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tables/table2.xml" ContentType="application/vnd.openxmlformats-officedocument.spreadsheetml.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M:\Levende Historie\Undervisningsteam\Museer i tal\"/>
    </mc:Choice>
  </mc:AlternateContent>
  <xr:revisionPtr revIDLastSave="0" documentId="13_ncr:1_{019E9CE2-B6C7-4C63-AD6B-0B56AEF766E9}" xr6:coauthVersionLast="47" xr6:coauthVersionMax="47" xr10:uidLastSave="{00000000-0000-0000-0000-000000000000}"/>
  <bookViews>
    <workbookView xWindow="28680" yWindow="-120" windowWidth="25440" windowHeight="15270" firstSheet="6" activeTab="16" xr2:uid="{56B0B463-F60A-4924-B163-180384A43185}"/>
  </bookViews>
  <sheets>
    <sheet name="2024 Skoler i Aarhus" sheetId="15" r:id="rId1"/>
    <sheet name="2023 Data" sheetId="3" r:id="rId2"/>
    <sheet name="Antal + ULF" sheetId="12" r:id="rId3"/>
    <sheet name="2023" sheetId="1" r:id="rId4"/>
    <sheet name="PEH Maj + Juni 2023" sheetId="4" r:id="rId5"/>
    <sheet name="Skabelon" sheetId="2" r:id="rId6"/>
    <sheet name="Data 2024" sheetId="11" r:id="rId7"/>
    <sheet name="Data 2024 2.0" sheetId="14" r:id="rId8"/>
    <sheet name="2024" sheetId="9" r:id="rId9"/>
    <sheet name="2025" sheetId="13" r:id="rId10"/>
    <sheet name="Detalje2" sheetId="27" state="hidden" r:id="rId11"/>
    <sheet name="Detalje3" sheetId="28" state="hidden" r:id="rId12"/>
    <sheet name="Data 2025" sheetId="16" r:id="rId13"/>
    <sheet name="Ark3" sheetId="24" state="hidden" r:id="rId14"/>
    <sheet name="2026" sheetId="20" r:id="rId15"/>
    <sheet name="Detalje1" sheetId="26" state="hidden" r:id="rId16"/>
    <sheet name="Data 2026" sheetId="21" r:id="rId17"/>
    <sheet name="Mads" sheetId="25" r:id="rId18"/>
  </sheets>
  <definedNames>
    <definedName name="_xlnm._FilterDatabase" localSheetId="14" hidden="1">'2026'!$A$1:$M$7</definedName>
    <definedName name="_xlnm._FilterDatabase" localSheetId="17" hidden="1">Mads!$A$1:$L$1407</definedName>
    <definedName name="_xlchart.v1.0" hidden="1">'2024'!$A$2984:$J$2989</definedName>
    <definedName name="_xlchart.v1.1" hidden="1">'2024'!$K$2984:$K$2989</definedName>
    <definedName name="_xlchart.v1.2" hidden="1">'2024'!$K$2:$K$2983</definedName>
    <definedName name="_xlchart.v1.3" hidden="1">'2024'!$L$2984:$L$2989</definedName>
    <definedName name="_xlchart.v1.4" hidden="1">'2024'!$L$2:$L$2983</definedName>
    <definedName name="_xlchart.v1.5" hidden="1">'2024'!$M$2984:$M$2989</definedName>
    <definedName name="_xlchart.v1.6" hidden="1">'2024'!$M$2:$M$2983</definedName>
    <definedName name="_xlcn.WorksheetConnection_Museerital2023.xlsxTabel41" hidden="1">Tabel4[]</definedName>
  </definedNames>
  <calcPr calcId="191029"/>
  <pivotCaches>
    <pivotCache cacheId="475" r:id="rId19"/>
    <pivotCache cacheId="478" r:id="rId20"/>
    <pivotCache cacheId="481" r:id="rId21"/>
    <pivotCache cacheId="484" r:id="rId22"/>
    <pivotCache cacheId="487" r:id="rId23"/>
    <pivotCache cacheId="490" r:id="rId24"/>
    <pivotCache cacheId="494" r:id="rId25"/>
    <pivotCache cacheId="501" r:id="rId26"/>
    <pivotCache cacheId="511" r:id="rId27"/>
    <pivotCache cacheId="525" r:id="rId28"/>
    <pivotCache cacheId="523" r:id="rId2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4" name="Tabel4" connection="WorksheetConnection_Museer i tal 2023.xlsx!Tabel4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8" i="28" l="1" a="1"/>
  <c r="B208" i="28" s="1"/>
  <c r="B3318" i="13" a="1"/>
  <c r="B3318" i="13" s="1"/>
  <c r="B3317" i="13"/>
  <c r="P160" i="16"/>
  <c r="E1681" i="13"/>
  <c r="E1680" i="13"/>
  <c r="E880" i="13"/>
  <c r="E879" i="13"/>
  <c r="E2602" i="13"/>
  <c r="E2601" i="13"/>
  <c r="E2416" i="13"/>
  <c r="E2415" i="13"/>
  <c r="E1059" i="13"/>
  <c r="E1058" i="13"/>
  <c r="E1437" i="13"/>
  <c r="E1436" i="13"/>
  <c r="E2000" i="13"/>
  <c r="E1999" i="13"/>
  <c r="E2463" i="13"/>
  <c r="E2462" i="13"/>
  <c r="E2436" i="13"/>
  <c r="E2435" i="13"/>
  <c r="E2620" i="13"/>
  <c r="E2619" i="13"/>
  <c r="E1767" i="13"/>
  <c r="E1766" i="13"/>
  <c r="E2485" i="13"/>
  <c r="E2484" i="13"/>
  <c r="E2491" i="13"/>
  <c r="E2490" i="13"/>
  <c r="E2879" i="13"/>
  <c r="E2878" i="13"/>
  <c r="E2819" i="13"/>
  <c r="E2818" i="13"/>
  <c r="E2789" i="13"/>
  <c r="E2788" i="13"/>
  <c r="E3126" i="13"/>
  <c r="E3125" i="13"/>
  <c r="E2613" i="13"/>
  <c r="E2612" i="13"/>
  <c r="E2475" i="13"/>
  <c r="E2474" i="13"/>
  <c r="E2967" i="13"/>
  <c r="E2966" i="13"/>
  <c r="E3276" i="13"/>
  <c r="E3275" i="13"/>
  <c r="E1447" i="13"/>
  <c r="E1446" i="13"/>
  <c r="E2892" i="13"/>
  <c r="E2891" i="13"/>
  <c r="E2458" i="13"/>
  <c r="E2457" i="13"/>
  <c r="E2505" i="13"/>
  <c r="E2504" i="13"/>
  <c r="F2903" i="13"/>
  <c r="E2903" i="13"/>
  <c r="F2902" i="13"/>
  <c r="E2902" i="13"/>
  <c r="F2901" i="13"/>
  <c r="E2901" i="13"/>
  <c r="F713" i="13"/>
  <c r="E713" i="13"/>
  <c r="F712" i="13"/>
  <c r="E712" i="13"/>
  <c r="F711" i="13"/>
  <c r="E711" i="13"/>
  <c r="F1022" i="13"/>
  <c r="E1022" i="13"/>
  <c r="F1021" i="13"/>
  <c r="E1021" i="13"/>
  <c r="F1020" i="13"/>
  <c r="E1020" i="13"/>
  <c r="E1314" i="13"/>
  <c r="E1313" i="13"/>
  <c r="E3274" i="13"/>
  <c r="E3273" i="13"/>
  <c r="F3203" i="13"/>
  <c r="F3202" i="13"/>
  <c r="E3305" i="13"/>
  <c r="E3304" i="13"/>
  <c r="F36" i="13"/>
  <c r="E36" i="13"/>
  <c r="F35" i="13"/>
  <c r="E35" i="13"/>
  <c r="F34" i="13"/>
  <c r="E34" i="13"/>
  <c r="F2164" i="13"/>
  <c r="E2164" i="13"/>
  <c r="F2163" i="13"/>
  <c r="E2163" i="13"/>
  <c r="F2162" i="13"/>
  <c r="E2162" i="13"/>
  <c r="F3083" i="13"/>
  <c r="E3083" i="13"/>
  <c r="F3082" i="13"/>
  <c r="E3082" i="13"/>
  <c r="F3081" i="13"/>
  <c r="E3081" i="13"/>
  <c r="E2709" i="13"/>
  <c r="E2708" i="13"/>
  <c r="E2874" i="13"/>
  <c r="E2873" i="13"/>
  <c r="E334" i="13"/>
  <c r="E333" i="13"/>
  <c r="F2183" i="13"/>
  <c r="E2183" i="13"/>
  <c r="F2182" i="13"/>
  <c r="E2182" i="13"/>
  <c r="F2181" i="13"/>
  <c r="E2181" i="13"/>
  <c r="F363" i="13"/>
  <c r="E363" i="13"/>
  <c r="F362" i="13"/>
  <c r="E362" i="13"/>
  <c r="F361" i="13"/>
  <c r="E361" i="13"/>
  <c r="F1566" i="13"/>
  <c r="E1566" i="13"/>
  <c r="F1565" i="13"/>
  <c r="E1565" i="13"/>
  <c r="F1564" i="13"/>
  <c r="E1564" i="13"/>
  <c r="E1679" i="13"/>
  <c r="E1678" i="13"/>
  <c r="E1677" i="13"/>
  <c r="F69" i="13"/>
  <c r="E69" i="13"/>
  <c r="F68" i="13"/>
  <c r="E68" i="13"/>
  <c r="F67" i="13"/>
  <c r="E67" i="13"/>
  <c r="F2456" i="13"/>
  <c r="E2456" i="13"/>
  <c r="F2455" i="13"/>
  <c r="E2455" i="13"/>
  <c r="F2454" i="13"/>
  <c r="E2454" i="13"/>
  <c r="F2739" i="13"/>
  <c r="E2739" i="13"/>
  <c r="F2738" i="13"/>
  <c r="E2738" i="13"/>
  <c r="F2737" i="13"/>
  <c r="E2737" i="13"/>
  <c r="F566" i="13"/>
  <c r="E566" i="13"/>
  <c r="F565" i="13"/>
  <c r="E565" i="13"/>
  <c r="F564" i="13"/>
  <c r="E564" i="13"/>
  <c r="E3271" i="13"/>
  <c r="E3270" i="13"/>
  <c r="F2589" i="13"/>
  <c r="E2589" i="13"/>
  <c r="F2588" i="13"/>
  <c r="E2588" i="13"/>
  <c r="F2587" i="13"/>
  <c r="E2587" i="13"/>
  <c r="F2180" i="13"/>
  <c r="E2180" i="13"/>
  <c r="F2179" i="13"/>
  <c r="E2179" i="13"/>
  <c r="F2178" i="13"/>
  <c r="E2178" i="13"/>
  <c r="E1318" i="13"/>
  <c r="E1317" i="13"/>
  <c r="E1316" i="13"/>
  <c r="F2784" i="13"/>
  <c r="E2784" i="13"/>
  <c r="F2783" i="13"/>
  <c r="E2783" i="13"/>
  <c r="F2782" i="13"/>
  <c r="E2782" i="13"/>
  <c r="E986" i="13"/>
  <c r="E985" i="13"/>
  <c r="F2933" i="13"/>
  <c r="E2933" i="13"/>
  <c r="F2932" i="13"/>
  <c r="E2932" i="13"/>
  <c r="F2931" i="13"/>
  <c r="E2931" i="13"/>
  <c r="F2259" i="13"/>
  <c r="E2259" i="13"/>
  <c r="F2258" i="13"/>
  <c r="E2258" i="13"/>
  <c r="F2257" i="13"/>
  <c r="E2257" i="13"/>
  <c r="F1865" i="13"/>
  <c r="E1865" i="13"/>
  <c r="F1864" i="13"/>
  <c r="E1864" i="13"/>
  <c r="F1863" i="13"/>
  <c r="E1863" i="13"/>
  <c r="F3238" i="13"/>
  <c r="E3238" i="13"/>
  <c r="F3237" i="13"/>
  <c r="E3237" i="13"/>
  <c r="F3236" i="13"/>
  <c r="E3236" i="13"/>
  <c r="E1762" i="13"/>
  <c r="E1761" i="13"/>
  <c r="E1760" i="13"/>
  <c r="F2377" i="13"/>
  <c r="E2377" i="13"/>
  <c r="F2376" i="13"/>
  <c r="E2376" i="13"/>
  <c r="F2375" i="13"/>
  <c r="E2375" i="13"/>
  <c r="E1874" i="13"/>
  <c r="E1873" i="13"/>
  <c r="E488" i="13"/>
  <c r="E487" i="13"/>
  <c r="E1166" i="13"/>
  <c r="E1165" i="13"/>
  <c r="E1164" i="13"/>
  <c r="E2549" i="13"/>
  <c r="E2548" i="13"/>
  <c r="E2547" i="13"/>
  <c r="E2546" i="13"/>
  <c r="E2643" i="13"/>
  <c r="E2642" i="13"/>
  <c r="E2641" i="13"/>
  <c r="E2640" i="13"/>
  <c r="E2758" i="13"/>
  <c r="E2757" i="13"/>
  <c r="F2256" i="13"/>
  <c r="E2256" i="13"/>
  <c r="F2255" i="13"/>
  <c r="E2255" i="13"/>
  <c r="F2254" i="13"/>
  <c r="E2254" i="13"/>
  <c r="E1660" i="13"/>
  <c r="E1659" i="13"/>
  <c r="E1806" i="13"/>
  <c r="E1805" i="13"/>
  <c r="E1192" i="13"/>
  <c r="E1191" i="13"/>
  <c r="E2451" i="13"/>
  <c r="E2450" i="13"/>
  <c r="F2959" i="13"/>
  <c r="E2959" i="13"/>
  <c r="F2958" i="13"/>
  <c r="E2958" i="13"/>
  <c r="E3176" i="13"/>
  <c r="E3175" i="13"/>
  <c r="E2543" i="13"/>
  <c r="E2542" i="13"/>
  <c r="E893" i="13"/>
  <c r="E892" i="13"/>
  <c r="F2176" i="13"/>
  <c r="E2176" i="13"/>
  <c r="F2175" i="13"/>
  <c r="E2175" i="13"/>
  <c r="F3308" i="13"/>
  <c r="E3308" i="13"/>
  <c r="F3307" i="13"/>
  <c r="E3307" i="13"/>
  <c r="E1884" i="13"/>
  <c r="E1883" i="13"/>
  <c r="E3174" i="13"/>
  <c r="E3173" i="13"/>
  <c r="F2339" i="13"/>
  <c r="E2339" i="13"/>
  <c r="F2338" i="13"/>
  <c r="E2338" i="13"/>
  <c r="F2781" i="13"/>
  <c r="E2781" i="13"/>
  <c r="F2780" i="13"/>
  <c r="E2780" i="13"/>
  <c r="F2779" i="13"/>
  <c r="E2779" i="13"/>
  <c r="F930" i="13"/>
  <c r="E930" i="13"/>
  <c r="F929" i="13"/>
  <c r="E929" i="13"/>
  <c r="F928" i="13"/>
  <c r="E928" i="13"/>
  <c r="F203" i="13"/>
  <c r="E203" i="13"/>
  <c r="F202" i="13"/>
  <c r="E202" i="13"/>
  <c r="F201" i="13"/>
  <c r="E201" i="13"/>
  <c r="F648" i="13"/>
  <c r="E648" i="13"/>
  <c r="F647" i="13"/>
  <c r="E647" i="13"/>
  <c r="F646" i="13"/>
  <c r="E646" i="13"/>
  <c r="E2174" i="13"/>
  <c r="E2173" i="13"/>
  <c r="F2198" i="13"/>
  <c r="F2197" i="13"/>
  <c r="E891" i="13"/>
  <c r="E890" i="13"/>
  <c r="F889" i="13"/>
  <c r="E889" i="13"/>
  <c r="F888" i="13"/>
  <c r="E888" i="13"/>
  <c r="F887" i="13"/>
  <c r="E887" i="13"/>
  <c r="F2214" i="13"/>
  <c r="E2214" i="13"/>
  <c r="F2213" i="13"/>
  <c r="E2213" i="13"/>
  <c r="F2212" i="13"/>
  <c r="E2212" i="13"/>
  <c r="E645" i="13"/>
  <c r="E644" i="13"/>
  <c r="E643" i="13"/>
  <c r="F2988" i="13"/>
  <c r="E2988" i="13"/>
  <c r="F2987" i="13"/>
  <c r="E2987" i="13"/>
  <c r="E3266" i="13"/>
  <c r="E3265" i="13"/>
  <c r="F1144" i="13"/>
  <c r="E1144" i="13"/>
  <c r="F1143" i="13"/>
  <c r="E1143" i="13"/>
  <c r="F1142" i="13"/>
  <c r="E1142" i="13"/>
  <c r="E2126" i="13"/>
  <c r="E2125" i="13"/>
  <c r="E1396" i="13"/>
  <c r="E1395" i="13"/>
  <c r="F2499" i="13"/>
  <c r="E2499" i="13"/>
  <c r="F2498" i="13"/>
  <c r="E2498" i="13"/>
  <c r="F3117" i="13"/>
  <c r="E3117" i="13"/>
  <c r="F3116" i="13"/>
  <c r="E3116" i="13"/>
  <c r="F3115" i="13"/>
  <c r="E3115" i="13"/>
  <c r="F3109" i="13"/>
  <c r="E3109" i="13"/>
  <c r="F3108" i="13"/>
  <c r="E3108" i="13"/>
  <c r="F3107" i="13"/>
  <c r="E3107" i="13"/>
  <c r="F2986" i="13"/>
  <c r="E2986" i="13"/>
  <c r="F2985" i="13"/>
  <c r="E2985" i="13"/>
  <c r="F2984" i="13"/>
  <c r="E2984" i="13"/>
  <c r="F2732" i="13"/>
  <c r="E2732" i="13"/>
  <c r="F2731" i="13"/>
  <c r="E2731" i="13"/>
  <c r="F2730" i="13"/>
  <c r="E2730" i="13"/>
  <c r="F1582" i="13"/>
  <c r="E1582" i="13"/>
  <c r="F1581" i="13"/>
  <c r="E1581" i="13"/>
  <c r="F1580" i="13"/>
  <c r="E1580" i="13"/>
  <c r="F187" i="13"/>
  <c r="E187" i="13"/>
  <c r="F186" i="13"/>
  <c r="E186" i="13"/>
  <c r="F3198" i="13"/>
  <c r="E3198" i="13"/>
  <c r="F3197" i="13"/>
  <c r="E3197" i="13"/>
  <c r="F2283" i="13"/>
  <c r="E2283" i="13"/>
  <c r="F2282" i="13"/>
  <c r="E2282" i="13"/>
  <c r="F2281" i="13"/>
  <c r="E2281" i="13"/>
  <c r="F2525" i="13"/>
  <c r="E2525" i="13"/>
  <c r="F2524" i="13"/>
  <c r="E2524" i="13"/>
  <c r="E123" i="13"/>
  <c r="E122" i="13"/>
  <c r="E121" i="13"/>
  <c r="F223" i="13"/>
  <c r="E223" i="13"/>
  <c r="F222" i="13"/>
  <c r="E222" i="13"/>
  <c r="F221" i="13"/>
  <c r="E221" i="13"/>
  <c r="E3105" i="13"/>
  <c r="E3104" i="13"/>
  <c r="E3103" i="13"/>
  <c r="E2272" i="13"/>
  <c r="E2271" i="13"/>
  <c r="E2633" i="13"/>
  <c r="E2632" i="13"/>
  <c r="E2195" i="13"/>
  <c r="E2194" i="13"/>
  <c r="F2729" i="13"/>
  <c r="E2729" i="13"/>
  <c r="F2728" i="13"/>
  <c r="E2728" i="13"/>
  <c r="F3260" i="13"/>
  <c r="E3260" i="13"/>
  <c r="F3259" i="13"/>
  <c r="E3259" i="13"/>
  <c r="F2727" i="13"/>
  <c r="E2727" i="13"/>
  <c r="F2726" i="13"/>
  <c r="E2726" i="13"/>
  <c r="F3231" i="13"/>
  <c r="E3231" i="13"/>
  <c r="F3230" i="13"/>
  <c r="E3230" i="13"/>
  <c r="F1675" i="13"/>
  <c r="E1675" i="13"/>
  <c r="F1674" i="13"/>
  <c r="E1674" i="13"/>
  <c r="E3229" i="13"/>
  <c r="E3228" i="13"/>
  <c r="F3287" i="13"/>
  <c r="E3287" i="13"/>
  <c r="F3286" i="13"/>
  <c r="E3286" i="13"/>
  <c r="F3143" i="13"/>
  <c r="E3143" i="13"/>
  <c r="F3142" i="13"/>
  <c r="E3142" i="13"/>
  <c r="E1576" i="13"/>
  <c r="E1575" i="13"/>
  <c r="F3029" i="13"/>
  <c r="E3029" i="13"/>
  <c r="F3028" i="13"/>
  <c r="E3028" i="13"/>
  <c r="E1001" i="25"/>
  <c r="E1000" i="25"/>
  <c r="E997" i="25"/>
  <c r="E996" i="25"/>
  <c r="E993" i="25"/>
  <c r="E992" i="25"/>
  <c r="E492" i="25"/>
  <c r="E490" i="25"/>
  <c r="E491" i="25"/>
  <c r="E489" i="25"/>
  <c r="E494" i="25"/>
  <c r="E495" i="25"/>
  <c r="E496" i="25"/>
  <c r="E493" i="25"/>
  <c r="E1007" i="25"/>
  <c r="E1006" i="25"/>
  <c r="E931" i="25"/>
  <c r="E930" i="25"/>
  <c r="E929" i="25"/>
  <c r="E928" i="25"/>
  <c r="E927" i="25"/>
  <c r="E926" i="25"/>
  <c r="E925" i="25"/>
  <c r="E924" i="25"/>
  <c r="E933" i="25"/>
  <c r="E932" i="25"/>
  <c r="E891" i="25"/>
  <c r="E890" i="25"/>
  <c r="E889" i="25"/>
  <c r="E888" i="25"/>
  <c r="E887" i="25"/>
  <c r="E886" i="25"/>
  <c r="E885" i="25"/>
  <c r="E884" i="25"/>
  <c r="E883" i="25"/>
  <c r="E882" i="25"/>
  <c r="E881" i="25"/>
  <c r="E880" i="25"/>
  <c r="E879" i="25"/>
  <c r="E878" i="25"/>
  <c r="E838" i="25"/>
  <c r="E837" i="25"/>
  <c r="E834" i="25"/>
  <c r="E833" i="25"/>
  <c r="E824" i="25"/>
  <c r="E823" i="25"/>
  <c r="E832" i="25"/>
  <c r="E831" i="25"/>
  <c r="E828" i="25"/>
  <c r="E827" i="25"/>
  <c r="E777" i="25"/>
  <c r="E776" i="25"/>
  <c r="E771" i="25"/>
  <c r="E770" i="25"/>
  <c r="E769" i="25"/>
  <c r="E768" i="25"/>
  <c r="F716" i="25"/>
  <c r="F715" i="25"/>
  <c r="E706" i="25"/>
  <c r="E705" i="25"/>
  <c r="E724" i="25"/>
  <c r="E723" i="25"/>
  <c r="E722" i="25"/>
  <c r="E721" i="25"/>
  <c r="E720" i="25"/>
  <c r="E719" i="25"/>
  <c r="E693" i="25"/>
  <c r="E692" i="25"/>
  <c r="E691" i="25"/>
  <c r="E690" i="25"/>
  <c r="E689" i="25"/>
  <c r="E688" i="25"/>
  <c r="E599" i="25"/>
  <c r="E598" i="25"/>
  <c r="E536" i="25"/>
  <c r="E535" i="25"/>
  <c r="E507" i="25"/>
  <c r="E506" i="25"/>
  <c r="E505" i="25"/>
  <c r="E504" i="25"/>
  <c r="E429" i="25"/>
  <c r="E428" i="25"/>
  <c r="E416" i="25"/>
  <c r="E415" i="25"/>
  <c r="F414" i="25"/>
  <c r="E414" i="25"/>
  <c r="F413" i="25"/>
  <c r="E413" i="25"/>
  <c r="E410" i="25"/>
  <c r="E409" i="25"/>
  <c r="E408" i="25"/>
  <c r="E407" i="25"/>
  <c r="E406" i="25"/>
  <c r="E405" i="25"/>
  <c r="E893" i="25"/>
  <c r="E892" i="25"/>
  <c r="E424" i="25"/>
  <c r="E423" i="25"/>
  <c r="E422" i="25"/>
  <c r="E421" i="25"/>
  <c r="E420" i="25"/>
  <c r="E419" i="25"/>
  <c r="F357" i="25"/>
  <c r="E357" i="25"/>
  <c r="F356" i="25"/>
  <c r="E356" i="25"/>
  <c r="F355" i="25"/>
  <c r="E355" i="25"/>
  <c r="F354" i="25"/>
  <c r="E354" i="25"/>
  <c r="E353" i="25"/>
  <c r="E352" i="25"/>
  <c r="E351" i="25"/>
  <c r="E350" i="25"/>
  <c r="F349" i="25"/>
  <c r="E349" i="25"/>
  <c r="F348" i="25"/>
  <c r="E348" i="25"/>
  <c r="E335" i="25"/>
  <c r="E334" i="25"/>
  <c r="F333" i="25"/>
  <c r="F332" i="25"/>
  <c r="E331" i="25"/>
  <c r="E330" i="25"/>
  <c r="F276" i="25"/>
  <c r="E276" i="25"/>
  <c r="F275" i="25"/>
  <c r="E275" i="25"/>
  <c r="E272" i="25"/>
  <c r="E271" i="25"/>
  <c r="E265" i="25"/>
  <c r="E264" i="25"/>
  <c r="F263" i="25"/>
  <c r="E263" i="25"/>
  <c r="F262" i="25"/>
  <c r="E262" i="25"/>
  <c r="E267" i="25"/>
  <c r="E266" i="25"/>
  <c r="F168" i="25"/>
  <c r="E168" i="25"/>
  <c r="F167" i="25"/>
  <c r="E167" i="25"/>
  <c r="F166" i="25"/>
  <c r="E166" i="25"/>
  <c r="F165" i="25"/>
  <c r="E165" i="25"/>
  <c r="F161" i="25"/>
  <c r="E161" i="25"/>
  <c r="F160" i="25"/>
  <c r="E160" i="25"/>
  <c r="E112" i="25"/>
  <c r="E111" i="25"/>
  <c r="E110" i="25"/>
  <c r="E109" i="25"/>
  <c r="E108" i="25"/>
  <c r="E107" i="25"/>
  <c r="F106" i="25"/>
  <c r="E106" i="25"/>
  <c r="F105" i="25"/>
  <c r="E105" i="25"/>
  <c r="F104" i="25"/>
  <c r="E104" i="25"/>
  <c r="F103" i="25"/>
  <c r="E103" i="25"/>
  <c r="F59" i="25"/>
  <c r="E59" i="25"/>
  <c r="F58" i="25"/>
  <c r="E58" i="25"/>
  <c r="F57" i="25"/>
  <c r="E57" i="25"/>
  <c r="F56" i="25"/>
  <c r="E56" i="25"/>
  <c r="F55" i="25"/>
  <c r="E55" i="25"/>
  <c r="F54" i="25"/>
  <c r="E54" i="25"/>
  <c r="E53" i="25"/>
  <c r="E52" i="25"/>
  <c r="F49" i="25"/>
  <c r="E49" i="25"/>
  <c r="F48" i="25"/>
  <c r="E48" i="25"/>
  <c r="F8" i="25"/>
  <c r="E8" i="25"/>
  <c r="F7" i="25"/>
  <c r="E7" i="25"/>
  <c r="E6" i="25"/>
  <c r="E5" i="25"/>
  <c r="F4" i="25"/>
  <c r="E4" i="25"/>
  <c r="F3" i="25"/>
  <c r="E3" i="25"/>
  <c r="F735" i="25"/>
  <c r="E735" i="25"/>
  <c r="F734" i="25"/>
  <c r="E734" i="25"/>
  <c r="F733" i="25"/>
  <c r="E733" i="25"/>
  <c r="F732" i="25"/>
  <c r="E732" i="25"/>
  <c r="F731" i="25"/>
  <c r="E731" i="25"/>
  <c r="F730" i="25"/>
  <c r="E730" i="25"/>
  <c r="F729" i="25"/>
  <c r="E729" i="25"/>
  <c r="F728" i="25"/>
  <c r="E728" i="25"/>
  <c r="F727" i="25"/>
  <c r="E727" i="25"/>
  <c r="F704" i="25"/>
  <c r="E704" i="25"/>
  <c r="F703" i="25"/>
  <c r="E703" i="25"/>
  <c r="F702" i="25"/>
  <c r="E702" i="25"/>
  <c r="F701" i="25"/>
  <c r="E701" i="25"/>
  <c r="F700" i="25"/>
  <c r="E700" i="25"/>
  <c r="F699" i="25"/>
  <c r="E699" i="25"/>
  <c r="F698" i="25"/>
  <c r="E698" i="25"/>
  <c r="F697" i="25"/>
  <c r="E697" i="25"/>
  <c r="F696" i="25"/>
  <c r="E696" i="25"/>
  <c r="F687" i="25"/>
  <c r="E687" i="25"/>
  <c r="F686" i="25"/>
  <c r="E686" i="25"/>
  <c r="F685" i="25"/>
  <c r="E685" i="25"/>
  <c r="F684" i="25"/>
  <c r="E684" i="25"/>
  <c r="F683" i="25"/>
  <c r="E683" i="25"/>
  <c r="F682" i="25"/>
  <c r="E682" i="25"/>
  <c r="F681" i="25"/>
  <c r="E681" i="25"/>
  <c r="F680" i="25"/>
  <c r="E680" i="25"/>
  <c r="F679" i="25"/>
  <c r="E679" i="25"/>
  <c r="E678" i="25"/>
  <c r="E677" i="25"/>
  <c r="E676" i="25"/>
  <c r="F629" i="25"/>
  <c r="E629" i="25"/>
  <c r="F628" i="25"/>
  <c r="E628" i="25"/>
  <c r="F627" i="25"/>
  <c r="E627" i="25"/>
  <c r="F626" i="25"/>
  <c r="E626" i="25"/>
  <c r="F625" i="25"/>
  <c r="E625" i="25"/>
  <c r="F624" i="25"/>
  <c r="E624" i="25"/>
  <c r="F623" i="25"/>
  <c r="E623" i="25"/>
  <c r="F622" i="25"/>
  <c r="E622" i="25"/>
  <c r="F621" i="25"/>
  <c r="E621" i="25"/>
  <c r="F620" i="25"/>
  <c r="E620" i="25"/>
  <c r="F619" i="25"/>
  <c r="E619" i="25"/>
  <c r="F618" i="25"/>
  <c r="E618" i="25"/>
  <c r="F597" i="25"/>
  <c r="E597" i="25"/>
  <c r="F596" i="25"/>
  <c r="E596" i="25"/>
  <c r="F595" i="25"/>
  <c r="E595" i="25"/>
  <c r="F594" i="25"/>
  <c r="E594" i="25"/>
  <c r="F593" i="25"/>
  <c r="E593" i="25"/>
  <c r="F592" i="25"/>
  <c r="E592" i="25"/>
  <c r="E552" i="25"/>
  <c r="E551" i="25"/>
  <c r="E550" i="25"/>
  <c r="F549" i="25"/>
  <c r="E549" i="25"/>
  <c r="F548" i="25"/>
  <c r="E548" i="25"/>
  <c r="F547" i="25"/>
  <c r="E547" i="25"/>
  <c r="F533" i="25"/>
  <c r="E533" i="25"/>
  <c r="F532" i="25"/>
  <c r="E532" i="25"/>
  <c r="F531" i="25"/>
  <c r="E531" i="25"/>
  <c r="F530" i="25"/>
  <c r="E530" i="25"/>
  <c r="F529" i="25"/>
  <c r="E529" i="25"/>
  <c r="F528" i="25"/>
  <c r="E528" i="25"/>
  <c r="F527" i="25"/>
  <c r="E527" i="25"/>
  <c r="F526" i="25"/>
  <c r="E526" i="25"/>
  <c r="F525" i="25"/>
  <c r="E525" i="25"/>
  <c r="F524" i="25"/>
  <c r="E524" i="25"/>
  <c r="F523" i="25"/>
  <c r="E523" i="25"/>
  <c r="F522" i="25"/>
  <c r="E522" i="25"/>
  <c r="E521" i="25"/>
  <c r="E520" i="25"/>
  <c r="E519" i="25"/>
  <c r="F518" i="25"/>
  <c r="E518" i="25"/>
  <c r="F517" i="25"/>
  <c r="E517" i="25"/>
  <c r="F516" i="25"/>
  <c r="E516" i="25"/>
  <c r="E499" i="25"/>
  <c r="E498" i="25"/>
  <c r="E497" i="25"/>
  <c r="F427" i="25"/>
  <c r="E427" i="25"/>
  <c r="F426" i="25"/>
  <c r="E426" i="25"/>
  <c r="F425" i="25"/>
  <c r="E425" i="25"/>
  <c r="F347" i="25"/>
  <c r="E347" i="25"/>
  <c r="F346" i="25"/>
  <c r="E346" i="25"/>
  <c r="F345" i="25"/>
  <c r="E345" i="25"/>
  <c r="F344" i="25"/>
  <c r="E344" i="25"/>
  <c r="F343" i="25"/>
  <c r="E343" i="25"/>
  <c r="F342" i="25"/>
  <c r="E342" i="25"/>
  <c r="F341" i="25"/>
  <c r="E341" i="25"/>
  <c r="F340" i="25"/>
  <c r="E340" i="25"/>
  <c r="F339" i="25"/>
  <c r="E339" i="25"/>
  <c r="F338" i="25"/>
  <c r="E338" i="25"/>
  <c r="F337" i="25"/>
  <c r="E337" i="25"/>
  <c r="F336" i="25"/>
  <c r="E336" i="25"/>
  <c r="F329" i="25"/>
  <c r="E329" i="25"/>
  <c r="F328" i="25"/>
  <c r="E328" i="25"/>
  <c r="F327" i="25"/>
  <c r="E327" i="25"/>
  <c r="F326" i="25"/>
  <c r="E326" i="25"/>
  <c r="F325" i="25"/>
  <c r="E325" i="25"/>
  <c r="F324" i="25"/>
  <c r="E324" i="25"/>
  <c r="E279" i="25"/>
  <c r="E278" i="25"/>
  <c r="E277" i="25"/>
  <c r="F270" i="25"/>
  <c r="E270" i="25"/>
  <c r="F269" i="25"/>
  <c r="E269" i="25"/>
  <c r="F268" i="25"/>
  <c r="E268" i="25"/>
  <c r="F261" i="25"/>
  <c r="E261" i="25"/>
  <c r="F260" i="25"/>
  <c r="E260" i="25"/>
  <c r="F259" i="25"/>
  <c r="E259" i="25"/>
  <c r="F186" i="25"/>
  <c r="E186" i="25"/>
  <c r="F185" i="25"/>
  <c r="E185" i="25"/>
  <c r="F184" i="25"/>
  <c r="E184" i="25"/>
  <c r="F183" i="25"/>
  <c r="E183" i="25"/>
  <c r="F182" i="25"/>
  <c r="E182" i="25"/>
  <c r="F181" i="25"/>
  <c r="E181" i="25"/>
  <c r="F180" i="25"/>
  <c r="E180" i="25"/>
  <c r="F179" i="25"/>
  <c r="E179" i="25"/>
  <c r="F178" i="25"/>
  <c r="E178" i="25"/>
  <c r="F177" i="25"/>
  <c r="E177" i="25"/>
  <c r="F176" i="25"/>
  <c r="E176" i="25"/>
  <c r="F175" i="25"/>
  <c r="E175" i="25"/>
  <c r="F164" i="25"/>
  <c r="E164" i="25"/>
  <c r="F163" i="25"/>
  <c r="E163" i="25"/>
  <c r="F162" i="25"/>
  <c r="E162" i="25"/>
  <c r="E159" i="25"/>
  <c r="E158" i="25"/>
  <c r="E157" i="25"/>
  <c r="F122" i="25"/>
  <c r="E122" i="25"/>
  <c r="F121" i="25"/>
  <c r="E121" i="25"/>
  <c r="F120" i="25"/>
  <c r="E120" i="25"/>
  <c r="E119" i="25"/>
  <c r="E118" i="25"/>
  <c r="E117" i="25"/>
  <c r="L98" i="16"/>
  <c r="G36" i="16"/>
  <c r="G35" i="16"/>
  <c r="C34" i="12"/>
  <c r="G64" i="11"/>
  <c r="G2292" i="1"/>
  <c r="E2292" i="1"/>
  <c r="O66" i="3"/>
  <c r="B36" i="12"/>
  <c r="G67" i="11"/>
  <c r="O41" i="16"/>
  <c r="F72" i="16"/>
  <c r="J140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A6C891-F27E-4542-8FEF-DDCB3B37E1A9}" keepAlive="1" name="ThisWorkbookDataModel" description="Data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4C47BD3-257F-4124-AC9B-FAF4CFD2FCEC}" name="WorksheetConnection_Museer i tal 2023.xlsx!Tabel4" type="102" refreshedVersion="8" minRefreshableVersion="5">
    <extLst>
      <ext xmlns:x15="http://schemas.microsoft.com/office/spreadsheetml/2010/11/main" uri="{DE250136-89BD-433C-8126-D09CA5730AF9}">
        <x15:connection id="Tabel4" autoDelete="1">
          <x15:rangePr sourceName="_xlcn.WorksheetConnection_Museerital2023.xlsxTabel4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<sst xmlns="http://schemas.openxmlformats.org/spreadsheetml/2006/main" count="77165" uniqueCount="3466">
  <si>
    <t>Dato</t>
  </si>
  <si>
    <t>Skole</t>
  </si>
  <si>
    <t>Skoletype</t>
  </si>
  <si>
    <t>Elever</t>
  </si>
  <si>
    <t>Lærere</t>
  </si>
  <si>
    <t>Klassetrin</t>
  </si>
  <si>
    <t>Købt forløb</t>
  </si>
  <si>
    <t>Rundvisning</t>
  </si>
  <si>
    <t>Egen hånd</t>
  </si>
  <si>
    <t>Hentet materiale på museets hj.side</t>
  </si>
  <si>
    <t xml:space="preserve">Daginstitution </t>
  </si>
  <si>
    <t xml:space="preserve">SFO/Fritidsklub </t>
  </si>
  <si>
    <t xml:space="preserve">Ungdomsuddannelser </t>
  </si>
  <si>
    <t>Andre ud.</t>
  </si>
  <si>
    <t xml:space="preserve">Skoletype </t>
  </si>
  <si>
    <t>Livet i Danmark under besættelsestiden</t>
  </si>
  <si>
    <t>På opdagelse i 1800-tallets købstad</t>
  </si>
  <si>
    <t>På kryds og tværs i Den Gamle By</t>
  </si>
  <si>
    <t>På jagt efter historien</t>
  </si>
  <si>
    <t>På tur med Niels og Marie i Den Gamle By</t>
  </si>
  <si>
    <t xml:space="preserve">Hentet materiale </t>
  </si>
  <si>
    <t xml:space="preserve">Specialklasse </t>
  </si>
  <si>
    <t xml:space="preserve">Priv. Indskoling </t>
  </si>
  <si>
    <t xml:space="preserve">Priv. Mellemtrin </t>
  </si>
  <si>
    <t xml:space="preserve">Priv. Udskoling </t>
  </si>
  <si>
    <t xml:space="preserve">Folk. Indskoling </t>
  </si>
  <si>
    <t xml:space="preserve">Folk. Mellemtrin </t>
  </si>
  <si>
    <t xml:space="preserve">Folk. Udskoling </t>
  </si>
  <si>
    <t>ind: 0.-3.</t>
  </si>
  <si>
    <t xml:space="preserve">mel. 4.-6. </t>
  </si>
  <si>
    <t xml:space="preserve">ud. 7.-9. </t>
  </si>
  <si>
    <t>Forbrydelse, retfærdighed og straf</t>
  </si>
  <si>
    <t>Familieliv i 70'erne</t>
  </si>
  <si>
    <t>Genforeningen, dansk eller tysk?</t>
  </si>
  <si>
    <t>Der var engang en digter</t>
  </si>
  <si>
    <t>En skoledag i 1864</t>
  </si>
  <si>
    <t>En dag som børn i 1864</t>
  </si>
  <si>
    <t>Mad på bordet - Korn</t>
  </si>
  <si>
    <t>Mad på bordet - kartoflen</t>
  </si>
  <si>
    <t>Kom og leg</t>
  </si>
  <si>
    <t>Kom og hør et eventyr</t>
  </si>
  <si>
    <t>Undervisningsforløb</t>
  </si>
  <si>
    <t>PEH</t>
  </si>
  <si>
    <t>Downloadet Materiale</t>
  </si>
  <si>
    <t>ULF</t>
  </si>
  <si>
    <t>Hasle Skole</t>
  </si>
  <si>
    <t xml:space="preserve">Folk. Ud. </t>
  </si>
  <si>
    <t>x</t>
  </si>
  <si>
    <t>Nej</t>
  </si>
  <si>
    <t>Frijsendal Friskole</t>
  </si>
  <si>
    <t>Priv. Ud.</t>
  </si>
  <si>
    <t>Sølystskolen</t>
  </si>
  <si>
    <t xml:space="preserve">Aarhus Kommune </t>
  </si>
  <si>
    <t>Folk. Mel.</t>
  </si>
  <si>
    <t>Risskov Gymnasium</t>
  </si>
  <si>
    <t>Ung.</t>
  </si>
  <si>
    <t>2g</t>
  </si>
  <si>
    <t xml:space="preserve">x </t>
  </si>
  <si>
    <t>Engdalskolen</t>
  </si>
  <si>
    <t>Folk. Ind.</t>
  </si>
  <si>
    <t xml:space="preserve">SOSU Østjylland </t>
  </si>
  <si>
    <t>Aarhus Tech</t>
  </si>
  <si>
    <t>EUD</t>
  </si>
  <si>
    <t>Børnehuset Trolle</t>
  </si>
  <si>
    <t>Dag.</t>
  </si>
  <si>
    <t>Jelling Seminarium</t>
  </si>
  <si>
    <t>Andre Ud.</t>
  </si>
  <si>
    <t>Børnehuset Fjældvænget</t>
  </si>
  <si>
    <t xml:space="preserve">Rønde Skole </t>
  </si>
  <si>
    <t>Social og Sundhedsskolen MV</t>
  </si>
  <si>
    <t>Mårslet Skole</t>
  </si>
  <si>
    <t>Mercantec</t>
  </si>
  <si>
    <t>Grundforløb</t>
  </si>
  <si>
    <t>Brejning Efterskole</t>
  </si>
  <si>
    <t>Efterskole</t>
  </si>
  <si>
    <t>9 og 10</t>
  </si>
  <si>
    <t>FGU Aarhus</t>
  </si>
  <si>
    <t>Lyngby Handelsgymnasium</t>
  </si>
  <si>
    <t>Hørning Dagtilbud</t>
  </si>
  <si>
    <t>Søndervangsskolen</t>
  </si>
  <si>
    <t>Stensagerskolen</t>
  </si>
  <si>
    <t>DIS (Universitet)</t>
  </si>
  <si>
    <t>Skals Efterskole</t>
  </si>
  <si>
    <t>Hadsten Skole</t>
  </si>
  <si>
    <t>Børnehuset Nordlys</t>
  </si>
  <si>
    <t>Birkeskolen</t>
  </si>
  <si>
    <t>Holme Skole</t>
  </si>
  <si>
    <t>Børnehaven Græshoppen</t>
  </si>
  <si>
    <t>Viby Gymnasium</t>
  </si>
  <si>
    <t>Skåde Skole</t>
  </si>
  <si>
    <t>Viby Skole</t>
  </si>
  <si>
    <t>Skovvangsskolen</t>
  </si>
  <si>
    <t>Familieliv i 1970'erne</t>
  </si>
  <si>
    <t>Lystrup Skole</t>
  </si>
  <si>
    <t>Genforeningen</t>
  </si>
  <si>
    <t xml:space="preserve">Bakkeskolen </t>
  </si>
  <si>
    <t>UCRS Skjern</t>
  </si>
  <si>
    <t>Ekspertrundvisning</t>
  </si>
  <si>
    <t>Mad på bordet - korn</t>
  </si>
  <si>
    <t>Frederiksbjerg Skole</t>
  </si>
  <si>
    <t>Netværksskolen</t>
  </si>
  <si>
    <t>8 og 9</t>
  </si>
  <si>
    <t>Skødstrup Skole</t>
  </si>
  <si>
    <t>Egebakkeskolen</t>
  </si>
  <si>
    <t>Folkesundhed Aarhus</t>
  </si>
  <si>
    <t>(tom)</t>
  </si>
  <si>
    <t>Hovedtotal</t>
  </si>
  <si>
    <t>Antal af Skoletype</t>
  </si>
  <si>
    <t>Antal af Undervisningsforløb</t>
  </si>
  <si>
    <t>Kursus - Erindring</t>
  </si>
  <si>
    <t xml:space="preserve">Kursus - Erindring </t>
  </si>
  <si>
    <t>Kursus - Kulturvitaminer</t>
  </si>
  <si>
    <t>Antal af Downloadet Materiale</t>
  </si>
  <si>
    <t>Antal af PEH</t>
  </si>
  <si>
    <t>ja</t>
  </si>
  <si>
    <t>Folk. Ud.</t>
  </si>
  <si>
    <t>Antal af Aarhus Kommune</t>
  </si>
  <si>
    <t>Klub Undergrund</t>
  </si>
  <si>
    <t>SFO</t>
  </si>
  <si>
    <t>D.I.I. Regnbuen</t>
  </si>
  <si>
    <t>Sct. Ib skole</t>
  </si>
  <si>
    <t>Priv. Ind.</t>
  </si>
  <si>
    <t>Pædagogudd. VIA/Ikast</t>
  </si>
  <si>
    <t>Thisted Gymnasium</t>
  </si>
  <si>
    <t xml:space="preserve">Virupskolen </t>
  </si>
  <si>
    <t>Den Grønne STU</t>
  </si>
  <si>
    <t>STUK</t>
  </si>
  <si>
    <t>Langå Skole</t>
  </si>
  <si>
    <t>Ungdomsskolen</t>
  </si>
  <si>
    <t>9.-10.</t>
  </si>
  <si>
    <t>ung.</t>
  </si>
  <si>
    <t>Eri - kursus</t>
  </si>
  <si>
    <t>Eri - rundvisning</t>
  </si>
  <si>
    <t>Eri - besøg</t>
  </si>
  <si>
    <t>Eri - havebesøg</t>
  </si>
  <si>
    <t>Eri - privat selskab</t>
  </si>
  <si>
    <t>Erindringsformidling</t>
  </si>
  <si>
    <t>Plejehjem mm.</t>
  </si>
  <si>
    <t>Skæring Skole</t>
  </si>
  <si>
    <t>Broskolen i Korsør</t>
  </si>
  <si>
    <t xml:space="preserve">Rosenvangskolen </t>
  </si>
  <si>
    <t>Tilst Skole</t>
  </si>
  <si>
    <t>Skjoldhøjskolen</t>
  </si>
  <si>
    <t>Vinderød Privatskole</t>
  </si>
  <si>
    <t xml:space="preserve">Priv. Mel. </t>
  </si>
  <si>
    <t>Varde Kirke</t>
  </si>
  <si>
    <t>I skole som i 1800-tallet</t>
  </si>
  <si>
    <t>Langmarkskolen</t>
  </si>
  <si>
    <t xml:space="preserve">Konfirmander </t>
  </si>
  <si>
    <t>Konfirmander</t>
  </si>
  <si>
    <t xml:space="preserve">Sødalskolen </t>
  </si>
  <si>
    <t>Pædagogudd. Aarhus</t>
  </si>
  <si>
    <t>1. sem</t>
  </si>
  <si>
    <t>Friskolen Ubby</t>
  </si>
  <si>
    <t>Beder Skole</t>
  </si>
  <si>
    <t>Rønbækskolen</t>
  </si>
  <si>
    <t xml:space="preserve">På jagt efter historien </t>
  </si>
  <si>
    <t>Aarhus Handelsgymnasium</t>
  </si>
  <si>
    <t>STU</t>
  </si>
  <si>
    <t>STU Viborg</t>
  </si>
  <si>
    <t xml:space="preserve">Dalgasskolen </t>
  </si>
  <si>
    <t xml:space="preserve">Bakkegårdsskolen </t>
  </si>
  <si>
    <t>Børnely</t>
  </si>
  <si>
    <t>DII Tumlehøjen</t>
  </si>
  <si>
    <t>Friskolen i Hinnerup</t>
  </si>
  <si>
    <t>3.,4.,5.</t>
  </si>
  <si>
    <t>0.,1.,2.</t>
  </si>
  <si>
    <t xml:space="preserve">Østervangskolen </t>
  </si>
  <si>
    <t>12-17 år</t>
  </si>
  <si>
    <t xml:space="preserve">Rosendalskolen </t>
  </si>
  <si>
    <t xml:space="preserve">På opdagelse i 1800-tallets købstad </t>
  </si>
  <si>
    <t>VIA University College</t>
  </si>
  <si>
    <t xml:space="preserve">Katrinebjergskolen </t>
  </si>
  <si>
    <t xml:space="preserve">Rathlouskolen </t>
  </si>
  <si>
    <t>Ans Skole</t>
  </si>
  <si>
    <t>Silkeborg gymnasium</t>
  </si>
  <si>
    <t>Sydfyns Fri fagskole</t>
  </si>
  <si>
    <t>Odense Privatskole</t>
  </si>
  <si>
    <t xml:space="preserve">Næshøjskolen </t>
  </si>
  <si>
    <t>4.-10.</t>
  </si>
  <si>
    <t xml:space="preserve">Ung Odense </t>
  </si>
  <si>
    <t>Hals Skole</t>
  </si>
  <si>
    <t>SFO Ellevangskolen</t>
  </si>
  <si>
    <t>3.-5.</t>
  </si>
  <si>
    <t>læreudd.</t>
  </si>
  <si>
    <t xml:space="preserve">Ullerup Bæk Skolen </t>
  </si>
  <si>
    <t xml:space="preserve">Aarhus Universitet </t>
  </si>
  <si>
    <t xml:space="preserve">Niels Ebbesen Skolen </t>
  </si>
  <si>
    <t>Skovgårdsparkens Børnehave</t>
  </si>
  <si>
    <t>Den standhaftige tinsoldat</t>
  </si>
  <si>
    <t>Danmark i 1800-tallet</t>
  </si>
  <si>
    <t>Kochs Skole</t>
  </si>
  <si>
    <t>Dagtilbuddet Børnehuset Vesterbo</t>
  </si>
  <si>
    <t>Lykkegårdskolen</t>
  </si>
  <si>
    <t>Privatskolen Als</t>
  </si>
  <si>
    <t>En dag som børn</t>
  </si>
  <si>
    <t>Bøgballe Friskole</t>
  </si>
  <si>
    <t>Brahesminde skole</t>
  </si>
  <si>
    <t>Marievangsskolen</t>
  </si>
  <si>
    <t>Læssoesgade Skole</t>
  </si>
  <si>
    <t>Modtagerklasse</t>
  </si>
  <si>
    <t>Kilden Børne og unge univers</t>
  </si>
  <si>
    <t>Sennels Skole</t>
  </si>
  <si>
    <t>Kollegievejens skole</t>
  </si>
  <si>
    <t>8.-10.</t>
  </si>
  <si>
    <t>Randers Statsskole</t>
  </si>
  <si>
    <t>3.g</t>
  </si>
  <si>
    <t xml:space="preserve">fagmateriale </t>
  </si>
  <si>
    <t>Syddansk Ervervsskole</t>
  </si>
  <si>
    <t>DII Venøvej</t>
  </si>
  <si>
    <t>Ikast Nordre skole</t>
  </si>
  <si>
    <t>Det Kristne Gymnasium i Ringkøbing</t>
  </si>
  <si>
    <t>Aarhus HF og VUC</t>
  </si>
  <si>
    <t>Aarhus International School</t>
  </si>
  <si>
    <t>EUC Syd</t>
  </si>
  <si>
    <t>Odder Ungdomsskole</t>
  </si>
  <si>
    <t>5.-9.</t>
  </si>
  <si>
    <t>Susåskolen afd. Holsted</t>
  </si>
  <si>
    <t>Sønderhvi Hørsted Friskole</t>
  </si>
  <si>
    <t>6.,7.,8.</t>
  </si>
  <si>
    <t>På kryds og tværs i DGB</t>
  </si>
  <si>
    <t>Søndervang dagtilbud</t>
  </si>
  <si>
    <t>Nørrevang</t>
  </si>
  <si>
    <t>Vestskolen, Odder</t>
  </si>
  <si>
    <t>Skive Gymnasium</t>
  </si>
  <si>
    <t>Hjemmeundervisning</t>
  </si>
  <si>
    <t>Skanderborg STU</t>
  </si>
  <si>
    <t>Solsikken DII</t>
  </si>
  <si>
    <t>VIA Pæd. Aarhus</t>
  </si>
  <si>
    <t>Syddansk Universitet</t>
  </si>
  <si>
    <t>Sct. Jørgen Sprogafdeling</t>
  </si>
  <si>
    <t>Arveprinsesse Carolines Børnehave</t>
  </si>
  <si>
    <t>Gl. Hellerup Gymnasium</t>
  </si>
  <si>
    <t>Friskolen i Thorlund</t>
  </si>
  <si>
    <t xml:space="preserve">Assens skole </t>
  </si>
  <si>
    <t>Esbjerg Gymnasium</t>
  </si>
  <si>
    <t>Egaa Gymnasium</t>
  </si>
  <si>
    <t xml:space="preserve">Rudolf Steiner Skolen, Silkeborg </t>
  </si>
  <si>
    <t>Skt. Knuds Skole</t>
  </si>
  <si>
    <t>6.-9.</t>
  </si>
  <si>
    <t>Skærbæk Realskole</t>
  </si>
  <si>
    <t>Ung AUC</t>
  </si>
  <si>
    <t>7.-8.</t>
  </si>
  <si>
    <t>Vestskolen, afd. Skovbakken</t>
  </si>
  <si>
    <t>Helms Skole</t>
  </si>
  <si>
    <t>Haarhs Skole</t>
  </si>
  <si>
    <t>Fredericia Gymnasium</t>
  </si>
  <si>
    <t>Tranbjergskolen</t>
  </si>
  <si>
    <t>Tunegrupperne</t>
  </si>
  <si>
    <t>4.-6.</t>
  </si>
  <si>
    <t>Versterkær Skole</t>
  </si>
  <si>
    <t>Nyborg Private Realskole</t>
  </si>
  <si>
    <t>Humlum skole</t>
  </si>
  <si>
    <t>5.+6.</t>
  </si>
  <si>
    <t>Ida Holst Skole</t>
  </si>
  <si>
    <t>Kragelundskolen</t>
  </si>
  <si>
    <t>Samsøgades skole</t>
  </si>
  <si>
    <t>Vestskolen afd. Skovbakken</t>
  </si>
  <si>
    <t>Dueholmskolen</t>
  </si>
  <si>
    <t>Risskov Skole</t>
  </si>
  <si>
    <t>Silkeborg Efterskole</t>
  </si>
  <si>
    <t>9.+10.</t>
  </si>
  <si>
    <t>Mou skole</t>
  </si>
  <si>
    <t>Haldum-Hinnerup Skolen</t>
  </si>
  <si>
    <t xml:space="preserve">De havde lavet ders eget </t>
  </si>
  <si>
    <t>T.H. Langs HF og VUC</t>
  </si>
  <si>
    <t>Børnehuset Gl. Ajstrup skole</t>
  </si>
  <si>
    <t>Børnehuset Mælkevejen</t>
  </si>
  <si>
    <t>Femmøller Efterskole</t>
  </si>
  <si>
    <t>Hvidovre Ungdomsskole</t>
  </si>
  <si>
    <t>Chrysalis Virum</t>
  </si>
  <si>
    <t>Svendborg efterskole</t>
  </si>
  <si>
    <t>0.-5.</t>
  </si>
  <si>
    <t>Klub2 Sydalsskolen</t>
  </si>
  <si>
    <t>4.,5.,6.</t>
  </si>
  <si>
    <t>Stillinge Skole</t>
  </si>
  <si>
    <t xml:space="preserve">Stjernevejskolen </t>
  </si>
  <si>
    <t>0.+1.</t>
  </si>
  <si>
    <t>NCSyd Lærerudd.</t>
  </si>
  <si>
    <t>Fladsåskolen afd. Mogenstrup</t>
  </si>
  <si>
    <t>Fursø Efterskole</t>
  </si>
  <si>
    <t>N. Kochs skole</t>
  </si>
  <si>
    <t>De havde lavet ders eget</t>
  </si>
  <si>
    <t>fagmateriale</t>
  </si>
  <si>
    <t>Priv. Mel.</t>
  </si>
  <si>
    <t>Børnehuset ved Åen</t>
  </si>
  <si>
    <t>Søholmskolen</t>
  </si>
  <si>
    <t>Rygårds Internationale Skole</t>
  </si>
  <si>
    <t>10-11 år</t>
  </si>
  <si>
    <t>Simmersted Friskole</t>
  </si>
  <si>
    <t>6.+7.</t>
  </si>
  <si>
    <t xml:space="preserve">Trongårdskolen </t>
  </si>
  <si>
    <t>Midtjyllands Kristne Friskole</t>
  </si>
  <si>
    <t xml:space="preserve">Kom og leg </t>
  </si>
  <si>
    <t>Møldrup skole</t>
  </si>
  <si>
    <t>Copenhagen Business School</t>
  </si>
  <si>
    <t>Dii Solsikken</t>
  </si>
  <si>
    <t>Ordrup Gymnasium</t>
  </si>
  <si>
    <t>Aarhus Statsgymnasium</t>
  </si>
  <si>
    <t>Ikast-Brande gymnasium</t>
  </si>
  <si>
    <t>Nordstjerneskolen</t>
  </si>
  <si>
    <t>Tørring Gymnasium</t>
  </si>
  <si>
    <t>Røde Kors Asyl</t>
  </si>
  <si>
    <t>Bjerringbro Gymnasium</t>
  </si>
  <si>
    <t>UCS 10</t>
  </si>
  <si>
    <t>Østre Skole Ikast</t>
  </si>
  <si>
    <t>X</t>
  </si>
  <si>
    <t>Bh. Thorshavnsgade</t>
  </si>
  <si>
    <t>Rosborg Gymnasium</t>
  </si>
  <si>
    <t>Heldagsklasserne, Vejlby, Middelfart</t>
  </si>
  <si>
    <t xml:space="preserve">Limfjordsskolen Struer </t>
  </si>
  <si>
    <t>7.-10.</t>
  </si>
  <si>
    <t xml:space="preserve">Gjern skole </t>
  </si>
  <si>
    <t>Deutsche Schule Hadersleben</t>
  </si>
  <si>
    <t>Horne Skole</t>
  </si>
  <si>
    <t>Den Classenske Legatskole</t>
  </si>
  <si>
    <t>Sankt Annæ Skole</t>
  </si>
  <si>
    <t>Rønde Privatskole</t>
  </si>
  <si>
    <t>Balsmoseskolen</t>
  </si>
  <si>
    <t>1.2.</t>
  </si>
  <si>
    <t>Søren Kanne</t>
  </si>
  <si>
    <t>Viborg Gymnasium</t>
  </si>
  <si>
    <t>Fjordvang Efterskole</t>
  </si>
  <si>
    <t>Th. Langs Skole</t>
  </si>
  <si>
    <t xml:space="preserve"> </t>
  </si>
  <si>
    <t xml:space="preserve">Kanonskolen </t>
  </si>
  <si>
    <t>Rødby Skole</t>
  </si>
  <si>
    <t xml:space="preserve">Drenthe College </t>
  </si>
  <si>
    <t xml:space="preserve">Kulsbjergskolen </t>
  </si>
  <si>
    <t>AABC</t>
  </si>
  <si>
    <t>Midtjysk Efterskole</t>
  </si>
  <si>
    <t>Bredagerskolen</t>
  </si>
  <si>
    <t xml:space="preserve">Denta College </t>
  </si>
  <si>
    <t>Frejaskolen</t>
  </si>
  <si>
    <t>7.-9.</t>
  </si>
  <si>
    <t>Pædagoguddannelsen Aarhus</t>
  </si>
  <si>
    <t>Folefriskolen</t>
  </si>
  <si>
    <t>8.9.</t>
  </si>
  <si>
    <t xml:space="preserve">STU Norddjurs </t>
  </si>
  <si>
    <t>Heisenberg Gymnasium</t>
  </si>
  <si>
    <t>Ørestad skole</t>
  </si>
  <si>
    <t>Rødovre Gymnasium</t>
  </si>
  <si>
    <t>Lærerudd. Esbjerg</t>
  </si>
  <si>
    <t>Risbjergskolen</t>
  </si>
  <si>
    <t xml:space="preserve">Højvanskolen </t>
  </si>
  <si>
    <t>Harboøre Skole og Børnecenter</t>
  </si>
  <si>
    <t>Duborg-skolen</t>
  </si>
  <si>
    <t>Ellevangskolen</t>
  </si>
  <si>
    <t>Billums Privatskole</t>
  </si>
  <si>
    <t>Pædagogudd. Horsens</t>
  </si>
  <si>
    <t>Gyvelhøjskolen</t>
  </si>
  <si>
    <t>FGU Midtjylland</t>
  </si>
  <si>
    <t>Spjald Skole</t>
  </si>
  <si>
    <t>8.-9.</t>
  </si>
  <si>
    <t xml:space="preserve">Ungdomsskolen Kolding </t>
  </si>
  <si>
    <t>Ølsted Skole</t>
  </si>
  <si>
    <t>Tove Ditlevsen Skole</t>
  </si>
  <si>
    <t>Aarhus Katedralskole</t>
  </si>
  <si>
    <t>Nordre Skole</t>
  </si>
  <si>
    <t>Sprogcenter Vejle</t>
  </si>
  <si>
    <t>En dag med Niels og Marie</t>
  </si>
  <si>
    <t>FGU Vest</t>
  </si>
  <si>
    <t>Gungehusskolen</t>
  </si>
  <si>
    <t>Lilleskolen for voksne</t>
  </si>
  <si>
    <t>Nederby skole</t>
  </si>
  <si>
    <t>Børnehaven Thorshavnsgade</t>
  </si>
  <si>
    <t>Birkehuset Ry</t>
  </si>
  <si>
    <t>Skanderborg Gymnasium</t>
  </si>
  <si>
    <t xml:space="preserve">Aarhus Business College </t>
  </si>
  <si>
    <t>Åby Fritidsklub</t>
  </si>
  <si>
    <t>4.-5.</t>
  </si>
  <si>
    <t>Odder Gymnasium</t>
  </si>
  <si>
    <t xml:space="preserve">FK Gammelgård </t>
  </si>
  <si>
    <t>Antal af Specialklasse</t>
  </si>
  <si>
    <t>Vorrevangskolen</t>
  </si>
  <si>
    <t>Viby skole</t>
  </si>
  <si>
    <t>Gammelgårdskolen</t>
  </si>
  <si>
    <t>Fynshav børneunivers</t>
  </si>
  <si>
    <t>6.</t>
  </si>
  <si>
    <t>Ravnshøj skole</t>
  </si>
  <si>
    <t xml:space="preserve">FGU Østjylland </t>
  </si>
  <si>
    <t>Endrupskolen</t>
  </si>
  <si>
    <t>Brugt andet fra hjemmesiden</t>
  </si>
  <si>
    <t>Billeshave Efterskole</t>
  </si>
  <si>
    <t xml:space="preserve">Tradium - Marketing </t>
  </si>
  <si>
    <t xml:space="preserve">College360 Handelsgymnasiet </t>
  </si>
  <si>
    <t>Dueholmskolen, 10'eren</t>
  </si>
  <si>
    <t>0.-1.</t>
  </si>
  <si>
    <t>Elise Smiths Skole</t>
  </si>
  <si>
    <t>Mammen Fri</t>
  </si>
  <si>
    <t>8.+9.</t>
  </si>
  <si>
    <t>FGU Vendsyssel</t>
  </si>
  <si>
    <t>FGU</t>
  </si>
  <si>
    <t>Østreskole</t>
  </si>
  <si>
    <t>Ucplus Transport</t>
  </si>
  <si>
    <t>Ja</t>
  </si>
  <si>
    <t>HKI</t>
  </si>
  <si>
    <t>STU Fremtidsskolen Køge</t>
  </si>
  <si>
    <t>Lycée, France</t>
  </si>
  <si>
    <t>11th grade</t>
  </si>
  <si>
    <t>Børnehuset Ovenpå</t>
  </si>
  <si>
    <t>Rudolf Steiner Skolen, Aarhus</t>
  </si>
  <si>
    <t>Studenterhus Aarhus</t>
  </si>
  <si>
    <t>Universitet</t>
  </si>
  <si>
    <t xml:space="preserve">STU Bøgevangskolen </t>
  </si>
  <si>
    <t xml:space="preserve">Skolegades Børnehave </t>
  </si>
  <si>
    <t>0.-3.</t>
  </si>
  <si>
    <t>Labyrinten</t>
  </si>
  <si>
    <t>Flintebakken</t>
  </si>
  <si>
    <t>Selam Privatskole</t>
  </si>
  <si>
    <t>Aarhus Gymnasium</t>
  </si>
  <si>
    <t>Den Fri Hestehaveskole</t>
  </si>
  <si>
    <t>Hærvejskolen Rødekro</t>
  </si>
  <si>
    <t>7.-10. (FGU)</t>
  </si>
  <si>
    <t>Tradium</t>
  </si>
  <si>
    <t>Tumlehøjen</t>
  </si>
  <si>
    <t>Rækkemærkater</t>
  </si>
  <si>
    <t>Antal af Skole</t>
  </si>
  <si>
    <t>3</t>
  </si>
  <si>
    <t>4</t>
  </si>
  <si>
    <t>10</t>
  </si>
  <si>
    <t>9</t>
  </si>
  <si>
    <t>0</t>
  </si>
  <si>
    <t>1</t>
  </si>
  <si>
    <t>2</t>
  </si>
  <si>
    <t>5</t>
  </si>
  <si>
    <t>6</t>
  </si>
  <si>
    <t>7</t>
  </si>
  <si>
    <t>8</t>
  </si>
  <si>
    <t>Ingstrup trivselsskole</t>
  </si>
  <si>
    <t>5.-6.</t>
  </si>
  <si>
    <t>N. Zahles Seminarieskole</t>
  </si>
  <si>
    <t>Hollandsk College</t>
  </si>
  <si>
    <t>2.-3.g</t>
  </si>
  <si>
    <t>Skanderborg HF og VUC</t>
  </si>
  <si>
    <t>Børnehaven Enggården</t>
  </si>
  <si>
    <t>Lindehøjskolen</t>
  </si>
  <si>
    <t>Gåsetårnsskolen</t>
  </si>
  <si>
    <t xml:space="preserve">Tradium -Kontor </t>
  </si>
  <si>
    <t xml:space="preserve">Heldagsskolen Skovhuset </t>
  </si>
  <si>
    <t>Stege skole</t>
  </si>
  <si>
    <t>Efterskolen for scenekunst</t>
  </si>
  <si>
    <t>Brovandeskolen</t>
  </si>
  <si>
    <t>Møn Skole</t>
  </si>
  <si>
    <t>Klostermarkskolen</t>
  </si>
  <si>
    <t>Nyborg Heldagsskole</t>
  </si>
  <si>
    <t>1.-4.</t>
  </si>
  <si>
    <t>Learnmark Tech.</t>
  </si>
  <si>
    <t>Børnehaven Solnæs</t>
  </si>
  <si>
    <t>Teknisk Gymnasium Skanderborg</t>
  </si>
  <si>
    <t>Aarhus Fortæller</t>
  </si>
  <si>
    <t>Thyregod skole</t>
  </si>
  <si>
    <t>Søndervang Skole</t>
  </si>
  <si>
    <t>Børnehuset Moltkesvej</t>
  </si>
  <si>
    <t>Højslev Skole</t>
  </si>
  <si>
    <t>Sorring Skole</t>
  </si>
  <si>
    <t>Børnegården sct. Anna</t>
  </si>
  <si>
    <t>Dybbøl Efterskole</t>
  </si>
  <si>
    <t>Moseneskole</t>
  </si>
  <si>
    <t>Højvangskolen</t>
  </si>
  <si>
    <t>Via Aarhus</t>
  </si>
  <si>
    <t>Skovvangskolen</t>
  </si>
  <si>
    <t>Faxehus Efterskole</t>
  </si>
  <si>
    <t>Pædagogudd. UCL</t>
  </si>
  <si>
    <t>Galgehusskolen</t>
  </si>
  <si>
    <t xml:space="preserve">FH Kiel, Tyskland </t>
  </si>
  <si>
    <t>Stilling Skole</t>
  </si>
  <si>
    <t>Tune Skole</t>
  </si>
  <si>
    <t>Lisbjergskolen</t>
  </si>
  <si>
    <t>Horsens Gymnasium</t>
  </si>
  <si>
    <t>Langagerskolen</t>
  </si>
  <si>
    <t>Børnehuset Jernurten</t>
  </si>
  <si>
    <t>Barrit Skole</t>
  </si>
  <si>
    <t>Reinwardt Academy, Holland</t>
  </si>
  <si>
    <t>Skanderborg Realskole</t>
  </si>
  <si>
    <t>Grimslövs Folkhögskole</t>
  </si>
  <si>
    <t>Jelling Friskole</t>
  </si>
  <si>
    <t>Østerbyskolen</t>
  </si>
  <si>
    <t>Nyrupskolen</t>
  </si>
  <si>
    <t>Gammel Åby dagpleje</t>
  </si>
  <si>
    <t>Bevægelseshuset</t>
  </si>
  <si>
    <t>Jorden Kalder</t>
  </si>
  <si>
    <t>Osted Fri- og efterskole</t>
  </si>
  <si>
    <t>Bankagerskolen</t>
  </si>
  <si>
    <t>Åby skole</t>
  </si>
  <si>
    <t>Østre Skole Middelfart</t>
  </si>
  <si>
    <t>6.-8.</t>
  </si>
  <si>
    <t>Frisholm Skole</t>
  </si>
  <si>
    <t>Ådalens Skole</t>
  </si>
  <si>
    <t>Åby Skole</t>
  </si>
  <si>
    <t>Gustav Johannsen Skole</t>
  </si>
  <si>
    <t>Avedøre Skole</t>
  </si>
  <si>
    <t>Dagplejen</t>
  </si>
  <si>
    <t>Løgumkloster</t>
  </si>
  <si>
    <t>Klubben Engdal</t>
  </si>
  <si>
    <t>Strandskolen</t>
  </si>
  <si>
    <t>BBZ Rendsburg Eckenförde</t>
  </si>
  <si>
    <t>Hjørring Skole</t>
  </si>
  <si>
    <t xml:space="preserve">6.-8. kl. </t>
  </si>
  <si>
    <t>Aarbenraa Ungdomsskole</t>
  </si>
  <si>
    <t>Højvangskolen, Horsens</t>
  </si>
  <si>
    <t>Efterskolen Ådalen</t>
  </si>
  <si>
    <t>6.-8. kl.</t>
  </si>
  <si>
    <t>Gedved skole</t>
  </si>
  <si>
    <t>Parat til start</t>
  </si>
  <si>
    <t>Vinding skole</t>
  </si>
  <si>
    <t>Gjessø skole</t>
  </si>
  <si>
    <t>Bavnehøj Skole</t>
  </si>
  <si>
    <t>Bording skole</t>
  </si>
  <si>
    <t>Harløse Skole</t>
  </si>
  <si>
    <t>Østre Skole</t>
  </si>
  <si>
    <t>Gødved Skole</t>
  </si>
  <si>
    <t>Ellehøjskolen</t>
  </si>
  <si>
    <t>Tingløkkeskolen</t>
  </si>
  <si>
    <t>DII Regnbuen</t>
  </si>
  <si>
    <t>Fjordskolen</t>
  </si>
  <si>
    <t>Rosengårdskolen</t>
  </si>
  <si>
    <t>Børnehuset Fusijama</t>
  </si>
  <si>
    <t>Fårupgaard ungecenter</t>
  </si>
  <si>
    <t xml:space="preserve">man </t>
  </si>
  <si>
    <t>tir</t>
  </si>
  <si>
    <t>ons</t>
  </si>
  <si>
    <t>tors</t>
  </si>
  <si>
    <t>fre</t>
  </si>
  <si>
    <t>Uge 19</t>
  </si>
  <si>
    <t>Uge 18</t>
  </si>
  <si>
    <t>Man</t>
  </si>
  <si>
    <t>Uge 20</t>
  </si>
  <si>
    <t xml:space="preserve">ons </t>
  </si>
  <si>
    <t>Uge 21</t>
  </si>
  <si>
    <t xml:space="preserve">Man </t>
  </si>
  <si>
    <t>Ons</t>
  </si>
  <si>
    <t>Tor</t>
  </si>
  <si>
    <t>Fre</t>
  </si>
  <si>
    <t>Uge 22</t>
  </si>
  <si>
    <t>tirs</t>
  </si>
  <si>
    <t>Helligdag</t>
  </si>
  <si>
    <t xml:space="preserve">Helligdag </t>
  </si>
  <si>
    <t>helligdag</t>
  </si>
  <si>
    <t>Dag</t>
  </si>
  <si>
    <t>Uge 23</t>
  </si>
  <si>
    <t xml:space="preserve">helligdag </t>
  </si>
  <si>
    <t>Uge 24</t>
  </si>
  <si>
    <t>Uge 25</t>
  </si>
  <si>
    <t>Uge 26</t>
  </si>
  <si>
    <t>Tir</t>
  </si>
  <si>
    <t>Tors</t>
  </si>
  <si>
    <t>Virklund Skole</t>
  </si>
  <si>
    <t>Min friskole</t>
  </si>
  <si>
    <t>Løgstrup Skole</t>
  </si>
  <si>
    <t>7+8</t>
  </si>
  <si>
    <t>Skanderborg Ungdomsskole</t>
  </si>
  <si>
    <t>14.-18 årige</t>
  </si>
  <si>
    <t>Modtageklasse</t>
  </si>
  <si>
    <t>Skærbæk Distriktskole</t>
  </si>
  <si>
    <t>Skovlund Efterskole</t>
  </si>
  <si>
    <t>Trave Gymnasium Lübeck</t>
  </si>
  <si>
    <t>Faurholt Hjemmeskole</t>
  </si>
  <si>
    <t>0.-2.+4.-5.</t>
  </si>
  <si>
    <t>Hamarhus Skole</t>
  </si>
  <si>
    <t>0.-6.</t>
  </si>
  <si>
    <t>Muldbjergskolen</t>
  </si>
  <si>
    <t>Aarhus Privatskole</t>
  </si>
  <si>
    <t>0.-2.</t>
  </si>
  <si>
    <t>Vuggestue</t>
  </si>
  <si>
    <t>Thorshøjgård</t>
  </si>
  <si>
    <t>Vestre Skole</t>
  </si>
  <si>
    <t>3.-4.</t>
  </si>
  <si>
    <t>Hallund-Langballe danske skole</t>
  </si>
  <si>
    <t xml:space="preserve">SFO Rudolf Steiner </t>
  </si>
  <si>
    <t>SOBG Ungdomsskole</t>
  </si>
  <si>
    <t>Dagplejen Skovvang</t>
  </si>
  <si>
    <t>Klubben Gammelgård</t>
  </si>
  <si>
    <t>Klub</t>
  </si>
  <si>
    <t>4.kl.</t>
  </si>
  <si>
    <t>EUD Aarhus Tech</t>
  </si>
  <si>
    <t>Tysk Udd.</t>
  </si>
  <si>
    <t>Klubben Underground Viby Skole</t>
  </si>
  <si>
    <t>Højbjerg Fritidsklub</t>
  </si>
  <si>
    <t>4.+5.</t>
  </si>
  <si>
    <t>0.-3. kl.</t>
  </si>
  <si>
    <t>Clavis sprog- og kompetencecenter</t>
  </si>
  <si>
    <t xml:space="preserve">KFUM-spejderne </t>
  </si>
  <si>
    <t>Fonden Ørnehøj</t>
  </si>
  <si>
    <t>Bevægelsesbørnehuset</t>
  </si>
  <si>
    <t>Børnehave</t>
  </si>
  <si>
    <t xml:space="preserve">Hårup Skole </t>
  </si>
  <si>
    <t>1.-3.</t>
  </si>
  <si>
    <t>Børnehuset Valhalla</t>
  </si>
  <si>
    <t>1.-3.kl.</t>
  </si>
  <si>
    <t xml:space="preserve">Børnehaven Hans Brogejvej </t>
  </si>
  <si>
    <t>0.-2.kl.</t>
  </si>
  <si>
    <t>Møllevangskolen</t>
  </si>
  <si>
    <t>0.-3.kl.</t>
  </si>
  <si>
    <t>Børnehuset Vesterbo</t>
  </si>
  <si>
    <t xml:space="preserve">Dagplejen Firkløveren </t>
  </si>
  <si>
    <t>Dagpleje</t>
  </si>
  <si>
    <t xml:space="preserve">Vokseværket </t>
  </si>
  <si>
    <t>EUD Jordbrug Aarhus</t>
  </si>
  <si>
    <t>Hadsten SFO</t>
  </si>
  <si>
    <t xml:space="preserve">0.-4.kl. </t>
  </si>
  <si>
    <t>Bakketoppen</t>
  </si>
  <si>
    <t>1.-3. kl.</t>
  </si>
  <si>
    <t>Børnehuset Himmelblå</t>
  </si>
  <si>
    <t>Kandidat</t>
  </si>
  <si>
    <t>Klub Perronen</t>
  </si>
  <si>
    <t>4.-7.kl.</t>
  </si>
  <si>
    <t>SOSU Horsens</t>
  </si>
  <si>
    <t>Ranum Efterskole</t>
  </si>
  <si>
    <t>Dagtilbud Nord</t>
  </si>
  <si>
    <t>CSV Brangstrup, Ringe</t>
  </si>
  <si>
    <t>PPO Klokkebakken</t>
  </si>
  <si>
    <t>PPO</t>
  </si>
  <si>
    <t>Børnehuset Haven</t>
  </si>
  <si>
    <t>Baune Fritids- og ungdomsklub</t>
  </si>
  <si>
    <t>Randers SOSU</t>
  </si>
  <si>
    <t>Lersøparkspejderne</t>
  </si>
  <si>
    <t>Dronning Alexandrines Børnehave</t>
  </si>
  <si>
    <t>Aalestrup Naturefterskole</t>
  </si>
  <si>
    <t>9.-10.kl.</t>
  </si>
  <si>
    <t>Jordbrugets Uddannelsescenter</t>
  </si>
  <si>
    <t>Dagtilbud Langmark</t>
  </si>
  <si>
    <t>Grindsted Privatskole</t>
  </si>
  <si>
    <t xml:space="preserve">Solbjergskolen </t>
  </si>
  <si>
    <t xml:space="preserve">Lokumsruten </t>
  </si>
  <si>
    <t xml:space="preserve">Sanderum Skole </t>
  </si>
  <si>
    <t>Viborg Sygeplejeskole</t>
  </si>
  <si>
    <t xml:space="preserve">Sankt Petri Gymnasium </t>
  </si>
  <si>
    <t>1.-3.g</t>
  </si>
  <si>
    <t>Frødammen PPO</t>
  </si>
  <si>
    <t>Sankt Joseph Skole</t>
  </si>
  <si>
    <t xml:space="preserve">Klippen </t>
  </si>
  <si>
    <t xml:space="preserve">Nybøl Børneunivers </t>
  </si>
  <si>
    <t>Maribo Borgerskole</t>
  </si>
  <si>
    <t xml:space="preserve">Forbrydelse, retfærdighed og straf </t>
  </si>
  <si>
    <t>Kulsbjerg Skole</t>
  </si>
  <si>
    <t xml:space="preserve">Gildbroskolen </t>
  </si>
  <si>
    <t>Rungsted Private Realskole</t>
  </si>
  <si>
    <t>Øster Jølby Skole</t>
  </si>
  <si>
    <t>Usserød Skole</t>
  </si>
  <si>
    <t xml:space="preserve">Stenhus Kostskole </t>
  </si>
  <si>
    <t>Vipperød skole</t>
  </si>
  <si>
    <t>Aalbæk Skole</t>
  </si>
  <si>
    <t>Kalvebod Fælled Skole</t>
  </si>
  <si>
    <t>Busses Skole</t>
  </si>
  <si>
    <t xml:space="preserve">Romalt Friskole </t>
  </si>
  <si>
    <t>Herlufsholm skole</t>
  </si>
  <si>
    <t>Aarhus Kommune</t>
  </si>
  <si>
    <t xml:space="preserve">Rundvisning </t>
  </si>
  <si>
    <t xml:space="preserve">Pandekager med Madam Nielsen </t>
  </si>
  <si>
    <t>Laursens Realskole</t>
  </si>
  <si>
    <t>Amager Privatskole</t>
  </si>
  <si>
    <t>Brændstrup Kristne Friskole</t>
  </si>
  <si>
    <t>Sankt Helene Skole</t>
  </si>
  <si>
    <t>Øster Hornum Børneunivers</t>
  </si>
  <si>
    <t>Randers HF og VUC</t>
  </si>
  <si>
    <t>Romeo og Julie (special arrang.)</t>
  </si>
  <si>
    <t xml:space="preserve">Herning Gymnasium </t>
  </si>
  <si>
    <t>Silkeborg Ungdomsskole</t>
  </si>
  <si>
    <t>Østerskov Efterskole</t>
  </si>
  <si>
    <t>Engelsborgskolen</t>
  </si>
  <si>
    <t xml:space="preserve">AABC Aarhus </t>
  </si>
  <si>
    <t>Astrup Friskole</t>
  </si>
  <si>
    <t>Hørve Skole</t>
  </si>
  <si>
    <t>Lyshøjskolen</t>
  </si>
  <si>
    <t>Steiner HF Aarhus</t>
  </si>
  <si>
    <t xml:space="preserve">Skæring Egå Dagtilbud </t>
  </si>
  <si>
    <t xml:space="preserve">VIA Horsens </t>
  </si>
  <si>
    <t>Multiplatform</t>
  </si>
  <si>
    <t>Risskov Efterskole</t>
  </si>
  <si>
    <t>Christianshavns skole</t>
  </si>
  <si>
    <t>Midtdjurs Friskole</t>
  </si>
  <si>
    <t>7.+8.</t>
  </si>
  <si>
    <t>Øster Åby Friskole</t>
  </si>
  <si>
    <t>Kertemindeegnens Friskole</t>
  </si>
  <si>
    <t>Aarhus TECH</t>
  </si>
  <si>
    <t xml:space="preserve">Kvinder og Børns Hverdag </t>
  </si>
  <si>
    <t>Sæbygårdskolen</t>
  </si>
  <si>
    <t xml:space="preserve">Skattejagt </t>
  </si>
  <si>
    <t>SOSU Fredericia, Vejle, Horsens</t>
  </si>
  <si>
    <t xml:space="preserve">Grundforløb </t>
  </si>
  <si>
    <t>9.kl.</t>
  </si>
  <si>
    <t xml:space="preserve">Orkester Efterskolen </t>
  </si>
  <si>
    <t xml:space="preserve">Hillerød Vestskolen </t>
  </si>
  <si>
    <t>Ålbæk Skole</t>
  </si>
  <si>
    <t>Bornholms Efterskole</t>
  </si>
  <si>
    <t>Udd. Center Holstebro</t>
  </si>
  <si>
    <t>Materiale fra 70'erne de havde</t>
  </si>
  <si>
    <t>Bagsværd Kostskole</t>
  </si>
  <si>
    <t>Holmegaard Heldagsskole</t>
  </si>
  <si>
    <t>Herrestrup Skole</t>
  </si>
  <si>
    <t>Rosenkilde skole</t>
  </si>
  <si>
    <t>Låsby Skole</t>
  </si>
  <si>
    <t>HHX, UCH Holstebro</t>
  </si>
  <si>
    <t>CVS Randers</t>
  </si>
  <si>
    <t>Sdr. Feldings Efterskole</t>
  </si>
  <si>
    <t>Brøndby strand skole</t>
  </si>
  <si>
    <t>Lyngby Friskole</t>
  </si>
  <si>
    <t>Aarhus Gymnasium Tilst</t>
  </si>
  <si>
    <t xml:space="preserve">Regnbuen </t>
  </si>
  <si>
    <t xml:space="preserve">Engstrømskolen </t>
  </si>
  <si>
    <t>Nærum Privatskole</t>
  </si>
  <si>
    <t>Skødstrup skole</t>
  </si>
  <si>
    <t>Landsbyskolen</t>
  </si>
  <si>
    <t>Pandekager med Madam Nielsen</t>
  </si>
  <si>
    <t>Lokumsruten</t>
  </si>
  <si>
    <t>Skattejagt</t>
  </si>
  <si>
    <t>0.-4.kl.</t>
  </si>
  <si>
    <t>11</t>
  </si>
  <si>
    <t>DIS</t>
  </si>
  <si>
    <t xml:space="preserve">Virum Gymnasium </t>
  </si>
  <si>
    <t xml:space="preserve">Aarhus Tech </t>
  </si>
  <si>
    <t>VIA University College, pæd.</t>
  </si>
  <si>
    <t>Via Pæd. Ikast</t>
  </si>
  <si>
    <t>DIS Study Abroad</t>
  </si>
  <si>
    <t>Per Gyrum Skolen</t>
  </si>
  <si>
    <t xml:space="preserve">VIA Lærerudd. </t>
  </si>
  <si>
    <t>Handbjerghus Efterskole</t>
  </si>
  <si>
    <t>Landsgrav Friskole</t>
  </si>
  <si>
    <t>Skibelund Efterskole</t>
  </si>
  <si>
    <t>5.,6.,7.</t>
  </si>
  <si>
    <t>Heltidsundervisning Ikast</t>
  </si>
  <si>
    <t>Holmegårdsskolen</t>
  </si>
  <si>
    <t>0.-7.</t>
  </si>
  <si>
    <t>Hotel og Restaurantskolen</t>
  </si>
  <si>
    <t>VIA Campus C</t>
  </si>
  <si>
    <t>Løjtegårdsskolen</t>
  </si>
  <si>
    <t xml:space="preserve">SOSU Herning </t>
  </si>
  <si>
    <t>Fotoløb - eget</t>
  </si>
  <si>
    <t xml:space="preserve">Risskov Gymnasium </t>
  </si>
  <si>
    <t>Novaskolen</t>
  </si>
  <si>
    <t xml:space="preserve">Testforløb - Arthur </t>
  </si>
  <si>
    <t>Springbræt Aarhus</t>
  </si>
  <si>
    <t>16-22</t>
  </si>
  <si>
    <t>Lycée Toulouse</t>
  </si>
  <si>
    <t xml:space="preserve">Børnehuset Kildebjerg </t>
  </si>
  <si>
    <t>Møn Friskole</t>
  </si>
  <si>
    <t>3.-6.</t>
  </si>
  <si>
    <t>Præstemoseskolen</t>
  </si>
  <si>
    <t>Vesthimmerlands Gymnasium</t>
  </si>
  <si>
    <t>Trekløverskolen</t>
  </si>
  <si>
    <t>Louiseskolen</t>
  </si>
  <si>
    <t>SOSU MV</t>
  </si>
  <si>
    <t>Lindbjergskolen</t>
  </si>
  <si>
    <t>4.-7.</t>
  </si>
  <si>
    <t>Cancura Fonden</t>
  </si>
  <si>
    <t>4.-9</t>
  </si>
  <si>
    <t>Aarhus Akademi</t>
  </si>
  <si>
    <t>EUC Nordvest</t>
  </si>
  <si>
    <t>UCN Lærerudd.</t>
  </si>
  <si>
    <t>Studie 10</t>
  </si>
  <si>
    <t>Fjordbakkeskolen</t>
  </si>
  <si>
    <t>Byskolen Gnist</t>
  </si>
  <si>
    <t>Store Magleby Skole</t>
  </si>
  <si>
    <t>Testforløb - Arthur</t>
  </si>
  <si>
    <t>Sum af Elever</t>
  </si>
  <si>
    <t xml:space="preserve">EUC Nord </t>
  </si>
  <si>
    <t>Skanderborg Odder udd. Center</t>
  </si>
  <si>
    <t>Søndervangskolen</t>
  </si>
  <si>
    <t>CSK Center for Specialundervisning</t>
  </si>
  <si>
    <t>Voksenudd.</t>
  </si>
  <si>
    <t>Agerbæk Skole</t>
  </si>
  <si>
    <t>Engskolen</t>
  </si>
  <si>
    <t>ILO Lubin</t>
  </si>
  <si>
    <t>HHX Gymnasiet</t>
  </si>
  <si>
    <t>Mariagerfjord gymnasium</t>
  </si>
  <si>
    <t>Lille Valbygårds Skole</t>
  </si>
  <si>
    <t xml:space="preserve">3.-9. kl. </t>
  </si>
  <si>
    <t>Munkegårdens interne skole</t>
  </si>
  <si>
    <t>Tagense skole</t>
  </si>
  <si>
    <t>Nyborg Friskole</t>
  </si>
  <si>
    <t>Gudumholm Skole</t>
  </si>
  <si>
    <t>Rynkevangskolen</t>
  </si>
  <si>
    <t>Stensager Skole</t>
  </si>
  <si>
    <t>SOSU Silkeborg</t>
  </si>
  <si>
    <t>Nørre Vedby Skole</t>
  </si>
  <si>
    <t>Lubine</t>
  </si>
  <si>
    <t>Sejergårdsskolen</t>
  </si>
  <si>
    <t>Aalborghus Gymnasium</t>
  </si>
  <si>
    <t>Haderslev Kristne Friskole</t>
  </si>
  <si>
    <t>Haderslev Ungdomsskole</t>
  </si>
  <si>
    <t>Thyborøn Skole</t>
  </si>
  <si>
    <t>Skelbæk Friskole</t>
  </si>
  <si>
    <t>Klank Efterskole</t>
  </si>
  <si>
    <t xml:space="preserve">FGU </t>
  </si>
  <si>
    <t>Rosendalskolen</t>
  </si>
  <si>
    <t>FGU Silkenorg</t>
  </si>
  <si>
    <t>SOSU Fyn</t>
  </si>
  <si>
    <t>Thorning Skole</t>
  </si>
  <si>
    <t>Fadls Børnehave</t>
  </si>
  <si>
    <t>Frederiksberg Byskole</t>
  </si>
  <si>
    <t>Thorsager Skole</t>
  </si>
  <si>
    <t>Fløng Skole</t>
  </si>
  <si>
    <t>Lavet deres eget</t>
  </si>
  <si>
    <t>DII Hobbitten</t>
  </si>
  <si>
    <t>Viborg Ungdomsskole</t>
  </si>
  <si>
    <t>Rårup Skole</t>
  </si>
  <si>
    <t>Elsted Skole</t>
  </si>
  <si>
    <t>FGU Parat til start</t>
  </si>
  <si>
    <t>Tjørnegårdskolen</t>
  </si>
  <si>
    <t>Høje Kolstrup Skole</t>
  </si>
  <si>
    <t>Gelsted Børneunivers</t>
  </si>
  <si>
    <t>VIA Aarhus pæd.</t>
  </si>
  <si>
    <t>N. Zahles Gymnasieskole</t>
  </si>
  <si>
    <t>Kolding Gymnasium</t>
  </si>
  <si>
    <t xml:space="preserve">Solskinsskolen </t>
  </si>
  <si>
    <t>Dragør Skole</t>
  </si>
  <si>
    <t>Den Moderne Kulturelle Skole</t>
  </si>
  <si>
    <t>UC Plus</t>
  </si>
  <si>
    <t xml:space="preserve">Ekspert- særforløb </t>
  </si>
  <si>
    <t>Lynghedeskolen</t>
  </si>
  <si>
    <t>IBC Kolding</t>
  </si>
  <si>
    <t>Sparkær Skole</t>
  </si>
  <si>
    <t>2.-3.</t>
  </si>
  <si>
    <t>Tinglev Skole</t>
  </si>
  <si>
    <t>Djurslands Folkehøjskole</t>
  </si>
  <si>
    <t>Højskole</t>
  </si>
  <si>
    <t>Vestervang Skolen</t>
  </si>
  <si>
    <t>Djurslandsskolen</t>
  </si>
  <si>
    <t>Spec.</t>
  </si>
  <si>
    <t>Efterår og Syltetid</t>
  </si>
  <si>
    <t>Sabro-Korsvejskolen</t>
  </si>
  <si>
    <t>5.-8.</t>
  </si>
  <si>
    <t>Børneskolen Bifrost</t>
  </si>
  <si>
    <t>Malling Skole</t>
  </si>
  <si>
    <t xml:space="preserve">Jakobsskolen </t>
  </si>
  <si>
    <t>Skørping Skole</t>
  </si>
  <si>
    <t>Julens Fortællinger</t>
  </si>
  <si>
    <t>Julebagning med Madam Nielsen</t>
  </si>
  <si>
    <t>Heldagsskolen Lærkeskolen</t>
  </si>
  <si>
    <t>Frederiksodde Skole</t>
  </si>
  <si>
    <t>IDA - Ingeniørforeningen</t>
  </si>
  <si>
    <t>Bolsjelavning</t>
  </si>
  <si>
    <t xml:space="preserve">Først skal træet vises </t>
  </si>
  <si>
    <t>Ekspert- særforløb</t>
  </si>
  <si>
    <t>Først skal træet vises</t>
  </si>
  <si>
    <t>3.-9. kl.</t>
  </si>
  <si>
    <t>Gudenåskolen</t>
  </si>
  <si>
    <t>Nisserne i DGB</t>
  </si>
  <si>
    <t>Voldumegnens Friskole</t>
  </si>
  <si>
    <t>Delegate AS</t>
  </si>
  <si>
    <t>Rundhøjskolen</t>
  </si>
  <si>
    <t>Online Skolen</t>
  </si>
  <si>
    <t>Bagterpskolen</t>
  </si>
  <si>
    <t>Hovedgård Skole</t>
  </si>
  <si>
    <t>Ulstrup Skole</t>
  </si>
  <si>
    <t>6.-10.</t>
  </si>
  <si>
    <t>Roskilde Universitet</t>
  </si>
  <si>
    <t>Ungeskolen i VVK</t>
  </si>
  <si>
    <t>10 KCD Videndjurs</t>
  </si>
  <si>
    <t>Favrskov Gymnasium</t>
  </si>
  <si>
    <t>Stokkebækskolen</t>
  </si>
  <si>
    <t>Parkvejens Skole</t>
  </si>
  <si>
    <t xml:space="preserve">Sukkertoppen Gymnasium </t>
  </si>
  <si>
    <t>Randers Ungdomsskole</t>
  </si>
  <si>
    <t>Kornmod Realskoles SFO</t>
  </si>
  <si>
    <t>Skattekisten</t>
  </si>
  <si>
    <t>EUC Nord</t>
  </si>
  <si>
    <t>Tåsingeskolen</t>
  </si>
  <si>
    <t>Frydenhøjskolen</t>
  </si>
  <si>
    <t>Langsøskolen</t>
  </si>
  <si>
    <t>2.-5.</t>
  </si>
  <si>
    <t>Vuggestuen Gårdhaven</t>
  </si>
  <si>
    <t>Klubben Bodøgården</t>
  </si>
  <si>
    <t>Fri læring</t>
  </si>
  <si>
    <t>1.-2.</t>
  </si>
  <si>
    <t>0.-4.</t>
  </si>
  <si>
    <t>Klubben Peter Fabersvej</t>
  </si>
  <si>
    <t>Total elever på forløb</t>
  </si>
  <si>
    <t>Antal af ULF</t>
  </si>
  <si>
    <t xml:space="preserve">Antal af Aarhus Kommune </t>
  </si>
  <si>
    <t>Skjoldhøj Dagpleje</t>
  </si>
  <si>
    <t>DII Hobitten</t>
  </si>
  <si>
    <t>Frederiksborg Byskole</t>
  </si>
  <si>
    <t>Aarhus Gymnasium, Aarhus Tech</t>
  </si>
  <si>
    <t>Vejle Privatskole</t>
  </si>
  <si>
    <t>Birkeskolen, STU</t>
  </si>
  <si>
    <t>Brædstrup Skole</t>
  </si>
  <si>
    <t>Tønning-Træden Friskole</t>
  </si>
  <si>
    <t>MIN Friskole</t>
  </si>
  <si>
    <t>Møllevangskolens SFO</t>
  </si>
  <si>
    <t>DII Anemonen</t>
  </si>
  <si>
    <t>Sæbygaard Skoleafdeling</t>
  </si>
  <si>
    <t>Bakkegårdsskolen</t>
  </si>
  <si>
    <t>Skovby Børnehus</t>
  </si>
  <si>
    <t>Grindsted Vestre Skole</t>
  </si>
  <si>
    <t>STARK Danmark/ABC Business College</t>
  </si>
  <si>
    <t>Handelsfagskolen Skåde</t>
  </si>
  <si>
    <t>Børnehuset Frydenlund</t>
  </si>
  <si>
    <t>VRC Silkeborg</t>
  </si>
  <si>
    <t>5.-7.</t>
  </si>
  <si>
    <t>Horsens Ungdomsskole</t>
  </si>
  <si>
    <t xml:space="preserve">Møllevangskolen </t>
  </si>
  <si>
    <t>Samsø Efterskole</t>
  </si>
  <si>
    <t>Låsby skole</t>
  </si>
  <si>
    <t>5.-11.</t>
  </si>
  <si>
    <t>Learnmark 10</t>
  </si>
  <si>
    <t>Læreruddannelsen i Silkeborg, VIA</t>
  </si>
  <si>
    <t>Aarhus Friskole</t>
  </si>
  <si>
    <t>Børnehuset Børneliv</t>
  </si>
  <si>
    <t>Tradium HTX</t>
  </si>
  <si>
    <t>Djurslands Skole</t>
  </si>
  <si>
    <t>Lyne Friskole</t>
  </si>
  <si>
    <t xml:space="preserve">Skåde skole </t>
  </si>
  <si>
    <t>Tech College</t>
  </si>
  <si>
    <t>EUC Sjælland</t>
  </si>
  <si>
    <t>Tornhøjskolen</t>
  </si>
  <si>
    <t>Hulvej Privatskole</t>
  </si>
  <si>
    <t>Danske Skoleelever</t>
  </si>
  <si>
    <t>Vilsted Friskole</t>
  </si>
  <si>
    <t>Ullits Skole</t>
  </si>
  <si>
    <t>Lind Skole</t>
  </si>
  <si>
    <t>Kildebakkeskolen</t>
  </si>
  <si>
    <t>Overlade Friskole</t>
  </si>
  <si>
    <t>St. Andst Efterskole</t>
  </si>
  <si>
    <t>HTX EUC Nordvest</t>
  </si>
  <si>
    <t xml:space="preserve">DII Solsikken </t>
  </si>
  <si>
    <t>Asprit Østjylland</t>
  </si>
  <si>
    <t>Frk. Ellen Gades Børnehave</t>
  </si>
  <si>
    <t>Interskolen</t>
  </si>
  <si>
    <t>Aarhus Designskole</t>
  </si>
  <si>
    <t>Learmmark Horsens</t>
  </si>
  <si>
    <t>Bavnebakken</t>
  </si>
  <si>
    <t>EUC NOrdvest</t>
  </si>
  <si>
    <t>Vedersø Idrætsefterskole</t>
  </si>
  <si>
    <t>College 360</t>
  </si>
  <si>
    <t>Frederiksoddeskolen</t>
  </si>
  <si>
    <t>Børnehuset Skoven</t>
  </si>
  <si>
    <t>BHU Labyrinten</t>
  </si>
  <si>
    <t>Børnehuset Alsvej</t>
  </si>
  <si>
    <t>HHX</t>
  </si>
  <si>
    <t xml:space="preserve">FGU Midtvest afd. Herning </t>
  </si>
  <si>
    <t xml:space="preserve">Kareten </t>
  </si>
  <si>
    <t>Børnehuset Klokkervej</t>
  </si>
  <si>
    <t>Trivselscentret Ulvedal</t>
  </si>
  <si>
    <t>Naturbørnehaven Bakkefly</t>
  </si>
  <si>
    <t>Starup Skole</t>
  </si>
  <si>
    <t xml:space="preserve">Vejle Friskole </t>
  </si>
  <si>
    <t>Rudolf Steiner Skolen Aarhus</t>
  </si>
  <si>
    <t>3.-8.</t>
  </si>
  <si>
    <t>Skovby Skole</t>
  </si>
  <si>
    <t>Skolen ved Rønnebær Allé</t>
  </si>
  <si>
    <t>Network Horsens</t>
  </si>
  <si>
    <t>15-16år</t>
  </si>
  <si>
    <t xml:space="preserve">Roskilde Gymnasium </t>
  </si>
  <si>
    <t xml:space="preserve">Galten Junior og Ungdomsklub </t>
  </si>
  <si>
    <t>Juletur i DGB</t>
  </si>
  <si>
    <t>Ranum Skole</t>
  </si>
  <si>
    <t>Handelsgymnasiet Ikast</t>
  </si>
  <si>
    <t>Kollegievejens Skole</t>
  </si>
  <si>
    <t>STU Haderslev</t>
  </si>
  <si>
    <t>FGU Trekanten</t>
  </si>
  <si>
    <t>Løgstør Skole</t>
  </si>
  <si>
    <t>Lundagerskolen</t>
  </si>
  <si>
    <t>Special Minds</t>
  </si>
  <si>
    <t>Godthåb/Svenstrup Pastorat</t>
  </si>
  <si>
    <t>Glamsbjergsskolens SFO</t>
  </si>
  <si>
    <t>Det Blå Gymnasium, Varde</t>
  </si>
  <si>
    <t>Ungeuniversitetet Vojens</t>
  </si>
  <si>
    <t>Foreningen Hjemmeskoler</t>
  </si>
  <si>
    <t>0-10år</t>
  </si>
  <si>
    <t>Viden Djurs</t>
  </si>
  <si>
    <t>Bakkeskolen</t>
  </si>
  <si>
    <t>7.-9.kl.</t>
  </si>
  <si>
    <t>GAIA STU og Akademi</t>
  </si>
  <si>
    <t>Krebs Skole</t>
  </si>
  <si>
    <t>Falkonergårdens Gymnasium</t>
  </si>
  <si>
    <t>Tradium Randers</t>
  </si>
  <si>
    <t>HEG</t>
  </si>
  <si>
    <t>Hasle skole</t>
  </si>
  <si>
    <t>UC Syd Esbjerg</t>
  </si>
  <si>
    <t>Nextwork Horsens</t>
  </si>
  <si>
    <t>Thorsgård Efterskole</t>
  </si>
  <si>
    <t>Privat Pasningsordning</t>
  </si>
  <si>
    <t>Ryomgårds Realskole</t>
  </si>
  <si>
    <t>Munkebjerg friskole</t>
  </si>
  <si>
    <t>6.-7.</t>
  </si>
  <si>
    <t>Børnehaven Holkbækvej</t>
  </si>
  <si>
    <t>SOSU</t>
  </si>
  <si>
    <t>Snegelhuset Bøgevej</t>
  </si>
  <si>
    <t>Campus Vejle</t>
  </si>
  <si>
    <t>Sct. Michaels Skole</t>
  </si>
  <si>
    <t>Skovbyskolen</t>
  </si>
  <si>
    <t>Aalborg Katedralskole</t>
  </si>
  <si>
    <t>Østermarkskolen</t>
  </si>
  <si>
    <t>Myretuen Ryhavevej</t>
  </si>
  <si>
    <t>DII Myretuen</t>
  </si>
  <si>
    <t>Egebjergskolen</t>
  </si>
  <si>
    <t>Sønderhå Hørsted Friskole</t>
  </si>
  <si>
    <t>Skibet Skole</t>
  </si>
  <si>
    <t>Hårup Skole</t>
  </si>
  <si>
    <t>Haldum Hinnerup Skole</t>
  </si>
  <si>
    <t>Kongevejen</t>
  </si>
  <si>
    <t>Børnehuset Gyvelvejen</t>
  </si>
  <si>
    <t>Tyholm Skole</t>
  </si>
  <si>
    <t>7.10.</t>
  </si>
  <si>
    <t>DII Rend og Hop</t>
  </si>
  <si>
    <t>Junglen</t>
  </si>
  <si>
    <t>Samsø skole</t>
  </si>
  <si>
    <t>FGU Kolding/Vejen</t>
  </si>
  <si>
    <t>Nordre Skole, Viborg</t>
  </si>
  <si>
    <t>Børnehaven Rytterparken</t>
  </si>
  <si>
    <t>Bymarken Børnehave</t>
  </si>
  <si>
    <t>Skolen i Nørskovlund</t>
  </si>
  <si>
    <t>HF</t>
  </si>
  <si>
    <t>Dalgasskolen</t>
  </si>
  <si>
    <t>Hadbjerg SFO</t>
  </si>
  <si>
    <t xml:space="preserve">DII Skibet </t>
  </si>
  <si>
    <t>Børnehuset Malmøgade</t>
  </si>
  <si>
    <t>Stensballe Skolen</t>
  </si>
  <si>
    <t>2.+4.</t>
  </si>
  <si>
    <t>Esbjerg Ungdomsskole</t>
  </si>
  <si>
    <t>Det Blå Gymnasium, Haderslev</t>
  </si>
  <si>
    <t>Børup Skolen</t>
  </si>
  <si>
    <t>Rødkilde Gymnasium</t>
  </si>
  <si>
    <t>Krabbeshus Heldagsskole</t>
  </si>
  <si>
    <t>DII Børneuniverset</t>
  </si>
  <si>
    <t>Myretuen</t>
  </si>
  <si>
    <t>Marselisborg Gymnasium</t>
  </si>
  <si>
    <t>Vorgod Barde Skole</t>
  </si>
  <si>
    <t>Norddjurs Friskole</t>
  </si>
  <si>
    <t>Vonsild Skole</t>
  </si>
  <si>
    <t>Vejle Midtbyskole</t>
  </si>
  <si>
    <t xml:space="preserve">Kornmod Realskoles </t>
  </si>
  <si>
    <t>Malmø Borgaskola</t>
  </si>
  <si>
    <t>Birkehuset i Ry</t>
  </si>
  <si>
    <t>Børnehuset Vestbyen</t>
  </si>
  <si>
    <t>Mølholm skole</t>
  </si>
  <si>
    <t>Vinderuo Skole</t>
  </si>
  <si>
    <t>Ungdomsskolen Skive</t>
  </si>
  <si>
    <t>STU Syddjurs</t>
  </si>
  <si>
    <t>Kristrup Skole</t>
  </si>
  <si>
    <t>Højt fra træets grønne top</t>
  </si>
  <si>
    <t>Vuggestuen ved æbletræet</t>
  </si>
  <si>
    <t>Heltidsundervisningen Randers Ungdomsskole</t>
  </si>
  <si>
    <t>Arden Skole</t>
  </si>
  <si>
    <t>Væksthuset skole</t>
  </si>
  <si>
    <t>Venøvej 7</t>
  </si>
  <si>
    <t>Hoppeland</t>
  </si>
  <si>
    <t>Skt. Johannes Børnehave</t>
  </si>
  <si>
    <t>Tange Kristne Friskole</t>
  </si>
  <si>
    <t>Horsens Byskole</t>
  </si>
  <si>
    <t>0-4.</t>
  </si>
  <si>
    <t>Rønde Skole</t>
  </si>
  <si>
    <t>Kofoeds skole</t>
  </si>
  <si>
    <t>Gl Lindholm Skole</t>
  </si>
  <si>
    <t>Englystskolen</t>
  </si>
  <si>
    <t>STU Mors</t>
  </si>
  <si>
    <t>Vittrup Fri Fagskole</t>
  </si>
  <si>
    <t>FGU Skive</t>
  </si>
  <si>
    <t>Ovstmølleskolen</t>
  </si>
  <si>
    <t>2.-6.</t>
  </si>
  <si>
    <t>Bredsten-Godbjerg skole</t>
  </si>
  <si>
    <t>Kibæk Skole</t>
  </si>
  <si>
    <t>Vildbjerg skole</t>
  </si>
  <si>
    <t>Stenderup skole</t>
  </si>
  <si>
    <t>7.9.</t>
  </si>
  <si>
    <t>Bedsted skole</t>
  </si>
  <si>
    <t>Lillebæltskolen</t>
  </si>
  <si>
    <t>DII Delfinhuset</t>
  </si>
  <si>
    <t>Odder 10</t>
  </si>
  <si>
    <t>Uddannelsesinstitutionen Facet</t>
  </si>
  <si>
    <t>Tinding Skole</t>
  </si>
  <si>
    <t>VUC Djursland</t>
  </si>
  <si>
    <t>Herningskolen Erhvervsskole og gym.</t>
  </si>
  <si>
    <t>Vestfjendskolsskolen</t>
  </si>
  <si>
    <t>Fårup skole og børneby</t>
  </si>
  <si>
    <t>Hornslet skole</t>
  </si>
  <si>
    <t>BUA Psykiatri Skolebørn AUH</t>
  </si>
  <si>
    <t>2.-7.</t>
  </si>
  <si>
    <t>Blicherskolen Randers</t>
  </si>
  <si>
    <t>10. ved Kløften</t>
  </si>
  <si>
    <t>Rønde Efterskole</t>
  </si>
  <si>
    <t>Alléskolen</t>
  </si>
  <si>
    <t>En tur gennem købstaden</t>
  </si>
  <si>
    <t>FGU Midthylland</t>
  </si>
  <si>
    <t>Lærer</t>
  </si>
  <si>
    <t>Global Knowlex</t>
  </si>
  <si>
    <t>Holmstrupgård Interne Skole</t>
  </si>
  <si>
    <t>9.kl.-1.g</t>
  </si>
  <si>
    <t>Nørrevangskolen Randers</t>
  </si>
  <si>
    <t>Frie Fugle</t>
  </si>
  <si>
    <t>Vejen Ungdomsskole</t>
  </si>
  <si>
    <t>Dansk Jul gennem 400 år</t>
  </si>
  <si>
    <t>Fritidscenter Vesterkæret</t>
  </si>
  <si>
    <t>SOSU Syd</t>
  </si>
  <si>
    <t>Specialcenter Marielundskolen</t>
  </si>
  <si>
    <t>Bramdrup Specialcenter</t>
  </si>
  <si>
    <t>4.-8.</t>
  </si>
  <si>
    <t>FGU Sydøstjylland</t>
  </si>
  <si>
    <t>Højmarkskolen</t>
  </si>
  <si>
    <t>CSV Randers</t>
  </si>
  <si>
    <t>HF og VUC Nord</t>
  </si>
  <si>
    <t>Herskind Skole</t>
  </si>
  <si>
    <t>Vallerødskolen</t>
  </si>
  <si>
    <t>Tranhøjskolen</t>
  </si>
  <si>
    <t>2.-9.</t>
  </si>
  <si>
    <t>Forberedelsesskolen</t>
  </si>
  <si>
    <t>Viborg Katedralskole</t>
  </si>
  <si>
    <t>Nørholm Skole</t>
  </si>
  <si>
    <t>Børnehaven Arendalsvej</t>
  </si>
  <si>
    <t>Dagtilbuddet Kaskelotten</t>
  </si>
  <si>
    <t>Børnehuset Besterbo</t>
  </si>
  <si>
    <t>Naturbørnehaven Mariendal</t>
  </si>
  <si>
    <t>Stoholm Skole</t>
  </si>
  <si>
    <t xml:space="preserve">                  </t>
  </si>
  <si>
    <t>Børnehaven Lauge Koch</t>
  </si>
  <si>
    <t>Engen</t>
  </si>
  <si>
    <t>Børnehuset Fugldal</t>
  </si>
  <si>
    <t>Børnehuset Tusindfryd</t>
  </si>
  <si>
    <t>Børnehuset Troldeskoven</t>
  </si>
  <si>
    <t>Børnegården Rundhøj</t>
  </si>
  <si>
    <t>Kerteminde 10. kl. center</t>
  </si>
  <si>
    <t>Limfjordsskolen</t>
  </si>
  <si>
    <t>Vestbyen Friskole</t>
  </si>
  <si>
    <t>STU Favrskov</t>
  </si>
  <si>
    <t>Øster Tørslev Menighedsråd</t>
  </si>
  <si>
    <t>Hørup Centralskole</t>
  </si>
  <si>
    <t>Søndervangs Dagtilbud</t>
  </si>
  <si>
    <t>Dagtilbuddet Hasle Skole</t>
  </si>
  <si>
    <t>Nørrestenbro</t>
  </si>
  <si>
    <t>Familieforeningen Børneliv</t>
  </si>
  <si>
    <t>Børnehuset Rybevænget</t>
  </si>
  <si>
    <t>Børnehuset Rønbækken</t>
  </si>
  <si>
    <t xml:space="preserve">Københavns Universitet </t>
  </si>
  <si>
    <t>Rudolf Steiner Skanderborg</t>
  </si>
  <si>
    <t>Ikast Brande Gymnasium</t>
  </si>
  <si>
    <t>Ikast Brande Ungdomscenter</t>
  </si>
  <si>
    <t>Idrætsbørnehaven Bellevue</t>
  </si>
  <si>
    <t>Bo/Skole/Job</t>
  </si>
  <si>
    <t>Klejtrup Musikefterskole</t>
  </si>
  <si>
    <t>Hobro Søndre Skole</t>
  </si>
  <si>
    <t>STU ved Fjorden</t>
  </si>
  <si>
    <t>Natur og Helhedsskole Årslev</t>
  </si>
  <si>
    <t>CSV Odense</t>
  </si>
  <si>
    <t>Ebeltoft Skole</t>
  </si>
  <si>
    <t>Kridthuset Assensskole</t>
  </si>
  <si>
    <t>Dybkær Specialskole</t>
  </si>
  <si>
    <t>specialklasse</t>
  </si>
  <si>
    <t>STU Norddjurs</t>
  </si>
  <si>
    <t>CSV Vestfyn</t>
  </si>
  <si>
    <t>1.+7.</t>
  </si>
  <si>
    <t>Struer Statsgymnasium</t>
  </si>
  <si>
    <t>Husby Efterskole</t>
  </si>
  <si>
    <t>FGU Sønderjylland</t>
  </si>
  <si>
    <t>Børnehuset Engen</t>
  </si>
  <si>
    <t>Idrætsbørnehuset ved Globus1</t>
  </si>
  <si>
    <t>Gyngehesten</t>
  </si>
  <si>
    <t>Børnebåndet</t>
  </si>
  <si>
    <t>Klubhuset (UngiAarhus)</t>
  </si>
  <si>
    <t>Herlev Privatskole</t>
  </si>
  <si>
    <t>Lemvig Gymnasium</t>
  </si>
  <si>
    <t>Bjerregrav Friskole</t>
  </si>
  <si>
    <t>Børnehaven Guldbryllupsasylet</t>
  </si>
  <si>
    <t>Legestuen Gyngehesten</t>
  </si>
  <si>
    <t>Universet, Kolt Hasselager</t>
  </si>
  <si>
    <t xml:space="preserve">Viben </t>
  </si>
  <si>
    <t>Solen</t>
  </si>
  <si>
    <t>Børnehuset Bylderup</t>
  </si>
  <si>
    <t>Billund Skolen</t>
  </si>
  <si>
    <t>Klassen på skærgården</t>
  </si>
  <si>
    <t>Hald Ege Skole</t>
  </si>
  <si>
    <t>Østerhåbskolen</t>
  </si>
  <si>
    <t>Børne- og Familiehuset Bakkevej</t>
  </si>
  <si>
    <t>CKU Himmerland</t>
  </si>
  <si>
    <t>Vestergårdsskolen</t>
  </si>
  <si>
    <t>Horne Efterskole</t>
  </si>
  <si>
    <t>Ny tids læringsfællesskab</t>
  </si>
  <si>
    <t>Dagskolen opsund</t>
  </si>
  <si>
    <t>SOSU Vejle</t>
  </si>
  <si>
    <t>Ungdomsskolen Knudmosen</t>
  </si>
  <si>
    <t>Dagtilbud Egebjerg</t>
  </si>
  <si>
    <t>Østerbo Vuggestue</t>
  </si>
  <si>
    <t>Harlev Dagpleje</t>
  </si>
  <si>
    <t>Gadekæret</t>
  </si>
  <si>
    <t>Tårnøjskolen</t>
  </si>
  <si>
    <t>Sabro Korsvejskolen</t>
  </si>
  <si>
    <t>Galaksen</t>
  </si>
  <si>
    <t>Frisholm</t>
  </si>
  <si>
    <t>Fredericia 10'ende</t>
  </si>
  <si>
    <t>Randlev Friskole</t>
  </si>
  <si>
    <t>Rindum Kjærgaard</t>
  </si>
  <si>
    <t>10'ende Fredericia</t>
  </si>
  <si>
    <t>Kløverparkens Børnehave</t>
  </si>
  <si>
    <t>Engesvang skole</t>
  </si>
  <si>
    <t>6.-6.</t>
  </si>
  <si>
    <t>Paderup Gymnasium</t>
  </si>
  <si>
    <t>Østervangskolen</t>
  </si>
  <si>
    <t>Fælleshåbsskolen</t>
  </si>
  <si>
    <t>Rathlousskolen</t>
  </si>
  <si>
    <t>Grauballe skole</t>
  </si>
  <si>
    <t>Dagskolen Ung Odense</t>
  </si>
  <si>
    <t>Baunehøjskolen</t>
  </si>
  <si>
    <t>Mammas House</t>
  </si>
  <si>
    <t>Samsøegade Skole</t>
  </si>
  <si>
    <t>Auning skole</t>
  </si>
  <si>
    <t>SOSU FVH</t>
  </si>
  <si>
    <t>Efterskolen PLAY</t>
  </si>
  <si>
    <t>Efterskolen Helle</t>
  </si>
  <si>
    <t>Nørbæk Skole</t>
  </si>
  <si>
    <t>Kongevellen</t>
  </si>
  <si>
    <t>Idrætsinstitutionen Kolbøtten</t>
  </si>
  <si>
    <t>Midtbyklubben Fritidsklub</t>
  </si>
  <si>
    <t>klub</t>
  </si>
  <si>
    <t>STU Skivefjord</t>
  </si>
  <si>
    <t xml:space="preserve">CSU Kolding </t>
  </si>
  <si>
    <t>Lanagerskolen</t>
  </si>
  <si>
    <t>BBH Gudrunsvej</t>
  </si>
  <si>
    <t>Børnehuset Langenæsallé</t>
  </si>
  <si>
    <t>Østbirk skole</t>
  </si>
  <si>
    <t>Spiloppen</t>
  </si>
  <si>
    <t>Herningsholmskolen</t>
  </si>
  <si>
    <t>Castberggård</t>
  </si>
  <si>
    <t>Svenstrup skole</t>
  </si>
  <si>
    <t>Rosendal ADHD</t>
  </si>
  <si>
    <t>Juelsminde Skole</t>
  </si>
  <si>
    <t>Nyborg Gymnasium</t>
  </si>
  <si>
    <t>EUD/EUX</t>
  </si>
  <si>
    <t>Randers Realskole</t>
  </si>
  <si>
    <t xml:space="preserve">DIN Friskole </t>
  </si>
  <si>
    <t>0.-9.</t>
  </si>
  <si>
    <t>Fuglbjeggård</t>
  </si>
  <si>
    <t>Leonardo Skolen</t>
  </si>
  <si>
    <t>0.-8.</t>
  </si>
  <si>
    <t>Friskolen Asgaard</t>
  </si>
  <si>
    <t>SDE 10. kl. Grindsted</t>
  </si>
  <si>
    <t>Bulderby</t>
  </si>
  <si>
    <t>FGU HLSS Holstebro</t>
  </si>
  <si>
    <t>1.-5.</t>
  </si>
  <si>
    <t>FGU Aarhus Vest</t>
  </si>
  <si>
    <t>Idrætsinstitutionen Rend og Hop</t>
  </si>
  <si>
    <t>Dagtilbud Kaskelotten</t>
  </si>
  <si>
    <t>Børnehuset Bakken</t>
  </si>
  <si>
    <t>Vuggestuen Kernehuset</t>
  </si>
  <si>
    <t>UCL Jelling Pædagogudd.</t>
  </si>
  <si>
    <t>Børnehuset Elmegården</t>
  </si>
  <si>
    <t>VIA Pæd.</t>
  </si>
  <si>
    <t>Viborg Private Realskole</t>
  </si>
  <si>
    <t>HF &amp; VUC Nord</t>
  </si>
  <si>
    <t>Søndervang Vestergård Dagtilbud</t>
  </si>
  <si>
    <t>Tech College Aalborg</t>
  </si>
  <si>
    <t>SOSU Østjylland</t>
  </si>
  <si>
    <t>Naturbørnehaven i Langå</t>
  </si>
  <si>
    <t>Specialklasse</t>
  </si>
  <si>
    <t>Hornsyld Skole</t>
  </si>
  <si>
    <t>Forbrydelse og straf</t>
  </si>
  <si>
    <t>Sølystskolen Egå</t>
  </si>
  <si>
    <t>Special</t>
  </si>
  <si>
    <t>Kom og bag en pandekage</t>
  </si>
  <si>
    <t>Hem Skole</t>
  </si>
  <si>
    <t xml:space="preserve">Kom og hør et eventyr </t>
  </si>
  <si>
    <t>C. La Cours Skole</t>
  </si>
  <si>
    <t>UngAalborg Udd. Center</t>
  </si>
  <si>
    <t>Silkeborg Gymnasium</t>
  </si>
  <si>
    <t>Gym.</t>
  </si>
  <si>
    <t>Tech</t>
  </si>
  <si>
    <t>Syddjurs Gymnasium</t>
  </si>
  <si>
    <t>Juninakken, Skødstrup</t>
  </si>
  <si>
    <t>DII Børnehuset Fjældevænget</t>
  </si>
  <si>
    <t xml:space="preserve">Hjemmeundervisning </t>
  </si>
  <si>
    <t>1.-4</t>
  </si>
  <si>
    <t>VIA</t>
  </si>
  <si>
    <t>VIA Lærer</t>
  </si>
  <si>
    <t>Tippehøj</t>
  </si>
  <si>
    <t>Galten Børnehave og Vug.</t>
  </si>
  <si>
    <t>Læssøesgade Skole</t>
  </si>
  <si>
    <t xml:space="preserve">Andre. Ud. </t>
  </si>
  <si>
    <t>Kulturvitaminer</t>
  </si>
  <si>
    <t>Munkevængets Skole</t>
  </si>
  <si>
    <t>Herning Gymnasium</t>
  </si>
  <si>
    <t>Ikast Nordre Skole</t>
  </si>
  <si>
    <t>ESAD</t>
  </si>
  <si>
    <t>Vuggestuen Silkeborgvej</t>
  </si>
  <si>
    <t>Elev Skole</t>
  </si>
  <si>
    <t>Stærskolen</t>
  </si>
  <si>
    <t>Eisbjerghus Efterskole</t>
  </si>
  <si>
    <t>Viborg International School</t>
  </si>
  <si>
    <t>DIS Copenhagen</t>
  </si>
  <si>
    <t>Uni.</t>
  </si>
  <si>
    <t>Tirsdalens Skole</t>
  </si>
  <si>
    <t>Odense Tekniske Gymnasium</t>
  </si>
  <si>
    <t>Aabenraa Statsskole</t>
  </si>
  <si>
    <t>Marstal Skole</t>
  </si>
  <si>
    <t>U Nord</t>
  </si>
  <si>
    <t>N. Kochs Skole</t>
  </si>
  <si>
    <t>EUX</t>
  </si>
  <si>
    <t>SOSU Nord</t>
  </si>
  <si>
    <t>Erhvervsakademi Aarhus</t>
  </si>
  <si>
    <t>DII Skovkanten</t>
  </si>
  <si>
    <t>Åby Børnehave</t>
  </si>
  <si>
    <t>Horsens Byskoles SFO</t>
  </si>
  <si>
    <t>4.-9.kl.</t>
  </si>
  <si>
    <t>På sporet af Aarhus</t>
  </si>
  <si>
    <t>Frejlev Skole</t>
  </si>
  <si>
    <t>Gødvad Efterskole</t>
  </si>
  <si>
    <t>Bygning</t>
  </si>
  <si>
    <t>Ikastvej 27</t>
  </si>
  <si>
    <t>ARoS</t>
  </si>
  <si>
    <t>Formidlere</t>
  </si>
  <si>
    <t xml:space="preserve">Den Standhaftige Tinsoldat </t>
  </si>
  <si>
    <t>Viby  Skole</t>
  </si>
  <si>
    <t>Tradium HHX Randers</t>
  </si>
  <si>
    <t xml:space="preserve">Trekløverskolen </t>
  </si>
  <si>
    <t>UCN</t>
  </si>
  <si>
    <t>Skovbrynet Skole</t>
  </si>
  <si>
    <t>Kratholmskolen</t>
  </si>
  <si>
    <t>Mariagerfjord Ungdomsskole</t>
  </si>
  <si>
    <t>AI Hikma Skolen</t>
  </si>
  <si>
    <t>Mariagerfjord Gym.</t>
  </si>
  <si>
    <t>HTX</t>
  </si>
  <si>
    <t>Herningsholm Erhvervsskole</t>
  </si>
  <si>
    <t>Fredericia Gym.</t>
  </si>
  <si>
    <t>Ringe Kost- og Realskole</t>
  </si>
  <si>
    <t>Langenæs Dagtilbud</t>
  </si>
  <si>
    <t>Aalborg Universitet</t>
  </si>
  <si>
    <t>SKALS Efterskole</t>
  </si>
  <si>
    <t>Solsikken</t>
  </si>
  <si>
    <t>Ung Norddjurs</t>
  </si>
  <si>
    <t>3.</t>
  </si>
  <si>
    <t>4.</t>
  </si>
  <si>
    <t>Virupskolen SFO</t>
  </si>
  <si>
    <t>EUC Syd Sønderborg</t>
  </si>
  <si>
    <t>Børnehaven Nørreskoven</t>
  </si>
  <si>
    <t>Pædagogudd. Randers</t>
  </si>
  <si>
    <t>Pæd.</t>
  </si>
  <si>
    <t>Foreningen Rødderne</t>
  </si>
  <si>
    <t>6-11 år</t>
  </si>
  <si>
    <t>Hundested Skole</t>
  </si>
  <si>
    <t>Himmelev Skole</t>
  </si>
  <si>
    <t>Odder Lille Friskole</t>
  </si>
  <si>
    <t>Kvikmarken Privatskole</t>
  </si>
  <si>
    <t>Ludwig-Andresen-Schule</t>
  </si>
  <si>
    <t>En dag som barn i 1864</t>
  </si>
  <si>
    <t>I skole som i 1864</t>
  </si>
  <si>
    <t>Sørvad Ørnhøj Skole</t>
  </si>
  <si>
    <t xml:space="preserve">Middelfart Gym. </t>
  </si>
  <si>
    <t xml:space="preserve">Frisind og Forandring </t>
  </si>
  <si>
    <t>Samsøgade Skole</t>
  </si>
  <si>
    <t>Midtjyllands Kristne friskole</t>
  </si>
  <si>
    <t>Waldemarsbo Efterskole</t>
  </si>
  <si>
    <t>16-18 år</t>
  </si>
  <si>
    <t>Klim Friskole</t>
  </si>
  <si>
    <t>Svend Gønge skole</t>
  </si>
  <si>
    <t>IES Rafael Alberti</t>
  </si>
  <si>
    <t>Aarhus Gymnasium Viby</t>
  </si>
  <si>
    <t>Aarhus Universitet</t>
  </si>
  <si>
    <t>Montessori College</t>
  </si>
  <si>
    <t xml:space="preserve">Østre Skole, Thisted </t>
  </si>
  <si>
    <t>Fibiger Hjemmeskole</t>
  </si>
  <si>
    <t>SOSU Midtvest</t>
  </si>
  <si>
    <t>Aarhus Business College</t>
  </si>
  <si>
    <t>Nordreskolen Viborg</t>
  </si>
  <si>
    <t>Espergærde Gymnmasium</t>
  </si>
  <si>
    <t>Børnehaven Silkeborgen</t>
  </si>
  <si>
    <t>Rosenvangklubben</t>
  </si>
  <si>
    <t>Syddansk Erhvervsskole</t>
  </si>
  <si>
    <t>Murer</t>
  </si>
  <si>
    <t>Sigerslevøster Privatskole</t>
  </si>
  <si>
    <t>Diverse</t>
  </si>
  <si>
    <t>Fonden Ørting Interne Skole</t>
  </si>
  <si>
    <t>Lisbjergsskolen</t>
  </si>
  <si>
    <t>Efterskolen For Scenekunst</t>
  </si>
  <si>
    <t>DII Skibet</t>
  </si>
  <si>
    <t>Børnehuset 8B</t>
  </si>
  <si>
    <t>Kristinedalsskolen</t>
  </si>
  <si>
    <t>STX</t>
  </si>
  <si>
    <t>Toftegårdsskolen</t>
  </si>
  <si>
    <t>Learnmark Horsens</t>
  </si>
  <si>
    <t>Gribskolen afd. Græsted</t>
  </si>
  <si>
    <t>Danmark Under Besættelsen</t>
  </si>
  <si>
    <t>Kragelund Efterskole</t>
  </si>
  <si>
    <t>Søskrænten</t>
  </si>
  <si>
    <t>Thurshavnsgade</t>
  </si>
  <si>
    <t>Holbjergskolen</t>
  </si>
  <si>
    <t>Konfirmandmat.</t>
  </si>
  <si>
    <t xml:space="preserve">IBC Fredericia </t>
  </si>
  <si>
    <t>Cornelius Hansens Skole</t>
  </si>
  <si>
    <t>Klokkerholmskolen</t>
  </si>
  <si>
    <t>Fanø Skole</t>
  </si>
  <si>
    <t>Bøgevangskole</t>
  </si>
  <si>
    <t>FOSBOS Ingolstadt</t>
  </si>
  <si>
    <t>Klubben Underground</t>
  </si>
  <si>
    <t>Kolt Klubben</t>
  </si>
  <si>
    <t>VIVES</t>
  </si>
  <si>
    <t>Tjele Efterskole</t>
  </si>
  <si>
    <t>Ikast Ungdomsskole</t>
  </si>
  <si>
    <t>Magleby Efterskole</t>
  </si>
  <si>
    <t>Clavis</t>
  </si>
  <si>
    <t>Frederiksberg VUC og STX</t>
  </si>
  <si>
    <t>Skanderborg Odder center for udd.</t>
  </si>
  <si>
    <t>Lyngby Private Skole</t>
  </si>
  <si>
    <t xml:space="preserve">Børnehuset Skoven </t>
  </si>
  <si>
    <t>Tårnby Gymnasium og HF</t>
  </si>
  <si>
    <t>Kildegårskolen Vest</t>
  </si>
  <si>
    <t>Åskolen</t>
  </si>
  <si>
    <t>Beder Kirke</t>
  </si>
  <si>
    <t>Skal tro kunne ses?</t>
  </si>
  <si>
    <t>Idestrup Privatskole</t>
  </si>
  <si>
    <t>Kirke Såby Skole</t>
  </si>
  <si>
    <t>Måløvhøj Skole</t>
  </si>
  <si>
    <t>Ska' vi lege?</t>
  </si>
  <si>
    <t>Demokrati - Hvad skal vi bruge det til?</t>
  </si>
  <si>
    <t>Rask Mølle Skole</t>
  </si>
  <si>
    <t>UCH Handelsgymnasiet Holstebro</t>
  </si>
  <si>
    <t>Brønderslev Gymnasium</t>
  </si>
  <si>
    <t>DTU</t>
  </si>
  <si>
    <t>Fladsåskolen</t>
  </si>
  <si>
    <t>Gymnazium Jihlava</t>
  </si>
  <si>
    <t>Resen Friskole</t>
  </si>
  <si>
    <t>Heltidsskolen Randers</t>
  </si>
  <si>
    <t>Træhøjen Søndervang Vestergård</t>
  </si>
  <si>
    <t>Guldsmeden</t>
  </si>
  <si>
    <t>Erhvervsudd.</t>
  </si>
  <si>
    <t>Nørre Gymnasium</t>
  </si>
  <si>
    <t>Broskolen</t>
  </si>
  <si>
    <t>Bredager</t>
  </si>
  <si>
    <t>Rosengårdsskolen</t>
  </si>
  <si>
    <t>Skolen på Grundtvigsvej</t>
  </si>
  <si>
    <t>Sorgenfriskolen</t>
  </si>
  <si>
    <t>Ryomgård Realskole</t>
  </si>
  <si>
    <t>Social- og sundhedsskolen Fyn</t>
  </si>
  <si>
    <t>Arkitektskolen i Aarhus</t>
  </si>
  <si>
    <t>Arkitekt</t>
  </si>
  <si>
    <t xml:space="preserve">Tove Ditlevsens Skole </t>
  </si>
  <si>
    <t xml:space="preserve">Småslkolen Christianshede </t>
  </si>
  <si>
    <t>Vor Frue Skole Næstved</t>
  </si>
  <si>
    <t>NEXT Sydkysten</t>
  </si>
  <si>
    <t>Hjortshøj Kirke</t>
  </si>
  <si>
    <t>Esbjerg International School</t>
  </si>
  <si>
    <t>Ellidshøj Skole</t>
  </si>
  <si>
    <t>Ungeuniverset Vojens</t>
  </si>
  <si>
    <t>Sunds Ilskov skole</t>
  </si>
  <si>
    <t>Knasten</t>
  </si>
  <si>
    <t>Elmehøjen Børnehus</t>
  </si>
  <si>
    <t>Antal af Klassetrin</t>
  </si>
  <si>
    <t>EUC</t>
  </si>
  <si>
    <t>VUC</t>
  </si>
  <si>
    <t>VIA Lærer.</t>
  </si>
  <si>
    <t>Lærerudd.</t>
  </si>
  <si>
    <t>EUC .</t>
  </si>
  <si>
    <t>SOSU.</t>
  </si>
  <si>
    <t>Vittrup Fagskole.</t>
  </si>
  <si>
    <t>Alléskole.</t>
  </si>
  <si>
    <t>College</t>
  </si>
  <si>
    <t>UC</t>
  </si>
  <si>
    <t>CSV</t>
  </si>
  <si>
    <t>Ung</t>
  </si>
  <si>
    <t>g</t>
  </si>
  <si>
    <t>Grønnevang Skole</t>
  </si>
  <si>
    <t>Kornmod Realskole</t>
  </si>
  <si>
    <t>Copenhagen City School</t>
  </si>
  <si>
    <t>Rygårds International School</t>
  </si>
  <si>
    <t>Lund Skolen</t>
  </si>
  <si>
    <t>Gråsten skole</t>
  </si>
  <si>
    <t>FGU Fyn Odense</t>
  </si>
  <si>
    <t>Kaløvig skole</t>
  </si>
  <si>
    <t>Børnehuset Langenæs Allé</t>
  </si>
  <si>
    <t>Børnehuset Fjældevænget</t>
  </si>
  <si>
    <t>Nymarkskolen Svendborg</t>
  </si>
  <si>
    <t xml:space="preserve">Børnehuset </t>
  </si>
  <si>
    <t>Beklædning</t>
  </si>
  <si>
    <t>Aarhus Efterskole</t>
  </si>
  <si>
    <t>Gaias Hjemmeskole</t>
  </si>
  <si>
    <t>Hans Knudsen Institut</t>
  </si>
  <si>
    <t>Kokkedal Skole</t>
  </si>
  <si>
    <t>Skolegades BHU</t>
  </si>
  <si>
    <t>HHX Gymnasiet Risskov</t>
  </si>
  <si>
    <t>UC Holstebro</t>
  </si>
  <si>
    <t>Gammelgaardsskolen</t>
  </si>
  <si>
    <t>Sygeplejersker</t>
  </si>
  <si>
    <t>Sygepleje</t>
  </si>
  <si>
    <t>Klubben Peter Fabers Vej</t>
  </si>
  <si>
    <t xml:space="preserve">Parkskolen Herning </t>
  </si>
  <si>
    <t>Brattingborgskolen</t>
  </si>
  <si>
    <t xml:space="preserve">Bramdrup Skole </t>
  </si>
  <si>
    <t>Hotel- og restauranskolen</t>
  </si>
  <si>
    <t>Hotel</t>
  </si>
  <si>
    <t>Ebeltoft skole</t>
  </si>
  <si>
    <t>Kobber</t>
  </si>
  <si>
    <t>Sølyst skolen</t>
  </si>
  <si>
    <t>Dr. Alexandrines Børnehave</t>
  </si>
  <si>
    <t>Køge Private Realskole</t>
  </si>
  <si>
    <t>Lysbro Uddannelsescenter</t>
  </si>
  <si>
    <t>Diakonhøjskolen</t>
  </si>
  <si>
    <t>Klubberne Peter Fabers vej</t>
  </si>
  <si>
    <t>Drenthe College Assens</t>
  </si>
  <si>
    <t>International</t>
  </si>
  <si>
    <t>SOSU Randers</t>
  </si>
  <si>
    <t>Ramum Efterskole</t>
  </si>
  <si>
    <t>Gemeinschaftschule Wentdorf</t>
  </si>
  <si>
    <t>Langsøskolen Hejrevej</t>
  </si>
  <si>
    <t>Enghaveskolen</t>
  </si>
  <si>
    <t>Clavis Aarhus</t>
  </si>
  <si>
    <t>Sprogskole</t>
  </si>
  <si>
    <t>Himmerlands Ungdomsskole</t>
  </si>
  <si>
    <t>Brahesminde Skole afd. Horne</t>
  </si>
  <si>
    <t xml:space="preserve">Ukrainske </t>
  </si>
  <si>
    <t>Nordvangskolen</t>
  </si>
  <si>
    <t>Egebakken Specialskole</t>
  </si>
  <si>
    <t>Bjergby Friskole</t>
  </si>
  <si>
    <t>Beskæftigelse og uddannelse, Hinnerup/Randers</t>
  </si>
  <si>
    <t>Kiels Universitet</t>
  </si>
  <si>
    <t>Fritidsklubben Midtpunkt</t>
  </si>
  <si>
    <t>Bramdrup Skole Specialcenter</t>
  </si>
  <si>
    <t>Drivhuset Odense</t>
  </si>
  <si>
    <t>International High School (Polen?)</t>
  </si>
  <si>
    <t>Rosenvangskolen</t>
  </si>
  <si>
    <t>UngiAarhus</t>
  </si>
  <si>
    <t>Sloth Krogsgaard Hjemmeskole</t>
  </si>
  <si>
    <t>Møldrup Skole</t>
  </si>
  <si>
    <t>Torup Skole</t>
  </si>
  <si>
    <t>Undervisere</t>
  </si>
  <si>
    <t>Søndrevangskolen</t>
  </si>
  <si>
    <t>Tønder Ungdomsskole</t>
  </si>
  <si>
    <t>Bjerringbro Skole</t>
  </si>
  <si>
    <t>College 360 HTX Silkeborg</t>
  </si>
  <si>
    <t>Den Private Børnepasning Klokkerbakken 56</t>
  </si>
  <si>
    <t>Fontys</t>
  </si>
  <si>
    <t>Herstedlund Skole</t>
  </si>
  <si>
    <t>Engbjergskolen</t>
  </si>
  <si>
    <t>Ollerup Friskole</t>
  </si>
  <si>
    <t>Egå Gymnasium</t>
  </si>
  <si>
    <t>Klubben Barsøesgade</t>
  </si>
  <si>
    <t>SCU HF og VUC Skanderborg</t>
  </si>
  <si>
    <t>Vuggestuen Solskikken</t>
  </si>
  <si>
    <t>STU Ulkebøldam</t>
  </si>
  <si>
    <t>Farsø Efterskole</t>
  </si>
  <si>
    <t>Deutsche Schule Tingleff</t>
  </si>
  <si>
    <t>DSV KBH</t>
  </si>
  <si>
    <t>Jasminvej 31</t>
  </si>
  <si>
    <t>FGU Skejby</t>
  </si>
  <si>
    <t xml:space="preserve">Børnehuset Deruda </t>
  </si>
  <si>
    <t>Vordingborg STU</t>
  </si>
  <si>
    <t>Internatinal School Ikast Brande</t>
  </si>
  <si>
    <t>Bavnehøjskolen</t>
  </si>
  <si>
    <t>Pæd. Assistent VIA</t>
  </si>
  <si>
    <t>Lynghedeskolen afd. Søndre</t>
  </si>
  <si>
    <t xml:space="preserve">Aarhus Gymnasium Tilst </t>
  </si>
  <si>
    <t>Efterskolen ved Nyborg</t>
  </si>
  <si>
    <t>Tranbjerg Skole</t>
  </si>
  <si>
    <t>Uglegårdsskolen</t>
  </si>
  <si>
    <t>Fritids og ungdomsklub Gammelgård</t>
  </si>
  <si>
    <t>Rudolf Steiner-Skolen</t>
  </si>
  <si>
    <t>Aulum-Hodsager Skole</t>
  </si>
  <si>
    <t>Farupgaard Ungecenter</t>
  </si>
  <si>
    <t>Virum Gymnasium</t>
  </si>
  <si>
    <t>Indskoling</t>
  </si>
  <si>
    <t>Højboskolen</t>
  </si>
  <si>
    <t xml:space="preserve">Leonardskolen </t>
  </si>
  <si>
    <t>Hammerum Skole</t>
  </si>
  <si>
    <t>Skjern Kristne Friskole</t>
  </si>
  <si>
    <t>Åby SKole</t>
  </si>
  <si>
    <t xml:space="preserve">ØsterbyCenteret Vejen </t>
  </si>
  <si>
    <t>Jakobskolen</t>
  </si>
  <si>
    <t>Gedsted Skole</t>
  </si>
  <si>
    <t>Nørre Boulevard Skolen</t>
  </si>
  <si>
    <t>Åby Dagpleje</t>
  </si>
  <si>
    <t>Chinese University of Hong Kong</t>
  </si>
  <si>
    <t>Gustav Johannsens Skolen</t>
  </si>
  <si>
    <t>Skive College</t>
  </si>
  <si>
    <t>GXU KBH</t>
  </si>
  <si>
    <t>Bredballe Privatskole</t>
  </si>
  <si>
    <t>IES San José</t>
  </si>
  <si>
    <t>5.+3.</t>
  </si>
  <si>
    <t>Katrinebjergskolen</t>
  </si>
  <si>
    <t>FGU Samsø</t>
  </si>
  <si>
    <t>Rosmus Skole</t>
  </si>
  <si>
    <t>Næshøjskolen</t>
  </si>
  <si>
    <t>Børnehuset Digterparken</t>
  </si>
  <si>
    <t>Firkløverskolen</t>
  </si>
  <si>
    <t>Virring Skole</t>
  </si>
  <si>
    <t>Internationalt College</t>
  </si>
  <si>
    <t>Fjelsø Friskole</t>
  </si>
  <si>
    <t>Osted Friskole</t>
  </si>
  <si>
    <t>Ungecenter USF</t>
  </si>
  <si>
    <t xml:space="preserve">Borupskolen </t>
  </si>
  <si>
    <t>Frederiksbjerg Klubben</t>
  </si>
  <si>
    <t>Handelsfagskolen</t>
  </si>
  <si>
    <t>Fynshav Børneunivers</t>
  </si>
  <si>
    <t>Nr. Nissum Skole og Børneunivers</t>
  </si>
  <si>
    <t>Hedens Efterskole</t>
  </si>
  <si>
    <t>Sct. Mariæ Skoles Bigband</t>
  </si>
  <si>
    <t>På opdagelse i 1800-tallets Købstad</t>
  </si>
  <si>
    <t>Årre Skole</t>
  </si>
  <si>
    <t>Seden Skole</t>
  </si>
  <si>
    <t>Hurlumhejhuset</t>
  </si>
  <si>
    <t>Nørreå Friskole</t>
  </si>
  <si>
    <t>Steiner HF</t>
  </si>
  <si>
    <t>Behandlingsstedet Holbrogaard</t>
  </si>
  <si>
    <t>Mammas House, Beder</t>
  </si>
  <si>
    <t>Kralundskolen</t>
  </si>
  <si>
    <t>Assens Skole</t>
  </si>
  <si>
    <t>Heldagsskolen Stenagergaard</t>
  </si>
  <si>
    <t>Storkereden</t>
  </si>
  <si>
    <t>Gjessø Skole</t>
  </si>
  <si>
    <t>Solbjergskolen</t>
  </si>
  <si>
    <t>Salem Privatskole</t>
  </si>
  <si>
    <t>University of Washington</t>
  </si>
  <si>
    <t>DII Børnesnak</t>
  </si>
  <si>
    <t>Ladelund Ungdomsskole</t>
  </si>
  <si>
    <t>Niels Ebbesen Skolen</t>
  </si>
  <si>
    <t>Kløvermarkskolen</t>
  </si>
  <si>
    <t>Legehuset</t>
  </si>
  <si>
    <t>Tungelundskolen</t>
  </si>
  <si>
    <t>Førskole</t>
  </si>
  <si>
    <t>Sorring Børnehus</t>
  </si>
  <si>
    <t>Nymarkskolen</t>
  </si>
  <si>
    <t>Hyllehøjskolen</t>
  </si>
  <si>
    <t>Livet Under Besættelsen</t>
  </si>
  <si>
    <t>Green Academy</t>
  </si>
  <si>
    <t>Dania Erhvervsakademi</t>
  </si>
  <si>
    <t>Daghuset Enggården</t>
  </si>
  <si>
    <t>Børnehuset Spiloppen</t>
  </si>
  <si>
    <t>Aarhus Summer University</t>
  </si>
  <si>
    <t>Børnehuset Fuglereden</t>
  </si>
  <si>
    <t>Dagplejen Skjoldhøj</t>
  </si>
  <si>
    <t>Thunfisken</t>
  </si>
  <si>
    <t>Parat til Start</t>
  </si>
  <si>
    <t>Frederiksbjerg Børnehus</t>
  </si>
  <si>
    <t>Sønderborg Ungdomsskole</t>
  </si>
  <si>
    <t>Lundskolen</t>
  </si>
  <si>
    <t>SFO Møllevang</t>
  </si>
  <si>
    <t>Åby Skoles SFO</t>
  </si>
  <si>
    <t>Manesegler Kiel</t>
  </si>
  <si>
    <t>Børnehaven Ahrendalsvej</t>
  </si>
  <si>
    <t>Børnehuset Rydevænget</t>
  </si>
  <si>
    <t>BHU Thorshavnsgade</t>
  </si>
  <si>
    <t>Fritidscentret Byggeren</t>
  </si>
  <si>
    <t>Børnehuset Elmehøjen</t>
  </si>
  <si>
    <t>Hørning Juniorklub</t>
  </si>
  <si>
    <t xml:space="preserve">Højvangskolen </t>
  </si>
  <si>
    <t>SFO Sødalskolen</t>
  </si>
  <si>
    <t>FGU Fyn Nordfyn</t>
  </si>
  <si>
    <t>Grundschule am Vierrutenberg</t>
  </si>
  <si>
    <t>Hedegårdsskolen Brønderslev 10. kl. center</t>
  </si>
  <si>
    <t>Hans Rømer Skolen</t>
  </si>
  <si>
    <t>Rygaards Skole</t>
  </si>
  <si>
    <t>Lundtofteskolen</t>
  </si>
  <si>
    <t>Hammer Frie Privatskole</t>
  </si>
  <si>
    <t>Virupskolen</t>
  </si>
  <si>
    <t>Borgerskolen</t>
  </si>
  <si>
    <t>Hejnsvig Skole</t>
  </si>
  <si>
    <t>Fællesskolen Hammelev-Sct. Severin</t>
  </si>
  <si>
    <t>Dyrhs Skole</t>
  </si>
  <si>
    <t>Roskilde Private Realskole</t>
  </si>
  <si>
    <t>Ørestad Friskole</t>
  </si>
  <si>
    <t>Fredensborg Skole</t>
  </si>
  <si>
    <t>Ind. Mel. Der var engang en digter</t>
  </si>
  <si>
    <t>Stenhus Kostskole</t>
  </si>
  <si>
    <t>Sct. Joseph Skole</t>
  </si>
  <si>
    <t>Hærvejsskolen</t>
  </si>
  <si>
    <t>Kalundborg Gymnasium</t>
  </si>
  <si>
    <t>Trekronerskolen</t>
  </si>
  <si>
    <t>Pilehaveskolen</t>
  </si>
  <si>
    <t>Branderup Friskole</t>
  </si>
  <si>
    <t xml:space="preserve">Nyborg Heldagsskole </t>
  </si>
  <si>
    <t>Aakjærskolen</t>
  </si>
  <si>
    <t>Køge Bugt Privatskole</t>
  </si>
  <si>
    <t>Fanøsund Friskole</t>
  </si>
  <si>
    <t>Romalt Friskole</t>
  </si>
  <si>
    <t>DII Børnenes Have</t>
  </si>
  <si>
    <t>Skolen Bifrost</t>
  </si>
  <si>
    <t>Vigersted Skole</t>
  </si>
  <si>
    <t>Nordregårdsskolen</t>
  </si>
  <si>
    <t>Hotel og restaurantskolen</t>
  </si>
  <si>
    <t>Korsvejens Skole</t>
  </si>
  <si>
    <t>Frederiksberg Privatskole</t>
  </si>
  <si>
    <t>Hornslet Skole</t>
  </si>
  <si>
    <t>Bogholder</t>
  </si>
  <si>
    <t>VIA Horsens</t>
  </si>
  <si>
    <t xml:space="preserve">VIA Film </t>
  </si>
  <si>
    <t>Film</t>
  </si>
  <si>
    <t>SOSU Åbenraa</t>
  </si>
  <si>
    <t>Den Jydske Håndværkerskole</t>
  </si>
  <si>
    <t>Arveprinsesse Carolines Børneasyl</t>
  </si>
  <si>
    <t>Bygningskonstruktørudd.</t>
  </si>
  <si>
    <t>Kirke Helsinge Skole</t>
  </si>
  <si>
    <t>Konstruktørudd.</t>
  </si>
  <si>
    <t>FGU Aalborg</t>
  </si>
  <si>
    <t>Fugestrandskolen</t>
  </si>
  <si>
    <t>Nordstrandskolen</t>
  </si>
  <si>
    <t>Søborg Skole</t>
  </si>
  <si>
    <t>Skagen Skole</t>
  </si>
  <si>
    <t>Ingrid Jespersens Gymnasieskole</t>
  </si>
  <si>
    <t>Mølleskolen Ry</t>
  </si>
  <si>
    <t>Lille Egede Friskole</t>
  </si>
  <si>
    <t>SOSU Vestjylland</t>
  </si>
  <si>
    <t>Brovst Skole</t>
  </si>
  <si>
    <t>Brøndby Strand Skole</t>
  </si>
  <si>
    <t>Brøndbyøster Skole</t>
  </si>
  <si>
    <t>SOSU Kolding</t>
  </si>
  <si>
    <t>Ung Esbjerg</t>
  </si>
  <si>
    <t>På kryds og tværs</t>
  </si>
  <si>
    <t>Fys.</t>
  </si>
  <si>
    <t>Stubbekøning Skole</t>
  </si>
  <si>
    <t>Virum Skole</t>
  </si>
  <si>
    <t>HF Skanderborg</t>
  </si>
  <si>
    <t>Fårevejle Skole</t>
  </si>
  <si>
    <t>Strandby Skole</t>
  </si>
  <si>
    <t>Forældreskolen</t>
  </si>
  <si>
    <t>Sydmors Skole</t>
  </si>
  <si>
    <t>Nykøbing Falster Realskole</t>
  </si>
  <si>
    <t>Roskilde Handelsskole</t>
  </si>
  <si>
    <t>Søndervangskolen Hammel</t>
  </si>
  <si>
    <t>Hjørring Gymnasium</t>
  </si>
  <si>
    <t>Hele Skolen</t>
  </si>
  <si>
    <t>70'er Festival Skjoldhøj</t>
  </si>
  <si>
    <t>Strib Skole</t>
  </si>
  <si>
    <t>Haldum-Hinnerup</t>
  </si>
  <si>
    <t>Minoritet TEST</t>
  </si>
  <si>
    <t>Så' det jul TEST</t>
  </si>
  <si>
    <t>Randers Bibliotek</t>
  </si>
  <si>
    <t>8+9</t>
  </si>
  <si>
    <t>Gilbroskolen</t>
  </si>
  <si>
    <t>Udskoling</t>
  </si>
  <si>
    <t>Mellemtrin</t>
  </si>
  <si>
    <t>Dii. Børnenes Have</t>
  </si>
  <si>
    <t>5år</t>
  </si>
  <si>
    <t>Sødalskolen</t>
  </si>
  <si>
    <t>Hedensted Skole</t>
  </si>
  <si>
    <t xml:space="preserve">Så' det jul igen - igen </t>
  </si>
  <si>
    <t>Aarhus Bibliotekerne</t>
  </si>
  <si>
    <t>Bibliotek</t>
  </si>
  <si>
    <t>Lystrup skole</t>
  </si>
  <si>
    <t>Studsgaard Friskole</t>
  </si>
  <si>
    <t>Nisserne i Den Gamle By</t>
  </si>
  <si>
    <t>Vor Frelsers Kirke Horsens</t>
  </si>
  <si>
    <t>Solsideskolen</t>
  </si>
  <si>
    <t>Vester Mariendal Skole</t>
  </si>
  <si>
    <t>Hyldgårdsskolen</t>
  </si>
  <si>
    <t>Balleskolen</t>
  </si>
  <si>
    <t>Buskelundskolen</t>
  </si>
  <si>
    <t>Tollundskolen</t>
  </si>
  <si>
    <t>4.-6.kl.</t>
  </si>
  <si>
    <t>Resenbro Skole</t>
  </si>
  <si>
    <t>Hvinningdalskolen</t>
  </si>
  <si>
    <t>3.+6.</t>
  </si>
  <si>
    <t xml:space="preserve">Grønvangskolen </t>
  </si>
  <si>
    <t>Hjerm Skole</t>
  </si>
  <si>
    <t>Skanderup Efterskole</t>
  </si>
  <si>
    <t xml:space="preserve">Kirstinebjergskolen </t>
  </si>
  <si>
    <t>Samsø Skole</t>
  </si>
  <si>
    <t>Ommersyssel Pastorat</t>
  </si>
  <si>
    <t>Stensballeskolen</t>
  </si>
  <si>
    <t>Fårvang Skole</t>
  </si>
  <si>
    <t>Billundskolen</t>
  </si>
  <si>
    <t xml:space="preserve">Hovedgård Skole </t>
  </si>
  <si>
    <t>2.+7.</t>
  </si>
  <si>
    <t>Brørupskolen</t>
  </si>
  <si>
    <t>2.-6.kl.</t>
  </si>
  <si>
    <t>Varde Sogn</t>
  </si>
  <si>
    <t>Hadsund Skole</t>
  </si>
  <si>
    <t>Skodborg Børnecenter</t>
  </si>
  <si>
    <t>Lilleåskolen</t>
  </si>
  <si>
    <t xml:space="preserve">Hedegårdsskolen Brønderslev </t>
  </si>
  <si>
    <t xml:space="preserve">Ødsted Skole </t>
  </si>
  <si>
    <t>FGU Fyn, Assens</t>
  </si>
  <si>
    <t>Gefion Gymnasium</t>
  </si>
  <si>
    <t>Den Private Pasningsordning Kastanjen</t>
  </si>
  <si>
    <t xml:space="preserve">Mejlby Efterskole </t>
  </si>
  <si>
    <t>FGU Østjylland</t>
  </si>
  <si>
    <t>UCPlus</t>
  </si>
  <si>
    <t>Haderslev Katedralskole</t>
  </si>
  <si>
    <t xml:space="preserve">STU Skolen </t>
  </si>
  <si>
    <t>silkeborg Ungdomsskole</t>
  </si>
  <si>
    <t xml:space="preserve">FGU Vest </t>
  </si>
  <si>
    <t>Bakkegården</t>
  </si>
  <si>
    <t>Snurretoppen</t>
  </si>
  <si>
    <t>Sæby Skole</t>
  </si>
  <si>
    <t xml:space="preserve">3.-4. </t>
  </si>
  <si>
    <t>VIA UC</t>
  </si>
  <si>
    <t>Båring Skole</t>
  </si>
  <si>
    <t>UC Syd Lærerudd.</t>
  </si>
  <si>
    <t>Hånd.</t>
  </si>
  <si>
    <t>Merchantech</t>
  </si>
  <si>
    <t>Antal juleforløb i alt:</t>
  </si>
  <si>
    <t>Sukkertoppen HTX</t>
  </si>
  <si>
    <t>Vejlebroskolen</t>
  </si>
  <si>
    <t>Engesvang Skole</t>
  </si>
  <si>
    <t>1.+3.</t>
  </si>
  <si>
    <t>0.kl.</t>
  </si>
  <si>
    <t>Skive-Viborg HF og VUC</t>
  </si>
  <si>
    <t>Stadtteilschule Poppenhüttel</t>
  </si>
  <si>
    <t>Ikast-Brande Gymnasium</t>
  </si>
  <si>
    <t>Vestskoven Gymnasium</t>
  </si>
  <si>
    <t xml:space="preserve">DII Træhøjen Viby </t>
  </si>
  <si>
    <t>Friskolen Glasværket</t>
  </si>
  <si>
    <t>Gilbjergskolen Gilleleje</t>
  </si>
  <si>
    <t>Tim Skole</t>
  </si>
  <si>
    <t>NEXT Sukkertoppen</t>
  </si>
  <si>
    <t>Pindstrupskolen Syddjurs</t>
  </si>
  <si>
    <t>FGU Midt-Vest</t>
  </si>
  <si>
    <t>0.+3.</t>
  </si>
  <si>
    <t>VIA University College Aarhus</t>
  </si>
  <si>
    <t>Aalykkeskolen</t>
  </si>
  <si>
    <t>Kompetencecenter Grønnevang</t>
  </si>
  <si>
    <t>VUC Fyn</t>
  </si>
  <si>
    <t>Frederiksborg Gymnasium</t>
  </si>
  <si>
    <t>Silkebølge</t>
  </si>
  <si>
    <t>NEXT Enghøj Gymnasium</t>
  </si>
  <si>
    <t>FGU Kolding og Vejen</t>
  </si>
  <si>
    <t>Højmarkskolen Specialcenter</t>
  </si>
  <si>
    <t>Juletur i Den gamle By</t>
  </si>
  <si>
    <t>Sevel Skole og Børnehus</t>
  </si>
  <si>
    <t>FGU Himmerland</t>
  </si>
  <si>
    <t>Trivselscenter Ulvedag</t>
  </si>
  <si>
    <t>H.C. Ørsted Gymnasiet Lyngby</t>
  </si>
  <si>
    <t>Stationsvangen Skødstrup</t>
  </si>
  <si>
    <t>Nørrevangskolen</t>
  </si>
  <si>
    <t xml:space="preserve">Ungecenter USF </t>
  </si>
  <si>
    <t>Langhøjskolen Struer</t>
  </si>
  <si>
    <t>Skolen for gastronomi, musik og design</t>
  </si>
  <si>
    <t>Heltidsundervisningen, Randers</t>
  </si>
  <si>
    <t>Børnehaven Mælkevejen</t>
  </si>
  <si>
    <t>DII Galaksen</t>
  </si>
  <si>
    <t>Græshoppen</t>
  </si>
  <si>
    <t>1.-8.</t>
  </si>
  <si>
    <t>3.-7.</t>
  </si>
  <si>
    <t>Københavns Universitet</t>
  </si>
  <si>
    <t>Nordfyns Ungdomscenter</t>
  </si>
  <si>
    <t>Randers Social- og sundhedsskole</t>
  </si>
  <si>
    <t>Randers Lilleskole</t>
  </si>
  <si>
    <t>Fællesskolen Starup-Øsby</t>
  </si>
  <si>
    <t>0.+5.</t>
  </si>
  <si>
    <t>Vejle Friskole</t>
  </si>
  <si>
    <t xml:space="preserve">Juleforløb </t>
  </si>
  <si>
    <t>Elever juleforløb</t>
  </si>
  <si>
    <t>Elever i alt 2024</t>
  </si>
  <si>
    <t>V1B Nørresundby</t>
  </si>
  <si>
    <t>Frydensberg Efterskole</t>
  </si>
  <si>
    <t>1.+6.</t>
  </si>
  <si>
    <t>Munkholmskolen</t>
  </si>
  <si>
    <t>Knudsøskolen</t>
  </si>
  <si>
    <t>Sunds Skole</t>
  </si>
  <si>
    <t xml:space="preserve">Langsøskolen Silkeborg </t>
  </si>
  <si>
    <t>Junglehuset Horsens</t>
  </si>
  <si>
    <t>Naturbørnehaven Bakkely</t>
  </si>
  <si>
    <t>Ribe Katedralskole</t>
  </si>
  <si>
    <t>Esbjerghus Internationale Efterskole</t>
  </si>
  <si>
    <t>Assentoft Skole</t>
  </si>
  <si>
    <t>Jakobsskolen</t>
  </si>
  <si>
    <t>FGU - Kolding og Vejen</t>
  </si>
  <si>
    <t xml:space="preserve">Firehøjeskolen </t>
  </si>
  <si>
    <t>UngEsbjerg</t>
  </si>
  <si>
    <t xml:space="preserve">Lem st. Skole Ringkøbing </t>
  </si>
  <si>
    <t>Filskov Friskole</t>
  </si>
  <si>
    <t>1.-6.</t>
  </si>
  <si>
    <t>Antal elever undervisning 2024</t>
  </si>
  <si>
    <t>elever i alt</t>
  </si>
  <si>
    <t>Sønderborg Statsskole</t>
  </si>
  <si>
    <t>Der var engang en digter (ind.)</t>
  </si>
  <si>
    <t>HHX U/Nord Hillerød</t>
  </si>
  <si>
    <t>Birkeskolen STU</t>
  </si>
  <si>
    <t>Autisme STU</t>
  </si>
  <si>
    <t>Julefotoløb</t>
  </si>
  <si>
    <t>Horsens Byskole Specialafdeling</t>
  </si>
  <si>
    <t>Ung Aabenraa</t>
  </si>
  <si>
    <t>8.kl.</t>
  </si>
  <si>
    <t>Rathlouskolen</t>
  </si>
  <si>
    <t>Børnehuset Viften</t>
  </si>
  <si>
    <t>FGU Sydøstjylland Horsens</t>
  </si>
  <si>
    <t>FGU Ryomgaard</t>
  </si>
  <si>
    <t>Fredericia Ungdomsskole</t>
  </si>
  <si>
    <t>Børnehuset Jægergårdsgade</t>
  </si>
  <si>
    <t>Midtbyklubben</t>
  </si>
  <si>
    <t>Holmstrupgaard</t>
  </si>
  <si>
    <t>Mariagerfjord idrætsskole</t>
  </si>
  <si>
    <t>3.-9.</t>
  </si>
  <si>
    <t>FGU Sydøstjylland Hørning</t>
  </si>
  <si>
    <t>Bråskovgaard Efterskole</t>
  </si>
  <si>
    <t>Stjernevejskolen</t>
  </si>
  <si>
    <t>STU Horsens</t>
  </si>
  <si>
    <t>Rudolf Steiner-Skolen Skanderborg</t>
  </si>
  <si>
    <t xml:space="preserve">Ung Esbjerg </t>
  </si>
  <si>
    <t>CSV Kolding</t>
  </si>
  <si>
    <t>Lundgårdskolen Herning</t>
  </si>
  <si>
    <t>Børnehuset Kilden</t>
  </si>
  <si>
    <t>Silkeborgen Børnehave</t>
  </si>
  <si>
    <t>Fjældevænget</t>
  </si>
  <si>
    <t>Englystskolen Vejle</t>
  </si>
  <si>
    <t>Hadbjerg Skole</t>
  </si>
  <si>
    <t xml:space="preserve">Ranum Efterskole </t>
  </si>
  <si>
    <t xml:space="preserve">Nordic Food College </t>
  </si>
  <si>
    <t>Ung Herning</t>
  </si>
  <si>
    <t>Friskolen Klippen</t>
  </si>
  <si>
    <t>Bøgevangskolen</t>
  </si>
  <si>
    <t>NY Vimmerby</t>
  </si>
  <si>
    <t>Auning Skole</t>
  </si>
  <si>
    <t>Grauballe SFO</t>
  </si>
  <si>
    <t>Galten Ungdomsklub</t>
  </si>
  <si>
    <t>Molsskolen</t>
  </si>
  <si>
    <t>Børnehøjen</t>
  </si>
  <si>
    <t>Kolind Skole</t>
  </si>
  <si>
    <t>HU Ung mod Nord</t>
  </si>
  <si>
    <t>Dagplejen Himmelblå</t>
  </si>
  <si>
    <t>Morten Børup Skolen</t>
  </si>
  <si>
    <t>Hammerum Efterskole</t>
  </si>
  <si>
    <t>Faaborg Midtfyn Ungdomsskole</t>
  </si>
  <si>
    <t>Nordre Skole afd. Rindsholmvej</t>
  </si>
  <si>
    <t>Bramdrup Skole</t>
  </si>
  <si>
    <t>Gammel Rye Skole</t>
  </si>
  <si>
    <t>Valdemarskolen</t>
  </si>
  <si>
    <t>10. Ved Kløften</t>
  </si>
  <si>
    <t>FGU Egå</t>
  </si>
  <si>
    <t>Askov Efterskole</t>
  </si>
  <si>
    <t>Mellemrummet</t>
  </si>
  <si>
    <t>V10</t>
  </si>
  <si>
    <t>Fyns HF + STX</t>
  </si>
  <si>
    <t>Levring Efterskole</t>
  </si>
  <si>
    <t>Lystruphave Efterskole</t>
  </si>
  <si>
    <t>Dagplejen Mårslet</t>
  </si>
  <si>
    <t>Frederiksodde skole</t>
  </si>
  <si>
    <t>Klubben Nydam</t>
  </si>
  <si>
    <t>Hald Ege Efterskole</t>
  </si>
  <si>
    <t>Klassen På Skærgården</t>
  </si>
  <si>
    <t>STU Grådybet</t>
  </si>
  <si>
    <t>Holmehus Specialskole</t>
  </si>
  <si>
    <t>HF og VUC Fyn</t>
  </si>
  <si>
    <t>Søften Fritidscenter</t>
  </si>
  <si>
    <t>Stenderup Skole</t>
  </si>
  <si>
    <t>Plehaveskolen</t>
  </si>
  <si>
    <t xml:space="preserve">Elmehøjen </t>
  </si>
  <si>
    <t>Grenen Glesborg</t>
  </si>
  <si>
    <t>Lyngåskolen</t>
  </si>
  <si>
    <t>Gråsten Landbrugsskole</t>
  </si>
  <si>
    <t>Skjernåskolen</t>
  </si>
  <si>
    <t>Nørrestenbros Skovbørnehave</t>
  </si>
  <si>
    <t>Fredericiaskolen</t>
  </si>
  <si>
    <t>Nørre Snede Skole</t>
  </si>
  <si>
    <t>Social- og Sundhedsskolen Midt Vest</t>
  </si>
  <si>
    <t>Daghøjskolen Randers</t>
  </si>
  <si>
    <t>FVU</t>
  </si>
  <si>
    <t>Børne- og ungdomspsykiatrisk AUH</t>
  </si>
  <si>
    <t>Sygehusundervisningen</t>
  </si>
  <si>
    <t>Børnehuset Safiren</t>
  </si>
  <si>
    <t>Solvejskolen</t>
  </si>
  <si>
    <t>Vuggestuen Kornbakken</t>
  </si>
  <si>
    <t>Oustmølleskolen</t>
  </si>
  <si>
    <t>Børnehaven Ryhøjparken</t>
  </si>
  <si>
    <t>Lomborg Gymnastik og Idrætsefterskole</t>
  </si>
  <si>
    <t>Aaby Fritidsklub</t>
  </si>
  <si>
    <t>Unge Universet Vojens</t>
  </si>
  <si>
    <t>Aarhus Gymnasium, Tilst</t>
  </si>
  <si>
    <t>IB</t>
  </si>
  <si>
    <t>I Lo Lubin, Poland</t>
  </si>
  <si>
    <t>Cornelius Hansen Skolen</t>
  </si>
  <si>
    <t>Hammershøj Skole</t>
  </si>
  <si>
    <t>Sophieskolen</t>
  </si>
  <si>
    <t>Holbæk 10.kl. center</t>
  </si>
  <si>
    <t>Kinastudier, Aarhus Universitet</t>
  </si>
  <si>
    <t>Sundeved Efterskole</t>
  </si>
  <si>
    <t>Vejen Gymnasium</t>
  </si>
  <si>
    <t>Ung. Esbjerg</t>
  </si>
  <si>
    <t>STU Ikast Brande</t>
  </si>
  <si>
    <t>2.-4.</t>
  </si>
  <si>
    <t>Balle Natur Børnehuse</t>
  </si>
  <si>
    <t>Fuglebjerggaard</t>
  </si>
  <si>
    <t>Kirkevænget Skole</t>
  </si>
  <si>
    <t>Tørring Skole</t>
  </si>
  <si>
    <t>Sinding skole</t>
  </si>
  <si>
    <t>Frederiksbjerg skole</t>
  </si>
  <si>
    <t>Vestervang skole</t>
  </si>
  <si>
    <t>Kongerslev skole</t>
  </si>
  <si>
    <t>Skægkærskolen</t>
  </si>
  <si>
    <t>Forberedelsesskolen Randers</t>
  </si>
  <si>
    <t>STU Silkeborg</t>
  </si>
  <si>
    <t>Blicherskolen</t>
  </si>
  <si>
    <t>Vildbjerg Skole</t>
  </si>
  <si>
    <t>Dalby Skole</t>
  </si>
  <si>
    <t>Vinding Skole</t>
  </si>
  <si>
    <t>Bøgelundskolen</t>
  </si>
  <si>
    <t>Valsgård Skole</t>
  </si>
  <si>
    <t>Tumlehuset</t>
  </si>
  <si>
    <t>Børnehuset Porskær</t>
  </si>
  <si>
    <t>Børnenes ø</t>
  </si>
  <si>
    <t>Børnehaven Svend Åge</t>
  </si>
  <si>
    <t>Vodskov skole</t>
  </si>
  <si>
    <t>Aspit Østjylland</t>
  </si>
  <si>
    <t>Specialcenter Marienlundskolen</t>
  </si>
  <si>
    <t>Horsens Gymnasium og HF</t>
  </si>
  <si>
    <t>UCL Pædagogudd.</t>
  </si>
  <si>
    <t>Marienhoffskolen</t>
  </si>
  <si>
    <t>Kanonskolen</t>
  </si>
  <si>
    <t>Væksthuset 8210</t>
  </si>
  <si>
    <t>Vestjysk Gymnasium</t>
  </si>
  <si>
    <t>Sejs Skole</t>
  </si>
  <si>
    <t>Mørke Skole</t>
  </si>
  <si>
    <t>Haldum Hinnerup Skolen</t>
  </si>
  <si>
    <t>Uhre Friskole</t>
  </si>
  <si>
    <t>Mulbjergskolen</t>
  </si>
  <si>
    <t>FGU Ikast</t>
  </si>
  <si>
    <t>Voerladegård skole</t>
  </si>
  <si>
    <t>Skolecenter Jelsmark</t>
  </si>
  <si>
    <t>Jeksendalskolen</t>
  </si>
  <si>
    <t>Krabbehus Heldagsskole</t>
  </si>
  <si>
    <t>Skrillingeskolen</t>
  </si>
  <si>
    <t>5.-10.</t>
  </si>
  <si>
    <t>Ung Frex Ungdomsskole</t>
  </si>
  <si>
    <t>Lemtorpskolen</t>
  </si>
  <si>
    <t>Hobro Ordblinde Efterskole</t>
  </si>
  <si>
    <t>FGU Skolen HLSS</t>
  </si>
  <si>
    <t>Solvejsskolen</t>
  </si>
  <si>
    <t>Skt. Johannes Børnesogn</t>
  </si>
  <si>
    <t>Pindstrupskolen</t>
  </si>
  <si>
    <t>Gildbroskolen</t>
  </si>
  <si>
    <t>Tranium Skole</t>
  </si>
  <si>
    <t>Åby Sogn</t>
  </si>
  <si>
    <t>Th. Langs HF og VUC</t>
  </si>
  <si>
    <t>Centerklasserne v. Højvangskolen</t>
  </si>
  <si>
    <t>Ulvedalskolen</t>
  </si>
  <si>
    <t>Aabenraa Statshospital</t>
  </si>
  <si>
    <t>Børnenes Have</t>
  </si>
  <si>
    <t>HHX Gymnasiet i Risskov</t>
  </si>
  <si>
    <t>Alssund-skolen Sønderborg</t>
  </si>
  <si>
    <t>fol. U</t>
  </si>
  <si>
    <t>Mosedeskolen</t>
  </si>
  <si>
    <t>Städische Musikschule</t>
  </si>
  <si>
    <t>Skolen På slotsvænget, Fredensborg</t>
  </si>
  <si>
    <t>Landsgrav friskole</t>
  </si>
  <si>
    <t>Pædagoguddannelsen Randers</t>
  </si>
  <si>
    <t>Hillerød Vest Skolen</t>
  </si>
  <si>
    <t>Roskilde Gymnasium</t>
  </si>
  <si>
    <t>CSV Vejle</t>
  </si>
  <si>
    <t>Nørre Alslev Skole</t>
  </si>
  <si>
    <t>Social- og Sundhedsskolen Fyn</t>
  </si>
  <si>
    <t>Hadsten Fri Fagskole</t>
  </si>
  <si>
    <t>AOF Job og Dansk</t>
  </si>
  <si>
    <t>Fredericia Fritid</t>
  </si>
  <si>
    <t>Tranbjerg Fritidsklub</t>
  </si>
  <si>
    <t>Klubteket</t>
  </si>
  <si>
    <t>A4S</t>
  </si>
  <si>
    <t>UNG Odense</t>
  </si>
  <si>
    <t>Vuggestuen Solsikken</t>
  </si>
  <si>
    <t>Børnehuset Søsterhøj</t>
  </si>
  <si>
    <t>Åby Fritids- og Ungdomsklub</t>
  </si>
  <si>
    <t>Hadsten Naturbørnehave</t>
  </si>
  <si>
    <t>Klubben Læssøesgade</t>
  </si>
  <si>
    <t>Jordbrugets Udd. Center</t>
  </si>
  <si>
    <t>International School Ikast Brande</t>
  </si>
  <si>
    <t>Frederiksværk Skole</t>
  </si>
  <si>
    <t>Aarhus Gymnasium C</t>
  </si>
  <si>
    <t>HF Centret Efterslægten</t>
  </si>
  <si>
    <t>Idrætsinstitutionen Myrtuen</t>
  </si>
  <si>
    <t>Vuggestuen Gyrvelhaven</t>
  </si>
  <si>
    <t>Hellebækskolen</t>
  </si>
  <si>
    <t xml:space="preserve">Prindstrupskolen Syddjurs </t>
  </si>
  <si>
    <t>4.-9.</t>
  </si>
  <si>
    <t>Byvandring</t>
  </si>
  <si>
    <t>Det Kristne Gymnasium</t>
  </si>
  <si>
    <t>Læreruddannelsen Aarhus</t>
  </si>
  <si>
    <t>Margreteskolen</t>
  </si>
  <si>
    <t>Erslev Skole</t>
  </si>
  <si>
    <t>Ådalens skole</t>
  </si>
  <si>
    <t>Løsning Skole</t>
  </si>
  <si>
    <t>Ny-Øst Bavneskolen</t>
  </si>
  <si>
    <t>Skovby Mosegård</t>
  </si>
  <si>
    <t>Kobberbakkeskolen</t>
  </si>
  <si>
    <t>Susåskolen</t>
  </si>
  <si>
    <t>Paarup skole</t>
  </si>
  <si>
    <t>Klubben Søndervang</t>
  </si>
  <si>
    <t>Egholt Skole</t>
  </si>
  <si>
    <t>Lauge Kochs Børnehave</t>
  </si>
  <si>
    <t xml:space="preserve">Vestre Skole </t>
  </si>
  <si>
    <t>Vestskolen Afd. Vestermarken</t>
  </si>
  <si>
    <t>Dagskolen Opsund</t>
  </si>
  <si>
    <t>Mølleskolen</t>
  </si>
  <si>
    <t>Rimdum Kjærgaard</t>
  </si>
  <si>
    <t>Hinnerup Beskæftigelse</t>
  </si>
  <si>
    <t>Børnehuset Gyvelhøjen</t>
  </si>
  <si>
    <t>Kareten Højbjerg</t>
  </si>
  <si>
    <t>Heldagsskolen Frederikshavn</t>
  </si>
  <si>
    <t>Nordre Skole Viborg</t>
  </si>
  <si>
    <t>Gammel Hellerup gymnasium</t>
  </si>
  <si>
    <t>Spessart Gymnasium</t>
  </si>
  <si>
    <t>Kilden afd. Terndrup</t>
  </si>
  <si>
    <t>Suldrup Skole</t>
  </si>
  <si>
    <t>Frello Varde</t>
  </si>
  <si>
    <t>Lille Værløse Skole</t>
  </si>
  <si>
    <t>Ernst Bach Schule</t>
  </si>
  <si>
    <t>Camillo</t>
  </si>
  <si>
    <t>HHX Risskov</t>
  </si>
  <si>
    <t>Ringe Efterskole</t>
  </si>
  <si>
    <t>My Education</t>
  </si>
  <si>
    <t>Rolf Krake Skolen</t>
  </si>
  <si>
    <t>Specialskolen Per Dige</t>
  </si>
  <si>
    <t>Overlund Skole</t>
  </si>
  <si>
    <t>Designskolen Kolding</t>
  </si>
  <si>
    <t>Tørring Beskæftigelse</t>
  </si>
  <si>
    <t>Hasle Kirke</t>
  </si>
  <si>
    <t>Staatliche Tecnik Akademie</t>
  </si>
  <si>
    <t>Skjoldhøj DII</t>
  </si>
  <si>
    <t>Anna Trolles Skole</t>
  </si>
  <si>
    <t>VSD Balling Skole</t>
  </si>
  <si>
    <t>Frederiksskolen Skåde</t>
  </si>
  <si>
    <t>Ringe Realskole</t>
  </si>
  <si>
    <t>Frederikskirken</t>
  </si>
  <si>
    <t xml:space="preserve">folk. </t>
  </si>
  <si>
    <t>FGU Silkeborg</t>
  </si>
  <si>
    <t>Ørestad Skole</t>
  </si>
  <si>
    <t>BGI Akademiet</t>
  </si>
  <si>
    <t>Småskolen Christianshede</t>
  </si>
  <si>
    <t>Maias Hjemmeskole</t>
  </si>
  <si>
    <t>Børnehuset skoven</t>
  </si>
  <si>
    <t>Sneglehuset</t>
  </si>
  <si>
    <t>Børnehaven Gammelgaarden</t>
  </si>
  <si>
    <t>Børnehaven Labyrinten</t>
  </si>
  <si>
    <t>DII Åtrolden</t>
  </si>
  <si>
    <t>Gjuk. Galten</t>
  </si>
  <si>
    <t>Klubben Holme</t>
  </si>
  <si>
    <t>Snejbjerg Skole</t>
  </si>
  <si>
    <t>Bo Skole</t>
  </si>
  <si>
    <t>SOSU FYN</t>
  </si>
  <si>
    <t>Rosmos Skole</t>
  </si>
  <si>
    <t>Stenagergård Behandlingscenter</t>
  </si>
  <si>
    <t>Birkehuset</t>
  </si>
  <si>
    <t>Hjørringskolen</t>
  </si>
  <si>
    <t>Præstemarkskolen</t>
  </si>
  <si>
    <t>Bjerrehus friskole</t>
  </si>
  <si>
    <t>DII Træhøjen</t>
  </si>
  <si>
    <t>DII Børnehuset Troldevænget</t>
  </si>
  <si>
    <t>Væksthuset</t>
  </si>
  <si>
    <t>Børnehuset Fusijana</t>
  </si>
  <si>
    <t>Heibergskolen</t>
  </si>
  <si>
    <t>Sønderlandsskolen</t>
  </si>
  <si>
    <t>Rybners HHX</t>
  </si>
  <si>
    <t>Frisind og Forandring</t>
  </si>
  <si>
    <t>Samsøgades Skole</t>
  </si>
  <si>
    <t>Der var engang en digter (Ud.)</t>
  </si>
  <si>
    <t>Hjemmeskole</t>
  </si>
  <si>
    <t>Børnehuset Trolden</t>
  </si>
  <si>
    <t>Silkeborgen</t>
  </si>
  <si>
    <t>Friskolen i Viborg</t>
  </si>
  <si>
    <t>GF2</t>
  </si>
  <si>
    <t>BevægelsesBørnehuset</t>
  </si>
  <si>
    <t>GF1</t>
  </si>
  <si>
    <t>Birkerød Privatskole</t>
  </si>
  <si>
    <t>Leonardskolen</t>
  </si>
  <si>
    <t>Andre udd.</t>
  </si>
  <si>
    <t>Børnehaven Viben</t>
  </si>
  <si>
    <t>Vidtskue</t>
  </si>
  <si>
    <t>Berufsbildende Schule</t>
  </si>
  <si>
    <t>Internationale</t>
  </si>
  <si>
    <t>Tirstrup Idrætsefterskole</t>
  </si>
  <si>
    <t>IUC Ikast</t>
  </si>
  <si>
    <t>Skelager Kirke</t>
  </si>
  <si>
    <t>Esbjerghus Efterskole</t>
  </si>
  <si>
    <t>Bryrup Kirke</t>
  </si>
  <si>
    <t>Elsbjerghus Internationale Efterskole</t>
  </si>
  <si>
    <t>Via University College</t>
  </si>
  <si>
    <t>Efterskolen Sports Academy Danmark</t>
  </si>
  <si>
    <t>Jordbrugets Udd.Center</t>
  </si>
  <si>
    <t>Feldballe Friskole</t>
  </si>
  <si>
    <t>MSP VIA University College</t>
  </si>
  <si>
    <t>Kirkeballeskolen</t>
  </si>
  <si>
    <t>Galten Børnehave og Vuggestue</t>
  </si>
  <si>
    <t>Kobbersmeden</t>
  </si>
  <si>
    <t>2.+5.</t>
  </si>
  <si>
    <t>Det Boligesociale Hus Gellerup</t>
  </si>
  <si>
    <t>Haahrs Privatskole</t>
  </si>
  <si>
    <t>Søgård Friskole</t>
  </si>
  <si>
    <t>Høng Privatskole</t>
  </si>
  <si>
    <t>Langenæsstien 6a</t>
  </si>
  <si>
    <t>Studerende</t>
  </si>
  <si>
    <t>Børnehuset Thunfisken</t>
  </si>
  <si>
    <t>Bygningskonstruktør</t>
  </si>
  <si>
    <t>Carolus Clusius College</t>
  </si>
  <si>
    <t>Støvring Gymnasium</t>
  </si>
  <si>
    <t>Gym</t>
  </si>
  <si>
    <t>STU Fredericia</t>
  </si>
  <si>
    <t>Ulstrup Fritidscenter</t>
  </si>
  <si>
    <t>AOF Job og Udd.</t>
  </si>
  <si>
    <t>Voksne</t>
  </si>
  <si>
    <t>Lyngåskolen STU</t>
  </si>
  <si>
    <t>Sct. Ib Skole</t>
  </si>
  <si>
    <t>Møn Skole afd. Hjertebjerg</t>
  </si>
  <si>
    <t>Marieskolen</t>
  </si>
  <si>
    <t>Skovbakkeskolen</t>
  </si>
  <si>
    <t>Brændstrup Kristne friskole</t>
  </si>
  <si>
    <t>Bakkegårdsskolens SFO</t>
  </si>
  <si>
    <t>Kolbøtten</t>
  </si>
  <si>
    <t>Vuggestuen Nannasvej</t>
  </si>
  <si>
    <t>Fyns HF og VUC</t>
  </si>
  <si>
    <t>Aarhus under besættelsen - Opgørets Time</t>
  </si>
  <si>
    <t>Kirstinedalsskolen</t>
  </si>
  <si>
    <t>Herning Friskole</t>
  </si>
  <si>
    <t>Havdrup Skole</t>
  </si>
  <si>
    <t>1.g</t>
  </si>
  <si>
    <t xml:space="preserve">Brattingborgskolen </t>
  </si>
  <si>
    <t>Kildegård Privatskole</t>
  </si>
  <si>
    <t>Lyreskovskolen</t>
  </si>
  <si>
    <t>Rygaards International School</t>
  </si>
  <si>
    <t>Glamsbjerg Skole</t>
  </si>
  <si>
    <t>Søndergades Skole</t>
  </si>
  <si>
    <t>Læssøesgadeskole</t>
  </si>
  <si>
    <t>Børnehset Herluf Trolles Gade</t>
  </si>
  <si>
    <t>Ullerup Bæk Skole</t>
  </si>
  <si>
    <t>Den jyske håndværkerskole</t>
  </si>
  <si>
    <t>Stjærskolen</t>
  </si>
  <si>
    <t>Handelsgymnasiet Aarhus</t>
  </si>
  <si>
    <t>Skovkanten</t>
  </si>
  <si>
    <t>Rudolf Steiner-skolen</t>
  </si>
  <si>
    <t>St. Magleby Skole</t>
  </si>
  <si>
    <t>Hældagerskolen</t>
  </si>
  <si>
    <t>SOSU Aabenraa</t>
  </si>
  <si>
    <t>SmåSkolen Søgårdhus</t>
  </si>
  <si>
    <t>AOF Sprogcenter</t>
  </si>
  <si>
    <t>DII Solen</t>
  </si>
  <si>
    <t>Skolen for arkitektur</t>
  </si>
  <si>
    <t xml:space="preserve">Børnehaven Skt. Johannes </t>
  </si>
  <si>
    <t>Himmelevskole</t>
  </si>
  <si>
    <t>NEXT Business, Ballerup</t>
  </si>
  <si>
    <t>Tove Ditlevsens Skole</t>
  </si>
  <si>
    <t>Hjallerup Skole</t>
  </si>
  <si>
    <t>UCL Læreruddannelsen Odense</t>
  </si>
  <si>
    <t>Ekspertforløb</t>
  </si>
  <si>
    <t>Norddjurs Midt Pastorat</t>
  </si>
  <si>
    <t>Fenskær Efterskole</t>
  </si>
  <si>
    <t>Østerbyskole</t>
  </si>
  <si>
    <t>Ringsted Lilleskole</t>
  </si>
  <si>
    <t>Niels og Marie</t>
  </si>
  <si>
    <t>Friskolen Højmark Børneverden</t>
  </si>
  <si>
    <t>Nørhalne Skole</t>
  </si>
  <si>
    <t>Aabybro Skole</t>
  </si>
  <si>
    <t>VIA lærer</t>
  </si>
  <si>
    <t>Hellebjerg Idrætsefterskole</t>
  </si>
  <si>
    <t>Ellebækskolen afd. Kalbyris</t>
  </si>
  <si>
    <t>Specialafd. Hønnevang i Toftlund</t>
  </si>
  <si>
    <t>Vestermarkskolen</t>
  </si>
  <si>
    <t>Holbæk skole 10. klassecenter</t>
  </si>
  <si>
    <t>Elise Smith Skole</t>
  </si>
  <si>
    <t>Skovby Børnehus Græshoppen</t>
  </si>
  <si>
    <t>Børnehuset Bækken</t>
  </si>
  <si>
    <t>AABC HHX Gymnasiet Viby</t>
  </si>
  <si>
    <t>Vesterdal Efterskole</t>
  </si>
  <si>
    <t>Randers Social- og Sundhedsskole</t>
  </si>
  <si>
    <t>Haven Vestervang</t>
  </si>
  <si>
    <t>Odense Katedralskole</t>
  </si>
  <si>
    <t>SOSU Syd Aabenraa</t>
  </si>
  <si>
    <t>Det europæiske solidaritets corps</t>
  </si>
  <si>
    <t>Tølløse Slots Efterskole</t>
  </si>
  <si>
    <t>Mariagerfjord Gymnasium</t>
  </si>
  <si>
    <t>Vamdrup Skole</t>
  </si>
  <si>
    <t>SOSU Fredericia</t>
  </si>
  <si>
    <t>Ntur og Miljøjuset</t>
  </si>
  <si>
    <t>Landstede MBO Zwolle</t>
  </si>
  <si>
    <t>Thisted Gymnasium STX og HF</t>
  </si>
  <si>
    <t>Kostskole</t>
  </si>
  <si>
    <t>Søren Kanne Skolen Grenå</t>
  </si>
  <si>
    <t>Engen Flintebakken</t>
  </si>
  <si>
    <t>Idrætsinstitutionen Motalagade</t>
  </si>
  <si>
    <t>NBA UngOdense</t>
  </si>
  <si>
    <t>Ungdomsskole</t>
  </si>
  <si>
    <t>Niels Ebbesens Skolen</t>
  </si>
  <si>
    <t>Sønderholm Skole</t>
  </si>
  <si>
    <t>Mariehøj Kirke</t>
  </si>
  <si>
    <t>VUC Hornslet</t>
  </si>
  <si>
    <t>Via Byg.</t>
  </si>
  <si>
    <t>Sankt Norbert Skole</t>
  </si>
  <si>
    <t>Kathøj STU</t>
  </si>
  <si>
    <t>De Terra (Holland)</t>
  </si>
  <si>
    <t>Herningsholm Erhvervsudd.</t>
  </si>
  <si>
    <t>Gumgehusskolen</t>
  </si>
  <si>
    <t>Idrætsbørnehuset Hoppeland</t>
  </si>
  <si>
    <t>CF So Norrostro</t>
  </si>
  <si>
    <t>Sydvestjyllands Efterskole</t>
  </si>
  <si>
    <t>Aalborg Tekniske Gymnasium</t>
  </si>
  <si>
    <t>Horsens Byskole Spec. Afd.</t>
  </si>
  <si>
    <t>UC Plus Højbjerg</t>
  </si>
  <si>
    <t>Arveprinsessens Børnehave</t>
  </si>
  <si>
    <t>Mejby Efterskole</t>
  </si>
  <si>
    <t>LIBS Linz International Business School</t>
  </si>
  <si>
    <t>Escola Municipal Bacelona</t>
  </si>
  <si>
    <t>Risskov skole</t>
  </si>
  <si>
    <t>CEE Baix Moestrat</t>
  </si>
  <si>
    <t>HF og VUC Glamsbjerg</t>
  </si>
  <si>
    <t>7.-10.kl.</t>
  </si>
  <si>
    <t>HHX Gymnasiet Viby</t>
  </si>
  <si>
    <t>Internationalt Universitet Barcelona</t>
  </si>
  <si>
    <t>FGU Grenaa</t>
  </si>
  <si>
    <t>Broskolen korsør</t>
  </si>
  <si>
    <t>Udd. Centeret 10.kl. Nygård</t>
  </si>
  <si>
    <t>Nordfyns Ungdomsskole Heltidsundervisning</t>
  </si>
  <si>
    <t>Trekløverskolens</t>
  </si>
  <si>
    <t>Børnehaven Jasminvej</t>
  </si>
  <si>
    <t>Børnehuset Luften</t>
  </si>
  <si>
    <t>Vittenbergskolen</t>
  </si>
  <si>
    <t>Polsk Skole</t>
  </si>
  <si>
    <t>Yderbyskolen</t>
  </si>
  <si>
    <t>Sorning Børnehus</t>
  </si>
  <si>
    <t>Solbakkeskolen</t>
  </si>
  <si>
    <t>Fole Friskole</t>
  </si>
  <si>
    <t>Naturbørnehaven Viben</t>
  </si>
  <si>
    <t>Himmerlands Erhvervsgymnasium</t>
  </si>
  <si>
    <t>Børnehaven Skovtrolden</t>
  </si>
  <si>
    <t>Brøruphus Efterskole</t>
  </si>
  <si>
    <t>Store Andst Efterskole</t>
  </si>
  <si>
    <t>Grønhøjskolen</t>
  </si>
  <si>
    <t>Østerhåbskolen Horsens</t>
  </si>
  <si>
    <t>Trelleborg Friskole</t>
  </si>
  <si>
    <t>Diakonhøjskolen Aarhus</t>
  </si>
  <si>
    <t>Diakon</t>
  </si>
  <si>
    <t>Søndre Skole</t>
  </si>
  <si>
    <t>Johannesskolen</t>
  </si>
  <si>
    <t>Børnehuset Luffen</t>
  </si>
  <si>
    <t>Frederiksbjerg Børnehuse</t>
  </si>
  <si>
    <t>Sydfyns Fri Fag- og efterskole</t>
  </si>
  <si>
    <t>Skanderborg Center for udd</t>
  </si>
  <si>
    <t>Galtrup Efterskole</t>
  </si>
  <si>
    <t>Mariagerfjord Idrætsskole</t>
  </si>
  <si>
    <t>Fårup Skole og Børneby</t>
  </si>
  <si>
    <t>Jægerspris Skole</t>
  </si>
  <si>
    <t>Sæbygårdsskolen</t>
  </si>
  <si>
    <t>Gjennestad (Norge)</t>
  </si>
  <si>
    <t>Grejs Friskole</t>
  </si>
  <si>
    <t>Faaborg Gymnasium</t>
  </si>
  <si>
    <t>Stenlille Skole</t>
  </si>
  <si>
    <t>Aarhus Handelsgymnasium, Viby</t>
  </si>
  <si>
    <t>A2B</t>
  </si>
  <si>
    <t>Tietgen Business</t>
  </si>
  <si>
    <t>Ryomgaard Realskole</t>
  </si>
  <si>
    <t>Kirkeskovskolen</t>
  </si>
  <si>
    <t>ISIS G. Salermo</t>
  </si>
  <si>
    <t>Sønder Felding Skole</t>
  </si>
  <si>
    <t>Lindevangskolen</t>
  </si>
  <si>
    <t>Ejerlykkeskolen</t>
  </si>
  <si>
    <t>Vitting Skole</t>
  </si>
  <si>
    <t>Hostruphøj</t>
  </si>
  <si>
    <t>Sprogamt Fredericia</t>
  </si>
  <si>
    <t>FGU AArhus</t>
  </si>
  <si>
    <t>Byskolen Ringsted</t>
  </si>
  <si>
    <t>Grenaa Gymnasium</t>
  </si>
  <si>
    <t>Tre Ege Skolen</t>
  </si>
  <si>
    <t>Vilnius Universitet</t>
  </si>
  <si>
    <t>Østermarkskolen Aars</t>
  </si>
  <si>
    <t>HF og VUC Herning</t>
  </si>
  <si>
    <t>HF og VUC</t>
  </si>
  <si>
    <t>UCN Pædagog</t>
  </si>
  <si>
    <t>Pæd</t>
  </si>
  <si>
    <t>Brørup skolen</t>
  </si>
  <si>
    <t>Nørbæk Efterskole</t>
  </si>
  <si>
    <t>Gludsted Friskole og Børnehus</t>
  </si>
  <si>
    <t>Røde Kors Integration Grenå</t>
  </si>
  <si>
    <t>Røde Kors</t>
  </si>
  <si>
    <t>Peddersens Hus</t>
  </si>
  <si>
    <t>CEPT University</t>
  </si>
  <si>
    <t>Green Academy Aarhus</t>
  </si>
  <si>
    <t>Alfa College</t>
  </si>
  <si>
    <t>CSW</t>
  </si>
  <si>
    <t>Mesugne Specialskole</t>
  </si>
  <si>
    <t>Mamelundskolen</t>
  </si>
  <si>
    <t>Peter Riber</t>
  </si>
  <si>
    <t>Center For specialundervisning og kom.</t>
  </si>
  <si>
    <t>Børnehuset på Samsø</t>
  </si>
  <si>
    <t>Ferslev Skole</t>
  </si>
  <si>
    <t>Herstedøsterskole</t>
  </si>
  <si>
    <t>FGU Nordvest</t>
  </si>
  <si>
    <t>Ravnkilde Børneunivers og Friskole</t>
  </si>
  <si>
    <t>Fussinø-Egnens Friskole</t>
  </si>
  <si>
    <t>Sortebakkeskolen</t>
  </si>
  <si>
    <t>Fotoløb</t>
  </si>
  <si>
    <t>UCN10</t>
  </si>
  <si>
    <t>Stiftung Louiselund</t>
  </si>
  <si>
    <t>Egebakken Aalborg</t>
  </si>
  <si>
    <t>Øster Jølby Friskole</t>
  </si>
  <si>
    <t>Friskolen i Skive</t>
  </si>
  <si>
    <t>Gjesse Skole</t>
  </si>
  <si>
    <t xml:space="preserve">Børnehuset Digterparken </t>
  </si>
  <si>
    <t>Glasir</t>
  </si>
  <si>
    <t>Farsø Skole</t>
  </si>
  <si>
    <t>Faxehus efterskolen</t>
  </si>
  <si>
    <t>Skovby Friskole</t>
  </si>
  <si>
    <t>Skolen ved søerne</t>
  </si>
  <si>
    <t>Der var engang en digter (ud.)</t>
  </si>
  <si>
    <t>Kirkebjerg Skole</t>
  </si>
  <si>
    <t>Maribo Skole Borgerskolen</t>
  </si>
  <si>
    <t>Hammelev-Sct. Severin</t>
  </si>
  <si>
    <t>Tagensbo Skole</t>
  </si>
  <si>
    <t>Kulsbjegskole Stensved afd</t>
  </si>
  <si>
    <t>Brahesminde skole, afd. Horne</t>
  </si>
  <si>
    <t>Veng Skole og Børnehus</t>
  </si>
  <si>
    <t>Sanderumskole</t>
  </si>
  <si>
    <t>Berufliche Schule St. Pauli</t>
  </si>
  <si>
    <t>Søby Hallenslev Friskole</t>
  </si>
  <si>
    <t>Deutsche Schule Rothenkrug</t>
  </si>
  <si>
    <t>Skolen ved Rænnebær Allé</t>
  </si>
  <si>
    <t xml:space="preserve">Savannah College </t>
  </si>
  <si>
    <t xml:space="preserve">Søndervangskolen </t>
  </si>
  <si>
    <t>Langsø Friskole</t>
  </si>
  <si>
    <t xml:space="preserve">0.-9. </t>
  </si>
  <si>
    <t>Engstrandskolen</t>
  </si>
  <si>
    <t>Egå Ungdomsskole</t>
  </si>
  <si>
    <t>Kathøjskolen STU</t>
  </si>
  <si>
    <t>Sofiendalskolen</t>
  </si>
  <si>
    <t>Vesterkærets Skole</t>
  </si>
  <si>
    <t>Parkvejens Skole Odder</t>
  </si>
  <si>
    <t>SOSU Herning</t>
  </si>
  <si>
    <t>Bygge og Anlæg</t>
  </si>
  <si>
    <t>Skolen ved Søerne</t>
  </si>
  <si>
    <t>College 360 Silkeborg</t>
  </si>
  <si>
    <t>Jelsendalskole</t>
  </si>
  <si>
    <t>Sønderjyllands Gymnasium (STUK)</t>
  </si>
  <si>
    <t>Hans Knudsen Instituttet</t>
  </si>
  <si>
    <t>Interas APS</t>
  </si>
  <si>
    <t>Fontys Pedagogik</t>
  </si>
  <si>
    <t>Ulfborg Skole</t>
  </si>
  <si>
    <t>Aarhus Gymnasium Syd</t>
  </si>
  <si>
    <t xml:space="preserve">Nordre Skole </t>
  </si>
  <si>
    <t>Fonden Ørting</t>
  </si>
  <si>
    <t>Tarup skole</t>
  </si>
  <si>
    <t>Stubbæk Skole</t>
  </si>
  <si>
    <t>Erhvervsakademi Dania</t>
  </si>
  <si>
    <t>Athenee Royal Gatti, Belgium</t>
  </si>
  <si>
    <t>Studie 10, Bramming</t>
  </si>
  <si>
    <t>International Skole</t>
  </si>
  <si>
    <t>Børnehuset Vores Sted</t>
  </si>
  <si>
    <t>Dii Børnesnak</t>
  </si>
  <si>
    <t>Vestervangsskolen</t>
  </si>
  <si>
    <t>Saltum Skole</t>
  </si>
  <si>
    <t>A2B Sprogcenter</t>
  </si>
  <si>
    <t>Hartlund Langballe Danske Skole</t>
  </si>
  <si>
    <t>Lumby Skoles Center</t>
  </si>
  <si>
    <t>Incita Skole</t>
  </si>
  <si>
    <t>Engdalsskolen</t>
  </si>
  <si>
    <t>jan</t>
  </si>
  <si>
    <t>feb</t>
  </si>
  <si>
    <t>mar</t>
  </si>
  <si>
    <t>apr</t>
  </si>
  <si>
    <t>maj</t>
  </si>
  <si>
    <t>jun</t>
  </si>
  <si>
    <t>aug</t>
  </si>
  <si>
    <t>sep</t>
  </si>
  <si>
    <t>dec</t>
  </si>
  <si>
    <t>jul</t>
  </si>
  <si>
    <t>okt</t>
  </si>
  <si>
    <t>nov</t>
  </si>
  <si>
    <t>N. Zahles Skole</t>
  </si>
  <si>
    <t>Sabro Korsvejens Skole</t>
  </si>
  <si>
    <t>Kildebjergskolen</t>
  </si>
  <si>
    <t>Øster Hornum Skole</t>
  </si>
  <si>
    <t>Midt Mors Skole</t>
  </si>
  <si>
    <t>Fotosafari, Aarhus Fortæller, Lokumsrutem</t>
  </si>
  <si>
    <t>International Day Nursery Aarhud</t>
  </si>
  <si>
    <t>Brabrand Dagtilbud</t>
  </si>
  <si>
    <t>Sommerbæk Børnehus</t>
  </si>
  <si>
    <t>Fenrishus</t>
  </si>
  <si>
    <t>Børnebåndet Dagtilbud</t>
  </si>
  <si>
    <t>UngSlagelse</t>
  </si>
  <si>
    <t>Lystrup Skoles SFO</t>
  </si>
  <si>
    <t>Syddjurs Ungdomsskole</t>
  </si>
  <si>
    <t>Scouting Group de Langenberg Ede</t>
  </si>
  <si>
    <t>Tilst SFO</t>
  </si>
  <si>
    <t>FGU Korsør</t>
  </si>
  <si>
    <t>Børnehaven Åby</t>
  </si>
  <si>
    <t xml:space="preserve">VIA </t>
  </si>
  <si>
    <t>Vestre Skole Odense</t>
  </si>
  <si>
    <t>Hans Brages Parkens Børnehave</t>
  </si>
  <si>
    <t>Husum Danske Skole</t>
  </si>
  <si>
    <t>Rissingskolen</t>
  </si>
  <si>
    <t>Minoriteter</t>
  </si>
  <si>
    <t>Brylle Skole</t>
  </si>
  <si>
    <t>Kirstinebjergsskolen</t>
  </si>
  <si>
    <t>Holme skole</t>
  </si>
  <si>
    <t>Kulsbjerg Skole afd. Nyråd</t>
  </si>
  <si>
    <t>Ellevangsskolen</t>
  </si>
  <si>
    <t>Herlufsholm Skole</t>
  </si>
  <si>
    <t>Grydemoseskolen</t>
  </si>
  <si>
    <t>Halvor Fri Fagskole</t>
  </si>
  <si>
    <t>Korsholm Skole</t>
  </si>
  <si>
    <t>Nibe skole</t>
  </si>
  <si>
    <t>Lindvigsvejskolen</t>
  </si>
  <si>
    <t>Børnenes Friskole</t>
  </si>
  <si>
    <t>Vestergaardsskolen</t>
  </si>
  <si>
    <t>Aarhus Universitetshospital, psykiatrien</t>
  </si>
  <si>
    <t>Hospitalsundervisning</t>
  </si>
  <si>
    <t>UCN Læreruddannelsen</t>
  </si>
  <si>
    <t>Kertemindeegnens friskole</t>
  </si>
  <si>
    <t>Sønderskov-skolen</t>
  </si>
  <si>
    <t>Syddjurs Friskole</t>
  </si>
  <si>
    <t>Mulernes Legatskole</t>
  </si>
  <si>
    <t>2.HF</t>
  </si>
  <si>
    <t>Alslev Skole</t>
  </si>
  <si>
    <t>Vorbasse Skole</t>
  </si>
  <si>
    <t>Margrethe Reedtz Skolen</t>
  </si>
  <si>
    <t>Højbjerg Privatskole</t>
  </si>
  <si>
    <t>Leonardskolen Aarhus</t>
  </si>
  <si>
    <t>Gammel Hellerup Gymnasium</t>
  </si>
  <si>
    <t>Hjemmeund.</t>
  </si>
  <si>
    <t>Slotshaven Gymnasium</t>
  </si>
  <si>
    <t>Femkløverskolerne afd. Bavne</t>
  </si>
  <si>
    <t>Gladsaxe Privatskole</t>
  </si>
  <si>
    <t>UCN Aalborg</t>
  </si>
  <si>
    <t>Allerslev Skole</t>
  </si>
  <si>
    <t xml:space="preserve">Camillo Sitte Bautechnikum </t>
  </si>
  <si>
    <t xml:space="preserve">Dagnæsskolen </t>
  </si>
  <si>
    <t>I Lo Lubin Poland</t>
  </si>
  <si>
    <t>Langhøjskolen</t>
  </si>
  <si>
    <t>Tagensbo skole</t>
  </si>
  <si>
    <t>Aarhus STU</t>
  </si>
  <si>
    <t>Hastrupskolen</t>
  </si>
  <si>
    <t>Eltang skole</t>
  </si>
  <si>
    <t>Sjølundsskolen</t>
  </si>
  <si>
    <t>International skole</t>
  </si>
  <si>
    <t>TECH</t>
  </si>
  <si>
    <t xml:space="preserve">DIS </t>
  </si>
  <si>
    <t>FBC Kolding</t>
  </si>
  <si>
    <t>NR. Aaby Realskole</t>
  </si>
  <si>
    <t>Hedegårdenes skole</t>
  </si>
  <si>
    <t>Zone College Netherlands</t>
  </si>
  <si>
    <t>Teknisk Gymnasium Thisted</t>
  </si>
  <si>
    <t>Tagaskolen</t>
  </si>
  <si>
    <t>Sankt Knuds Skole</t>
  </si>
  <si>
    <t>Interskolen Viby</t>
  </si>
  <si>
    <t>Klubben Trabjerg</t>
  </si>
  <si>
    <t>Klubben Hjortshøj</t>
  </si>
  <si>
    <t>Klubben Skødstrup</t>
  </si>
  <si>
    <t>Brovst skole</t>
  </si>
  <si>
    <t xml:space="preserve">Bakketoppen </t>
  </si>
  <si>
    <t>Herningsholms Erhversskole og Gymnasier</t>
  </si>
  <si>
    <t>SOSU Midtjylland</t>
  </si>
  <si>
    <t>Jordbrugets Udannelsescenter</t>
  </si>
  <si>
    <t>SCU HF Skanderborg</t>
  </si>
  <si>
    <t>Skolen på Findlandsvej</t>
  </si>
  <si>
    <t xml:space="preserve">TLR </t>
  </si>
  <si>
    <t>Tranbjerg Skoles SFO</t>
  </si>
  <si>
    <t>Via University College IKAST</t>
  </si>
  <si>
    <t>Fritids og Ungdomsklub Åby Skole</t>
  </si>
  <si>
    <t>UCL Plus</t>
  </si>
  <si>
    <t>Klostermarksskolen</t>
  </si>
  <si>
    <t>Vor Frue Skole</t>
  </si>
  <si>
    <t>Vallensbæk skole</t>
  </si>
  <si>
    <t>Maribi Skole</t>
  </si>
  <si>
    <t>Usserød skole</t>
  </si>
  <si>
    <t>Hedemølle Efterskole</t>
  </si>
  <si>
    <t>VIA University Colleg</t>
  </si>
  <si>
    <t>Skolen på Slotsvænget</t>
  </si>
  <si>
    <t>Homegaard Heldagsskolen</t>
  </si>
  <si>
    <t>Roskilde Private Realsskole</t>
  </si>
  <si>
    <t>SCU Skanderborg</t>
  </si>
  <si>
    <t>Fritidsklubben Gammelgaard</t>
  </si>
  <si>
    <t>Daginstitutionen Søskrænten</t>
  </si>
  <si>
    <t>Kragelundsskolen</t>
  </si>
  <si>
    <t>Hårup skoles SFO</t>
  </si>
  <si>
    <t>Tysk Kirke</t>
  </si>
  <si>
    <t>Klub Granskoven</t>
  </si>
  <si>
    <t>Læssøesgades klub</t>
  </si>
  <si>
    <t>Savstrup Dagtilbud</t>
  </si>
  <si>
    <t>Viby Skole SFO</t>
  </si>
  <si>
    <t>Kofoeds Skole</t>
  </si>
  <si>
    <t>Maribo Skole</t>
  </si>
  <si>
    <t>Solbjerg Skoles SFO</t>
  </si>
  <si>
    <t>AOF Job og dansk</t>
  </si>
  <si>
    <t>Jeksenskolen</t>
  </si>
  <si>
    <t>V. Hæsinge hjemmeskole</t>
  </si>
  <si>
    <t>Aarhus Maskinmesterskole</t>
  </si>
  <si>
    <t>Egmentegården</t>
  </si>
  <si>
    <t>Pædagoguddannelsesen Aarhus</t>
  </si>
  <si>
    <t>Juzc</t>
  </si>
  <si>
    <t>Børnehuset Egmontgården</t>
  </si>
  <si>
    <t>Erhvervs.</t>
  </si>
  <si>
    <t>U/Nord Hillerød</t>
  </si>
  <si>
    <t>Vorrevangsskolen</t>
  </si>
  <si>
    <t>Tangsø Skole</t>
  </si>
  <si>
    <t>Max Brauer Schule</t>
  </si>
  <si>
    <t>Rynkenagskolen</t>
  </si>
  <si>
    <t>Liceum Poland</t>
  </si>
  <si>
    <t>Artium</t>
  </si>
  <si>
    <t>Rosenkilde Skole</t>
  </si>
  <si>
    <t>Frederikskirken Skåde Sogn</t>
  </si>
  <si>
    <t>Skal tro kunne ses</t>
  </si>
  <si>
    <t xml:space="preserve">Åskolen </t>
  </si>
  <si>
    <t>Ejstrupholm Skole</t>
  </si>
  <si>
    <t>Københavns Professionshøjskole</t>
  </si>
  <si>
    <t>Professionshøjskole</t>
  </si>
  <si>
    <t>Kalundborg Gymnasium og HF</t>
  </si>
  <si>
    <t>Artium Skole</t>
  </si>
  <si>
    <t>Rødding Skole</t>
  </si>
  <si>
    <t>CSV STU</t>
  </si>
  <si>
    <t>Så' det jul igen - igen</t>
  </si>
  <si>
    <t>Dagnæsskolen</t>
  </si>
  <si>
    <t>Hovedgård skole</t>
  </si>
  <si>
    <t>Forældreskolen Aarhus</t>
  </si>
  <si>
    <t>Pilehaveskolen Assens</t>
  </si>
  <si>
    <t>Aarhus Universitet - Institut for Kommunikation og Kultur</t>
  </si>
  <si>
    <t>Bavnehøj skole</t>
  </si>
  <si>
    <t xml:space="preserve">Der var engang en digter (ind.) </t>
  </si>
  <si>
    <t>Tranbjergskolen afd. Grønløkke</t>
  </si>
  <si>
    <t>Durup skole</t>
  </si>
  <si>
    <t>Aarlborghus Gymnasium</t>
  </si>
  <si>
    <t>VIA University College Randers</t>
  </si>
  <si>
    <t>Rolf Krake Skolen Holstebro</t>
  </si>
  <si>
    <t>Øster Hernum Børneunivers</t>
  </si>
  <si>
    <t xml:space="preserve">Børnehuset Haven </t>
  </si>
  <si>
    <t>Campus UngVarde</t>
  </si>
  <si>
    <t>SOSU MV Herning</t>
  </si>
  <si>
    <t>Regnbueskolen</t>
  </si>
  <si>
    <t>Dyssegården STU</t>
  </si>
  <si>
    <t>Højdevangens Skole</t>
  </si>
  <si>
    <t>Ullerup Bæk Skolen</t>
  </si>
  <si>
    <t>VIA Randers</t>
  </si>
  <si>
    <t>Herskindskolen</t>
  </si>
  <si>
    <t>Aarhus Business School</t>
  </si>
  <si>
    <t>STU Lindevej</t>
  </si>
  <si>
    <t>Læssøesgades skole</t>
  </si>
  <si>
    <t>Stinne Jensen - Privat</t>
  </si>
  <si>
    <t>Jyllands-Posten</t>
  </si>
  <si>
    <t>Ekspert</t>
  </si>
  <si>
    <t>Havbakkeskolen</t>
  </si>
  <si>
    <t>Tilst skole</t>
  </si>
  <si>
    <t>Præstegården i Øster Tørslev</t>
  </si>
  <si>
    <t>Foreningen Fri (hjemmeskoler)</t>
  </si>
  <si>
    <t>Fårvang skole</t>
  </si>
  <si>
    <t>Beder skole</t>
  </si>
  <si>
    <t>Stige Friskole</t>
  </si>
  <si>
    <t>Aalborg Handelsskole</t>
  </si>
  <si>
    <t>Slotsparkens friskole</t>
  </si>
  <si>
    <t>Hedegårdsskolen</t>
  </si>
  <si>
    <t>Vorgod-Barde skole</t>
  </si>
  <si>
    <t>Favrskov gymnasium</t>
  </si>
  <si>
    <t>Skolecenter Hirtshals</t>
  </si>
  <si>
    <t>Feldballe Friskolen</t>
  </si>
  <si>
    <t>Høng Gymnasium og HF</t>
  </si>
  <si>
    <t>Hjem og skole</t>
  </si>
  <si>
    <t>Ødsted Skole</t>
  </si>
  <si>
    <t>Naturfriskolen Nordmors</t>
  </si>
  <si>
    <t>Silkeborg Friskole</t>
  </si>
  <si>
    <t>Hem skole</t>
  </si>
  <si>
    <t>Go Zebra</t>
  </si>
  <si>
    <t>Virksomhed</t>
  </si>
  <si>
    <t>SKANDERBORG-ODDER CENTER FOR UDDANNELSE</t>
  </si>
  <si>
    <t>2.g</t>
  </si>
  <si>
    <t>Folk. Mel</t>
  </si>
  <si>
    <t>Stubbæk skole</t>
  </si>
  <si>
    <t>Sct Hans skole</t>
  </si>
  <si>
    <t>Studio Bramming</t>
  </si>
  <si>
    <t>Tølløse Skole</t>
  </si>
  <si>
    <t>Specialskolen Silkeborg</t>
  </si>
  <si>
    <t>Aarhus Universitet Kinastudier</t>
  </si>
  <si>
    <t>Idrætsskolen Lægegården</t>
  </si>
  <si>
    <t>Gullestrup Børnecenter</t>
  </si>
  <si>
    <t>Hadsten skole</t>
  </si>
  <si>
    <t>Firhøjskolen</t>
  </si>
  <si>
    <t>VEVO skolen, Skive</t>
  </si>
  <si>
    <t>Myrtuen Børnehave</t>
  </si>
  <si>
    <t>Børnehuset Ole Rømer</t>
  </si>
  <si>
    <t>Fritids- og ungdomsklubben Gammelgaard</t>
  </si>
  <si>
    <t>Højvangskolens SFO</t>
  </si>
  <si>
    <t>Klubben Solbjerg</t>
  </si>
  <si>
    <t>Fonden Ørnehøj STU</t>
  </si>
  <si>
    <t>Næshøjskolens SFO</t>
  </si>
  <si>
    <t>Ungsyddjurs</t>
  </si>
  <si>
    <t>EUC Nord HHX</t>
  </si>
  <si>
    <t>Humber University Ontario</t>
  </si>
  <si>
    <t>Fyns HF og STX</t>
  </si>
  <si>
    <t xml:space="preserve">Folk. Ind. </t>
  </si>
  <si>
    <t>Videns Djurs HHX Rønde</t>
  </si>
  <si>
    <t>Demokrati - Hvad skal jeg bruge det til?</t>
  </si>
  <si>
    <t xml:space="preserve">Al Hikma Skolen </t>
  </si>
  <si>
    <t xml:space="preserve">Åskolen Hørning </t>
  </si>
  <si>
    <t>Der var engang en digter (UD.)</t>
  </si>
  <si>
    <t>Vejen Friskole</t>
  </si>
  <si>
    <t>Der var engang en digter (ind)</t>
  </si>
  <si>
    <t xml:space="preserve">Auning skole </t>
  </si>
  <si>
    <t>Sørvad-Ørnhøj skole</t>
  </si>
  <si>
    <t>Fredensborg skole</t>
  </si>
  <si>
    <t>Skt. Knuds skole</t>
  </si>
  <si>
    <t>Ørum Kirke</t>
  </si>
  <si>
    <t xml:space="preserve">Strandskolen </t>
  </si>
  <si>
    <t/>
  </si>
  <si>
    <t>Folk. mel.</t>
  </si>
  <si>
    <t>Randers Lille skole</t>
  </si>
  <si>
    <t>Folk. ud.</t>
  </si>
  <si>
    <t>STRANDSKOLEN</t>
  </si>
  <si>
    <t>Roslev Skole</t>
  </si>
  <si>
    <t>Folk. ind.</t>
  </si>
  <si>
    <t>Tørringskole</t>
  </si>
  <si>
    <t>Juletur på egen hånd</t>
  </si>
  <si>
    <t>6-7</t>
  </si>
  <si>
    <t>VIBORG GYMNASIUM</t>
  </si>
  <si>
    <t>Tradium Vester Alle Randers</t>
  </si>
  <si>
    <t>EUC Sjælland HTX Køge</t>
  </si>
  <si>
    <t>Børnehaven Engen</t>
  </si>
  <si>
    <t>BH</t>
  </si>
  <si>
    <t>DII Tumlehuset</t>
  </si>
  <si>
    <t>Andre</t>
  </si>
  <si>
    <t>BHV</t>
  </si>
  <si>
    <t>8-9</t>
  </si>
  <si>
    <t>Børnehuset Ved Åen</t>
  </si>
  <si>
    <t>Tørring skole</t>
  </si>
  <si>
    <t>1-5</t>
  </si>
  <si>
    <t>?</t>
  </si>
  <si>
    <t>FCU vest</t>
  </si>
  <si>
    <t>Hedegårdsskolen, Brønderslev</t>
  </si>
  <si>
    <t>Ucsio</t>
  </si>
  <si>
    <t>Bjedstrup Skole</t>
  </si>
  <si>
    <t>Techalesa</t>
  </si>
  <si>
    <t>Sølystskolen (Silkeborg)</t>
  </si>
  <si>
    <t>Via university colege</t>
  </si>
  <si>
    <t>3 x hjemmeskole</t>
  </si>
  <si>
    <t>1-6</t>
  </si>
  <si>
    <t>Sosu Østjylland</t>
  </si>
  <si>
    <t>Falkonergården Gymnasium</t>
  </si>
  <si>
    <t>Topdalskolen</t>
  </si>
  <si>
    <t>0-6</t>
  </si>
  <si>
    <t>5-8</t>
  </si>
  <si>
    <t>Ejstrupholm skolen</t>
  </si>
  <si>
    <t>VIA University College - Campus C</t>
  </si>
  <si>
    <t>DESIGNSKOLEN KOLDING</t>
  </si>
  <si>
    <t>Samsøggades skole</t>
  </si>
  <si>
    <t>AARHUS TECH</t>
  </si>
  <si>
    <t>sosu Nord</t>
  </si>
  <si>
    <t>Skive college</t>
  </si>
  <si>
    <t>Tirsdorp Skole</t>
  </si>
  <si>
    <t>VIA University College Campus C</t>
  </si>
  <si>
    <t>SILKEBORG Ungdomsskole</t>
  </si>
  <si>
    <t>4-6</t>
  </si>
  <si>
    <t>Johannes Voksne Center, Århus</t>
  </si>
  <si>
    <t>Sabro Korsvej Skolen</t>
  </si>
  <si>
    <t>Lystruphave efterskole</t>
  </si>
  <si>
    <t>Mårslet skole</t>
  </si>
  <si>
    <t>Efterskolen Soft Academy, Denmark</t>
  </si>
  <si>
    <t>POLESTED KIRKE</t>
  </si>
  <si>
    <t>Aarhus Statsskole</t>
  </si>
  <si>
    <t>SOSU NORD</t>
  </si>
  <si>
    <t>Korshøjskolen</t>
  </si>
  <si>
    <t>Social- og sundhedsskolen Aarhus</t>
  </si>
  <si>
    <t>3g</t>
  </si>
  <si>
    <t>Kløverskolen</t>
  </si>
  <si>
    <t>Aarhus Produktionsskole</t>
  </si>
  <si>
    <t>Fadls Børnhave</t>
  </si>
  <si>
    <t>AARHUS HANDELSGYMNASIUM</t>
  </si>
  <si>
    <t>Bakkely Privatskole</t>
  </si>
  <si>
    <t>Tilst Skole + læreruddannelsen VIA</t>
  </si>
  <si>
    <t>Atheneskolen</t>
  </si>
  <si>
    <t>1g</t>
  </si>
  <si>
    <t>VUK, GÅRDHAVEN</t>
  </si>
  <si>
    <t>Læssøegade Skole</t>
  </si>
  <si>
    <t>Aarhus Gym C / HTX</t>
  </si>
  <si>
    <t>Eisted Skole</t>
  </si>
  <si>
    <t>Elenaæklens Børnehus</t>
  </si>
  <si>
    <t>EUX Nord</t>
  </si>
  <si>
    <t>3-5</t>
  </si>
  <si>
    <t>ADF Job og dansk</t>
  </si>
  <si>
    <t>9. og 10. klasse</t>
  </si>
  <si>
    <t>Vejen ungdomsskole</t>
  </si>
  <si>
    <t>Allé Odense</t>
  </si>
  <si>
    <t>scu</t>
  </si>
  <si>
    <t>SFO Skanderborg</t>
  </si>
  <si>
    <t>1-2</t>
  </si>
  <si>
    <t>DTI Kompasset</t>
  </si>
  <si>
    <t>Søndermark Skolen</t>
  </si>
  <si>
    <t>Bhv. Skovtrolden</t>
  </si>
  <si>
    <t>Børnehaveklasse</t>
  </si>
  <si>
    <t>DII Solsikken Åbyhøj</t>
  </si>
  <si>
    <t>Vuggestuen Kernehuset (Vestereng 12)</t>
  </si>
  <si>
    <t>Dagtilbud langenæsen</t>
  </si>
  <si>
    <t>VG</t>
  </si>
  <si>
    <t>Husum Skole</t>
  </si>
  <si>
    <t>Kbh Gården</t>
  </si>
  <si>
    <t>Fårvang Skole og SFO</t>
  </si>
  <si>
    <t>0-4</t>
  </si>
  <si>
    <t>AOF Sprogskole</t>
  </si>
  <si>
    <t>Aof Job og Dansk</t>
  </si>
  <si>
    <t>AOF Vejle, Dansk</t>
  </si>
  <si>
    <t>DU1</t>
  </si>
  <si>
    <t>Lisbjergskolen Sfo</t>
  </si>
  <si>
    <t>0-3</t>
  </si>
  <si>
    <t>Sønderagerskolen</t>
  </si>
  <si>
    <t>Linguista Education</t>
  </si>
  <si>
    <t>aftenskole for voksne</t>
  </si>
  <si>
    <t>Kuben Søndervang</t>
  </si>
  <si>
    <t>Via University Campus C</t>
  </si>
  <si>
    <t>Skolen ved Skarreso</t>
  </si>
  <si>
    <t>6-10</t>
  </si>
  <si>
    <t>hjemmeundervisning</t>
  </si>
  <si>
    <t>Haderslev Gymnasium</t>
  </si>
  <si>
    <t>FGU Skjoldby</t>
  </si>
  <si>
    <t>4-7</t>
  </si>
  <si>
    <t>sødalskolen</t>
  </si>
  <si>
    <t>2+7</t>
  </si>
  <si>
    <t>harlev Dagpleje</t>
  </si>
  <si>
    <t>DP</t>
  </si>
  <si>
    <t>Frk ellen bades Børnehave</t>
  </si>
  <si>
    <t>7-8</t>
  </si>
  <si>
    <t>Børnehuset thoue</t>
  </si>
  <si>
    <t>Låsby skole afd</t>
  </si>
  <si>
    <t>KOLBØTTEN</t>
  </si>
  <si>
    <t>Kølkærskolen 10 kl. center</t>
  </si>
  <si>
    <t>Fjordvang efterskole</t>
  </si>
  <si>
    <t>9-10</t>
  </si>
  <si>
    <t>Hobro friskole</t>
  </si>
  <si>
    <t>6-9</t>
  </si>
  <si>
    <t>HHX 1G</t>
  </si>
  <si>
    <t>Solvangsskolen</t>
  </si>
  <si>
    <t>8-10</t>
  </si>
  <si>
    <t>HELTIDSWERKSKOLEN</t>
  </si>
  <si>
    <t>Kalengskolen</t>
  </si>
  <si>
    <t>Samsøgades</t>
  </si>
  <si>
    <t>Helgenæs NaturEfterskole</t>
  </si>
  <si>
    <t>nodre skole</t>
  </si>
  <si>
    <t>7-9</t>
  </si>
  <si>
    <t>KATRINEBJERGSKOLEN</t>
  </si>
  <si>
    <t>oestmølleskolen</t>
  </si>
  <si>
    <t>3-6</t>
  </si>
  <si>
    <t>STU Special Minds</t>
  </si>
  <si>
    <t>HAMMERum EFTERSKOLE</t>
  </si>
  <si>
    <t>Assentoftskole</t>
  </si>
  <si>
    <t>toflelunden, engen</t>
  </si>
  <si>
    <t>Børnehuset bakken</t>
  </si>
  <si>
    <t>1-4</t>
  </si>
  <si>
    <t>Ung Odense</t>
  </si>
  <si>
    <t>09-12-YYYY</t>
  </si>
  <si>
    <t>Sindeing skole</t>
  </si>
  <si>
    <t>foreningen fri</t>
  </si>
  <si>
    <t>HOBRO Søndre SKOLE</t>
  </si>
  <si>
    <t>5-7</t>
  </si>
  <si>
    <t>åby skole</t>
  </si>
  <si>
    <t>FGU SKOLEN HOLSTEBRO</t>
  </si>
  <si>
    <t>fgu</t>
  </si>
  <si>
    <t>Ungnorddjurds heltidsundervisning</t>
  </si>
  <si>
    <t>Dr Alexandr Skole</t>
  </si>
  <si>
    <t>Vuggestuen Stenhøjgård</t>
  </si>
  <si>
    <t>Løgtengården</t>
  </si>
  <si>
    <t>18-12-YYYY</t>
  </si>
  <si>
    <t>Stensagreskolen</t>
  </si>
  <si>
    <t>7-10</t>
  </si>
  <si>
    <t>Børnehuset Jægergårdsgade 68</t>
  </si>
  <si>
    <t>Hobditten</t>
  </si>
  <si>
    <t>DAGSKOLEN ODENSE</t>
  </si>
  <si>
    <t>Ungesbjerg</t>
  </si>
  <si>
    <t>Silkeborgskolen</t>
  </si>
  <si>
    <t>Fårupgård ungdomscenter</t>
  </si>
  <si>
    <t>DII Æsken</t>
  </si>
  <si>
    <t>Stenballeskolen</t>
  </si>
  <si>
    <t>rathlouskolen odder</t>
  </si>
  <si>
    <t>Vestfjendesskolen</t>
  </si>
  <si>
    <t>4-5</t>
  </si>
  <si>
    <t>Østervangsskolen Randers</t>
  </si>
  <si>
    <t>Gammelgårdsskolen</t>
  </si>
  <si>
    <t>FFU</t>
  </si>
  <si>
    <t>Skovvangskolen Hammel</t>
  </si>
  <si>
    <t>Randers Social og Sundhedsskole</t>
  </si>
  <si>
    <t>Hem Børnehave og Skole</t>
  </si>
  <si>
    <t>Rundhøjsolen</t>
  </si>
  <si>
    <t>LÆRERUDDANNELSEN AARHUS</t>
  </si>
  <si>
    <t>VCRS</t>
  </si>
  <si>
    <t>Klub Mega, østervangsskolen, hadsten</t>
  </si>
  <si>
    <t>Rundhøjsskolen</t>
  </si>
  <si>
    <t>sosu østjylland - skanderborg</t>
  </si>
  <si>
    <t>SSØ ØSTJYLLAND / SKANDERBORG AFD.</t>
  </si>
  <si>
    <t>Leonardoskolen</t>
  </si>
  <si>
    <t>Randers social og sundhedsskole</t>
  </si>
  <si>
    <t>Vorrevang skolen</t>
  </si>
  <si>
    <t>BU. Midtjylland Viborg</t>
  </si>
  <si>
    <t>0-9</t>
  </si>
  <si>
    <t>6-8</t>
  </si>
  <si>
    <t>engdalskolen, Brabrand</t>
  </si>
  <si>
    <t>DALGAS SKOLEN</t>
  </si>
  <si>
    <t>U/Nord Frederikssund handelsgymnasium</t>
  </si>
  <si>
    <t>Aarhus tech</t>
  </si>
  <si>
    <t>al hikma skole</t>
  </si>
  <si>
    <t>Next Vestskoven</t>
  </si>
  <si>
    <t>Idrætsbørnehuset</t>
  </si>
  <si>
    <t>5-6</t>
  </si>
  <si>
    <t>Aarhus Tekniske Gymnasium</t>
  </si>
  <si>
    <t>firkløverskolen afd elkjær</t>
  </si>
  <si>
    <t>sosu-østjylland/silkeborg</t>
  </si>
  <si>
    <t>PH Væksthuset</t>
  </si>
  <si>
    <t>Skovby</t>
  </si>
  <si>
    <t>Castberggården</t>
  </si>
  <si>
    <t>Voksen</t>
  </si>
  <si>
    <t>Lauge kocks børnhave</t>
  </si>
  <si>
    <t>MØLLESKOLEN RY</t>
  </si>
  <si>
    <t>Læssøesgades Skole</t>
  </si>
  <si>
    <t>Aarhus Handelskole</t>
  </si>
  <si>
    <t>Det Blå Gymnasium</t>
  </si>
  <si>
    <t>Aarhus University, Department of Computer Science</t>
  </si>
  <si>
    <t>HJEMMESKOLE</t>
  </si>
  <si>
    <t>0-7</t>
  </si>
  <si>
    <t>Klubberne Peter Fabers Vej</t>
  </si>
  <si>
    <t>Ringekost- og redskole</t>
  </si>
  <si>
    <t>Kormod Realskole</t>
  </si>
  <si>
    <t>1.A</t>
  </si>
  <si>
    <t>Fovang skole</t>
  </si>
  <si>
    <t>EngBlommen</t>
  </si>
  <si>
    <t>Ungdomsskolen Horsens</t>
  </si>
  <si>
    <t>SKOVVANGSKOLEN</t>
  </si>
  <si>
    <t>Sejs skole</t>
  </si>
  <si>
    <t>1+6</t>
  </si>
  <si>
    <t>Randers socail og sundhedsskole</t>
  </si>
  <si>
    <t xml:space="preserve"> djursland</t>
  </si>
  <si>
    <t>0-1</t>
  </si>
  <si>
    <t>Tranbergskolen</t>
  </si>
  <si>
    <t>Rockvejrskole</t>
  </si>
  <si>
    <t>AOF JOB OG DANSK</t>
  </si>
  <si>
    <t>Held ege skole</t>
  </si>
  <si>
    <t>Langstrup Vuggestue</t>
  </si>
  <si>
    <t>Langkær Gymnasium</t>
  </si>
  <si>
    <t>Klintebjergskolen</t>
  </si>
  <si>
    <t>Studie ved Fjorden</t>
  </si>
  <si>
    <t>VUC Vestjylland</t>
  </si>
  <si>
    <t>Børnehuset Tisviljana</t>
  </si>
  <si>
    <t>Børnehuset Skovkanten, Hørning</t>
  </si>
  <si>
    <t>Dronninglundskolen</t>
  </si>
  <si>
    <t>GJUK</t>
  </si>
  <si>
    <t>Klubstedet</t>
  </si>
  <si>
    <t>3.G</t>
  </si>
  <si>
    <t>Munkensdam Skole Kolding</t>
  </si>
  <si>
    <t>Engsøng Skole</t>
  </si>
  <si>
    <t>Egebakkeskolen Brabrand</t>
  </si>
  <si>
    <t>0+6</t>
  </si>
  <si>
    <t>STU SØL NYBORG</t>
  </si>
  <si>
    <t>Skåde Skole og Ungdomsklub</t>
  </si>
  <si>
    <t>Nordvestskolen</t>
  </si>
  <si>
    <t>Vestergaardsskolen - Fokusklassen</t>
  </si>
  <si>
    <t>Brovandeskolen (Horsens)</t>
  </si>
  <si>
    <t>Skovby Børnehus - Coldsmeden</t>
  </si>
  <si>
    <t>børnehave</t>
  </si>
  <si>
    <t>DII SPILOPPEN HASSELAGER</t>
  </si>
  <si>
    <t>Vuggestuen Langenæsstien</t>
  </si>
  <si>
    <t>Vg</t>
  </si>
  <si>
    <t>Halm</t>
  </si>
  <si>
    <t>ELSTED SKOLE</t>
  </si>
  <si>
    <t>Jordbrugets UddannelsesCenter Århus</t>
  </si>
  <si>
    <t>Østskolen, Skive</t>
  </si>
  <si>
    <t>Høslund Efterskole</t>
  </si>
  <si>
    <t>8.-10. kl.</t>
  </si>
  <si>
    <t>Vestbølle Efterskole</t>
  </si>
  <si>
    <t>Bøgeskovskolen</t>
  </si>
  <si>
    <t>GISBJERG SKOLE</t>
  </si>
  <si>
    <t>Østbirk Skole</t>
  </si>
  <si>
    <t>Børnehave Skole</t>
  </si>
  <si>
    <t>Brændkjær skole</t>
  </si>
  <si>
    <t>Skødstrupskolen</t>
  </si>
  <si>
    <t>Bavnebakskolen</t>
  </si>
  <si>
    <t>Haldum-Hinnerup Skole</t>
  </si>
  <si>
    <t>46G specialklasse</t>
  </si>
  <si>
    <t>Lauritzen Realskole</t>
  </si>
  <si>
    <t>HURUP SKOLE</t>
  </si>
  <si>
    <t>Lysbro Skole</t>
  </si>
  <si>
    <t>Elkærskolen</t>
  </si>
  <si>
    <t>Skæring Skolen</t>
  </si>
  <si>
    <t>Alternative Læringsarenaer (UngAarhus)</t>
  </si>
  <si>
    <t>6+8</t>
  </si>
  <si>
    <t>Vigerslev Bibliotek og Arkiv</t>
  </si>
  <si>
    <t>DNT Skole</t>
  </si>
  <si>
    <t>Guldstjernevej skole, Randers</t>
  </si>
  <si>
    <t>Gursager Skole</t>
  </si>
  <si>
    <t>Abc Skole</t>
  </si>
  <si>
    <t>RANDLEV FRISKOLE &amp; BØRNEHUS</t>
  </si>
  <si>
    <t>4-9</t>
  </si>
  <si>
    <t>MØLLESKOLEN</t>
  </si>
  <si>
    <t>FOTOLØB OG UNDERVISNINGSFORLØB</t>
  </si>
  <si>
    <t>Lundagerskolen Horsens</t>
  </si>
  <si>
    <t>Morten Børup Skolen, Skanderborg</t>
  </si>
  <si>
    <t>23-11-YYYY</t>
  </si>
  <si>
    <t>Hule's Skole</t>
  </si>
  <si>
    <t>SØVÆNGBSSKOLEN</t>
  </si>
  <si>
    <t>Dane videregående skole</t>
  </si>
  <si>
    <t>Røngaard Realskole</t>
  </si>
  <si>
    <t>GARDERØRET</t>
  </si>
  <si>
    <t>BØRNEHAVE</t>
  </si>
  <si>
    <t>Børnehuset Engblommevej</t>
  </si>
  <si>
    <t>Dragstrup (Brædstrup)</t>
  </si>
  <si>
    <t>Alohe Skole</t>
  </si>
  <si>
    <t>Salling</t>
  </si>
  <si>
    <t>Campus Vejle Htx</t>
  </si>
  <si>
    <t>Aaby Skole</t>
  </si>
  <si>
    <t>Bøgeskov Skole</t>
  </si>
  <si>
    <t>Søndre Skole Viborg</t>
  </si>
  <si>
    <t>Livøskolen</t>
  </si>
  <si>
    <t>Høj Skole</t>
  </si>
  <si>
    <t>FSV Søndre Skole Horsens</t>
  </si>
  <si>
    <t>Egebjerg Ungdomsskole</t>
  </si>
  <si>
    <t>Brørupskolen Vejle</t>
  </si>
  <si>
    <t>Vestre Skole 8800 Viborg</t>
  </si>
  <si>
    <t>Ferstikby Skole</t>
  </si>
  <si>
    <t>2-10</t>
  </si>
  <si>
    <t>Munkekærs</t>
  </si>
  <si>
    <t>Mellervang Skolen</t>
  </si>
  <si>
    <t>Høsterkøb/Hammershøj</t>
  </si>
  <si>
    <t>Gunnergaardskolen</t>
  </si>
  <si>
    <t>Frederiksodde Skole Fredericia</t>
  </si>
  <si>
    <t>Grønnemose Skole</t>
  </si>
  <si>
    <t>Silkeborg ungdomsskole</t>
  </si>
  <si>
    <t>Aarhus HF &amp; VUC</t>
  </si>
  <si>
    <t>Alléskolen, Toldbodgade 5</t>
  </si>
  <si>
    <t>0-1 kl</t>
  </si>
  <si>
    <t>Ryomgård Skole</t>
  </si>
  <si>
    <t>Ikast Skole</t>
  </si>
  <si>
    <t>Skanderborgskolen</t>
  </si>
  <si>
    <t>Natur og Miljøenheden v. Århus</t>
  </si>
  <si>
    <t>Krabelundskolen</t>
  </si>
  <si>
    <t>Paradis Skole (STU)</t>
  </si>
  <si>
    <t>Solhavens privatskole</t>
  </si>
  <si>
    <t>Herningholmskolen, afd. Holtbjerg</t>
  </si>
  <si>
    <t>Vollevangsskolen</t>
  </si>
  <si>
    <t>Skt. Jørgens Skole</t>
  </si>
  <si>
    <t>Kongsgård Efterskole</t>
  </si>
  <si>
    <t>Eventyrbanden</t>
  </si>
  <si>
    <t>Topielunden Engen</t>
  </si>
  <si>
    <t>DMK - Skole</t>
  </si>
  <si>
    <t>Kuchs skole</t>
  </si>
  <si>
    <t>AARHUS HF OG VUC</t>
  </si>
  <si>
    <t>Bavnhøj skole</t>
  </si>
  <si>
    <t>Bavnehøjskole</t>
  </si>
  <si>
    <t>Børnehøjskole</t>
  </si>
  <si>
    <t>bavnhøj skole</t>
  </si>
  <si>
    <t>Foreningen hjemmelearn</t>
  </si>
  <si>
    <t>Marie lundskolen</t>
  </si>
  <si>
    <t>Pindstrapskolen</t>
  </si>
  <si>
    <t>mellemtrin</t>
  </si>
  <si>
    <t>hadsten Skole</t>
  </si>
  <si>
    <t>heltidsundervisning randers ungdomsskolen</t>
  </si>
  <si>
    <t>VIA University college</t>
  </si>
  <si>
    <t>Grenaa Gym</t>
  </si>
  <si>
    <t>mariagerfjord 10. klassecenter</t>
  </si>
  <si>
    <t>Rytteraxen</t>
  </si>
  <si>
    <t>natur -og miljø børnehuset viden</t>
  </si>
  <si>
    <t>Frijenborg efterskole</t>
  </si>
  <si>
    <t>Pindstrup skolen</t>
  </si>
  <si>
    <t>bh</t>
  </si>
  <si>
    <t>Stenagergård</t>
  </si>
  <si>
    <t>9-12</t>
  </si>
  <si>
    <t>Vuggestuen Silkeborgvej 88</t>
  </si>
  <si>
    <t>vg</t>
  </si>
  <si>
    <t>Børnehuset Havern</t>
  </si>
  <si>
    <t>VIAUC Lærerudd</t>
  </si>
  <si>
    <t>Engedalskolen</t>
  </si>
  <si>
    <t>Lina Skole</t>
  </si>
  <si>
    <t>VRC Skole Silkeborg</t>
  </si>
  <si>
    <t>Viborg ungdomsskole</t>
  </si>
  <si>
    <t>0-2</t>
  </si>
  <si>
    <t>Sct. Michaels Skole - Kolding</t>
  </si>
  <si>
    <t>Børnebakkeskolen</t>
  </si>
  <si>
    <t>1+2+5</t>
  </si>
  <si>
    <t>16-12-YYYY</t>
  </si>
  <si>
    <t>Samsøgade skole</t>
  </si>
  <si>
    <t>heltidundervising</t>
  </si>
  <si>
    <t>Ungvejle</t>
  </si>
  <si>
    <t>Skrivbyskolen</t>
  </si>
  <si>
    <t>Voldumskolen</t>
  </si>
  <si>
    <t>Kobberup Skole</t>
  </si>
  <si>
    <t>3+8</t>
  </si>
  <si>
    <t>10. vejle fjord efterskole kommune</t>
  </si>
  <si>
    <t>VIA Pædagoguddannelsen i Ikast</t>
  </si>
  <si>
    <t>Cla Cours Skole</t>
  </si>
  <si>
    <t>Hundslund Skole</t>
  </si>
  <si>
    <t>USV Vuggestuen</t>
  </si>
  <si>
    <t>Ullits Skole, Farsø Kommune</t>
  </si>
  <si>
    <t>Odder Ungdomsskole E-team</t>
  </si>
  <si>
    <t>Aarhus Midtby</t>
  </si>
  <si>
    <t>Nordvang</t>
  </si>
  <si>
    <t>Friskolen Vildskud</t>
  </si>
  <si>
    <t>Bieskolen</t>
  </si>
  <si>
    <t>Aarhus Lilleskole</t>
  </si>
  <si>
    <t>Skolebyen</t>
  </si>
  <si>
    <t>Munkekær</t>
  </si>
  <si>
    <t>Børnehaveklassen</t>
  </si>
  <si>
    <t>HALKÆRHØJSKOLEN I RISSKOV (AARHUS)</t>
  </si>
  <si>
    <t>Skt. Nikolai Skolen</t>
  </si>
  <si>
    <t>AARHUS GYMNASIUM (HTX)</t>
  </si>
  <si>
    <t>2.G</t>
  </si>
  <si>
    <t>Stu Silkeborg</t>
  </si>
  <si>
    <t>Klubben Akva</t>
  </si>
  <si>
    <t>ENGHØJ GYMNASIUM</t>
  </si>
  <si>
    <t>birkehuset</t>
  </si>
  <si>
    <t>Århus STU Syd</t>
  </si>
  <si>
    <t>Børnehuset rydevænget</t>
  </si>
  <si>
    <t>beder skole</t>
  </si>
  <si>
    <t>Børnehuset safiren</t>
  </si>
  <si>
    <t>SOSU ØSTJYLLAND</t>
  </si>
  <si>
    <t>Hojbjerg SFO</t>
  </si>
  <si>
    <t>mårslet skole</t>
  </si>
  <si>
    <t>Børnehuset engen</t>
  </si>
  <si>
    <t>11-02-YYYY</t>
  </si>
  <si>
    <t>skt janus børnehave</t>
  </si>
  <si>
    <t>Dr. Alexandrines Skole</t>
  </si>
  <si>
    <t>01-10-YYYY</t>
  </si>
  <si>
    <t>Vuggestuen Myretuen</t>
  </si>
  <si>
    <t>møllevang skolen</t>
  </si>
  <si>
    <t>hjemmeskole</t>
  </si>
  <si>
    <t>Bakkeskolen Tilst</t>
  </si>
  <si>
    <t>ELISE SMITHS SKOLE</t>
  </si>
  <si>
    <t>Ellev Skoles Skole</t>
  </si>
  <si>
    <t>Elix Smiths Skole</t>
  </si>
  <si>
    <t>4+1</t>
  </si>
  <si>
    <t>hovedgård skole</t>
  </si>
  <si>
    <t>gedsted skole</t>
  </si>
  <si>
    <t>VUC - VIDEN DJURS</t>
  </si>
  <si>
    <t>Tarikvejeus skole</t>
  </si>
  <si>
    <t>Bøgevangskolen Vejle</t>
  </si>
  <si>
    <t>TCU hvinningdalskolen</t>
  </si>
  <si>
    <t>5-9</t>
  </si>
  <si>
    <t>Sosu æstjylland</t>
  </si>
  <si>
    <t>Børnehuset Ved skoven</t>
  </si>
  <si>
    <t>SAMSØ SKOLE</t>
  </si>
  <si>
    <t>Sku Skjern</t>
  </si>
  <si>
    <t>Laursens realskole</t>
  </si>
  <si>
    <t>Tingkærskole</t>
  </si>
  <si>
    <t>dagskolen ringkøbing</t>
  </si>
  <si>
    <t>Aalestrup Skole</t>
  </si>
  <si>
    <t>tungelundskolen</t>
  </si>
  <si>
    <t>Rødding Fri Fag og Efterskole</t>
  </si>
  <si>
    <t>Viborg Sprogcenter</t>
  </si>
  <si>
    <t>NEXT Egedal Gymnasium</t>
  </si>
  <si>
    <t>Elisa Smith Skole</t>
  </si>
  <si>
    <t>social og sundhedhed middelfart</t>
  </si>
  <si>
    <t>BAKEGÅRDSSKOLEN</t>
  </si>
  <si>
    <t>Børnenes Ø</t>
  </si>
  <si>
    <t>Brabrand Skole</t>
  </si>
  <si>
    <t>Skolevænget</t>
  </si>
  <si>
    <t>Veng Skole Idrætsbør</t>
  </si>
  <si>
    <t>Vestervang Skole Viborg</t>
  </si>
  <si>
    <t>Roskilde Katedralskole</t>
  </si>
  <si>
    <t>Hummeltofteskolen</t>
  </si>
  <si>
    <t>Haderslev Skole</t>
  </si>
  <si>
    <t>0+5</t>
  </si>
  <si>
    <t>Horsens Byskole, Afd. Fussingsvej</t>
  </si>
  <si>
    <t>Skolen i Midten</t>
  </si>
  <si>
    <t>Munkekærskolen</t>
  </si>
  <si>
    <t>Veksø Skole Mønstedfjord</t>
  </si>
  <si>
    <t>Social og sundhedsskolen syd</t>
  </si>
  <si>
    <t>SOSU SYD AABENRAA</t>
  </si>
  <si>
    <t>læreruddannelsen aarhus</t>
  </si>
  <si>
    <t>DII Idrætsinst hoppelund</t>
  </si>
  <si>
    <t>COLUMBUSSKOLEN</t>
  </si>
  <si>
    <t>Marielundskolen</t>
  </si>
  <si>
    <t>Møllestien</t>
  </si>
  <si>
    <t>8-11</t>
  </si>
  <si>
    <t>Stjerneskolen silkeborg</t>
  </si>
  <si>
    <t>Rudolf Steiner Skolen Silkeborg</t>
  </si>
  <si>
    <t>Støvring Skole</t>
  </si>
  <si>
    <t>Rudolf Steiner Skolen i Silkeborg</t>
  </si>
  <si>
    <t>3-4</t>
  </si>
  <si>
    <t>vestergårdsskolen</t>
  </si>
  <si>
    <t>Trekløverskolen Randers</t>
  </si>
  <si>
    <t>Børnehuset trolle</t>
  </si>
  <si>
    <t>2-4</t>
  </si>
  <si>
    <t>10-12-YYYY</t>
  </si>
  <si>
    <t>malling skole</t>
  </si>
  <si>
    <t>nøsd breum skole</t>
  </si>
  <si>
    <t>Den fri Hestehaveskole</t>
  </si>
  <si>
    <t>kornmod realskole</t>
  </si>
  <si>
    <t>VESTJYDE GYMNASIUM, TARM</t>
  </si>
  <si>
    <t>østerbyskolen</t>
  </si>
  <si>
    <t>dagskolen opsund</t>
  </si>
  <si>
    <t>trekløverskolen Randers</t>
  </si>
  <si>
    <t>3-9</t>
  </si>
  <si>
    <t>2-3</t>
  </si>
  <si>
    <t>FLU</t>
  </si>
  <si>
    <t>Pædagog udd aarhus</t>
  </si>
  <si>
    <t>BA</t>
  </si>
  <si>
    <t>arveprinsesse carolines børneasyl</t>
  </si>
  <si>
    <t>skævring skole</t>
  </si>
  <si>
    <t>sosu fyn svendborg</t>
  </si>
  <si>
    <t>skive college</t>
  </si>
  <si>
    <t>Gammelgaard skole</t>
  </si>
  <si>
    <t>TIEtgenskolen</t>
  </si>
  <si>
    <t>nørreå friskole</t>
  </si>
  <si>
    <t>laursens realskole</t>
  </si>
  <si>
    <t>Lindbjergskolens SFO</t>
  </si>
  <si>
    <t>stilleng skole</t>
  </si>
  <si>
    <t>rundhøj skolen</t>
  </si>
  <si>
    <t>bavnehøj skole</t>
  </si>
  <si>
    <t>Strandvejsskolen hammel</t>
  </si>
  <si>
    <t>sortebakkeskolen</t>
  </si>
  <si>
    <t>Viby gym</t>
  </si>
  <si>
    <t>tirsdalens skole randers</t>
  </si>
  <si>
    <t>2+6</t>
  </si>
  <si>
    <t>lunagerskolen</t>
  </si>
  <si>
    <t>legehuset regnbuen</t>
  </si>
  <si>
    <t>hulvej privatskole</t>
  </si>
  <si>
    <t>kathrinebjergskolen</t>
  </si>
  <si>
    <t>Dalby Skole Kolding</t>
  </si>
  <si>
    <t>højmarkskolen</t>
  </si>
  <si>
    <t>samsøgades skole</t>
  </si>
  <si>
    <t>Tech college aalborg</t>
  </si>
  <si>
    <t>Svaklørskolen</t>
  </si>
  <si>
    <t>sneglehuset</t>
  </si>
  <si>
    <t>Børnehaven Bjørnebakhus</t>
  </si>
  <si>
    <t>20-11-YYYY</t>
  </si>
  <si>
    <t>Skovbørnehaven (Columbus)</t>
  </si>
  <si>
    <t>stu</t>
  </si>
  <si>
    <t>2+4+5</t>
  </si>
  <si>
    <t>Aalborg katedralskole</t>
  </si>
  <si>
    <t>glamsbjerg efterskole</t>
  </si>
  <si>
    <t>ordrup gym</t>
  </si>
  <si>
    <t>1.G</t>
  </si>
  <si>
    <t>Klubben Tranbjerg</t>
  </si>
  <si>
    <t>Humlehaveskolen</t>
  </si>
  <si>
    <t>2. 3.g</t>
  </si>
  <si>
    <t>VIA Pædagogudd.</t>
  </si>
  <si>
    <t>Frederiksberg Skole</t>
  </si>
  <si>
    <t>2g-3g</t>
  </si>
  <si>
    <t>STRANDSØEN</t>
  </si>
  <si>
    <t>Frederiksskolen, Fredericia</t>
  </si>
  <si>
    <t>Djurs Specialskole</t>
  </si>
  <si>
    <t>Børnekæden Rytterkær</t>
  </si>
  <si>
    <t>Skæring skole</t>
  </si>
  <si>
    <t>Aalstrup skole</t>
  </si>
  <si>
    <t>møllevangskolen</t>
  </si>
  <si>
    <t>Aalstrupskole og SFO</t>
  </si>
  <si>
    <t>byskolen gnist</t>
  </si>
  <si>
    <t>parkvejen skole</t>
  </si>
  <si>
    <t>Vollsmose Friskole</t>
  </si>
  <si>
    <t>4-8</t>
  </si>
  <si>
    <t>jelling friskole</t>
  </si>
  <si>
    <t>Børne bakkeskolen</t>
  </si>
  <si>
    <t>Rudolf Steiner Skolen i Aarhus</t>
  </si>
  <si>
    <t>Horsens Byskole afd. Kildegade</t>
  </si>
  <si>
    <t>3. g</t>
  </si>
  <si>
    <t>Risskovskolen</t>
  </si>
  <si>
    <t>learnmark</t>
  </si>
  <si>
    <t>gyvelhøjskolen</t>
  </si>
  <si>
    <t>rønde skole</t>
  </si>
  <si>
    <t>engdalskolen</t>
  </si>
  <si>
    <t>Aarhus katedralskole</t>
  </si>
  <si>
    <t>Sundsgaard Skole</t>
  </si>
  <si>
    <t>STU skolen</t>
  </si>
  <si>
    <t>tørring skole</t>
  </si>
  <si>
    <t>åskov efterskole</t>
  </si>
  <si>
    <t>Vuggestuen Heimdalvej</t>
  </si>
  <si>
    <t>Aarhus Børnehøjskole</t>
  </si>
  <si>
    <t>Faln</t>
  </si>
  <si>
    <t>børnehuset skoven</t>
  </si>
  <si>
    <t>dmk</t>
  </si>
  <si>
    <t>MÅRSLET SKOLE</t>
  </si>
  <si>
    <t>Haderslev Realskole</t>
  </si>
  <si>
    <t>bryrup skole</t>
  </si>
  <si>
    <t>SOSU FYN Odense</t>
  </si>
  <si>
    <t>Thisted Handelsgymnasium</t>
  </si>
  <si>
    <t>AARHUS KATEDRALSKOLE</t>
  </si>
  <si>
    <t>Gærum Skole</t>
  </si>
  <si>
    <t>TILST SKOLE</t>
  </si>
  <si>
    <t>Chrix</t>
  </si>
  <si>
    <t>Århus STU</t>
  </si>
  <si>
    <t>Fjordbakkeskolen afd. Taulov Fredericia</t>
  </si>
  <si>
    <t>Skovby Børnehus, Guldsmeden</t>
  </si>
  <si>
    <t>Idrætshuset</t>
  </si>
  <si>
    <t>Solhjem Rudolf Steiner</t>
  </si>
  <si>
    <t>Møllervangskolen</t>
  </si>
  <si>
    <t>herningsholm</t>
  </si>
  <si>
    <t>Lundagerskolen (special)</t>
  </si>
  <si>
    <t>Learnmark Horsens HTX</t>
  </si>
  <si>
    <t>Musik- og Medieskolen Aarhus</t>
  </si>
  <si>
    <t>8-3g</t>
  </si>
  <si>
    <t>vestervang skole</t>
  </si>
  <si>
    <t>Morten Børup skolen</t>
  </si>
  <si>
    <t>yderbyskolen</t>
  </si>
  <si>
    <t>1-3</t>
  </si>
  <si>
    <t>NEXT - Ballerup Business Gymnasium</t>
  </si>
  <si>
    <t>egebakkeskolen</t>
  </si>
  <si>
    <t>STU Hadsten</t>
  </si>
  <si>
    <t>bjerregrav friskole</t>
  </si>
  <si>
    <t>SOSU SYD</t>
  </si>
  <si>
    <t>1. kl</t>
  </si>
  <si>
    <t>Snurretoppen tilst</t>
  </si>
  <si>
    <t>11-10-YYYY</t>
  </si>
  <si>
    <t>langesøsskolen</t>
  </si>
  <si>
    <t>væksthuset</t>
  </si>
  <si>
    <t>DII Hobbitien</t>
  </si>
  <si>
    <t>stenagergård</t>
  </si>
  <si>
    <t>sosu syd</t>
  </si>
  <si>
    <t>Langenæs Alle 27-29</t>
  </si>
  <si>
    <t>Niels Ebbesen skolen</t>
  </si>
  <si>
    <t>Hinnerup Fritidscenter</t>
  </si>
  <si>
    <t>Frk Elleus bades Børnehave</t>
  </si>
  <si>
    <t>Strib idrætskole</t>
  </si>
  <si>
    <t>Vestbirk Friskole</t>
  </si>
  <si>
    <t>Lemvig Gym</t>
  </si>
  <si>
    <t>Hyldegårdsskolen</t>
  </si>
  <si>
    <t>Frøbelskolen Fredericia</t>
  </si>
  <si>
    <t>ebeltoftskole</t>
  </si>
  <si>
    <t>STU Lemvig</t>
  </si>
  <si>
    <t>Valdemarskolen Herning</t>
  </si>
  <si>
    <t>DHE Skjern</t>
  </si>
  <si>
    <t>natur og miljøbørnehuset Viben</t>
  </si>
  <si>
    <t>Stadionsvangen</t>
  </si>
  <si>
    <t>Skovby børnehus Guldsmeden</t>
  </si>
  <si>
    <t>09-23-2025</t>
  </si>
  <si>
    <t>Jordbrugets udd centret Aarhus</t>
  </si>
  <si>
    <t>Ringe Kost og Realskole</t>
  </si>
  <si>
    <t>UCL Jelling</t>
  </si>
  <si>
    <t>0+2</t>
  </si>
  <si>
    <t>Sletten skole</t>
  </si>
  <si>
    <t>Indskolingen</t>
  </si>
  <si>
    <t>Privatskolen als</t>
  </si>
  <si>
    <t>Vejlemidtbyskole</t>
  </si>
  <si>
    <t>Børnehaven Kløverhalen</t>
  </si>
  <si>
    <t>Natur- og Miljøbørnehuset Viben</t>
  </si>
  <si>
    <t>Idrætsinstitutionen myretuen</t>
  </si>
  <si>
    <t>Lilleskolen - skoven</t>
  </si>
  <si>
    <t>2-9</t>
  </si>
  <si>
    <t>DII Børneskole</t>
  </si>
  <si>
    <t>vbh</t>
  </si>
  <si>
    <t>Støvring Gym</t>
  </si>
  <si>
    <t>Sollystskolen</t>
  </si>
  <si>
    <t>Horsens Byskole special afdeling</t>
  </si>
  <si>
    <t>Vodskov Skole</t>
  </si>
  <si>
    <t>GRINDSTED VESTRE SKOLE</t>
  </si>
  <si>
    <t>Malling skole</t>
  </si>
  <si>
    <t>6+10</t>
  </si>
  <si>
    <t>Jakobskolen, Risskov</t>
  </si>
  <si>
    <t>Digetskolen</t>
  </si>
  <si>
    <t>Gammelgaardsskole</t>
  </si>
  <si>
    <t>Springbræt</t>
  </si>
  <si>
    <t>Kareten</t>
  </si>
  <si>
    <t>1-3 special</t>
  </si>
  <si>
    <t>SDU</t>
  </si>
  <si>
    <t>Virring skole</t>
  </si>
  <si>
    <t>Åtrolden</t>
  </si>
  <si>
    <t>Børnehuset alsvej</t>
  </si>
  <si>
    <t>Lauge Kocks børnehave</t>
  </si>
  <si>
    <t>Dybkær specialskole</t>
  </si>
  <si>
    <t>Bakkely naturbørnehave</t>
  </si>
  <si>
    <t>Århus Universitet</t>
  </si>
  <si>
    <t>Bundhøjskolen</t>
  </si>
  <si>
    <t>UCN AALBORG</t>
  </si>
  <si>
    <t>Tilstedets Skole afd. Grønløkke</t>
  </si>
  <si>
    <t>uni</t>
  </si>
  <si>
    <t>Vorreværgskolen</t>
  </si>
  <si>
    <t>VIA University College Lærerudd.</t>
  </si>
  <si>
    <t>AOF, Job og dansk</t>
  </si>
  <si>
    <t>Jordbrugets udd</t>
  </si>
  <si>
    <t>gf2</t>
  </si>
  <si>
    <t>gf1</t>
  </si>
  <si>
    <t xml:space="preserve">Hedegaardskolen Brønderslev </t>
  </si>
  <si>
    <t xml:space="preserve">Børnehave </t>
  </si>
  <si>
    <t>Specialklasse2</t>
  </si>
  <si>
    <t>Downloadet mat.</t>
  </si>
  <si>
    <t>Gylling Efterskole</t>
  </si>
  <si>
    <t>Sum af Lærere</t>
  </si>
  <si>
    <t>Sum af Lærere2</t>
  </si>
  <si>
    <t>ULF i Aarhus</t>
  </si>
  <si>
    <t>Vanløse Privatskole</t>
  </si>
  <si>
    <t>Sct Knuds Gymnasium</t>
  </si>
  <si>
    <t>Ejstrupholm skole</t>
  </si>
  <si>
    <t>Jan</t>
  </si>
  <si>
    <t>Feb</t>
  </si>
  <si>
    <t>Marts</t>
  </si>
  <si>
    <t>April</t>
  </si>
  <si>
    <t>Rudolf Steiner Skolen</t>
  </si>
  <si>
    <t>Campus Bornholm</t>
  </si>
  <si>
    <t>Kirkebakkeskolen Vejle</t>
  </si>
  <si>
    <t xml:space="preserve">Der var engang en digter ENGELSK (ud.) </t>
  </si>
  <si>
    <t>Stengården-Hestehaven</t>
  </si>
  <si>
    <t>Fjordskolen Hedevang</t>
  </si>
  <si>
    <t>Vestskolen afd. Skovbakken, Odder</t>
  </si>
  <si>
    <t>Try Efterskole</t>
  </si>
  <si>
    <t>I skole i 1864</t>
  </si>
  <si>
    <t>Paarup Skole</t>
  </si>
  <si>
    <t>Panderkager med Madam Nielsen</t>
  </si>
  <si>
    <t>Folk.ud.</t>
  </si>
  <si>
    <t xml:space="preserve">Sønderkærskolen </t>
  </si>
  <si>
    <t>Aarhus Teater</t>
  </si>
  <si>
    <t>4-7kl</t>
  </si>
  <si>
    <t>Teatergruppe</t>
  </si>
  <si>
    <t>Hylke Skole</t>
  </si>
  <si>
    <t>N/A</t>
  </si>
  <si>
    <t xml:space="preserve">Rygårds International School </t>
  </si>
  <si>
    <t>folk.Mel.</t>
  </si>
  <si>
    <t>4-5kl. (10-11år)</t>
  </si>
  <si>
    <t>Der var engang en digter (EN)</t>
  </si>
  <si>
    <t>8.kl</t>
  </si>
  <si>
    <t>Kildegård privatskole</t>
  </si>
  <si>
    <t>6.kl</t>
  </si>
  <si>
    <t>Folk.mel.</t>
  </si>
  <si>
    <t>VIA International</t>
  </si>
  <si>
    <t>Ekspertforløb (EN)</t>
  </si>
  <si>
    <t>Børnekulturhuset</t>
  </si>
  <si>
    <t>kulturhus</t>
  </si>
  <si>
    <t>5-6år og opefter</t>
  </si>
  <si>
    <t>Snedsted Skole</t>
  </si>
  <si>
    <t>5 til 7</t>
  </si>
  <si>
    <t>Mad på bordet - korn SPECIAL</t>
  </si>
  <si>
    <t>Brøndbyvester skole</t>
  </si>
  <si>
    <t>udskoling</t>
  </si>
  <si>
    <t>Stillinge skole</t>
  </si>
  <si>
    <t xml:space="preserve">Bøgballe friskole </t>
  </si>
  <si>
    <t>4 til 6</t>
  </si>
  <si>
    <t>Egtved skole</t>
  </si>
  <si>
    <t>Maj</t>
  </si>
  <si>
    <t>Juni</t>
  </si>
  <si>
    <t>Margretheskolen</t>
  </si>
  <si>
    <t xml:space="preserve">4 til 6 </t>
  </si>
  <si>
    <t>folk. Mel.</t>
  </si>
  <si>
    <t>SOSU Midt-Vest</t>
  </si>
  <si>
    <r>
      <t xml:space="preserve">Engdalskolen - </t>
    </r>
    <r>
      <rPr>
        <sz val="11"/>
        <color rgb="FFFF0000"/>
        <rFont val="Calibri"/>
        <family val="2"/>
        <scheme val="minor"/>
      </rPr>
      <t>AFLYST</t>
    </r>
  </si>
  <si>
    <t>folk.Ind.</t>
  </si>
  <si>
    <t>Kongeskærskolen</t>
  </si>
  <si>
    <t>Faster Astrup Skole</t>
  </si>
  <si>
    <t>0-1 kl.</t>
  </si>
  <si>
    <t>2-4 kl.</t>
  </si>
  <si>
    <t>SUNDskolen</t>
  </si>
  <si>
    <t>Duborgskolen</t>
  </si>
  <si>
    <t>fotoløb</t>
  </si>
  <si>
    <t xml:space="preserve">Juletur på egen hånd </t>
  </si>
  <si>
    <t>folk.ind.</t>
  </si>
  <si>
    <t>Aarhus fortæller</t>
  </si>
  <si>
    <t xml:space="preserve">Juletur på egen hånd + En dag med Niels &amp; Marie </t>
  </si>
  <si>
    <t>Exzenting</t>
  </si>
  <si>
    <t>Folk.ind.</t>
  </si>
  <si>
    <t>Fotoløb + juletur på egen hånd</t>
  </si>
  <si>
    <t xml:space="preserve">Ikast - Brande </t>
  </si>
  <si>
    <t>UngiÅrhus</t>
  </si>
  <si>
    <t>Julefotoløb + lokumsruten</t>
  </si>
  <si>
    <t>En dag med Niels &amp; Marie</t>
  </si>
  <si>
    <t>Hjemmeskolen Hjemmely</t>
  </si>
  <si>
    <t xml:space="preserve">Brabrand Skole -  børnehuset Ilden </t>
  </si>
  <si>
    <t>4-65 år</t>
  </si>
  <si>
    <t xml:space="preserve">Toftelunden </t>
  </si>
  <si>
    <t>Privatskole</t>
  </si>
  <si>
    <t>Sølystskolen Silkeborg</t>
  </si>
  <si>
    <t xml:space="preserve">Aarhus afd. </t>
  </si>
  <si>
    <t>Uni</t>
  </si>
  <si>
    <t>Idrætsinstitutonen Elkkær</t>
  </si>
  <si>
    <t>En daf med Niels &amp; Marie</t>
  </si>
  <si>
    <t>Hadsten frifagskole</t>
  </si>
  <si>
    <t>Børnehuset bulerby</t>
  </si>
  <si>
    <t>Mørketal/ slettede rækker</t>
  </si>
  <si>
    <t xml:space="preserve">Vuggestuen Silkeborgvej </t>
  </si>
  <si>
    <t xml:space="preserve">CKU Himmerland </t>
  </si>
  <si>
    <t>Hardsyssel Efterskole</t>
  </si>
  <si>
    <t>FGU Aarhus Skejby</t>
  </si>
  <si>
    <t>Skole i Aarhus?</t>
  </si>
  <si>
    <t>Folk.mel</t>
  </si>
  <si>
    <t>4,5,6</t>
  </si>
  <si>
    <t>Skjern kristne friskole</t>
  </si>
  <si>
    <t>gym</t>
  </si>
  <si>
    <t>Skibelund Gymnastik &amp; Idrætsefterskole</t>
  </si>
  <si>
    <t>dag.</t>
  </si>
  <si>
    <t>Natdrømmehaven i Langå</t>
  </si>
  <si>
    <t>vejlefjordskolen</t>
  </si>
  <si>
    <t>Grauballe Skole &amp; SFO</t>
  </si>
  <si>
    <t>Heldagsskolen Stenagergård</t>
  </si>
  <si>
    <t>Stuer Statsgymnasium</t>
  </si>
  <si>
    <t>mølleskolen i Ry</t>
  </si>
  <si>
    <t>Fjerritslev Handelsgymnasium</t>
  </si>
  <si>
    <t>Korning skole</t>
  </si>
  <si>
    <t xml:space="preserve">Munkekær </t>
  </si>
  <si>
    <t>engesvang skole</t>
  </si>
  <si>
    <t>Vid gymnasier- HHX Grenaa</t>
  </si>
  <si>
    <t>SCU</t>
  </si>
  <si>
    <t>Sosu Syd</t>
  </si>
  <si>
    <t>Vejle Børnehus</t>
  </si>
  <si>
    <t>Bevægelserbørnhuset</t>
  </si>
  <si>
    <t>Herningsholm</t>
  </si>
  <si>
    <t>HCØ Lyngby</t>
  </si>
  <si>
    <t>voksne</t>
  </si>
  <si>
    <t>Fjaltring friskole</t>
  </si>
  <si>
    <t>Børnehaven Flintebakken</t>
  </si>
  <si>
    <t>Lauersens Realskole</t>
  </si>
  <si>
    <t xml:space="preserve">Kølbøtten </t>
  </si>
  <si>
    <t>Klaus Peters børnehave</t>
  </si>
  <si>
    <t>Børnehuset Elvehøjen</t>
  </si>
  <si>
    <t>Arveprinsessen (bh)</t>
  </si>
  <si>
    <t>folk.mel.</t>
  </si>
  <si>
    <t xml:space="preserve">Skelager kirke </t>
  </si>
  <si>
    <t>kochs skole</t>
  </si>
  <si>
    <t>Børnehaven Klatretræet</t>
  </si>
  <si>
    <t xml:space="preserve">FGU Sydøstjylland </t>
  </si>
  <si>
    <t>Detaljer for Antal af Undervisningsforløb - Måneder (Dato): Dec</t>
  </si>
  <si>
    <t>Detaljer for Antal af Undervisningsforløb - Måneder (Dato): Jan</t>
  </si>
  <si>
    <t>(Flere elementer)</t>
  </si>
  <si>
    <t>Detaljer for Antal af Undervisningsforløb - Måneder (Dato): Mar</t>
  </si>
  <si>
    <t>OBS fordelingen er ikke realistisk, men hovedtallet er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</si>
</sst>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Open Sans"/>
      <family val="2"/>
    </font>
    <font>
      <sz val="1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 Light"/>
      <family val="2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6"/>
      </top>
      <bottom/>
      <diagonal/>
    </border>
    <border>
      <left/>
      <right/>
      <top style="thin">
        <color theme="6"/>
      </top>
      <bottom style="thin">
        <color theme="6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 vertical="center" indent="3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16" fontId="0" fillId="0" borderId="0" xfId="0" applyNumberFormat="1"/>
    <xf numFmtId="0" fontId="0" fillId="0" borderId="0" xfId="0" applyAlignment="1">
      <alignment horizontal="left" indent="1"/>
    </xf>
    <xf numFmtId="9" fontId="0" fillId="0" borderId="0" xfId="1" applyFont="1"/>
    <xf numFmtId="17" fontId="0" fillId="0" borderId="0" xfId="0" applyNumberFormat="1"/>
    <xf numFmtId="0" fontId="1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0" fontId="8" fillId="0" borderId="0" xfId="2" applyAlignment="1">
      <alignment vertical="center"/>
    </xf>
    <xf numFmtId="14" fontId="0" fillId="0" borderId="0" xfId="0" applyNumberFormat="1" applyAlignment="1">
      <alignment horizontal="left" indent="1"/>
    </xf>
    <xf numFmtId="0" fontId="9" fillId="0" borderId="0" xfId="0" applyFont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14" fontId="11" fillId="0" borderId="0" xfId="0" applyNumberFormat="1" applyFont="1"/>
    <xf numFmtId="0" fontId="11" fillId="0" borderId="0" xfId="0" applyFont="1"/>
    <xf numFmtId="0" fontId="11" fillId="0" borderId="0" xfId="0" applyFont="1" applyAlignment="1">
      <alignment horizontal="right"/>
    </xf>
    <xf numFmtId="164" fontId="11" fillId="0" borderId="0" xfId="0" applyNumberFormat="1" applyFont="1"/>
    <xf numFmtId="0" fontId="12" fillId="0" borderId="0" xfId="0" applyFont="1"/>
    <xf numFmtId="14" fontId="12" fillId="0" borderId="0" xfId="0" applyNumberFormat="1" applyFont="1"/>
    <xf numFmtId="0" fontId="12" fillId="0" borderId="0" xfId="0" applyFont="1" applyAlignment="1">
      <alignment horizontal="right"/>
    </xf>
    <xf numFmtId="0" fontId="13" fillId="0" borderId="0" xfId="0" applyFont="1"/>
    <xf numFmtId="14" fontId="11" fillId="0" borderId="0" xfId="0" applyNumberFormat="1" applyFont="1" applyAlignment="1">
      <alignment horizontal="right"/>
    </xf>
    <xf numFmtId="0" fontId="0" fillId="0" borderId="0" xfId="0" applyNumberFormat="1"/>
  </cellXfs>
  <cellStyles count="3">
    <cellStyle name="Link" xfId="2" builtinId="8"/>
    <cellStyle name="Normal" xfId="0" builtinId="0"/>
    <cellStyle name="Procent" xfId="1" builtinId="5"/>
  </cellStyles>
  <dxfs count="11">
    <dxf>
      <numFmt numFmtId="19" formatCode="dd/mm/yyyy"/>
    </dxf>
    <dxf>
      <numFmt numFmtId="19" formatCode="dd/mm/yyyy"/>
    </dxf>
    <dxf>
      <numFmt numFmtId="19" formatCode="dd/mm/yyyy"/>
    </dxf>
    <dxf>
      <alignment horizontal="right" vertical="bottom" textRotation="0" wrapText="0" indent="0" justifyLastLine="0" shrinkToFit="0" readingOrder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</dxfs>
  <tableStyles count="1" defaultTableStyle="TableStyleMedium2" defaultPivotStyle="PivotStyleLight16">
    <tableStyle name="Pivottabeltypografi 1" table="0" count="0" xr9:uid="{0AA9B7AC-6F01-476B-8AA4-D1FE28E4FE4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8.xml"/><Relationship Id="rId21" Type="http://schemas.openxmlformats.org/officeDocument/2006/relationships/pivotCacheDefinition" Target="pivotCache/pivotCacheDefinition3.xml"/><Relationship Id="rId34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7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29" Type="http://schemas.openxmlformats.org/officeDocument/2006/relationships/pivotCacheDefinition" Target="pivotCache/pivotCacheDefinition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6.xml"/><Relationship Id="rId32" Type="http://schemas.openxmlformats.org/officeDocument/2006/relationships/styles" Target="styles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5.xml"/><Relationship Id="rId28" Type="http://schemas.openxmlformats.org/officeDocument/2006/relationships/pivotCacheDefinition" Target="pivotCache/pivotCacheDefinition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31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4.xml"/><Relationship Id="rId27" Type="http://schemas.openxmlformats.org/officeDocument/2006/relationships/pivotCacheDefinition" Target="pivotCache/pivotCacheDefinition9.xml"/><Relationship Id="rId30" Type="http://schemas.openxmlformats.org/officeDocument/2006/relationships/theme" Target="theme/theme1.xml"/><Relationship Id="rId35" Type="http://schemas.openxmlformats.org/officeDocument/2006/relationships/powerPivotData" Target="model/item.data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  <cx:data id="1">
      <cx:strDim type="cat">
        <cx:f>_xlchart.v1.0</cx:f>
      </cx:strDim>
      <cx:numDim type="val">
        <cx:f>_xlchart.v1.3</cx:f>
      </cx:numDim>
    </cx:data>
    <cx:data id="2">
      <cx:strDim type="cat">
        <cx:f>_xlchart.v1.0</cx:f>
      </cx:strDim>
      <cx:numDim type="val">
        <cx:f>_xlchart.v1.5</cx:f>
      </cx:numDim>
    </cx:data>
  </cx:chartData>
  <cx:chart>
    <cx:title pos="t" align="ctr" overlay="0"/>
    <cx:plotArea>
      <cx:plotAreaRegion>
        <cx:series layoutId="clusteredColumn" uniqueId="{81BDF0BD-A106-4379-A41D-CEF00A7ADEC5}" formatIdx="0">
          <cx:tx>
            <cx:txData>
              <cx:f>_xlchart.v1.2</cx:f>
              <cx:v>x x x x x x x x x x x x x x x x x x x x x x x x x x x x x x x x x x x x x x x x x x x x x x x x</cx:v>
            </cx:txData>
          </cx:tx>
          <cx:dataId val="0"/>
          <cx:layoutPr>
            <cx:binning intervalClosed="r"/>
          </cx:layoutPr>
          <cx:axisId val="0"/>
        </cx:series>
        <cx:series layoutId="paretoLine" ownerIdx="0" uniqueId="{3E80847B-F56A-4A92-8ACA-3ED1C1934748}" formatIdx="3">
          <cx:axisId val="1"/>
        </cx:series>
        <cx:series layoutId="clusteredColumn" hidden="1" uniqueId="{3C02FDAD-9B2E-43B6-9E3B-8EBEAB314DEA}" formatIdx="1">
          <cx:tx>
            <cx:txData>
              <cx:f>_xlchart.v1.4</cx:f>
              <cx:v>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</cx:v>
            </cx:txData>
          </cx:tx>
          <cx:dataId val="1"/>
          <cx:layoutPr>
            <cx:binning intervalClosed="r"/>
          </cx:layoutPr>
          <cx:axisId val="0"/>
        </cx:series>
        <cx:series layoutId="paretoLine" ownerIdx="2" uniqueId="{798E0AE1-D746-4BA8-B5E4-8775E77674D5}" formatIdx="4">
          <cx:axisId val="1"/>
        </cx:series>
        <cx:series layoutId="clusteredColumn" hidden="1" uniqueId="{997E6D9A-9B59-4A50-BB08-4BB9B54B0C42}" formatIdx="2">
          <cx:tx>
            <cx:txData>
              <cx:f>_xlchart.v1.6</cx:f>
              <cx:v>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</cx:v>
            </cx:txData>
          </cx:tx>
          <cx:dataId val="2"/>
          <cx:layoutPr>
            <cx:binning intervalClosed="r"/>
          </cx:layoutPr>
          <cx:axisId val="0"/>
        </cx:series>
        <cx:series layoutId="paretoLine" ownerIdx="4" uniqueId="{FE9167D8-6E4E-4638-8C29-22A40234C215}" formatIdx="5">
          <cx:axisId val="1"/>
        </cx:series>
      </cx:plotAreaRegion>
      <cx:axis id="0">
        <cx:valScaling/>
        <cx:majorGridlines/>
        <cx:tickLabels/>
      </cx:axis>
      <cx:axis id="1">
        <cx:valScaling max="1" min="0"/>
        <cx:units unit="percentage"/>
        <cx:tickLabels/>
      </cx:axis>
      <cx:axis id="2">
        <cx:cat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11</xdr:row>
      <xdr:rowOff>14287</xdr:rowOff>
    </xdr:from>
    <xdr:to>
      <xdr:col>13</xdr:col>
      <xdr:colOff>2133600</xdr:colOff>
      <xdr:row>26</xdr:row>
      <xdr:rowOff>42862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 1">
              <a:extLst>
                <a:ext uri="{FF2B5EF4-FFF2-40B4-BE49-F238E27FC236}">
                  <a16:creationId xmlns:a16="http://schemas.microsoft.com/office/drawing/2014/main" id="{14B97697-B68E-B15A-0671-E5060B632F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86400" y="2001837"/>
              <a:ext cx="4572000" cy="2749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a-DK" sz="1100"/>
                <a:t>Dette diagram er ikke tilgængeligt i din version af Excel.
Hvis du redigerer denne figur eller gemmer projektmappen i et andet filformat, bliver diagrammet permanent ødelagt.</a:t>
              </a:r>
            </a:p>
          </xdr:txBody>
        </xdr:sp>
      </mc:Fallback>
    </mc:AlternateContent>
    <xdr:clientData/>
  </xdr:twoCellAnchor>
</xdr:wsDr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uline Mølkjær-Jørgensen" refreshedDate="46140.532131828702" backgroundQuery="1" createdVersion="6" refreshedVersion="8" minRefreshableVersion="3" recordCount="0" supportSubquery="1" supportAdvancedDrill="1" xr:uid="{8EFDCE2B-97D3-440E-8D13-53F17CD97772}">
  <cacheSource type="external" connectionId="1"/>
  <cacheFields count="3">
    <cacheField name="[Tabel4].[Skoletype].[Skoletype]" caption="Skoletype" numFmtId="0" hierarchy="2" level="1">
      <sharedItems count="17">
        <s v="Andre Ud."/>
        <s v="Dag."/>
        <s v="Efterskole"/>
        <s v="Folk. Ind."/>
        <s v="Folk. Mel."/>
        <s v="Folk. Ud."/>
        <s v="Hjemmeundervisning"/>
        <s v="Klub"/>
        <s v="Konfirmander"/>
        <s v="Priv. Ind."/>
        <s v="Priv. Mel."/>
        <s v="Priv. Ud."/>
        <s v="SFO"/>
        <s v="specialklasse"/>
        <s v="Ung."/>
        <s v="Universitet"/>
        <s v="Voksenudd."/>
      </sharedItems>
    </cacheField>
    <cacheField name="[Measures].[Antal af Skoletype]" caption="Antal af Skoletype" numFmtId="0" hierarchy="18" level="32767"/>
    <cacheField name="[Measures].[Antal af Aarhus Kommune]" caption="Antal af Aarhus Kommune" numFmtId="0" hierarchy="19" level="32767"/>
  </cacheFields>
  <cacheHierarchies count="24">
    <cacheHierarchy uniqueName="[Tabel4].[Dato]" caption="Dato" attribute="1" time="1" defaultMemberUniqueName="[Tabel4].[Dato].[All]" allUniqueName="[Tabel4].[Dato].[All]" dimensionUniqueName="[Tabel4]" displayFolder="" count="0" memberValueDatatype="7" unbalanced="0"/>
    <cacheHierarchy uniqueName="[Tabel4].[Skole]" caption="Skole" attribute="1" defaultMemberUniqueName="[Tabel4].[Skole].[All]" allUniqueName="[Tabel4].[Skole].[All]" dimensionUniqueName="[Tabel4]" displayFolder="" count="0" memberValueDatatype="130" unbalanced="0"/>
    <cacheHierarchy uniqueName="[Tabel4].[Skoletype]" caption="Skoletype" attribute="1" defaultMemberUniqueName="[Tabel4].[Skoletype].[All]" allUniqueName="[Tabel4].[Skoletype].[All]" dimensionUniqueName="[Tabel4]" displayFolder="" count="2" memberValueDatatype="130" unbalanced="0">
      <fieldsUsage count="2">
        <fieldUsage x="-1"/>
        <fieldUsage x="0"/>
      </fieldsUsage>
    </cacheHierarchy>
    <cacheHierarchy uniqueName="[Tabel4].[Klassetrin]" caption="Klassetrin" attribute="1" defaultMemberUniqueName="[Tabel4].[Klassetrin].[All]" allUniqueName="[Tabel4].[Klassetrin].[All]" dimensionUniqueName="[Tabel4]" displayFolder="" count="0" memberValueDatatype="130" unbalanced="0"/>
    <cacheHierarchy uniqueName="[Tabel4].[Elever]" caption="Elever" attribute="1" defaultMemberUniqueName="[Tabel4].[Elever].[All]" allUniqueName="[Tabel4].[Elever].[All]" dimensionUniqueName="[Tabel4]" displayFolder="" count="0" memberValueDatatype="20" unbalanced="0"/>
    <cacheHierarchy uniqueName="[Tabel4].[Lærere]" caption="Lærere" attribute="1" defaultMemberUniqueName="[Tabel4].[Lærere].[All]" allUniqueName="[Tabel4].[Lærere].[All]" dimensionUniqueName="[Tabel4]" displayFolder="" count="0" memberValueDatatype="20" unbalanced="0"/>
    <cacheHierarchy uniqueName="[Tabel4].[Undervisningsforløb]" caption="Undervisningsforløb" attribute="1" defaultMemberUniqueName="[Tabel4].[Undervisningsforløb].[All]" allUniqueName="[Tabel4].[Undervisningsforløb].[All]" dimensionUniqueName="[Tabel4]" displayFolder="" count="0" memberValueDatatype="130" unbalanced="0"/>
    <cacheHierarchy uniqueName="[Tabel4].[Rundvisning]" caption="Rundvisning" attribute="1" defaultMemberUniqueName="[Tabel4].[Rundvisning].[All]" allUniqueName="[Tabel4].[Rundvisning].[All]" dimensionUniqueName="[Tabel4]" displayFolder="" count="0" memberValueDatatype="130" unbalanced="0"/>
    <cacheHierarchy uniqueName="[Tabel4].[PEH]" caption="PEH" attribute="1" defaultMemberUniqueName="[Tabel4].[PEH].[All]" allUniqueName="[Tabel4].[PEH].[All]" dimensionUniqueName="[Tabel4]" displayFolder="" count="0" memberValueDatatype="130" unbalanced="0"/>
    <cacheHierarchy uniqueName="[Tabel4].[Downloadet Materiale]" caption="Downloadet Materiale" attribute="1" defaultMemberUniqueName="[Tabel4].[Downloadet Materiale].[All]" allUniqueName="[Tabel4].[Downloadet Materiale].[All]" dimensionUniqueName="[Tabel4]" displayFolder="" count="0" memberValueDatatype="130" unbalanced="0"/>
    <cacheHierarchy uniqueName="[Tabel4].[Specialklasse]" caption="Specialklasse" attribute="1" defaultMemberUniqueName="[Tabel4].[Specialklasse].[All]" allUniqueName="[Tabel4].[Specialklasse].[All]" dimensionUniqueName="[Tabel4]" displayFolder="" count="0" memberValueDatatype="130" unbalanced="0"/>
    <cacheHierarchy uniqueName="[Tabel4].[ULF]" caption="ULF" attribute="1" defaultMemberUniqueName="[Tabel4].[ULF].[All]" allUniqueName="[Tabel4].[ULF].[All]" dimensionUniqueName="[Tabel4]" displayFolder="" count="0" memberValueDatatype="130" unbalanced="0"/>
    <cacheHierarchy uniqueName="[Tabel4].[Aarhus Kommune]" caption="Aarhus Kommune" attribute="1" defaultMemberUniqueName="[Tabel4].[Aarhus Kommune].[All]" allUniqueName="[Tabel4].[Aarhus Kommune].[All]" dimensionUniqueName="[Tabel4]" displayFolder="" count="0" memberValueDatatype="130" unbalanced="0"/>
    <cacheHierarchy uniqueName="[Measures].[__XL_Count Tabel4]" caption="__XL_Count Tabel4" measure="1" displayFolder="" measureGroup="Tabel4" count="0" hidden="1"/>
    <cacheHierarchy uniqueName="[Measures].[__No measures defined]" caption="__No measures defined" measure="1" displayFolder="" count="0" hidden="1"/>
    <cacheHierarchy uniqueName="[Measures].[Antal af Undervisningsforløb]" caption="Antal af Undervisningsforløb" measure="1" displayFolder="" measureGroup="Tabel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ntal af Downloadet Materiale]" caption="Antal af Downloadet Materiale" measure="1" displayFolder="" measureGroup="Tabel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ntal af PEH]" caption="Antal af PEH" measure="1" displayFolder="" measureGroup="Tabel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ntal af Skoletype]" caption="Antal af Skoletype" measure="1" displayFolder="" measureGroup="Tabel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ntal af Aarhus Kommune]" caption="Antal af Aarhus Kommune" measure="1" displayFolder="" measureGroup="Tabel4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men af Elever]" caption="Summen af Elever" measure="1" displayFolder="" measureGroup="Tabel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ntal af Specialklasse]" caption="Antal af Specialklasse" measure="1" displayFolder="" measureGroup="Tabel4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ntal af Klassetrin]" caption="Antal af Klassetrin" measure="1" displayFolder="" measureGroup="Tabel4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ntal af Skole]" caption="Antal af Skole" measure="1" displayFolder="" measureGroup="Tabel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Tabel4" uniqueName="[Tabel4]" caption="Tabel4"/>
  </dimensions>
  <measureGroups count="1">
    <measureGroup name="Tabel4" caption="Tabel4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uline Mølkjær-Jørgensen" refreshedDate="46140.532132638888" backgroundQuery="1" createdVersion="6" refreshedVersion="8" minRefreshableVersion="3" recordCount="0" supportSubquery="1" supportAdvancedDrill="1" xr:uid="{EDE281DB-0E49-48DC-8B53-43D87398CA02}">
  <cacheSource type="external" connectionId="1"/>
  <cacheFields count="1">
    <cacheField name="[Measures].[Antal af PEH]" caption="Antal af PEH" numFmtId="0" hierarchy="17" level="32767"/>
  </cacheFields>
  <cacheHierarchies count="24">
    <cacheHierarchy uniqueName="[Tabel4].[Dato]" caption="Dato" attribute="1" time="1" defaultMemberUniqueName="[Tabel4].[Dato].[All]" allUniqueName="[Tabel4].[Dato].[All]" dimensionUniqueName="[Tabel4]" displayFolder="" count="0" memberValueDatatype="7" unbalanced="0"/>
    <cacheHierarchy uniqueName="[Tabel4].[Skole]" caption="Skole" attribute="1" defaultMemberUniqueName="[Tabel4].[Skole].[All]" allUniqueName="[Tabel4].[Skole].[All]" dimensionUniqueName="[Tabel4]" displayFolder="" count="0" memberValueDatatype="130" unbalanced="0"/>
    <cacheHierarchy uniqueName="[Tabel4].[Skoletype]" caption="Skoletype" attribute="1" defaultMemberUniqueName="[Tabel4].[Skoletype].[All]" allUniqueName="[Tabel4].[Skoletype].[All]" dimensionUniqueName="[Tabel4]" displayFolder="" count="0" memberValueDatatype="130" unbalanced="0"/>
    <cacheHierarchy uniqueName="[Tabel4].[Klassetrin]" caption="Klassetrin" attribute="1" defaultMemberUniqueName="[Tabel4].[Klassetrin].[All]" allUniqueName="[Tabel4].[Klassetrin].[All]" dimensionUniqueName="[Tabel4]" displayFolder="" count="0" memberValueDatatype="130" unbalanced="0"/>
    <cacheHierarchy uniqueName="[Tabel4].[Elever]" caption="Elever" attribute="1" defaultMemberUniqueName="[Tabel4].[Elever].[All]" allUniqueName="[Tabel4].[Elever].[All]" dimensionUniqueName="[Tabel4]" displayFolder="" count="0" memberValueDatatype="20" unbalanced="0"/>
    <cacheHierarchy uniqueName="[Tabel4].[Lærere]" caption="Lærere" attribute="1" defaultMemberUniqueName="[Tabel4].[Lærere].[All]" allUniqueName="[Tabel4].[Lærere].[All]" dimensionUniqueName="[Tabel4]" displayFolder="" count="0" memberValueDatatype="20" unbalanced="0"/>
    <cacheHierarchy uniqueName="[Tabel4].[Undervisningsforløb]" caption="Undervisningsforløb" attribute="1" defaultMemberUniqueName="[Tabel4].[Undervisningsforløb].[All]" allUniqueName="[Tabel4].[Undervisningsforløb].[All]" dimensionUniqueName="[Tabel4]" displayFolder="" count="0" memberValueDatatype="130" unbalanced="0"/>
    <cacheHierarchy uniqueName="[Tabel4].[Rundvisning]" caption="Rundvisning" attribute="1" defaultMemberUniqueName="[Tabel4].[Rundvisning].[All]" allUniqueName="[Tabel4].[Rundvisning].[All]" dimensionUniqueName="[Tabel4]" displayFolder="" count="0" memberValueDatatype="130" unbalanced="0"/>
    <cacheHierarchy uniqueName="[Tabel4].[PEH]" caption="PEH" attribute="1" defaultMemberUniqueName="[Tabel4].[PEH].[All]" allUniqueName="[Tabel4].[PEH].[All]" dimensionUniqueName="[Tabel4]" displayFolder="" count="0" memberValueDatatype="130" unbalanced="0"/>
    <cacheHierarchy uniqueName="[Tabel4].[Downloadet Materiale]" caption="Downloadet Materiale" attribute="1" defaultMemberUniqueName="[Tabel4].[Downloadet Materiale].[All]" allUniqueName="[Tabel4].[Downloadet Materiale].[All]" dimensionUniqueName="[Tabel4]" displayFolder="" count="0" memberValueDatatype="130" unbalanced="0"/>
    <cacheHierarchy uniqueName="[Tabel4].[Specialklasse]" caption="Specialklasse" attribute="1" defaultMemberUniqueName="[Tabel4].[Specialklasse].[All]" allUniqueName="[Tabel4].[Specialklasse].[All]" dimensionUniqueName="[Tabel4]" displayFolder="" count="0" memberValueDatatype="130" unbalanced="0"/>
    <cacheHierarchy uniqueName="[Tabel4].[ULF]" caption="ULF" attribute="1" defaultMemberUniqueName="[Tabel4].[ULF].[All]" allUniqueName="[Tabel4].[ULF].[All]" dimensionUniqueName="[Tabel4]" displayFolder="" count="0" memberValueDatatype="130" unbalanced="0"/>
    <cacheHierarchy uniqueName="[Tabel4].[Aarhus Kommune]" caption="Aarhus Kommune" attribute="1" defaultMemberUniqueName="[Tabel4].[Aarhus Kommune].[All]" allUniqueName="[Tabel4].[Aarhus Kommune].[All]" dimensionUniqueName="[Tabel4]" displayFolder="" count="0" memberValueDatatype="130" unbalanced="0"/>
    <cacheHierarchy uniqueName="[Measures].[__XL_Count Tabel4]" caption="__XL_Count Tabel4" measure="1" displayFolder="" measureGroup="Tabel4" count="0" hidden="1"/>
    <cacheHierarchy uniqueName="[Measures].[__No measures defined]" caption="__No measures defined" measure="1" displayFolder="" count="0" hidden="1"/>
    <cacheHierarchy uniqueName="[Measures].[Antal af Undervisningsforløb]" caption="Antal af Undervisningsforløb" measure="1" displayFolder="" measureGroup="Tabel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ntal af Downloadet Materiale]" caption="Antal af Downloadet Materiale" measure="1" displayFolder="" measureGroup="Tabel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ntal af PEH]" caption="Antal af PEH" measure="1" displayFolder="" measureGroup="Tabel4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ntal af Skoletype]" caption="Antal af Skoletype" measure="1" displayFolder="" measureGroup="Tabel4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ntal af Aarhus Kommune]" caption="Antal af Aarhus Kommune" measure="1" displayFolder="" measureGroup="Tabel4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men af Elever]" caption="Summen af Elever" measure="1" displayFolder="" measureGroup="Tabel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ntal af Specialklasse]" caption="Antal af Specialklasse" measure="1" displayFolder="" measureGroup="Tabel4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ntal af Klassetrin]" caption="Antal af Klassetrin" measure="1" displayFolder="" measureGroup="Tabel4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ntal af Skole]" caption="Antal af Skole" measure="1" displayFolder="" measureGroup="Tabel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Tabel4" uniqueName="[Tabel4]" caption="Tabel4"/>
  </dimensions>
  <measureGroups count="1">
    <measureGroup name="Tabel4" caption="Tabel4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uline Mølkjær-Jørgensen" refreshedDate="46140.532133680557" backgroundQuery="1" createdVersion="6" refreshedVersion="8" minRefreshableVersion="3" recordCount="0" supportSubquery="1" supportAdvancedDrill="1" xr:uid="{5B2EFDA6-4161-4A3D-A833-0CEC8C19348B}">
  <cacheSource type="external" connectionId="1"/>
  <cacheFields count="3">
    <cacheField name="[Measures].[Antal af Specialklasse]" caption="Antal af Specialklasse" numFmtId="0" hierarchy="21" level="32767"/>
    <cacheField name="[Tabel4].[Skoletype].[Skoletype]" caption="Skoletype" numFmtId="0" hierarchy="2" level="1">
      <sharedItems count="6">
        <s v="Andre Ud."/>
        <s v="Efterskole"/>
        <s v="Folk. Ind."/>
        <s v="Folk. Mel."/>
        <s v="Folk. Ud."/>
        <s v="Voksenudd."/>
      </sharedItems>
    </cacheField>
    <cacheField name="[Tabel4].[Undervisningsforløb].[Undervisningsforløb]" caption="Undervisningsforløb" numFmtId="0" hierarchy="6" level="1">
      <sharedItems containsBlank="1" count="14">
        <s v="Der var engang en digter"/>
        <m/>
        <s v="I skole som i 1800-tallet"/>
        <s v="Julebagning med Madam Nielsen"/>
        <s v="Efterår og Syltetid"/>
        <s v="En dag som børn"/>
        <s v="En skoledag i 1864"/>
        <s v="Først skal træet vises"/>
        <s v="Julens Fortællinger"/>
        <s v="Kom og hør et eventyr"/>
        <s v="Mad på bordet - kartoflen"/>
        <s v="Mad på bordet - korn"/>
        <s v="Nisserne i DGB"/>
        <s v="Pandekager med Madam Nielsen"/>
      </sharedItems>
    </cacheField>
  </cacheFields>
  <cacheHierarchies count="24">
    <cacheHierarchy uniqueName="[Tabel4].[Dato]" caption="Dato" attribute="1" time="1" defaultMemberUniqueName="[Tabel4].[Dato].[All]" allUniqueName="[Tabel4].[Dato].[All]" dimensionUniqueName="[Tabel4]" displayFolder="" count="0" memberValueDatatype="7" unbalanced="0"/>
    <cacheHierarchy uniqueName="[Tabel4].[Skole]" caption="Skole" attribute="1" defaultMemberUniqueName="[Tabel4].[Skole].[All]" allUniqueName="[Tabel4].[Skole].[All]" dimensionUniqueName="[Tabel4]" displayFolder="" count="0" memberValueDatatype="130" unbalanced="0"/>
    <cacheHierarchy uniqueName="[Tabel4].[Skoletype]" caption="Skoletype" attribute="1" defaultMemberUniqueName="[Tabel4].[Skoletype].[All]" allUniqueName="[Tabel4].[Skoletype].[All]" dimensionUniqueName="[Tabel4]" displayFolder="" count="2" memberValueDatatype="130" unbalanced="0">
      <fieldsUsage count="2">
        <fieldUsage x="-1"/>
        <fieldUsage x="1"/>
      </fieldsUsage>
    </cacheHierarchy>
    <cacheHierarchy uniqueName="[Tabel4].[Klassetrin]" caption="Klassetrin" attribute="1" defaultMemberUniqueName="[Tabel4].[Klassetrin].[All]" allUniqueName="[Tabel4].[Klassetrin].[All]" dimensionUniqueName="[Tabel4]" displayFolder="" count="0" memberValueDatatype="130" unbalanced="0"/>
    <cacheHierarchy uniqueName="[Tabel4].[Elever]" caption="Elever" attribute="1" defaultMemberUniqueName="[Tabel4].[Elever].[All]" allUniqueName="[Tabel4].[Elever].[All]" dimensionUniqueName="[Tabel4]" displayFolder="" count="0" memberValueDatatype="20" unbalanced="0"/>
    <cacheHierarchy uniqueName="[Tabel4].[Lærere]" caption="Lærere" attribute="1" defaultMemberUniqueName="[Tabel4].[Lærere].[All]" allUniqueName="[Tabel4].[Lærere].[All]" dimensionUniqueName="[Tabel4]" displayFolder="" count="0" memberValueDatatype="20" unbalanced="0"/>
    <cacheHierarchy uniqueName="[Tabel4].[Undervisningsforløb]" caption="Undervisningsforløb" attribute="1" defaultMemberUniqueName="[Tabel4].[Undervisningsforløb].[All]" allUniqueName="[Tabel4].[Undervisningsforløb].[All]" dimensionUniqueName="[Tabel4]" displayFolder="" count="2" memberValueDatatype="130" unbalanced="0">
      <fieldsUsage count="2">
        <fieldUsage x="-1"/>
        <fieldUsage x="2"/>
      </fieldsUsage>
    </cacheHierarchy>
    <cacheHierarchy uniqueName="[Tabel4].[Rundvisning]" caption="Rundvisning" attribute="1" defaultMemberUniqueName="[Tabel4].[Rundvisning].[All]" allUniqueName="[Tabel4].[Rundvisning].[All]" dimensionUniqueName="[Tabel4]" displayFolder="" count="0" memberValueDatatype="130" unbalanced="0"/>
    <cacheHierarchy uniqueName="[Tabel4].[PEH]" caption="PEH" attribute="1" defaultMemberUniqueName="[Tabel4].[PEH].[All]" allUniqueName="[Tabel4].[PEH].[All]" dimensionUniqueName="[Tabel4]" displayFolder="" count="0" memberValueDatatype="130" unbalanced="0"/>
    <cacheHierarchy uniqueName="[Tabel4].[Downloadet Materiale]" caption="Downloadet Materiale" attribute="1" defaultMemberUniqueName="[Tabel4].[Downloadet Materiale].[All]" allUniqueName="[Tabel4].[Downloadet Materiale].[All]" dimensionUniqueName="[Tabel4]" displayFolder="" count="0" memberValueDatatype="130" unbalanced="0"/>
    <cacheHierarchy uniqueName="[Tabel4].[Specialklasse]" caption="Specialklasse" attribute="1" defaultMemberUniqueName="[Tabel4].[Specialklasse].[All]" allUniqueName="[Tabel4].[Specialklasse].[All]" dimensionUniqueName="[Tabel4]" displayFolder="" count="0" memberValueDatatype="130" unbalanced="0"/>
    <cacheHierarchy uniqueName="[Tabel4].[ULF]" caption="ULF" attribute="1" defaultMemberUniqueName="[Tabel4].[ULF].[All]" allUniqueName="[Tabel4].[ULF].[All]" dimensionUniqueName="[Tabel4]" displayFolder="" count="0" memberValueDatatype="130" unbalanced="0"/>
    <cacheHierarchy uniqueName="[Tabel4].[Aarhus Kommune]" caption="Aarhus Kommune" attribute="1" defaultMemberUniqueName="[Tabel4].[Aarhus Kommune].[All]" allUniqueName="[Tabel4].[Aarhus Kommune].[All]" dimensionUniqueName="[Tabel4]" displayFolder="" count="0" memberValueDatatype="130" unbalanced="0"/>
    <cacheHierarchy uniqueName="[Measures].[__XL_Count Tabel4]" caption="__XL_Count Tabel4" measure="1" displayFolder="" measureGroup="Tabel4" count="0" hidden="1"/>
    <cacheHierarchy uniqueName="[Measures].[__No measures defined]" caption="__No measures defined" measure="1" displayFolder="" count="0" hidden="1"/>
    <cacheHierarchy uniqueName="[Measures].[Antal af Undervisningsforløb]" caption="Antal af Undervisningsforløb" measure="1" displayFolder="" measureGroup="Tabel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ntal af Downloadet Materiale]" caption="Antal af Downloadet Materiale" measure="1" displayFolder="" measureGroup="Tabel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ntal af PEH]" caption="Antal af PEH" measure="1" displayFolder="" measureGroup="Tabel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ntal af Skoletype]" caption="Antal af Skoletype" measure="1" displayFolder="" measureGroup="Tabel4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ntal af Aarhus Kommune]" caption="Antal af Aarhus Kommune" measure="1" displayFolder="" measureGroup="Tabel4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men af Elever]" caption="Summen af Elever" measure="1" displayFolder="" measureGroup="Tabel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ntal af Specialklasse]" caption="Antal af Specialklasse" measure="1" displayFolder="" measureGroup="Tabel4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ntal af Klassetrin]" caption="Antal af Klassetrin" measure="1" displayFolder="" measureGroup="Tabel4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ntal af Skole]" caption="Antal af Skole" measure="1" displayFolder="" measureGroup="Tabel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Tabel4" uniqueName="[Tabel4]" caption="Tabel4"/>
  </dimensions>
  <measureGroups count="1">
    <measureGroup name="Tabel4" caption="Tabel4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uline Mølkjær-Jørgensen" refreshedDate="46140.532134606481" backgroundQuery="1" createdVersion="6" refreshedVersion="8" minRefreshableVersion="3" recordCount="0" supportSubquery="1" supportAdvancedDrill="1" xr:uid="{4DCE00F9-C9E4-42EA-A6A9-94AA9A37EEE9}">
  <cacheSource type="external" connectionId="1"/>
  <cacheFields count="2">
    <cacheField name="[Tabel4].[Downloadet Materiale].[Downloadet Materiale]" caption="Downloadet Materiale" numFmtId="0" hierarchy="9" level="1">
      <sharedItems count="20">
        <s v="Brugt andet fra hjemmesiden"/>
        <s v="Dansk Jul gennem 400 år"/>
        <s v="De havde lavet ders eget"/>
        <s v="En dag med Niels og Marie"/>
        <s v="fagmateriale"/>
        <s v="Fotoløb - eget"/>
        <s v="Højt fra træets grønne top"/>
        <s v="ja"/>
        <s v="Jorden Kalder"/>
        <s v="Juletur i DGB"/>
        <s v="Lavet deres eget"/>
        <s v="Lokumsruten"/>
        <s v="Materiale fra 70'erne de havde"/>
        <s v="Nej"/>
        <s v="På jagt efter historien"/>
        <s v="På kryds og tværs i DGB"/>
        <s v="På opdagelse i 1800-tallets købstad"/>
        <s v="Romeo og Julie (special arrang.)"/>
        <s v="Skattejagt"/>
        <s v="Aarhus Fortæller"/>
      </sharedItems>
    </cacheField>
    <cacheField name="[Measures].[Antal af Downloadet Materiale]" caption="Antal af Downloadet Materiale" numFmtId="0" hierarchy="16" level="32767"/>
  </cacheFields>
  <cacheHierarchies count="24">
    <cacheHierarchy uniqueName="[Tabel4].[Dato]" caption="Dato" attribute="1" time="1" defaultMemberUniqueName="[Tabel4].[Dato].[All]" allUniqueName="[Tabel4].[Dato].[All]" dimensionUniqueName="[Tabel4]" displayFolder="" count="0" memberValueDatatype="7" unbalanced="0"/>
    <cacheHierarchy uniqueName="[Tabel4].[Skole]" caption="Skole" attribute="1" defaultMemberUniqueName="[Tabel4].[Skole].[All]" allUniqueName="[Tabel4].[Skole].[All]" dimensionUniqueName="[Tabel4]" displayFolder="" count="0" memberValueDatatype="130" unbalanced="0"/>
    <cacheHierarchy uniqueName="[Tabel4].[Skoletype]" caption="Skoletype" attribute="1" defaultMemberUniqueName="[Tabel4].[Skoletype].[All]" allUniqueName="[Tabel4].[Skoletype].[All]" dimensionUniqueName="[Tabel4]" displayFolder="" count="0" memberValueDatatype="130" unbalanced="0"/>
    <cacheHierarchy uniqueName="[Tabel4].[Klassetrin]" caption="Klassetrin" attribute="1" defaultMemberUniqueName="[Tabel4].[Klassetrin].[All]" allUniqueName="[Tabel4].[Klassetrin].[All]" dimensionUniqueName="[Tabel4]" displayFolder="" count="0" memberValueDatatype="130" unbalanced="0"/>
    <cacheHierarchy uniqueName="[Tabel4].[Elever]" caption="Elever" attribute="1" defaultMemberUniqueName="[Tabel4].[Elever].[All]" allUniqueName="[Tabel4].[Elever].[All]" dimensionUniqueName="[Tabel4]" displayFolder="" count="0" memberValueDatatype="20" unbalanced="0"/>
    <cacheHierarchy uniqueName="[Tabel4].[Lærere]" caption="Lærere" attribute="1" defaultMemberUniqueName="[Tabel4].[Lærere].[All]" allUniqueName="[Tabel4].[Lærere].[All]" dimensionUniqueName="[Tabel4]" displayFolder="" count="0" memberValueDatatype="20" unbalanced="0"/>
    <cacheHierarchy uniqueName="[Tabel4].[Undervisningsforløb]" caption="Undervisningsforløb" attribute="1" defaultMemberUniqueName="[Tabel4].[Undervisningsforløb].[All]" allUniqueName="[Tabel4].[Undervisningsforløb].[All]" dimensionUniqueName="[Tabel4]" displayFolder="" count="0" memberValueDatatype="130" unbalanced="0"/>
    <cacheHierarchy uniqueName="[Tabel4].[Rundvisning]" caption="Rundvisning" attribute="1" defaultMemberUniqueName="[Tabel4].[Rundvisning].[All]" allUniqueName="[Tabel4].[Rundvisning].[All]" dimensionUniqueName="[Tabel4]" displayFolder="" count="0" memberValueDatatype="130" unbalanced="0"/>
    <cacheHierarchy uniqueName="[Tabel4].[PEH]" caption="PEH" attribute="1" defaultMemberUniqueName="[Tabel4].[PEH].[All]" allUniqueName="[Tabel4].[PEH].[All]" dimensionUniqueName="[Tabel4]" displayFolder="" count="0" memberValueDatatype="130" unbalanced="0"/>
    <cacheHierarchy uniqueName="[Tabel4].[Downloadet Materiale]" caption="Downloadet Materiale" attribute="1" defaultMemberUniqueName="[Tabel4].[Downloadet Materiale].[All]" allUniqueName="[Tabel4].[Downloadet Materiale].[All]" dimensionUniqueName="[Tabel4]" displayFolder="" count="2" memberValueDatatype="130" unbalanced="0">
      <fieldsUsage count="2">
        <fieldUsage x="-1"/>
        <fieldUsage x="0"/>
      </fieldsUsage>
    </cacheHierarchy>
    <cacheHierarchy uniqueName="[Tabel4].[Specialklasse]" caption="Specialklasse" attribute="1" defaultMemberUniqueName="[Tabel4].[Specialklasse].[All]" allUniqueName="[Tabel4].[Specialklasse].[All]" dimensionUniqueName="[Tabel4]" displayFolder="" count="0" memberValueDatatype="130" unbalanced="0"/>
    <cacheHierarchy uniqueName="[Tabel4].[ULF]" caption="ULF" attribute="1" defaultMemberUniqueName="[Tabel4].[ULF].[All]" allUniqueName="[Tabel4].[ULF].[All]" dimensionUniqueName="[Tabel4]" displayFolder="" count="0" memberValueDatatype="130" unbalanced="0"/>
    <cacheHierarchy uniqueName="[Tabel4].[Aarhus Kommune]" caption="Aarhus Kommune" attribute="1" defaultMemberUniqueName="[Tabel4].[Aarhus Kommune].[All]" allUniqueName="[Tabel4].[Aarhus Kommune].[All]" dimensionUniqueName="[Tabel4]" displayFolder="" count="0" memberValueDatatype="130" unbalanced="0"/>
    <cacheHierarchy uniqueName="[Measures].[__XL_Count Tabel4]" caption="__XL_Count Tabel4" measure="1" displayFolder="" measureGroup="Tabel4" count="0" hidden="1"/>
    <cacheHierarchy uniqueName="[Measures].[__No measures defined]" caption="__No measures defined" measure="1" displayFolder="" count="0" hidden="1"/>
    <cacheHierarchy uniqueName="[Measures].[Antal af Undervisningsforløb]" caption="Antal af Undervisningsforløb" measure="1" displayFolder="" measureGroup="Tabel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ntal af Downloadet Materiale]" caption="Antal af Downloadet Materiale" measure="1" displayFolder="" measureGroup="Tabel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ntal af PEH]" caption="Antal af PEH" measure="1" displayFolder="" measureGroup="Tabel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ntal af Skoletype]" caption="Antal af Skoletype" measure="1" displayFolder="" measureGroup="Tabel4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ntal af Aarhus Kommune]" caption="Antal af Aarhus Kommune" measure="1" displayFolder="" measureGroup="Tabel4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men af Elever]" caption="Summen af Elever" measure="1" displayFolder="" measureGroup="Tabel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ntal af Specialklasse]" caption="Antal af Specialklasse" measure="1" displayFolder="" measureGroup="Tabel4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ntal af Klassetrin]" caption="Antal af Klassetrin" measure="1" displayFolder="" measureGroup="Tabel4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ntal af Skole]" caption="Antal af Skole" measure="1" displayFolder="" measureGroup="Tabel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Tabel4" uniqueName="[Tabel4]" caption="Tabel4"/>
  </dimensions>
  <measureGroups count="1">
    <measureGroup name="Tabel4" caption="Tabel4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uline Mølkjær-Jørgensen" refreshedDate="46140.53213576389" backgroundQuery="1" createdVersion="6" refreshedVersion="8" minRefreshableVersion="3" recordCount="0" supportSubquery="1" supportAdvancedDrill="1" xr:uid="{AC17A664-2F33-457A-ACAC-FAF04DAD7922}">
  <cacheSource type="external" connectionId="1"/>
  <cacheFields count="2">
    <cacheField name="[Tabel4].[Undervisningsforløb].[Undervisningsforløb]" caption="Undervisningsforløb" numFmtId="0" hierarchy="6" level="1">
      <sharedItems count="26">
        <s v="Bolsjelavning"/>
        <s v="Danmark i 1800-tallet"/>
        <s v="Den standhaftige tinsoldat"/>
        <s v="Der var engang en digter"/>
        <s v="Efterår og Syltetid"/>
        <s v="Ekspert- særforløb"/>
        <s v="En dag med Niels og Marie"/>
        <s v="En dag som børn"/>
        <s v="En skoledag i 1864"/>
        <s v="Familieliv i 1970'erne"/>
        <s v="Forbrydelse, retfærdighed og straf"/>
        <s v="Først skal træet vises"/>
        <s v="Genforeningen"/>
        <s v="I skole som i 1800-tallet"/>
        <s v="Julebagning med Madam Nielsen"/>
        <s v="Julens Fortællinger"/>
        <s v="Kom og hør et eventyr"/>
        <s v="Kom og leg"/>
        <s v="Kursus - Erindring"/>
        <s v="Kursus - Kulturvitaminer"/>
        <s v="Mad på bordet - kartoflen"/>
        <s v="Mad på bordet - korn"/>
        <s v="Nisserne i DGB"/>
        <s v="Pandekager med Madam Nielsen"/>
        <s v="Rundvisning"/>
        <s v="Testforløb - Arthur"/>
      </sharedItems>
    </cacheField>
    <cacheField name="[Measures].[Antal af Undervisningsforløb]" caption="Antal af Undervisningsforløb" numFmtId="0" hierarchy="15" level="32767"/>
  </cacheFields>
  <cacheHierarchies count="24">
    <cacheHierarchy uniqueName="[Tabel4].[Dato]" caption="Dato" attribute="1" time="1" defaultMemberUniqueName="[Tabel4].[Dato].[All]" allUniqueName="[Tabel4].[Dato].[All]" dimensionUniqueName="[Tabel4]" displayFolder="" count="0" memberValueDatatype="7" unbalanced="0"/>
    <cacheHierarchy uniqueName="[Tabel4].[Skole]" caption="Skole" attribute="1" defaultMemberUniqueName="[Tabel4].[Skole].[All]" allUniqueName="[Tabel4].[Skole].[All]" dimensionUniqueName="[Tabel4]" displayFolder="" count="0" memberValueDatatype="130" unbalanced="0"/>
    <cacheHierarchy uniqueName="[Tabel4].[Skoletype]" caption="Skoletype" attribute="1" defaultMemberUniqueName="[Tabel4].[Skoletype].[All]" allUniqueName="[Tabel4].[Skoletype].[All]" dimensionUniqueName="[Tabel4]" displayFolder="" count="0" memberValueDatatype="130" unbalanced="0"/>
    <cacheHierarchy uniqueName="[Tabel4].[Klassetrin]" caption="Klassetrin" attribute="1" defaultMemberUniqueName="[Tabel4].[Klassetrin].[All]" allUniqueName="[Tabel4].[Klassetrin].[All]" dimensionUniqueName="[Tabel4]" displayFolder="" count="0" memberValueDatatype="130" unbalanced="0"/>
    <cacheHierarchy uniqueName="[Tabel4].[Elever]" caption="Elever" attribute="1" defaultMemberUniqueName="[Tabel4].[Elever].[All]" allUniqueName="[Tabel4].[Elever].[All]" dimensionUniqueName="[Tabel4]" displayFolder="" count="0" memberValueDatatype="20" unbalanced="0"/>
    <cacheHierarchy uniqueName="[Tabel4].[Lærere]" caption="Lærere" attribute="1" defaultMemberUniqueName="[Tabel4].[Lærere].[All]" allUniqueName="[Tabel4].[Lærere].[All]" dimensionUniqueName="[Tabel4]" displayFolder="" count="0" memberValueDatatype="20" unbalanced="0"/>
    <cacheHierarchy uniqueName="[Tabel4].[Undervisningsforløb]" caption="Undervisningsforløb" attribute="1" defaultMemberUniqueName="[Tabel4].[Undervisningsforløb].[All]" allUniqueName="[Tabel4].[Undervisningsforløb].[All]" dimensionUniqueName="[Tabel4]" displayFolder="" count="2" memberValueDatatype="130" unbalanced="0">
      <fieldsUsage count="2">
        <fieldUsage x="-1"/>
        <fieldUsage x="0"/>
      </fieldsUsage>
    </cacheHierarchy>
    <cacheHierarchy uniqueName="[Tabel4].[Rundvisning]" caption="Rundvisning" attribute="1" defaultMemberUniqueName="[Tabel4].[Rundvisning].[All]" allUniqueName="[Tabel4].[Rundvisning].[All]" dimensionUniqueName="[Tabel4]" displayFolder="" count="0" memberValueDatatype="130" unbalanced="0"/>
    <cacheHierarchy uniqueName="[Tabel4].[PEH]" caption="PEH" attribute="1" defaultMemberUniqueName="[Tabel4].[PEH].[All]" allUniqueName="[Tabel4].[PEH].[All]" dimensionUniqueName="[Tabel4]" displayFolder="" count="0" memberValueDatatype="130" unbalanced="0"/>
    <cacheHierarchy uniqueName="[Tabel4].[Downloadet Materiale]" caption="Downloadet Materiale" attribute="1" defaultMemberUniqueName="[Tabel4].[Downloadet Materiale].[All]" allUniqueName="[Tabel4].[Downloadet Materiale].[All]" dimensionUniqueName="[Tabel4]" displayFolder="" count="0" memberValueDatatype="130" unbalanced="0"/>
    <cacheHierarchy uniqueName="[Tabel4].[Specialklasse]" caption="Specialklasse" attribute="1" defaultMemberUniqueName="[Tabel4].[Specialklasse].[All]" allUniqueName="[Tabel4].[Specialklasse].[All]" dimensionUniqueName="[Tabel4]" displayFolder="" count="0" memberValueDatatype="130" unbalanced="0"/>
    <cacheHierarchy uniqueName="[Tabel4].[ULF]" caption="ULF" attribute="1" defaultMemberUniqueName="[Tabel4].[ULF].[All]" allUniqueName="[Tabel4].[ULF].[All]" dimensionUniqueName="[Tabel4]" displayFolder="" count="0" memberValueDatatype="130" unbalanced="0"/>
    <cacheHierarchy uniqueName="[Tabel4].[Aarhus Kommune]" caption="Aarhus Kommune" attribute="1" defaultMemberUniqueName="[Tabel4].[Aarhus Kommune].[All]" allUniqueName="[Tabel4].[Aarhus Kommune].[All]" dimensionUniqueName="[Tabel4]" displayFolder="" count="0" memberValueDatatype="130" unbalanced="0"/>
    <cacheHierarchy uniqueName="[Measures].[__XL_Count Tabel4]" caption="__XL_Count Tabel4" measure="1" displayFolder="" measureGroup="Tabel4" count="0" hidden="1"/>
    <cacheHierarchy uniqueName="[Measures].[__No measures defined]" caption="__No measures defined" measure="1" displayFolder="" count="0" hidden="1"/>
    <cacheHierarchy uniqueName="[Measures].[Antal af Undervisningsforløb]" caption="Antal af Undervisningsforløb" measure="1" displayFolder="" measureGroup="Tabel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ntal af Downloadet Materiale]" caption="Antal af Downloadet Materiale" measure="1" displayFolder="" measureGroup="Tabel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ntal af PEH]" caption="Antal af PEH" measure="1" displayFolder="" measureGroup="Tabel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ntal af Skoletype]" caption="Antal af Skoletype" measure="1" displayFolder="" measureGroup="Tabel4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ntal af Aarhus Kommune]" caption="Antal af Aarhus Kommune" measure="1" displayFolder="" measureGroup="Tabel4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men af Elever]" caption="Summen af Elever" measure="1" displayFolder="" measureGroup="Tabel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ntal af Specialklasse]" caption="Antal af Specialklasse" measure="1" displayFolder="" measureGroup="Tabel4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ntal af Klassetrin]" caption="Antal af Klassetrin" measure="1" displayFolder="" measureGroup="Tabel4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ntal af Skole]" caption="Antal af Skole" measure="1" displayFolder="" measureGroup="Tabel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Tabel4" uniqueName="[Tabel4]" caption="Tabel4"/>
  </dimensions>
  <measureGroups count="1">
    <measureGroup name="Tabel4" caption="Tabel4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uline Mølkjær-Jørgensen" refreshedDate="46140.532136805552" backgroundQuery="1" createdVersion="8" refreshedVersion="8" minRefreshableVersion="3" recordCount="0" supportSubquery="1" supportAdvancedDrill="1" xr:uid="{11B2988C-1A7C-4A18-9AEF-E25744DB40DF}">
  <cacheSource type="external" connectionId="1"/>
  <cacheFields count="2">
    <cacheField name="[Measures].[Antal af Skole]" caption="Antal af Skole" numFmtId="0" hierarchy="23" level="32767"/>
    <cacheField name="[Tabel4].[Klassetrin].[Klassetrin]" caption="Klassetrin" numFmtId="0" hierarchy="3" level="1">
      <sharedItems containsBlank="1" count="149">
        <m/>
        <s v="0"/>
        <s v="0.,1.,2."/>
        <s v="0.+1."/>
        <s v="0.-1."/>
        <s v="0.-2."/>
        <s v="0.-2.+4.-5."/>
        <s v="0.-2.kl."/>
        <s v="0.-3."/>
        <s v="0.-3. kl."/>
        <s v="0.-3.kl."/>
        <s v="0.-4."/>
        <s v="0.-4.kl."/>
        <s v="0.-5."/>
        <s v="0.-6."/>
        <s v="0.-7."/>
        <s v="0.-8."/>
        <s v="0.-9."/>
        <s v="0-10år"/>
        <s v="0-4."/>
        <s v="1"/>
        <s v="1. sem"/>
        <s v="1.+7."/>
        <s v="1.2."/>
        <s v="1.-2."/>
        <s v="1.-3."/>
        <s v="1.-3. kl."/>
        <s v="1.-3.g"/>
        <s v="1.-3.kl."/>
        <s v="1.-4."/>
        <s v="1.-5."/>
        <s v="10"/>
        <s v="10-11 år"/>
        <s v="11"/>
        <s v="11th grade"/>
        <s v="12-17 år"/>
        <s v="14.-18 årige"/>
        <s v="15-16år"/>
        <s v="16-22"/>
        <s v="2"/>
        <s v="2.+4."/>
        <s v="2.-3."/>
        <s v="2.-3.g"/>
        <s v="2.-5."/>
        <s v="2.-6."/>
        <s v="2.-7."/>
        <s v="2.-9."/>
        <s v="2g"/>
        <s v="3"/>
        <s v="3.,4.,5."/>
        <s v="3.-4."/>
        <s v="3.-5."/>
        <s v="3.-6."/>
        <s v="3.-8."/>
        <s v="3.-9. kl."/>
        <s v="3.g"/>
        <s v="4"/>
        <s v="4.,5.,6."/>
        <s v="4.+5."/>
        <s v="4.-10."/>
        <s v="4.-5."/>
        <s v="4.-6."/>
        <s v="4.-7."/>
        <s v="4.-7.kl."/>
        <s v="4.-8."/>
        <s v="4.-9"/>
        <s v="4.kl."/>
        <s v="5"/>
        <s v="5.,6.,7."/>
        <s v="5.+6."/>
        <s v="5.-11."/>
        <s v="5.-6."/>
        <s v="5.-7."/>
        <s v="5.-8."/>
        <s v="5.-9."/>
        <s v="6"/>
        <s v="6."/>
        <s v="6.,7.,8."/>
        <s v="6.+7."/>
        <s v="6.-10."/>
        <s v="6.-6."/>
        <s v="6.-7."/>
        <s v="6.-8."/>
        <s v="6.-8. kl."/>
        <s v="6.-9."/>
        <s v="7"/>
        <s v="7.+8."/>
        <s v="7.10."/>
        <s v="7.-10."/>
        <s v="7.-10. (FGU)"/>
        <s v="7.-8."/>
        <s v="7.9."/>
        <s v="7.-9."/>
        <s v="7.-9.kl."/>
        <s v="7+8"/>
        <s v="8"/>
        <s v="8 og 9"/>
        <s v="8.+9."/>
        <s v="8.-10."/>
        <s v="8.9."/>
        <s v="8.-9."/>
        <s v="9"/>
        <s v="9 og 10"/>
        <s v="9.+10."/>
        <s v="9.-10."/>
        <s v="9.-10.kl."/>
        <s v="9.kl."/>
        <s v="9.kl.-1.g"/>
        <s v="Alléskole."/>
        <s v="Børnehave"/>
        <s v="College"/>
        <s v="CSV"/>
        <s v="Dagpleje"/>
        <s v="Erhvervsudd."/>
        <s v="EUC"/>
        <s v="EUC ."/>
        <s v="EUD"/>
        <s v="EUD/EUX"/>
        <s v="FGU"/>
        <s v="g"/>
        <s v="Grundforløb"/>
        <s v="Gym."/>
        <s v="HF"/>
        <s v="HHX"/>
        <s v="HTX"/>
        <s v="Højskole"/>
        <s v="Kandidat"/>
        <s v="Klub"/>
        <s v="Konfirmander"/>
        <s v="Lærerudd."/>
        <s v="læreudd."/>
        <s v="Modtagerklasse"/>
        <s v="PPO"/>
        <s v="Pæd."/>
        <s v="SFO"/>
        <s v="SOSU"/>
        <s v="SOSU."/>
        <s v="Spec."/>
        <s v="STU"/>
        <s v="Tech"/>
        <s v="UC"/>
        <s v="UCN"/>
        <s v="Ung"/>
        <s v="VIA"/>
        <s v="VIA Lærer."/>
        <s v="VIA Pæd."/>
        <s v="Vittrup Fagskole."/>
        <s v="VUC"/>
        <s v="Vuggestue"/>
      </sharedItems>
    </cacheField>
  </cacheFields>
  <cacheHierarchies count="24">
    <cacheHierarchy uniqueName="[Tabel4].[Dato]" caption="Dato" attribute="1" time="1" defaultMemberUniqueName="[Tabel4].[Dato].[All]" allUniqueName="[Tabel4].[Dato].[All]" dimensionUniqueName="[Tabel4]" displayFolder="" count="0" memberValueDatatype="7" unbalanced="0"/>
    <cacheHierarchy uniqueName="[Tabel4].[Skole]" caption="Skole" attribute="1" defaultMemberUniqueName="[Tabel4].[Skole].[All]" allUniqueName="[Tabel4].[Skole].[All]" dimensionUniqueName="[Tabel4]" displayFolder="" count="0" memberValueDatatype="130" unbalanced="0"/>
    <cacheHierarchy uniqueName="[Tabel4].[Skoletype]" caption="Skoletype" attribute="1" defaultMemberUniqueName="[Tabel4].[Skoletype].[All]" allUniqueName="[Tabel4].[Skoletype].[All]" dimensionUniqueName="[Tabel4]" displayFolder="" count="0" memberValueDatatype="130" unbalanced="0"/>
    <cacheHierarchy uniqueName="[Tabel4].[Klassetrin]" caption="Klassetrin" attribute="1" defaultMemberUniqueName="[Tabel4].[Klassetrin].[All]" allUniqueName="[Tabel4].[Klassetrin].[All]" dimensionUniqueName="[Tabel4]" displayFolder="" count="2" memberValueDatatype="130" unbalanced="0">
      <fieldsUsage count="2">
        <fieldUsage x="-1"/>
        <fieldUsage x="1"/>
      </fieldsUsage>
    </cacheHierarchy>
    <cacheHierarchy uniqueName="[Tabel4].[Elever]" caption="Elever" attribute="1" defaultMemberUniqueName="[Tabel4].[Elever].[All]" allUniqueName="[Tabel4].[Elever].[All]" dimensionUniqueName="[Tabel4]" displayFolder="" count="0" memberValueDatatype="20" unbalanced="0"/>
    <cacheHierarchy uniqueName="[Tabel4].[Lærere]" caption="Lærere" attribute="1" defaultMemberUniqueName="[Tabel4].[Lærere].[All]" allUniqueName="[Tabel4].[Lærere].[All]" dimensionUniqueName="[Tabel4]" displayFolder="" count="0" memberValueDatatype="20" unbalanced="0"/>
    <cacheHierarchy uniqueName="[Tabel4].[Undervisningsforløb]" caption="Undervisningsforløb" attribute="1" defaultMemberUniqueName="[Tabel4].[Undervisningsforløb].[All]" allUniqueName="[Tabel4].[Undervisningsforløb].[All]" dimensionUniqueName="[Tabel4]" displayFolder="" count="0" memberValueDatatype="130" unbalanced="0"/>
    <cacheHierarchy uniqueName="[Tabel4].[Rundvisning]" caption="Rundvisning" attribute="1" defaultMemberUniqueName="[Tabel4].[Rundvisning].[All]" allUniqueName="[Tabel4].[Rundvisning].[All]" dimensionUniqueName="[Tabel4]" displayFolder="" count="0" memberValueDatatype="130" unbalanced="0"/>
    <cacheHierarchy uniqueName="[Tabel4].[PEH]" caption="PEH" attribute="1" defaultMemberUniqueName="[Tabel4].[PEH].[All]" allUniqueName="[Tabel4].[PEH].[All]" dimensionUniqueName="[Tabel4]" displayFolder="" count="0" memberValueDatatype="130" unbalanced="0"/>
    <cacheHierarchy uniqueName="[Tabel4].[Downloadet Materiale]" caption="Downloadet Materiale" attribute="1" defaultMemberUniqueName="[Tabel4].[Downloadet Materiale].[All]" allUniqueName="[Tabel4].[Downloadet Materiale].[All]" dimensionUniqueName="[Tabel4]" displayFolder="" count="0" memberValueDatatype="130" unbalanced="0"/>
    <cacheHierarchy uniqueName="[Tabel4].[Specialklasse]" caption="Specialklasse" attribute="1" defaultMemberUniqueName="[Tabel4].[Specialklasse].[All]" allUniqueName="[Tabel4].[Specialklasse].[All]" dimensionUniqueName="[Tabel4]" displayFolder="" count="0" memberValueDatatype="130" unbalanced="0"/>
    <cacheHierarchy uniqueName="[Tabel4].[ULF]" caption="ULF" attribute="1" defaultMemberUniqueName="[Tabel4].[ULF].[All]" allUniqueName="[Tabel4].[ULF].[All]" dimensionUniqueName="[Tabel4]" displayFolder="" count="0" memberValueDatatype="130" unbalanced="0"/>
    <cacheHierarchy uniqueName="[Tabel4].[Aarhus Kommune]" caption="Aarhus Kommune" attribute="1" defaultMemberUniqueName="[Tabel4].[Aarhus Kommune].[All]" allUniqueName="[Tabel4].[Aarhus Kommune].[All]" dimensionUniqueName="[Tabel4]" displayFolder="" count="0" memberValueDatatype="130" unbalanced="0"/>
    <cacheHierarchy uniqueName="[Measures].[__XL_Count Tabel4]" caption="__XL_Count Tabel4" measure="1" displayFolder="" measureGroup="Tabel4" count="0" hidden="1"/>
    <cacheHierarchy uniqueName="[Measures].[__No measures defined]" caption="__No measures defined" measure="1" displayFolder="" count="0" hidden="1"/>
    <cacheHierarchy uniqueName="[Measures].[Antal af Undervisningsforløb]" caption="Antal af Undervisningsforløb" measure="1" displayFolder="" measureGroup="Tabel4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ntal af Downloadet Materiale]" caption="Antal af Downloadet Materiale" measure="1" displayFolder="" measureGroup="Tabel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ntal af PEH]" caption="Antal af PEH" measure="1" displayFolder="" measureGroup="Tabel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ntal af Skoletype]" caption="Antal af Skoletype" measure="1" displayFolder="" measureGroup="Tabel4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ntal af Aarhus Kommune]" caption="Antal af Aarhus Kommune" measure="1" displayFolder="" measureGroup="Tabel4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men af Elever]" caption="Summen af Elever" measure="1" displayFolder="" measureGroup="Tabel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ntal af Specialklasse]" caption="Antal af Specialklasse" measure="1" displayFolder="" measureGroup="Tabel4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ntal af Klassetrin]" caption="Antal af Klassetrin" measure="1" displayFolder="" measureGroup="Tabel4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ntal af Skole]" caption="Antal af Skole" measure="1" displayFolder="" measureGroup="Tabel4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Tabel4" uniqueName="[Tabel4]" caption="Tabel4"/>
  </dimensions>
  <measureGroups count="1">
    <measureGroup name="Tabel4" caption="Tabel4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ine Mølkjær-Jørgensen" refreshedDate="46140.532137037037" createdVersion="8" refreshedVersion="8" minRefreshableVersion="3" recordCount="12" xr:uid="{87971730-39FD-47AC-ADC7-49A6A371476E}">
  <cacheSource type="worksheet">
    <worksheetSource ref="A1:M13" sheet="2026"/>
  </cacheSource>
  <cacheFields count="13">
    <cacheField name="Dato" numFmtId="14">
      <sharedItems containsSemiMixedTypes="0" containsNonDate="0" containsDate="1" containsString="0" minDate="2026-01-05T00:00:00" maxDate="2026-01-21T00:00:00"/>
    </cacheField>
    <cacheField name="Skole" numFmtId="0">
      <sharedItems/>
    </cacheField>
    <cacheField name="Skoletype" numFmtId="0">
      <sharedItems/>
    </cacheField>
    <cacheField name="Klassetrin" numFmtId="0">
      <sharedItems containsMixedTypes="1" containsNumber="1" containsInteger="1" minValue="5" maxValue="8"/>
    </cacheField>
    <cacheField name="Elever" numFmtId="0">
      <sharedItems containsSemiMixedTypes="0" containsString="0" containsNumber="1" containsInteger="1" minValue="18" maxValue="28"/>
    </cacheField>
    <cacheField name="Lærere" numFmtId="0">
      <sharedItems containsSemiMixedTypes="0" containsString="0" containsNumber="1" containsInteger="1" minValue="2" maxValue="2"/>
    </cacheField>
    <cacheField name="Undervisningsforløb" numFmtId="0">
      <sharedItems count="5">
        <s v="Aarhus under besættelsen - Opgørets Time"/>
        <s v="Frisind og Forandring"/>
        <s v="Ska' vi lege?"/>
        <s v="Mad på bordet - korn"/>
        <s v="Familieliv i 70'erne"/>
      </sharedItems>
    </cacheField>
    <cacheField name="Rundvisning" numFmtId="0">
      <sharedItems containsNonDate="0" containsString="0" containsBlank="1"/>
    </cacheField>
    <cacheField name="PEH" numFmtId="0">
      <sharedItems containsNonDate="0" containsString="0" containsBlank="1"/>
    </cacheField>
    <cacheField name="Downloadet Materiale" numFmtId="0">
      <sharedItems containsNonDate="0" containsString="0" containsBlank="1"/>
    </cacheField>
    <cacheField name="Specialklasse" numFmtId="0">
      <sharedItems containsNonDate="0" containsString="0" containsBlank="1"/>
    </cacheField>
    <cacheField name="ULF" numFmtId="0">
      <sharedItems containsBlank="1"/>
    </cacheField>
    <cacheField name="Aarhus Kommune 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ine Mølkjær-Jørgensen" refreshedDate="46140.532137152775" createdVersion="6" refreshedVersion="8" minRefreshableVersion="3" recordCount="2289" xr:uid="{81C0A358-B0E8-4754-897F-3560B2062B11}">
  <cacheSource type="worksheet">
    <worksheetSource name="Tabel4"/>
  </cacheSource>
  <cacheFields count="13">
    <cacheField name="Dato" numFmtId="14">
      <sharedItems containsNonDate="0" containsDate="1" containsString="0" containsBlank="1" minDate="2023-01-05T00:00:00" maxDate="2023-12-29T00:00:00"/>
    </cacheField>
    <cacheField name="Skole" numFmtId="0">
      <sharedItems containsBlank="1" count="922">
        <s v="Mercantec"/>
        <s v="Jelling Seminarium"/>
        <s v="Børnehaven Græshoppen"/>
        <s v="Holme Skole"/>
        <s v="SOSU Østjylland "/>
        <s v="Skovvangsskolen"/>
        <s v="Viby Skole"/>
        <s v="Brejning Efterskole"/>
        <s v="Børnehuset Trolle"/>
        <s v="Engdalskolen"/>
        <s v="Birkeskolen"/>
        <s v="Lystrup Skole"/>
        <s v="Aarhus Tech"/>
        <s v="Børnehuset Nordlys"/>
        <s v="Stensagerskolen"/>
        <s v="FGU Aarhus"/>
        <s v="Mårslet Skole"/>
        <s v="Bakkeskolen "/>
        <s v="Skåde Skole"/>
        <s v="Sølystskolen"/>
        <s v="UCRS Skjern"/>
        <s v="Søndervangsskolen"/>
        <s v="Risskov Gymnasium"/>
        <s v="DIS (Universitet)"/>
        <s v="Skals Efterskole"/>
        <s v="Hadsten Skole"/>
        <s v="Frederiksbjerg Skole"/>
        <s v="Viby Gymnasium"/>
        <s v="Hørning Dagtilbud"/>
        <s v="Lyngby Handelsgymnasium"/>
        <s v="Børnehuset Fjældvænget"/>
        <s v="Social og Sundhedsskolen MV"/>
        <s v="Rønde Skole "/>
        <s v="Hasle Skole"/>
        <s v="Frijsendal Friskole"/>
        <s v="Pædagogudd. VIA/Ikast"/>
        <s v="Sct. Ib skole"/>
        <s v="D.I.I. Regnbuen"/>
        <s v="Rønbækskolen"/>
        <s v="Klub Undergrund"/>
        <s v="STUK"/>
        <s v="Ungdomsskolen"/>
        <s v="Langå Skole"/>
        <s v="Virupskolen "/>
        <s v="Den Grønne STU"/>
        <s v="Netværksskolen"/>
        <s v="Skødstrup Skole"/>
        <s v="Thisted Gymnasium"/>
        <s v="Børnely"/>
        <s v="DII Tumlehøjen"/>
        <s v="Folkesundhed Aarhus"/>
        <s v="Egebakkeskolen"/>
        <s v="Bakkegårdsskolen "/>
        <s v="Aarhus Handelsgymnasium"/>
        <s v="STU Viborg"/>
        <s v="Dalgasskolen "/>
        <s v="Friskolen Ubby"/>
        <s v="Beder Skole"/>
        <s v="Sødalskolen "/>
        <s v="Pædagogudd. Aarhus"/>
        <s v="VIA University College"/>
        <s v="Aarhus Universitet "/>
        <s v="SFO Ellevangskolen"/>
        <s v="Ullerup Bæk Skolen "/>
        <s v="Niels Ebbesen Skolen "/>
        <s v="Skæring Skole"/>
        <s v="Broskolen i Korsør"/>
        <s v="Rosenvangskolen "/>
        <s v="Ung Odense "/>
        <s v="Hals Skole"/>
        <s v="Katrinebjergskolen "/>
        <s v="Tilst Skole"/>
        <s v="Ans Skole"/>
        <s v="Silkeborg gymnasium"/>
        <s v="Sydfyns Fri fagskole"/>
        <s v="Odense Privatskole"/>
        <s v="Næshøjskolen "/>
        <s v="Rosendalskolen "/>
        <s v="Rathlouskolen "/>
        <s v="Susåskolen afd. Holsted"/>
        <s v="Sønderhvi Hørsted Friskole"/>
        <s v="Søndervang dagtilbud"/>
        <s v="Østervangskolen "/>
        <s v="Aarhus International School"/>
        <s v="EUC Syd"/>
        <s v="Odder Ungdomsskole"/>
        <s v="Syddansk Ervervsskole"/>
        <s v="DII Venøvej"/>
        <s v="Ikast Nordre skole"/>
        <s v="Det Kristne Gymnasium i Ringkøbing"/>
        <s v="Aarhus HF og VUC"/>
        <s v="Randers Statsskole"/>
        <s v="Skjoldhøjskolen"/>
        <s v="Kollegievejens skole"/>
        <s v="Friskolen i Hinnerup"/>
        <s v="Egaa Gymnasium"/>
        <s v="Rudolf Steiner Skolen, Silkeborg "/>
        <s v="Skt. Knuds Skole"/>
        <s v="Vinderød Privatskole"/>
        <s v="Sct. Jørgen Sprogafdeling"/>
        <s v="Arveprinsesse Carolines Børnehave"/>
        <s v="Varde Kirke"/>
        <s v="Solsikken DII"/>
        <s v="VIA Pæd. Aarhus"/>
        <s v="Syddansk Universitet"/>
        <s v="Hjemmeundervisning"/>
        <s v="Skanderborg STU"/>
        <s v="Nørrevang"/>
        <s v="Vestskolen, Odder"/>
        <s v="Skive Gymnasium"/>
        <s v="Gl. Hellerup Gymnasium"/>
        <s v="Friskolen i Thorlund"/>
        <s v="Assens skole "/>
        <s v="Esbjerg Gymnasium"/>
        <s v="NCSyd Lærerudd."/>
        <s v="Chrysalis Virum"/>
        <s v="Stillinge Skole"/>
        <s v="Stjernevejskolen "/>
        <s v="Langmarkskolen"/>
        <s v="Hvidovre Ungdomsskole"/>
        <s v="Fladsåskolen afd. Mogenstrup"/>
        <s v="Fursø Efterskole"/>
        <s v="N. Kochs skole"/>
        <s v="Børnehuset ved Åen"/>
        <s v="T.H. Langs HF og VUC"/>
        <s v="Børnehuset Gl. Ajstrup skole"/>
        <s v="Børnehuset Mælkevejen"/>
        <s v="Silkeborg Efterskole"/>
        <s v="Mou skole"/>
        <s v="Haldum-Hinnerup Skolen"/>
        <s v="Klub2 Sydalsskolen"/>
        <s v="Svendborg efterskole"/>
        <s v="Skovgårdsparkens Børnehave"/>
        <s v="Skærbæk Realskole"/>
        <s v="Røde Kors Asyl"/>
        <s v="Bjerringbro Gymnasium"/>
        <s v="UCS 10"/>
        <s v="Kochs Skole"/>
        <s v="Dagtilbuddet Børnehuset Vesterbo"/>
        <s v="Aarhus Statsgymnasium"/>
        <s v="Ikast-Brande gymnasium"/>
        <s v="Nordstjerneskolen"/>
        <s v="Tørring Gymnasium"/>
        <s v="Lykkegårdskolen"/>
        <s v="Copenhagen Business School"/>
        <s v="Ordrup Gymnasium"/>
        <s v="Dii Solsikken"/>
        <s v="Femmøller Efterskole"/>
        <s v="Risbjergskolen"/>
        <s v="Østre Skole Ikast"/>
        <s v="Bh. Thorshavnsgade"/>
        <s v="Rosborg Gymnasium"/>
        <s v="Heldagsklasserne, Vejlby, Middelfart"/>
        <s v="Limfjordsskolen Struer "/>
        <s v="Gjern skole "/>
        <s v="Privatskolen Als"/>
        <s v="Rødby Skole"/>
        <s v="Drenthe College "/>
        <s v="Kulsbjergskolen "/>
        <s v="AABC"/>
        <s v="Midtjysk Efterskole"/>
        <s v="Bredagerskolen"/>
        <s v="Denta College "/>
        <s v="Frejaskolen"/>
        <s v="Ung AUC"/>
        <s v="Ørestad skole"/>
        <s v="Lærerudd. Esbjerg"/>
        <s v="Højvanskolen "/>
        <s v="Th. Langs Skole"/>
        <s v="Fjordvang Efterskole"/>
        <s v="Kanonskolen "/>
        <s v="Pædagoguddannelsen Aarhus"/>
        <s v="Folefriskolen"/>
        <s v="STU Norddjurs "/>
        <s v="Heisenberg Gymnasium"/>
        <s v="Rødovre Gymnasium"/>
        <s v="Søren Kanne"/>
        <s v="Viborg Gymnasium"/>
        <s v="Rønde Privatskole"/>
        <s v="Bøgballe Friskole"/>
        <s v="Brahesminde skole"/>
        <s v="Balsmoseskolen"/>
        <s v="Sprogcenter Vejle"/>
        <s v="Børnehaven Thorshavnsgade"/>
        <s v="Marievangsskolen"/>
        <s v="Spjald Skole"/>
        <s v="FGU Vest"/>
        <s v="Gungehusskolen"/>
        <s v="Lilleskolen for voksne"/>
        <s v="Nederby skole"/>
        <s v="Birkehuset Ry"/>
        <s v="Samsøgades skole"/>
        <s v="Læssoesgade Skole"/>
        <s v="Ølsted Skole"/>
        <s v="Tove Ditlevsen Skole"/>
        <s v="Aarhus Katedralskole"/>
        <s v="Nordre Skole"/>
        <s v="Kilden Børne og unge univers"/>
        <s v="Billums Privatskole"/>
        <s v="Pædagogudd. Horsens"/>
        <s v="Gyvelhøjskolen"/>
        <s v="FGU Midtjylland"/>
        <s v="Kragelundskolen"/>
        <s v="Ungdomsskolen Kolding "/>
        <s v="Ellevangskolen"/>
        <s v="Skanderborg Gymnasium"/>
        <s v="Sennels Skole"/>
        <s v="Vestskolen, afd. Skovbakken"/>
        <s v="Helms Skole"/>
        <s v="Aarhus Business College "/>
        <s v="Åby Fritidsklub"/>
        <s v="Odder Gymnasium"/>
        <s v="FK Gammelgård "/>
        <s v="Haarhs Skole"/>
        <s v="Fredericia Gymnasium"/>
        <s v="Gammelgårdskolen"/>
        <s v="Fynshav børneunivers"/>
        <s v="Ravnshøj skole"/>
        <s v="Tranbjergskolen"/>
        <s v="Harboøre Skole og Børnecenter"/>
        <s v="FGU Østjylland "/>
        <s v="Endrupskolen"/>
        <s v="Vorrevangskolen"/>
        <s v="Dybbøl Efterskole"/>
        <s v="Den Fri Hestehaveskole"/>
        <s v="Teknisk Gymnasium Skanderborg"/>
        <s v="Thyregod skole"/>
        <s v="Søndervang Skole"/>
        <s v="Børnehuset Moltkesvej"/>
        <s v="Galgehusskolen"/>
        <s v="Hollandsk College"/>
        <s v="FH Kiel, Tyskland "/>
        <s v="Tunegrupperne"/>
        <s v="Søholmskolen"/>
        <s v="Rygårds Internationale Skole"/>
        <s v="Aarhus Gymnasium"/>
        <s v="Hærvejskolen Rødekro"/>
        <s v="Tumlehøjen"/>
        <s v="Tune Skole"/>
        <s v="Lisbjergskolen"/>
        <s v="Horsens Gymnasium"/>
        <s v="Langagerskolen"/>
        <s v="Versterkær Skole"/>
        <s v="STU Fremtidsskolen Køge"/>
        <s v="Studenterhus Aarhus"/>
        <s v="STU Bøgevangskolen "/>
        <s v="Skolegades Børnehave "/>
        <s v="Labyrinten"/>
        <s v="Flintebakken"/>
        <s v="Selam Privatskole"/>
        <s v="Gåsetårnsskolen"/>
        <s v="Lycée, France"/>
        <s v="Børnehuset Ovenpå"/>
        <s v="Rudolf Steiner Skolen, Aarhus"/>
        <s v="Højvangskolen"/>
        <s v="Humlum skole"/>
        <s v="Simmersted Friskole"/>
        <s v="Højslev Skole"/>
        <s v="Sorring Skole"/>
        <s v="Tradium"/>
        <s v="Børnegården sct. Anna"/>
        <s v="Moseneskole"/>
        <s v="Nyborg Private Realskole"/>
        <s v="Elise Smiths Skole"/>
        <s v="Mammen Fri"/>
        <s v="FGU Vendsyssel"/>
        <s v="HKI"/>
        <s v="Stilling Skole"/>
        <s v="College360 Handelsgymnasiet "/>
        <s v="Dueholmskolen, 10'eren"/>
        <s v="Tradium - Marketing "/>
        <s v="Vuggestuen Kernehuset"/>
        <s v="Billeshave Efterskole"/>
        <s v="Østreskole"/>
        <s v="Ucplus Transport"/>
        <s v="Ingstrup trivselsskole"/>
        <s v="N. Zahles Seminarieskole"/>
        <s v="Ida Holst Skole"/>
        <s v="Trongårdskolen "/>
        <s v="Skanderborg HF og VUC"/>
        <s v="Børnehaven Enggården"/>
        <s v="Lindehøjskolen"/>
        <s v="Tradium -Kontor "/>
        <s v="Midtjyllands Kristne Friskole"/>
        <s v="Deutsche Schule Hadersleben"/>
        <s v="Heldagsskolen Skovhuset "/>
        <s v="Stege skole"/>
        <s v="Efterskolen for scenekunst"/>
        <s v="Brovandeskolen"/>
        <s v="Møn Skole"/>
        <s v="Klostermarkskolen"/>
        <s v="Nyborg Heldagsskole"/>
        <s v="Learnmark Tech."/>
        <s v="Børnehaven Solnæs"/>
        <s v="Faxehus Efterskole"/>
        <s v="Pædagogudd. UCL"/>
        <s v="Vestskolen afd. Skovbakken"/>
        <s v="Via Aarhus"/>
        <s v="Skovvangskolen"/>
        <s v="Dueholmskolen"/>
        <s v="Møldrup skole"/>
        <s v="Osted Fri- og efterskole"/>
        <s v="Risskov Skole"/>
        <s v="Nyrupskolen"/>
        <s v="Gammel Åby dagpleje"/>
        <s v="Bevægelseshuset"/>
        <s v="Horne Skole"/>
        <s v="Grimslövs Folkhögskole"/>
        <s v="Jelling Friskole"/>
        <s v="Østerbyskolen"/>
        <s v="Børnehuset Jernurten"/>
        <s v="Efterskolen Ådalen"/>
        <s v="Klubben Engdal"/>
        <s v="BBZ Rendsburg Eckenförde"/>
        <s v="Hjørring Skole"/>
        <s v="Aarbenraa Ungdomsskole"/>
        <s v="Højvangskolen, Horsens"/>
        <s v="Den Classenske Legatskole"/>
        <s v="Åby Skole"/>
        <s v="Gustav Johannsen Skole"/>
        <s v="Avedøre Skole"/>
        <s v="Dagplejen"/>
        <s v="Løgumkloster"/>
        <s v="Strandskolen"/>
        <s v="Barrit Skole"/>
        <s v="Reinwardt Academy, Holland"/>
        <s v="Østre Skole Middelfart"/>
        <s v="Frisholm Skole"/>
        <s v="Ådalens Skole"/>
        <s v="Bankagerskolen"/>
        <s v="Bavnehøj Skole"/>
        <s v="Vinding skole"/>
        <s v="Sankt Annæ Skole"/>
        <s v="Rosengårdskolen"/>
        <s v="Børnehuset Fusijama"/>
        <s v="Fårupgaard ungecenter"/>
        <s v="Tingløkkeskolen"/>
        <s v="Bording skole"/>
        <s v="Harløse Skole"/>
        <s v="Østre Skole"/>
        <s v="Ellehøjskolen"/>
        <s v="DII Regnbuen"/>
        <s v="Fjordskolen"/>
        <s v="Gjessø skole"/>
        <s v="Gødved Skole"/>
        <s v="Aalestrup Naturefterskole"/>
        <s v="Gedved skole"/>
        <s v="Parat til start"/>
        <s v="Muldbjergskolen"/>
        <s v="Duborg-skolen"/>
        <s v="Skanderborg Realskole"/>
        <s v="Aarhus Privatskole"/>
        <s v="Virklund Skole"/>
        <s v="Min friskole"/>
        <s v="Løgstrup Skole"/>
        <s v="Skanderborg Ungdomsskole"/>
        <s v="Skærbæk Distriktskole"/>
        <s v="Skovlund Efterskole"/>
        <s v="Trave Gymnasium Lübeck"/>
        <s v="Faurholt Hjemmeskole"/>
        <s v="Hamarhus Skole"/>
        <s v="SOBG Ungdomsskole"/>
        <s v="Thorshøjgård"/>
        <s v="Vestre Skole"/>
        <s v="Hallund-Langballe danske skole"/>
        <s v="SFO Rudolf Steiner "/>
        <s v="Baune Fritids- og ungdomsklub"/>
        <s v="Klub Perronen"/>
        <s v="SOSU Horsens"/>
        <s v="Børnehuset Valhalla"/>
        <s v="KFUM-spejderne "/>
        <s v="Dronning Alexandrines Børnehave"/>
        <s v="CSV Brangstrup, Ringe"/>
        <s v="PPO Klokkebakken"/>
        <s v="Børnehuset Haven"/>
        <s v="Clavis sprog- og kompetencecenter"/>
        <s v="Lersøparkspejderne"/>
        <s v="Børnehuset Himmelblå"/>
        <s v="Børnehaven Hans Brogejvej "/>
        <s v="Møllevangskolen"/>
        <s v="Børnehuset Vesterbo"/>
        <s v="Dagplejen Firkløveren "/>
        <s v="Vokseværket "/>
        <s v="Dagtilbud Nord"/>
        <s v="Hadsten SFO"/>
        <s v="Bakketoppen"/>
        <s v="Randers SOSU"/>
        <s v="Hårup Skole "/>
        <s v="Klubben Underground Viby Skole"/>
        <s v="Højbjerg Fritidsklub"/>
        <s v="Tysk Udd."/>
        <s v="Ranum Efterskole"/>
        <s v="EUD Jordbrug Aarhus"/>
        <s v="Fonden Ørnehøj"/>
        <s v="Bevægelsesbørnehuset"/>
        <s v="Dagplejen Skovvang"/>
        <s v="Klubben Gammelgård"/>
        <s v="EUD Aarhus Tech"/>
        <s v="Sankt Petri Gymnasium "/>
        <s v="Solbjergskolen "/>
        <s v="Sanderum Skole "/>
        <s v="Viborg Sygeplejeskole"/>
        <s v="Dagtilbud Langmark"/>
        <s v="Grindsted Privatskole"/>
        <s v="Jordbrugets Uddannelsescenter"/>
        <s v="Frødammen PPO"/>
        <s v="Øster Åby Friskole"/>
        <s v="Kertemindeegnens Friskole"/>
        <s v="Sæbygårdskolen"/>
        <s v="Sankt Joseph Skole"/>
        <s v="Klippen "/>
        <s v="Multiplatform"/>
        <s v="Risskov Efterskole"/>
        <s v="Christianshavns skole"/>
        <s v="Midtdjurs Friskole"/>
        <s v="VIA University College, pæd."/>
        <s v="Via Pæd. Ikast"/>
        <s v="Novaskolen"/>
        <s v="Nybøl Børneunivers "/>
        <s v="Herning Gymnasium "/>
        <s v="Randers HF og VUC"/>
        <s v="Silkeborg Ungdomsskole"/>
        <s v="Østerskov Efterskole"/>
        <s v="Rungsted Private Realskole"/>
        <s v="Lyshøjskolen"/>
        <s v="Steiner HF Aarhus"/>
        <s v="Skæring Egå Dagtilbud "/>
        <s v="VIA Horsens "/>
        <s v="Maribo Borgerskole"/>
        <s v="Kulsbjerg Skole"/>
        <s v="Gildbroskolen "/>
        <s v="Engelsborgskolen"/>
        <s v="AABC Aarhus "/>
        <s v="Astrup Friskole"/>
        <s v="Hørve Skole"/>
        <s v="Engstrømskolen "/>
        <s v="Øster Jølby Skole"/>
        <s v="Usserød Skole"/>
        <s v="Regnbuen "/>
        <s v="Stenhus Kostskole "/>
        <s v="Nærum Privatskole"/>
        <s v="SOSU Fredericia, Vejle, Horsens"/>
        <s v="Brøndby strand skole"/>
        <s v="Orkester Efterskolen "/>
        <s v="Vipperød skole"/>
        <s v="Udd. Center Holstebro"/>
        <s v="Sdr. Feldings Efterskole"/>
        <s v="Holmegaard Heldagsskole"/>
        <s v="Lyngby Friskole"/>
        <s v="Aarhus Gymnasium Tilst"/>
        <s v="Aalbæk Skole"/>
        <s v="Kalvebod Fælled Skole"/>
        <s v="Hillerød Vestskolen "/>
        <s v="Ålbæk Skole"/>
        <s v="Bornholms Efterskole"/>
        <s v="Bagsværd Kostskole"/>
        <s v="Herrestrup Skole"/>
        <s v="Rosenkilde skole"/>
        <s v="Låsby Skole"/>
        <s v="HHX, UCH Holstebro"/>
        <s v="CVS Randers"/>
        <s v="DIS"/>
        <s v="Tagense skole"/>
        <s v="Hotel og Restaurantskolen"/>
        <s v="VIA Campus C"/>
        <s v="Løjtegårdsskolen"/>
        <s v="SOSU Herning "/>
        <s v="Busses Skole"/>
        <s v="Lille Valbygårds Skole"/>
        <s v="Munkegårdens interne skole"/>
        <s v="Nyborg Friskole"/>
        <s v="SOSU Fyn"/>
        <s v="Viborg Ungdomsskole"/>
        <s v="Romalt Friskole "/>
        <s v="VIA Lærerudd. "/>
        <s v="Handbjerghus Efterskole"/>
        <s v="Risskov Gymnasium "/>
        <s v="DIS Study Abroad"/>
        <s v="Solskinsskolen "/>
        <s v="SOSU Vejle"/>
        <s v="Herlufsholm skole"/>
        <s v="Aarhus Kommune"/>
        <s v="Per Gyrum Skolen"/>
        <s v="Landsgrav Friskole"/>
        <s v="Skibelund Efterskole"/>
        <s v="Heltidsundervisning Ikast"/>
        <s v="Holmegårdsskolen"/>
        <s v="Virum Gymnasium "/>
        <s v="Aarhus Tech "/>
        <s v="Laursens Realskole"/>
        <s v="Landsbyskolen"/>
        <s v="HHX Gymnasiet"/>
        <s v="Fjordbakkeskolen"/>
        <s v="Byskolen Gnist"/>
        <s v="Store Magleby Skole"/>
        <s v="Mariagerfjord gymnasium"/>
        <s v="Rosendalskolen"/>
        <s v="Dragør Skole"/>
        <s v="CSK Center for Specialundervisning"/>
        <s v="Agerbæk Skole"/>
        <s v="Engskolen"/>
        <s v="Haderslev Ungdomsskole"/>
        <s v="Thyborøn Skole"/>
        <s v="Skelbæk Friskole"/>
        <s v="Klank Efterskole"/>
        <s v="FGU Silkenorg"/>
        <s v="Konfirmander"/>
        <s v="Amager Privatskole"/>
        <s v="SOSU Silkeborg"/>
        <s v="Nørre Vedby Skole"/>
        <s v="Lubine"/>
        <s v="Sejergårdsskolen"/>
        <s v="Aalborghus Gymnasium"/>
        <s v="Haderslev Kristne Friskole"/>
        <s v="ILO Lubin"/>
        <s v="Den Moderne Kulturelle Skole"/>
        <s v="Elsted Skole"/>
        <s v="FGU Parat til start"/>
        <s v="Tjørnegårdskolen"/>
        <s v="Brændstrup Kristne Friskole"/>
        <s v="Frederiksberg Byskole"/>
        <s v="N. Zahles Gymnasieskole"/>
        <s v="Kolding Gymnasium"/>
        <s v="UC Plus"/>
        <s v="Sankt Helene Skole"/>
        <s v="Øster Hornum Børneunivers"/>
        <s v="Rynkevangskolen"/>
        <s v="Stensager Skole"/>
        <s v="Thorning Skole"/>
        <s v="Fadls Børnehave"/>
        <s v="VIA Aarhus pæd."/>
        <s v="Gudumholm Skole"/>
        <s v="Høje Kolstrup Skole"/>
        <s v="Gelsted Børneunivers"/>
        <s v="Rårup Skole"/>
        <s v="Lynghedeskolen"/>
        <s v="Louiseskolen"/>
        <s v="SOSU MV"/>
        <s v="Lindbjergskolen"/>
        <s v="Cancura Fonden"/>
        <s v="Aarhus Akademi"/>
        <s v="Møn Friskole"/>
        <s v="Præstemoseskolen"/>
        <s v="Vesthimmerlands Gymnasium"/>
        <s v="Trekløverskolen"/>
        <s v="Springbræt Aarhus"/>
        <s v="Lycée Toulouse"/>
        <s v="Børnehuset Kildebjerg "/>
        <s v="Frydenhøjskolen"/>
        <s v="EUC Nordvest"/>
        <s v="Søndervangskolen"/>
        <s v="UCN Lærerudd."/>
        <s v="Studie 10"/>
        <s v="EUC Nord "/>
        <s v="Skanderborg Odder udd. Center"/>
        <s v="Thorsager Skole"/>
        <s v="Fløng Skole"/>
        <s v="DII Hobbitten"/>
        <s v="IBC Kolding"/>
        <s v="Sparkær Skole"/>
        <s v="Langsøskolen"/>
        <s v="Tinglev Skole"/>
        <s v="EUC Nord"/>
        <s v="Tåsingeskolen"/>
        <s v="Roskilde Universitet"/>
        <s v="Ungeskolen i VVK"/>
        <s v="10 KCD Videndjurs"/>
        <s v="Favrskov Gymnasium"/>
        <s v="Stokkebækskolen"/>
        <s v="Parkvejens Skole"/>
        <s v="Frederiksodde Skole"/>
        <s v="Sukkertoppen Gymnasium "/>
        <s v="Fri læring"/>
        <s v="Djurslands Folkehøjskole"/>
        <s v="Klubben Peter Fabersvej"/>
        <s v="Vuggestuen Gårdhaven"/>
        <s v="Klubben Bodøgården"/>
        <s v="Voldumegnens Friskole"/>
        <s v="Randers Ungdomsskole"/>
        <s v="Kornmod Realskoles SFO"/>
        <s v="Skattekisten"/>
        <s v="Frederiksborg Byskole"/>
        <s v="Aarhus Gymnasium, Aarhus Tech"/>
        <s v="Vejle Privatskole"/>
        <s v="Birkeskolen, STU"/>
        <s v="Skjoldhøj Dagpleje"/>
        <s v="DII Hobitten"/>
        <s v="Sæbygaard Skoleafdeling"/>
        <s v="Bakkegårdsskolen"/>
        <s v="Skovby Børnehus"/>
        <s v="Grindsted Vestre Skole"/>
        <s v="Vestervang Skolen"/>
        <s v="Djurslandsskolen"/>
        <s v="Møllevangskolen "/>
        <s v="Samsø Efterskole"/>
        <s v="Sabro-Korsvejskolen"/>
        <s v="Møllevangskolens SFO"/>
        <s v="DII Anemonen"/>
        <s v="STARK Danmark/ABC Business College"/>
        <s v="Handelsfagskolen Skåde"/>
        <s v="Børnehuset Frydenlund"/>
        <s v="VRC Silkeborg"/>
        <s v="Horsens Ungdomsskole"/>
        <s v="St. Andst Efterskole"/>
        <s v="HTX EUC Nordvest"/>
        <s v="DII Solsikken "/>
        <s v="Læreruddannelsen i Silkeborg, VIA"/>
        <s v="Aarhus Friskole"/>
        <s v="Børnehuset Børneliv"/>
        <s v="Tech College"/>
        <s v="Tradium HTX"/>
        <s v="Djurslands Skole"/>
        <s v="Lyne Friskole"/>
        <s v="Skåde skole "/>
        <s v="Tornhøjskolen"/>
        <s v="Det Blå Gymnasium, Varde"/>
        <s v="Børneskolen Bifrost"/>
        <s v="Learnmark 10"/>
        <s v="EUC Sjælland"/>
        <s v="Asprit Østjylland"/>
        <s v="Malling Skole"/>
        <s v="Frk. Ellen Gades Børnehave"/>
        <s v="Hovedgård Skole"/>
        <s v="Interskolen"/>
        <s v="Aarhus Designskole"/>
        <s v="Learmmark Horsens"/>
        <s v="Bavnebakken"/>
        <s v="Vedersø Idrætsefterskole"/>
        <s v="Jakobsskolen "/>
        <s v="Skovby Skole"/>
        <s v="Skolen ved Rønnebær Allé"/>
        <s v="College 360"/>
        <s v="Frederiksoddeskolen"/>
        <s v="Skørping Skole"/>
        <s v="Network Horsens"/>
        <s v="Roskilde Gymnasium "/>
        <s v="FGU Midtvest afd. Herning "/>
        <s v="Kareten "/>
        <s v="Børnehuset Klokkervej"/>
        <s v="Trivselscentret Ulvedal"/>
        <s v="Naturbørnehaven Bakkefly"/>
        <s v="Starup Skole"/>
        <s v="Vejle Friskole "/>
        <s v="Rudolf Steiner Skolen Aarhus"/>
        <s v="DII Børneuniverset"/>
        <s v="Børnehuset Skoven"/>
        <s v="BHU Labyrinten"/>
        <s v="Børnehuset Alsvej"/>
        <s v="Handelsgymnasiet Ikast"/>
        <s v="UC Syd Esbjerg"/>
        <s v="Nextwork Horsens"/>
        <s v="Thorsgård Efterskole"/>
        <s v="Privat Pasningsordning"/>
        <s v="Ryomgårds Realskole"/>
        <s v="Munkebjerg friskole"/>
        <s v="Kongevejen"/>
        <s v="Vorgod Barde Skole"/>
        <s v="Heldagsskolen Lærkeskolen"/>
        <s v="Galten Junior og Ungdomsklub "/>
        <s v="Ranum Skole"/>
        <s v="STU Haderslev"/>
        <s v="FGU Trekanten"/>
        <s v="Løgstør Skole"/>
        <s v="Lundagerskolen"/>
        <s v="Special Minds"/>
        <s v="Godthåb/Svenstrup Pastorat"/>
        <s v="Glamsbjergsskolens SFO"/>
        <s v="Krebs Skole"/>
        <s v="Falkonergårdens Gymnasium"/>
        <s v="Tradium Randers"/>
        <s v="Børnehaven Holkbækvej"/>
        <s v="Snegelhuset Bøgevej"/>
        <s v="Campus Vejle"/>
        <s v="Sct. Michaels Skole"/>
        <s v="Skovbyskolen"/>
        <s v="Aalborg Katedralskole"/>
        <s v="Østermarkskolen"/>
        <s v="Hulvej Privatskole"/>
        <s v="Ungeuniversitetet Vojens"/>
        <s v="Foreningen Hjemmeskoler"/>
        <s v="Viden Djurs"/>
        <s v="Bakkeskolen"/>
        <s v="GAIA STU og Akademi"/>
        <s v="IDA - Ingeniørforeningen"/>
        <s v="HEG"/>
        <s v="Myretuen Ryhavevej"/>
        <s v="DII Myretuen"/>
        <s v="Sønderhå Hørsted Friskole"/>
        <s v="Egebjergskolen"/>
        <s v="Skibet Skole"/>
        <s v="Hårup Skole"/>
        <s v="Haldum Hinnerup Skole"/>
        <s v="Marselisborg Gymnasium"/>
        <s v="Norddjurs Friskole"/>
        <s v="Børnehuset Malmøgade"/>
        <s v="Stensballe Skolen"/>
        <s v="Esbjerg Ungdomsskole"/>
        <s v="Det Blå Gymnasium, Haderslev"/>
        <s v="Børup Skolen"/>
        <s v="Rødkilde Gymnasium"/>
        <s v="Krabbeshus Heldagsskole"/>
        <s v="Myretuen"/>
        <s v="Gudenåskolen"/>
        <s v="Børnehuset Gyvelvejen"/>
        <s v="Tyholm Skole"/>
        <s v="DII Rend og Hop"/>
        <s v="Junglen"/>
        <s v="Samsø skole"/>
        <s v="FGU Kolding/Vejen"/>
        <s v="Nordre Skole, Viborg"/>
        <s v="Børnehaven Rytterparken"/>
        <s v="Bymarken Børnehave"/>
        <s v="Skolen i Nørskovlund"/>
        <s v="Dalgasskolen"/>
        <s v="Hadbjerg SFO"/>
        <s v="DII Skibet "/>
        <s v="Ungdomsskolen Skive"/>
        <s v="STU Syddjurs"/>
        <s v="Kristrup Skole"/>
        <s v="Vuggestuen ved æbletræet"/>
        <s v="Heltidsundervisningen Randers Ungdomsskole"/>
        <s v="Arden Skole"/>
        <s v="Danske Skoleelever"/>
        <s v="Kornmod Realskoles "/>
        <s v="Malmø Borgaskola"/>
        <s v="Birkehuset i Ry"/>
        <s v="Børnehuset Vestbyen"/>
        <s v="Mølholm skole"/>
        <s v="Vinderuo Skole"/>
        <s v="DIN Friskole "/>
        <s v="Børnehuset Bakken"/>
        <s v="Delegate AS"/>
        <s v="Brædstrup Skole"/>
        <s v="Rundhøjskolen"/>
        <s v="Vilsted Friskole"/>
        <s v="Væksthuset skole"/>
        <s v="Venøvej 7"/>
        <s v="Hoppeland"/>
        <s v="Skt. Johannes Børnehave"/>
        <s v="Københavns Universitet "/>
        <s v="Rudolf Steiner Skanderborg"/>
        <s v="Ikast Brande Gymnasium"/>
        <s v="Ikast Brande Ungdomscenter"/>
        <s v="Idrætsbørnehaven Bellevue"/>
        <s v="Bo/Skole/Job"/>
        <s v="Klejtrup Musikefterskole"/>
        <s v="Ebeltoft Skole"/>
        <s v="Hornslet skole"/>
        <s v="Ulstrup Skole"/>
        <s v="Hørup Centralskole"/>
        <s v="Søndervangs Dagtilbud"/>
        <s v="Dagtilbuddet Hasle Skole"/>
        <s v="Nørrestenbro"/>
        <s v="Familieforeningen Børneliv"/>
        <s v="Børnehuset Rybevænget"/>
        <s v="Børnehuset Rønbækken"/>
        <s v="Børnehaven Guldbryllupsasylet"/>
        <s v="Børnehuset Bylderup"/>
        <s v="Billund Skolen"/>
        <s v="Klassen på skærgården"/>
        <s v="Blicherskolen Randers"/>
        <s v="Hald Ege Skole"/>
        <s v="Østerhåbskolen"/>
        <s v="Børne- og Familiehuset Bakkevej"/>
        <s v="CKU Himmerland"/>
        <s v="Vestergårdsskolen"/>
        <s v="Bjerregrav Friskole"/>
        <s v="Englystskolen"/>
        <s v="Horne Efterskole"/>
        <s v="Ny tids læringsfællesskab"/>
        <s v="Dagskolen opsund"/>
        <s v="SOSU FVH"/>
        <s v="Online Skolen"/>
        <s v="Tønning-Træden Friskole"/>
        <s v="Kibæk Skole"/>
        <s v="Klubhuset (UngiAarhus)"/>
        <s v="Herlev Privatskole"/>
        <s v="Lemvig Gymnasium"/>
        <s v="Legestuen Gyngehesten"/>
        <s v="Universet, Kolt Hasselager"/>
        <s v="Børnehaven Lauge Koch"/>
        <s v="Viben "/>
        <s v="Solen"/>
        <s v="Randlev Friskole"/>
        <s v="Bagterpskolen"/>
        <s v="Ullits Skole"/>
        <s v="Vonsild Skole"/>
        <s v="Uddannelsesinstitutionen Facet"/>
        <s v="Herningskolen Erhvervsskole og gym."/>
        <s v="STU ved Fjorden"/>
        <s v="Natur og Helhedsskole Årslev"/>
        <s v="CSV Odense"/>
        <s v="Kridthuset Assensskole"/>
        <s v="Dybkær Specialskole"/>
        <s v="STU Norddjurs"/>
        <s v="CSV Vestfyn"/>
        <s v="Struer Statsgymnasium"/>
        <s v="Husby Efterskole"/>
        <s v="FGU Sønderjylland"/>
        <s v="Børnehuset Engen"/>
        <s v="Idrætsbørnehuset ved Globus1"/>
        <s v="Gyngehesten"/>
        <s v="Børnebåndet"/>
        <s v="Tange Kristne Friskole"/>
        <s v="Horsens Byskole"/>
        <s v="Rønde Skole"/>
        <s v="Kofoeds skole"/>
        <s v="Tinding Skole"/>
        <s v="Paderup Gymnasium"/>
        <s v="Gl Lindholm Skole"/>
        <s v="STU Mors"/>
        <s v="Vittrup Fri Fagskole"/>
        <s v="FGU Skive"/>
        <s v="Ovstmølleskolen"/>
        <s v="Vejle Midtbyskole"/>
        <s v="Bredsten-Godbjerg skole"/>
        <s v="Vildbjerg skole"/>
        <s v="Stenderup skole"/>
        <s v="Bedsted skole"/>
        <s v="Lillebæltskolen"/>
        <s v="DII Delfinhuset"/>
        <s v="Odder 10"/>
        <s v="VUC Djursland"/>
        <s v="Ungdomsskolen Knudmosen"/>
        <s v="Midtbyklubben Fritidsklub"/>
        <s v="Dagtilbud Egebjerg"/>
        <s v="Fuglbjeggård"/>
        <s v="Østerbo Vuggestue"/>
        <s v="Harlev Dagpleje"/>
        <s v="Gadekæret"/>
        <s v="Tårnøjskolen"/>
        <s v="Sabro Korsvejskolen"/>
        <s v="Galaksen"/>
        <s v="SOSU Syd"/>
        <s v="Frisholm"/>
        <s v="Fredericia 10'ende"/>
        <s v="Rindum Kjærgaard"/>
        <s v="10'ende Fredericia"/>
        <s v="Kløverparkens Børnehave"/>
        <s v="Engesvang skole"/>
        <s v="Rosendal ADHD"/>
        <s v="Specialcenter Marielundskolen"/>
        <s v="Bramdrup Specialcenter"/>
        <s v="FGU Sydøstjylland"/>
        <s v="Højmarkskolen"/>
        <s v="CSV Randers"/>
        <s v="HF og VUC Nord"/>
        <s v="Herskind Skole"/>
        <s v="Vallerødskolen"/>
        <s v="Tranhøjskolen"/>
        <s v="Forberedelsesskolen"/>
        <s v="Viborg Katedralskole"/>
        <s v="Nørholm Skole"/>
        <s v="Børnehaven Arendalsvej"/>
        <s v="Dagtilbuddet Kaskelotten"/>
        <s v="Børnehuset Besterbo"/>
        <s v="Naturbørnehaven Mariendal"/>
        <s v="Stoholm Skole"/>
        <s v="Efterskolen PLAY"/>
        <s v="Engen"/>
        <s v="Børnehuset Fugldal"/>
        <s v="Børnehuset Tusindfryd"/>
        <s v="Børnehuset Troldeskoven"/>
        <s v="Børnegården Rundhøj"/>
        <s v="Kerteminde 10. kl. center"/>
        <s v="Limfjordsskolen"/>
        <s v="Vestbyen Friskole"/>
        <s v="STU Favrskov"/>
        <s v="Øster Tørslev Menighedsråd"/>
        <s v="Lind Skole"/>
        <s v="Spiloppen"/>
        <s v="Herningsholmskolen"/>
        <s v="Castberggård"/>
        <s v="Svenstrup skole"/>
        <s v="Friskolen Asgaard"/>
        <s v="Baunehøjskolen"/>
        <s v="Mammas House"/>
        <s v="Samsøegade Skole"/>
        <s v="Auning skole"/>
        <s v="Efterskolen Helle"/>
        <s v="Lanagerskolen"/>
        <s v="BBH Gudrunsvej"/>
        <s v="Børnehuset Langenæsallé"/>
        <s v="Østbirk skole"/>
        <s v="Kildebakkeskolen"/>
        <s v="Overlade Friskole"/>
        <s v="Østervangskolen"/>
        <s v="Fælleshåbsskolen"/>
        <s v="Rathlousskolen"/>
        <s v="Grauballe skole"/>
        <s v="Dagskolen Ung Odense"/>
        <s v="STU Skivefjord"/>
        <s v="CSU Kolding "/>
        <s v="SDE 10. kl. Grindsted"/>
        <s v="Vestfjendskolsskolen"/>
        <s v="Fårup skole og børneby"/>
        <s v="BUA Psykiatri Skolebørn AUH"/>
        <s v="10. ved Kløften"/>
        <s v="Rønde Efterskole"/>
        <s v="Alléskolen"/>
        <s v="Hobro Søndre Skole"/>
        <s v="Nørbæk Skole"/>
        <s v="Kongevellen"/>
        <s v="Idrætsinstitutionen Kolbøtten"/>
        <s v="Juelsminde Skole"/>
        <s v="Nyborg Gymnasium"/>
        <s v="Randers Realskole"/>
        <s v="Leonardo Skolen"/>
        <s v="Bulderby"/>
        <s v="FGU HLSS Holstebro"/>
        <s v="FGU Aarhus Vest"/>
        <s v="Idrætsinstitutionen Rend og Hop"/>
        <s v="Dagtilbud Kaskelotten"/>
        <s v="UCL Jelling Pædagogudd."/>
        <s v="FGU Midthylland"/>
        <s v="Global Knowlex"/>
        <s v="Holmstrupgård Interne Skole"/>
        <s v="Nørrevangskolen Randers"/>
        <s v="Frie Fugle"/>
        <s v="Vejen Ungdomsskole"/>
        <s v="Fritidscenter Vesterkæret"/>
        <m/>
      </sharedItems>
    </cacheField>
    <cacheField name="Skoletype" numFmtId="0">
      <sharedItems containsBlank="1" count="19">
        <s v="Ung."/>
        <s v="Andre Ud."/>
        <s v="Dag."/>
        <s v="Folk. Mel."/>
        <s v="Folk. Ud. "/>
        <s v="Efterskole"/>
        <s v="Folk. Ind."/>
        <m/>
        <s v="Priv. Ud."/>
        <s v="Priv. Ind."/>
        <s v="SFO"/>
        <s v="Priv. Mel. "/>
        <s v="Konfirmander "/>
        <s v="Konfirmander"/>
        <s v="Hjemmeundervisning"/>
        <s v="Universitet"/>
        <s v="Klub"/>
        <s v="Voksenudd."/>
        <s v="specialklasse"/>
      </sharedItems>
    </cacheField>
    <cacheField name="Klassetrin" numFmtId="0">
      <sharedItems containsBlank="1" containsMixedTypes="1" containsNumber="1" containsInteger="1" minValue="0" maxValue="21" count="151">
        <s v="Erhvervsudd."/>
        <m/>
        <n v="4"/>
        <s v="SOSU"/>
        <n v="7"/>
        <s v="9 og 10"/>
        <n v="1"/>
        <n v="8"/>
        <s v="EUD"/>
        <n v="3"/>
        <n v="9"/>
        <s v="FGU"/>
        <n v="0"/>
        <n v="2"/>
        <s v="Tech"/>
        <n v="10"/>
        <n v="6"/>
        <s v="Gym."/>
        <s v="HHX"/>
        <s v="2g"/>
        <s v="9.-10."/>
        <s v="STU"/>
        <s v="8 og 9"/>
        <n v="5"/>
        <s v="1. sem"/>
        <s v="læreudd."/>
        <s v="3.-5."/>
        <s v="4.-10."/>
        <s v="6.,7.,8."/>
        <s v="12-17 år"/>
        <s v="5.-9."/>
        <s v="HF"/>
        <s v="8.-10."/>
        <s v="3.,4.,5."/>
        <s v="6.-9."/>
        <s v="0.,1.,2."/>
        <s v="VIA Lærer."/>
        <s v="Lærerudd."/>
        <s v="9.+10."/>
        <s v="4.,5.,6."/>
        <s v="0.-5."/>
        <s v="0.+1."/>
        <s v="7.-10."/>
        <s v="1.2."/>
        <s v="7.-9."/>
        <s v="7.-8."/>
        <s v="8.9."/>
        <s v="8.-9."/>
        <s v="Modtagerklasse"/>
        <s v="6.+7."/>
        <s v="7.-10. (FGU)"/>
        <s v="4.-5."/>
        <s v="6."/>
        <s v="VIA Pæd."/>
        <s v="HTX"/>
        <s v="4.-6."/>
        <s v="10-11 år"/>
        <s v="0.-3."/>
        <s v="11th grade"/>
        <s v="5.+6."/>
        <s v="8.+9."/>
        <s v="0.-1."/>
        <s v="Vuggestue"/>
        <s v="5.-6."/>
        <s v="2.-3.g"/>
        <s v="1.-4."/>
        <s v="Pæd."/>
        <s v="6.-8. kl. "/>
        <s v="6.-8."/>
        <s v="9.-10.kl."/>
        <s v="0.-2."/>
        <s v="0.-6."/>
        <s v="7+8"/>
        <s v="14.-18 årige"/>
        <n v="11"/>
        <s v="0.-2.+4.-5."/>
        <s v="3.-4."/>
        <s v="SFO"/>
        <s v="Kandidat"/>
        <s v="4.-7.kl."/>
        <s v="Børnehave"/>
        <s v="PPO"/>
        <s v="0.-3. kl."/>
        <s v="1.-3. kl."/>
        <s v="0.-2.kl."/>
        <s v="0.-3.kl."/>
        <s v="Dagpleje"/>
        <s v="0.-4.kl. "/>
        <s v="1.-3.kl."/>
        <s v="1.-3."/>
        <s v="4.+5."/>
        <s v="4.kl."/>
        <s v="1.-3.g"/>
        <s v="7.+8."/>
        <s v="VIA"/>
        <s v="Grundforløb "/>
        <s v="9.kl."/>
        <s v="3.g"/>
        <s v="EUC"/>
        <s v="3.-9. kl. "/>
        <s v="5.,6.,7."/>
        <s v="0.-7."/>
        <s v="FGU "/>
        <s v="Konfirmander"/>
        <s v="4.-7."/>
        <s v="4.-9"/>
        <s v="3.-6."/>
        <s v="16-22"/>
        <s v="UCN"/>
        <s v="2.-3."/>
        <s v="2.-5."/>
        <s v="EUC ."/>
        <s v="1.-2."/>
        <s v="Højskole"/>
        <s v="Klub"/>
        <s v="0.-4."/>
        <s v="Spec."/>
        <s v="5.-7."/>
        <s v="5.-8."/>
        <s v="5.-11."/>
        <s v="College"/>
        <s v="15-16år"/>
        <s v="3.-8."/>
        <s v="6.-7."/>
        <s v="0-10år"/>
        <s v="7.-9.kl."/>
        <s v="UC"/>
        <s v="2.+4."/>
        <s v="7.10."/>
        <s v="0.-9."/>
        <s v="6.-10."/>
        <s v="g"/>
        <s v="1.+7."/>
        <s v="0-4."/>
        <s v="Vittrup Fagskole."/>
        <s v="2.-6."/>
        <s v="7.9."/>
        <s v="VUC"/>
        <s v="6.-6."/>
        <s v="4.-8."/>
        <s v="CSV"/>
        <s v="2.-9."/>
        <s v="SOSU."/>
        <s v="Ung"/>
        <s v="2.-7."/>
        <s v="Alléskole."/>
        <s v="EUD/EUX"/>
        <s v="0.-8."/>
        <s v="1.-5."/>
        <s v="9.kl.-1.g"/>
        <n v="21" u="1"/>
      </sharedItems>
    </cacheField>
    <cacheField name="Elever" numFmtId="0">
      <sharedItems containsString="0" containsBlank="1" containsNumber="1" containsInteger="1" minValue="1" maxValue="64"/>
    </cacheField>
    <cacheField name="Lærere" numFmtId="0">
      <sharedItems containsString="0" containsBlank="1" containsNumber="1" containsInteger="1" minValue="1" maxValue="28"/>
    </cacheField>
    <cacheField name="Undervisningsforløb" numFmtId="0">
      <sharedItems containsBlank="1" containsMixedTypes="1" containsNumber="1" containsInteger="1" minValue="3" maxValue="3" count="29">
        <m/>
        <s v="Kursus - Erindring"/>
        <s v="Familieliv i 1970'erne"/>
        <s v="Kursus - Erindring "/>
        <s v="Genforeningen"/>
        <s v="Der var engang en digter"/>
        <s v="Mad på bordet - korn"/>
        <s v="En skoledag i 1864"/>
        <s v="Kom og hør et eventyr"/>
        <s v="Kursus - Kulturvitaminer"/>
        <s v="I skole som i 1800-tallet"/>
        <s v="Den standhaftige tinsoldat"/>
        <s v="Danmark i 1800-tallet"/>
        <s v="En dag som børn"/>
        <s v="Kom og leg "/>
        <s v="Mad på bordet - kartoflen"/>
        <s v="Forbrydelse, retfærdighed og straf "/>
        <s v="Rundvisning "/>
        <s v="Pandekager med Madam Nielsen "/>
        <s v="Ekspert- særforløb "/>
        <s v="Testforløb - Arthur "/>
        <s v="En dag med Niels og Marie"/>
        <s v="Efterår og Syltetid"/>
        <s v="Julens Fortællinger"/>
        <s v="Nisserne i DGB"/>
        <s v="Først skal træet vises "/>
        <s v="Julebagning med Madam Nielsen"/>
        <s v="Bolsjelavning"/>
        <n v="3" u="1"/>
      </sharedItems>
    </cacheField>
    <cacheField name="Rundvisning" numFmtId="0">
      <sharedItems containsBlank="1"/>
    </cacheField>
    <cacheField name="PEH" numFmtId="0">
      <sharedItems containsBlank="1"/>
    </cacheField>
    <cacheField name="Downloadet Materiale" numFmtId="0">
      <sharedItems containsBlank="1"/>
    </cacheField>
    <cacheField name="Specialklasse " numFmtId="0">
      <sharedItems containsBlank="1"/>
    </cacheField>
    <cacheField name="ULF" numFmtId="0">
      <sharedItems containsBlank="1"/>
    </cacheField>
    <cacheField name="Aarhus Kommune " numFmtId="0">
      <sharedItems containsBlank="1"/>
    </cacheField>
  </cacheFields>
  <extLst>
    <ext xmlns:x14="http://schemas.microsoft.com/office/spreadsheetml/2009/9/main" uri="{725AE2AE-9491-48be-B2B4-4EB974FC3084}">
      <x14:pivotCacheDefinition pivotCacheId="871521004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ine Mølkjær-Jørgensen" refreshedDate="46140.532137731483" createdVersion="8" refreshedVersion="8" minRefreshableVersion="3" recordCount="2988" xr:uid="{0B211E01-12AE-4F15-8CAD-815913BEA78B}">
  <cacheSource type="worksheet">
    <worksheetSource name="Tabel1"/>
  </cacheSource>
  <cacheFields count="14">
    <cacheField name="Dato" numFmtId="14">
      <sharedItems containsSemiMixedTypes="0" containsNonDate="0" containsDate="1" containsString="0" minDate="1934-12-13T00:00:00" maxDate="2024-12-28T00:00:00" count="251">
        <d v="2024-12-13T00:00:00"/>
        <d v="2024-01-09T00:00:00"/>
        <d v="2024-01-10T00:00:00"/>
        <d v="2024-01-11T00:00:00"/>
        <d v="2024-01-12T00:00:00"/>
        <d v="2024-01-16T00:00:00"/>
        <d v="2024-01-17T00:00:00"/>
        <d v="2024-01-18T00:00:00"/>
        <d v="2024-01-19T00:00:00"/>
        <d v="2024-01-22T00:00:00"/>
        <d v="2024-01-23T00:00:00"/>
        <d v="2024-01-24T00:00:00"/>
        <d v="2024-01-25T00:00:00"/>
        <d v="2024-01-26T00:00:00"/>
        <d v="2024-01-30T00:00:00"/>
        <d v="2024-01-31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2T00:00:00"/>
        <d v="2024-02-13T00:00:00"/>
        <d v="2024-02-14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5T00:00:00"/>
        <d v="2024-03-26T00:00:00"/>
        <d v="2024-03-27T00:00:00"/>
        <d v="2024-04-02T00:00:00"/>
        <d v="2024-04-03T00:00:00"/>
        <d v="2024-04-04T00:00:00"/>
        <d v="2024-04-05T00:00:00"/>
        <d v="2024-04-08T00:00:00"/>
        <d v="2024-04-09T00:00:00"/>
        <d v="2024-04-10T00:00:00"/>
        <d v="2024-04-11T00:00:00"/>
        <d v="2024-04-12T00:00:00"/>
        <d v="2024-04-15T00:00:00"/>
        <d v="2024-04-16T00:00:00"/>
        <d v="2024-04-17T00:00:00"/>
        <d v="2024-04-18T00:00:00"/>
        <d v="2024-04-19T00:00:00"/>
        <d v="2024-04-22T00:00:00"/>
        <d v="2024-04-23T00:00:00"/>
        <d v="2024-04-24T00:00:00"/>
        <d v="2024-04-25T00:00:00"/>
        <d v="2024-04-26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10T00:00:00"/>
        <d v="2024-05-11T00:00:00"/>
        <d v="2024-05-13T00:00:00"/>
        <d v="2024-05-14T00:00:00"/>
        <d v="2024-05-15T00:00:00"/>
        <d v="2024-05-16T00:00:00"/>
        <d v="2024-05-17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7T00:00:00"/>
        <d v="2024-06-18T00:00:00"/>
        <d v="2024-06-19T00:00:00"/>
        <d v="2024-06-20T00:00:00"/>
        <d v="2024-06-21T00:00:00"/>
        <d v="2024-06-24T00:00:00"/>
        <d v="2024-06-25T00:00:00"/>
        <d v="2024-06-26T00:00:00"/>
        <d v="2024-06-27T00:00:00"/>
        <d v="2024-07-01T00:00:00"/>
        <d v="2024-07-02T00:00:00"/>
        <d v="2024-07-04T00:00:00"/>
        <d v="2024-07-05T00:00:00"/>
        <d v="2024-07-09T00:00:00"/>
        <d v="2024-07-10T00:00:00"/>
        <d v="2024-07-12T00:00:00"/>
        <d v="2024-07-17T00:00:00"/>
        <d v="2024-07-18T00:00:00"/>
        <d v="2024-07-19T00:00:00"/>
        <d v="2024-07-23T00:00:00"/>
        <d v="2024-07-24T00:00:00"/>
        <d v="2024-07-25T00:00:00"/>
        <d v="2024-07-27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9T00:00:00"/>
        <d v="2024-08-11T00:00:00"/>
        <d v="2024-08-13T00:00:00"/>
        <d v="2024-08-14T00:00:00"/>
        <d v="2024-08-15T00:00:00"/>
        <d v="2024-08-19T00:00:00"/>
        <d v="2024-08-20T00:00:00"/>
        <d v="2024-08-21T00:00:00"/>
        <d v="2024-08-22T00:00:00"/>
        <d v="2024-08-23T00:00:00"/>
        <d v="2024-08-26T00:00:00"/>
        <d v="2024-08-27T00:00:00"/>
        <d v="2024-08-28T00:00:00"/>
        <d v="2024-08-29T00:00:00"/>
        <d v="2024-08-30T00:00:00"/>
        <d v="2024-09-02T00:00:00"/>
        <d v="2024-09-03T00:00:00"/>
        <d v="2024-09-04T00:00:00"/>
        <d v="2024-09-05T00:00:00"/>
        <d v="2024-09-06T00:00:00"/>
        <d v="2024-09-08T00:00:00"/>
        <d v="2024-09-09T00:00:00"/>
        <d v="2024-09-10T00:00:00"/>
        <d v="2024-09-11T00:00:00"/>
        <d v="2024-09-12T00:00:00"/>
        <d v="2024-09-13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28T00:00:00"/>
        <d v="2024-09-30T00:00:00"/>
        <d v="2024-10-01T00:00:00"/>
        <d v="2024-10-02T00:00:00"/>
        <d v="2024-10-03T00:00:00"/>
        <d v="2024-10-04T00:00:00"/>
        <d v="2024-10-07T00:00:00"/>
        <d v="2024-10-08T00:00:00"/>
        <d v="2024-10-09T00:00:00"/>
        <d v="2024-10-12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1T00:00:00"/>
        <d v="2024-11-04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5T00:00:00"/>
        <d v="2024-11-17T00:00:00"/>
        <d v="2024-11-18T00:00:00"/>
        <d v="2024-11-19T00:00:00"/>
        <d v="2024-11-20T00:00:00"/>
        <d v="2024-11-21T00:00:00"/>
        <d v="2024-11-22T00:00:00"/>
        <d v="2024-11-25T00:00:00"/>
        <d v="2024-11-26T00:00:00"/>
        <d v="2024-11-27T00:00:00"/>
        <d v="2024-11-28T00:00:00"/>
        <d v="2024-11-29T00:00:00"/>
        <d v="2024-11-30T00:00:00"/>
        <d v="2024-12-02T00:00:00"/>
        <d v="2024-12-03T00:00:00"/>
        <d v="2024-12-04T00:00:00"/>
        <d v="2024-12-05T00:00:00"/>
        <d v="2024-12-06T00:00:00"/>
        <d v="2024-12-08T00:00:00"/>
        <d v="2024-12-09T00:00:00"/>
        <d v="2024-12-10T00:00:00"/>
        <d v="2024-12-11T00:00:00"/>
        <d v="2024-12-12T00:00:00"/>
        <d v="2024-12-16T00:00:00"/>
        <d v="2024-12-17T00:00:00"/>
        <d v="2024-12-18T00:00:00"/>
        <d v="2024-12-19T00:00:00"/>
        <d v="2024-12-20T00:00:00"/>
        <d v="2024-12-25T00:00:00"/>
        <d v="2024-12-27T00:00:00"/>
        <d v="2024-10-18T00:00:00"/>
        <d v="2024-10-11T00:00:00"/>
        <d v="2024-10-17T00:00:00"/>
        <d v="2024-10-16T00:00:00"/>
        <d v="2024-10-15T00:00:00"/>
        <d v="2024-10-21T00:00:00"/>
        <d v="2024-10-14T00:00:00"/>
        <d v="2024-10-10T00:00:00"/>
        <d v="2024-09-15T00:00:00"/>
        <d v="2024-09-22T00:00:00"/>
        <d v="2024-10-26T00:00:00"/>
        <d v="1934-12-13T00:00:00" u="1"/>
      </sharedItems>
      <fieldGroup par="13"/>
    </cacheField>
    <cacheField name="Skole" numFmtId="0">
      <sharedItems containsBlank="1" count="1043">
        <s v="Skæring Skole"/>
        <s v="Aarhus Tech"/>
        <s v="Skovvangskolen"/>
        <s v="Naturbørnehaven i Langå"/>
        <s v="Viborg Private Realskole"/>
        <s v="Brejning Efterskole"/>
        <s v="HF &amp; VUC Nord"/>
        <s v="Søndervang Vestergård Dagtilbud"/>
        <s v="Ellevangskolen"/>
        <s v="Tech College Aalborg"/>
        <s v="Børnehuset Elmegården"/>
        <s v="SOSU Østjylland"/>
        <s v="Hornsyld Skole"/>
        <s v="Hjemmeundervisning "/>
        <s v="DII Børnehuset Fjældevænget"/>
        <s v="Sølystskolen Egå"/>
        <s v="VIA University College"/>
        <s v="Horsens Gymnasium"/>
        <s v="Juninakken, Skødstrup"/>
        <s v="Aarhus Akademi"/>
        <s v="Hem Skole"/>
        <s v="Tippehøj"/>
        <s v="Galten Børnehave og Vug."/>
        <s v="Engdalskolen"/>
        <s v="C. La Cours Skole"/>
        <s v="Hadsten Skole"/>
        <s v="Fadls Børnehave"/>
        <s v="Egaa Gymnasium"/>
        <s v="Birkeskolen"/>
        <s v="Syddjurs Gymnasium"/>
        <s v="IBC Kolding"/>
        <s v="Børnehuset Haven"/>
        <s v="Randers Realskole"/>
        <s v="Silkeborg Gymnasium"/>
        <s v="Aarhus Statsgymnasium"/>
        <s v="UngAalborg Udd. Center"/>
        <s v="Stærskolen"/>
        <s v="Vuggestuen Silkeborgvej"/>
        <s v="Eisbjerghus Efterskole"/>
        <s v="Herning Gymnasium"/>
        <s v="Ikast Nordre Skole"/>
        <s v="Aarhus Gymnasium"/>
        <s v="ESAD"/>
        <s v="Frederiksbjerg Skole"/>
        <s v="Elev Skole"/>
        <s v="Skåde Skole"/>
        <s v="Odense Tekniske Gymnasium"/>
        <s v="Aabenraa Statsskole"/>
        <s v="Mårslet Skole"/>
        <s v="Marstal Skole"/>
        <s v="SOSU Nord"/>
        <s v="Aarhus HF og VUC"/>
        <s v="Viborg International School"/>
        <s v="Horsens Ungdomsskole"/>
        <s v="Erhvervsakademi Aarhus"/>
        <s v="Tranbjergskolen"/>
        <s v="N. Kochs Skole"/>
        <s v="EUC Sjælland"/>
        <s v="DIS Copenhagen"/>
        <s v="Viby Gymnasium"/>
        <s v="Gudenåskolen"/>
        <s v="Trekløverskolen "/>
        <s v="Læssøesgade Skole"/>
        <s v="Lyngby Handelsgymnasium"/>
        <s v="U Nord"/>
        <s v="Tirsdalens Skole"/>
        <s v="Frejlev Skole"/>
        <s v="Gødvad Efterskole"/>
        <s v="Ikastvej 27"/>
        <s v="Himmelev Skole"/>
        <s v="DII Skovkanten"/>
        <s v="Åby Børnehave"/>
        <s v="Horsens Byskoles SFO"/>
        <s v="Folkesundhed Aarhus"/>
        <s v="Ung Norddjurs"/>
        <s v="Viby Skole"/>
        <s v="Virupskolen SFO"/>
        <s v="Herstedlund Skole"/>
        <s v="Skanderborg Gymnasium"/>
        <s v="Pædagogudd. Randers"/>
        <s v="EUC Syd Sønderborg"/>
        <s v="Den Grønne STU"/>
        <s v="Langagerskolen"/>
        <s v="Børnehaven Nørreskoven"/>
        <s v="Marselisborg Gymnasium"/>
        <s v="Munkevængets Skole"/>
        <s v="ARoS"/>
        <s v="Herningsholm Erhvervsskole"/>
        <s v="Børnehuset Engen"/>
        <s v="Fredericia Gym."/>
        <s v="Aarhus Handelsgymnasium"/>
        <s v="SKALS Efterskole"/>
        <s v="Solsikken"/>
        <s v="Naturbørnehaven Mariendal"/>
        <s v="Søndervangskolen"/>
        <s v="Viborg Gymnasium"/>
        <s v="Kratholmskolen"/>
        <s v="Ringe Kost- og Realskole"/>
        <s v="Hoppeland"/>
        <s v="College 360"/>
        <s v="Langenæs Dagtilbud"/>
        <s v="Aalborg Universitet"/>
        <s v="Mariagerfjord Ungdomsskole"/>
        <s v="AI Hikma Skolen"/>
        <s v="Resen Friskole"/>
        <s v="Tilst Skole"/>
        <s v="Mariagerfjord Gym."/>
        <s v="Børnehuset Malmøgade"/>
        <s v="Skovbyskolen"/>
        <s v="Tradium HHX Randers"/>
        <s v="Thisted Gymnasium"/>
        <s v="UCN"/>
        <s v="Skovbrynet Skole"/>
        <s v="Foreningen Rødderne"/>
        <s v="Rosenvangklubben"/>
        <s v="Risskov Gymnasium"/>
        <s v="Balsmoseskolen"/>
        <s v="Syddansk Erhvervsskole"/>
        <s v="Aarhus Gymnasium Viby"/>
        <s v="Aarhus Universitet"/>
        <s v="Bøgevangskole"/>
        <s v="Horsens Byskole"/>
        <s v="Søskrænten"/>
        <s v="Kristinedalsskolen"/>
        <s v="Hundested Skole"/>
        <s v="Ikast Brande Gymnasium"/>
        <s v="Vonsild Skole"/>
        <s v="Dybkær Specialskole"/>
        <s v="Børnehuset 8B"/>
        <s v="Toftegårdsskolen"/>
        <s v="Learnmark Horsens"/>
        <s v="Åby Skole"/>
        <s v="IES Rafael Alberti"/>
        <s v="Skive Gymnasium"/>
        <s v="Børnehuset Trolle"/>
        <s v="IBC Fredericia "/>
        <s v="Cornelius Hansens Skole"/>
        <s v="Klokkerholmskolen"/>
        <s v="Fanø Skole"/>
        <s v="Esbjerg Gymnasium"/>
        <s v="Lisbjergsskolen"/>
        <s v="FOSBOS Ingolstadt"/>
        <s v="Vestergårdsskolen"/>
        <s v="Ellehøjskolen"/>
        <s v="Gribskolen afd. Græsted"/>
        <s v="Bankagerskolen"/>
        <s v="Kragelund Efterskole"/>
        <s v="Thurshavnsgade"/>
        <s v="Holbjergskolen"/>
        <s v="Odder Lille Friskole"/>
        <s v="Sigerslevøster Privatskole"/>
        <s v="Aarhus Friskole"/>
        <s v="Fonden Ørting Interne Skole"/>
        <s v="Efterskolen For Scenekunst"/>
        <s v="DII Skibet"/>
        <s v="SOSU Vejle"/>
        <s v="Montessori College"/>
        <s v="Østre Skole, Thisted "/>
        <s v="Frisholm Skole"/>
        <s v="Fibiger Hjemmeskole"/>
        <s v="SOSU Midtvest"/>
        <s v="Engskolen"/>
        <s v="Aarhus Business College"/>
        <s v="Nordreskolen Viborg"/>
        <s v="Espergærde Gymnmasium"/>
        <s v="Børnehaven Silkeborgen"/>
        <s v="Efterskolen Ådalen"/>
        <s v="Svend Gønge skole"/>
        <s v="Klubben Underground"/>
        <s v="Kolt Klubben"/>
        <s v="VIVES"/>
        <s v="Tjele Efterskole"/>
        <s v="Ikast Ungdomsskole"/>
        <s v="Magleby Efterskole"/>
        <s v="Clavis"/>
        <s v="SOSU Syd"/>
        <s v="Skærbæk Realskole"/>
        <s v="Landsbyskolen"/>
        <s v="Tårnby Gymnasium og HF"/>
        <s v="Venøvej 7"/>
        <s v="Højmarkskolen"/>
        <s v="Kildegårskolen Vest"/>
        <s v="Låsby skole"/>
        <s v="Elsted Skole"/>
        <s v="Kvikmarken Privatskole"/>
        <s v="Rundhøjskolen"/>
        <s v="Skanderborg Odder center for udd."/>
        <s v="Brønderslev Gymnasium"/>
        <s v="Frederiksberg VUC og STX"/>
        <s v="Viby  Skole"/>
        <s v="Åskolen"/>
        <s v="Beder Kirke"/>
        <s v="Idestrup Privatskole"/>
        <s v="Kirke Såby Skole"/>
        <s v="Måløvhøj Skole"/>
        <s v="Elise Smiths Skole"/>
        <s v="Ludwig-Andresen-Schule"/>
        <s v="Lyngby Private Skole"/>
        <s v="Børnehuset Skoven "/>
        <s v="Jordbrugets Uddannelsescenter"/>
        <s v="Nørre Gymnasium"/>
        <s v="Rødovre Gymnasium"/>
        <s v="Broskolen"/>
        <s v="Bredager"/>
        <s v="Heltidsskolen Randers"/>
        <s v="Træhøjen Søndervang Vestergård"/>
        <s v="Guldsmeden"/>
        <s v="UC Plus"/>
        <s v="Frederiksbjerg Børnehus"/>
        <s v="Fjordvang Efterskole"/>
        <s v="Ellidshøj Skole"/>
        <s v="Ungeuniverset Vojens"/>
        <s v="Skt. Knuds Skole"/>
        <s v="Sunds Ilskov skole"/>
        <s v="Børnehaven Thorshavnsgade"/>
        <s v="Knasten"/>
        <s v="Elmehøjen Børnehus"/>
        <s v="Vorrevangskolen"/>
        <s v="Sørvad Ørnhøj Skole"/>
        <s v="Tove Ditlevsens Skole "/>
        <s v="Rosendalskolen"/>
        <s v="Skjoldhøjskolen"/>
        <s v="Vor Frue Skole Næstved"/>
        <s v="NEXT Sydkysten"/>
        <s v="Hjortshøj Kirke"/>
        <s v="Esbjerg International School"/>
        <s v="Rosengårdsskolen"/>
        <s v="Skolen på Grundtvigsvej"/>
        <s v="Sorgenfriskolen"/>
        <s v="Munkegårdens interne skole"/>
        <s v="Ryomgård Realskole"/>
        <s v="Kochs Skole"/>
        <s v="Social- og sundhedsskolen Fyn"/>
        <s v="Struer Statsgymnasium"/>
        <s v="Arkitektskolen i Aarhus"/>
        <s v="Småslkolen Christianshede "/>
        <s v="SOSU Fyn"/>
        <s v="Risbjergskolen"/>
        <s v="FGU Fyn Odense"/>
        <s v="DTU"/>
        <s v="Fladsåskolen"/>
        <s v="Gyvelhøjskolen"/>
        <s v="Fjordskolen"/>
        <s v="Gymnazium Jihlava"/>
        <s v="Middelfart Gym. "/>
        <s v="Kragelundskolen"/>
        <s v="UCH Handelsgymnasiet Holstebro"/>
        <s v="Rønde Privatskole"/>
        <s v="Th. Langs Skole"/>
        <s v="Kaløvig skole"/>
        <s v="Børnehuset Langenæs Allé"/>
        <s v="Børnehuset Fjældevænget"/>
        <s v="Nymarkskolen Svendborg"/>
        <s v="Dueholmskolen"/>
        <s v="Klubberne Peter Fabers vej"/>
        <s v="AABC"/>
        <s v="Drenthe College Assens"/>
        <s v="SOSU Randers"/>
        <s v="Ramum Efterskole"/>
        <s v="Gemeinschaftschule Wentdorf"/>
        <s v="Langsøskolen Hejrevej"/>
        <s v="Børnehuset Vesterbo"/>
        <s v="HKI"/>
        <s v="Hans Knudsen Institut"/>
        <s v="Kokkedal Skole"/>
        <s v="Skolegades BHU"/>
        <s v="Dalgasskolen"/>
        <s v="Bredagerskolen"/>
        <s v="UC Holstebro"/>
        <s v="FGU Aarhus"/>
        <s v="Rask Mølle Skole"/>
        <s v="HHX Gymnasiet Risskov"/>
        <s v="Børnehuset "/>
        <s v="Stensagerskolen"/>
        <s v="Aarhus Efterskole"/>
        <s v="Gaias Hjemmeskole"/>
        <s v="Klubben Engdal"/>
        <s v="Diakonhøjskolen"/>
        <s v="Møllevangskolen "/>
        <s v="Grønnevang Skole"/>
        <s v="Odder Gymnasium"/>
        <s v="Gammelgaardsskolen"/>
        <s v="Ebeltoft skole"/>
        <s v="Sølyst skolen"/>
        <s v="Dr. Alexandrines Børnehave"/>
        <s v="Køge Private Realskole"/>
        <s v="Lysbro Uddannelsescenter"/>
        <s v="Kornmod Realskole"/>
        <s v="Klubben Peter Fabers Vej"/>
        <s v="Parkskolen Herning "/>
        <s v="Østermarkskolen"/>
        <s v="Brattingborgskolen"/>
        <s v="Bramdrup Skole "/>
        <s v="Hotel- og restauranskolen"/>
        <s v="Tørring Gymnasium"/>
        <s v="Sygeplejersker"/>
        <s v="Enghaveskolen"/>
        <s v="Tingløkkeskolen"/>
        <s v="Samsøgade Skole"/>
        <s v="Sorring Skole"/>
        <s v="Himmerlands Ungdomsskole"/>
        <s v="Pædagoguddannelsen Aarhus"/>
        <s v="Brahesminde Skole afd. Horne"/>
        <s v="Nordvangskolen"/>
        <s v="Egebakken Specialskole"/>
        <s v="Fritidsklubben Midtpunkt"/>
        <s v="Bramdrup Skole Specialcenter"/>
        <s v="Ådalens Skole"/>
        <s v="Drivhuset Odense"/>
        <s v="Chinese University of Hong Kong"/>
        <s v="Clavis Aarhus"/>
        <s v="Midtjyllands Kristne friskole"/>
        <s v="Fritids og ungdomsklub Gammelgård"/>
        <s v="Rudolf Steiner-Skolen"/>
        <s v="Aulum-Hodsager Skole"/>
        <s v="Dybbøl Efterskole"/>
        <s v="Farupgaard Ungecenter"/>
        <s v="Virum Gymnasium"/>
        <s v="Aarhus Gymnasium Tilst "/>
        <s v="Vejle Midtbyskole"/>
        <s v="Efterskolen ved Nyborg"/>
        <s v="Tranbjerg Skole"/>
        <s v="Uglegårdsskolen"/>
        <s v="Copenhagen City School"/>
        <s v="Rygårds International School"/>
        <s v="Farsø Efterskole"/>
        <s v="Deutsche Schule Tingleff"/>
        <s v="DSV KBH"/>
        <s v="Jasminvej 31"/>
        <s v="FGU Skejby"/>
        <s v="Børnehuset Deruda "/>
        <s v="Vordingborg STU"/>
        <s v="SOSU Horsens"/>
        <s v="Ida Holst Skole"/>
        <s v="Waldemarsbo Efterskole"/>
        <s v="Bjergby Friskole"/>
        <s v="Beskæftigelse og uddannelse, Hinnerup/Randers"/>
        <s v="Den Private Børnepasning Klokkerbakken 56"/>
        <s v="Fontys"/>
        <s v="Kiels Universitet"/>
        <s v="Pæd. Assistent VIA"/>
        <s v="Internatinal School Ikast Brande"/>
        <s v="Bavnehøjskolen"/>
        <s v="Lynghedeskolen afd. Søndre"/>
        <s v="Østervangskolen"/>
        <s v="STU Ulkebøldam"/>
        <s v="Møldrup Skole"/>
        <s v="Torup Skole"/>
        <s v="Søndrevangskolen"/>
        <s v="Tønder Ungdomsskole"/>
        <s v="Bjerringbro Skole"/>
        <s v="Faxehus Efterskole"/>
        <s v="College 360 HTX Silkeborg"/>
        <s v="SCU HF og VUC Skanderborg"/>
        <s v="Vuggestuen Solskikken"/>
        <s v="Rosenvangskolen"/>
        <s v="UngiAarhus"/>
        <s v="Sloth Krogsgaard Hjemmeskole"/>
        <s v="Nr. Nissum Skole og Børneunivers"/>
        <s v="International High School (Polen?)"/>
        <s v="Børnehuset ved Åen"/>
        <s v="Engbjergskolen"/>
        <s v="Ollerup Friskole"/>
        <s v="Egå Gymnasium"/>
        <s v="Klubben Barsøesgade"/>
        <s v="Nørre Boulevard Skolen"/>
        <s v="Frederiksbjerg Klubben"/>
        <s v="Handelsfagskolen"/>
        <s v="Fynshav Børneunivers"/>
        <s v="Teknisk Gymnasium Skanderborg"/>
        <s v="Hedens Efterskole"/>
        <s v="Klim Friskole"/>
        <s v="Lund Skolen"/>
        <s v="GXU KBH"/>
        <s v="Internationalt College"/>
        <s v="Fjelsø Friskole"/>
        <s v="Osted Friskole"/>
        <s v="Gråsten skole"/>
        <s v="Gedsted Skole"/>
        <s v="Højslev Skole"/>
        <s v="Bavnehøj Skole"/>
        <s v="Højboskolen"/>
        <s v="Leonardskolen "/>
        <s v="Børnehuset Digterparken"/>
        <s v="Gudumholm Skole"/>
        <s v="Firkløverskolen"/>
        <s v="Vestskolen afd. Skovbakken"/>
        <s v="Sct. Mariæ Skoles Bigband"/>
        <s v="Ungecenter USF"/>
        <s v="Børnehuset Ovenpå"/>
        <s v="Borupskolen "/>
        <s v="Åby Dagpleje"/>
        <s v="Gustav Johannsens Skolen"/>
        <s v="Skive College"/>
        <s v="Bøgballe Friskole"/>
        <s v="Hammerum Skole"/>
        <s v="ØsterbyCenteret Vejen "/>
        <s v="Jakobskolen"/>
        <s v="Virring Skole"/>
        <s v="Frederiksoddeskolen"/>
        <s v="Bredballe Privatskole"/>
        <s v="Skjern Kristne Friskole"/>
        <s v="Aarhus International School"/>
        <s v="Børnehuset Jernurten"/>
        <s v="Næshøjskolen"/>
        <s v="IES San José"/>
        <s v="Katrinebjergskolen"/>
        <s v="FGU Samsø"/>
        <s v="Rosmus Skole"/>
        <s v="Kralundskolen"/>
        <s v="Assens Skole"/>
        <s v="Hørup Centralskole"/>
        <s v="Heldagsskolen Stenagergaard"/>
        <s v="Selam Privatskole"/>
        <s v="Storkereden"/>
        <s v="Salem Privatskole"/>
        <s v="Gjessø Skole"/>
        <s v="Solbjergskolen"/>
        <s v="Laursens Realskole"/>
        <s v="Mammas House, Beder"/>
        <s v="Steiner HF"/>
        <s v="Behandlingsstedet Holbrogaard"/>
        <s v="Gungehusskolen"/>
        <s v="Limfjordsskolen"/>
        <s v="Årre Skole"/>
        <s v="Seden Skole"/>
        <s v="Stillinge Skole"/>
        <s v="Hurlumhejhuset"/>
        <s v="Nørreå Friskole"/>
        <s v="Ladelund Ungdomsskole"/>
        <s v="University of Washington"/>
        <s v="Virklund Skole"/>
        <s v="Hasle skole"/>
        <s v="DII Børnesnak"/>
        <s v="Niels Ebbesen Skolen"/>
        <s v="Kløvermarkskolen"/>
        <s v="Rønde Skole"/>
        <s v="Hyllehøjskolen"/>
        <s v="Risskov Skole"/>
        <s v="Legehuset"/>
        <s v="Tungelundskolen"/>
        <s v="Nymarkskolen"/>
        <s v="Sorring Børnehus"/>
        <s v="Lundskolen"/>
        <s v="Grundschule am Vierrutenberg"/>
        <s v="SFO Sødalskolen"/>
        <s v="FGU Fyn Nordfyn"/>
        <s v="Sønderborg Ungdomsskole"/>
        <s v="FGU Sønderjylland"/>
        <s v="Børnehuset Elmehøjen"/>
        <s v="Hørning Juniorklub"/>
        <s v="Højvangskolen "/>
        <s v="Ranum Efterskole"/>
        <s v="Børnehuset Rydevænget"/>
        <s v="BHU Thorshavnsgade"/>
        <s v="Thunfisken"/>
        <s v="Vuggestuen Gårdhaven"/>
        <s v="Dagplejen Skjoldhøj"/>
        <s v="Tumlehøjen"/>
        <s v="Børnehaven Ahrendalsvej"/>
        <s v="Parat til Start"/>
        <s v="Børnehuset Bakken"/>
        <s v="Manesegler Kiel"/>
        <s v="Myretuen"/>
        <s v="Åby Skoles SFO"/>
        <s v="Fritidscentret Byggeren"/>
        <s v="SFO Møllevang"/>
        <s v="Aarhus Privatskole"/>
        <s v="Børnehuset Spiloppen"/>
        <s v="Børnehuset Moltkesvej"/>
        <s v="Børnehuset Fuglereden"/>
        <s v="Aarhus Summer University"/>
        <s v="Dania Erhvervsakademi"/>
        <s v="Daghuset Enggården"/>
        <s v="Green Academy"/>
        <s v="Bakkegårdsskolen"/>
        <s v="HF Skanderborg"/>
        <s v="Børnehuset Fusijama"/>
        <s v="Grindsted Privatskole"/>
        <s v="Hedegårdsskolen Brønderslev 10. kl. center"/>
        <s v="Hans Rømer Skolen"/>
        <s v="Ung Esbjerg"/>
        <s v="Kertemindeegnens Friskole"/>
        <s v="Stubbekøning Skole"/>
        <s v="Virum Skole"/>
        <s v="Rygaards Skole"/>
        <s v="SOSU Kolding"/>
        <s v="Brøndby Strand Skole"/>
        <s v="Brøndbyøster Skole"/>
        <s v="Hornslet Skole"/>
        <s v="VIA Horsens"/>
        <s v="Østerskov Efterskole"/>
        <s v="Skagen Skole"/>
        <s v="Ingrid Jespersens Gymnasieskole"/>
        <s v="Mølleskolen Ry"/>
        <s v="Lille Egede Friskole"/>
        <s v="SOSU Vestjylland"/>
        <s v="Brovst Skole"/>
        <s v="Skovgårdsparkens Børnehave"/>
        <s v="Lundtofteskolen"/>
        <s v="Kirke Helsinge Skole"/>
        <s v="Hørve Skole"/>
        <s v="Konstruktørudd."/>
        <s v="FGU Aalborg"/>
        <s v="Skelbæk Friskole"/>
        <s v="Fugestrandskolen"/>
        <s v="Nordstrandskolen"/>
        <s v="Søborg Skole"/>
        <s v="Hammer Frie Privatskole"/>
        <s v="Borgerskolen"/>
        <s v="VIA Film "/>
        <s v="Klostermarkskolen"/>
        <s v="SOSU Åbenraa"/>
        <s v="Den Jydske Håndværkerskole"/>
        <s v="Arveprinsesse Carolines Børneasyl"/>
        <s v="Bygningskonstruktørudd."/>
        <s v="Virupskolen"/>
        <s v="Hejnsvig Skole"/>
        <s v="Frederiksberg Privatskole"/>
        <s v="Branderup Friskole"/>
        <s v="Nyborg Heldagsskole "/>
        <s v="Aakjærskolen"/>
        <s v="Køge Bugt Privatskole"/>
        <s v="Fanøsund Friskole"/>
        <s v="Romalt Friskole"/>
        <s v="CSV"/>
        <s v="DII Børnenes Have"/>
        <s v="Skolen Bifrost"/>
        <s v="Louiseskolen"/>
        <s v="Fællesskolen Hammelev-Sct. Severin"/>
        <s v="Dyrhs Skole"/>
        <s v="Vigersted Skole"/>
        <s v="Nordregårdsskolen"/>
        <s v="Hotel og restaurantskolen"/>
        <s v="Korsvejens Skole"/>
        <s v="Frederiksborg Gymnasium"/>
        <s v="Aalykkeskolen"/>
        <s v="Roskilde Private Realskole"/>
        <s v="Ørestad Friskole"/>
        <s v="Alssund-skolen Sønderborg"/>
        <s v="Fredensborg Skole"/>
        <s v="Fårevejle Skole"/>
        <s v="Hjørring Gymnasium"/>
        <s v="Stenhus Kostskole"/>
        <s v="Strandby Skole"/>
        <s v="DIS"/>
        <s v="VIA University College Aarhus"/>
        <s v="DIS Study Abroad"/>
        <s v="Kompetencecenter Grønnevang"/>
        <s v="Egebakkeskolen"/>
        <s v="Forældreskolen"/>
        <s v="FGU Midt-Vest"/>
        <s v="Lystrup skole"/>
        <s v="Strandskolen"/>
        <s v="VUC Fyn"/>
        <s v="Sdr. Feldings Efterskole"/>
        <s v="Stadtteilschule Poppenhüttel"/>
        <s v="Ikast-Brande Gymnasium"/>
        <s v="Lindehøjskolen"/>
        <s v="Vestskoven Gymnasium"/>
        <s v="DII Træhøjen Viby "/>
        <s v="Sct. Joseph Skole"/>
        <s v="Sydmors Skole"/>
        <s v="Nykøbing Falster Realskole"/>
        <s v="Hærvejsskolen"/>
        <s v="Engesvang Skole"/>
        <s v="Skive-Viborg HF og VUC"/>
        <s v="NEXT Sukkertoppen"/>
        <s v="Paderup Gymnasium"/>
        <s v="Viborg Katedralskole"/>
        <s v="Pindstrupskolen Syddjurs"/>
        <s v="Sukkertoppen HTX"/>
        <s v="Vejlebroskolen"/>
        <s v="Lundagerskolen"/>
        <s v="Friskolen Glasværket"/>
        <s v="I Lo Lubin, Poland"/>
        <s v="Kalundborg Gymnasium"/>
        <s v="Trekronerskolen"/>
        <s v="Roskilde Handelsskole"/>
        <s v="Skødstrup Skole"/>
        <s v="Pilehaveskolen"/>
        <s v="Søndervangskolen Hammel"/>
        <s v="Beder Skole"/>
        <s v="Gilbjergskolen Gilleleje"/>
        <s v="Tim Skole"/>
        <s v="Cornelius Hansen Skolen"/>
        <s v="Hammershøj Skole"/>
        <s v="Sophieskolen"/>
        <s v="Holbæk 10.kl. center"/>
        <s v="EUC Nordvest"/>
        <s v="Birkeskolen STU"/>
        <s v="Unge Universet Vojens"/>
        <s v="Aarhus Gymnasium, Tilst"/>
        <s v="Nørrevangskolen"/>
        <s v="Malling Skole"/>
        <s v="Kinastudier, Aarhus Universitet"/>
        <s v="Sundeved Efterskole"/>
        <s v="Rungsted Private Realskole"/>
        <s v="Strib Skole"/>
        <s v="Haldum-Hinnerup"/>
        <s v="Randers Bibliotek"/>
        <s v="Gilbroskolen"/>
        <s v="Tranium Skole"/>
        <s v="Handelsfagskolen Skåde"/>
        <s v="UC Syd Lærerudd."/>
        <s v="Merchantech"/>
        <s v="Frijsendal Friskole"/>
        <s v="Pindstrupskolen"/>
        <s v="Th. Langs HF og VUC"/>
        <s v="Centerklasserne v. Højvangskolen"/>
        <s v="Ulvedalskolen"/>
        <s v="Aabenraa Statshospital"/>
        <s v="Dii. Børnenes Have"/>
        <s v="Bavnebakken"/>
        <s v="Børnenes Have"/>
        <s v="Syddansk Universitet"/>
        <s v="HHX Gymnasiet i Risskov"/>
        <s v="Tradium Randers"/>
        <s v="Sødalskolen"/>
        <s v="Vejle Privatskole"/>
        <s v="Bakkeskolen"/>
        <s v="Skt. Johannes Børnesogn"/>
        <s v="Københavns Universitet"/>
        <s v="Hedensted Skole"/>
        <s v="FGU"/>
        <s v="Den Private Pasningsordning Kastanjen"/>
        <s v="Mejlby Efterskole "/>
        <s v="FGU Østjylland"/>
        <s v="Bjerringbro Gymnasium"/>
        <s v="FGU Vendsyssel"/>
        <s v="Højmarkskolen Specialcenter"/>
        <s v="Skovlund Efterskole"/>
        <s v="Trivselscenter Ulvedag"/>
        <s v="H.C. Ørsted Gymnasiet Lyngby"/>
        <s v="Stationsvangen Skødstrup"/>
        <s v="Aarhus Bibliotekerne"/>
        <s v="Østerbyskolen"/>
        <s v="Odder Ungdomsskole"/>
        <s v="VIA UC"/>
        <s v="Båring Skole"/>
        <s v="Børnegården sct. Anna"/>
        <s v="Lindbjergskolen"/>
        <s v="Bakkegården"/>
        <s v="Snurretoppen"/>
        <s v="Sæby Skole"/>
        <s v="Studsgaard Friskole"/>
        <s v="Falkonergårdens Gymnasium"/>
        <s v="Vor Frelsers Kirke Horsens"/>
        <s v="UCPlus"/>
        <s v="Aarhus Katedralskole"/>
        <s v="Aalborg Katedralskole"/>
        <s v="Haderslev Katedralskole"/>
        <s v="FGU Trekanten"/>
        <s v="STU Skolen "/>
        <s v="Thorning Skole"/>
        <s v="silkeborg Ungdomsskole"/>
        <s v="FGU Vest "/>
        <s v="Arden Skole"/>
        <s v="Børnegården Rundhøj"/>
        <s v="Solsideskolen"/>
        <s v="Vester Mariendal Skole"/>
        <s v="Gefion Gymnasium"/>
        <s v="Risskov Efterskole"/>
        <s v="Bagterpskolen"/>
        <s v="NEXT Enghøj Gymnasium"/>
        <s v="FGU Kolding og Vejen"/>
        <s v="Sevel Skole og Børnehus"/>
        <s v="FGU Himmerland"/>
        <s v="Fredericia Gymnasium"/>
        <s v="Hyldgårdsskolen"/>
        <s v="Balleskolen"/>
        <s v="Ungecenter USF "/>
        <s v="Langhøjskolen Struer"/>
        <s v="Skolen for gastronomi, musik og design"/>
        <s v="Ans Skole"/>
        <s v="Heltidsundervisningen, Randers"/>
        <s v="Børnehaven Mælkevejen"/>
        <s v="DII Galaksen"/>
        <s v="Græshoppen"/>
        <s v="Kongevellen"/>
        <s v="Skolen i Nørskovlund"/>
        <s v="Kareten "/>
        <s v="Nordfyns Ungdomscenter"/>
        <s v="Favrskov Gymnasium"/>
        <s v="Randers Social- og sundhedsskole"/>
        <s v="Tollundskolen"/>
        <s v="Sønderhå Hørsted Friskole"/>
        <s v="Randers Lilleskole"/>
        <s v="Fællesskolen Starup-Øsby"/>
        <s v="Vejle Friskole"/>
        <s v="Jakobsskolen"/>
        <s v="Buskelundskolen"/>
        <s v="Naturbørnehaven Bakkely"/>
        <s v="Ribe Katedralskole"/>
        <s v="Hovedgård Skole "/>
        <s v="Esbjerghus Internationale Efterskole"/>
        <s v="Assentoft Skole"/>
        <s v="Herningsholmskolen"/>
        <s v="Resenbro Skole"/>
        <s v="Hvinningdalskolen"/>
        <s v="Djurslandsskolen"/>
        <s v="Viborg Ungdomsskole"/>
        <s v="FGU - Kolding og Vejen"/>
        <s v="Firehøjeskolen "/>
        <s v="Skibet Skole"/>
        <s v="Lemvig Gymnasium"/>
        <s v="UngEsbjerg"/>
        <s v="Lem st. Skole Ringkøbing "/>
        <s v="Filskov Friskole"/>
        <s v="Klank Efterskole"/>
        <s v="Væksthuset 8210"/>
        <s v="Ungdomsskolen Skive"/>
        <s v="Vestjysk Gymnasium"/>
        <s v="STU Syddjurs"/>
        <s v="Hobro Søndre Skole"/>
        <s v="Engen"/>
        <s v="Børnehuset Viften"/>
        <s v="Sejs Skole"/>
        <s v="Vestre Skole"/>
        <s v="Mørke Skole"/>
        <s v="Haldum Hinnerup Skolen"/>
        <s v="Blicherskolen"/>
        <s v="Solvejsskolen"/>
        <s v="Gildbroskolen"/>
        <s v="Åby Sogn"/>
        <s v="Klejtrup Musikefterskole"/>
        <s v="Hulvej Privatskole"/>
        <s v="V1B Nørresundby"/>
        <s v="Frydensberg Efterskole"/>
        <s v="Kristrup Skole"/>
        <s v="Munkholmskolen"/>
        <s v="Knudsøskolen"/>
        <s v="Sunds Skole"/>
        <s v="Langsøskolen Silkeborg "/>
        <s v="Junglehuset Horsens"/>
        <s v="Holmehus Specialskole"/>
        <s v="Grønvangskolen "/>
        <s v="Hjerm Skole"/>
        <s v="Herlev Privatskole"/>
        <s v="Skanderup Efterskole"/>
        <s v="Kirstinebjergskolen "/>
        <s v="Lilleåskolen"/>
        <s v="Hadbjerg Skole"/>
        <s v="Ranum Efterskole "/>
        <s v="Nordic Food College "/>
        <s v="Ung Herning"/>
        <s v="Friskolen Klippen"/>
        <s v="Bøgevangskolen"/>
        <s v="Samsø Skole"/>
        <s v="Ommersyssel Pastorat"/>
        <s v="Valsgård Skole"/>
        <s v="FGU Skolen HLSS"/>
        <s v="STU"/>
        <s v="Vodskov skole"/>
        <s v="Aspit Østjylland"/>
        <s v="Specialcenter Marienlundskolen"/>
        <s v="Lind Skole"/>
        <s v="Horsens Gymnasium og HF"/>
        <s v="UCL Pædagogudd."/>
        <s v="Kanonskolen"/>
        <s v="Fårvang Skole"/>
        <s v="Vestervang skole"/>
        <s v="Horsens Byskole Specialafdeling"/>
        <s v="STU Silkeborg"/>
        <s v="Tørring Skole"/>
        <s v="FGU Midtjylland"/>
        <s v="Vildbjerg Skole"/>
        <s v="Dalby Skole"/>
        <s v="Vinding Skole"/>
        <s v="Bøgelundskolen"/>
        <s v="Holme Skole"/>
        <s v="DII Delfinhuset"/>
        <s v="Brørupskolen"/>
        <s v="Rønbækskolen"/>
        <s v="HF og VUC Fyn"/>
        <s v="Søften Fritidscenter"/>
        <s v="Sabro-Korsvejskolen"/>
        <s v="Vejen Gymnasium"/>
        <s v="Ung. Esbjerg"/>
        <s v="STU Ikast Brande"/>
        <s v="Balle Natur Børnehuse"/>
        <s v="CKU Himmerland"/>
        <s v="Børnehuset Frydenlund"/>
        <s v="Fuglebjerggaard"/>
        <s v="Kirkevænget Skole"/>
        <s v="Børnehaven Lauge Koch"/>
        <s v="Hamarhus Skole"/>
        <s v="Sinding skole"/>
        <s v="Kongerslev skole"/>
        <s v="Bramdrup Skole"/>
        <s v="Skægkærskolen"/>
        <s v="Forberedelsesskolen Randers"/>
        <s v="Privatskolen Als"/>
        <s v="Ødsted Skole "/>
        <s v="FGU Sydøstjylland Horsens"/>
        <s v="Lystruphave Efterskole"/>
        <s v="Stenderup Skole"/>
        <s v="Plehaveskolen"/>
        <s v="Elmehøjen "/>
        <s v="Bjerregrav Friskole"/>
        <s v="Grenen Glesborg"/>
        <s v="Lyngåskolen"/>
        <s v="Gråsten Landbrugsskole"/>
        <s v="Skjernåskolen"/>
        <s v="Nørrestenbros Skovbørnehave"/>
        <s v="Juelsminde Skole"/>
        <s v="Fredericiaskolen"/>
        <s v="Nørre Snede Skole"/>
        <s v="Social- og Sundhedsskolen Midt Vest"/>
        <s v="Daghøjskolen Randers"/>
        <s v="Børne- og ungdomspsykiatrisk AUH"/>
        <s v="Børnehuset Safiren"/>
        <s v="Solvejskolen"/>
        <s v="Vuggestuen Kornbakken"/>
        <s v="Randlev Friskole"/>
        <s v="Oustmølleskolen"/>
        <s v="Børnehaven Ryhøjparken"/>
        <s v="Lomborg Gymnastik og Idrætsefterskole"/>
        <s v="Aaby Fritidsklub"/>
        <s v="Marienhoffskolen"/>
        <s v="Galten Ungdomsklub"/>
        <s v="Mulbjergskolen"/>
        <s v="Varde Sogn"/>
        <s v="Billundskolen"/>
        <s v="Vallerødskolen"/>
        <s v="FGU Fyn, Assens"/>
        <s v="DII Rend og Hop"/>
        <s v="Børnehuset Rønbækken"/>
        <s v="Tumlehuset"/>
        <s v="Børnehuset Porskær"/>
        <s v="Børnenes ø"/>
        <s v="Børnehaven Svend Åge"/>
        <s v="Uhre Friskole"/>
        <s v="FGU Ikast"/>
        <s v="Voerladegård skole"/>
        <s v="Skolecenter Jelsmark"/>
        <s v="Kløverparkens Børnehave"/>
        <s v="Jeksendalskolen"/>
        <s v="Krabbehus Heldagsskole"/>
        <s v="Skrillingeskolen"/>
        <s v="Løgstrup Skole"/>
        <s v="Kollegievejens Skole"/>
        <s v="Kerteminde 10. kl. center"/>
        <s v="Ung Frex Ungdomsskole"/>
        <s v="Lemtorpskolen"/>
        <s v="Hobro Ordblinde Efterskole"/>
        <s v="Fyns HF + STX"/>
        <s v="Levring Efterskole"/>
        <s v="DII Hobitten"/>
        <s v="Holmstrupgaard"/>
        <s v="Dagplejen Mårslet"/>
        <s v="Frederiksodde skole"/>
        <s v="Nyborg Gymnasium"/>
        <s v="Klubben Nydam"/>
        <s v="Hald Ege Efterskole"/>
        <s v="Klassen På Skærgården"/>
        <s v="STU Grådybet"/>
        <s v="Hadsund Skole"/>
        <s v="Midtbyklubben"/>
        <s v="Mariagerfjord idrætsskole"/>
        <s v="FGU Sydøstjylland Hørning"/>
        <s v="Bråskovgaard Efterskole"/>
        <s v="Stilling Skole"/>
        <s v="Stjernevejskolen"/>
        <s v="STU Horsens"/>
        <s v="Vejen Ungdomsskole"/>
        <s v="Rudolf Steiner-Skolen Skanderborg"/>
        <s v="Ung Esbjerg "/>
        <s v="CSV Kolding"/>
        <s v="Lundgårdskolen Herning"/>
        <s v="Børnehuset Kilden"/>
        <s v="Silkeborgen Børnehave"/>
        <s v="Fjældevænget"/>
        <s v="Englystskolen Vejle"/>
        <s v="Askov Efterskole"/>
        <s v="Skodborg Børnecenter"/>
        <s v="Dagskolen Ung Odense"/>
        <s v="Faaborg Midtfyn Ungdomsskole"/>
        <s v="Ulstrup Skole"/>
        <s v="Nordre Skole afd. Rindsholmvej"/>
        <s v="Gammel Rye Skole"/>
        <s v="Valdemarskolen"/>
        <s v="10. Ved Kløften"/>
        <s v="FGU Egå"/>
        <s v="Rønde Efterskole"/>
        <s v="Børnehuset Klokkervej"/>
        <s v="Bevægelseshuset"/>
        <s v="Mellemrummet"/>
        <s v="Hedegårdsskolen Brønderslev "/>
        <s v="Auning Skole"/>
        <s v="Grauballe SFO"/>
        <s v="Molsskolen"/>
        <s v="Springbræt Aarhus"/>
        <s v="Børnehøjen"/>
        <s v="Østre Skole"/>
        <s v="Lisbjergskolen"/>
        <s v="Kolind Skole"/>
        <s v="HU Ung mod Nord"/>
        <s v="Dagplejen Himmelblå"/>
        <s v="Morten Børup Skolen"/>
        <s v="Hammerum Efterskole"/>
        <s v="Stensballeskolen"/>
        <s v="Autisme STU"/>
        <s v="Ung Aabenraa"/>
        <s v="Rathlouskolen"/>
        <s v="Parkvejens Skole"/>
        <s v="FGU Ryomgaard"/>
        <s v="Fredericia Ungdomsskole"/>
        <s v="Børnehuset Jægergårdsgade"/>
        <s v="NY Vimmerby"/>
        <s v="V10"/>
        <s v="Frie Fugle"/>
        <s v="Silkebølge"/>
        <s v="Mosedeskolen"/>
        <s v="Städische Musikschule"/>
        <s v="Skolen På slotsvænget, Fredensborg"/>
        <s v="Landsgrav friskole"/>
        <s v="Pædagoguddannelsen Randers"/>
        <s v="Hillerød Vest Skolen"/>
        <s v="Roskilde Gymnasium"/>
        <s v="CSV Vejle"/>
        <s v="Nørre Alslev Skole"/>
        <s v="Hadsten Fri Fagskole"/>
        <s v="AOF Job og Dansk"/>
        <s v="Fredericia Fritid"/>
        <s v="Tranbjerg Fritidsklub"/>
        <s v="Klubteket"/>
        <s v="A4S"/>
        <s v="Skattekisten"/>
        <s v="UNG Odense"/>
        <s v="Rudolf Steiner Skolen Aarhus"/>
        <s v="Vuggestuen Solsikken"/>
        <s v="Børnehuset Søsterhøj"/>
        <s v="Gyngehesten"/>
        <s v="Åby Fritids- og Ungdomsklub"/>
        <s v="Hadsten Naturbørnehave"/>
        <s v="Klubben Læssøesgade"/>
        <s v="Jordbrugets Udd. Center"/>
        <s v="International School Ikast Brande"/>
        <s v="Frederiksværk Skole"/>
        <s v="Aarhus Gymnasium C"/>
        <s v="HF Centret Efterslægten"/>
        <s v="Idrætsinstitutionen Myrtuen"/>
        <s v="Børnehaven Rytterparken"/>
        <s v="Vuggestuen Gyrvelhaven"/>
        <s v="VRC Silkeborg"/>
        <s v="Hellebækskolen"/>
        <s v="Prindstrupskolen Syddjurs "/>
        <s v="Frederiksborg Byskole"/>
        <s v="Klubben Peter Fabersvej"/>
        <s v="Det Kristne Gymnasium"/>
        <s v="Læreruddannelsen Aarhus"/>
        <s v="Margreteskolen"/>
        <s v="Erslev Skole"/>
        <s v="Løsning Skole"/>
        <s v="Ny-Øst Bavneskolen"/>
        <s v="Skovby Mosegård"/>
        <s v="Den Classenske Legatskole"/>
        <s v="Kobberbakkeskolen"/>
        <s v="Præstemoseskolen"/>
        <s v="Susåskolen"/>
        <s v="Paarup skole"/>
        <s v="Klubben Søndervang"/>
        <s v="Egholt Skole"/>
        <s v="Børnehuset Troldeskoven"/>
        <s v="Lauge Kochs Børnehave"/>
        <s v="Børnehuset Skoven"/>
        <s v="Vestre Skole "/>
        <s v="Østerhåbskolen"/>
        <s v="Byskolen Gnist"/>
        <s v="Vestskolen Afd. Vestermarken"/>
        <s v="Dagskolen Opsund"/>
        <s v="Mølleskolen"/>
        <s v="Rimdum Kjærgaard"/>
        <s v="Hinnerup Beskæftigelse"/>
        <s v="Alléskolen"/>
        <s v="Børnehuset Gyvelhøjen"/>
        <s v="Kareten Højbjerg"/>
        <s v="Heldagsskolen Frederikshavn"/>
        <s v="Nordre Skole Viborg"/>
        <s v="Gammel Hellerup gymnasium"/>
        <s v="Spessart Gymnasium"/>
        <s v="Kilden afd. Terndrup"/>
        <s v="Suldrup Skole"/>
        <s v="Frello Varde"/>
        <s v="Lille Værløse Skole"/>
        <s v="Ernst Bach Schule"/>
        <s v="EUC Nord"/>
        <s v="Møn Friskole"/>
        <s v="Camillo"/>
        <s v="HHX Risskov"/>
        <s v="Ringe Efterskole"/>
        <s v="My Education"/>
        <s v="Aalborghus Gymnasium"/>
        <s v="Rolf Krake Skolen"/>
        <s v="Haderslev Ungdomsskole"/>
        <s v="Specialskolen Per Dige"/>
        <s v="Overlund Skole"/>
        <s v="Designskolen Kolding"/>
        <s v="Lanagerskolen"/>
        <s v="Roskilde Universitet"/>
        <s v="Tørring Beskæftigelse"/>
        <s v="Hasle Kirke"/>
        <s v="Staatliche Tecnik Akademie"/>
        <s v="Skjoldhøj DII"/>
        <s v="Interskolen"/>
        <s v="Anna Trolles Skole"/>
        <s v="VSD Balling Skole"/>
        <s v="Frederiksskolen Skåde"/>
        <s v="Ringe Realskole"/>
        <s v="Tech College"/>
        <s v="Frederikskirken"/>
        <s v="FGU Silkeborg"/>
        <s v="Ørestad Skole"/>
        <s v="BGI Akademiet"/>
        <s v="Småskolen Christianshede"/>
        <s v="Maias Hjemmeskole"/>
        <s v="Sneglehuset"/>
        <s v="Børnehuset Alsvej"/>
        <s v="Børnehaven Gammelgaarden"/>
        <s v="Børnehaven Labyrinten"/>
        <s v="DII Åtrolden"/>
        <s v="Gjuk. Galten"/>
        <s v="Klubben Holme"/>
        <s v="Husby Efterskole"/>
        <s v="Snejbjerg Skole"/>
        <s v="Bo Skole"/>
        <s v="Sabro Korsvejskolen"/>
        <s v="Rosmos Skole"/>
        <s v="Stenagergård Behandlingscenter"/>
        <s v="Familieforeningen Børneliv"/>
        <s v="Birkehuset"/>
        <s v="Hjørringskolen"/>
        <s v="Harlev Dagpleje"/>
        <s v="Præstemarkskolen"/>
        <s v="Bjerrehus friskole"/>
        <s v="DII Træhøjen"/>
        <s v="DII Børnehuset Troldevænget"/>
        <s v="Væksthuset"/>
        <s v="Børnehuset Fusijana"/>
        <s v="Heibergskolen"/>
        <s v="Sønderlandsskolen"/>
        <m u="1"/>
      </sharedItems>
    </cacheField>
    <cacheField name="Skoletype" numFmtId="0">
      <sharedItems containsBlank="1" count="17">
        <s v="Folk. Ind."/>
        <s v="Ung."/>
        <s v="Dag."/>
        <s v="Priv. Mel."/>
        <s v="Efterskole"/>
        <s v="Folk. Mel."/>
        <s v="Hjemmeundervisning"/>
        <s v="Folk. Ud."/>
        <s v="Priv. Ud."/>
        <s v="Andre. Ud. "/>
        <s v="Priv. Ind."/>
        <s v="Undervisere"/>
        <s v="fol. U"/>
        <s v="Hele Skolen"/>
        <s v="folk. "/>
        <m u="1"/>
        <s v="HF" u="1"/>
      </sharedItems>
    </cacheField>
    <cacheField name="Klassetrin" numFmtId="0">
      <sharedItems containsDate="1" containsBlank="1" containsMixedTypes="1" minDate="1899-12-31T00:00:00" maxDate="1899-12-31T00:37:04" count="135">
        <n v="1"/>
        <s v="Tech"/>
        <s v="Børnehave"/>
        <s v="2.-5."/>
        <n v="4"/>
        <s v="9.-10."/>
        <s v="HF"/>
        <s v="6."/>
        <n v="6"/>
        <s v="SOSU"/>
        <s v="1.-4"/>
        <s v="Special"/>
        <s v="VIA Lærer"/>
        <s v="3.-6."/>
        <n v="0"/>
        <n v="7"/>
        <n v="2"/>
        <n v="3"/>
        <s v="Gym."/>
        <s v="STU"/>
        <n v="9"/>
        <m/>
        <s v="7.-9."/>
        <s v="Vuggestue"/>
        <n v="10"/>
        <s v="VIA Pæd."/>
        <s v="6.-9."/>
        <s v="Erhvervsudd."/>
        <s v="EUX"/>
        <s v="Uni."/>
        <d v="1900-01-09T00:00:00"/>
        <n v="5"/>
        <s v="HHX"/>
        <s v="8.-10."/>
        <s v="Bygning"/>
        <s v="0.-2."/>
        <n v="8"/>
        <s v="0.-5."/>
        <s v="SFO"/>
        <s v="4.-9.kl."/>
        <s v="4."/>
        <s v="0.-3."/>
        <s v="Pæd."/>
        <s v="5.-6."/>
        <s v="Formidlere"/>
        <s v="EUD"/>
        <s v="4.-6."/>
        <s v="3."/>
        <s v="5.-7."/>
        <s v="8.-9."/>
        <s v="7.-10."/>
        <s v="3.-5."/>
        <s v="HTX"/>
        <s v="Lærer"/>
        <s v="6-11 år"/>
        <s v="4.-5."/>
        <s v="Murer"/>
        <s v="STX"/>
        <s v="6.-8."/>
        <s v="4.-8."/>
        <s v="Klub"/>
        <s v="6.-7."/>
        <d v="2024-10-08T00:00:00"/>
        <s v="Konfirmander"/>
        <s v="2.-6."/>
        <s v="Arkitekt"/>
        <s v="7.-8."/>
        <s v="FGU"/>
        <s v="International"/>
        <s v="Beklædning"/>
        <s v="Hotel"/>
        <s v="Sygepleje"/>
        <s v="Ukrainske "/>
        <s v="Sprogskole"/>
        <s v="10-11 år"/>
        <s v="16-18 år"/>
        <s v="Dagpleje"/>
        <s v="0.-4."/>
        <s v="Indskoling"/>
        <s v="Modtagerklasse"/>
        <s v="4.-7."/>
        <s v="5.+3."/>
        <s v="8.+9."/>
        <s v="Førskole"/>
        <s v="Undervisere"/>
        <s v="Fys."/>
        <s v="Bogholder"/>
        <s v="Film"/>
        <s v="0.+3."/>
        <s v="VUC"/>
        <s v="VIA"/>
        <s v="1.+3."/>
        <s v="0.kl."/>
        <s v="EUC"/>
        <s v="Hele Skolen"/>
        <s v="IB"/>
        <s v="8+9"/>
        <s v="0.-6."/>
        <s v="Hånd."/>
        <s v="Udskoling"/>
        <s v="Mellemtrin"/>
        <s v="1.-5."/>
        <s v="1.-2."/>
        <s v="5år"/>
        <s v="5.-8."/>
        <s v="Bibliotek"/>
        <s v="3.-4. "/>
        <s v="1.-3."/>
        <s v="1.-8."/>
        <s v="3.-7."/>
        <s v="3.-4."/>
        <s v="0.+5."/>
        <s v="4.-6.kl."/>
        <s v="1.-6."/>
        <s v="1.-4."/>
        <s v="0.-1."/>
        <s v="1.+6."/>
        <s v="3.+6."/>
        <s v="2.-4."/>
        <s v="2.+7."/>
        <s v="5.-9."/>
        <s v="2.-6.kl."/>
        <s v="FVU"/>
        <s v="Sygehusundervisningen"/>
        <s v="5.-10."/>
        <s v="3.-9."/>
        <s v="2.-3."/>
        <s v="9.+10."/>
        <s v="8.kl."/>
        <s v="0.-9."/>
        <s v="0.-8."/>
        <s v="4.-9."/>
        <s v="2.-7."/>
        <s v="1.G" u="1"/>
        <s v="1.+2. HF" u="1"/>
      </sharedItems>
    </cacheField>
    <cacheField name="Elever" numFmtId="0">
      <sharedItems containsSemiMixedTypes="0" containsString="0" containsNumber="1" containsInteger="1" minValue="0" maxValue="125"/>
    </cacheField>
    <cacheField name="Lærere" numFmtId="0">
      <sharedItems containsSemiMixedTypes="0" containsString="0" containsNumber="1" containsInteger="1" minValue="0" maxValue="20"/>
    </cacheField>
    <cacheField name="Undervisningsforløb" numFmtId="0">
      <sharedItems containsBlank="1" count="30">
        <m/>
        <s v="Mad på bordet - Korn"/>
        <s v="Der var engang en digter"/>
        <s v="Kom og bag en pandekage"/>
        <s v="Demokrati - Hvad skal vi bruge det til?"/>
        <s v="Kom og hør et eventyr "/>
        <s v="Forbrydelse og straf"/>
        <s v="Familieliv i 70'erne"/>
        <s v="Kom og leg"/>
        <s v="En skoledag i 1864"/>
        <s v="Kulturvitaminer"/>
        <s v="Den Standhaftige Tinsoldat "/>
        <s v="Frisind og Forandring "/>
        <s v="Genforeningen"/>
        <s v="Ska' vi lege?"/>
        <s v="En dag som barn i 1864"/>
        <s v="I skole som i 1864"/>
        <s v="Ekspertrundvisning"/>
        <s v="Pandekager med Madam Nielsen"/>
        <s v="Ind. Mel. Der var engang en digter"/>
        <s v="70'er Festival Skjoldhøj"/>
        <s v="Minoritet TEST"/>
        <s v="Så' det jul TEST"/>
        <s v="Julebagning med Madam Nielsen"/>
        <s v="Så' det jul igen - igen "/>
        <s v="Julens Fortællinger"/>
        <s v="Nisserne i Den Gamle By"/>
        <s v="Ud. Der var engang en digter " u="1"/>
        <s v="Danmark i 1800-tallet" u="1"/>
        <s v="x" u="1"/>
      </sharedItems>
    </cacheField>
    <cacheField name="Rundvisning" numFmtId="0">
      <sharedItems containsBlank="1"/>
    </cacheField>
    <cacheField name="PEH" numFmtId="0">
      <sharedItems containsBlank="1" count="3">
        <s v="x"/>
        <m/>
        <s v="x "/>
      </sharedItems>
    </cacheField>
    <cacheField name="Downloadet Materiale" numFmtId="0">
      <sharedItems containsBlank="1" count="18">
        <s v="Nej"/>
        <m/>
        <s v="En dag med Niels og Marie"/>
        <s v="Aarhus Fortæller"/>
        <s v="Lokumsruten"/>
        <s v="På sporet af Aarhus"/>
        <s v="Danmark Under Besættelsen"/>
        <s v="Konfirmandmat."/>
        <s v="Diverse"/>
        <s v="Jorden Kalder"/>
        <s v="Skal tro kunne ses?"/>
        <s v="Kobber"/>
        <s v="På opdagelse i 1800-tallets Købstad"/>
        <s v="Livet Under Besættelsen"/>
        <s v="På kryds og tværs"/>
        <s v="Juletur i Den gamle By"/>
        <s v="Højt fra træets grønne top"/>
        <s v="Julefotoløb"/>
      </sharedItems>
    </cacheField>
    <cacheField name="Specialklasse" numFmtId="0">
      <sharedItems containsBlank="1"/>
    </cacheField>
    <cacheField name="ULF" numFmtId="0">
      <sharedItems containsBlank="1"/>
    </cacheField>
    <cacheField name="Aarhus Kommune " numFmtId="0">
      <sharedItems containsBlank="1"/>
    </cacheField>
    <cacheField name="Måneder (Dato)" numFmtId="0" databaseField="0">
      <fieldGroup base="0">
        <rangePr groupBy="months" startDate="2024-01-09T00:00:00" endDate="2024-12-28T00:00:00"/>
        <groupItems count="14">
          <s v="&lt;09-01-2024"/>
          <s v="jan"/>
          <s v="feb"/>
          <s v="mar"/>
          <s v="apr"/>
          <s v="maj"/>
          <s v="jun"/>
          <s v="jul"/>
          <s v="aug"/>
          <s v="sep"/>
          <s v="okt"/>
          <s v="nov"/>
          <s v="dec"/>
          <s v="&gt;28-1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ine Mølkjær-Jørgensen" refreshedDate="46140.532139583331" createdVersion="8" refreshedVersion="8" minRefreshableVersion="3" recordCount="3314" xr:uid="{71ECFE97-609E-4AB3-87F0-52F05CDFFDD2}">
  <cacheSource type="worksheet">
    <worksheetSource name="Tabel3"/>
  </cacheSource>
  <cacheFields count="16">
    <cacheField name="Dato" numFmtId="14">
      <sharedItems containsSemiMixedTypes="0" containsNonDate="0" containsDate="1" containsString="0" minDate="2019-11-25T00:00:00" maxDate="2026-12-19T00:00:00" count="349">
        <d v="2025-01-06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2T00:00:00"/>
        <d v="2025-02-03T00:00:00"/>
        <d v="2025-02-04T00:00:00"/>
        <d v="2025-02-05T00:00:00"/>
        <d v="2025-02-06T00:00:00"/>
        <d v="2025-02-07T00:00:00"/>
        <d v="2025-02-09T00:00:00"/>
        <d v="2025-02-10T00:00:00"/>
        <d v="2025-02-11T00:00:00"/>
        <d v="2025-02-12T00:00:00"/>
        <d v="2025-02-13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4T00:00:00"/>
        <d v="2025-03-25T00:00:00"/>
        <d v="2025-03-26T00:00:00"/>
        <d v="2025-03-27T00:00:00"/>
        <d v="2025-03-28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23T00:00:00"/>
        <d v="2025-07-24T00:00:00"/>
        <d v="2025-07-25T00:00:00"/>
        <d v="2025-07-27T00:00:00"/>
        <d v="2025-07-28T00:00:00"/>
        <d v="2025-07-30T00:00:00"/>
        <d v="2025-07-31T00:00:00"/>
        <d v="2025-08-04T00:00:00"/>
        <d v="2025-08-05T00:00:00"/>
        <d v="2025-08-06T00:00:00"/>
        <d v="2025-08-07T00:00:00"/>
        <d v="2025-08-08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8T00:00:00"/>
        <d v="2025-12-29T00:00:00"/>
        <d v="2025-12-30T00:00:00"/>
        <d v="2025-12-31T00:00:00"/>
        <d v="2026-06-21T00:00:00" u="1"/>
        <d v="2026-10-17T00:00:00" u="1"/>
        <d v="2023-01-25T00:00:00" u="1"/>
        <d v="2023-12-04T00:00:00" u="1"/>
        <d v="2026-05-12T00:00:00" u="1"/>
        <d v="2026-12-06T00:00:00" u="1"/>
        <d v="2023-12-26T00:00:00" u="1"/>
        <d v="2023-12-25T00:00:00" u="1"/>
        <d v="2023-11-25T00:00:00" u="1"/>
        <d v="2019-11-25T00:00:00" u="1"/>
        <d v="2023-09-25T00:00:00" u="1"/>
        <d v="2023-07-25T00:00:00" u="1"/>
        <d v="2026-12-09T00:00:00" u="1"/>
        <d v="2026-12-02T00:00:00" u="1"/>
        <d v="2023-09-12T00:00:00" u="1"/>
        <d v="2023-10-25T00:00:00" u="1"/>
        <d v="2026-02-23T00:00:00" u="1"/>
        <d v="2026-12-18T00:00:00" u="1"/>
      </sharedItems>
      <fieldGroup par="15"/>
    </cacheField>
    <cacheField name="Skole" numFmtId="0">
      <sharedItems/>
    </cacheField>
    <cacheField name="Skoletype" numFmtId="0">
      <sharedItems containsBlank="1" count="36">
        <s v="Dag."/>
        <s v="Ung."/>
        <s v="Gym"/>
        <s v="Folk. Ud."/>
        <s v="Folk. ind."/>
        <s v="Folk. Mel."/>
        <s v="Efterskole"/>
        <s v="Special"/>
        <s v=""/>
        <s v="Konfirmander"/>
        <s v="VIA"/>
        <s v="Hjemmeundervisning"/>
        <s v="SOSU"/>
        <s v="FGU"/>
        <s v="Internationale"/>
        <s v="Uni"/>
        <s v="Sprogskole"/>
        <s v="Andre udd."/>
        <s v="STU"/>
        <s v="Klub"/>
        <s v="SFO"/>
        <s v="VIA Pæd."/>
        <s v="Uni."/>
        <s v="VIA lærer"/>
        <s v="Modtageklasse"/>
        <s v="Voksne"/>
        <s v="Dag. " u="1"/>
        <s v="Priv. Ind." u="1"/>
        <s v="Andre" u="1"/>
        <s v="Folk.mel" u="1"/>
        <s v="x" u="1"/>
        <s v="Folk.ind." u="1"/>
        <s v="Folk.mel." u="1"/>
        <s v="Universitet" u="1"/>
        <s v="Folk.ud." u="1"/>
        <m u="1"/>
      </sharedItems>
    </cacheField>
    <cacheField name="Klassetrin" numFmtId="0">
      <sharedItems containsBlank="1" containsMixedTypes="1" containsNumber="1" containsInteger="1" minValue="0" maxValue="13"/>
    </cacheField>
    <cacheField name="Elever" numFmtId="0">
      <sharedItems containsBlank="1" containsMixedTypes="1" containsNumber="1" minValue="0" maxValue="56"/>
    </cacheField>
    <cacheField name="Lærere" numFmtId="0">
      <sharedItems containsBlank="1" containsMixedTypes="1" containsNumber="1" minValue="0" maxValue="28"/>
    </cacheField>
    <cacheField name="Undervisningsforløb" numFmtId="0">
      <sharedItems containsBlank="1" count="28">
        <m/>
        <s v=""/>
        <s v="Mad på bordet - korn"/>
        <s v="Der var engang en digter (ind.)"/>
        <s v="Demokrati - Hvad skal vi bruge det til?"/>
        <s v="Kom og hør et eventyr"/>
        <s v="Ska' vi lege?"/>
        <s v="Der var engang en digter (Ud.)"/>
        <s v="En skoledag i 1864"/>
        <s v="I skole som i 1800-tallet"/>
        <s v="Frisind og Forandring"/>
        <s v="Aarhus under besættelsen - Opgørets Time"/>
        <s v="Familieliv i 70'erne"/>
        <s v="En dag som børn i 1864"/>
        <s v="Ekspertforløb"/>
        <s v="Pandekager med Madam Nielsen "/>
        <s v="Den standhaftige tinsoldat"/>
        <s v="Niels og Marie"/>
        <s v="Minoriteter"/>
        <s v="Frisind og Forandring "/>
        <s v="Pandekager med Madam Nielsen"/>
        <s v="Der var engang en digter (ind.) "/>
        <s v="En dag med Niels og Marie"/>
        <s v="Julens Fortællinger"/>
        <s v="Så' det jul igen - igen"/>
        <s v="Nisserne i Den Gamle By"/>
        <s v="Julebagning med Madam Nielsen"/>
        <s v="X" u="1"/>
      </sharedItems>
    </cacheField>
    <cacheField name="Rundvisning" numFmtId="0">
      <sharedItems containsBlank="1"/>
    </cacheField>
    <cacheField name="PEH" numFmtId="0">
      <sharedItems containsBlank="1" count="2">
        <s v="x"/>
        <m/>
      </sharedItems>
    </cacheField>
    <cacheField name="Downloadet Materiale" numFmtId="0">
      <sharedItems containsBlank="1" count="23">
        <m/>
        <s v=""/>
        <s v="Lokumsruten"/>
        <s v="En dag med Niels og Marie"/>
        <s v="Kobbersmeden"/>
        <s v="Skal tro kunne ses?"/>
        <s v="Juletur på egen hånd"/>
        <s v="Julefotoløb"/>
        <s v="Jorden Kalder"/>
        <s v="Aarhus Fortæller"/>
        <s v="fotoløb"/>
        <s v="En daf med Niels &amp; Marie"/>
        <s v="På sporet af Aarhus"/>
        <s v="Fotosafari, Aarhus Fortæller, Lokumsrutem"/>
        <s v="Juletur på egen hånd + En dag med Niels &amp; Marie "/>
        <s v="Lokumsruten "/>
        <s v="På jagt efter historien"/>
        <s v="FOTOLØB OG UNDERVISNINGSFORLØB"/>
        <s v="Skal tro kunne ses"/>
        <s v="En dag med Niels &amp; Marie"/>
        <s v="Juletur på egen hånd "/>
        <s v="Julefotoløb + lokumsruten"/>
        <s v="Fotoløb + juletur på egen hånd"/>
      </sharedItems>
    </cacheField>
    <cacheField name="Specialklasse" numFmtId="0">
      <sharedItems containsBlank="1"/>
    </cacheField>
    <cacheField name="ULF" numFmtId="0">
      <sharedItems containsBlank="1"/>
    </cacheField>
    <cacheField name="Aarhus Kommune " numFmtId="0">
      <sharedItems containsBlank="1"/>
    </cacheField>
    <cacheField name="Måneder (Dato)" numFmtId="0" databaseField="0">
      <fieldGroup base="0">
        <rangePr groupBy="months" startDate="2025-01-06T00:00:00" endDate="2026-01-01T00:00:00"/>
        <groupItems count="14">
          <s v="&lt;06-01-2025"/>
          <s v="jan"/>
          <s v="feb"/>
          <s v="mar"/>
          <s v="apr"/>
          <s v="maj"/>
          <s v="jun"/>
          <s v="jul"/>
          <s v="aug"/>
          <s v="sep"/>
          <s v="okt"/>
          <s v="nov"/>
          <s v="dec"/>
          <s v="&gt;01-01-2026"/>
        </groupItems>
      </fieldGroup>
    </cacheField>
    <cacheField name="Kvartaler (Dato)" numFmtId="0" databaseField="0">
      <fieldGroup base="0">
        <rangePr groupBy="quarters" startDate="2025-01-06T00:00:00" endDate="2026-01-01T00:00:00"/>
        <groupItems count="6">
          <s v="&lt;06-01-2025"/>
          <s v="Kvartal1"/>
          <s v="Kvartal2"/>
          <s v="Kvartal3"/>
          <s v="Kvartal4"/>
          <s v="&gt;01-01-2026"/>
        </groupItems>
      </fieldGroup>
    </cacheField>
    <cacheField name="År (Dato)" numFmtId="0" databaseField="0">
      <fieldGroup base="0">
        <rangePr groupBy="years" startDate="2025-01-06T00:00:00" endDate="2026-01-01T00:00:00"/>
        <groupItems count="4">
          <s v="&lt;06-01-2025"/>
          <s v="2025"/>
          <s v="2026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 pivotCacheId="43104844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ine Mølkjær-Jørgensen" refreshedDate="46140.532142013886" createdVersion="8" refreshedVersion="8" minRefreshableVersion="3" recordCount="226" xr:uid="{189DDF36-2AA7-4620-A43A-B8CFF613FA1F}">
  <cacheSource type="worksheet">
    <worksheetSource name="Tabel5"/>
  </cacheSource>
  <cacheFields count="15">
    <cacheField name="Dato" numFmtId="14">
      <sharedItems containsSemiMixedTypes="0" containsNonDate="0" containsDate="1" containsString="0" minDate="2026-01-05T00:00:00" maxDate="2026-06-24T00:00:00" count="89">
        <d v="2026-01-05T00:00:00"/>
        <d v="2026-01-08T00:00:00"/>
        <d v="2026-01-12T00:00:00"/>
        <d v="2026-01-13T00:00:00"/>
        <d v="2026-01-16T00:00:00"/>
        <d v="2026-01-19T00:00:00"/>
        <d v="2026-01-20T00:00:00"/>
        <d v="2026-01-21T00:00:00"/>
        <d v="2026-01-26T00:00:00"/>
        <d v="2026-01-29T00:00:00"/>
        <d v="2026-01-30T00:00:00"/>
        <d v="2026-02-02T00:00:00"/>
        <d v="2026-02-03T00:00:00"/>
        <d v="2026-02-05T00:00:00"/>
        <d v="2026-02-18T00:00:00"/>
        <d v="2026-02-19T00:00:00"/>
        <d v="2026-02-20T00:00:00"/>
        <d v="2026-02-24T00:00:00"/>
        <d v="2026-02-26T00:00:00"/>
        <d v="2026-03-04T00:00:00"/>
        <d v="2026-03-05T00:00:00"/>
        <d v="2026-03-06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4T00:00:00"/>
        <d v="2026-03-25T00:00:00"/>
        <d v="2026-03-26T00:00:00"/>
        <d v="2026-03-31T00:00:00"/>
        <d v="2026-04-07T00:00:00"/>
        <d v="2026-04-08T00:00:00"/>
        <d v="2026-04-09T00:00:00"/>
        <d v="2026-04-10T00:00:00"/>
        <d v="2026-04-11T00:00:00"/>
        <d v="2026-04-13T00:00:00"/>
        <d v="2026-04-14T00:00:00"/>
        <d v="2026-04-16T00:00:00"/>
        <d v="2026-04-19T00:00:00"/>
        <d v="2026-04-17T00:00:00"/>
        <d v="2026-04-20T00:00:00"/>
        <d v="2026-04-21T00:00:00"/>
        <d v="2026-04-22T00:00:00"/>
        <d v="2026-04-23T00:00:00"/>
        <d v="2026-04-24T00:00:00"/>
        <d v="2026-04-27T00:00:00"/>
        <d v="2026-04-28T00:00:00"/>
        <d v="2026-04-29T00:00:00"/>
        <d v="2026-04-30T00:00:00"/>
        <d v="2026-05-05T00:00:00"/>
        <d v="2026-05-06T00:00:00"/>
        <d v="2026-05-07T00:00:00"/>
        <d v="2026-05-08T00:00:00"/>
        <d v="2026-05-11T00:00:00"/>
        <d v="2026-05-12T00:00:00"/>
        <d v="2026-05-18T00:00:00"/>
        <d v="2026-05-19T00:00:00"/>
        <d v="2026-05-20T00:00:00"/>
        <d v="2026-05-21T00:00:00"/>
        <d v="2026-05-22T00:00:00"/>
        <d v="2026-05-26T00:00:00"/>
        <d v="2026-05-27T00:00:00"/>
        <d v="2026-05-28T00:00:00"/>
        <d v="2026-05-29T00:00:00"/>
        <d v="2026-05-30T00:00:00"/>
        <d v="2026-06-02T00:00:00"/>
        <d v="2026-06-03T00:00:00"/>
        <d v="2026-06-08T00:00:00"/>
        <d v="2026-06-09T00:00:00"/>
        <d v="2026-06-10T00:00:00"/>
        <d v="2026-06-11T00:00:00"/>
        <d v="2026-06-12T00:00:00"/>
        <d v="2026-06-15T00:00:00"/>
        <d v="2026-06-16T00:00:00"/>
        <d v="2026-05-02T00:00:00"/>
        <d v="2026-06-17T00:00:00"/>
        <d v="2026-06-19T00:00:00"/>
        <d v="2026-06-23T00:00:00"/>
        <d v="2026-06-01T00:00:00"/>
        <d v="2026-05-13T00:00:00"/>
        <d v="2026-05-04T00:00:00"/>
      </sharedItems>
      <fieldGroup par="14"/>
    </cacheField>
    <cacheField name="Skole" numFmtId="0">
      <sharedItems/>
    </cacheField>
    <cacheField name="Skoletype" numFmtId="0">
      <sharedItems/>
    </cacheField>
    <cacheField name="Klassetrin" numFmtId="0">
      <sharedItems containsBlank="1" containsMixedTypes="1" containsNumber="1" minValue="0" maxValue="10"/>
    </cacheField>
    <cacheField name="Elever" numFmtId="0">
      <sharedItems containsBlank="1" containsMixedTypes="1" containsNumber="1" containsInteger="1" minValue="5" maxValue="30"/>
    </cacheField>
    <cacheField name="Lærere" numFmtId="0">
      <sharedItems containsBlank="1" containsMixedTypes="1" containsNumber="1" containsInteger="1" minValue="1" maxValue="15"/>
    </cacheField>
    <cacheField name="Undervisningsforløb" numFmtId="0">
      <sharedItems/>
    </cacheField>
    <cacheField name="Rundvisning" numFmtId="0">
      <sharedItems containsNonDate="0" containsString="0" containsBlank="1"/>
    </cacheField>
    <cacheField name="PEH" numFmtId="0">
      <sharedItems containsNonDate="0" containsString="0" containsBlank="1"/>
    </cacheField>
    <cacheField name="Downloadet Materiale" numFmtId="0">
      <sharedItems containsNonDate="0" containsString="0" containsBlank="1"/>
    </cacheField>
    <cacheField name="Specialklasse" numFmtId="0">
      <sharedItems containsBlank="1"/>
    </cacheField>
    <cacheField name="ULF" numFmtId="0">
      <sharedItems containsBlank="1"/>
    </cacheField>
    <cacheField name="Aarhus Kommune " numFmtId="0">
      <sharedItems containsBlank="1"/>
    </cacheField>
    <cacheField name="Dage (Dato)" numFmtId="0" databaseField="0">
      <fieldGroup base="0">
        <rangePr groupBy="days" startDate="2026-01-05T00:00:00" endDate="2026-06-24T00:00:00"/>
        <groupItems count="368">
          <s v="&lt;05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j"/>
          <s v="02-maj"/>
          <s v="03-maj"/>
          <s v="04-maj"/>
          <s v="05-maj"/>
          <s v="06-maj"/>
          <s v="07-maj"/>
          <s v="08-maj"/>
          <s v="09-maj"/>
          <s v="10-maj"/>
          <s v="11-maj"/>
          <s v="12-maj"/>
          <s v="13-maj"/>
          <s v="14-maj"/>
          <s v="15-maj"/>
          <s v="16-maj"/>
          <s v="17-maj"/>
          <s v="18-maj"/>
          <s v="19-maj"/>
          <s v="20-maj"/>
          <s v="21-maj"/>
          <s v="22-maj"/>
          <s v="23-maj"/>
          <s v="24-maj"/>
          <s v="25-maj"/>
          <s v="26-maj"/>
          <s v="27-maj"/>
          <s v="28-maj"/>
          <s v="29-maj"/>
          <s v="30-maj"/>
          <s v="31-maj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kt"/>
          <s v="02-okt"/>
          <s v="03-okt"/>
          <s v="04-okt"/>
          <s v="05-okt"/>
          <s v="06-okt"/>
          <s v="07-okt"/>
          <s v="08-okt"/>
          <s v="09-okt"/>
          <s v="10-okt"/>
          <s v="11-okt"/>
          <s v="12-okt"/>
          <s v="13-okt"/>
          <s v="14-okt"/>
          <s v="15-okt"/>
          <s v="16-okt"/>
          <s v="17-okt"/>
          <s v="18-okt"/>
          <s v="19-okt"/>
          <s v="20-okt"/>
          <s v="21-okt"/>
          <s v="22-okt"/>
          <s v="23-okt"/>
          <s v="24-okt"/>
          <s v="25-okt"/>
          <s v="26-okt"/>
          <s v="27-okt"/>
          <s v="28-okt"/>
          <s v="29-okt"/>
          <s v="30-okt"/>
          <s v="31-ok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4-06-2026"/>
        </groupItems>
      </fieldGroup>
    </cacheField>
    <cacheField name="Måneder (Dato)" numFmtId="0" databaseField="0">
      <fieldGroup base="0">
        <rangePr groupBy="months" startDate="2026-01-05T00:00:00" endDate="2026-06-24T00:00:00"/>
        <groupItems count="14">
          <s v="&lt;05-01-2026"/>
          <s v="jan"/>
          <s v="feb"/>
          <s v="mar"/>
          <s v="apr"/>
          <s v="maj"/>
          <s v="jun"/>
          <s v="jul"/>
          <s v="aug"/>
          <s v="sep"/>
          <s v="okt"/>
          <s v="nov"/>
          <s v="dec"/>
          <s v="&gt;24-06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d v="2026-01-05T00:00:00"/>
    <s v="Rundhøjskolen"/>
    <s v="Folk. Ud."/>
    <n v="8"/>
    <n v="19"/>
    <n v="2"/>
    <x v="0"/>
    <m/>
    <m/>
    <m/>
    <m/>
    <s v="x"/>
    <s v="x"/>
  </r>
  <r>
    <d v="2026-01-08T00:00:00"/>
    <s v="Skanderborg Gymnasium"/>
    <s v="Ung."/>
    <s v="Gym"/>
    <n v="24"/>
    <n v="2"/>
    <x v="1"/>
    <m/>
    <m/>
    <m/>
    <m/>
    <m/>
    <m/>
  </r>
  <r>
    <d v="2026-01-12T00:00:00"/>
    <s v="SKANDERBORG-ODDER CENTER FOR UDDANNELSE"/>
    <s v="Ung."/>
    <s v="2.g"/>
    <n v="27"/>
    <n v="2"/>
    <x v="1"/>
    <m/>
    <m/>
    <m/>
    <m/>
    <m/>
    <m/>
  </r>
  <r>
    <d v="2026-01-12T00:00:00"/>
    <s v="SKANDERBORG-ODDER CENTER FOR UDDANNELSE"/>
    <s v="Ung."/>
    <s v="2.g"/>
    <n v="27"/>
    <n v="2"/>
    <x v="1"/>
    <m/>
    <m/>
    <m/>
    <m/>
    <m/>
    <m/>
  </r>
  <r>
    <d v="2026-01-12T00:00:00"/>
    <s v="SKANDERBORG-ODDER CENTER FOR UDDANNELSE"/>
    <s v="Ung."/>
    <s v="2.g"/>
    <n v="27"/>
    <n v="2"/>
    <x v="1"/>
    <m/>
    <m/>
    <m/>
    <m/>
    <m/>
    <m/>
  </r>
  <r>
    <d v="2026-01-13T00:00:00"/>
    <s v="SKANDERBORG-ODDER CENTER FOR UDDANNELSE"/>
    <s v="Ung."/>
    <s v="2.g"/>
    <n v="27"/>
    <n v="2"/>
    <x v="1"/>
    <m/>
    <m/>
    <m/>
    <m/>
    <m/>
    <m/>
  </r>
  <r>
    <d v="2026-01-13T00:00:00"/>
    <s v="SKANDERBORG-ODDER CENTER FOR UDDANNELSE"/>
    <s v="Ung."/>
    <s v="2.g"/>
    <n v="27"/>
    <n v="2"/>
    <x v="1"/>
    <m/>
    <m/>
    <m/>
    <m/>
    <m/>
    <m/>
  </r>
  <r>
    <d v="2026-01-13T00:00:00"/>
    <s v="SKANDERBORG-ODDER CENTER FOR UDDANNELSE"/>
    <s v="Ung."/>
    <s v="2.g"/>
    <n v="27"/>
    <n v="2"/>
    <x v="1"/>
    <m/>
    <m/>
    <m/>
    <m/>
    <m/>
    <m/>
  </r>
  <r>
    <d v="2026-01-13T00:00:00"/>
    <s v="Byskolen Gnist"/>
    <s v="Folk. Ind. "/>
    <s v="2.-4."/>
    <n v="18"/>
    <n v="2"/>
    <x v="2"/>
    <m/>
    <m/>
    <m/>
    <m/>
    <s v="x"/>
    <s v="x"/>
  </r>
  <r>
    <d v="2026-01-16T00:00:00"/>
    <s v="Fyns HF og STX"/>
    <s v="Ung."/>
    <s v="HF"/>
    <n v="28"/>
    <n v="2"/>
    <x v="0"/>
    <m/>
    <m/>
    <m/>
    <m/>
    <m/>
    <m/>
  </r>
  <r>
    <d v="2026-01-19T00:00:00"/>
    <s v="Rosenvangskolen"/>
    <s v="Folk. Mel"/>
    <n v="5"/>
    <n v="24"/>
    <n v="2"/>
    <x v="3"/>
    <m/>
    <m/>
    <m/>
    <m/>
    <s v="x"/>
    <s v="x"/>
  </r>
  <r>
    <d v="2026-01-20T00:00:00"/>
    <s v="Bakkeskolen"/>
    <s v="Folk. Ud."/>
    <n v="7"/>
    <n v="22"/>
    <n v="2"/>
    <x v="4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89">
  <r>
    <d v="2023-01-05T00:00:00"/>
    <x v="0"/>
    <x v="0"/>
    <x v="0"/>
    <n v="29"/>
    <n v="2"/>
    <x v="0"/>
    <m/>
    <s v="x"/>
    <m/>
    <m/>
    <m/>
    <m/>
  </r>
  <r>
    <d v="2023-01-06T00:00:00"/>
    <x v="1"/>
    <x v="1"/>
    <x v="1"/>
    <n v="36"/>
    <m/>
    <x v="0"/>
    <m/>
    <s v="x"/>
    <m/>
    <m/>
    <m/>
    <m/>
  </r>
  <r>
    <d v="2023-01-09T00:00:00"/>
    <x v="2"/>
    <x v="2"/>
    <x v="1"/>
    <n v="19"/>
    <n v="3"/>
    <x v="0"/>
    <m/>
    <s v="x"/>
    <m/>
    <m/>
    <m/>
    <m/>
  </r>
  <r>
    <d v="2023-01-09T00:00:00"/>
    <x v="3"/>
    <x v="3"/>
    <x v="2"/>
    <n v="3"/>
    <n v="2"/>
    <x v="0"/>
    <m/>
    <s v="x"/>
    <m/>
    <m/>
    <m/>
    <s v="x"/>
  </r>
  <r>
    <d v="2023-01-09T00:00:00"/>
    <x v="4"/>
    <x v="0"/>
    <x v="3"/>
    <n v="35"/>
    <n v="1"/>
    <x v="1"/>
    <m/>
    <m/>
    <m/>
    <m/>
    <m/>
    <s v="x"/>
  </r>
  <r>
    <d v="2023-01-10T00:00:00"/>
    <x v="5"/>
    <x v="3"/>
    <x v="2"/>
    <n v="3"/>
    <n v="1"/>
    <x v="0"/>
    <m/>
    <s v="x"/>
    <m/>
    <m/>
    <m/>
    <s v="x"/>
  </r>
  <r>
    <d v="2023-01-10T00:00:00"/>
    <x v="6"/>
    <x v="4"/>
    <x v="4"/>
    <n v="22"/>
    <n v="2"/>
    <x v="2"/>
    <m/>
    <m/>
    <m/>
    <m/>
    <m/>
    <s v="x"/>
  </r>
  <r>
    <d v="2023-01-10T00:00:00"/>
    <x v="6"/>
    <x v="4"/>
    <x v="4"/>
    <n v="23"/>
    <n v="3"/>
    <x v="2"/>
    <m/>
    <m/>
    <m/>
    <m/>
    <m/>
    <s v="x"/>
  </r>
  <r>
    <d v="2023-01-11T00:00:00"/>
    <x v="7"/>
    <x v="5"/>
    <x v="5"/>
    <n v="3"/>
    <n v="1"/>
    <x v="0"/>
    <m/>
    <s v="x"/>
    <m/>
    <m/>
    <m/>
    <m/>
  </r>
  <r>
    <d v="2023-01-13T00:00:00"/>
    <x v="8"/>
    <x v="2"/>
    <x v="1"/>
    <n v="11"/>
    <n v="2"/>
    <x v="0"/>
    <m/>
    <s v="x"/>
    <m/>
    <m/>
    <m/>
    <s v="x"/>
  </r>
  <r>
    <d v="2023-01-13T00:00:00"/>
    <x v="9"/>
    <x v="4"/>
    <x v="4"/>
    <n v="24"/>
    <n v="2"/>
    <x v="2"/>
    <m/>
    <m/>
    <m/>
    <m/>
    <s v="x"/>
    <s v="x"/>
  </r>
  <r>
    <d v="2023-01-13T00:00:00"/>
    <x v="4"/>
    <x v="0"/>
    <x v="3"/>
    <n v="15"/>
    <n v="1"/>
    <x v="1"/>
    <m/>
    <m/>
    <m/>
    <m/>
    <m/>
    <m/>
  </r>
  <r>
    <d v="2023-01-13T00:00:00"/>
    <x v="4"/>
    <x v="0"/>
    <x v="3"/>
    <n v="14"/>
    <n v="1"/>
    <x v="3"/>
    <m/>
    <m/>
    <m/>
    <m/>
    <m/>
    <m/>
  </r>
  <r>
    <d v="2023-01-16T00:00:00"/>
    <x v="10"/>
    <x v="6"/>
    <x v="6"/>
    <n v="3"/>
    <n v="2"/>
    <x v="0"/>
    <m/>
    <s v="x"/>
    <m/>
    <m/>
    <m/>
    <m/>
  </r>
  <r>
    <d v="2023-01-16T00:00:00"/>
    <x v="11"/>
    <x v="4"/>
    <x v="7"/>
    <n v="22"/>
    <n v="2"/>
    <x v="4"/>
    <m/>
    <m/>
    <m/>
    <m/>
    <s v="x"/>
    <s v="x"/>
  </r>
  <r>
    <d v="2023-01-20T00:00:00"/>
    <x v="4"/>
    <x v="0"/>
    <x v="3"/>
    <n v="15"/>
    <n v="1"/>
    <x v="0"/>
    <m/>
    <m/>
    <m/>
    <m/>
    <m/>
    <m/>
  </r>
  <r>
    <d v="2023-01-20T00:00:00"/>
    <x v="12"/>
    <x v="0"/>
    <x v="8"/>
    <n v="50"/>
    <n v="5"/>
    <x v="0"/>
    <s v="x"/>
    <m/>
    <m/>
    <m/>
    <m/>
    <s v="x"/>
  </r>
  <r>
    <d v="2023-01-23T00:00:00"/>
    <x v="13"/>
    <x v="2"/>
    <x v="1"/>
    <n v="6"/>
    <n v="2"/>
    <x v="0"/>
    <m/>
    <s v="x"/>
    <m/>
    <m/>
    <m/>
    <s v="x"/>
  </r>
  <r>
    <d v="2023-01-23T00:00:00"/>
    <x v="9"/>
    <x v="6"/>
    <x v="9"/>
    <n v="20"/>
    <n v="2"/>
    <x v="0"/>
    <m/>
    <s v="x"/>
    <m/>
    <m/>
    <m/>
    <s v="x"/>
  </r>
  <r>
    <d v="2023-01-24T00:00:00"/>
    <x v="14"/>
    <x v="4"/>
    <x v="10"/>
    <n v="3"/>
    <n v="1"/>
    <x v="0"/>
    <m/>
    <s v="x"/>
    <m/>
    <m/>
    <m/>
    <s v="x"/>
  </r>
  <r>
    <d v="2023-01-25T00:00:00"/>
    <x v="15"/>
    <x v="1"/>
    <x v="11"/>
    <n v="15"/>
    <n v="2"/>
    <x v="0"/>
    <m/>
    <s v="x"/>
    <m/>
    <m/>
    <m/>
    <s v="x"/>
  </r>
  <r>
    <d v="2023-01-26T00:00:00"/>
    <x v="16"/>
    <x v="6"/>
    <x v="12"/>
    <n v="7"/>
    <n v="4"/>
    <x v="0"/>
    <m/>
    <s v="x"/>
    <m/>
    <m/>
    <m/>
    <s v="x"/>
  </r>
  <r>
    <d v="2023-01-26T00:00:00"/>
    <x v="17"/>
    <x v="4"/>
    <x v="4"/>
    <n v="23"/>
    <n v="2"/>
    <x v="4"/>
    <m/>
    <m/>
    <m/>
    <m/>
    <m/>
    <m/>
  </r>
  <r>
    <d v="2023-01-26T00:00:00"/>
    <x v="17"/>
    <x v="4"/>
    <x v="4"/>
    <n v="22"/>
    <n v="2"/>
    <x v="4"/>
    <m/>
    <m/>
    <m/>
    <m/>
    <m/>
    <m/>
  </r>
  <r>
    <d v="2023-01-26T00:00:00"/>
    <x v="17"/>
    <x v="4"/>
    <x v="4"/>
    <n v="22"/>
    <n v="3"/>
    <x v="4"/>
    <m/>
    <m/>
    <m/>
    <m/>
    <m/>
    <m/>
  </r>
  <r>
    <d v="2023-01-27T00:00:00"/>
    <x v="9"/>
    <x v="6"/>
    <x v="13"/>
    <n v="1"/>
    <n v="1"/>
    <x v="0"/>
    <m/>
    <s v="x "/>
    <m/>
    <m/>
    <m/>
    <s v="x"/>
  </r>
  <r>
    <d v="2023-01-30T00:00:00"/>
    <x v="12"/>
    <x v="0"/>
    <x v="14"/>
    <n v="22"/>
    <n v="2"/>
    <x v="0"/>
    <m/>
    <s v="x"/>
    <m/>
    <m/>
    <m/>
    <s v="x"/>
  </r>
  <r>
    <d v="2023-01-31T00:00:00"/>
    <x v="18"/>
    <x v="6"/>
    <x v="9"/>
    <n v="1"/>
    <n v="1"/>
    <x v="0"/>
    <m/>
    <s v="x"/>
    <m/>
    <m/>
    <m/>
    <s v="x"/>
  </r>
  <r>
    <d v="2023-01-31T00:00:00"/>
    <x v="14"/>
    <x v="4"/>
    <x v="7"/>
    <n v="2"/>
    <n v="1"/>
    <x v="0"/>
    <m/>
    <s v="x"/>
    <m/>
    <m/>
    <m/>
    <s v="x"/>
  </r>
  <r>
    <d v="2023-01-31T00:00:00"/>
    <x v="12"/>
    <x v="0"/>
    <x v="14"/>
    <n v="21"/>
    <n v="2"/>
    <x v="0"/>
    <s v="x"/>
    <m/>
    <m/>
    <m/>
    <m/>
    <s v="x"/>
  </r>
  <r>
    <d v="2023-02-01T00:00:00"/>
    <x v="14"/>
    <x v="3"/>
    <x v="2"/>
    <n v="1"/>
    <n v="1"/>
    <x v="0"/>
    <m/>
    <s v="x"/>
    <s v="Nej"/>
    <m/>
    <m/>
    <s v="x"/>
  </r>
  <r>
    <d v="2023-02-01T00:00:00"/>
    <x v="19"/>
    <x v="3"/>
    <x v="2"/>
    <n v="22"/>
    <n v="2"/>
    <x v="5"/>
    <m/>
    <m/>
    <m/>
    <m/>
    <s v="x"/>
    <s v="x"/>
  </r>
  <r>
    <d v="2023-02-01T00:00:00"/>
    <x v="19"/>
    <x v="3"/>
    <x v="2"/>
    <n v="23"/>
    <n v="2"/>
    <x v="5"/>
    <m/>
    <m/>
    <m/>
    <m/>
    <s v="x"/>
    <s v="x"/>
  </r>
  <r>
    <d v="2023-02-01T00:00:00"/>
    <x v="20"/>
    <x v="0"/>
    <x v="15"/>
    <n v="20"/>
    <n v="2"/>
    <x v="0"/>
    <s v="Ekspertrundvisning"/>
    <m/>
    <m/>
    <m/>
    <m/>
    <m/>
  </r>
  <r>
    <d v="2023-02-02T00:00:00"/>
    <x v="21"/>
    <x v="3"/>
    <x v="16"/>
    <n v="21"/>
    <n v="2"/>
    <x v="6"/>
    <m/>
    <m/>
    <m/>
    <m/>
    <m/>
    <s v="x"/>
  </r>
  <r>
    <d v="2023-02-03T00:00:00"/>
    <x v="19"/>
    <x v="3"/>
    <x v="2"/>
    <n v="22"/>
    <n v="4"/>
    <x v="5"/>
    <m/>
    <m/>
    <m/>
    <m/>
    <s v="x"/>
    <s v="x"/>
  </r>
  <r>
    <d v="2023-02-03T00:00:00"/>
    <x v="22"/>
    <x v="0"/>
    <x v="17"/>
    <n v="22"/>
    <n v="1"/>
    <x v="0"/>
    <m/>
    <s v="x "/>
    <m/>
    <m/>
    <m/>
    <s v="x"/>
  </r>
  <r>
    <d v="2023-02-06T00:00:00"/>
    <x v="23"/>
    <x v="1"/>
    <x v="1"/>
    <n v="20"/>
    <n v="2"/>
    <x v="0"/>
    <m/>
    <s v="x"/>
    <m/>
    <m/>
    <m/>
    <m/>
  </r>
  <r>
    <d v="2023-02-06T00:00:00"/>
    <x v="23"/>
    <x v="1"/>
    <x v="1"/>
    <n v="19"/>
    <n v="2"/>
    <x v="0"/>
    <m/>
    <s v="x"/>
    <m/>
    <m/>
    <m/>
    <m/>
  </r>
  <r>
    <d v="2023-02-06T00:00:00"/>
    <x v="24"/>
    <x v="5"/>
    <x v="15"/>
    <n v="33"/>
    <n v="5"/>
    <x v="0"/>
    <m/>
    <s v="x"/>
    <m/>
    <m/>
    <m/>
    <m/>
  </r>
  <r>
    <d v="2023-02-06T00:00:00"/>
    <x v="25"/>
    <x v="3"/>
    <x v="2"/>
    <n v="17"/>
    <n v="2"/>
    <x v="0"/>
    <m/>
    <s v="x"/>
    <m/>
    <m/>
    <m/>
    <m/>
  </r>
  <r>
    <d v="2023-02-07T00:00:00"/>
    <x v="26"/>
    <x v="4"/>
    <x v="10"/>
    <n v="22"/>
    <n v="1"/>
    <x v="2"/>
    <m/>
    <m/>
    <m/>
    <m/>
    <s v="x"/>
    <s v="x"/>
  </r>
  <r>
    <d v="2023-02-07T00:00:00"/>
    <x v="27"/>
    <x v="0"/>
    <x v="17"/>
    <n v="26"/>
    <n v="3"/>
    <x v="0"/>
    <m/>
    <s v="x"/>
    <m/>
    <m/>
    <m/>
    <s v="x"/>
  </r>
  <r>
    <d v="2023-02-08T00:00:00"/>
    <x v="28"/>
    <x v="2"/>
    <x v="1"/>
    <n v="18"/>
    <m/>
    <x v="0"/>
    <m/>
    <s v="x"/>
    <m/>
    <m/>
    <m/>
    <m/>
  </r>
  <r>
    <d v="2023-02-08T00:00:00"/>
    <x v="21"/>
    <x v="6"/>
    <x v="6"/>
    <n v="15"/>
    <n v="3"/>
    <x v="0"/>
    <s v="x"/>
    <m/>
    <m/>
    <m/>
    <m/>
    <s v="x"/>
  </r>
  <r>
    <d v="2023-02-08T00:00:00"/>
    <x v="29"/>
    <x v="0"/>
    <x v="18"/>
    <n v="26"/>
    <n v="2"/>
    <x v="0"/>
    <s v="x"/>
    <m/>
    <m/>
    <m/>
    <m/>
    <m/>
  </r>
  <r>
    <d v="2023-02-09T00:00:00"/>
    <x v="30"/>
    <x v="2"/>
    <x v="1"/>
    <n v="8"/>
    <n v="3"/>
    <x v="0"/>
    <m/>
    <s v="x"/>
    <m/>
    <m/>
    <m/>
    <s v="x"/>
  </r>
  <r>
    <d v="2023-02-09T00:00:00"/>
    <x v="31"/>
    <x v="0"/>
    <x v="3"/>
    <n v="20"/>
    <n v="1"/>
    <x v="3"/>
    <m/>
    <m/>
    <m/>
    <m/>
    <m/>
    <m/>
  </r>
  <r>
    <d v="2023-02-09T00:00:00"/>
    <x v="32"/>
    <x v="7"/>
    <x v="1"/>
    <n v="3"/>
    <n v="1"/>
    <x v="0"/>
    <m/>
    <s v="x"/>
    <m/>
    <m/>
    <m/>
    <m/>
  </r>
  <r>
    <d v="2023-02-10T00:00:00"/>
    <x v="23"/>
    <x v="1"/>
    <x v="1"/>
    <n v="19"/>
    <n v="2"/>
    <x v="0"/>
    <m/>
    <s v="x"/>
    <m/>
    <m/>
    <m/>
    <m/>
  </r>
  <r>
    <d v="2023-02-10T00:00:00"/>
    <x v="3"/>
    <x v="3"/>
    <x v="2"/>
    <n v="21"/>
    <n v="2"/>
    <x v="7"/>
    <m/>
    <m/>
    <m/>
    <m/>
    <s v="x"/>
    <s v="x"/>
  </r>
  <r>
    <d v="2023-02-10T00:00:00"/>
    <x v="33"/>
    <x v="4"/>
    <x v="4"/>
    <n v="15"/>
    <n v="2"/>
    <x v="0"/>
    <m/>
    <s v="x"/>
    <s v="Nej"/>
    <m/>
    <m/>
    <s v="x"/>
  </r>
  <r>
    <d v="2023-02-10T00:00:00"/>
    <x v="34"/>
    <x v="8"/>
    <x v="7"/>
    <n v="13"/>
    <n v="2"/>
    <x v="0"/>
    <m/>
    <s v="x"/>
    <m/>
    <m/>
    <m/>
    <m/>
  </r>
  <r>
    <d v="2023-02-13T00:00:00"/>
    <x v="35"/>
    <x v="1"/>
    <x v="1"/>
    <n v="15"/>
    <n v="1"/>
    <x v="0"/>
    <m/>
    <s v="x"/>
    <m/>
    <m/>
    <m/>
    <m/>
  </r>
  <r>
    <d v="2023-02-13T00:00:00"/>
    <x v="36"/>
    <x v="9"/>
    <x v="1"/>
    <n v="20"/>
    <n v="5"/>
    <x v="0"/>
    <m/>
    <s v="x"/>
    <m/>
    <m/>
    <m/>
    <m/>
  </r>
  <r>
    <d v="2023-02-13T00:00:00"/>
    <x v="32"/>
    <x v="10"/>
    <x v="1"/>
    <n v="16"/>
    <n v="6"/>
    <x v="0"/>
    <m/>
    <s v="x"/>
    <m/>
    <m/>
    <m/>
    <m/>
  </r>
  <r>
    <d v="2023-02-14T00:00:00"/>
    <x v="37"/>
    <x v="2"/>
    <x v="1"/>
    <n v="8"/>
    <n v="2"/>
    <x v="0"/>
    <m/>
    <s v="x"/>
    <m/>
    <m/>
    <m/>
    <s v="x"/>
  </r>
  <r>
    <d v="2023-02-14T00:00:00"/>
    <x v="4"/>
    <x v="0"/>
    <x v="3"/>
    <n v="20"/>
    <n v="1"/>
    <x v="0"/>
    <m/>
    <s v="x"/>
    <m/>
    <m/>
    <m/>
    <s v="x"/>
  </r>
  <r>
    <d v="2023-02-14T00:00:00"/>
    <x v="38"/>
    <x v="6"/>
    <x v="12"/>
    <n v="19"/>
    <n v="3"/>
    <x v="0"/>
    <m/>
    <s v="x"/>
    <s v="Nej"/>
    <m/>
    <m/>
    <m/>
  </r>
  <r>
    <d v="2023-02-14T00:00:00"/>
    <x v="38"/>
    <x v="6"/>
    <x v="13"/>
    <n v="21"/>
    <n v="3"/>
    <x v="0"/>
    <m/>
    <s v="x"/>
    <s v="Nej"/>
    <m/>
    <m/>
    <m/>
  </r>
  <r>
    <d v="2023-02-16T00:00:00"/>
    <x v="39"/>
    <x v="1"/>
    <x v="2"/>
    <n v="2"/>
    <n v="1"/>
    <x v="0"/>
    <m/>
    <s v="x"/>
    <s v="Nej"/>
    <m/>
    <m/>
    <s v="x"/>
  </r>
  <r>
    <d v="2023-02-16T00:00:00"/>
    <x v="4"/>
    <x v="0"/>
    <x v="3"/>
    <n v="28"/>
    <n v="1"/>
    <x v="0"/>
    <s v="x"/>
    <m/>
    <m/>
    <m/>
    <m/>
    <s v="x"/>
  </r>
  <r>
    <d v="2023-02-17T00:00:00"/>
    <x v="4"/>
    <x v="0"/>
    <x v="3"/>
    <n v="5"/>
    <n v="1"/>
    <x v="0"/>
    <m/>
    <s v="x"/>
    <s v="Nej"/>
    <m/>
    <m/>
    <s v="x"/>
  </r>
  <r>
    <d v="2023-02-20T00:00:00"/>
    <x v="40"/>
    <x v="0"/>
    <x v="19"/>
    <n v="20"/>
    <n v="2"/>
    <x v="0"/>
    <s v="x"/>
    <m/>
    <m/>
    <m/>
    <m/>
    <m/>
  </r>
  <r>
    <d v="2023-02-20T00:00:00"/>
    <x v="41"/>
    <x v="4"/>
    <x v="20"/>
    <n v="8"/>
    <n v="2"/>
    <x v="0"/>
    <m/>
    <s v="x"/>
    <m/>
    <m/>
    <m/>
    <s v="x"/>
  </r>
  <r>
    <d v="2023-02-21T00:00:00"/>
    <x v="5"/>
    <x v="6"/>
    <x v="6"/>
    <n v="15"/>
    <n v="3"/>
    <x v="8"/>
    <m/>
    <m/>
    <m/>
    <m/>
    <s v="x"/>
    <s v="x"/>
  </r>
  <r>
    <d v="2023-02-21T00:00:00"/>
    <x v="42"/>
    <x v="6"/>
    <x v="9"/>
    <n v="14"/>
    <n v="2"/>
    <x v="0"/>
    <m/>
    <s v="x"/>
    <m/>
    <m/>
    <m/>
    <m/>
  </r>
  <r>
    <d v="2023-02-22T00:00:00"/>
    <x v="43"/>
    <x v="3"/>
    <x v="16"/>
    <n v="62"/>
    <n v="3"/>
    <x v="0"/>
    <m/>
    <s v="x"/>
    <s v="På kryds og tværs i DGB"/>
    <m/>
    <m/>
    <s v="x"/>
  </r>
  <r>
    <d v="2023-02-22T00:00:00"/>
    <x v="44"/>
    <x v="0"/>
    <x v="21"/>
    <n v="5"/>
    <n v="3"/>
    <x v="0"/>
    <m/>
    <s v="x"/>
    <m/>
    <m/>
    <m/>
    <s v="x"/>
  </r>
  <r>
    <d v="2023-02-23T00:00:00"/>
    <x v="45"/>
    <x v="4"/>
    <x v="22"/>
    <n v="8"/>
    <n v="2"/>
    <x v="5"/>
    <m/>
    <m/>
    <m/>
    <m/>
    <s v="x"/>
    <s v="x"/>
  </r>
  <r>
    <d v="2023-02-24T00:00:00"/>
    <x v="46"/>
    <x v="3"/>
    <x v="23"/>
    <n v="24"/>
    <n v="1"/>
    <x v="5"/>
    <m/>
    <m/>
    <m/>
    <m/>
    <m/>
    <s v="x"/>
  </r>
  <r>
    <d v="2023-02-24T00:00:00"/>
    <x v="47"/>
    <x v="0"/>
    <x v="17"/>
    <n v="50"/>
    <n v="3"/>
    <x v="0"/>
    <m/>
    <s v="x"/>
    <s v="Nej"/>
    <m/>
    <m/>
    <m/>
  </r>
  <r>
    <d v="2023-02-27T00:00:00"/>
    <x v="16"/>
    <x v="3"/>
    <x v="2"/>
    <n v="25"/>
    <n v="2"/>
    <x v="6"/>
    <m/>
    <m/>
    <m/>
    <m/>
    <m/>
    <s v="x"/>
  </r>
  <r>
    <d v="2023-02-27T00:00:00"/>
    <x v="48"/>
    <x v="2"/>
    <x v="1"/>
    <n v="7"/>
    <n v="2"/>
    <x v="0"/>
    <m/>
    <s v="x"/>
    <s v="Nej"/>
    <m/>
    <m/>
    <s v="x"/>
  </r>
  <r>
    <d v="2023-02-27T00:00:00"/>
    <x v="43"/>
    <x v="3"/>
    <x v="13"/>
    <n v="12"/>
    <n v="4"/>
    <x v="0"/>
    <m/>
    <s v="x"/>
    <s v="Nej"/>
    <m/>
    <m/>
    <s v="x"/>
  </r>
  <r>
    <d v="2023-02-27T00:00:00"/>
    <x v="49"/>
    <x v="2"/>
    <x v="1"/>
    <n v="6"/>
    <n v="3"/>
    <x v="0"/>
    <m/>
    <s v="x"/>
    <s v="Nej"/>
    <m/>
    <m/>
    <s v="x"/>
  </r>
  <r>
    <d v="2023-02-28T00:00:00"/>
    <x v="50"/>
    <x v="1"/>
    <x v="1"/>
    <n v="8"/>
    <n v="1"/>
    <x v="9"/>
    <m/>
    <m/>
    <m/>
    <m/>
    <m/>
    <m/>
  </r>
  <r>
    <d v="2023-02-28T00:00:00"/>
    <x v="51"/>
    <x v="3"/>
    <x v="2"/>
    <n v="25"/>
    <n v="2"/>
    <x v="7"/>
    <m/>
    <m/>
    <m/>
    <m/>
    <s v="x"/>
    <s v="x"/>
  </r>
  <r>
    <d v="2023-02-28T00:00:00"/>
    <x v="52"/>
    <x v="4"/>
    <x v="4"/>
    <n v="10"/>
    <n v="1"/>
    <x v="0"/>
    <m/>
    <s v="x"/>
    <s v="Nej"/>
    <m/>
    <m/>
    <s v="x"/>
  </r>
  <r>
    <d v="2023-02-28T00:00:00"/>
    <x v="8"/>
    <x v="2"/>
    <x v="1"/>
    <n v="11"/>
    <n v="2"/>
    <x v="0"/>
    <m/>
    <s v="x"/>
    <m/>
    <m/>
    <m/>
    <s v="x"/>
  </r>
  <r>
    <d v="2023-03-01T00:00:00"/>
    <x v="50"/>
    <x v="1"/>
    <x v="1"/>
    <n v="5"/>
    <m/>
    <x v="9"/>
    <m/>
    <m/>
    <m/>
    <m/>
    <m/>
    <s v="x"/>
  </r>
  <r>
    <d v="2023-03-01T00:00:00"/>
    <x v="53"/>
    <x v="0"/>
    <x v="18"/>
    <n v="27"/>
    <n v="1"/>
    <x v="0"/>
    <m/>
    <s v="x"/>
    <m/>
    <m/>
    <m/>
    <s v="x"/>
  </r>
  <r>
    <d v="2023-03-01T00:00:00"/>
    <x v="22"/>
    <x v="0"/>
    <x v="17"/>
    <n v="28"/>
    <n v="1"/>
    <x v="0"/>
    <m/>
    <s v="x"/>
    <m/>
    <m/>
    <m/>
    <s v="x"/>
  </r>
  <r>
    <d v="2023-03-01T00:00:00"/>
    <x v="10"/>
    <x v="0"/>
    <x v="21"/>
    <n v="6"/>
    <n v="5"/>
    <x v="0"/>
    <m/>
    <s v="x"/>
    <m/>
    <m/>
    <m/>
    <m/>
  </r>
  <r>
    <d v="2023-03-01T00:00:00"/>
    <x v="54"/>
    <x v="0"/>
    <x v="21"/>
    <n v="6"/>
    <n v="2"/>
    <x v="0"/>
    <m/>
    <s v="x"/>
    <s v="Nej"/>
    <m/>
    <m/>
    <m/>
  </r>
  <r>
    <d v="2023-03-01T00:00:00"/>
    <x v="55"/>
    <x v="3"/>
    <x v="1"/>
    <n v="4"/>
    <n v="1"/>
    <x v="0"/>
    <m/>
    <s v="x"/>
    <s v="Nej"/>
    <m/>
    <m/>
    <s v="x"/>
  </r>
  <r>
    <d v="2023-03-02T00:00:00"/>
    <x v="22"/>
    <x v="0"/>
    <x v="17"/>
    <n v="27"/>
    <n v="1"/>
    <x v="0"/>
    <m/>
    <s v="x"/>
    <s v="Nej"/>
    <m/>
    <m/>
    <s v="x"/>
  </r>
  <r>
    <d v="2023-03-02T00:00:00"/>
    <x v="56"/>
    <x v="8"/>
    <x v="7"/>
    <n v="20"/>
    <n v="2"/>
    <x v="0"/>
    <m/>
    <s v="x"/>
    <s v="Nej"/>
    <m/>
    <m/>
    <m/>
  </r>
  <r>
    <d v="2023-03-02T00:00:00"/>
    <x v="57"/>
    <x v="6"/>
    <x v="9"/>
    <n v="5"/>
    <n v="2"/>
    <x v="0"/>
    <m/>
    <s v="x"/>
    <s v="Nej"/>
    <m/>
    <m/>
    <s v="x"/>
  </r>
  <r>
    <d v="2023-03-02T00:00:00"/>
    <x v="38"/>
    <x v="6"/>
    <x v="9"/>
    <n v="62"/>
    <n v="6"/>
    <x v="0"/>
    <m/>
    <s v="x"/>
    <s v="På jagt efter historien "/>
    <m/>
    <m/>
    <m/>
  </r>
  <r>
    <d v="2023-03-03T00:00:00"/>
    <x v="50"/>
    <x v="1"/>
    <x v="1"/>
    <n v="5"/>
    <m/>
    <x v="9"/>
    <m/>
    <m/>
    <m/>
    <m/>
    <m/>
    <s v="x"/>
  </r>
  <r>
    <d v="2023-03-03T00:00:00"/>
    <x v="58"/>
    <x v="3"/>
    <x v="23"/>
    <n v="17"/>
    <n v="2"/>
    <x v="0"/>
    <m/>
    <s v="x"/>
    <s v="Nej"/>
    <m/>
    <m/>
    <m/>
  </r>
  <r>
    <d v="2023-03-03T00:00:00"/>
    <x v="59"/>
    <x v="1"/>
    <x v="24"/>
    <n v="39"/>
    <n v="2"/>
    <x v="0"/>
    <m/>
    <s v="x"/>
    <s v="Nej"/>
    <m/>
    <m/>
    <s v="x"/>
  </r>
  <r>
    <d v="2023-03-06T00:00:00"/>
    <x v="60"/>
    <x v="1"/>
    <x v="25"/>
    <n v="20"/>
    <n v="2"/>
    <x v="0"/>
    <m/>
    <s v="x"/>
    <m/>
    <m/>
    <m/>
    <s v="x"/>
  </r>
  <r>
    <d v="2023-03-06T00:00:00"/>
    <x v="61"/>
    <x v="1"/>
    <x v="1"/>
    <n v="20"/>
    <n v="1"/>
    <x v="0"/>
    <m/>
    <s v="x"/>
    <m/>
    <m/>
    <m/>
    <s v="x"/>
  </r>
  <r>
    <d v="2023-03-06T00:00:00"/>
    <x v="60"/>
    <x v="1"/>
    <x v="1"/>
    <n v="13"/>
    <n v="2"/>
    <x v="0"/>
    <m/>
    <s v="x"/>
    <s v="Nej"/>
    <m/>
    <m/>
    <m/>
  </r>
  <r>
    <d v="2023-03-06T00:00:00"/>
    <x v="43"/>
    <x v="6"/>
    <x v="13"/>
    <n v="15"/>
    <n v="4"/>
    <x v="0"/>
    <m/>
    <s v="x"/>
    <s v="Nej"/>
    <m/>
    <m/>
    <s v="x"/>
  </r>
  <r>
    <d v="2023-03-07T00:00:00"/>
    <x v="62"/>
    <x v="10"/>
    <x v="26"/>
    <n v="5"/>
    <n v="2"/>
    <x v="0"/>
    <m/>
    <s v="x"/>
    <s v="Nej"/>
    <m/>
    <m/>
    <s v="x"/>
  </r>
  <r>
    <d v="2023-03-07T00:00:00"/>
    <x v="63"/>
    <x v="4"/>
    <x v="10"/>
    <n v="24"/>
    <n v="2"/>
    <x v="0"/>
    <m/>
    <s v="x"/>
    <m/>
    <m/>
    <m/>
    <m/>
  </r>
  <r>
    <d v="2023-03-07T00:00:00"/>
    <x v="64"/>
    <x v="3"/>
    <x v="2"/>
    <n v="22"/>
    <n v="2"/>
    <x v="0"/>
    <m/>
    <s v="x"/>
    <m/>
    <m/>
    <m/>
    <m/>
  </r>
  <r>
    <d v="2023-03-08T00:00:00"/>
    <x v="65"/>
    <x v="4"/>
    <x v="7"/>
    <n v="22"/>
    <n v="1"/>
    <x v="2"/>
    <m/>
    <m/>
    <m/>
    <m/>
    <s v="x"/>
    <s v="x"/>
  </r>
  <r>
    <d v="2023-03-08T00:00:00"/>
    <x v="66"/>
    <x v="3"/>
    <x v="23"/>
    <n v="25"/>
    <n v="1"/>
    <x v="7"/>
    <m/>
    <m/>
    <m/>
    <m/>
    <m/>
    <m/>
  </r>
  <r>
    <d v="2023-03-08T00:00:00"/>
    <x v="66"/>
    <x v="3"/>
    <x v="23"/>
    <n v="25"/>
    <n v="2"/>
    <x v="6"/>
    <m/>
    <m/>
    <m/>
    <m/>
    <m/>
    <m/>
  </r>
  <r>
    <d v="2023-03-08T00:00:00"/>
    <x v="67"/>
    <x v="3"/>
    <x v="2"/>
    <n v="24"/>
    <n v="1"/>
    <x v="7"/>
    <m/>
    <m/>
    <m/>
    <m/>
    <s v="x"/>
    <s v="x"/>
  </r>
  <r>
    <d v="2023-03-08T00:00:00"/>
    <x v="12"/>
    <x v="0"/>
    <x v="14"/>
    <n v="22"/>
    <n v="1"/>
    <x v="0"/>
    <m/>
    <s v="x"/>
    <s v="Nej"/>
    <m/>
    <m/>
    <s v="x"/>
  </r>
  <r>
    <d v="2023-03-08T00:00:00"/>
    <x v="68"/>
    <x v="0"/>
    <x v="15"/>
    <n v="15"/>
    <n v="3"/>
    <x v="0"/>
    <m/>
    <s v="x"/>
    <m/>
    <m/>
    <m/>
    <m/>
  </r>
  <r>
    <d v="2023-03-08T00:00:00"/>
    <x v="47"/>
    <x v="0"/>
    <x v="17"/>
    <n v="41"/>
    <n v="5"/>
    <x v="0"/>
    <s v="x"/>
    <m/>
    <m/>
    <m/>
    <m/>
    <m/>
  </r>
  <r>
    <d v="2023-03-08T00:00:00"/>
    <x v="69"/>
    <x v="4"/>
    <x v="10"/>
    <n v="17"/>
    <n v="1"/>
    <x v="0"/>
    <m/>
    <s v="x"/>
    <s v="Nej"/>
    <m/>
    <m/>
    <s v="x"/>
  </r>
  <r>
    <d v="2023-03-08T00:00:00"/>
    <x v="70"/>
    <x v="6"/>
    <x v="12"/>
    <n v="20"/>
    <n v="2"/>
    <x v="0"/>
    <m/>
    <s v="x"/>
    <s v="Nej"/>
    <m/>
    <m/>
    <s v="x"/>
  </r>
  <r>
    <d v="2023-03-08T00:00:00"/>
    <x v="33"/>
    <x v="6"/>
    <x v="13"/>
    <n v="21"/>
    <n v="3"/>
    <x v="0"/>
    <m/>
    <s v="x"/>
    <s v="Nej"/>
    <m/>
    <m/>
    <s v="x"/>
  </r>
  <r>
    <d v="2023-03-09T00:00:00"/>
    <x v="71"/>
    <x v="3"/>
    <x v="2"/>
    <n v="21"/>
    <n v="2"/>
    <x v="7"/>
    <m/>
    <m/>
    <m/>
    <m/>
    <s v="x"/>
    <s v="x"/>
  </r>
  <r>
    <d v="2023-03-09T00:00:00"/>
    <x v="72"/>
    <x v="4"/>
    <x v="7"/>
    <n v="31"/>
    <n v="4"/>
    <x v="0"/>
    <m/>
    <s v="x"/>
    <s v="Nej"/>
    <m/>
    <m/>
    <m/>
  </r>
  <r>
    <d v="2023-03-09T00:00:00"/>
    <x v="73"/>
    <x v="0"/>
    <x v="17"/>
    <n v="26"/>
    <n v="4"/>
    <x v="0"/>
    <m/>
    <s v="x"/>
    <s v="Nej"/>
    <m/>
    <m/>
    <m/>
  </r>
  <r>
    <d v="2023-03-09T00:00:00"/>
    <x v="74"/>
    <x v="0"/>
    <x v="15"/>
    <n v="5"/>
    <n v="2"/>
    <x v="0"/>
    <m/>
    <s v="x"/>
    <s v="Nej"/>
    <m/>
    <m/>
    <m/>
  </r>
  <r>
    <d v="2023-03-09T00:00:00"/>
    <x v="75"/>
    <x v="11"/>
    <x v="16"/>
    <n v="19"/>
    <n v="2"/>
    <x v="0"/>
    <m/>
    <s v="x"/>
    <s v="På opdagelse i 1800-tallets købstad "/>
    <m/>
    <m/>
    <s v="x"/>
  </r>
  <r>
    <d v="2023-03-09T00:00:00"/>
    <x v="4"/>
    <x v="0"/>
    <x v="3"/>
    <n v="5"/>
    <n v="2"/>
    <x v="0"/>
    <m/>
    <s v="x"/>
    <s v="Nej"/>
    <m/>
    <m/>
    <m/>
  </r>
  <r>
    <d v="2023-03-09T00:00:00"/>
    <x v="76"/>
    <x v="3"/>
    <x v="27"/>
    <n v="11"/>
    <n v="2"/>
    <x v="0"/>
    <m/>
    <s v="x"/>
    <m/>
    <m/>
    <m/>
    <s v="x"/>
  </r>
  <r>
    <d v="2023-03-10T00:00:00"/>
    <x v="77"/>
    <x v="4"/>
    <x v="10"/>
    <n v="19"/>
    <n v="1"/>
    <x v="0"/>
    <m/>
    <s v="x"/>
    <s v="På opdagelse i 1800-tallets købstad "/>
    <m/>
    <m/>
    <m/>
  </r>
  <r>
    <d v="2023-03-10T00:00:00"/>
    <x v="77"/>
    <x v="4"/>
    <x v="10"/>
    <n v="20"/>
    <n v="1"/>
    <x v="0"/>
    <m/>
    <s v="x "/>
    <s v="På opdagelse i 1800-tallets købstad "/>
    <m/>
    <m/>
    <m/>
  </r>
  <r>
    <d v="2023-03-10T00:00:00"/>
    <x v="77"/>
    <x v="4"/>
    <x v="10"/>
    <n v="17"/>
    <n v="1"/>
    <x v="0"/>
    <m/>
    <s v="x"/>
    <s v="På opdagelse i 1800-tallets købstad "/>
    <m/>
    <m/>
    <m/>
  </r>
  <r>
    <d v="2023-03-10T00:00:00"/>
    <x v="60"/>
    <x v="1"/>
    <x v="1"/>
    <n v="20"/>
    <n v="2"/>
    <x v="0"/>
    <m/>
    <s v="x"/>
    <m/>
    <m/>
    <m/>
    <s v="x"/>
  </r>
  <r>
    <d v="2023-03-10T00:00:00"/>
    <x v="70"/>
    <x v="3"/>
    <x v="2"/>
    <n v="17"/>
    <n v="2"/>
    <x v="0"/>
    <m/>
    <s v="x "/>
    <s v="Nej"/>
    <m/>
    <m/>
    <s v="x"/>
  </r>
  <r>
    <d v="2023-03-10T00:00:00"/>
    <x v="78"/>
    <x v="4"/>
    <x v="4"/>
    <n v="22"/>
    <n v="2"/>
    <x v="0"/>
    <m/>
    <s v="x"/>
    <s v="Nej"/>
    <m/>
    <m/>
    <m/>
  </r>
  <r>
    <d v="2023-03-10T00:00:00"/>
    <x v="70"/>
    <x v="3"/>
    <x v="2"/>
    <n v="19"/>
    <n v="2"/>
    <x v="0"/>
    <m/>
    <s v="x "/>
    <s v="Nej"/>
    <m/>
    <m/>
    <s v="x"/>
  </r>
  <r>
    <d v="2023-03-13T00:00:00"/>
    <x v="79"/>
    <x v="4"/>
    <x v="4"/>
    <n v="21"/>
    <n v="2"/>
    <x v="0"/>
    <m/>
    <s v="x"/>
    <s v="Nej"/>
    <m/>
    <m/>
    <m/>
  </r>
  <r>
    <d v="2023-03-13T00:00:00"/>
    <x v="80"/>
    <x v="8"/>
    <x v="28"/>
    <n v="16"/>
    <n v="3"/>
    <x v="0"/>
    <m/>
    <s v="x"/>
    <s v="På kryds og tværs i DGB"/>
    <m/>
    <m/>
    <m/>
  </r>
  <r>
    <d v="2023-03-13T00:00:00"/>
    <x v="43"/>
    <x v="4"/>
    <x v="13"/>
    <n v="12"/>
    <n v="3"/>
    <x v="0"/>
    <m/>
    <s v="x"/>
    <m/>
    <m/>
    <m/>
    <s v="x"/>
  </r>
  <r>
    <d v="2023-03-13T00:00:00"/>
    <x v="81"/>
    <x v="2"/>
    <x v="1"/>
    <n v="4"/>
    <n v="1"/>
    <x v="0"/>
    <m/>
    <s v="x"/>
    <s v="Nej"/>
    <m/>
    <m/>
    <s v="x"/>
  </r>
  <r>
    <d v="2023-03-14T00:00:00"/>
    <x v="9"/>
    <x v="6"/>
    <x v="13"/>
    <n v="24"/>
    <n v="2"/>
    <x v="8"/>
    <m/>
    <m/>
    <m/>
    <m/>
    <s v="x"/>
    <s v="x"/>
  </r>
  <r>
    <d v="2023-03-14T00:00:00"/>
    <x v="82"/>
    <x v="3"/>
    <x v="29"/>
    <n v="9"/>
    <n v="2"/>
    <x v="5"/>
    <m/>
    <m/>
    <m/>
    <s v="x"/>
    <m/>
    <m/>
  </r>
  <r>
    <d v="2023-03-14T00:00:00"/>
    <x v="83"/>
    <x v="8"/>
    <x v="7"/>
    <n v="24"/>
    <n v="2"/>
    <x v="0"/>
    <m/>
    <s v="x"/>
    <s v="Nej"/>
    <m/>
    <m/>
    <s v="x"/>
  </r>
  <r>
    <d v="2023-03-14T00:00:00"/>
    <x v="84"/>
    <x v="0"/>
    <x v="0"/>
    <n v="10"/>
    <n v="1"/>
    <x v="0"/>
    <m/>
    <s v="x"/>
    <s v="Nej"/>
    <m/>
    <m/>
    <m/>
  </r>
  <r>
    <d v="2023-03-14T00:00:00"/>
    <x v="85"/>
    <x v="0"/>
    <x v="1"/>
    <n v="9"/>
    <n v="3"/>
    <x v="0"/>
    <m/>
    <s v="x"/>
    <s v="Nej"/>
    <m/>
    <m/>
    <s v="x"/>
  </r>
  <r>
    <d v="2023-03-14T00:00:00"/>
    <x v="82"/>
    <x v="3"/>
    <x v="30"/>
    <n v="8"/>
    <n v="1"/>
    <x v="0"/>
    <m/>
    <s v="x"/>
    <s v="Nej"/>
    <m/>
    <m/>
    <m/>
  </r>
  <r>
    <d v="2023-03-15T00:00:00"/>
    <x v="67"/>
    <x v="3"/>
    <x v="2"/>
    <n v="22"/>
    <n v="1"/>
    <x v="7"/>
    <m/>
    <m/>
    <m/>
    <m/>
    <s v="x"/>
    <s v="x"/>
  </r>
  <r>
    <d v="2023-03-15T00:00:00"/>
    <x v="86"/>
    <x v="0"/>
    <x v="1"/>
    <n v="7"/>
    <n v="1"/>
    <x v="0"/>
    <s v="x"/>
    <m/>
    <m/>
    <m/>
    <m/>
    <m/>
  </r>
  <r>
    <d v="2023-03-15T00:00:00"/>
    <x v="67"/>
    <x v="3"/>
    <x v="2"/>
    <n v="22"/>
    <n v="2"/>
    <x v="0"/>
    <m/>
    <s v="x"/>
    <s v="Nej"/>
    <m/>
    <m/>
    <s v="x"/>
  </r>
  <r>
    <d v="2023-03-15T00:00:00"/>
    <x v="87"/>
    <x v="2"/>
    <x v="1"/>
    <n v="4"/>
    <n v="1"/>
    <x v="0"/>
    <m/>
    <s v="x"/>
    <s v="Nej"/>
    <m/>
    <m/>
    <s v="x"/>
  </r>
  <r>
    <d v="2023-03-15T00:00:00"/>
    <x v="88"/>
    <x v="3"/>
    <x v="1"/>
    <n v="7"/>
    <n v="2"/>
    <x v="0"/>
    <m/>
    <s v="x"/>
    <s v="Nej"/>
    <s v="x"/>
    <m/>
    <m/>
  </r>
  <r>
    <d v="2023-03-15T00:00:00"/>
    <x v="61"/>
    <x v="1"/>
    <x v="1"/>
    <n v="16"/>
    <n v="1"/>
    <x v="0"/>
    <m/>
    <s v="x"/>
    <s v="Nej"/>
    <m/>
    <m/>
    <s v="x"/>
  </r>
  <r>
    <d v="2023-03-15T00:00:00"/>
    <x v="89"/>
    <x v="0"/>
    <x v="17"/>
    <n v="30"/>
    <n v="3"/>
    <x v="0"/>
    <m/>
    <s v="x"/>
    <s v="Nej"/>
    <m/>
    <m/>
    <m/>
  </r>
  <r>
    <d v="2023-03-15T00:00:00"/>
    <x v="90"/>
    <x v="0"/>
    <x v="31"/>
    <n v="10"/>
    <n v="1"/>
    <x v="0"/>
    <m/>
    <s v="x"/>
    <s v="Nej"/>
    <m/>
    <m/>
    <s v="x"/>
  </r>
  <r>
    <d v="2023-03-16T00:00:00"/>
    <x v="61"/>
    <x v="1"/>
    <x v="1"/>
    <n v="40"/>
    <n v="3"/>
    <x v="0"/>
    <m/>
    <s v="x"/>
    <s v="Nej"/>
    <m/>
    <m/>
    <s v="x"/>
  </r>
  <r>
    <d v="2023-03-16T00:00:00"/>
    <x v="91"/>
    <x v="0"/>
    <x v="17"/>
    <n v="50"/>
    <n v="2"/>
    <x v="0"/>
    <m/>
    <s v="x"/>
    <s v="fagmateriale "/>
    <m/>
    <m/>
    <m/>
  </r>
  <r>
    <d v="2023-03-16T00:00:00"/>
    <x v="76"/>
    <x v="4"/>
    <x v="4"/>
    <n v="46"/>
    <n v="2"/>
    <x v="0"/>
    <m/>
    <s v="x"/>
    <s v="ja"/>
    <m/>
    <m/>
    <s v="x"/>
  </r>
  <r>
    <d v="2023-03-16T00:00:00"/>
    <x v="9"/>
    <x v="3"/>
    <x v="23"/>
    <n v="22"/>
    <n v="2"/>
    <x v="0"/>
    <m/>
    <s v="x"/>
    <s v="Nej"/>
    <m/>
    <m/>
    <s v="x"/>
  </r>
  <r>
    <d v="2023-03-17T00:00:00"/>
    <x v="92"/>
    <x v="6"/>
    <x v="9"/>
    <n v="24"/>
    <n v="2"/>
    <x v="8"/>
    <m/>
    <m/>
    <m/>
    <m/>
    <s v="x"/>
    <s v="x"/>
  </r>
  <r>
    <d v="2023-03-17T00:00:00"/>
    <x v="9"/>
    <x v="3"/>
    <x v="23"/>
    <n v="24"/>
    <n v="2"/>
    <x v="7"/>
    <m/>
    <m/>
    <m/>
    <m/>
    <s v="x"/>
    <s v="x"/>
  </r>
  <r>
    <d v="2023-03-17T00:00:00"/>
    <x v="92"/>
    <x v="3"/>
    <x v="16"/>
    <n v="2"/>
    <n v="1"/>
    <x v="0"/>
    <m/>
    <s v="x"/>
    <s v="Nej"/>
    <m/>
    <m/>
    <s v="x"/>
  </r>
  <r>
    <d v="2023-03-17T00:00:00"/>
    <x v="93"/>
    <x v="4"/>
    <x v="32"/>
    <n v="12"/>
    <n v="2"/>
    <x v="0"/>
    <m/>
    <s v="x"/>
    <s v="Nej"/>
    <m/>
    <m/>
    <m/>
  </r>
  <r>
    <d v="2023-03-20T00:00:00"/>
    <x v="94"/>
    <x v="11"/>
    <x v="33"/>
    <n v="22"/>
    <n v="2"/>
    <x v="7"/>
    <m/>
    <m/>
    <m/>
    <m/>
    <m/>
    <m/>
  </r>
  <r>
    <d v="2023-03-20T00:00:00"/>
    <x v="95"/>
    <x v="0"/>
    <x v="17"/>
    <n v="54"/>
    <n v="2"/>
    <x v="0"/>
    <m/>
    <s v="x"/>
    <s v="Nej"/>
    <m/>
    <m/>
    <s v="x"/>
  </r>
  <r>
    <d v="2023-03-20T00:00:00"/>
    <x v="96"/>
    <x v="4"/>
    <x v="10"/>
    <n v="3"/>
    <n v="2"/>
    <x v="0"/>
    <m/>
    <s v="x"/>
    <s v="Nej"/>
    <m/>
    <m/>
    <m/>
  </r>
  <r>
    <d v="2023-03-20T00:00:00"/>
    <x v="97"/>
    <x v="4"/>
    <x v="34"/>
    <n v="30"/>
    <n v="2"/>
    <x v="0"/>
    <m/>
    <s v="x"/>
    <s v="Nej"/>
    <m/>
    <m/>
    <s v="x"/>
  </r>
  <r>
    <d v="2023-03-20T00:00:00"/>
    <x v="43"/>
    <x v="6"/>
    <x v="13"/>
    <n v="14"/>
    <n v="3"/>
    <x v="0"/>
    <m/>
    <s v="x"/>
    <m/>
    <m/>
    <m/>
    <s v="x"/>
  </r>
  <r>
    <d v="2023-03-21T00:00:00"/>
    <x v="94"/>
    <x v="11"/>
    <x v="33"/>
    <n v="22"/>
    <n v="2"/>
    <x v="7"/>
    <m/>
    <m/>
    <m/>
    <m/>
    <m/>
    <m/>
  </r>
  <r>
    <d v="2023-03-21T00:00:00"/>
    <x v="94"/>
    <x v="9"/>
    <x v="35"/>
    <n v="22"/>
    <n v="2"/>
    <x v="8"/>
    <m/>
    <m/>
    <m/>
    <m/>
    <m/>
    <m/>
  </r>
  <r>
    <d v="2023-03-21T00:00:00"/>
    <x v="94"/>
    <x v="9"/>
    <x v="35"/>
    <n v="22"/>
    <n v="2"/>
    <x v="8"/>
    <m/>
    <m/>
    <m/>
    <m/>
    <m/>
    <m/>
  </r>
  <r>
    <d v="2023-03-21T00:00:00"/>
    <x v="98"/>
    <x v="11"/>
    <x v="23"/>
    <n v="23"/>
    <n v="2"/>
    <x v="6"/>
    <m/>
    <m/>
    <m/>
    <m/>
    <m/>
    <m/>
  </r>
  <r>
    <d v="2023-03-21T00:00:00"/>
    <x v="99"/>
    <x v="1"/>
    <x v="1"/>
    <n v="41"/>
    <n v="6"/>
    <x v="0"/>
    <m/>
    <s v="x"/>
    <s v="Nej"/>
    <m/>
    <m/>
    <m/>
  </r>
  <r>
    <d v="2023-03-21T00:00:00"/>
    <x v="100"/>
    <x v="2"/>
    <x v="1"/>
    <n v="10"/>
    <n v="2"/>
    <x v="0"/>
    <m/>
    <s v="x"/>
    <s v="Nej"/>
    <m/>
    <m/>
    <s v="x"/>
  </r>
  <r>
    <d v="2023-03-22T00:00:00"/>
    <x v="101"/>
    <x v="12"/>
    <x v="4"/>
    <n v="25"/>
    <n v="2"/>
    <x v="5"/>
    <m/>
    <m/>
    <m/>
    <m/>
    <m/>
    <m/>
  </r>
  <r>
    <d v="2023-03-22T00:00:00"/>
    <x v="101"/>
    <x v="13"/>
    <x v="4"/>
    <n v="25"/>
    <n v="2"/>
    <x v="5"/>
    <m/>
    <m/>
    <m/>
    <m/>
    <m/>
    <m/>
  </r>
  <r>
    <d v="2023-03-22T00:00:00"/>
    <x v="101"/>
    <x v="13"/>
    <x v="4"/>
    <n v="25"/>
    <n v="1"/>
    <x v="5"/>
    <m/>
    <m/>
    <m/>
    <m/>
    <m/>
    <m/>
  </r>
  <r>
    <d v="2023-03-22T00:00:00"/>
    <x v="102"/>
    <x v="2"/>
    <x v="1"/>
    <n v="5"/>
    <n v="1"/>
    <x v="0"/>
    <m/>
    <s v="x"/>
    <s v="Nej"/>
    <m/>
    <m/>
    <s v="x"/>
  </r>
  <r>
    <d v="2023-03-22T00:00:00"/>
    <x v="103"/>
    <x v="0"/>
    <x v="36"/>
    <n v="20"/>
    <n v="1"/>
    <x v="0"/>
    <m/>
    <s v="x"/>
    <m/>
    <m/>
    <m/>
    <s v="x"/>
  </r>
  <r>
    <d v="2023-03-22T00:00:00"/>
    <x v="104"/>
    <x v="1"/>
    <x v="1"/>
    <n v="15"/>
    <n v="1"/>
    <x v="0"/>
    <m/>
    <s v="x"/>
    <m/>
    <m/>
    <m/>
    <m/>
  </r>
  <r>
    <d v="2023-03-23T00:00:00"/>
    <x v="19"/>
    <x v="3"/>
    <x v="23"/>
    <n v="8"/>
    <n v="2"/>
    <x v="10"/>
    <m/>
    <m/>
    <m/>
    <s v="x"/>
    <m/>
    <s v="x"/>
  </r>
  <r>
    <d v="2023-03-23T00:00:00"/>
    <x v="105"/>
    <x v="14"/>
    <x v="13"/>
    <n v="1"/>
    <n v="1"/>
    <x v="0"/>
    <m/>
    <s v="x"/>
    <s v="Nej"/>
    <m/>
    <m/>
    <m/>
  </r>
  <r>
    <d v="2023-03-23T00:00:00"/>
    <x v="106"/>
    <x v="0"/>
    <x v="21"/>
    <n v="10"/>
    <n v="2"/>
    <x v="0"/>
    <m/>
    <s v="x"/>
    <m/>
    <m/>
    <m/>
    <m/>
  </r>
  <r>
    <d v="2023-03-24T00:00:00"/>
    <x v="107"/>
    <x v="4"/>
    <x v="4"/>
    <n v="16"/>
    <n v="1"/>
    <x v="0"/>
    <m/>
    <s v="x"/>
    <m/>
    <m/>
    <m/>
    <m/>
  </r>
  <r>
    <d v="2023-03-24T00:00:00"/>
    <x v="108"/>
    <x v="4"/>
    <x v="4"/>
    <n v="25"/>
    <n v="2"/>
    <x v="0"/>
    <m/>
    <s v="x"/>
    <s v="Nej"/>
    <m/>
    <m/>
    <m/>
  </r>
  <r>
    <d v="2023-03-24T00:00:00"/>
    <x v="109"/>
    <x v="0"/>
    <x v="17"/>
    <n v="25"/>
    <n v="3"/>
    <x v="0"/>
    <m/>
    <s v="x"/>
    <s v="Nej"/>
    <m/>
    <m/>
    <m/>
  </r>
  <r>
    <d v="2023-03-27T00:00:00"/>
    <x v="110"/>
    <x v="0"/>
    <x v="17"/>
    <n v="30"/>
    <n v="2"/>
    <x v="0"/>
    <m/>
    <s v="x"/>
    <s v="Nej"/>
    <m/>
    <m/>
    <m/>
  </r>
  <r>
    <d v="2023-03-27T00:00:00"/>
    <x v="111"/>
    <x v="8"/>
    <x v="10"/>
    <n v="4"/>
    <n v="1"/>
    <x v="0"/>
    <m/>
    <s v="x"/>
    <s v="Nej"/>
    <m/>
    <m/>
    <m/>
  </r>
  <r>
    <d v="2023-03-27T00:00:00"/>
    <x v="43"/>
    <x v="6"/>
    <x v="13"/>
    <n v="10"/>
    <n v="3"/>
    <x v="0"/>
    <m/>
    <s v="x"/>
    <s v="Nej"/>
    <m/>
    <m/>
    <s v="x"/>
  </r>
  <r>
    <d v="2023-03-27T00:00:00"/>
    <x v="112"/>
    <x v="3"/>
    <x v="16"/>
    <n v="2"/>
    <n v="1"/>
    <x v="0"/>
    <m/>
    <s v="x"/>
    <s v="Nej"/>
    <m/>
    <m/>
    <m/>
  </r>
  <r>
    <d v="2023-03-27T00:00:00"/>
    <x v="113"/>
    <x v="0"/>
    <x v="17"/>
    <n v="39"/>
    <n v="3"/>
    <x v="0"/>
    <m/>
    <s v="x"/>
    <s v="Nej"/>
    <m/>
    <m/>
    <m/>
  </r>
  <r>
    <d v="2023-03-27T00:00:00"/>
    <x v="114"/>
    <x v="0"/>
    <x v="37"/>
    <n v="8"/>
    <n v="1"/>
    <x v="0"/>
    <m/>
    <s v="x"/>
    <s v="Nej"/>
    <m/>
    <m/>
    <m/>
  </r>
  <r>
    <d v="2023-03-28T00:00:00"/>
    <x v="115"/>
    <x v="4"/>
    <x v="10"/>
    <n v="7"/>
    <n v="4"/>
    <x v="0"/>
    <m/>
    <s v="x"/>
    <m/>
    <m/>
    <m/>
    <m/>
  </r>
  <r>
    <d v="2023-03-28T00:00:00"/>
    <x v="116"/>
    <x v="4"/>
    <x v="7"/>
    <n v="18"/>
    <n v="2"/>
    <x v="0"/>
    <m/>
    <s v="x"/>
    <s v="Nej"/>
    <m/>
    <m/>
    <m/>
  </r>
  <r>
    <d v="2023-03-28T00:00:00"/>
    <x v="117"/>
    <x v="3"/>
    <x v="16"/>
    <n v="36"/>
    <n v="3"/>
    <x v="0"/>
    <m/>
    <s v="x"/>
    <s v="På kryds og tværs i DGB"/>
    <m/>
    <m/>
    <m/>
  </r>
  <r>
    <d v="2023-03-29T00:00:00"/>
    <x v="118"/>
    <x v="6"/>
    <x v="9"/>
    <n v="17"/>
    <n v="2"/>
    <x v="5"/>
    <m/>
    <m/>
    <m/>
    <m/>
    <m/>
    <m/>
  </r>
  <r>
    <d v="2023-03-29T00:00:00"/>
    <x v="118"/>
    <x v="6"/>
    <x v="9"/>
    <n v="16"/>
    <n v="1"/>
    <x v="5"/>
    <m/>
    <m/>
    <m/>
    <m/>
    <m/>
    <m/>
  </r>
  <r>
    <d v="2023-03-29T00:00:00"/>
    <x v="71"/>
    <x v="3"/>
    <x v="23"/>
    <n v="23"/>
    <n v="1"/>
    <x v="7"/>
    <m/>
    <m/>
    <m/>
    <m/>
    <s v="x"/>
    <s v="x"/>
  </r>
  <r>
    <d v="2023-03-29T00:00:00"/>
    <x v="119"/>
    <x v="4"/>
    <x v="15"/>
    <n v="1"/>
    <n v="2"/>
    <x v="0"/>
    <m/>
    <s v="x"/>
    <s v="Nej"/>
    <m/>
    <m/>
    <m/>
  </r>
  <r>
    <d v="2023-03-29T00:00:00"/>
    <x v="60"/>
    <x v="1"/>
    <x v="1"/>
    <n v="25"/>
    <n v="4"/>
    <x v="0"/>
    <m/>
    <s v="x"/>
    <m/>
    <m/>
    <m/>
    <s v="x"/>
  </r>
  <r>
    <d v="2023-03-29T00:00:00"/>
    <x v="120"/>
    <x v="4"/>
    <x v="7"/>
    <n v="25"/>
    <n v="2"/>
    <x v="0"/>
    <m/>
    <s v="x"/>
    <s v="Nej"/>
    <m/>
    <m/>
    <m/>
  </r>
  <r>
    <d v="2023-03-29T00:00:00"/>
    <x v="121"/>
    <x v="5"/>
    <x v="10"/>
    <n v="25"/>
    <n v="2"/>
    <x v="0"/>
    <m/>
    <s v="x"/>
    <m/>
    <m/>
    <m/>
    <m/>
  </r>
  <r>
    <d v="2023-03-29T00:00:00"/>
    <x v="121"/>
    <x v="5"/>
    <x v="10"/>
    <n v="25"/>
    <n v="2"/>
    <x v="0"/>
    <m/>
    <s v="x"/>
    <m/>
    <m/>
    <m/>
    <m/>
  </r>
  <r>
    <d v="2023-03-29T00:00:00"/>
    <x v="122"/>
    <x v="4"/>
    <x v="4"/>
    <n v="15"/>
    <n v="1"/>
    <x v="0"/>
    <m/>
    <s v="x"/>
    <s v="På opdagelse i 1800-tallets købstad "/>
    <m/>
    <m/>
    <s v="x"/>
  </r>
  <r>
    <d v="2023-03-29T00:00:00"/>
    <x v="123"/>
    <x v="2"/>
    <x v="1"/>
    <n v="21"/>
    <n v="5"/>
    <x v="0"/>
    <m/>
    <s v="x"/>
    <m/>
    <m/>
    <m/>
    <s v="x"/>
  </r>
  <r>
    <d v="2023-03-29T00:00:00"/>
    <x v="22"/>
    <x v="0"/>
    <x v="17"/>
    <n v="28"/>
    <n v="1"/>
    <x v="0"/>
    <m/>
    <s v="x"/>
    <m/>
    <m/>
    <m/>
    <s v="x"/>
  </r>
  <r>
    <d v="2023-03-29T00:00:00"/>
    <x v="60"/>
    <x v="1"/>
    <x v="1"/>
    <n v="26"/>
    <n v="3"/>
    <x v="0"/>
    <m/>
    <s v="x"/>
    <m/>
    <m/>
    <m/>
    <s v="x"/>
  </r>
  <r>
    <d v="2023-03-29T00:00:00"/>
    <x v="16"/>
    <x v="4"/>
    <x v="7"/>
    <n v="25"/>
    <n v="4"/>
    <x v="0"/>
    <m/>
    <s v="x"/>
    <s v="Nej"/>
    <m/>
    <m/>
    <s v="x"/>
  </r>
  <r>
    <d v="2023-03-29T00:00:00"/>
    <x v="16"/>
    <x v="4"/>
    <x v="7"/>
    <n v="25"/>
    <n v="4"/>
    <x v="0"/>
    <m/>
    <s v="x"/>
    <s v="Nej"/>
    <m/>
    <m/>
    <s v="x"/>
  </r>
  <r>
    <d v="2023-03-29T00:00:00"/>
    <x v="44"/>
    <x v="0"/>
    <x v="21"/>
    <n v="2"/>
    <n v="2"/>
    <x v="0"/>
    <m/>
    <s v="x"/>
    <s v="Nej"/>
    <m/>
    <m/>
    <s v="x"/>
  </r>
  <r>
    <d v="2023-03-30T00:00:00"/>
    <x v="124"/>
    <x v="0"/>
    <x v="31"/>
    <n v="15"/>
    <n v="3"/>
    <x v="0"/>
    <m/>
    <s v="x"/>
    <m/>
    <m/>
    <m/>
    <m/>
  </r>
  <r>
    <d v="2023-03-30T00:00:00"/>
    <x v="16"/>
    <x v="3"/>
    <x v="4"/>
    <n v="7"/>
    <n v="3"/>
    <x v="0"/>
    <m/>
    <s v="x"/>
    <m/>
    <m/>
    <m/>
    <s v="x"/>
  </r>
  <r>
    <d v="2023-03-30T00:00:00"/>
    <x v="125"/>
    <x v="2"/>
    <x v="1"/>
    <n v="20"/>
    <n v="4"/>
    <x v="0"/>
    <m/>
    <s v="x"/>
    <m/>
    <m/>
    <m/>
    <s v="x"/>
  </r>
  <r>
    <d v="2023-03-30T00:00:00"/>
    <x v="126"/>
    <x v="2"/>
    <x v="1"/>
    <n v="18"/>
    <n v="3"/>
    <x v="0"/>
    <m/>
    <s v="x"/>
    <m/>
    <m/>
    <m/>
    <s v="x"/>
  </r>
  <r>
    <d v="2023-03-31T00:00:00"/>
    <x v="127"/>
    <x v="5"/>
    <x v="38"/>
    <n v="22"/>
    <n v="1"/>
    <x v="0"/>
    <m/>
    <s v="x"/>
    <s v="Nej"/>
    <m/>
    <m/>
    <m/>
  </r>
  <r>
    <d v="2023-03-31T00:00:00"/>
    <x v="127"/>
    <x v="5"/>
    <x v="38"/>
    <n v="22"/>
    <n v="1"/>
    <x v="0"/>
    <m/>
    <s v="x"/>
    <s v="Nej"/>
    <m/>
    <m/>
    <m/>
  </r>
  <r>
    <d v="2023-03-31T00:00:00"/>
    <x v="127"/>
    <x v="5"/>
    <x v="38"/>
    <n v="22"/>
    <n v="1"/>
    <x v="0"/>
    <m/>
    <s v="x"/>
    <s v="Nej"/>
    <m/>
    <m/>
    <m/>
  </r>
  <r>
    <d v="2023-03-31T00:00:00"/>
    <x v="127"/>
    <x v="5"/>
    <x v="38"/>
    <n v="22"/>
    <n v="1"/>
    <x v="0"/>
    <m/>
    <s v="x"/>
    <s v="Nej"/>
    <m/>
    <m/>
    <m/>
  </r>
  <r>
    <d v="2023-03-31T00:00:00"/>
    <x v="127"/>
    <x v="5"/>
    <x v="38"/>
    <n v="22"/>
    <n v="1"/>
    <x v="0"/>
    <m/>
    <s v="x"/>
    <s v="Nej"/>
    <m/>
    <m/>
    <m/>
  </r>
  <r>
    <d v="2023-03-31T00:00:00"/>
    <x v="128"/>
    <x v="4"/>
    <x v="10"/>
    <n v="13"/>
    <n v="1"/>
    <x v="0"/>
    <m/>
    <s v="x"/>
    <s v="Nej"/>
    <m/>
    <m/>
    <m/>
  </r>
  <r>
    <d v="2023-03-31T00:00:00"/>
    <x v="129"/>
    <x v="4"/>
    <x v="4"/>
    <n v="24"/>
    <n v="2"/>
    <x v="0"/>
    <m/>
    <s v="x"/>
    <s v="De havde lavet ders eget "/>
    <m/>
    <m/>
    <m/>
  </r>
  <r>
    <d v="2023-03-31T00:00:00"/>
    <x v="129"/>
    <x v="4"/>
    <x v="4"/>
    <n v="24"/>
    <n v="2"/>
    <x v="0"/>
    <m/>
    <s v="x"/>
    <s v="De havde lavet ders eget "/>
    <m/>
    <m/>
    <m/>
  </r>
  <r>
    <d v="2023-03-31T00:00:00"/>
    <x v="11"/>
    <x v="3"/>
    <x v="16"/>
    <n v="34"/>
    <n v="2"/>
    <x v="0"/>
    <m/>
    <s v="x"/>
    <m/>
    <m/>
    <m/>
    <s v="x"/>
  </r>
  <r>
    <d v="2023-04-03T00:00:00"/>
    <x v="130"/>
    <x v="3"/>
    <x v="39"/>
    <n v="9"/>
    <n v="2"/>
    <x v="0"/>
    <m/>
    <s v="x"/>
    <m/>
    <m/>
    <m/>
    <s v="x"/>
  </r>
  <r>
    <d v="2023-04-04T00:00:00"/>
    <x v="131"/>
    <x v="5"/>
    <x v="38"/>
    <n v="30"/>
    <n v="4"/>
    <x v="0"/>
    <m/>
    <s v="x"/>
    <m/>
    <m/>
    <m/>
    <m/>
  </r>
  <r>
    <d v="2023-04-04T00:00:00"/>
    <x v="105"/>
    <x v="14"/>
    <x v="40"/>
    <n v="10"/>
    <n v="6"/>
    <x v="0"/>
    <m/>
    <s v="x"/>
    <s v="Nej"/>
    <m/>
    <m/>
    <m/>
  </r>
  <r>
    <d v="2023-04-04T00:00:00"/>
    <x v="52"/>
    <x v="6"/>
    <x v="41"/>
    <n v="9"/>
    <n v="2"/>
    <x v="0"/>
    <m/>
    <s v="x"/>
    <m/>
    <m/>
    <m/>
    <m/>
  </r>
  <r>
    <d v="2023-04-05T00:00:00"/>
    <x v="105"/>
    <x v="14"/>
    <x v="1"/>
    <n v="2"/>
    <n v="1"/>
    <x v="0"/>
    <m/>
    <s v="x"/>
    <s v="Nej"/>
    <m/>
    <m/>
    <m/>
  </r>
  <r>
    <d v="2023-04-11T00:00:00"/>
    <x v="132"/>
    <x v="2"/>
    <x v="1"/>
    <n v="12"/>
    <n v="2"/>
    <x v="11"/>
    <m/>
    <m/>
    <m/>
    <m/>
    <m/>
    <m/>
  </r>
  <r>
    <d v="2023-04-11T00:00:00"/>
    <x v="53"/>
    <x v="0"/>
    <x v="18"/>
    <n v="24"/>
    <n v="2"/>
    <x v="12"/>
    <m/>
    <m/>
    <m/>
    <m/>
    <m/>
    <s v="x"/>
  </r>
  <r>
    <d v="2023-04-11T00:00:00"/>
    <x v="133"/>
    <x v="3"/>
    <x v="23"/>
    <n v="19"/>
    <n v="2"/>
    <x v="7"/>
    <m/>
    <m/>
    <m/>
    <m/>
    <m/>
    <m/>
  </r>
  <r>
    <d v="2023-04-11T00:00:00"/>
    <x v="61"/>
    <x v="1"/>
    <x v="1"/>
    <n v="25"/>
    <n v="1"/>
    <x v="0"/>
    <m/>
    <s v="x"/>
    <m/>
    <m/>
    <m/>
    <s v="x"/>
  </r>
  <r>
    <d v="2023-04-11T00:00:00"/>
    <x v="134"/>
    <x v="1"/>
    <x v="1"/>
    <n v="14"/>
    <n v="2"/>
    <x v="0"/>
    <m/>
    <s v="x"/>
    <s v="Nej"/>
    <m/>
    <m/>
    <m/>
  </r>
  <r>
    <d v="2023-04-11T00:00:00"/>
    <x v="135"/>
    <x v="0"/>
    <x v="17"/>
    <n v="38"/>
    <n v="4"/>
    <x v="0"/>
    <m/>
    <s v="x"/>
    <s v="Nej"/>
    <m/>
    <m/>
    <m/>
  </r>
  <r>
    <d v="2023-04-11T00:00:00"/>
    <x v="136"/>
    <x v="0"/>
    <x v="15"/>
    <n v="8"/>
    <n v="1"/>
    <x v="0"/>
    <m/>
    <s v="x"/>
    <m/>
    <m/>
    <m/>
    <m/>
  </r>
  <r>
    <d v="2023-04-12T00:00:00"/>
    <x v="137"/>
    <x v="3"/>
    <x v="16"/>
    <n v="24"/>
    <n v="1"/>
    <x v="13"/>
    <m/>
    <m/>
    <m/>
    <m/>
    <s v="x"/>
    <s v="x"/>
  </r>
  <r>
    <d v="2023-04-12T00:00:00"/>
    <x v="138"/>
    <x v="2"/>
    <x v="1"/>
    <n v="14"/>
    <n v="3"/>
    <x v="11"/>
    <m/>
    <m/>
    <m/>
    <m/>
    <s v="x"/>
    <s v="x"/>
  </r>
  <r>
    <d v="2023-04-12T00:00:00"/>
    <x v="137"/>
    <x v="3"/>
    <x v="16"/>
    <n v="6"/>
    <n v="1"/>
    <x v="0"/>
    <m/>
    <s v="x"/>
    <s v="Nej"/>
    <m/>
    <m/>
    <s v="x"/>
  </r>
  <r>
    <d v="2023-04-12T00:00:00"/>
    <x v="139"/>
    <x v="0"/>
    <x v="17"/>
    <n v="27"/>
    <n v="2"/>
    <x v="0"/>
    <m/>
    <s v="x"/>
    <m/>
    <m/>
    <m/>
    <s v="x"/>
  </r>
  <r>
    <d v="2023-04-12T00:00:00"/>
    <x v="140"/>
    <x v="0"/>
    <x v="17"/>
    <n v="45"/>
    <n v="4"/>
    <x v="0"/>
    <m/>
    <s v="x"/>
    <s v="Nej"/>
    <m/>
    <m/>
    <m/>
  </r>
  <r>
    <d v="2023-04-12T00:00:00"/>
    <x v="141"/>
    <x v="4"/>
    <x v="7"/>
    <n v="18"/>
    <n v="2"/>
    <x v="0"/>
    <m/>
    <s v="x"/>
    <m/>
    <m/>
    <m/>
    <m/>
  </r>
  <r>
    <d v="2023-04-12T00:00:00"/>
    <x v="142"/>
    <x v="0"/>
    <x v="17"/>
    <n v="55"/>
    <n v="4"/>
    <x v="0"/>
    <m/>
    <s v="x"/>
    <m/>
    <m/>
    <m/>
    <m/>
  </r>
  <r>
    <d v="2023-04-13T00:00:00"/>
    <x v="53"/>
    <x v="0"/>
    <x v="18"/>
    <n v="24"/>
    <n v="2"/>
    <x v="12"/>
    <m/>
    <m/>
    <m/>
    <m/>
    <m/>
    <s v="x"/>
  </r>
  <r>
    <d v="2023-04-13T00:00:00"/>
    <x v="143"/>
    <x v="3"/>
    <x v="16"/>
    <n v="24"/>
    <n v="2"/>
    <x v="7"/>
    <m/>
    <m/>
    <m/>
    <m/>
    <m/>
    <m/>
  </r>
  <r>
    <d v="2023-04-13T00:00:00"/>
    <x v="143"/>
    <x v="3"/>
    <x v="16"/>
    <n v="27"/>
    <n v="2"/>
    <x v="7"/>
    <m/>
    <m/>
    <m/>
    <m/>
    <m/>
    <m/>
  </r>
  <r>
    <d v="2023-04-13T00:00:00"/>
    <x v="144"/>
    <x v="1"/>
    <x v="1"/>
    <n v="53"/>
    <n v="2"/>
    <x v="0"/>
    <m/>
    <s v="x"/>
    <s v="Nej"/>
    <m/>
    <m/>
    <m/>
  </r>
  <r>
    <d v="2023-04-13T00:00:00"/>
    <x v="145"/>
    <x v="0"/>
    <x v="17"/>
    <n v="21"/>
    <n v="2"/>
    <x v="0"/>
    <m/>
    <s v="x"/>
    <s v="Nej"/>
    <m/>
    <m/>
    <m/>
  </r>
  <r>
    <d v="2023-04-13T00:00:00"/>
    <x v="145"/>
    <x v="0"/>
    <x v="17"/>
    <n v="24"/>
    <n v="2"/>
    <x v="0"/>
    <m/>
    <s v="x"/>
    <s v="Nej"/>
    <m/>
    <m/>
    <m/>
  </r>
  <r>
    <d v="2023-04-14T00:00:00"/>
    <x v="6"/>
    <x v="3"/>
    <x v="2"/>
    <n v="22"/>
    <n v="2"/>
    <x v="7"/>
    <m/>
    <m/>
    <m/>
    <m/>
    <s v="x"/>
    <s v="x"/>
  </r>
  <r>
    <d v="2023-04-14T00:00:00"/>
    <x v="90"/>
    <x v="0"/>
    <x v="31"/>
    <n v="26"/>
    <n v="1"/>
    <x v="0"/>
    <m/>
    <s v="x"/>
    <s v="Nej"/>
    <m/>
    <m/>
    <s v="x"/>
  </r>
  <r>
    <d v="2023-04-14T00:00:00"/>
    <x v="146"/>
    <x v="2"/>
    <x v="1"/>
    <n v="10"/>
    <n v="2"/>
    <x v="0"/>
    <m/>
    <s v="x"/>
    <m/>
    <m/>
    <m/>
    <s v="x"/>
  </r>
  <r>
    <d v="2023-04-15T00:00:00"/>
    <x v="147"/>
    <x v="5"/>
    <x v="38"/>
    <n v="35"/>
    <n v="3"/>
    <x v="0"/>
    <m/>
    <s v="x"/>
    <m/>
    <m/>
    <m/>
    <s v="x"/>
  </r>
  <r>
    <d v="2023-04-16T00:00:00"/>
    <x v="148"/>
    <x v="4"/>
    <x v="7"/>
    <n v="23"/>
    <n v="2"/>
    <x v="0"/>
    <m/>
    <s v="x"/>
    <s v="Nej"/>
    <m/>
    <m/>
    <m/>
  </r>
  <r>
    <d v="2023-04-17T00:00:00"/>
    <x v="50"/>
    <x v="1"/>
    <x v="1"/>
    <n v="5"/>
    <n v="2"/>
    <x v="9"/>
    <m/>
    <m/>
    <m/>
    <m/>
    <m/>
    <s v="x"/>
  </r>
  <r>
    <d v="2023-04-17T00:00:00"/>
    <x v="149"/>
    <x v="4"/>
    <x v="7"/>
    <n v="64"/>
    <n v="4"/>
    <x v="0"/>
    <m/>
    <s v="x"/>
    <s v="Nej"/>
    <m/>
    <m/>
    <m/>
  </r>
  <r>
    <d v="2023-04-17T00:00:00"/>
    <x v="150"/>
    <x v="2"/>
    <x v="1"/>
    <n v="11"/>
    <n v="3"/>
    <x v="0"/>
    <m/>
    <s v="x"/>
    <m/>
    <m/>
    <m/>
    <s v="x"/>
  </r>
  <r>
    <d v="2023-04-17T00:00:00"/>
    <x v="151"/>
    <x v="0"/>
    <x v="17"/>
    <n v="22"/>
    <n v="2"/>
    <x v="0"/>
    <m/>
    <s v="x"/>
    <m/>
    <m/>
    <m/>
    <m/>
  </r>
  <r>
    <d v="2023-04-17T00:00:00"/>
    <x v="152"/>
    <x v="4"/>
    <x v="7"/>
    <n v="3"/>
    <n v="2"/>
    <x v="0"/>
    <m/>
    <s v="x"/>
    <s v="Nej"/>
    <m/>
    <m/>
    <m/>
  </r>
  <r>
    <d v="2023-04-17T00:00:00"/>
    <x v="153"/>
    <x v="4"/>
    <x v="42"/>
    <n v="12"/>
    <n v="4"/>
    <x v="0"/>
    <m/>
    <s v="x"/>
    <s v="Nej"/>
    <m/>
    <m/>
    <m/>
  </r>
  <r>
    <d v="2023-04-17T00:00:00"/>
    <x v="154"/>
    <x v="6"/>
    <x v="9"/>
    <n v="29"/>
    <n v="5"/>
    <x v="14"/>
    <m/>
    <m/>
    <m/>
    <m/>
    <m/>
    <m/>
  </r>
  <r>
    <d v="2023-04-17T00:00:00"/>
    <x v="105"/>
    <x v="1"/>
    <x v="43"/>
    <n v="4"/>
    <n v="2"/>
    <x v="0"/>
    <m/>
    <s v="x"/>
    <m/>
    <m/>
    <m/>
    <m/>
  </r>
  <r>
    <d v="2023-04-18T00:00:00"/>
    <x v="132"/>
    <x v="2"/>
    <x v="1"/>
    <n v="13"/>
    <n v="2"/>
    <x v="11"/>
    <m/>
    <m/>
    <m/>
    <m/>
    <m/>
    <m/>
  </r>
  <r>
    <d v="2023-04-18T00:00:00"/>
    <x v="155"/>
    <x v="11"/>
    <x v="23"/>
    <n v="16"/>
    <n v="2"/>
    <x v="7"/>
    <m/>
    <m/>
    <m/>
    <m/>
    <m/>
    <m/>
  </r>
  <r>
    <d v="2023-04-18T00:00:00"/>
    <x v="155"/>
    <x v="11"/>
    <x v="23"/>
    <n v="17"/>
    <n v="2"/>
    <x v="7"/>
    <m/>
    <m/>
    <m/>
    <m/>
    <m/>
    <m/>
  </r>
  <r>
    <d v="2023-04-18T00:00:00"/>
    <x v="156"/>
    <x v="4"/>
    <x v="7"/>
    <n v="16"/>
    <n v="2"/>
    <x v="0"/>
    <m/>
    <s v="x"/>
    <m/>
    <m/>
    <m/>
    <m/>
  </r>
  <r>
    <d v="2023-04-18T00:00:00"/>
    <x v="157"/>
    <x v="1"/>
    <x v="1"/>
    <n v="7"/>
    <n v="3"/>
    <x v="0"/>
    <m/>
    <s v="x"/>
    <m/>
    <m/>
    <m/>
    <m/>
  </r>
  <r>
    <d v="2023-04-18T00:00:00"/>
    <x v="158"/>
    <x v="4"/>
    <x v="7"/>
    <n v="23"/>
    <n v="2"/>
    <x v="0"/>
    <m/>
    <s v="x"/>
    <s v="På opdagelse i 1800-tallets købstad "/>
    <m/>
    <m/>
    <m/>
  </r>
  <r>
    <d v="2023-04-18T00:00:00"/>
    <x v="158"/>
    <x v="4"/>
    <x v="7"/>
    <n v="23"/>
    <n v="2"/>
    <x v="0"/>
    <m/>
    <s v="x"/>
    <s v="På opdagelse i 1800-tallets købstad "/>
    <m/>
    <m/>
    <m/>
  </r>
  <r>
    <d v="2023-04-18T00:00:00"/>
    <x v="159"/>
    <x v="1"/>
    <x v="1"/>
    <n v="11"/>
    <n v="2"/>
    <x v="0"/>
    <s v="x"/>
    <m/>
    <m/>
    <m/>
    <m/>
    <m/>
  </r>
  <r>
    <d v="2023-04-18T00:00:00"/>
    <x v="160"/>
    <x v="5"/>
    <x v="15"/>
    <n v="19"/>
    <m/>
    <x v="0"/>
    <m/>
    <s v="x"/>
    <s v="Nej"/>
    <m/>
    <m/>
    <m/>
  </r>
  <r>
    <d v="2023-04-18T00:00:00"/>
    <x v="47"/>
    <x v="0"/>
    <x v="17"/>
    <n v="34"/>
    <n v="3"/>
    <x v="0"/>
    <m/>
    <s v="x"/>
    <m/>
    <m/>
    <m/>
    <m/>
  </r>
  <r>
    <d v="2023-04-18T00:00:00"/>
    <x v="161"/>
    <x v="4"/>
    <x v="7"/>
    <n v="21"/>
    <n v="2"/>
    <x v="0"/>
    <m/>
    <s v="x"/>
    <s v="På opdagelse i 1800-tallets købstad "/>
    <m/>
    <m/>
    <m/>
  </r>
  <r>
    <d v="2023-04-18T00:00:00"/>
    <x v="162"/>
    <x v="4"/>
    <x v="7"/>
    <n v="21"/>
    <n v="2"/>
    <x v="0"/>
    <m/>
    <s v="x"/>
    <s v="På opdagelse i 1800-tallets købstad "/>
    <m/>
    <m/>
    <m/>
  </r>
  <r>
    <d v="2023-04-18T00:00:00"/>
    <x v="163"/>
    <x v="4"/>
    <x v="44"/>
    <n v="7"/>
    <n v="4"/>
    <x v="0"/>
    <m/>
    <s v="x"/>
    <s v="På opdagelse i 1800-tallets købstad "/>
    <m/>
    <m/>
    <m/>
  </r>
  <r>
    <d v="2023-04-19T00:00:00"/>
    <x v="50"/>
    <x v="1"/>
    <x v="1"/>
    <n v="5"/>
    <n v="2"/>
    <x v="9"/>
    <m/>
    <m/>
    <m/>
    <m/>
    <m/>
    <s v="x"/>
  </r>
  <r>
    <d v="2023-04-19T00:00:00"/>
    <x v="137"/>
    <x v="3"/>
    <x v="16"/>
    <n v="24"/>
    <n v="2"/>
    <x v="13"/>
    <m/>
    <m/>
    <m/>
    <m/>
    <s v="x"/>
    <s v="x"/>
  </r>
  <r>
    <d v="2023-04-19T00:00:00"/>
    <x v="164"/>
    <x v="4"/>
    <x v="45"/>
    <n v="28"/>
    <n v="2"/>
    <x v="2"/>
    <m/>
    <m/>
    <m/>
    <m/>
    <m/>
    <m/>
  </r>
  <r>
    <d v="2023-04-19T00:00:00"/>
    <x v="164"/>
    <x v="4"/>
    <x v="10"/>
    <n v="14"/>
    <n v="1"/>
    <x v="5"/>
    <m/>
    <m/>
    <m/>
    <m/>
    <m/>
    <m/>
  </r>
  <r>
    <d v="2023-04-19T00:00:00"/>
    <x v="164"/>
    <x v="4"/>
    <x v="10"/>
    <n v="14"/>
    <n v="1"/>
    <x v="5"/>
    <m/>
    <m/>
    <m/>
    <m/>
    <m/>
    <m/>
  </r>
  <r>
    <d v="2023-04-19T00:00:00"/>
    <x v="165"/>
    <x v="4"/>
    <x v="7"/>
    <n v="23"/>
    <n v="2"/>
    <x v="0"/>
    <m/>
    <s v="x"/>
    <m/>
    <m/>
    <m/>
    <m/>
  </r>
  <r>
    <d v="2023-04-19T00:00:00"/>
    <x v="165"/>
    <x v="4"/>
    <x v="7"/>
    <n v="23"/>
    <n v="2"/>
    <x v="0"/>
    <m/>
    <s v="x"/>
    <m/>
    <m/>
    <m/>
    <m/>
  </r>
  <r>
    <d v="2023-04-19T00:00:00"/>
    <x v="166"/>
    <x v="1"/>
    <x v="1"/>
    <n v="12"/>
    <n v="1"/>
    <x v="0"/>
    <m/>
    <s v="x"/>
    <m/>
    <m/>
    <m/>
    <m/>
  </r>
  <r>
    <d v="2023-04-19T00:00:00"/>
    <x v="167"/>
    <x v="6"/>
    <x v="12"/>
    <n v="24"/>
    <n v="4"/>
    <x v="0"/>
    <m/>
    <s v="x"/>
    <m/>
    <m/>
    <m/>
    <m/>
  </r>
  <r>
    <d v="2023-04-19T00:00:00"/>
    <x v="33"/>
    <x v="3"/>
    <x v="2"/>
    <n v="20"/>
    <n v="1"/>
    <x v="0"/>
    <m/>
    <s v="x"/>
    <s v="På kryds og tværs i DGB"/>
    <m/>
    <m/>
    <s v="x"/>
  </r>
  <r>
    <d v="2023-04-19T00:00:00"/>
    <x v="168"/>
    <x v="4"/>
    <x v="7"/>
    <n v="22"/>
    <n v="2"/>
    <x v="0"/>
    <m/>
    <s v="x"/>
    <s v="Nej"/>
    <m/>
    <m/>
    <m/>
  </r>
  <r>
    <d v="2023-04-19T00:00:00"/>
    <x v="168"/>
    <x v="4"/>
    <x v="7"/>
    <n v="22"/>
    <n v="2"/>
    <x v="0"/>
    <m/>
    <s v="x"/>
    <s v="Nej"/>
    <m/>
    <m/>
    <m/>
  </r>
  <r>
    <d v="2023-04-19T00:00:00"/>
    <x v="168"/>
    <x v="4"/>
    <x v="7"/>
    <n v="22"/>
    <n v="2"/>
    <x v="0"/>
    <m/>
    <s v="x"/>
    <s v="Nej"/>
    <m/>
    <m/>
    <m/>
  </r>
  <r>
    <d v="2023-04-19T00:00:00"/>
    <x v="168"/>
    <x v="4"/>
    <x v="7"/>
    <n v="22"/>
    <n v="2"/>
    <x v="0"/>
    <m/>
    <s v="x"/>
    <s v="Nej"/>
    <m/>
    <m/>
    <m/>
  </r>
  <r>
    <d v="2023-04-19T00:00:00"/>
    <x v="95"/>
    <x v="0"/>
    <x v="17"/>
    <n v="28"/>
    <n v="2"/>
    <x v="0"/>
    <m/>
    <s v="x"/>
    <s v="Nej"/>
    <m/>
    <m/>
    <s v="x"/>
  </r>
  <r>
    <d v="2023-04-20T00:00:00"/>
    <x v="50"/>
    <x v="1"/>
    <x v="1"/>
    <n v="5"/>
    <n v="2"/>
    <x v="9"/>
    <m/>
    <m/>
    <m/>
    <m/>
    <m/>
    <s v="x"/>
  </r>
  <r>
    <d v="2023-04-20T00:00:00"/>
    <x v="169"/>
    <x v="5"/>
    <x v="15"/>
    <n v="23"/>
    <n v="1"/>
    <x v="0"/>
    <m/>
    <s v="x"/>
    <s v="Nej"/>
    <m/>
    <m/>
    <m/>
  </r>
  <r>
    <d v="2023-04-20T00:00:00"/>
    <x v="169"/>
    <x v="5"/>
    <x v="15"/>
    <n v="23"/>
    <n v="1"/>
    <x v="0"/>
    <m/>
    <s v="x"/>
    <s v="Nej"/>
    <m/>
    <m/>
    <m/>
  </r>
  <r>
    <d v="2023-04-20T00:00:00"/>
    <x v="169"/>
    <x v="5"/>
    <x v="15"/>
    <n v="23"/>
    <n v="1"/>
    <x v="0"/>
    <m/>
    <s v="x"/>
    <s v="Nej"/>
    <m/>
    <m/>
    <m/>
  </r>
  <r>
    <d v="2023-04-20T00:00:00"/>
    <x v="168"/>
    <x v="3"/>
    <x v="16"/>
    <n v="25"/>
    <n v="2"/>
    <x v="0"/>
    <m/>
    <s v="x"/>
    <s v="Nej"/>
    <m/>
    <m/>
    <m/>
  </r>
  <r>
    <d v="2023-04-20T00:00:00"/>
    <x v="168"/>
    <x v="3"/>
    <x v="16"/>
    <n v="25"/>
    <n v="2"/>
    <x v="0"/>
    <m/>
    <s v="x"/>
    <s v="Nej"/>
    <m/>
    <m/>
    <m/>
  </r>
  <r>
    <d v="2023-04-20T00:00:00"/>
    <x v="170"/>
    <x v="4"/>
    <x v="7"/>
    <n v="1"/>
    <n v="1"/>
    <x v="0"/>
    <m/>
    <s v="x"/>
    <m/>
    <m/>
    <m/>
    <m/>
  </r>
  <r>
    <d v="2023-04-20T00:00:00"/>
    <x v="137"/>
    <x v="4"/>
    <x v="7"/>
    <n v="30"/>
    <n v="2"/>
    <x v="0"/>
    <m/>
    <s v="x"/>
    <m/>
    <m/>
    <m/>
    <s v="x"/>
  </r>
  <r>
    <d v="2023-04-20T00:00:00"/>
    <x v="137"/>
    <x v="4"/>
    <x v="7"/>
    <n v="30"/>
    <n v="2"/>
    <x v="0"/>
    <m/>
    <s v="x"/>
    <m/>
    <m/>
    <m/>
    <s v="x"/>
  </r>
  <r>
    <d v="2023-04-20T00:00:00"/>
    <x v="137"/>
    <x v="4"/>
    <x v="7"/>
    <n v="30"/>
    <n v="2"/>
    <x v="0"/>
    <m/>
    <s v="x"/>
    <m/>
    <m/>
    <m/>
    <s v="x"/>
  </r>
  <r>
    <d v="2023-04-20T00:00:00"/>
    <x v="60"/>
    <x v="1"/>
    <x v="1"/>
    <n v="4"/>
    <m/>
    <x v="0"/>
    <m/>
    <s v="x"/>
    <m/>
    <m/>
    <m/>
    <s v="x"/>
  </r>
  <r>
    <d v="2023-04-20T00:00:00"/>
    <x v="171"/>
    <x v="1"/>
    <x v="1"/>
    <n v="2"/>
    <n v="1"/>
    <x v="0"/>
    <m/>
    <s v="x"/>
    <m/>
    <m/>
    <m/>
    <s v="x"/>
  </r>
  <r>
    <d v="2023-04-20T00:00:00"/>
    <x v="172"/>
    <x v="4"/>
    <x v="46"/>
    <n v="11"/>
    <n v="2"/>
    <x v="0"/>
    <m/>
    <s v="x"/>
    <m/>
    <m/>
    <m/>
    <m/>
  </r>
  <r>
    <d v="2023-04-20T00:00:00"/>
    <x v="173"/>
    <x v="0"/>
    <x v="21"/>
    <n v="16"/>
    <n v="9"/>
    <x v="0"/>
    <m/>
    <s v="x"/>
    <s v="Nej"/>
    <m/>
    <m/>
    <m/>
  </r>
  <r>
    <d v="2023-04-20T00:00:00"/>
    <x v="161"/>
    <x v="4"/>
    <x v="7"/>
    <n v="20"/>
    <n v="2"/>
    <x v="0"/>
    <m/>
    <s v="x"/>
    <s v="På opdagelse i 1800-tallets købstad "/>
    <m/>
    <m/>
    <m/>
  </r>
  <r>
    <d v="2023-04-20T00:00:00"/>
    <x v="174"/>
    <x v="4"/>
    <x v="7"/>
    <n v="21"/>
    <n v="1"/>
    <x v="0"/>
    <m/>
    <s v="x"/>
    <s v="På opdagelse i 1800-tallets købstad "/>
    <m/>
    <m/>
    <m/>
  </r>
  <r>
    <d v="2023-04-20T00:00:00"/>
    <x v="174"/>
    <x v="4"/>
    <x v="7"/>
    <n v="24"/>
    <n v="1"/>
    <x v="0"/>
    <m/>
    <s v="x"/>
    <s v="På opdagelse i 1800-tallets købstad "/>
    <m/>
    <m/>
    <m/>
  </r>
  <r>
    <d v="2023-04-20T00:00:00"/>
    <x v="161"/>
    <x v="4"/>
    <x v="7"/>
    <n v="20"/>
    <n v="1"/>
    <x v="0"/>
    <m/>
    <s v="x"/>
    <s v="På opdagelse i 1800-tallets købstad "/>
    <m/>
    <m/>
    <m/>
  </r>
  <r>
    <d v="2023-04-20T00:00:00"/>
    <x v="165"/>
    <x v="4"/>
    <x v="7"/>
    <n v="28"/>
    <n v="2"/>
    <x v="0"/>
    <m/>
    <s v="x"/>
    <m/>
    <m/>
    <m/>
    <m/>
  </r>
  <r>
    <d v="2023-04-20T00:00:00"/>
    <x v="165"/>
    <x v="4"/>
    <x v="7"/>
    <n v="28"/>
    <n v="2"/>
    <x v="0"/>
    <m/>
    <s v="x"/>
    <m/>
    <m/>
    <m/>
    <m/>
  </r>
  <r>
    <d v="2023-04-20T00:00:00"/>
    <x v="175"/>
    <x v="0"/>
    <x v="17"/>
    <n v="28"/>
    <n v="2"/>
    <x v="0"/>
    <m/>
    <s v="x"/>
    <s v="Nej"/>
    <m/>
    <m/>
    <m/>
  </r>
  <r>
    <d v="2023-04-21T00:00:00"/>
    <x v="105"/>
    <x v="1"/>
    <x v="9"/>
    <n v="1"/>
    <n v="1"/>
    <x v="0"/>
    <m/>
    <s v="x"/>
    <m/>
    <m/>
    <m/>
    <m/>
  </r>
  <r>
    <d v="2023-04-21T00:00:00"/>
    <x v="176"/>
    <x v="3"/>
    <x v="16"/>
    <n v="7"/>
    <n v="1"/>
    <x v="0"/>
    <m/>
    <s v="x"/>
    <m/>
    <m/>
    <m/>
    <m/>
  </r>
  <r>
    <d v="2023-04-21T00:00:00"/>
    <x v="71"/>
    <x v="3"/>
    <x v="16"/>
    <n v="1"/>
    <n v="1"/>
    <x v="0"/>
    <m/>
    <s v="x"/>
    <m/>
    <m/>
    <m/>
    <s v="x"/>
  </r>
  <r>
    <d v="2023-04-21T00:00:00"/>
    <x v="177"/>
    <x v="0"/>
    <x v="17"/>
    <n v="31"/>
    <n v="2"/>
    <x v="0"/>
    <m/>
    <s v="x"/>
    <m/>
    <m/>
    <m/>
    <m/>
  </r>
  <r>
    <d v="2023-04-22T00:00:00"/>
    <x v="178"/>
    <x v="8"/>
    <x v="7"/>
    <n v="26"/>
    <n v="3"/>
    <x v="0"/>
    <m/>
    <s v="x"/>
    <s v="Nej"/>
    <m/>
    <m/>
    <m/>
  </r>
  <r>
    <d v="2023-04-22T00:00:00"/>
    <x v="178"/>
    <x v="8"/>
    <x v="7"/>
    <n v="26"/>
    <n v="3"/>
    <x v="0"/>
    <m/>
    <s v="x"/>
    <s v="Nej"/>
    <m/>
    <m/>
    <m/>
  </r>
  <r>
    <d v="2023-04-24T00:00:00"/>
    <x v="179"/>
    <x v="3"/>
    <x v="2"/>
    <n v="18"/>
    <n v="2"/>
    <x v="7"/>
    <m/>
    <m/>
    <m/>
    <m/>
    <m/>
    <m/>
  </r>
  <r>
    <d v="2023-04-24T00:00:00"/>
    <x v="180"/>
    <x v="3"/>
    <x v="1"/>
    <m/>
    <m/>
    <x v="15"/>
    <m/>
    <m/>
    <m/>
    <m/>
    <m/>
    <m/>
  </r>
  <r>
    <d v="2023-04-24T00:00:00"/>
    <x v="181"/>
    <x v="4"/>
    <x v="4"/>
    <n v="17"/>
    <n v="2"/>
    <x v="0"/>
    <m/>
    <s v="x"/>
    <s v="På opdagelse i 1800-tallets købstad "/>
    <m/>
    <m/>
    <m/>
  </r>
  <r>
    <d v="2023-04-24T00:00:00"/>
    <x v="67"/>
    <x v="4"/>
    <x v="7"/>
    <n v="26"/>
    <n v="2"/>
    <x v="0"/>
    <m/>
    <s v="x"/>
    <s v="Nej"/>
    <m/>
    <m/>
    <s v="x"/>
  </r>
  <r>
    <d v="2023-04-24T00:00:00"/>
    <x v="67"/>
    <x v="4"/>
    <x v="7"/>
    <n v="26"/>
    <n v="2"/>
    <x v="0"/>
    <m/>
    <s v="x"/>
    <s v="Nej"/>
    <m/>
    <m/>
    <s v="x"/>
  </r>
  <r>
    <d v="2023-04-24T00:00:00"/>
    <x v="182"/>
    <x v="1"/>
    <x v="1"/>
    <n v="25"/>
    <n v="2"/>
    <x v="0"/>
    <m/>
    <s v="x"/>
    <m/>
    <m/>
    <m/>
    <m/>
  </r>
  <r>
    <d v="2023-04-24T00:00:00"/>
    <x v="182"/>
    <x v="1"/>
    <x v="1"/>
    <n v="25"/>
    <n v="2"/>
    <x v="0"/>
    <m/>
    <s v="x"/>
    <m/>
    <m/>
    <m/>
    <m/>
  </r>
  <r>
    <d v="2023-04-24T00:00:00"/>
    <x v="182"/>
    <x v="1"/>
    <x v="1"/>
    <n v="25"/>
    <n v="2"/>
    <x v="0"/>
    <m/>
    <s v="x"/>
    <m/>
    <m/>
    <m/>
    <m/>
  </r>
  <r>
    <d v="2023-04-24T00:00:00"/>
    <x v="182"/>
    <x v="1"/>
    <x v="1"/>
    <n v="25"/>
    <n v="2"/>
    <x v="0"/>
    <m/>
    <s v="x"/>
    <m/>
    <m/>
    <m/>
    <m/>
  </r>
  <r>
    <d v="2023-04-24T00:00:00"/>
    <x v="182"/>
    <x v="1"/>
    <x v="1"/>
    <n v="25"/>
    <n v="2"/>
    <x v="0"/>
    <m/>
    <s v="x"/>
    <m/>
    <m/>
    <m/>
    <m/>
  </r>
  <r>
    <d v="2023-04-24T00:00:00"/>
    <x v="183"/>
    <x v="2"/>
    <x v="1"/>
    <n v="10"/>
    <n v="4"/>
    <x v="0"/>
    <m/>
    <s v="x"/>
    <m/>
    <m/>
    <m/>
    <s v="x"/>
  </r>
  <r>
    <d v="2023-04-25T00:00:00"/>
    <x v="5"/>
    <x v="6"/>
    <x v="13"/>
    <n v="22"/>
    <n v="3"/>
    <x v="5"/>
    <m/>
    <m/>
    <m/>
    <m/>
    <s v="x"/>
    <s v="x"/>
  </r>
  <r>
    <d v="2023-04-25T00:00:00"/>
    <x v="184"/>
    <x v="3"/>
    <x v="16"/>
    <n v="16"/>
    <n v="1"/>
    <x v="7"/>
    <m/>
    <m/>
    <m/>
    <m/>
    <m/>
    <m/>
  </r>
  <r>
    <d v="2023-04-25T00:00:00"/>
    <x v="184"/>
    <x v="3"/>
    <x v="16"/>
    <n v="22"/>
    <n v="1"/>
    <x v="7"/>
    <m/>
    <m/>
    <m/>
    <m/>
    <m/>
    <m/>
  </r>
  <r>
    <d v="2023-04-25T00:00:00"/>
    <x v="185"/>
    <x v="4"/>
    <x v="47"/>
    <n v="20"/>
    <n v="5"/>
    <x v="0"/>
    <m/>
    <s v="x"/>
    <s v="Nej"/>
    <m/>
    <m/>
    <m/>
  </r>
  <r>
    <d v="2023-04-25T00:00:00"/>
    <x v="185"/>
    <x v="4"/>
    <x v="47"/>
    <n v="20"/>
    <n v="5"/>
    <x v="0"/>
    <m/>
    <s v="x"/>
    <s v="Nej"/>
    <m/>
    <m/>
    <m/>
  </r>
  <r>
    <d v="2023-04-25T00:00:00"/>
    <x v="186"/>
    <x v="4"/>
    <x v="11"/>
    <n v="10"/>
    <n v="1"/>
    <x v="0"/>
    <m/>
    <s v="x"/>
    <m/>
    <m/>
    <m/>
    <s v="x"/>
  </r>
  <r>
    <d v="2023-04-25T00:00:00"/>
    <x v="187"/>
    <x v="4"/>
    <x v="7"/>
    <n v="19"/>
    <n v="2"/>
    <x v="0"/>
    <m/>
    <s v="x"/>
    <m/>
    <m/>
    <m/>
    <m/>
  </r>
  <r>
    <d v="2023-04-25T00:00:00"/>
    <x v="188"/>
    <x v="1"/>
    <x v="1"/>
    <n v="15"/>
    <n v="5"/>
    <x v="0"/>
    <m/>
    <s v="x"/>
    <s v="Nej"/>
    <m/>
    <m/>
    <m/>
  </r>
  <r>
    <d v="2023-04-25T00:00:00"/>
    <x v="189"/>
    <x v="3"/>
    <x v="16"/>
    <n v="2"/>
    <n v="2"/>
    <x v="0"/>
    <m/>
    <s v="x"/>
    <m/>
    <m/>
    <m/>
    <m/>
  </r>
  <r>
    <d v="2023-04-25T00:00:00"/>
    <x v="184"/>
    <x v="3"/>
    <x v="16"/>
    <n v="35"/>
    <n v="4"/>
    <x v="0"/>
    <m/>
    <s v="x"/>
    <m/>
    <m/>
    <m/>
    <m/>
  </r>
  <r>
    <d v="2023-04-25T00:00:00"/>
    <x v="190"/>
    <x v="2"/>
    <x v="1"/>
    <n v="22"/>
    <n v="4"/>
    <x v="0"/>
    <m/>
    <s v="x"/>
    <m/>
    <m/>
    <m/>
    <m/>
  </r>
  <r>
    <d v="2023-04-25T00:00:00"/>
    <x v="191"/>
    <x v="6"/>
    <x v="6"/>
    <n v="21"/>
    <n v="3"/>
    <x v="0"/>
    <m/>
    <s v="x"/>
    <s v="Nej"/>
    <m/>
    <m/>
    <s v="x"/>
  </r>
  <r>
    <d v="2023-04-25T00:00:00"/>
    <x v="191"/>
    <x v="6"/>
    <x v="6"/>
    <n v="21"/>
    <n v="3"/>
    <x v="0"/>
    <m/>
    <s v="x"/>
    <s v="Nej"/>
    <m/>
    <m/>
    <s v="x"/>
  </r>
  <r>
    <d v="2023-04-26T00:00:00"/>
    <x v="192"/>
    <x v="3"/>
    <x v="48"/>
    <n v="12"/>
    <n v="2"/>
    <x v="13"/>
    <m/>
    <m/>
    <m/>
    <m/>
    <s v="x"/>
    <s v="x"/>
  </r>
  <r>
    <d v="2023-04-26T00:00:00"/>
    <x v="63"/>
    <x v="4"/>
    <x v="10"/>
    <n v="18"/>
    <n v="2"/>
    <x v="0"/>
    <m/>
    <s v="x"/>
    <m/>
    <m/>
    <m/>
    <m/>
  </r>
  <r>
    <d v="2023-04-26T00:00:00"/>
    <x v="193"/>
    <x v="4"/>
    <x v="7"/>
    <n v="26"/>
    <n v="3"/>
    <x v="0"/>
    <m/>
    <s v="x"/>
    <m/>
    <m/>
    <m/>
    <m/>
  </r>
  <r>
    <d v="2023-04-26T00:00:00"/>
    <x v="194"/>
    <x v="3"/>
    <x v="16"/>
    <n v="21"/>
    <n v="2"/>
    <x v="0"/>
    <m/>
    <s v="x"/>
    <m/>
    <m/>
    <m/>
    <m/>
  </r>
  <r>
    <d v="2023-04-26T00:00:00"/>
    <x v="194"/>
    <x v="3"/>
    <x v="16"/>
    <n v="21"/>
    <n v="2"/>
    <x v="0"/>
    <m/>
    <s v="x"/>
    <m/>
    <m/>
    <m/>
    <m/>
  </r>
  <r>
    <d v="2023-04-26T00:00:00"/>
    <x v="194"/>
    <x v="3"/>
    <x v="16"/>
    <n v="21"/>
    <n v="2"/>
    <x v="0"/>
    <m/>
    <s v="x"/>
    <m/>
    <m/>
    <m/>
    <m/>
  </r>
  <r>
    <d v="2023-04-26T00:00:00"/>
    <x v="195"/>
    <x v="0"/>
    <x v="17"/>
    <n v="23"/>
    <n v="2"/>
    <x v="0"/>
    <m/>
    <s v="x"/>
    <m/>
    <m/>
    <m/>
    <s v="x"/>
  </r>
  <r>
    <d v="2023-04-26T00:00:00"/>
    <x v="195"/>
    <x v="0"/>
    <x v="17"/>
    <n v="23"/>
    <n v="2"/>
    <x v="0"/>
    <m/>
    <s v="x"/>
    <m/>
    <m/>
    <m/>
    <s v="x"/>
  </r>
  <r>
    <d v="2023-04-26T00:00:00"/>
    <x v="122"/>
    <x v="4"/>
    <x v="4"/>
    <n v="12"/>
    <n v="1"/>
    <x v="0"/>
    <m/>
    <s v="x"/>
    <m/>
    <m/>
    <m/>
    <s v="x"/>
  </r>
  <r>
    <d v="2023-04-26T00:00:00"/>
    <x v="196"/>
    <x v="4"/>
    <x v="49"/>
    <n v="7"/>
    <n v="2"/>
    <x v="0"/>
    <m/>
    <s v="x"/>
    <s v="Nej"/>
    <m/>
    <m/>
    <m/>
  </r>
  <r>
    <d v="2023-04-26T00:00:00"/>
    <x v="19"/>
    <x v="6"/>
    <x v="1"/>
    <n v="27"/>
    <n v="4"/>
    <x v="0"/>
    <m/>
    <s v="x"/>
    <s v="En dag med Niels og Marie"/>
    <m/>
    <m/>
    <m/>
  </r>
  <r>
    <d v="2023-04-27T00:00:00"/>
    <x v="71"/>
    <x v="3"/>
    <x v="23"/>
    <n v="23"/>
    <n v="2"/>
    <x v="13"/>
    <m/>
    <m/>
    <m/>
    <m/>
    <s v="x"/>
    <s v="x"/>
  </r>
  <r>
    <d v="2023-04-27T00:00:00"/>
    <x v="197"/>
    <x v="3"/>
    <x v="2"/>
    <n v="19"/>
    <n v="1"/>
    <x v="5"/>
    <m/>
    <m/>
    <m/>
    <m/>
    <m/>
    <m/>
  </r>
  <r>
    <d v="2023-04-27T00:00:00"/>
    <x v="197"/>
    <x v="3"/>
    <x v="2"/>
    <n v="19"/>
    <n v="1"/>
    <x v="5"/>
    <m/>
    <m/>
    <m/>
    <m/>
    <m/>
    <m/>
  </r>
  <r>
    <d v="2023-04-27T00:00:00"/>
    <x v="198"/>
    <x v="4"/>
    <x v="4"/>
    <n v="22"/>
    <n v="1"/>
    <x v="0"/>
    <m/>
    <s v="x"/>
    <s v="Nej"/>
    <m/>
    <m/>
    <m/>
  </r>
  <r>
    <d v="2023-04-27T00:00:00"/>
    <x v="198"/>
    <x v="3"/>
    <x v="16"/>
    <n v="22"/>
    <n v="2"/>
    <x v="0"/>
    <m/>
    <s v="x"/>
    <s v="Nej"/>
    <m/>
    <m/>
    <m/>
  </r>
  <r>
    <d v="2023-04-27T00:00:00"/>
    <x v="199"/>
    <x v="1"/>
    <x v="1"/>
    <n v="8"/>
    <n v="2"/>
    <x v="0"/>
    <m/>
    <s v="x"/>
    <m/>
    <m/>
    <m/>
    <m/>
  </r>
  <r>
    <d v="2023-04-27T00:00:00"/>
    <x v="200"/>
    <x v="3"/>
    <x v="16"/>
    <n v="23"/>
    <n v="2"/>
    <x v="0"/>
    <m/>
    <s v="x"/>
    <s v="Nej"/>
    <m/>
    <m/>
    <m/>
  </r>
  <r>
    <d v="2023-04-27T00:00:00"/>
    <x v="200"/>
    <x v="3"/>
    <x v="16"/>
    <n v="23"/>
    <n v="2"/>
    <x v="0"/>
    <m/>
    <s v="x"/>
    <s v="Nej"/>
    <m/>
    <m/>
    <m/>
  </r>
  <r>
    <d v="2023-04-27T00:00:00"/>
    <x v="201"/>
    <x v="4"/>
    <x v="50"/>
    <n v="19"/>
    <n v="3"/>
    <x v="0"/>
    <m/>
    <s v="x"/>
    <s v="På opdagelse i 1800-tallets købstad "/>
    <m/>
    <m/>
    <m/>
  </r>
  <r>
    <d v="2023-04-27T00:00:00"/>
    <x v="202"/>
    <x v="4"/>
    <x v="4"/>
    <n v="20"/>
    <n v="2"/>
    <x v="0"/>
    <m/>
    <s v="x"/>
    <s v="Nej"/>
    <m/>
    <m/>
    <s v="x"/>
  </r>
  <r>
    <d v="2023-04-27T00:00:00"/>
    <x v="202"/>
    <x v="4"/>
    <x v="4"/>
    <n v="20"/>
    <n v="2"/>
    <x v="0"/>
    <m/>
    <s v="x"/>
    <s v="Nej"/>
    <m/>
    <m/>
    <s v="x"/>
  </r>
  <r>
    <d v="2023-04-27T00:00:00"/>
    <x v="202"/>
    <x v="4"/>
    <x v="4"/>
    <n v="20"/>
    <n v="2"/>
    <x v="0"/>
    <m/>
    <s v="x"/>
    <s v="Nej"/>
    <m/>
    <m/>
    <s v="x"/>
  </r>
  <r>
    <d v="2023-04-27T00:00:00"/>
    <x v="202"/>
    <x v="4"/>
    <x v="4"/>
    <n v="20"/>
    <n v="2"/>
    <x v="0"/>
    <m/>
    <s v="x"/>
    <s v="Nej"/>
    <m/>
    <m/>
    <s v="x"/>
  </r>
  <r>
    <d v="2023-04-27T00:00:00"/>
    <x v="203"/>
    <x v="4"/>
    <x v="44"/>
    <n v="24"/>
    <n v="3"/>
    <x v="0"/>
    <m/>
    <s v="x"/>
    <m/>
    <m/>
    <m/>
    <m/>
  </r>
  <r>
    <d v="2023-04-28T00:00:00"/>
    <x v="204"/>
    <x v="3"/>
    <x v="1"/>
    <n v="11"/>
    <n v="1"/>
    <x v="0"/>
    <m/>
    <s v="x"/>
    <m/>
    <m/>
    <m/>
    <s v="x"/>
  </r>
  <r>
    <d v="2023-04-28T00:00:00"/>
    <x v="205"/>
    <x v="0"/>
    <x v="17"/>
    <n v="31"/>
    <n v="2"/>
    <x v="0"/>
    <m/>
    <s v="x"/>
    <s v="Nej"/>
    <m/>
    <m/>
    <m/>
  </r>
  <r>
    <d v="2023-04-28T00:00:00"/>
    <x v="205"/>
    <x v="0"/>
    <x v="17"/>
    <n v="31"/>
    <n v="2"/>
    <x v="0"/>
    <m/>
    <s v="x"/>
    <s v="Nej"/>
    <m/>
    <m/>
    <m/>
  </r>
  <r>
    <d v="2023-04-28T00:00:00"/>
    <x v="170"/>
    <x v="4"/>
    <x v="7"/>
    <n v="2"/>
    <n v="1"/>
    <x v="0"/>
    <m/>
    <s v="x"/>
    <m/>
    <m/>
    <m/>
    <m/>
  </r>
  <r>
    <d v="2023-04-29T00:00:00"/>
    <x v="206"/>
    <x v="3"/>
    <x v="16"/>
    <n v="22"/>
    <n v="5"/>
    <x v="7"/>
    <m/>
    <m/>
    <m/>
    <m/>
    <m/>
    <m/>
  </r>
  <r>
    <d v="2023-05-01T00:00:00"/>
    <x v="207"/>
    <x v="3"/>
    <x v="16"/>
    <n v="28"/>
    <n v="2"/>
    <x v="7"/>
    <m/>
    <m/>
    <m/>
    <m/>
    <m/>
    <m/>
  </r>
  <r>
    <d v="2023-05-01T00:00:00"/>
    <x v="208"/>
    <x v="3"/>
    <x v="16"/>
    <n v="19"/>
    <n v="2"/>
    <x v="7"/>
    <m/>
    <m/>
    <m/>
    <m/>
    <m/>
    <m/>
  </r>
  <r>
    <d v="2023-05-01T00:00:00"/>
    <x v="209"/>
    <x v="0"/>
    <x v="18"/>
    <n v="14"/>
    <n v="1"/>
    <x v="0"/>
    <s v="x"/>
    <m/>
    <m/>
    <m/>
    <m/>
    <s v="x"/>
  </r>
  <r>
    <d v="2023-05-01T00:00:00"/>
    <x v="210"/>
    <x v="3"/>
    <x v="51"/>
    <n v="20"/>
    <n v="2"/>
    <x v="0"/>
    <m/>
    <s v="x"/>
    <m/>
    <m/>
    <m/>
    <s v="x"/>
  </r>
  <r>
    <d v="2023-05-01T00:00:00"/>
    <x v="211"/>
    <x v="0"/>
    <x v="17"/>
    <n v="28"/>
    <n v="2"/>
    <x v="0"/>
    <m/>
    <s v="x"/>
    <s v="Nej"/>
    <m/>
    <m/>
    <m/>
  </r>
  <r>
    <d v="2023-05-01T00:00:00"/>
    <x v="211"/>
    <x v="0"/>
    <x v="17"/>
    <n v="28"/>
    <n v="2"/>
    <x v="0"/>
    <m/>
    <s v="x"/>
    <s v="Nej"/>
    <m/>
    <m/>
    <m/>
  </r>
  <r>
    <d v="2023-05-01T00:00:00"/>
    <x v="211"/>
    <x v="0"/>
    <x v="17"/>
    <n v="28"/>
    <n v="2"/>
    <x v="0"/>
    <m/>
    <s v="x"/>
    <s v="Nej"/>
    <m/>
    <m/>
    <m/>
  </r>
  <r>
    <d v="2023-05-01T00:00:00"/>
    <x v="211"/>
    <x v="0"/>
    <x v="17"/>
    <n v="28"/>
    <n v="2"/>
    <x v="0"/>
    <m/>
    <s v="x"/>
    <s v="Nej"/>
    <m/>
    <m/>
    <m/>
  </r>
  <r>
    <d v="2023-05-01T00:00:00"/>
    <x v="211"/>
    <x v="0"/>
    <x v="17"/>
    <n v="28"/>
    <n v="2"/>
    <x v="0"/>
    <m/>
    <s v="x"/>
    <s v="Nej"/>
    <m/>
    <m/>
    <m/>
  </r>
  <r>
    <d v="2023-05-01T00:00:00"/>
    <x v="211"/>
    <x v="0"/>
    <x v="17"/>
    <n v="28"/>
    <n v="2"/>
    <x v="0"/>
    <m/>
    <s v="x"/>
    <s v="Nej"/>
    <m/>
    <m/>
    <m/>
  </r>
  <r>
    <d v="2023-05-01T00:00:00"/>
    <x v="212"/>
    <x v="3"/>
    <x v="23"/>
    <n v="7"/>
    <n v="2"/>
    <x v="0"/>
    <m/>
    <s v="x"/>
    <m/>
    <m/>
    <m/>
    <s v="x"/>
  </r>
  <r>
    <d v="2023-05-02T00:00:00"/>
    <x v="213"/>
    <x v="6"/>
    <x v="2"/>
    <n v="22"/>
    <n v="2"/>
    <x v="7"/>
    <m/>
    <m/>
    <m/>
    <m/>
    <m/>
    <m/>
  </r>
  <r>
    <d v="2023-05-02T00:00:00"/>
    <x v="213"/>
    <x v="6"/>
    <x v="2"/>
    <n v="22"/>
    <n v="2"/>
    <x v="7"/>
    <m/>
    <m/>
    <m/>
    <m/>
    <m/>
    <m/>
  </r>
  <r>
    <d v="2023-05-02T00:00:00"/>
    <x v="214"/>
    <x v="0"/>
    <x v="17"/>
    <n v="24"/>
    <n v="2"/>
    <x v="4"/>
    <m/>
    <m/>
    <m/>
    <m/>
    <m/>
    <m/>
  </r>
  <r>
    <d v="2023-05-02T00:00:00"/>
    <x v="6"/>
    <x v="3"/>
    <x v="23"/>
    <n v="6"/>
    <n v="3"/>
    <x v="0"/>
    <m/>
    <s v="x"/>
    <s v="Nej"/>
    <m/>
    <m/>
    <s v="x"/>
  </r>
  <r>
    <d v="2023-05-02T00:00:00"/>
    <x v="215"/>
    <x v="6"/>
    <x v="12"/>
    <n v="23"/>
    <n v="2"/>
    <x v="0"/>
    <m/>
    <s v="x"/>
    <s v="Nej"/>
    <m/>
    <m/>
    <s v="x"/>
  </r>
  <r>
    <d v="2023-05-02T00:00:00"/>
    <x v="216"/>
    <x v="3"/>
    <x v="52"/>
    <n v="7"/>
    <n v="2"/>
    <x v="0"/>
    <m/>
    <s v="x"/>
    <m/>
    <m/>
    <m/>
    <m/>
  </r>
  <r>
    <d v="2023-05-02T00:00:00"/>
    <x v="60"/>
    <x v="1"/>
    <x v="1"/>
    <n v="27"/>
    <n v="1"/>
    <x v="0"/>
    <m/>
    <s v="x"/>
    <m/>
    <m/>
    <m/>
    <s v="x"/>
  </r>
  <r>
    <d v="2023-05-02T00:00:00"/>
    <x v="217"/>
    <x v="4"/>
    <x v="7"/>
    <n v="25"/>
    <n v="2"/>
    <x v="0"/>
    <m/>
    <s v="x"/>
    <s v="Brugt andet fra hjemmesiden"/>
    <m/>
    <m/>
    <m/>
  </r>
  <r>
    <d v="2023-05-03T00:00:00"/>
    <x v="218"/>
    <x v="3"/>
    <x v="16"/>
    <n v="28"/>
    <n v="2"/>
    <x v="7"/>
    <m/>
    <m/>
    <m/>
    <m/>
    <m/>
    <m/>
  </r>
  <r>
    <d v="2023-05-03T00:00:00"/>
    <x v="218"/>
    <x v="3"/>
    <x v="16"/>
    <n v="28"/>
    <n v="2"/>
    <x v="7"/>
    <m/>
    <m/>
    <m/>
    <m/>
    <m/>
    <m/>
  </r>
  <r>
    <d v="2023-05-03T00:00:00"/>
    <x v="218"/>
    <x v="3"/>
    <x v="16"/>
    <n v="28"/>
    <n v="2"/>
    <x v="7"/>
    <m/>
    <m/>
    <m/>
    <m/>
    <m/>
    <m/>
  </r>
  <r>
    <d v="2023-05-03T00:00:00"/>
    <x v="219"/>
    <x v="3"/>
    <x v="2"/>
    <n v="18"/>
    <n v="2"/>
    <x v="6"/>
    <m/>
    <m/>
    <m/>
    <m/>
    <m/>
    <m/>
  </r>
  <r>
    <d v="2023-05-03T00:00:00"/>
    <x v="220"/>
    <x v="1"/>
    <x v="11"/>
    <n v="17"/>
    <n v="3"/>
    <x v="0"/>
    <m/>
    <s v="x"/>
    <s v="Nej"/>
    <m/>
    <m/>
    <m/>
  </r>
  <r>
    <d v="2023-05-03T00:00:00"/>
    <x v="221"/>
    <x v="3"/>
    <x v="16"/>
    <n v="23"/>
    <n v="2"/>
    <x v="0"/>
    <m/>
    <s v="x"/>
    <s v="Nej"/>
    <m/>
    <m/>
    <m/>
  </r>
  <r>
    <d v="2023-05-03T00:00:00"/>
    <x v="221"/>
    <x v="3"/>
    <x v="16"/>
    <n v="23"/>
    <n v="2"/>
    <x v="0"/>
    <m/>
    <s v="x"/>
    <s v="Nej"/>
    <m/>
    <m/>
    <m/>
  </r>
  <r>
    <d v="2023-05-04T00:00:00"/>
    <x v="222"/>
    <x v="4"/>
    <x v="10"/>
    <n v="9"/>
    <n v="3"/>
    <x v="0"/>
    <m/>
    <s v="x"/>
    <s v="Nej"/>
    <m/>
    <m/>
    <s v="x"/>
  </r>
  <r>
    <d v="2023-05-04T00:00:00"/>
    <x v="191"/>
    <x v="3"/>
    <x v="16"/>
    <n v="22"/>
    <n v="1"/>
    <x v="0"/>
    <m/>
    <s v="x"/>
    <m/>
    <m/>
    <m/>
    <s v="x"/>
  </r>
  <r>
    <d v="2023-05-04T00:00:00"/>
    <x v="196"/>
    <x v="4"/>
    <x v="47"/>
    <n v="5"/>
    <n v="2"/>
    <x v="0"/>
    <m/>
    <s v="x"/>
    <s v="Nej"/>
    <m/>
    <m/>
    <m/>
  </r>
  <r>
    <d v="2023-05-04T00:00:00"/>
    <x v="83"/>
    <x v="4"/>
    <x v="7"/>
    <n v="15"/>
    <n v="1"/>
    <x v="0"/>
    <m/>
    <s v="x"/>
    <m/>
    <m/>
    <m/>
    <s v="x"/>
  </r>
  <r>
    <d v="2023-05-04T00:00:00"/>
    <x v="209"/>
    <x v="0"/>
    <x v="18"/>
    <n v="22"/>
    <n v="2"/>
    <x v="0"/>
    <m/>
    <s v="x"/>
    <s v="Nej"/>
    <m/>
    <m/>
    <s v="x"/>
  </r>
  <r>
    <d v="2023-05-05T00:00:00"/>
    <x v="147"/>
    <x v="5"/>
    <x v="10"/>
    <n v="4"/>
    <n v="2"/>
    <x v="0"/>
    <m/>
    <s v="x"/>
    <m/>
    <m/>
    <m/>
    <m/>
  </r>
  <r>
    <d v="2023-05-08T00:00:00"/>
    <x v="53"/>
    <x v="0"/>
    <x v="18"/>
    <n v="28"/>
    <n v="1"/>
    <x v="0"/>
    <m/>
    <s v="x"/>
    <s v="Nej"/>
    <m/>
    <m/>
    <s v="x"/>
  </r>
  <r>
    <d v="2023-05-08T00:00:00"/>
    <x v="12"/>
    <x v="0"/>
    <x v="14"/>
    <n v="9"/>
    <n v="1"/>
    <x v="0"/>
    <m/>
    <s v="x"/>
    <m/>
    <m/>
    <m/>
    <s v="x"/>
  </r>
  <r>
    <d v="2023-05-08T00:00:00"/>
    <x v="90"/>
    <x v="0"/>
    <x v="31"/>
    <n v="20"/>
    <n v="1"/>
    <x v="0"/>
    <m/>
    <s v="x"/>
    <m/>
    <m/>
    <m/>
    <s v="x"/>
  </r>
  <r>
    <d v="2023-05-08T00:00:00"/>
    <x v="223"/>
    <x v="5"/>
    <x v="1"/>
    <n v="17"/>
    <n v="3"/>
    <x v="0"/>
    <m/>
    <s v="x"/>
    <m/>
    <s v="x"/>
    <m/>
    <m/>
  </r>
  <r>
    <d v="2023-05-08T00:00:00"/>
    <x v="103"/>
    <x v="0"/>
    <x v="53"/>
    <n v="26"/>
    <n v="1"/>
    <x v="0"/>
    <m/>
    <s v="x"/>
    <m/>
    <m/>
    <m/>
    <s v="x"/>
  </r>
  <r>
    <d v="2023-05-09T00:00:00"/>
    <x v="224"/>
    <x v="11"/>
    <x v="2"/>
    <n v="18"/>
    <n v="2"/>
    <x v="0"/>
    <m/>
    <s v="x"/>
    <s v="Nej"/>
    <m/>
    <m/>
    <m/>
  </r>
  <r>
    <d v="2023-05-09T00:00:00"/>
    <x v="220"/>
    <x v="0"/>
    <x v="11"/>
    <n v="15"/>
    <n v="4"/>
    <x v="0"/>
    <m/>
    <s v="x"/>
    <s v="Nej"/>
    <m/>
    <m/>
    <m/>
  </r>
  <r>
    <d v="2023-05-09T00:00:00"/>
    <x v="225"/>
    <x v="0"/>
    <x v="54"/>
    <n v="25"/>
    <n v="1"/>
    <x v="0"/>
    <m/>
    <s v="x"/>
    <s v="Aarhus Fortæller"/>
    <m/>
    <m/>
    <m/>
  </r>
  <r>
    <d v="2023-05-09T00:00:00"/>
    <x v="225"/>
    <x v="0"/>
    <x v="54"/>
    <n v="25"/>
    <n v="1"/>
    <x v="0"/>
    <m/>
    <s v="x"/>
    <s v="Aarhus Fortæller"/>
    <m/>
    <m/>
    <m/>
  </r>
  <r>
    <d v="2023-05-09T00:00:00"/>
    <x v="226"/>
    <x v="4"/>
    <x v="7"/>
    <n v="20"/>
    <n v="1"/>
    <x v="0"/>
    <m/>
    <s v="x"/>
    <s v="Nej"/>
    <m/>
    <m/>
    <m/>
  </r>
  <r>
    <d v="2023-05-09T00:00:00"/>
    <x v="226"/>
    <x v="4"/>
    <x v="7"/>
    <n v="20"/>
    <n v="1"/>
    <x v="0"/>
    <m/>
    <s v="x"/>
    <s v="Nej"/>
    <m/>
    <m/>
    <m/>
  </r>
  <r>
    <d v="2023-05-09T00:00:00"/>
    <x v="227"/>
    <x v="4"/>
    <x v="4"/>
    <n v="25"/>
    <n v="2"/>
    <x v="0"/>
    <m/>
    <s v="x"/>
    <s v="På opdagelse i 1800-tallets købstad "/>
    <m/>
    <m/>
    <m/>
  </r>
  <r>
    <d v="2023-05-09T00:00:00"/>
    <x v="5"/>
    <x v="3"/>
    <x v="1"/>
    <n v="7"/>
    <n v="2"/>
    <x v="0"/>
    <m/>
    <s v="x"/>
    <s v="Nej"/>
    <m/>
    <m/>
    <s v="x"/>
  </r>
  <r>
    <d v="2023-05-09T00:00:00"/>
    <x v="228"/>
    <x v="2"/>
    <x v="1"/>
    <n v="22"/>
    <n v="4"/>
    <x v="0"/>
    <m/>
    <s v="x"/>
    <s v="Nej"/>
    <m/>
    <m/>
    <s v="x"/>
  </r>
  <r>
    <d v="2023-05-09T00:00:00"/>
    <x v="229"/>
    <x v="4"/>
    <x v="7"/>
    <n v="18"/>
    <n v="2"/>
    <x v="0"/>
    <m/>
    <s v="x"/>
    <s v="På kryds og tværs i DGB"/>
    <m/>
    <m/>
    <m/>
  </r>
  <r>
    <d v="2023-05-09T00:00:00"/>
    <x v="230"/>
    <x v="0"/>
    <x v="1"/>
    <n v="24"/>
    <n v="2"/>
    <x v="0"/>
    <m/>
    <s v="x"/>
    <m/>
    <m/>
    <m/>
    <m/>
  </r>
  <r>
    <d v="2023-05-09T00:00:00"/>
    <x v="231"/>
    <x v="0"/>
    <x v="1"/>
    <n v="50"/>
    <n v="5"/>
    <x v="0"/>
    <m/>
    <s v="x"/>
    <m/>
    <m/>
    <m/>
    <m/>
  </r>
  <r>
    <d v="2023-05-10T00:00:00"/>
    <x v="232"/>
    <x v="3"/>
    <x v="55"/>
    <n v="18"/>
    <n v="8"/>
    <x v="15"/>
    <m/>
    <m/>
    <m/>
    <s v="x"/>
    <m/>
    <m/>
  </r>
  <r>
    <d v="2023-05-10T00:00:00"/>
    <x v="233"/>
    <x v="4"/>
    <x v="7"/>
    <n v="20"/>
    <n v="2"/>
    <x v="2"/>
    <m/>
    <m/>
    <m/>
    <m/>
    <m/>
    <m/>
  </r>
  <r>
    <d v="2023-05-10T00:00:00"/>
    <x v="233"/>
    <x v="4"/>
    <x v="7"/>
    <n v="20"/>
    <n v="2"/>
    <x v="2"/>
    <m/>
    <m/>
    <m/>
    <m/>
    <m/>
    <m/>
  </r>
  <r>
    <d v="2023-05-10T00:00:00"/>
    <x v="234"/>
    <x v="11"/>
    <x v="56"/>
    <n v="24"/>
    <n v="2"/>
    <x v="5"/>
    <m/>
    <m/>
    <m/>
    <m/>
    <m/>
    <m/>
  </r>
  <r>
    <d v="2023-05-10T00:00:00"/>
    <x v="234"/>
    <x v="11"/>
    <x v="56"/>
    <n v="24"/>
    <n v="2"/>
    <x v="5"/>
    <m/>
    <m/>
    <m/>
    <m/>
    <m/>
    <m/>
  </r>
  <r>
    <d v="2023-05-10T00:00:00"/>
    <x v="235"/>
    <x v="0"/>
    <x v="17"/>
    <n v="4"/>
    <n v="1"/>
    <x v="0"/>
    <m/>
    <s v="x"/>
    <m/>
    <m/>
    <m/>
    <s v="x"/>
  </r>
  <r>
    <d v="2023-05-10T00:00:00"/>
    <x v="236"/>
    <x v="3"/>
    <x v="16"/>
    <n v="6"/>
    <n v="2"/>
    <x v="0"/>
    <m/>
    <s v="x"/>
    <m/>
    <m/>
    <m/>
    <m/>
  </r>
  <r>
    <d v="2023-05-10T00:00:00"/>
    <x v="237"/>
    <x v="2"/>
    <x v="1"/>
    <n v="10"/>
    <n v="3"/>
    <x v="0"/>
    <m/>
    <s v="x"/>
    <s v="Nej"/>
    <m/>
    <m/>
    <s v="x"/>
  </r>
  <r>
    <d v="2023-05-10T00:00:00"/>
    <x v="238"/>
    <x v="3"/>
    <x v="55"/>
    <n v="17"/>
    <n v="5"/>
    <x v="0"/>
    <m/>
    <s v="x"/>
    <s v="Nej"/>
    <m/>
    <m/>
    <m/>
  </r>
  <r>
    <d v="2023-05-10T00:00:00"/>
    <x v="239"/>
    <x v="3"/>
    <x v="2"/>
    <n v="1"/>
    <n v="1"/>
    <x v="0"/>
    <m/>
    <s v="x"/>
    <s v="Nej"/>
    <m/>
    <m/>
    <s v="x"/>
  </r>
  <r>
    <d v="2023-05-10T00:00:00"/>
    <x v="240"/>
    <x v="0"/>
    <x v="17"/>
    <n v="25"/>
    <n v="1"/>
    <x v="0"/>
    <m/>
    <s v="x"/>
    <s v="Nej"/>
    <m/>
    <m/>
    <s v="x"/>
  </r>
  <r>
    <d v="2023-05-10T00:00:00"/>
    <x v="26"/>
    <x v="6"/>
    <x v="9"/>
    <n v="1"/>
    <n v="1"/>
    <x v="0"/>
    <m/>
    <s v="x"/>
    <s v="Nej"/>
    <m/>
    <m/>
    <s v="x"/>
  </r>
  <r>
    <d v="2023-05-10T00:00:00"/>
    <x v="241"/>
    <x v="4"/>
    <x v="15"/>
    <n v="6"/>
    <n v="2"/>
    <x v="0"/>
    <m/>
    <s v="x"/>
    <m/>
    <m/>
    <m/>
    <m/>
  </r>
  <r>
    <d v="2023-05-10T00:00:00"/>
    <x v="240"/>
    <x v="0"/>
    <x v="17"/>
    <n v="27"/>
    <n v="1"/>
    <x v="0"/>
    <m/>
    <s v="x"/>
    <s v="Nej"/>
    <m/>
    <m/>
    <m/>
  </r>
  <r>
    <d v="2023-05-10T00:00:00"/>
    <x v="240"/>
    <x v="0"/>
    <x v="17"/>
    <n v="27"/>
    <n v="1"/>
    <x v="0"/>
    <m/>
    <s v="x"/>
    <s v="Nej"/>
    <m/>
    <m/>
    <m/>
  </r>
  <r>
    <d v="2023-05-11T00:00:00"/>
    <x v="242"/>
    <x v="3"/>
    <x v="2"/>
    <n v="20"/>
    <n v="2"/>
    <x v="13"/>
    <m/>
    <m/>
    <m/>
    <m/>
    <m/>
    <m/>
  </r>
  <r>
    <d v="2023-05-11T00:00:00"/>
    <x v="184"/>
    <x v="3"/>
    <x v="16"/>
    <n v="22"/>
    <n v="2"/>
    <x v="6"/>
    <m/>
    <m/>
    <m/>
    <m/>
    <m/>
    <m/>
  </r>
  <r>
    <d v="2023-05-11T00:00:00"/>
    <x v="243"/>
    <x v="0"/>
    <x v="21"/>
    <n v="24"/>
    <n v="9"/>
    <x v="0"/>
    <m/>
    <s v="x"/>
    <s v="Nej"/>
    <m/>
    <m/>
    <m/>
  </r>
  <r>
    <d v="2023-05-11T00:00:00"/>
    <x v="244"/>
    <x v="15"/>
    <x v="1"/>
    <n v="13"/>
    <n v="1"/>
    <x v="0"/>
    <m/>
    <s v="x"/>
    <s v="Nej"/>
    <m/>
    <m/>
    <s v="x"/>
  </r>
  <r>
    <d v="2023-05-11T00:00:00"/>
    <x v="245"/>
    <x v="0"/>
    <x v="21"/>
    <n v="9"/>
    <n v="2"/>
    <x v="0"/>
    <m/>
    <s v="x"/>
    <s v="Nej"/>
    <m/>
    <m/>
    <m/>
  </r>
  <r>
    <d v="2023-05-11T00:00:00"/>
    <x v="184"/>
    <x v="4"/>
    <x v="16"/>
    <n v="18"/>
    <n v="2"/>
    <x v="0"/>
    <m/>
    <s v="x"/>
    <m/>
    <m/>
    <m/>
    <m/>
  </r>
  <r>
    <d v="2023-05-11T00:00:00"/>
    <x v="246"/>
    <x v="2"/>
    <x v="1"/>
    <n v="7"/>
    <n v="2"/>
    <x v="0"/>
    <m/>
    <s v="x"/>
    <m/>
    <m/>
    <m/>
    <m/>
  </r>
  <r>
    <d v="2023-05-11T00:00:00"/>
    <x v="191"/>
    <x v="6"/>
    <x v="57"/>
    <n v="11"/>
    <n v="2"/>
    <x v="0"/>
    <m/>
    <s v="x"/>
    <s v="Nej"/>
    <m/>
    <m/>
    <s v="x"/>
  </r>
  <r>
    <d v="2023-05-11T00:00:00"/>
    <x v="247"/>
    <x v="2"/>
    <x v="1"/>
    <n v="22"/>
    <n v="4"/>
    <x v="0"/>
    <m/>
    <s v="x"/>
    <s v="Nej"/>
    <m/>
    <m/>
    <s v="x"/>
  </r>
  <r>
    <d v="2023-05-11T00:00:00"/>
    <x v="71"/>
    <x v="3"/>
    <x v="16"/>
    <n v="5"/>
    <n v="2"/>
    <x v="0"/>
    <m/>
    <s v="x"/>
    <m/>
    <m/>
    <m/>
    <s v="x"/>
  </r>
  <r>
    <d v="2023-05-11T00:00:00"/>
    <x v="248"/>
    <x v="2"/>
    <x v="1"/>
    <n v="14"/>
    <n v="4"/>
    <x v="0"/>
    <m/>
    <s v="x"/>
    <s v="En dag med Niels og Marie"/>
    <m/>
    <m/>
    <s v="x"/>
  </r>
  <r>
    <d v="2023-05-11T00:00:00"/>
    <x v="249"/>
    <x v="11"/>
    <x v="23"/>
    <n v="19"/>
    <n v="1"/>
    <x v="0"/>
    <m/>
    <s v="x"/>
    <s v="På kryds og tværs i DGB"/>
    <m/>
    <m/>
    <s v="x"/>
  </r>
  <r>
    <d v="2023-05-11T00:00:00"/>
    <x v="249"/>
    <x v="11"/>
    <x v="16"/>
    <n v="19"/>
    <n v="1"/>
    <x v="0"/>
    <m/>
    <s v="x"/>
    <s v="På kryds og tværs i DGB"/>
    <m/>
    <m/>
    <s v="x"/>
  </r>
  <r>
    <d v="2023-05-11T00:00:00"/>
    <x v="250"/>
    <x v="4"/>
    <x v="7"/>
    <n v="23"/>
    <n v="3"/>
    <x v="0"/>
    <m/>
    <s v="x"/>
    <s v="På opdagelse i 1800-tallets købstad "/>
    <m/>
    <m/>
    <m/>
  </r>
  <r>
    <d v="2023-05-12T00:00:00"/>
    <x v="251"/>
    <x v="4"/>
    <x v="58"/>
    <n v="16"/>
    <n v="2"/>
    <x v="0"/>
    <m/>
    <s v="x"/>
    <m/>
    <m/>
    <m/>
    <m/>
  </r>
  <r>
    <d v="2023-05-12T00:00:00"/>
    <x v="252"/>
    <x v="2"/>
    <x v="1"/>
    <n v="25"/>
    <n v="6"/>
    <x v="0"/>
    <m/>
    <s v="x"/>
    <m/>
    <m/>
    <m/>
    <s v="x"/>
  </r>
  <r>
    <d v="2023-05-12T00:00:00"/>
    <x v="253"/>
    <x v="0"/>
    <x v="31"/>
    <n v="4"/>
    <n v="1"/>
    <x v="0"/>
    <m/>
    <s v="x"/>
    <m/>
    <m/>
    <m/>
    <s v="x"/>
  </r>
  <r>
    <d v="2023-05-12T00:00:00"/>
    <x v="51"/>
    <x v="6"/>
    <x v="9"/>
    <n v="24"/>
    <n v="2"/>
    <x v="0"/>
    <m/>
    <s v="x"/>
    <s v="Nej"/>
    <m/>
    <m/>
    <s v="x"/>
  </r>
  <r>
    <d v="2023-05-14T00:00:00"/>
    <x v="254"/>
    <x v="4"/>
    <x v="10"/>
    <n v="22"/>
    <n v="2"/>
    <x v="0"/>
    <m/>
    <s v="x"/>
    <m/>
    <m/>
    <m/>
    <m/>
  </r>
  <r>
    <d v="2023-05-15T00:00:00"/>
    <x v="255"/>
    <x v="3"/>
    <x v="59"/>
    <n v="22"/>
    <n v="2"/>
    <x v="13"/>
    <m/>
    <m/>
    <m/>
    <m/>
    <m/>
    <m/>
  </r>
  <r>
    <d v="2023-05-15T00:00:00"/>
    <x v="256"/>
    <x v="11"/>
    <x v="49"/>
    <n v="23"/>
    <n v="3"/>
    <x v="15"/>
    <m/>
    <m/>
    <m/>
    <m/>
    <m/>
    <m/>
  </r>
  <r>
    <d v="2023-05-15T00:00:00"/>
    <x v="257"/>
    <x v="3"/>
    <x v="16"/>
    <n v="34"/>
    <n v="3"/>
    <x v="0"/>
    <m/>
    <s v="x"/>
    <s v="Nej"/>
    <m/>
    <m/>
    <m/>
  </r>
  <r>
    <d v="2023-05-15T00:00:00"/>
    <x v="258"/>
    <x v="6"/>
    <x v="13"/>
    <n v="29"/>
    <n v="2"/>
    <x v="0"/>
    <m/>
    <s v="x"/>
    <s v="Nej"/>
    <m/>
    <m/>
    <m/>
  </r>
  <r>
    <d v="2023-05-15T00:00:00"/>
    <x v="259"/>
    <x v="0"/>
    <x v="1"/>
    <n v="10"/>
    <n v="1"/>
    <x v="0"/>
    <s v="x"/>
    <m/>
    <m/>
    <m/>
    <m/>
    <m/>
  </r>
  <r>
    <d v="2023-05-15T00:00:00"/>
    <x v="260"/>
    <x v="2"/>
    <x v="1"/>
    <n v="14"/>
    <n v="3"/>
    <x v="0"/>
    <m/>
    <s v="x"/>
    <m/>
    <m/>
    <m/>
    <s v="x"/>
  </r>
  <r>
    <d v="2023-05-15T00:00:00"/>
    <x v="261"/>
    <x v="3"/>
    <x v="1"/>
    <n v="43"/>
    <n v="2"/>
    <x v="0"/>
    <m/>
    <s v="x"/>
    <s v="ja"/>
    <m/>
    <m/>
    <m/>
  </r>
  <r>
    <d v="2023-05-16T00:00:00"/>
    <x v="262"/>
    <x v="3"/>
    <x v="16"/>
    <n v="22"/>
    <n v="2"/>
    <x v="2"/>
    <m/>
    <m/>
    <m/>
    <m/>
    <m/>
    <m/>
  </r>
  <r>
    <d v="2023-05-16T00:00:00"/>
    <x v="262"/>
    <x v="3"/>
    <x v="16"/>
    <n v="22"/>
    <n v="2"/>
    <x v="2"/>
    <m/>
    <m/>
    <m/>
    <m/>
    <m/>
    <m/>
  </r>
  <r>
    <d v="2023-05-16T00:00:00"/>
    <x v="233"/>
    <x v="3"/>
    <x v="16"/>
    <n v="18"/>
    <n v="2"/>
    <x v="0"/>
    <m/>
    <s v="x"/>
    <m/>
    <m/>
    <m/>
    <m/>
  </r>
  <r>
    <d v="2023-05-16T00:00:00"/>
    <x v="263"/>
    <x v="11"/>
    <x v="23"/>
    <n v="2"/>
    <n v="1"/>
    <x v="0"/>
    <m/>
    <s v="x"/>
    <m/>
    <m/>
    <m/>
    <s v="x"/>
  </r>
  <r>
    <d v="2023-05-16T00:00:00"/>
    <x v="264"/>
    <x v="8"/>
    <x v="60"/>
    <n v="15"/>
    <n v="2"/>
    <x v="0"/>
    <m/>
    <s v="x"/>
    <s v="Nej"/>
    <m/>
    <m/>
    <m/>
  </r>
  <r>
    <d v="2023-05-16T00:00:00"/>
    <x v="265"/>
    <x v="1"/>
    <x v="11"/>
    <n v="31"/>
    <n v="6"/>
    <x v="0"/>
    <m/>
    <s v="x"/>
    <s v="Nej"/>
    <m/>
    <m/>
    <m/>
  </r>
  <r>
    <d v="2023-05-16T00:00:00"/>
    <x v="266"/>
    <x v="0"/>
    <x v="21"/>
    <n v="36"/>
    <n v="6"/>
    <x v="0"/>
    <s v="x"/>
    <m/>
    <m/>
    <m/>
    <m/>
    <m/>
  </r>
  <r>
    <d v="2023-05-16T00:00:00"/>
    <x v="57"/>
    <x v="4"/>
    <x v="4"/>
    <n v="7"/>
    <n v="3"/>
    <x v="0"/>
    <m/>
    <s v="x"/>
    <m/>
    <m/>
    <m/>
    <s v="x"/>
  </r>
  <r>
    <d v="2023-05-16T00:00:00"/>
    <x v="267"/>
    <x v="3"/>
    <x v="1"/>
    <n v="9"/>
    <n v="4"/>
    <x v="0"/>
    <m/>
    <s v="x"/>
    <s v="ja"/>
    <s v="x"/>
    <m/>
    <m/>
  </r>
  <r>
    <d v="2023-05-17T00:00:00"/>
    <x v="268"/>
    <x v="0"/>
    <x v="18"/>
    <n v="23"/>
    <n v="4"/>
    <x v="0"/>
    <m/>
    <s v="x"/>
    <s v="Nej"/>
    <m/>
    <m/>
    <m/>
  </r>
  <r>
    <d v="2023-05-17T00:00:00"/>
    <x v="269"/>
    <x v="4"/>
    <x v="15"/>
    <n v="30"/>
    <n v="5"/>
    <x v="0"/>
    <m/>
    <s v="x"/>
    <s v="På opdagelse i 1800-tallets købstad "/>
    <m/>
    <m/>
    <m/>
  </r>
  <r>
    <d v="2023-05-17T00:00:00"/>
    <x v="105"/>
    <x v="9"/>
    <x v="61"/>
    <n v="2"/>
    <n v="1"/>
    <x v="0"/>
    <m/>
    <s v="x"/>
    <m/>
    <m/>
    <m/>
    <m/>
  </r>
  <r>
    <d v="2023-05-19T00:00:00"/>
    <x v="270"/>
    <x v="1"/>
    <x v="1"/>
    <n v="10"/>
    <n v="1"/>
    <x v="0"/>
    <m/>
    <s v="x"/>
    <m/>
    <m/>
    <m/>
    <m/>
  </r>
  <r>
    <d v="2023-05-20T00:00:00"/>
    <x v="271"/>
    <x v="2"/>
    <x v="62"/>
    <n v="8"/>
    <n v="4"/>
    <x v="0"/>
    <m/>
    <s v="x"/>
    <s v="Nej"/>
    <m/>
    <m/>
    <s v="x"/>
  </r>
  <r>
    <d v="2023-05-22T00:00:00"/>
    <x v="9"/>
    <x v="4"/>
    <x v="7"/>
    <n v="24"/>
    <n v="1"/>
    <x v="2"/>
    <m/>
    <m/>
    <m/>
    <m/>
    <s v="x"/>
    <s v="x"/>
  </r>
  <r>
    <d v="2023-05-22T00:00:00"/>
    <x v="70"/>
    <x v="3"/>
    <x v="2"/>
    <n v="20"/>
    <n v="3"/>
    <x v="13"/>
    <m/>
    <m/>
    <m/>
    <s v="x"/>
    <s v="x"/>
    <s v="x"/>
  </r>
  <r>
    <d v="2023-05-22T00:00:00"/>
    <x v="272"/>
    <x v="5"/>
    <x v="15"/>
    <n v="15"/>
    <n v="1"/>
    <x v="0"/>
    <s v="x"/>
    <m/>
    <m/>
    <m/>
    <m/>
    <m/>
  </r>
  <r>
    <d v="2023-05-22T00:00:00"/>
    <x v="273"/>
    <x v="4"/>
    <x v="4"/>
    <n v="7"/>
    <n v="2"/>
    <x v="0"/>
    <s v="x"/>
    <m/>
    <m/>
    <m/>
    <m/>
    <m/>
  </r>
  <r>
    <d v="2023-05-22T00:00:00"/>
    <x v="274"/>
    <x v="0"/>
    <x v="1"/>
    <n v="11"/>
    <n v="1"/>
    <x v="0"/>
    <m/>
    <s v="x"/>
    <s v="Nej"/>
    <m/>
    <m/>
    <s v="x"/>
  </r>
  <r>
    <d v="2023-05-22T00:00:00"/>
    <x v="60"/>
    <x v="0"/>
    <x v="53"/>
    <n v="30"/>
    <n v="1"/>
    <x v="0"/>
    <m/>
    <s v="x"/>
    <m/>
    <m/>
    <m/>
    <s v="x"/>
  </r>
  <r>
    <d v="2023-05-22T00:00:00"/>
    <x v="275"/>
    <x v="3"/>
    <x v="63"/>
    <n v="16"/>
    <n v="2"/>
    <x v="0"/>
    <m/>
    <s v="x"/>
    <m/>
    <m/>
    <m/>
    <m/>
  </r>
  <r>
    <d v="2023-05-22T00:00:00"/>
    <x v="139"/>
    <x v="0"/>
    <x v="17"/>
    <n v="29"/>
    <n v="1"/>
    <x v="0"/>
    <m/>
    <s v="x"/>
    <s v="Nej"/>
    <m/>
    <m/>
    <s v="x"/>
  </r>
  <r>
    <d v="2023-05-22T00:00:00"/>
    <x v="276"/>
    <x v="3"/>
    <x v="16"/>
    <n v="21"/>
    <n v="2"/>
    <x v="0"/>
    <m/>
    <s v="x"/>
    <m/>
    <m/>
    <m/>
    <m/>
  </r>
  <r>
    <d v="2023-05-22T00:00:00"/>
    <x v="230"/>
    <x v="0"/>
    <x v="64"/>
    <n v="21"/>
    <n v="2"/>
    <x v="0"/>
    <m/>
    <s v="x"/>
    <m/>
    <m/>
    <m/>
    <m/>
  </r>
  <r>
    <d v="2023-05-22T00:00:00"/>
    <x v="230"/>
    <x v="0"/>
    <x v="64"/>
    <n v="21"/>
    <n v="2"/>
    <x v="0"/>
    <m/>
    <s v="x"/>
    <m/>
    <m/>
    <m/>
    <m/>
  </r>
  <r>
    <d v="2023-05-22T00:00:00"/>
    <x v="195"/>
    <x v="0"/>
    <x v="17"/>
    <n v="38"/>
    <n v="4"/>
    <x v="0"/>
    <m/>
    <s v="x"/>
    <s v="Nej"/>
    <m/>
    <m/>
    <s v="x"/>
  </r>
  <r>
    <d v="2023-05-22T00:00:00"/>
    <x v="215"/>
    <x v="3"/>
    <x v="2"/>
    <n v="22"/>
    <n v="2"/>
    <x v="0"/>
    <m/>
    <s v="x"/>
    <m/>
    <m/>
    <m/>
    <m/>
  </r>
  <r>
    <d v="2023-05-23T00:00:00"/>
    <x v="277"/>
    <x v="3"/>
    <x v="23"/>
    <n v="24"/>
    <n v="2"/>
    <x v="7"/>
    <m/>
    <m/>
    <m/>
    <m/>
    <m/>
    <m/>
  </r>
  <r>
    <d v="2023-05-23T00:00:00"/>
    <x v="278"/>
    <x v="3"/>
    <x v="2"/>
    <n v="18"/>
    <n v="2"/>
    <x v="6"/>
    <m/>
    <m/>
    <m/>
    <m/>
    <m/>
    <m/>
  </r>
  <r>
    <d v="2023-05-23T00:00:00"/>
    <x v="278"/>
    <x v="3"/>
    <x v="2"/>
    <n v="21"/>
    <n v="2"/>
    <x v="8"/>
    <m/>
    <m/>
    <m/>
    <m/>
    <m/>
    <m/>
  </r>
  <r>
    <d v="2023-05-23T00:00:00"/>
    <x v="215"/>
    <x v="3"/>
    <x v="2"/>
    <n v="25"/>
    <n v="2"/>
    <x v="0"/>
    <m/>
    <s v="x"/>
    <s v="ja"/>
    <m/>
    <m/>
    <s v="x"/>
  </r>
  <r>
    <d v="2023-05-23T00:00:00"/>
    <x v="279"/>
    <x v="0"/>
    <x v="31"/>
    <n v="25"/>
    <n v="2"/>
    <x v="0"/>
    <m/>
    <s v="x"/>
    <m/>
    <m/>
    <m/>
    <m/>
  </r>
  <r>
    <d v="2023-05-23T00:00:00"/>
    <x v="279"/>
    <x v="0"/>
    <x v="31"/>
    <n v="25"/>
    <n v="2"/>
    <x v="0"/>
    <m/>
    <s v="x"/>
    <m/>
    <m/>
    <m/>
    <m/>
  </r>
  <r>
    <d v="2023-05-23T00:00:00"/>
    <x v="279"/>
    <x v="0"/>
    <x v="31"/>
    <n v="25"/>
    <n v="2"/>
    <x v="0"/>
    <m/>
    <s v="x"/>
    <m/>
    <m/>
    <m/>
    <m/>
  </r>
  <r>
    <d v="2023-05-23T00:00:00"/>
    <x v="280"/>
    <x v="2"/>
    <x v="1"/>
    <n v="14"/>
    <n v="3"/>
    <x v="0"/>
    <m/>
    <s v="x"/>
    <m/>
    <m/>
    <m/>
    <m/>
  </r>
  <r>
    <d v="2023-05-23T00:00:00"/>
    <x v="281"/>
    <x v="4"/>
    <x v="7"/>
    <n v="20"/>
    <n v="2"/>
    <x v="0"/>
    <m/>
    <s v="x"/>
    <s v="Nej"/>
    <m/>
    <m/>
    <m/>
  </r>
  <r>
    <d v="2023-05-23T00:00:00"/>
    <x v="282"/>
    <x v="0"/>
    <x v="1"/>
    <n v="4"/>
    <n v="1"/>
    <x v="0"/>
    <m/>
    <s v="x"/>
    <m/>
    <m/>
    <m/>
    <m/>
  </r>
  <r>
    <d v="2023-05-23T00:00:00"/>
    <x v="9"/>
    <x v="3"/>
    <x v="9"/>
    <n v="25"/>
    <n v="1"/>
    <x v="5"/>
    <m/>
    <m/>
    <m/>
    <m/>
    <s v="x"/>
    <s v="x"/>
  </r>
  <r>
    <d v="2023-05-24T00:00:00"/>
    <x v="202"/>
    <x v="3"/>
    <x v="23"/>
    <n v="22"/>
    <n v="2"/>
    <x v="13"/>
    <m/>
    <m/>
    <m/>
    <m/>
    <s v="x"/>
    <s v="x"/>
  </r>
  <r>
    <d v="2023-05-24T00:00:00"/>
    <x v="283"/>
    <x v="9"/>
    <x v="9"/>
    <n v="23"/>
    <n v="2"/>
    <x v="15"/>
    <m/>
    <m/>
    <m/>
    <m/>
    <m/>
    <m/>
  </r>
  <r>
    <d v="2023-05-24T00:00:00"/>
    <x v="283"/>
    <x v="9"/>
    <x v="9"/>
    <n v="23"/>
    <n v="2"/>
    <x v="14"/>
    <m/>
    <m/>
    <m/>
    <m/>
    <m/>
    <m/>
  </r>
  <r>
    <d v="2023-05-24T00:00:00"/>
    <x v="284"/>
    <x v="4"/>
    <x v="4"/>
    <n v="22"/>
    <n v="2"/>
    <x v="4"/>
    <m/>
    <m/>
    <m/>
    <m/>
    <m/>
    <m/>
  </r>
  <r>
    <d v="2023-05-24T00:00:00"/>
    <x v="15"/>
    <x v="0"/>
    <x v="11"/>
    <n v="9"/>
    <n v="2"/>
    <x v="0"/>
    <m/>
    <s v="x"/>
    <m/>
    <m/>
    <m/>
    <s v="x"/>
  </r>
  <r>
    <d v="2023-05-24T00:00:00"/>
    <x v="222"/>
    <x v="6"/>
    <x v="13"/>
    <n v="6"/>
    <n v="3"/>
    <x v="0"/>
    <m/>
    <s v="x"/>
    <m/>
    <m/>
    <m/>
    <s v="x"/>
  </r>
  <r>
    <d v="2023-05-24T00:00:00"/>
    <x v="202"/>
    <x v="3"/>
    <x v="23"/>
    <n v="19"/>
    <n v="2"/>
    <x v="0"/>
    <m/>
    <s v="x"/>
    <s v="Nej"/>
    <m/>
    <m/>
    <s v="x"/>
  </r>
  <r>
    <d v="2023-05-24T00:00:00"/>
    <x v="9"/>
    <x v="6"/>
    <x v="13"/>
    <n v="1"/>
    <n v="1"/>
    <x v="0"/>
    <m/>
    <s v="x"/>
    <m/>
    <m/>
    <m/>
    <s v="x"/>
  </r>
  <r>
    <d v="2023-05-24T00:00:00"/>
    <x v="285"/>
    <x v="3"/>
    <x v="51"/>
    <n v="5"/>
    <n v="3"/>
    <x v="0"/>
    <m/>
    <s v="x"/>
    <s v="Nej"/>
    <m/>
    <m/>
    <m/>
  </r>
  <r>
    <d v="2023-05-24T00:00:00"/>
    <x v="286"/>
    <x v="4"/>
    <x v="7"/>
    <n v="12"/>
    <n v="2"/>
    <x v="0"/>
    <m/>
    <s v="x"/>
    <m/>
    <m/>
    <m/>
    <m/>
  </r>
  <r>
    <d v="2023-05-24T00:00:00"/>
    <x v="287"/>
    <x v="5"/>
    <x v="38"/>
    <n v="20"/>
    <n v="2"/>
    <x v="0"/>
    <m/>
    <s v="x"/>
    <s v="Nej"/>
    <m/>
    <m/>
    <s v="x"/>
  </r>
  <r>
    <d v="2023-05-24T00:00:00"/>
    <x v="288"/>
    <x v="3"/>
    <x v="2"/>
    <n v="15"/>
    <n v="1"/>
    <x v="0"/>
    <m/>
    <s v="x"/>
    <s v="Nej"/>
    <m/>
    <m/>
    <s v="x"/>
  </r>
  <r>
    <d v="2023-05-24T00:00:00"/>
    <x v="289"/>
    <x v="4"/>
    <x v="7"/>
    <n v="21"/>
    <n v="2"/>
    <x v="0"/>
    <m/>
    <s v="x"/>
    <s v="ja"/>
    <m/>
    <m/>
    <m/>
  </r>
  <r>
    <d v="2023-05-25T00:00:00"/>
    <x v="55"/>
    <x v="3"/>
    <x v="23"/>
    <n v="24"/>
    <n v="2"/>
    <x v="7"/>
    <m/>
    <m/>
    <m/>
    <m/>
    <m/>
    <m/>
  </r>
  <r>
    <d v="2023-05-25T00:00:00"/>
    <x v="55"/>
    <x v="3"/>
    <x v="23"/>
    <n v="24"/>
    <n v="2"/>
    <x v="15"/>
    <m/>
    <m/>
    <m/>
    <m/>
    <m/>
    <m/>
  </r>
  <r>
    <d v="2023-05-25T00:00:00"/>
    <x v="55"/>
    <x v="3"/>
    <x v="23"/>
    <n v="20"/>
    <n v="2"/>
    <x v="0"/>
    <m/>
    <s v="x"/>
    <m/>
    <m/>
    <m/>
    <m/>
  </r>
  <r>
    <d v="2023-05-25T00:00:00"/>
    <x v="55"/>
    <x v="3"/>
    <x v="23"/>
    <n v="20"/>
    <n v="2"/>
    <x v="0"/>
    <m/>
    <s v="x"/>
    <m/>
    <m/>
    <m/>
    <m/>
  </r>
  <r>
    <d v="2023-05-25T00:00:00"/>
    <x v="290"/>
    <x v="4"/>
    <x v="7"/>
    <n v="20"/>
    <n v="2"/>
    <x v="0"/>
    <m/>
    <s v="x"/>
    <s v="Nej"/>
    <m/>
    <m/>
    <m/>
  </r>
  <r>
    <d v="2023-05-25T00:00:00"/>
    <x v="38"/>
    <x v="4"/>
    <x v="4"/>
    <n v="23"/>
    <n v="2"/>
    <x v="0"/>
    <m/>
    <s v="x"/>
    <s v="Nej"/>
    <m/>
    <m/>
    <m/>
  </r>
  <r>
    <d v="2023-05-25T00:00:00"/>
    <x v="38"/>
    <x v="4"/>
    <x v="4"/>
    <n v="23"/>
    <n v="2"/>
    <x v="0"/>
    <m/>
    <s v="x"/>
    <s v="Nej"/>
    <m/>
    <m/>
    <m/>
  </r>
  <r>
    <d v="2023-05-25T00:00:00"/>
    <x v="291"/>
    <x v="6"/>
    <x v="65"/>
    <n v="6"/>
    <n v="2"/>
    <x v="0"/>
    <m/>
    <s v="x"/>
    <s v="Nej"/>
    <m/>
    <m/>
    <m/>
  </r>
  <r>
    <d v="2023-05-25T00:00:00"/>
    <x v="278"/>
    <x v="3"/>
    <x v="2"/>
    <n v="20"/>
    <n v="2"/>
    <x v="0"/>
    <m/>
    <s v="x"/>
    <s v="Nej"/>
    <m/>
    <m/>
    <m/>
  </r>
  <r>
    <d v="2023-05-25T00:00:00"/>
    <x v="292"/>
    <x v="0"/>
    <x v="14"/>
    <n v="25"/>
    <n v="2"/>
    <x v="0"/>
    <m/>
    <s v="x"/>
    <m/>
    <m/>
    <m/>
    <m/>
  </r>
  <r>
    <d v="2023-05-25T00:00:00"/>
    <x v="292"/>
    <x v="0"/>
    <x v="14"/>
    <n v="25"/>
    <n v="2"/>
    <x v="0"/>
    <m/>
    <s v="x"/>
    <m/>
    <m/>
    <m/>
    <m/>
  </r>
  <r>
    <d v="2023-05-25T00:00:00"/>
    <x v="292"/>
    <x v="0"/>
    <x v="14"/>
    <n v="25"/>
    <n v="2"/>
    <x v="0"/>
    <m/>
    <s v="x"/>
    <m/>
    <m/>
    <m/>
    <m/>
  </r>
  <r>
    <d v="2023-05-25T00:00:00"/>
    <x v="293"/>
    <x v="2"/>
    <x v="1"/>
    <n v="9"/>
    <n v="2"/>
    <x v="0"/>
    <m/>
    <s v="x"/>
    <s v="Nej"/>
    <m/>
    <m/>
    <s v="x"/>
  </r>
  <r>
    <d v="2023-05-25T00:00:00"/>
    <x v="139"/>
    <x v="0"/>
    <x v="17"/>
    <n v="20"/>
    <n v="1"/>
    <x v="0"/>
    <m/>
    <s v="x"/>
    <m/>
    <m/>
    <m/>
    <s v="x"/>
  </r>
  <r>
    <d v="2023-05-25T00:00:00"/>
    <x v="294"/>
    <x v="5"/>
    <x v="20"/>
    <n v="30"/>
    <n v="2"/>
    <x v="0"/>
    <m/>
    <s v="x"/>
    <s v="Nej"/>
    <m/>
    <m/>
    <m/>
  </r>
  <r>
    <d v="2023-05-25T00:00:00"/>
    <x v="295"/>
    <x v="0"/>
    <x v="66"/>
    <n v="22"/>
    <n v="1"/>
    <x v="0"/>
    <s v="x"/>
    <m/>
    <m/>
    <m/>
    <m/>
    <m/>
  </r>
  <r>
    <d v="2023-05-26T00:00:00"/>
    <x v="191"/>
    <x v="3"/>
    <x v="23"/>
    <n v="22"/>
    <n v="1"/>
    <x v="5"/>
    <m/>
    <m/>
    <m/>
    <m/>
    <s v="x"/>
    <s v="x"/>
  </r>
  <r>
    <d v="2023-05-26T00:00:00"/>
    <x v="296"/>
    <x v="3"/>
    <x v="23"/>
    <n v="27"/>
    <n v="3"/>
    <x v="7"/>
    <m/>
    <m/>
    <m/>
    <m/>
    <m/>
    <m/>
  </r>
  <r>
    <d v="2023-05-26T00:00:00"/>
    <x v="9"/>
    <x v="6"/>
    <x v="9"/>
    <n v="24"/>
    <n v="2"/>
    <x v="5"/>
    <m/>
    <m/>
    <m/>
    <m/>
    <s v="x"/>
    <s v="x"/>
  </r>
  <r>
    <d v="2023-05-26T00:00:00"/>
    <x v="71"/>
    <x v="4"/>
    <x v="7"/>
    <n v="2"/>
    <n v="2"/>
    <x v="0"/>
    <m/>
    <s v="x"/>
    <s v="Nej"/>
    <m/>
    <m/>
    <s v="x"/>
  </r>
  <r>
    <d v="2023-05-26T00:00:00"/>
    <x v="297"/>
    <x v="0"/>
    <x v="53"/>
    <n v="12"/>
    <n v="2"/>
    <x v="0"/>
    <m/>
    <s v="x"/>
    <m/>
    <m/>
    <m/>
    <s v="x"/>
  </r>
  <r>
    <d v="2023-05-26T00:00:00"/>
    <x v="298"/>
    <x v="4"/>
    <x v="47"/>
    <n v="15"/>
    <n v="7"/>
    <x v="0"/>
    <m/>
    <s v="x"/>
    <s v="Nej"/>
    <m/>
    <m/>
    <s v="x"/>
  </r>
  <r>
    <d v="2023-05-26T00:00:00"/>
    <x v="263"/>
    <x v="4"/>
    <x v="4"/>
    <n v="24"/>
    <n v="2"/>
    <x v="2"/>
    <m/>
    <m/>
    <m/>
    <m/>
    <s v="x"/>
    <s v="x"/>
  </r>
  <r>
    <d v="2023-05-30T00:00:00"/>
    <x v="26"/>
    <x v="3"/>
    <x v="2"/>
    <n v="26"/>
    <n v="1"/>
    <x v="7"/>
    <m/>
    <m/>
    <m/>
    <m/>
    <s v="x"/>
    <s v="x"/>
  </r>
  <r>
    <d v="2023-05-30T00:00:00"/>
    <x v="299"/>
    <x v="3"/>
    <x v="23"/>
    <n v="21"/>
    <n v="2"/>
    <x v="7"/>
    <m/>
    <m/>
    <m/>
    <m/>
    <m/>
    <m/>
  </r>
  <r>
    <d v="2023-05-30T00:00:00"/>
    <x v="50"/>
    <x v="1"/>
    <x v="1"/>
    <n v="5"/>
    <n v="1"/>
    <x v="9"/>
    <m/>
    <m/>
    <m/>
    <m/>
    <m/>
    <s v="x"/>
  </r>
  <r>
    <d v="2023-05-30T00:00:00"/>
    <x v="300"/>
    <x v="3"/>
    <x v="16"/>
    <n v="14"/>
    <n v="6"/>
    <x v="6"/>
    <m/>
    <m/>
    <m/>
    <m/>
    <m/>
    <m/>
  </r>
  <r>
    <d v="2023-05-30T00:00:00"/>
    <x v="215"/>
    <x v="6"/>
    <x v="13"/>
    <n v="8"/>
    <n v="2"/>
    <x v="0"/>
    <m/>
    <s v="x"/>
    <s v="Nej"/>
    <m/>
    <m/>
    <s v="x"/>
  </r>
  <r>
    <d v="2023-05-30T00:00:00"/>
    <x v="263"/>
    <x v="6"/>
    <x v="6"/>
    <n v="21"/>
    <n v="2"/>
    <x v="8"/>
    <m/>
    <m/>
    <m/>
    <m/>
    <m/>
    <m/>
  </r>
  <r>
    <d v="2023-05-30T00:00:00"/>
    <x v="51"/>
    <x v="4"/>
    <x v="1"/>
    <n v="3"/>
    <n v="2"/>
    <x v="0"/>
    <m/>
    <s v="x"/>
    <s v="Nej"/>
    <m/>
    <m/>
    <m/>
  </r>
  <r>
    <d v="2023-05-30T00:00:00"/>
    <x v="301"/>
    <x v="3"/>
    <x v="23"/>
    <n v="19"/>
    <n v="3"/>
    <x v="0"/>
    <m/>
    <s v="x"/>
    <s v="Nej"/>
    <m/>
    <m/>
    <m/>
  </r>
  <r>
    <d v="2023-05-31T00:00:00"/>
    <x v="302"/>
    <x v="3"/>
    <x v="23"/>
    <n v="26"/>
    <n v="1"/>
    <x v="7"/>
    <m/>
    <m/>
    <m/>
    <m/>
    <s v="x"/>
    <s v="x"/>
  </r>
  <r>
    <d v="2023-05-31T00:00:00"/>
    <x v="299"/>
    <x v="3"/>
    <x v="23"/>
    <n v="21"/>
    <n v="1"/>
    <x v="7"/>
    <m/>
    <m/>
    <m/>
    <m/>
    <m/>
    <m/>
  </r>
  <r>
    <d v="2023-05-31T00:00:00"/>
    <x v="50"/>
    <x v="1"/>
    <x v="1"/>
    <n v="5"/>
    <n v="1"/>
    <x v="9"/>
    <m/>
    <m/>
    <m/>
    <m/>
    <m/>
    <s v="x"/>
  </r>
  <r>
    <d v="2023-05-31T00:00:00"/>
    <x v="303"/>
    <x v="3"/>
    <x v="23"/>
    <n v="23"/>
    <n v="2"/>
    <x v="0"/>
    <m/>
    <s v="x"/>
    <s v="På kryds og tværs i DGB"/>
    <m/>
    <m/>
    <m/>
  </r>
  <r>
    <d v="2023-05-31T00:00:00"/>
    <x v="303"/>
    <x v="3"/>
    <x v="23"/>
    <n v="23"/>
    <n v="2"/>
    <x v="0"/>
    <m/>
    <s v="x"/>
    <s v="På kryds og tværs i DGB"/>
    <m/>
    <m/>
    <m/>
  </r>
  <r>
    <d v="2023-05-31T00:00:00"/>
    <x v="299"/>
    <x v="3"/>
    <x v="23"/>
    <n v="19"/>
    <n v="2"/>
    <x v="0"/>
    <m/>
    <s v="x"/>
    <s v="Nej"/>
    <m/>
    <m/>
    <m/>
  </r>
  <r>
    <d v="2023-05-31T00:00:00"/>
    <x v="304"/>
    <x v="2"/>
    <x v="1"/>
    <n v="2"/>
    <n v="1"/>
    <x v="0"/>
    <m/>
    <s v="x"/>
    <s v="Nej"/>
    <m/>
    <m/>
    <s v="x"/>
  </r>
  <r>
    <d v="2023-05-31T00:00:00"/>
    <x v="237"/>
    <x v="2"/>
    <x v="1"/>
    <n v="9"/>
    <n v="3"/>
    <x v="0"/>
    <m/>
    <s v="x"/>
    <s v="Nej"/>
    <m/>
    <m/>
    <s v="x"/>
  </r>
  <r>
    <d v="2023-05-31T00:00:00"/>
    <x v="249"/>
    <x v="8"/>
    <x v="4"/>
    <n v="22"/>
    <n v="1"/>
    <x v="0"/>
    <m/>
    <s v="x"/>
    <s v="På opdagelse i 1800-tallets købstad "/>
    <m/>
    <m/>
    <s v="x"/>
  </r>
  <r>
    <d v="2023-05-31T00:00:00"/>
    <x v="305"/>
    <x v="2"/>
    <x v="1"/>
    <n v="12"/>
    <n v="3"/>
    <x v="0"/>
    <m/>
    <s v="x"/>
    <m/>
    <m/>
    <m/>
    <s v="x"/>
  </r>
  <r>
    <d v="2023-05-31T00:00:00"/>
    <x v="65"/>
    <x v="4"/>
    <x v="7"/>
    <n v="26"/>
    <n v="1"/>
    <x v="0"/>
    <m/>
    <s v="x"/>
    <s v="Jorden Kalder"/>
    <m/>
    <m/>
    <s v="x"/>
  </r>
  <r>
    <d v="2023-05-31T00:00:00"/>
    <x v="302"/>
    <x v="3"/>
    <x v="23"/>
    <n v="25"/>
    <n v="1"/>
    <x v="0"/>
    <m/>
    <s v="x"/>
    <s v="Nej"/>
    <m/>
    <m/>
    <s v="x"/>
  </r>
  <r>
    <d v="2023-06-01T00:00:00"/>
    <x v="306"/>
    <x v="6"/>
    <x v="9"/>
    <n v="14"/>
    <n v="2"/>
    <x v="15"/>
    <m/>
    <m/>
    <m/>
    <m/>
    <m/>
    <m/>
  </r>
  <r>
    <d v="2023-06-01T00:00:00"/>
    <x v="306"/>
    <x v="3"/>
    <x v="2"/>
    <n v="24"/>
    <n v="2"/>
    <x v="6"/>
    <m/>
    <m/>
    <m/>
    <m/>
    <m/>
    <m/>
  </r>
  <r>
    <d v="2023-06-01T00:00:00"/>
    <x v="306"/>
    <x v="3"/>
    <x v="2"/>
    <n v="24"/>
    <n v="2"/>
    <x v="14"/>
    <m/>
    <m/>
    <m/>
    <m/>
    <m/>
    <m/>
  </r>
  <r>
    <d v="2023-06-01T00:00:00"/>
    <x v="307"/>
    <x v="0"/>
    <x v="1"/>
    <n v="25"/>
    <n v="2"/>
    <x v="0"/>
    <m/>
    <s v="x"/>
    <s v="Nej"/>
    <m/>
    <m/>
    <m/>
  </r>
  <r>
    <d v="2023-06-01T00:00:00"/>
    <x v="308"/>
    <x v="8"/>
    <x v="7"/>
    <n v="19"/>
    <n v="3"/>
    <x v="0"/>
    <m/>
    <s v="x"/>
    <m/>
    <m/>
    <m/>
    <m/>
  </r>
  <r>
    <d v="2023-06-01T00:00:00"/>
    <x v="299"/>
    <x v="3"/>
    <x v="23"/>
    <n v="24"/>
    <n v="2"/>
    <x v="7"/>
    <m/>
    <m/>
    <m/>
    <m/>
    <m/>
    <m/>
  </r>
  <r>
    <d v="2023-06-01T00:00:00"/>
    <x v="309"/>
    <x v="3"/>
    <x v="1"/>
    <n v="23"/>
    <n v="2"/>
    <x v="0"/>
    <m/>
    <s v="x"/>
    <m/>
    <m/>
    <m/>
    <m/>
  </r>
  <r>
    <d v="2023-06-01T00:00:00"/>
    <x v="299"/>
    <x v="3"/>
    <x v="23"/>
    <n v="24"/>
    <n v="2"/>
    <x v="7"/>
    <m/>
    <m/>
    <m/>
    <m/>
    <m/>
    <m/>
  </r>
  <r>
    <d v="2023-06-01T00:00:00"/>
    <x v="309"/>
    <x v="3"/>
    <x v="1"/>
    <n v="23"/>
    <n v="2"/>
    <x v="0"/>
    <m/>
    <s v="x"/>
    <m/>
    <m/>
    <m/>
    <m/>
  </r>
  <r>
    <d v="2023-06-02T00:00:00"/>
    <x v="26"/>
    <x v="3"/>
    <x v="2"/>
    <n v="24"/>
    <n v="2"/>
    <x v="7"/>
    <m/>
    <m/>
    <m/>
    <m/>
    <m/>
    <s v="x"/>
  </r>
  <r>
    <d v="2023-06-02T00:00:00"/>
    <x v="310"/>
    <x v="2"/>
    <x v="1"/>
    <n v="7"/>
    <n v="2"/>
    <x v="11"/>
    <m/>
    <m/>
    <m/>
    <m/>
    <m/>
    <s v="x"/>
  </r>
  <r>
    <d v="2023-06-02T00:00:00"/>
    <x v="310"/>
    <x v="2"/>
    <x v="1"/>
    <n v="7"/>
    <n v="2"/>
    <x v="0"/>
    <m/>
    <s v="x"/>
    <s v="Nej"/>
    <m/>
    <m/>
    <s v="x"/>
  </r>
  <r>
    <d v="2023-06-02T00:00:00"/>
    <x v="192"/>
    <x v="6"/>
    <x v="6"/>
    <n v="3"/>
    <n v="2"/>
    <x v="0"/>
    <m/>
    <s v="x"/>
    <s v="Nej"/>
    <m/>
    <m/>
    <s v="x"/>
  </r>
  <r>
    <d v="2023-06-02T00:00:00"/>
    <x v="26"/>
    <x v="3"/>
    <x v="2"/>
    <n v="24"/>
    <n v="2"/>
    <x v="0"/>
    <m/>
    <s v="x"/>
    <m/>
    <m/>
    <m/>
    <s v="x"/>
  </r>
  <r>
    <d v="2023-06-02T00:00:00"/>
    <x v="105"/>
    <x v="1"/>
    <x v="1"/>
    <n v="4"/>
    <n v="1"/>
    <x v="0"/>
    <m/>
    <s v="x"/>
    <s v="Nej"/>
    <m/>
    <m/>
    <m/>
  </r>
  <r>
    <d v="2023-06-02T00:00:00"/>
    <x v="58"/>
    <x v="6"/>
    <x v="13"/>
    <n v="32"/>
    <n v="4"/>
    <x v="0"/>
    <m/>
    <s v="x"/>
    <s v="En dag med Niels og Marie"/>
    <m/>
    <m/>
    <m/>
  </r>
  <r>
    <d v="2023-06-05T00:00:00"/>
    <x v="311"/>
    <x v="5"/>
    <x v="15"/>
    <n v="7"/>
    <n v="1"/>
    <x v="0"/>
    <m/>
    <s v="x"/>
    <m/>
    <m/>
    <m/>
    <m/>
  </r>
  <r>
    <d v="2023-06-06T00:00:00"/>
    <x v="312"/>
    <x v="3"/>
    <x v="23"/>
    <n v="1"/>
    <n v="1"/>
    <x v="0"/>
    <m/>
    <s v="x"/>
    <s v="Nej"/>
    <m/>
    <m/>
    <s v="x"/>
  </r>
  <r>
    <d v="2023-06-06T00:00:00"/>
    <x v="313"/>
    <x v="4"/>
    <x v="15"/>
    <n v="13"/>
    <n v="2"/>
    <x v="0"/>
    <m/>
    <s v="x"/>
    <m/>
    <m/>
    <m/>
    <m/>
  </r>
  <r>
    <d v="2023-06-06T00:00:00"/>
    <x v="314"/>
    <x v="4"/>
    <x v="67"/>
    <n v="6"/>
    <n v="2"/>
    <x v="0"/>
    <m/>
    <s v="x"/>
    <s v="Nej"/>
    <m/>
    <m/>
    <m/>
  </r>
  <r>
    <d v="2023-06-06T00:00:00"/>
    <x v="253"/>
    <x v="9"/>
    <x v="9"/>
    <n v="19"/>
    <n v="3"/>
    <x v="0"/>
    <m/>
    <s v="x"/>
    <s v="På kryds og tværs i DGB"/>
    <m/>
    <m/>
    <s v="x"/>
  </r>
  <r>
    <d v="2023-06-06T00:00:00"/>
    <x v="220"/>
    <x v="1"/>
    <x v="11"/>
    <n v="6"/>
    <n v="1"/>
    <x v="0"/>
    <m/>
    <s v="x"/>
    <s v="Nej"/>
    <m/>
    <m/>
    <m/>
  </r>
  <r>
    <d v="2023-06-06T00:00:00"/>
    <x v="315"/>
    <x v="1"/>
    <x v="47"/>
    <n v="7"/>
    <n v="2"/>
    <x v="0"/>
    <m/>
    <s v="x"/>
    <s v="På opdagelse i 1800-tallets købstad "/>
    <m/>
    <m/>
    <m/>
  </r>
  <r>
    <d v="2023-06-06T00:00:00"/>
    <x v="316"/>
    <x v="3"/>
    <x v="16"/>
    <n v="30"/>
    <n v="2"/>
    <x v="0"/>
    <m/>
    <s v="x"/>
    <s v="Nej"/>
    <m/>
    <m/>
    <m/>
  </r>
  <r>
    <d v="2023-06-06T00:00:00"/>
    <x v="316"/>
    <x v="3"/>
    <x v="16"/>
    <n v="30"/>
    <n v="2"/>
    <x v="0"/>
    <m/>
    <s v="x"/>
    <s v="Nej"/>
    <m/>
    <m/>
    <m/>
  </r>
  <r>
    <d v="2023-06-06T00:00:00"/>
    <x v="105"/>
    <x v="14"/>
    <x v="1"/>
    <n v="11"/>
    <n v="5"/>
    <x v="0"/>
    <m/>
    <s v="x"/>
    <s v="Nej"/>
    <m/>
    <m/>
    <m/>
  </r>
  <r>
    <d v="2023-06-07T00:00:00"/>
    <x v="317"/>
    <x v="11"/>
    <x v="16"/>
    <n v="27"/>
    <n v="2"/>
    <x v="7"/>
    <m/>
    <m/>
    <m/>
    <m/>
    <m/>
    <m/>
  </r>
  <r>
    <d v="2023-06-07T00:00:00"/>
    <x v="317"/>
    <x v="11"/>
    <x v="16"/>
    <n v="27"/>
    <n v="2"/>
    <x v="7"/>
    <m/>
    <m/>
    <m/>
    <m/>
    <m/>
    <m/>
  </r>
  <r>
    <d v="2023-06-07T00:00:00"/>
    <x v="318"/>
    <x v="4"/>
    <x v="4"/>
    <n v="19"/>
    <n v="1"/>
    <x v="0"/>
    <m/>
    <s v="x"/>
    <s v="Nej"/>
    <m/>
    <m/>
    <s v="x"/>
  </r>
  <r>
    <d v="2023-06-07T00:00:00"/>
    <x v="319"/>
    <x v="4"/>
    <x v="7"/>
    <n v="21"/>
    <n v="2"/>
    <x v="0"/>
    <m/>
    <s v="x"/>
    <m/>
    <m/>
    <m/>
    <m/>
  </r>
  <r>
    <d v="2023-06-07T00:00:00"/>
    <x v="320"/>
    <x v="4"/>
    <x v="7"/>
    <n v="18"/>
    <n v="2"/>
    <x v="0"/>
    <m/>
    <s v="x"/>
    <s v="Nej"/>
    <m/>
    <m/>
    <m/>
  </r>
  <r>
    <d v="2023-06-07T00:00:00"/>
    <x v="321"/>
    <x v="2"/>
    <x v="1"/>
    <n v="12"/>
    <n v="3"/>
    <x v="0"/>
    <m/>
    <s v="x"/>
    <s v="Nej"/>
    <m/>
    <m/>
    <s v="x"/>
  </r>
  <r>
    <d v="2023-06-07T00:00:00"/>
    <x v="322"/>
    <x v="4"/>
    <x v="15"/>
    <n v="3"/>
    <n v="2"/>
    <x v="0"/>
    <m/>
    <s v="x"/>
    <s v="Nej"/>
    <m/>
    <m/>
    <m/>
  </r>
  <r>
    <d v="2023-06-07T00:00:00"/>
    <x v="34"/>
    <x v="6"/>
    <x v="2"/>
    <n v="12"/>
    <n v="1"/>
    <x v="0"/>
    <m/>
    <s v="x"/>
    <s v="På kryds og tværs i DGB"/>
    <m/>
    <m/>
    <m/>
  </r>
  <r>
    <d v="2023-06-07T00:00:00"/>
    <x v="323"/>
    <x v="4"/>
    <x v="4"/>
    <n v="16"/>
    <n v="1"/>
    <x v="0"/>
    <m/>
    <s v="x"/>
    <s v="Nej"/>
    <m/>
    <m/>
    <s v="x"/>
  </r>
  <r>
    <d v="2023-06-08T00:00:00"/>
    <x v="324"/>
    <x v="3"/>
    <x v="16"/>
    <n v="8"/>
    <n v="2"/>
    <x v="13"/>
    <m/>
    <m/>
    <m/>
    <m/>
    <m/>
    <m/>
  </r>
  <r>
    <d v="2023-06-08T00:00:00"/>
    <x v="325"/>
    <x v="15"/>
    <x v="1"/>
    <n v="18"/>
    <n v="1"/>
    <x v="5"/>
    <m/>
    <m/>
    <m/>
    <m/>
    <m/>
    <m/>
  </r>
  <r>
    <d v="2023-06-08T00:00:00"/>
    <x v="326"/>
    <x v="4"/>
    <x v="68"/>
    <n v="7"/>
    <n v="2"/>
    <x v="0"/>
    <m/>
    <s v="x"/>
    <m/>
    <m/>
    <m/>
    <s v="x"/>
  </r>
  <r>
    <d v="2023-06-08T00:00:00"/>
    <x v="218"/>
    <x v="4"/>
    <x v="4"/>
    <n v="20"/>
    <n v="1"/>
    <x v="0"/>
    <m/>
    <s v="x"/>
    <s v="På opdagelse i 1800-tallets købstad "/>
    <m/>
    <m/>
    <s v="x"/>
  </r>
  <r>
    <d v="2023-06-08T00:00:00"/>
    <x v="327"/>
    <x v="6"/>
    <x v="9"/>
    <n v="21"/>
    <n v="2"/>
    <x v="0"/>
    <m/>
    <s v="x"/>
    <s v="Nej"/>
    <m/>
    <m/>
    <s v="x"/>
  </r>
  <r>
    <d v="2023-06-08T00:00:00"/>
    <x v="327"/>
    <x v="6"/>
    <x v="9"/>
    <n v="21"/>
    <n v="2"/>
    <x v="0"/>
    <m/>
    <s v="x"/>
    <s v="Nej"/>
    <m/>
    <m/>
    <s v="x"/>
  </r>
  <r>
    <d v="2023-06-08T00:00:00"/>
    <x v="328"/>
    <x v="4"/>
    <x v="7"/>
    <n v="10"/>
    <n v="2"/>
    <x v="0"/>
    <m/>
    <s v="x"/>
    <s v="På opdagelse i 1800-tallets købstad "/>
    <m/>
    <m/>
    <m/>
  </r>
  <r>
    <d v="2023-06-08T00:00:00"/>
    <x v="218"/>
    <x v="4"/>
    <x v="4"/>
    <n v="24"/>
    <n v="1"/>
    <x v="0"/>
    <m/>
    <s v="x"/>
    <m/>
    <m/>
    <m/>
    <s v="x"/>
  </r>
  <r>
    <d v="2023-06-08T00:00:00"/>
    <x v="220"/>
    <x v="1"/>
    <x v="11"/>
    <n v="7"/>
    <n v="1"/>
    <x v="0"/>
    <m/>
    <s v="x"/>
    <s v="Nej"/>
    <m/>
    <m/>
    <m/>
  </r>
  <r>
    <d v="2023-06-09T00:00:00"/>
    <x v="254"/>
    <x v="3"/>
    <x v="2"/>
    <n v="23"/>
    <n v="3"/>
    <x v="13"/>
    <m/>
    <m/>
    <m/>
    <m/>
    <s v="x"/>
    <s v="x"/>
  </r>
  <r>
    <d v="2023-06-09T00:00:00"/>
    <x v="329"/>
    <x v="4"/>
    <x v="7"/>
    <n v="36"/>
    <n v="3"/>
    <x v="0"/>
    <m/>
    <s v="x"/>
    <s v="Nej"/>
    <m/>
    <m/>
    <m/>
  </r>
  <r>
    <d v="2023-06-09T00:00:00"/>
    <x v="318"/>
    <x v="6"/>
    <x v="12"/>
    <n v="23"/>
    <n v="2"/>
    <x v="0"/>
    <m/>
    <s v="x"/>
    <s v="Nej"/>
    <m/>
    <m/>
    <s v="x"/>
  </r>
  <r>
    <d v="2023-06-09T00:00:00"/>
    <x v="329"/>
    <x v="4"/>
    <x v="7"/>
    <n v="19"/>
    <n v="1"/>
    <x v="0"/>
    <m/>
    <s v="x"/>
    <s v="Nej"/>
    <m/>
    <m/>
    <m/>
  </r>
  <r>
    <d v="2023-06-09T00:00:00"/>
    <x v="329"/>
    <x v="4"/>
    <x v="7"/>
    <n v="19"/>
    <n v="1"/>
    <x v="0"/>
    <m/>
    <s v="x"/>
    <s v="Nej"/>
    <m/>
    <m/>
    <m/>
  </r>
  <r>
    <d v="2023-06-09T00:00:00"/>
    <x v="330"/>
    <x v="3"/>
    <x v="23"/>
    <n v="22"/>
    <n v="1"/>
    <x v="0"/>
    <m/>
    <s v="x"/>
    <s v="På kryds og tværs i DGB"/>
    <m/>
    <m/>
    <s v="x"/>
  </r>
  <r>
    <d v="2023-06-12T00:00:00"/>
    <x v="263"/>
    <x v="4"/>
    <x v="7"/>
    <n v="25"/>
    <n v="2"/>
    <x v="0"/>
    <m/>
    <s v="x"/>
    <s v="Nej"/>
    <m/>
    <m/>
    <s v="x"/>
  </r>
  <r>
    <d v="2023-06-12T00:00:00"/>
    <x v="263"/>
    <x v="4"/>
    <x v="7"/>
    <n v="25"/>
    <n v="2"/>
    <x v="0"/>
    <m/>
    <s v="x"/>
    <s v="Nej"/>
    <m/>
    <m/>
    <s v="x"/>
  </r>
  <r>
    <d v="2023-06-12T00:00:00"/>
    <x v="331"/>
    <x v="3"/>
    <x v="16"/>
    <n v="33"/>
    <n v="2"/>
    <x v="0"/>
    <m/>
    <s v="x"/>
    <s v="Nej"/>
    <m/>
    <m/>
    <m/>
  </r>
  <r>
    <d v="2023-06-12T00:00:00"/>
    <x v="331"/>
    <x v="3"/>
    <x v="16"/>
    <n v="33"/>
    <n v="2"/>
    <x v="0"/>
    <m/>
    <s v="x"/>
    <s v="Nej"/>
    <m/>
    <m/>
    <m/>
  </r>
  <r>
    <d v="2023-06-13T00:00:00"/>
    <x v="332"/>
    <x v="11"/>
    <x v="2"/>
    <n v="24"/>
    <n v="2"/>
    <x v="13"/>
    <m/>
    <m/>
    <m/>
    <m/>
    <m/>
    <m/>
  </r>
  <r>
    <d v="2023-06-13T00:00:00"/>
    <x v="263"/>
    <x v="4"/>
    <x v="7"/>
    <n v="24"/>
    <n v="2"/>
    <x v="0"/>
    <m/>
    <s v="x"/>
    <s v="Nej"/>
    <m/>
    <m/>
    <s v="x"/>
  </r>
  <r>
    <d v="2023-06-13T00:00:00"/>
    <x v="263"/>
    <x v="4"/>
    <x v="7"/>
    <n v="24"/>
    <n v="2"/>
    <x v="0"/>
    <m/>
    <s v="x"/>
    <s v="Nej"/>
    <m/>
    <m/>
    <s v="x"/>
  </r>
  <r>
    <d v="2023-06-13T00:00:00"/>
    <x v="82"/>
    <x v="4"/>
    <x v="1"/>
    <n v="8"/>
    <n v="2"/>
    <x v="0"/>
    <m/>
    <s v="x"/>
    <s v="Nej"/>
    <m/>
    <m/>
    <m/>
  </r>
  <r>
    <d v="2023-06-13T00:00:00"/>
    <x v="333"/>
    <x v="4"/>
    <x v="23"/>
    <n v="26"/>
    <n v="3"/>
    <x v="0"/>
    <m/>
    <s v="x"/>
    <s v="Nej"/>
    <m/>
    <m/>
    <m/>
  </r>
  <r>
    <d v="2023-06-13T00:00:00"/>
    <x v="17"/>
    <x v="6"/>
    <x v="13"/>
    <n v="20"/>
    <n v="6"/>
    <x v="0"/>
    <m/>
    <s v="x"/>
    <s v="Nej"/>
    <m/>
    <m/>
    <m/>
  </r>
  <r>
    <d v="2023-06-13T00:00:00"/>
    <x v="334"/>
    <x v="2"/>
    <x v="1"/>
    <n v="17"/>
    <n v="4"/>
    <x v="0"/>
    <m/>
    <s v="x"/>
    <s v="Nej"/>
    <m/>
    <m/>
    <s v="x"/>
  </r>
  <r>
    <d v="2023-06-13T00:00:00"/>
    <x v="333"/>
    <x v="3"/>
    <x v="23"/>
    <n v="27"/>
    <n v="3"/>
    <x v="0"/>
    <m/>
    <s v="x"/>
    <s v="Nej"/>
    <m/>
    <m/>
    <m/>
  </r>
  <r>
    <d v="2023-06-13T00:00:00"/>
    <x v="335"/>
    <x v="4"/>
    <x v="10"/>
    <n v="2"/>
    <n v="1"/>
    <x v="0"/>
    <m/>
    <s v="x"/>
    <s v="Nej"/>
    <m/>
    <m/>
    <m/>
  </r>
  <r>
    <d v="2023-06-14T00:00:00"/>
    <x v="332"/>
    <x v="11"/>
    <x v="2"/>
    <n v="24"/>
    <n v="2"/>
    <x v="13"/>
    <m/>
    <m/>
    <m/>
    <m/>
    <m/>
    <m/>
  </r>
  <r>
    <d v="2023-06-14T00:00:00"/>
    <x v="336"/>
    <x v="3"/>
    <x v="23"/>
    <n v="33"/>
    <n v="3"/>
    <x v="0"/>
    <m/>
    <s v="x"/>
    <m/>
    <m/>
    <m/>
    <m/>
  </r>
  <r>
    <d v="2023-06-14T00:00:00"/>
    <x v="336"/>
    <x v="3"/>
    <x v="23"/>
    <n v="33"/>
    <n v="3"/>
    <x v="0"/>
    <m/>
    <s v="x"/>
    <m/>
    <m/>
    <m/>
    <m/>
  </r>
  <r>
    <d v="2023-06-14T00:00:00"/>
    <x v="320"/>
    <x v="4"/>
    <x v="7"/>
    <n v="24"/>
    <n v="2"/>
    <x v="0"/>
    <m/>
    <s v="x"/>
    <s v="Nej"/>
    <m/>
    <m/>
    <m/>
  </r>
  <r>
    <d v="2023-06-14T00:00:00"/>
    <x v="57"/>
    <x v="4"/>
    <x v="42"/>
    <n v="6"/>
    <n v="4"/>
    <x v="0"/>
    <m/>
    <s v="x"/>
    <s v="Nej"/>
    <m/>
    <m/>
    <s v="x"/>
  </r>
  <r>
    <d v="2023-06-15T00:00:00"/>
    <x v="337"/>
    <x v="3"/>
    <x v="23"/>
    <n v="21"/>
    <n v="2"/>
    <x v="0"/>
    <m/>
    <s v="x"/>
    <s v="Nej"/>
    <m/>
    <m/>
    <m/>
  </r>
  <r>
    <d v="2023-06-15T00:00:00"/>
    <x v="337"/>
    <x v="3"/>
    <x v="23"/>
    <n v="21"/>
    <n v="2"/>
    <x v="0"/>
    <m/>
    <s v="x"/>
    <s v="Nej"/>
    <m/>
    <m/>
    <m/>
  </r>
  <r>
    <d v="2023-06-15T00:00:00"/>
    <x v="338"/>
    <x v="4"/>
    <x v="15"/>
    <n v="8"/>
    <n v="4"/>
    <x v="0"/>
    <m/>
    <s v="x"/>
    <s v="Nej"/>
    <m/>
    <m/>
    <m/>
  </r>
  <r>
    <d v="2023-06-15T00:00:00"/>
    <x v="339"/>
    <x v="4"/>
    <x v="7"/>
    <n v="30"/>
    <n v="2"/>
    <x v="0"/>
    <m/>
    <s v="x"/>
    <s v="ja"/>
    <m/>
    <m/>
    <m/>
  </r>
  <r>
    <d v="2023-06-15T00:00:00"/>
    <x v="70"/>
    <x v="3"/>
    <x v="2"/>
    <n v="1"/>
    <n v="1"/>
    <x v="0"/>
    <m/>
    <s v="x"/>
    <s v="Nej"/>
    <m/>
    <m/>
    <s v="x"/>
  </r>
  <r>
    <d v="2023-06-15T00:00:00"/>
    <x v="340"/>
    <x v="4"/>
    <x v="10"/>
    <n v="6"/>
    <n v="2"/>
    <x v="0"/>
    <m/>
    <s v="x"/>
    <s v="Nej"/>
    <m/>
    <m/>
    <s v="x"/>
  </r>
  <r>
    <d v="2023-06-15T00:00:00"/>
    <x v="100"/>
    <x v="2"/>
    <x v="1"/>
    <n v="8"/>
    <n v="2"/>
    <x v="0"/>
    <m/>
    <s v="x"/>
    <s v="Nej"/>
    <m/>
    <m/>
    <m/>
  </r>
  <r>
    <d v="2023-06-15T00:00:00"/>
    <x v="341"/>
    <x v="2"/>
    <x v="1"/>
    <n v="12"/>
    <n v="3"/>
    <x v="0"/>
    <m/>
    <s v="x"/>
    <s v="Nej"/>
    <m/>
    <m/>
    <s v="x"/>
  </r>
  <r>
    <d v="2023-06-15T00:00:00"/>
    <x v="239"/>
    <x v="4"/>
    <x v="44"/>
    <n v="20"/>
    <n v="2"/>
    <x v="0"/>
    <m/>
    <s v="x"/>
    <s v="Nej"/>
    <m/>
    <m/>
    <s v="x"/>
  </r>
  <r>
    <d v="2023-06-15T00:00:00"/>
    <x v="342"/>
    <x v="3"/>
    <x v="2"/>
    <n v="8"/>
    <n v="2"/>
    <x v="0"/>
    <m/>
    <s v="x"/>
    <s v="Nej"/>
    <m/>
    <m/>
    <m/>
  </r>
  <r>
    <d v="2023-06-16T00:00:00"/>
    <x v="343"/>
    <x v="6"/>
    <x v="9"/>
    <n v="15"/>
    <n v="3"/>
    <x v="0"/>
    <m/>
    <s v="x"/>
    <s v="Nej"/>
    <m/>
    <m/>
    <m/>
  </r>
  <r>
    <d v="2023-06-16T00:00:00"/>
    <x v="344"/>
    <x v="3"/>
    <x v="1"/>
    <n v="1"/>
    <n v="1"/>
    <x v="0"/>
    <m/>
    <s v="x"/>
    <s v="Nej"/>
    <m/>
    <m/>
    <m/>
  </r>
  <r>
    <d v="2023-06-16T00:00:00"/>
    <x v="57"/>
    <x v="4"/>
    <x v="4"/>
    <n v="24"/>
    <n v="1"/>
    <x v="0"/>
    <m/>
    <s v="x"/>
    <s v="Jorden Kalder"/>
    <m/>
    <m/>
    <s v="x"/>
  </r>
  <r>
    <d v="2023-06-16T00:00:00"/>
    <x v="345"/>
    <x v="5"/>
    <x v="69"/>
    <n v="23"/>
    <n v="1"/>
    <x v="0"/>
    <m/>
    <s v="x"/>
    <s v="Nej"/>
    <m/>
    <m/>
    <s v="x"/>
  </r>
  <r>
    <d v="2023-06-16T00:00:00"/>
    <x v="345"/>
    <x v="5"/>
    <x v="69"/>
    <n v="23"/>
    <n v="1"/>
    <x v="0"/>
    <m/>
    <s v="x"/>
    <s v="Nej"/>
    <m/>
    <m/>
    <s v="x"/>
  </r>
  <r>
    <d v="2023-06-19T00:00:00"/>
    <x v="346"/>
    <x v="4"/>
    <x v="10"/>
    <n v="28"/>
    <n v="3"/>
    <x v="0"/>
    <m/>
    <s v="x"/>
    <s v="Nej"/>
    <m/>
    <m/>
    <m/>
  </r>
  <r>
    <d v="2023-06-19T00:00:00"/>
    <x v="347"/>
    <x v="4"/>
    <x v="1"/>
    <n v="7"/>
    <n v="1"/>
    <x v="0"/>
    <m/>
    <s v="x"/>
    <m/>
    <s v="x"/>
    <m/>
    <s v="x"/>
  </r>
  <r>
    <d v="2023-06-19T00:00:00"/>
    <x v="348"/>
    <x v="4"/>
    <x v="7"/>
    <n v="23"/>
    <n v="2"/>
    <x v="0"/>
    <m/>
    <s v="x"/>
    <m/>
    <m/>
    <m/>
    <m/>
  </r>
  <r>
    <d v="2023-06-19T00:00:00"/>
    <x v="348"/>
    <x v="4"/>
    <x v="7"/>
    <n v="23"/>
    <n v="2"/>
    <x v="0"/>
    <m/>
    <s v="x"/>
    <m/>
    <m/>
    <m/>
    <m/>
  </r>
  <r>
    <d v="2023-06-20T00:00:00"/>
    <x v="349"/>
    <x v="4"/>
    <x v="7"/>
    <n v="21"/>
    <n v="1"/>
    <x v="4"/>
    <m/>
    <m/>
    <m/>
    <m/>
    <m/>
    <m/>
  </r>
  <r>
    <d v="2023-06-20T00:00:00"/>
    <x v="349"/>
    <x v="4"/>
    <x v="7"/>
    <n v="21"/>
    <n v="1"/>
    <x v="4"/>
    <m/>
    <m/>
    <m/>
    <m/>
    <m/>
    <m/>
  </r>
  <r>
    <d v="2023-06-20T00:00:00"/>
    <x v="349"/>
    <x v="4"/>
    <x v="7"/>
    <n v="21"/>
    <n v="1"/>
    <x v="4"/>
    <m/>
    <m/>
    <m/>
    <m/>
    <m/>
    <m/>
  </r>
  <r>
    <d v="2023-06-20T00:00:00"/>
    <x v="350"/>
    <x v="6"/>
    <x v="9"/>
    <n v="22"/>
    <n v="3"/>
    <x v="14"/>
    <m/>
    <m/>
    <m/>
    <m/>
    <m/>
    <m/>
  </r>
  <r>
    <d v="2023-06-20T00:00:00"/>
    <x v="215"/>
    <x v="6"/>
    <x v="9"/>
    <n v="26"/>
    <n v="2"/>
    <x v="7"/>
    <m/>
    <m/>
    <m/>
    <m/>
    <m/>
    <s v="x"/>
  </r>
  <r>
    <d v="2023-06-20T00:00:00"/>
    <x v="351"/>
    <x v="8"/>
    <x v="4"/>
    <n v="23"/>
    <n v="2"/>
    <x v="0"/>
    <m/>
    <s v="x"/>
    <s v="Nej"/>
    <m/>
    <m/>
    <s v="x"/>
  </r>
  <r>
    <d v="2023-06-20T00:00:00"/>
    <x v="57"/>
    <x v="4"/>
    <x v="44"/>
    <n v="3"/>
    <n v="2"/>
    <x v="0"/>
    <m/>
    <s v="x"/>
    <s v="Nej"/>
    <m/>
    <m/>
    <s v="x"/>
  </r>
  <r>
    <d v="2023-06-20T00:00:00"/>
    <x v="302"/>
    <x v="6"/>
    <x v="6"/>
    <n v="18"/>
    <n v="3"/>
    <x v="0"/>
    <m/>
    <s v="x"/>
    <s v="Nej"/>
    <m/>
    <m/>
    <s v="x"/>
  </r>
  <r>
    <d v="2023-06-20T00:00:00"/>
    <x v="302"/>
    <x v="6"/>
    <x v="6"/>
    <n v="23"/>
    <n v="2"/>
    <x v="0"/>
    <m/>
    <s v="x"/>
    <s v="Nej"/>
    <m/>
    <m/>
    <s v="x"/>
  </r>
  <r>
    <d v="2023-06-20T00:00:00"/>
    <x v="302"/>
    <x v="6"/>
    <x v="6"/>
    <n v="24"/>
    <n v="2"/>
    <x v="0"/>
    <m/>
    <s v="x"/>
    <s v="Nej"/>
    <m/>
    <m/>
    <s v="x "/>
  </r>
  <r>
    <d v="2023-06-20T00:00:00"/>
    <x v="302"/>
    <x v="6"/>
    <x v="6"/>
    <n v="20"/>
    <n v="3"/>
    <x v="0"/>
    <m/>
    <s v="x"/>
    <s v="Nej"/>
    <m/>
    <m/>
    <s v="x"/>
  </r>
  <r>
    <d v="2023-06-20T00:00:00"/>
    <x v="302"/>
    <x v="6"/>
    <x v="6"/>
    <n v="21"/>
    <n v="3"/>
    <x v="0"/>
    <m/>
    <s v="x"/>
    <s v="Nej"/>
    <m/>
    <m/>
    <s v="x"/>
  </r>
  <r>
    <d v="2023-06-20T00:00:00"/>
    <x v="330"/>
    <x v="6"/>
    <x v="70"/>
    <n v="24"/>
    <n v="3"/>
    <x v="0"/>
    <m/>
    <s v="x"/>
    <s v="Nej"/>
    <m/>
    <m/>
    <m/>
  </r>
  <r>
    <d v="2023-06-21T00:00:00"/>
    <x v="349"/>
    <x v="4"/>
    <x v="15"/>
    <n v="20"/>
    <n v="2"/>
    <x v="0"/>
    <m/>
    <s v="x"/>
    <s v="Nej"/>
    <m/>
    <m/>
    <m/>
  </r>
  <r>
    <d v="2023-06-21T00:00:00"/>
    <x v="349"/>
    <x v="4"/>
    <x v="15"/>
    <n v="20"/>
    <n v="2"/>
    <x v="0"/>
    <m/>
    <s v="x"/>
    <s v="Nej"/>
    <m/>
    <m/>
    <m/>
  </r>
  <r>
    <d v="2023-06-21T00:00:00"/>
    <x v="204"/>
    <x v="3"/>
    <x v="71"/>
    <n v="20"/>
    <n v="6"/>
    <x v="0"/>
    <m/>
    <s v="x"/>
    <s v="Nej"/>
    <m/>
    <m/>
    <s v="x"/>
  </r>
  <r>
    <d v="2023-06-22T00:00:00"/>
    <x v="352"/>
    <x v="6"/>
    <x v="9"/>
    <n v="25"/>
    <n v="2"/>
    <x v="0"/>
    <m/>
    <s v="x"/>
    <m/>
    <m/>
    <m/>
    <m/>
  </r>
  <r>
    <d v="2023-06-22T00:00:00"/>
    <x v="352"/>
    <x v="6"/>
    <x v="9"/>
    <n v="25"/>
    <n v="3"/>
    <x v="0"/>
    <m/>
    <s v="x"/>
    <m/>
    <m/>
    <m/>
    <m/>
  </r>
  <r>
    <d v="2023-06-22T00:00:00"/>
    <x v="97"/>
    <x v="6"/>
    <x v="6"/>
    <n v="16"/>
    <n v="2"/>
    <x v="0"/>
    <m/>
    <s v="x"/>
    <s v="Nej"/>
    <m/>
    <m/>
    <s v="x"/>
  </r>
  <r>
    <d v="2023-06-22T00:00:00"/>
    <x v="353"/>
    <x v="8"/>
    <x v="7"/>
    <n v="16"/>
    <n v="2"/>
    <x v="0"/>
    <m/>
    <s v="x"/>
    <s v="Nej"/>
    <m/>
    <m/>
    <m/>
  </r>
  <r>
    <d v="2023-06-22T00:00:00"/>
    <x v="354"/>
    <x v="4"/>
    <x v="72"/>
    <n v="21"/>
    <n v="2"/>
    <x v="0"/>
    <m/>
    <s v="x"/>
    <m/>
    <m/>
    <m/>
    <m/>
  </r>
  <r>
    <d v="2023-06-22T00:00:00"/>
    <x v="354"/>
    <x v="4"/>
    <x v="72"/>
    <n v="21"/>
    <n v="2"/>
    <x v="0"/>
    <m/>
    <s v="x"/>
    <m/>
    <m/>
    <m/>
    <m/>
  </r>
  <r>
    <d v="2023-06-22T00:00:00"/>
    <x v="354"/>
    <x v="4"/>
    <x v="72"/>
    <n v="21"/>
    <n v="2"/>
    <x v="0"/>
    <m/>
    <s v="x"/>
    <m/>
    <m/>
    <m/>
    <m/>
  </r>
  <r>
    <d v="2023-06-22T00:00:00"/>
    <x v="354"/>
    <x v="4"/>
    <x v="72"/>
    <n v="21"/>
    <n v="2"/>
    <x v="0"/>
    <m/>
    <s v="x"/>
    <m/>
    <m/>
    <m/>
    <m/>
  </r>
  <r>
    <d v="2023-06-22T00:00:00"/>
    <x v="355"/>
    <x v="4"/>
    <x v="73"/>
    <n v="17"/>
    <n v="2"/>
    <x v="0"/>
    <m/>
    <s v="x"/>
    <s v="Nej"/>
    <s v="Modtageklasse"/>
    <m/>
    <m/>
  </r>
  <r>
    <d v="2023-06-22T00:00:00"/>
    <x v="15"/>
    <x v="1"/>
    <x v="11"/>
    <n v="5"/>
    <n v="2"/>
    <x v="0"/>
    <m/>
    <s v="x"/>
    <s v="På opdagelse i 1800-tallets købstad "/>
    <m/>
    <m/>
    <s v="x"/>
  </r>
  <r>
    <d v="2023-06-22T00:00:00"/>
    <x v="67"/>
    <x v="4"/>
    <x v="7"/>
    <n v="23"/>
    <n v="2"/>
    <x v="0"/>
    <m/>
    <s v="x"/>
    <s v="Nej"/>
    <m/>
    <m/>
    <s v="x"/>
  </r>
  <r>
    <d v="2023-06-22T00:00:00"/>
    <x v="67"/>
    <x v="4"/>
    <x v="7"/>
    <n v="23"/>
    <n v="2"/>
    <x v="0"/>
    <m/>
    <s v="x"/>
    <s v="Nej"/>
    <m/>
    <m/>
    <s v="x"/>
  </r>
  <r>
    <d v="2023-06-22T00:00:00"/>
    <x v="191"/>
    <x v="3"/>
    <x v="16"/>
    <n v="19"/>
    <n v="1"/>
    <x v="0"/>
    <m/>
    <s v="x"/>
    <s v="Nej"/>
    <m/>
    <m/>
    <s v="x"/>
  </r>
  <r>
    <d v="2023-06-22T00:00:00"/>
    <x v="356"/>
    <x v="4"/>
    <x v="7"/>
    <n v="25"/>
    <n v="2"/>
    <x v="0"/>
    <m/>
    <s v="x"/>
    <m/>
    <m/>
    <m/>
    <s v="x"/>
  </r>
  <r>
    <d v="2023-06-22T00:00:00"/>
    <x v="356"/>
    <x v="4"/>
    <x v="7"/>
    <n v="25"/>
    <n v="2"/>
    <x v="0"/>
    <m/>
    <s v="x"/>
    <m/>
    <m/>
    <m/>
    <s v="x"/>
  </r>
  <r>
    <d v="2023-06-22T00:00:00"/>
    <x v="357"/>
    <x v="5"/>
    <x v="1"/>
    <n v="25"/>
    <n v="1"/>
    <x v="0"/>
    <m/>
    <s v="x"/>
    <s v="Nej"/>
    <m/>
    <m/>
    <m/>
  </r>
  <r>
    <d v="2023-06-22T00:00:00"/>
    <x v="357"/>
    <x v="5"/>
    <x v="1"/>
    <n v="25"/>
    <n v="1"/>
    <x v="0"/>
    <m/>
    <s v="x"/>
    <s v="Nej"/>
    <m/>
    <m/>
    <m/>
  </r>
  <r>
    <d v="2023-06-22T00:00:00"/>
    <x v="192"/>
    <x v="4"/>
    <x v="7"/>
    <n v="24"/>
    <n v="1"/>
    <x v="0"/>
    <m/>
    <s v="x"/>
    <s v="Nej"/>
    <m/>
    <m/>
    <s v="x"/>
  </r>
  <r>
    <d v="2023-06-22T00:00:00"/>
    <x v="358"/>
    <x v="1"/>
    <x v="74"/>
    <n v="11"/>
    <n v="2"/>
    <x v="0"/>
    <m/>
    <s v="x"/>
    <s v="Nej"/>
    <m/>
    <m/>
    <m/>
  </r>
  <r>
    <d v="2023-06-23T00:00:00"/>
    <x v="359"/>
    <x v="14"/>
    <x v="75"/>
    <n v="4"/>
    <n v="1"/>
    <x v="0"/>
    <m/>
    <s v="x"/>
    <s v="Nej"/>
    <m/>
    <m/>
    <m/>
  </r>
  <r>
    <d v="2023-06-23T00:00:00"/>
    <x v="360"/>
    <x v="4"/>
    <x v="10"/>
    <n v="3"/>
    <n v="2"/>
    <x v="0"/>
    <m/>
    <s v="x"/>
    <m/>
    <m/>
    <m/>
    <m/>
  </r>
  <r>
    <d v="2023-06-27T00:00:00"/>
    <x v="237"/>
    <x v="2"/>
    <x v="62"/>
    <n v="3"/>
    <n v="2"/>
    <x v="0"/>
    <m/>
    <s v="x"/>
    <s v="Nej"/>
    <m/>
    <m/>
    <s v="x"/>
  </r>
  <r>
    <d v="2023-06-27T00:00:00"/>
    <x v="361"/>
    <x v="1"/>
    <x v="20"/>
    <n v="9"/>
    <n v="4"/>
    <x v="0"/>
    <m/>
    <s v="x"/>
    <s v="Nej"/>
    <m/>
    <m/>
    <m/>
  </r>
  <r>
    <d v="2023-06-29T00:00:00"/>
    <x v="362"/>
    <x v="1"/>
    <x v="21"/>
    <n v="6"/>
    <n v="3"/>
    <x v="0"/>
    <m/>
    <s v="x"/>
    <s v="Nej"/>
    <m/>
    <m/>
    <m/>
  </r>
  <r>
    <d v="2023-06-29T00:00:00"/>
    <x v="363"/>
    <x v="3"/>
    <x v="76"/>
    <n v="21"/>
    <n v="4"/>
    <x v="0"/>
    <m/>
    <s v="x"/>
    <s v="Nej"/>
    <m/>
    <m/>
    <m/>
  </r>
  <r>
    <d v="2023-06-29T00:00:00"/>
    <x v="364"/>
    <x v="3"/>
    <x v="63"/>
    <n v="7"/>
    <n v="2"/>
    <x v="0"/>
    <m/>
    <s v="x"/>
    <s v="På kryds og tværs i DGB"/>
    <m/>
    <m/>
    <m/>
  </r>
  <r>
    <d v="2023-06-29T00:00:00"/>
    <x v="365"/>
    <x v="2"/>
    <x v="77"/>
    <n v="35"/>
    <n v="5"/>
    <x v="0"/>
    <m/>
    <s v="x"/>
    <s v="Nej"/>
    <m/>
    <m/>
    <s v="x"/>
  </r>
  <r>
    <d v="2023-06-29T00:00:00"/>
    <x v="366"/>
    <x v="16"/>
    <x v="1"/>
    <n v="19"/>
    <n v="4"/>
    <x v="0"/>
    <m/>
    <s v="x"/>
    <s v="Nej"/>
    <m/>
    <m/>
    <m/>
  </r>
  <r>
    <d v="2023-07-03T00:00:00"/>
    <x v="6"/>
    <x v="10"/>
    <x v="1"/>
    <n v="13"/>
    <n v="2"/>
    <x v="0"/>
    <m/>
    <s v="x"/>
    <s v="Nej"/>
    <m/>
    <m/>
    <s v="x"/>
  </r>
  <r>
    <d v="2023-07-03T00:00:00"/>
    <x v="4"/>
    <x v="1"/>
    <x v="1"/>
    <n v="24"/>
    <n v="1"/>
    <x v="0"/>
    <m/>
    <s v="x"/>
    <s v="Nej"/>
    <m/>
    <m/>
    <s v="x"/>
  </r>
  <r>
    <d v="2023-07-03T00:00:00"/>
    <x v="220"/>
    <x v="0"/>
    <x v="11"/>
    <n v="23"/>
    <n v="4"/>
    <x v="0"/>
    <m/>
    <s v="x"/>
    <s v="Nej"/>
    <m/>
    <m/>
    <m/>
  </r>
  <r>
    <d v="2023-07-03T00:00:00"/>
    <x v="220"/>
    <x v="0"/>
    <x v="11"/>
    <n v="23"/>
    <n v="4"/>
    <x v="0"/>
    <m/>
    <s v="x"/>
    <s v="Nej"/>
    <m/>
    <m/>
    <m/>
  </r>
  <r>
    <d v="2023-07-05T00:00:00"/>
    <x v="61"/>
    <x v="15"/>
    <x v="78"/>
    <n v="19"/>
    <n v="1"/>
    <x v="0"/>
    <s v="x"/>
    <m/>
    <m/>
    <m/>
    <m/>
    <s v="x"/>
  </r>
  <r>
    <d v="2023-07-05T00:00:00"/>
    <x v="61"/>
    <x v="15"/>
    <x v="78"/>
    <n v="19"/>
    <n v="1"/>
    <x v="0"/>
    <s v="x"/>
    <m/>
    <m/>
    <m/>
    <m/>
    <s v="x"/>
  </r>
  <r>
    <d v="2023-07-05T00:00:00"/>
    <x v="367"/>
    <x v="16"/>
    <x v="79"/>
    <n v="5"/>
    <n v="2"/>
    <x v="0"/>
    <m/>
    <s v="x"/>
    <s v="Nej"/>
    <m/>
    <m/>
    <s v="x"/>
  </r>
  <r>
    <d v="2023-07-05T00:00:00"/>
    <x v="368"/>
    <x v="1"/>
    <x v="1"/>
    <n v="31"/>
    <n v="2"/>
    <x v="0"/>
    <m/>
    <s v="x"/>
    <s v="Nej"/>
    <m/>
    <m/>
    <m/>
  </r>
  <r>
    <d v="2023-07-06T00:00:00"/>
    <x v="369"/>
    <x v="10"/>
    <x v="1"/>
    <n v="11"/>
    <n v="2"/>
    <x v="0"/>
    <m/>
    <s v="x"/>
    <s v="Nej"/>
    <m/>
    <m/>
    <s v="x"/>
  </r>
  <r>
    <d v="2023-07-06T00:00:00"/>
    <x v="241"/>
    <x v="4"/>
    <x v="7"/>
    <n v="3"/>
    <n v="3"/>
    <x v="0"/>
    <m/>
    <s v="x"/>
    <s v="Nej"/>
    <m/>
    <m/>
    <s v="x"/>
  </r>
  <r>
    <d v="2023-07-06T00:00:00"/>
    <x v="61"/>
    <x v="15"/>
    <x v="1"/>
    <n v="34"/>
    <n v="1"/>
    <x v="0"/>
    <m/>
    <s v="x"/>
    <s v="Nej"/>
    <m/>
    <m/>
    <s v="x"/>
  </r>
  <r>
    <d v="2023-07-07T00:00:00"/>
    <x v="370"/>
    <x v="1"/>
    <x v="1"/>
    <n v="16"/>
    <n v="5"/>
    <x v="0"/>
    <m/>
    <s v="x"/>
    <s v="Nej"/>
    <m/>
    <m/>
    <m/>
  </r>
  <r>
    <d v="2023-07-07T00:00:00"/>
    <x v="340"/>
    <x v="10"/>
    <x v="1"/>
    <n v="5"/>
    <n v="5"/>
    <x v="0"/>
    <m/>
    <s v="x"/>
    <s v="Nej"/>
    <m/>
    <m/>
    <s v="x"/>
  </r>
  <r>
    <d v="2023-07-10T00:00:00"/>
    <x v="371"/>
    <x v="2"/>
    <x v="80"/>
    <n v="13"/>
    <n v="2"/>
    <x v="0"/>
    <m/>
    <s v="x"/>
    <s v="Nej"/>
    <m/>
    <m/>
    <s v="x"/>
  </r>
  <r>
    <d v="2023-07-11T00:00:00"/>
    <x v="372"/>
    <x v="0"/>
    <x v="21"/>
    <n v="4"/>
    <n v="2"/>
    <x v="0"/>
    <m/>
    <s v="x"/>
    <s v="Nej"/>
    <m/>
    <m/>
    <m/>
  </r>
  <r>
    <d v="2023-07-11T00:00:00"/>
    <x v="373"/>
    <x v="2"/>
    <x v="81"/>
    <n v="5"/>
    <n v="1"/>
    <x v="0"/>
    <m/>
    <s v="x"/>
    <s v="Nej"/>
    <m/>
    <m/>
    <s v="x"/>
  </r>
  <r>
    <d v="2023-07-11T00:00:00"/>
    <x v="374"/>
    <x v="2"/>
    <x v="1"/>
    <n v="16"/>
    <n v="4"/>
    <x v="0"/>
    <m/>
    <s v="x"/>
    <s v="Nej"/>
    <m/>
    <m/>
    <s v="x"/>
  </r>
  <r>
    <d v="2023-07-13T00:00:00"/>
    <x v="375"/>
    <x v="1"/>
    <x v="1"/>
    <n v="19"/>
    <n v="1"/>
    <x v="0"/>
    <m/>
    <s v="x"/>
    <s v="Nej"/>
    <m/>
    <m/>
    <s v="x"/>
  </r>
  <r>
    <d v="2023-07-14T00:00:00"/>
    <x v="340"/>
    <x v="10"/>
    <x v="82"/>
    <n v="6"/>
    <n v="3"/>
    <x v="0"/>
    <m/>
    <s v="x"/>
    <m/>
    <m/>
    <m/>
    <s v="x"/>
  </r>
  <r>
    <d v="2023-07-14T00:00:00"/>
    <x v="375"/>
    <x v="1"/>
    <x v="1"/>
    <n v="20"/>
    <n v="1"/>
    <x v="0"/>
    <m/>
    <s v="x"/>
    <s v="Nej"/>
    <m/>
    <m/>
    <m/>
  </r>
  <r>
    <d v="2023-07-14T00:00:00"/>
    <x v="375"/>
    <x v="1"/>
    <x v="1"/>
    <n v="20"/>
    <n v="1"/>
    <x v="0"/>
    <m/>
    <s v="x"/>
    <s v="Nej"/>
    <m/>
    <m/>
    <m/>
  </r>
  <r>
    <d v="2023-07-14T00:00:00"/>
    <x v="375"/>
    <x v="1"/>
    <x v="1"/>
    <n v="20"/>
    <n v="1"/>
    <x v="0"/>
    <m/>
    <s v="x"/>
    <s v="Nej"/>
    <m/>
    <m/>
    <m/>
  </r>
  <r>
    <d v="2023-07-15T00:00:00"/>
    <x v="376"/>
    <x v="1"/>
    <x v="1"/>
    <n v="11"/>
    <n v="2"/>
    <x v="0"/>
    <m/>
    <s v="x"/>
    <s v="Nej"/>
    <m/>
    <m/>
    <m/>
  </r>
  <r>
    <d v="2023-07-18T00:00:00"/>
    <x v="9"/>
    <x v="10"/>
    <x v="1"/>
    <n v="4"/>
    <n v="3"/>
    <x v="0"/>
    <m/>
    <s v="x"/>
    <s v="Nej"/>
    <m/>
    <m/>
    <s v="x"/>
  </r>
  <r>
    <d v="2023-07-19T00:00:00"/>
    <x v="215"/>
    <x v="10"/>
    <x v="83"/>
    <n v="5"/>
    <n v="3"/>
    <x v="0"/>
    <m/>
    <s v="x"/>
    <s v="Nej"/>
    <m/>
    <m/>
    <s v="x"/>
  </r>
  <r>
    <d v="2023-07-19T00:00:00"/>
    <x v="377"/>
    <x v="2"/>
    <x v="80"/>
    <n v="10"/>
    <n v="3"/>
    <x v="0"/>
    <m/>
    <s v="x"/>
    <s v="Nej"/>
    <m/>
    <m/>
    <s v="x"/>
  </r>
  <r>
    <d v="2023-07-20T00:00:00"/>
    <x v="375"/>
    <x v="1"/>
    <x v="1"/>
    <n v="9"/>
    <n v="4"/>
    <x v="0"/>
    <m/>
    <s v="x"/>
    <s v="Nej"/>
    <m/>
    <m/>
    <s v="x"/>
  </r>
  <r>
    <d v="2023-07-20T00:00:00"/>
    <x v="378"/>
    <x v="2"/>
    <x v="80"/>
    <n v="2"/>
    <n v="1"/>
    <x v="0"/>
    <m/>
    <s v="x"/>
    <s v="Nej"/>
    <m/>
    <m/>
    <s v="x"/>
  </r>
  <r>
    <d v="2023-07-20T00:00:00"/>
    <x v="26"/>
    <x v="10"/>
    <x v="1"/>
    <n v="4"/>
    <n v="4"/>
    <x v="0"/>
    <m/>
    <s v="x"/>
    <s v="Nej"/>
    <m/>
    <m/>
    <s v="x"/>
  </r>
  <r>
    <d v="2023-07-20T00:00:00"/>
    <x v="52"/>
    <x v="10"/>
    <x v="84"/>
    <n v="4"/>
    <n v="2"/>
    <x v="0"/>
    <m/>
    <s v="x"/>
    <s v="Nej"/>
    <m/>
    <m/>
    <s v="x"/>
  </r>
  <r>
    <d v="2023-07-20T00:00:00"/>
    <x v="379"/>
    <x v="10"/>
    <x v="85"/>
    <n v="9"/>
    <n v="4"/>
    <x v="0"/>
    <m/>
    <s v="x"/>
    <s v="Nej"/>
    <m/>
    <m/>
    <s v="x"/>
  </r>
  <r>
    <d v="2023-07-20T00:00:00"/>
    <x v="380"/>
    <x v="2"/>
    <x v="80"/>
    <n v="14"/>
    <n v="5"/>
    <x v="0"/>
    <m/>
    <s v="x"/>
    <s v="Nej"/>
    <m/>
    <m/>
    <s v="x"/>
  </r>
  <r>
    <d v="2023-07-20T00:00:00"/>
    <x v="381"/>
    <x v="2"/>
    <x v="86"/>
    <n v="1"/>
    <n v="1"/>
    <x v="0"/>
    <m/>
    <s v="x"/>
    <s v="Nej"/>
    <m/>
    <m/>
    <s v="x"/>
  </r>
  <r>
    <d v="2023-07-20T00:00:00"/>
    <x v="382"/>
    <x v="2"/>
    <x v="62"/>
    <n v="9"/>
    <n v="3"/>
    <x v="0"/>
    <m/>
    <s v="x"/>
    <s v="Nej"/>
    <m/>
    <m/>
    <s v="x"/>
  </r>
  <r>
    <d v="2023-07-24T00:00:00"/>
    <x v="375"/>
    <x v="1"/>
    <x v="1"/>
    <n v="21"/>
    <n v="1"/>
    <x v="0"/>
    <m/>
    <s v="x"/>
    <s v="Nej"/>
    <m/>
    <m/>
    <s v="x"/>
  </r>
  <r>
    <d v="2023-07-24T00:00:00"/>
    <x v="375"/>
    <x v="1"/>
    <x v="1"/>
    <n v="21"/>
    <n v="1"/>
    <x v="0"/>
    <m/>
    <s v="x"/>
    <s v="Nej"/>
    <m/>
    <m/>
    <s v="x"/>
  </r>
  <r>
    <d v="2023-07-25T00:00:00"/>
    <x v="43"/>
    <x v="10"/>
    <x v="1"/>
    <n v="9"/>
    <n v="5"/>
    <x v="0"/>
    <m/>
    <s v="x"/>
    <s v="Nej"/>
    <m/>
    <m/>
    <s v="x"/>
  </r>
  <r>
    <d v="2023-07-25T00:00:00"/>
    <x v="383"/>
    <x v="2"/>
    <x v="80"/>
    <n v="18"/>
    <n v="4"/>
    <x v="0"/>
    <m/>
    <s v="x"/>
    <s v="Nej"/>
    <m/>
    <m/>
    <s v="x"/>
  </r>
  <r>
    <d v="2023-07-26T00:00:00"/>
    <x v="254"/>
    <x v="10"/>
    <x v="57"/>
    <n v="7"/>
    <n v="6"/>
    <x v="0"/>
    <m/>
    <s v="x"/>
    <s v="Nej"/>
    <m/>
    <m/>
    <s v="x"/>
  </r>
  <r>
    <d v="2023-07-26T00:00:00"/>
    <x v="384"/>
    <x v="10"/>
    <x v="87"/>
    <n v="22"/>
    <n v="6"/>
    <x v="0"/>
    <m/>
    <s v="x"/>
    <s v="Nej"/>
    <m/>
    <m/>
    <m/>
  </r>
  <r>
    <d v="2023-07-26T00:00:00"/>
    <x v="385"/>
    <x v="2"/>
    <x v="80"/>
    <n v="14"/>
    <n v="4"/>
    <x v="0"/>
    <m/>
    <s v="x"/>
    <s v="Nej"/>
    <m/>
    <m/>
    <s v="x"/>
  </r>
  <r>
    <d v="2023-07-27T00:00:00"/>
    <x v="215"/>
    <x v="10"/>
    <x v="1"/>
    <n v="7"/>
    <n v="3"/>
    <x v="0"/>
    <m/>
    <s v="x"/>
    <s v="Nej"/>
    <m/>
    <m/>
    <s v="x"/>
  </r>
  <r>
    <d v="2023-07-27T00:00:00"/>
    <x v="70"/>
    <x v="10"/>
    <x v="88"/>
    <n v="3"/>
    <n v="4"/>
    <x v="0"/>
    <m/>
    <s v="x"/>
    <s v="Nej"/>
    <m/>
    <m/>
    <s v="x"/>
  </r>
  <r>
    <d v="2023-07-31T00:00:00"/>
    <x v="386"/>
    <x v="1"/>
    <x v="1"/>
    <n v="16"/>
    <n v="2"/>
    <x v="0"/>
    <m/>
    <s v="x"/>
    <s v="Nej"/>
    <m/>
    <m/>
    <m/>
  </r>
  <r>
    <d v="2023-08-03T00:00:00"/>
    <x v="387"/>
    <x v="10"/>
    <x v="89"/>
    <n v="12"/>
    <n v="2"/>
    <x v="0"/>
    <m/>
    <s v="x"/>
    <s v="Nej"/>
    <m/>
    <m/>
    <s v="x"/>
  </r>
  <r>
    <d v="2023-08-03T00:00:00"/>
    <x v="369"/>
    <x v="2"/>
    <x v="80"/>
    <n v="6"/>
    <n v="2"/>
    <x v="0"/>
    <m/>
    <s v="x"/>
    <s v="Nej"/>
    <m/>
    <m/>
    <s v="x"/>
  </r>
  <r>
    <d v="2023-08-04T00:00:00"/>
    <x v="388"/>
    <x v="16"/>
    <x v="1"/>
    <n v="24"/>
    <n v="3"/>
    <x v="0"/>
    <m/>
    <s v="x"/>
    <s v="Nej"/>
    <m/>
    <m/>
    <s v="x"/>
  </r>
  <r>
    <d v="2023-08-04T00:00:00"/>
    <x v="389"/>
    <x v="16"/>
    <x v="90"/>
    <n v="14"/>
    <n v="2"/>
    <x v="0"/>
    <m/>
    <s v="x"/>
    <s v="Nej"/>
    <m/>
    <m/>
    <s v="x"/>
  </r>
  <r>
    <d v="2023-08-06T00:00:00"/>
    <x v="390"/>
    <x v="1"/>
    <x v="15"/>
    <n v="20"/>
    <n v="3"/>
    <x v="0"/>
    <m/>
    <s v="x"/>
    <s v="Nej"/>
    <m/>
    <m/>
    <m/>
  </r>
  <r>
    <d v="2023-08-08T00:00:00"/>
    <x v="391"/>
    <x v="5"/>
    <x v="15"/>
    <n v="19"/>
    <n v="4"/>
    <x v="0"/>
    <m/>
    <s v="x"/>
    <s v="Nej"/>
    <m/>
    <m/>
    <m/>
  </r>
  <r>
    <d v="2023-08-09T00:00:00"/>
    <x v="392"/>
    <x v="0"/>
    <x v="8"/>
    <n v="19"/>
    <n v="5"/>
    <x v="0"/>
    <m/>
    <s v="x"/>
    <s v="Nej"/>
    <m/>
    <m/>
    <s v="x"/>
  </r>
  <r>
    <d v="2023-08-10T00:00:00"/>
    <x v="393"/>
    <x v="1"/>
    <x v="21"/>
    <n v="7"/>
    <n v="2"/>
    <x v="0"/>
    <m/>
    <s v="x"/>
    <s v="Nej"/>
    <m/>
    <m/>
    <s v="x"/>
  </r>
  <r>
    <d v="2023-08-10T00:00:00"/>
    <x v="12"/>
    <x v="1"/>
    <x v="1"/>
    <n v="16"/>
    <n v="1"/>
    <x v="0"/>
    <m/>
    <s v="x"/>
    <s v="Nej"/>
    <m/>
    <m/>
    <s v="x"/>
  </r>
  <r>
    <d v="2023-08-10T00:00:00"/>
    <x v="394"/>
    <x v="2"/>
    <x v="80"/>
    <n v="6"/>
    <n v="3"/>
    <x v="0"/>
    <m/>
    <s v="x"/>
    <s v="Nej"/>
    <m/>
    <m/>
    <s v="x"/>
  </r>
  <r>
    <d v="2023-08-11T00:00:00"/>
    <x v="60"/>
    <x v="1"/>
    <x v="1"/>
    <n v="4"/>
    <n v="2"/>
    <x v="0"/>
    <m/>
    <s v="x"/>
    <s v="Nej"/>
    <m/>
    <m/>
    <s v="x"/>
  </r>
  <r>
    <d v="2023-08-11T00:00:00"/>
    <x v="395"/>
    <x v="2"/>
    <x v="1"/>
    <n v="5"/>
    <n v="2"/>
    <x v="0"/>
    <m/>
    <s v="x"/>
    <s v="Nej"/>
    <m/>
    <m/>
    <s v="x"/>
  </r>
  <r>
    <d v="2023-08-11T00:00:00"/>
    <x v="396"/>
    <x v="16"/>
    <x v="91"/>
    <n v="21"/>
    <n v="2"/>
    <x v="0"/>
    <m/>
    <s v="x"/>
    <s v="Nej"/>
    <m/>
    <m/>
    <s v="x"/>
  </r>
  <r>
    <d v="2023-08-11T00:00:00"/>
    <x v="397"/>
    <x v="0"/>
    <x v="8"/>
    <n v="27"/>
    <n v="1"/>
    <x v="0"/>
    <m/>
    <s v="x"/>
    <s v="Nej"/>
    <m/>
    <m/>
    <s v="x"/>
  </r>
  <r>
    <d v="2023-08-11T00:00:00"/>
    <x v="397"/>
    <x v="0"/>
    <x v="8"/>
    <n v="27"/>
    <n v="1"/>
    <x v="0"/>
    <m/>
    <s v="x"/>
    <s v="Nej"/>
    <m/>
    <m/>
    <s v="x"/>
  </r>
  <r>
    <d v="2023-08-11T00:00:00"/>
    <x v="397"/>
    <x v="0"/>
    <x v="8"/>
    <n v="27"/>
    <n v="1"/>
    <x v="0"/>
    <m/>
    <s v="x"/>
    <s v="Nej"/>
    <m/>
    <m/>
    <s v="x"/>
  </r>
  <r>
    <d v="2023-08-11T00:00:00"/>
    <x v="397"/>
    <x v="0"/>
    <x v="8"/>
    <n v="27"/>
    <n v="1"/>
    <x v="0"/>
    <m/>
    <s v="x"/>
    <s v="Nej"/>
    <m/>
    <m/>
    <s v="x"/>
  </r>
  <r>
    <d v="2023-08-11T00:00:00"/>
    <x v="397"/>
    <x v="0"/>
    <x v="8"/>
    <n v="27"/>
    <n v="1"/>
    <x v="0"/>
    <m/>
    <s v="x"/>
    <s v="Nej"/>
    <m/>
    <m/>
    <s v="x"/>
  </r>
  <r>
    <d v="2023-08-15T00:00:00"/>
    <x v="398"/>
    <x v="0"/>
    <x v="92"/>
    <n v="14"/>
    <n v="1"/>
    <x v="0"/>
    <m/>
    <s v="x"/>
    <s v="På opdagelse i 1800-tallets købstad "/>
    <m/>
    <m/>
    <m/>
  </r>
  <r>
    <d v="2023-08-15T00:00:00"/>
    <x v="52"/>
    <x v="3"/>
    <x v="23"/>
    <n v="35"/>
    <n v="4"/>
    <x v="0"/>
    <m/>
    <s v="x"/>
    <s v="Nej"/>
    <m/>
    <m/>
    <s v="x"/>
  </r>
  <r>
    <d v="2023-08-16T00:00:00"/>
    <x v="399"/>
    <x v="4"/>
    <x v="7"/>
    <n v="36"/>
    <n v="3"/>
    <x v="0"/>
    <m/>
    <s v="x"/>
    <s v="På kryds og tværs i DGB"/>
    <m/>
    <m/>
    <s v="x"/>
  </r>
  <r>
    <d v="2023-08-16T00:00:00"/>
    <x v="60"/>
    <x v="0"/>
    <x v="36"/>
    <n v="19"/>
    <n v="1"/>
    <x v="0"/>
    <m/>
    <s v="x"/>
    <s v="Nej"/>
    <m/>
    <m/>
    <s v="x"/>
  </r>
  <r>
    <d v="2023-08-16T00:00:00"/>
    <x v="60"/>
    <x v="0"/>
    <x v="36"/>
    <n v="19"/>
    <n v="1"/>
    <x v="0"/>
    <m/>
    <s v="x"/>
    <s v="Nej"/>
    <m/>
    <m/>
    <s v="x"/>
  </r>
  <r>
    <d v="2023-08-16T00:00:00"/>
    <x v="235"/>
    <x v="0"/>
    <x v="17"/>
    <n v="29"/>
    <n v="1"/>
    <x v="0"/>
    <m/>
    <s v="x"/>
    <s v="Lokumsruten "/>
    <m/>
    <m/>
    <s v="x"/>
  </r>
  <r>
    <d v="2023-08-16T00:00:00"/>
    <x v="400"/>
    <x v="3"/>
    <x v="23"/>
    <n v="25"/>
    <n v="3"/>
    <x v="0"/>
    <m/>
    <s v="x"/>
    <s v="Nej"/>
    <m/>
    <m/>
    <m/>
  </r>
  <r>
    <d v="2023-08-16T00:00:00"/>
    <x v="399"/>
    <x v="4"/>
    <x v="7"/>
    <n v="24"/>
    <n v="2"/>
    <x v="0"/>
    <m/>
    <s v="x"/>
    <s v="På kryds og tværs i DGB"/>
    <m/>
    <m/>
    <s v="x"/>
  </r>
  <r>
    <d v="2023-08-16T00:00:00"/>
    <x v="400"/>
    <x v="3"/>
    <x v="23"/>
    <n v="24"/>
    <n v="3"/>
    <x v="0"/>
    <m/>
    <s v="x"/>
    <s v="Nej"/>
    <m/>
    <m/>
    <m/>
  </r>
  <r>
    <d v="2023-08-16T00:00:00"/>
    <x v="401"/>
    <x v="1"/>
    <x v="1"/>
    <n v="22"/>
    <n v="1"/>
    <x v="0"/>
    <m/>
    <s v="x"/>
    <s v="Nej"/>
    <m/>
    <m/>
    <m/>
  </r>
  <r>
    <d v="2023-08-17T00:00:00"/>
    <x v="402"/>
    <x v="2"/>
    <x v="80"/>
    <n v="21"/>
    <n v="6"/>
    <x v="0"/>
    <m/>
    <s v="x"/>
    <s v="Nej"/>
    <m/>
    <m/>
    <m/>
  </r>
  <r>
    <d v="2023-08-17T00:00:00"/>
    <x v="12"/>
    <x v="0"/>
    <x v="14"/>
    <n v="21"/>
    <n v="2"/>
    <x v="0"/>
    <m/>
    <s v="x"/>
    <s v="Nej"/>
    <m/>
    <m/>
    <s v="x"/>
  </r>
  <r>
    <d v="2023-08-17T00:00:00"/>
    <x v="12"/>
    <x v="0"/>
    <x v="14"/>
    <n v="21"/>
    <n v="2"/>
    <x v="0"/>
    <m/>
    <s v="x"/>
    <s v="Nej"/>
    <m/>
    <m/>
    <s v="x"/>
  </r>
  <r>
    <d v="2023-08-17T00:00:00"/>
    <x v="403"/>
    <x v="8"/>
    <x v="4"/>
    <n v="19"/>
    <n v="3"/>
    <x v="0"/>
    <m/>
    <s v="x"/>
    <s v="Nej"/>
    <m/>
    <m/>
    <m/>
  </r>
  <r>
    <d v="2023-08-17T00:00:00"/>
    <x v="61"/>
    <x v="15"/>
    <x v="1"/>
    <n v="29"/>
    <n v="1"/>
    <x v="0"/>
    <m/>
    <s v="x"/>
    <s v="Nej"/>
    <m/>
    <m/>
    <s v="x"/>
  </r>
  <r>
    <d v="2023-08-17T00:00:00"/>
    <x v="61"/>
    <x v="15"/>
    <x v="1"/>
    <n v="29"/>
    <n v="1"/>
    <x v="0"/>
    <m/>
    <s v="x"/>
    <s v="Nej"/>
    <m/>
    <m/>
    <s v="x"/>
  </r>
  <r>
    <d v="2023-08-18T00:00:00"/>
    <x v="404"/>
    <x v="0"/>
    <x v="8"/>
    <n v="21"/>
    <n v="3"/>
    <x v="0"/>
    <m/>
    <s v="x"/>
    <s v="Nej"/>
    <m/>
    <m/>
    <s v="x"/>
  </r>
  <r>
    <d v="2023-08-18T00:00:00"/>
    <x v="235"/>
    <x v="0"/>
    <x v="17"/>
    <n v="20"/>
    <n v="1"/>
    <x v="0"/>
    <m/>
    <s v="x"/>
    <s v="Nej"/>
    <m/>
    <m/>
    <s v="x"/>
  </r>
  <r>
    <d v="2023-08-21T00:00:00"/>
    <x v="341"/>
    <x v="2"/>
    <x v="80"/>
    <n v="8"/>
    <n v="2"/>
    <x v="0"/>
    <m/>
    <s v="x"/>
    <s v="Nej"/>
    <m/>
    <m/>
    <s v="x"/>
  </r>
  <r>
    <d v="2023-08-21T00:00:00"/>
    <x v="405"/>
    <x v="2"/>
    <x v="81"/>
    <n v="6"/>
    <n v="2"/>
    <x v="0"/>
    <m/>
    <s v="x"/>
    <s v="Nej"/>
    <m/>
    <m/>
    <m/>
  </r>
  <r>
    <d v="2023-08-22T00:00:00"/>
    <x v="332"/>
    <x v="11"/>
    <x v="2"/>
    <n v="25"/>
    <n v="2"/>
    <x v="7"/>
    <m/>
    <m/>
    <m/>
    <m/>
    <m/>
    <m/>
  </r>
  <r>
    <d v="2023-08-22T00:00:00"/>
    <x v="332"/>
    <x v="11"/>
    <x v="2"/>
    <n v="25"/>
    <n v="2"/>
    <x v="7"/>
    <m/>
    <m/>
    <m/>
    <m/>
    <m/>
    <m/>
  </r>
  <r>
    <d v="2023-08-22T00:00:00"/>
    <x v="406"/>
    <x v="8"/>
    <x v="7"/>
    <n v="22"/>
    <n v="2"/>
    <x v="0"/>
    <m/>
    <s v="x"/>
    <s v="ja"/>
    <m/>
    <m/>
    <m/>
  </r>
  <r>
    <d v="2023-08-22T00:00:00"/>
    <x v="407"/>
    <x v="11"/>
    <x v="16"/>
    <n v="22"/>
    <n v="2"/>
    <x v="0"/>
    <m/>
    <s v="x"/>
    <s v="Nej"/>
    <m/>
    <m/>
    <m/>
  </r>
  <r>
    <d v="2023-08-22T00:00:00"/>
    <x v="408"/>
    <x v="4"/>
    <x v="7"/>
    <n v="25"/>
    <n v="2"/>
    <x v="0"/>
    <m/>
    <s v="x"/>
    <s v="Skattejagt "/>
    <m/>
    <m/>
    <m/>
  </r>
  <r>
    <d v="2023-08-22T00:00:00"/>
    <x v="12"/>
    <x v="0"/>
    <x v="14"/>
    <n v="24"/>
    <n v="1"/>
    <x v="0"/>
    <s v="Kvinder og Børns Hverdag "/>
    <m/>
    <m/>
    <m/>
    <m/>
    <m/>
  </r>
  <r>
    <d v="2023-08-23T00:00:00"/>
    <x v="409"/>
    <x v="11"/>
    <x v="23"/>
    <n v="25"/>
    <n v="2"/>
    <x v="7"/>
    <m/>
    <m/>
    <m/>
    <m/>
    <m/>
    <m/>
  </r>
  <r>
    <d v="2023-08-23T00:00:00"/>
    <x v="409"/>
    <x v="11"/>
    <x v="23"/>
    <n v="25"/>
    <n v="2"/>
    <x v="7"/>
    <m/>
    <m/>
    <m/>
    <m/>
    <m/>
    <m/>
  </r>
  <r>
    <d v="2023-08-23T00:00:00"/>
    <x v="410"/>
    <x v="8"/>
    <x v="7"/>
    <n v="24"/>
    <n v="2"/>
    <x v="4"/>
    <m/>
    <m/>
    <m/>
    <m/>
    <m/>
    <m/>
  </r>
  <r>
    <d v="2023-08-23T00:00:00"/>
    <x v="411"/>
    <x v="15"/>
    <x v="1"/>
    <n v="21"/>
    <n v="1"/>
    <x v="0"/>
    <m/>
    <s v="x"/>
    <m/>
    <m/>
    <m/>
    <s v="x"/>
  </r>
  <r>
    <d v="2023-08-23T00:00:00"/>
    <x v="412"/>
    <x v="5"/>
    <x v="15"/>
    <n v="25"/>
    <n v="2"/>
    <x v="0"/>
    <m/>
    <s v="x"/>
    <s v="Nej"/>
    <m/>
    <m/>
    <s v="x"/>
  </r>
  <r>
    <d v="2023-08-23T00:00:00"/>
    <x v="412"/>
    <x v="5"/>
    <x v="15"/>
    <n v="25"/>
    <n v="2"/>
    <x v="0"/>
    <m/>
    <s v="x"/>
    <s v="Nej"/>
    <m/>
    <m/>
    <s v="x"/>
  </r>
  <r>
    <d v="2023-08-23T00:00:00"/>
    <x v="412"/>
    <x v="5"/>
    <x v="15"/>
    <n v="25"/>
    <n v="2"/>
    <x v="0"/>
    <m/>
    <s v="x"/>
    <s v="Nej"/>
    <m/>
    <m/>
    <s v="x"/>
  </r>
  <r>
    <d v="2023-08-23T00:00:00"/>
    <x v="412"/>
    <x v="5"/>
    <x v="15"/>
    <n v="25"/>
    <n v="2"/>
    <x v="0"/>
    <m/>
    <s v="x"/>
    <s v="Nej"/>
    <m/>
    <m/>
    <s v="x"/>
  </r>
  <r>
    <d v="2023-08-23T00:00:00"/>
    <x v="412"/>
    <x v="5"/>
    <x v="15"/>
    <n v="25"/>
    <n v="2"/>
    <x v="0"/>
    <m/>
    <s v="x"/>
    <s v="Nej"/>
    <m/>
    <m/>
    <s v="x"/>
  </r>
  <r>
    <d v="2023-08-23T00:00:00"/>
    <x v="412"/>
    <x v="5"/>
    <x v="15"/>
    <n v="25"/>
    <n v="2"/>
    <x v="0"/>
    <m/>
    <s v="x"/>
    <s v="Nej"/>
    <m/>
    <m/>
    <s v="x"/>
  </r>
  <r>
    <d v="2023-08-23T00:00:00"/>
    <x v="413"/>
    <x v="4"/>
    <x v="7"/>
    <n v="31"/>
    <n v="3"/>
    <x v="0"/>
    <m/>
    <s v="x"/>
    <s v="Nej"/>
    <m/>
    <m/>
    <m/>
  </r>
  <r>
    <d v="2023-08-23T00:00:00"/>
    <x v="413"/>
    <x v="4"/>
    <x v="7"/>
    <n v="31"/>
    <n v="3"/>
    <x v="0"/>
    <m/>
    <s v="x"/>
    <s v="Nej"/>
    <m/>
    <m/>
    <m/>
  </r>
  <r>
    <d v="2023-08-23T00:00:00"/>
    <x v="414"/>
    <x v="4"/>
    <x v="93"/>
    <n v="6"/>
    <n v="3"/>
    <x v="0"/>
    <m/>
    <s v="x"/>
    <s v="Nej"/>
    <m/>
    <m/>
    <m/>
  </r>
  <r>
    <d v="2023-08-23T00:00:00"/>
    <x v="415"/>
    <x v="0"/>
    <x v="53"/>
    <n v="21"/>
    <n v="1"/>
    <x v="0"/>
    <s v="x"/>
    <m/>
    <m/>
    <m/>
    <m/>
    <s v="x"/>
  </r>
  <r>
    <d v="2023-08-23T00:00:00"/>
    <x v="416"/>
    <x v="0"/>
    <x v="53"/>
    <n v="20"/>
    <n v="1"/>
    <x v="0"/>
    <m/>
    <s v="x"/>
    <m/>
    <m/>
    <m/>
    <m/>
  </r>
  <r>
    <d v="2023-08-23T00:00:00"/>
    <x v="417"/>
    <x v="4"/>
    <x v="10"/>
    <n v="20"/>
    <n v="2"/>
    <x v="0"/>
    <m/>
    <s v="x"/>
    <s v="På opdagelse i 1800-tallets købstad "/>
    <m/>
    <m/>
    <m/>
  </r>
  <r>
    <d v="2023-08-23T00:00:00"/>
    <x v="417"/>
    <x v="4"/>
    <x v="10"/>
    <n v="20"/>
    <n v="2"/>
    <x v="0"/>
    <m/>
    <s v="x"/>
    <s v="På opdagelse i 1800-tallets købstad "/>
    <m/>
    <m/>
    <m/>
  </r>
  <r>
    <d v="2023-08-23T00:00:00"/>
    <x v="417"/>
    <x v="4"/>
    <x v="10"/>
    <n v="20"/>
    <n v="2"/>
    <x v="0"/>
    <m/>
    <s v="x"/>
    <s v="På opdagelse i 1800-tallets købstad "/>
    <m/>
    <m/>
    <m/>
  </r>
  <r>
    <d v="2023-08-24T00:00:00"/>
    <x v="418"/>
    <x v="3"/>
    <x v="16"/>
    <n v="16"/>
    <n v="2"/>
    <x v="7"/>
    <m/>
    <m/>
    <m/>
    <m/>
    <m/>
    <m/>
  </r>
  <r>
    <d v="2023-08-24T00:00:00"/>
    <x v="419"/>
    <x v="0"/>
    <x v="17"/>
    <n v="20"/>
    <n v="1"/>
    <x v="0"/>
    <m/>
    <s v="x"/>
    <s v="Nej"/>
    <m/>
    <m/>
    <m/>
  </r>
  <r>
    <d v="2023-08-24T00:00:00"/>
    <x v="419"/>
    <x v="0"/>
    <x v="17"/>
    <n v="20"/>
    <n v="1"/>
    <x v="0"/>
    <m/>
    <s v="x"/>
    <s v="Nej"/>
    <m/>
    <m/>
    <m/>
  </r>
  <r>
    <d v="2023-08-24T00:00:00"/>
    <x v="419"/>
    <x v="0"/>
    <x v="17"/>
    <n v="20"/>
    <n v="1"/>
    <x v="0"/>
    <m/>
    <s v="x"/>
    <s v="Nej"/>
    <m/>
    <m/>
    <m/>
  </r>
  <r>
    <d v="2023-08-24T00:00:00"/>
    <x v="419"/>
    <x v="0"/>
    <x v="17"/>
    <n v="20"/>
    <n v="1"/>
    <x v="0"/>
    <m/>
    <s v="x"/>
    <s v="Nej"/>
    <m/>
    <m/>
    <m/>
  </r>
  <r>
    <d v="2023-08-24T00:00:00"/>
    <x v="374"/>
    <x v="2"/>
    <x v="1"/>
    <n v="15"/>
    <n v="3"/>
    <x v="0"/>
    <m/>
    <s v="x"/>
    <s v="Nej"/>
    <m/>
    <m/>
    <s v="x"/>
  </r>
  <r>
    <d v="2023-08-25T00:00:00"/>
    <x v="420"/>
    <x v="0"/>
    <x v="31"/>
    <n v="39"/>
    <n v="3"/>
    <x v="0"/>
    <m/>
    <s v="x"/>
    <s v="Romeo og Julie (special arrang.)"/>
    <m/>
    <m/>
    <m/>
  </r>
  <r>
    <d v="2023-08-25T00:00:00"/>
    <x v="421"/>
    <x v="4"/>
    <x v="15"/>
    <n v="38"/>
    <n v="3"/>
    <x v="0"/>
    <m/>
    <s v="x"/>
    <s v="Nej"/>
    <m/>
    <m/>
    <m/>
  </r>
  <r>
    <d v="2023-08-25T00:00:00"/>
    <x v="209"/>
    <x v="0"/>
    <x v="18"/>
    <n v="25"/>
    <n v="1"/>
    <x v="0"/>
    <m/>
    <s v="x"/>
    <s v="Romeo og Julie (special arrang.)"/>
    <m/>
    <m/>
    <s v="x"/>
  </r>
  <r>
    <d v="2023-08-25T00:00:00"/>
    <x v="209"/>
    <x v="0"/>
    <x v="18"/>
    <n v="25"/>
    <n v="1"/>
    <x v="0"/>
    <m/>
    <s v="x"/>
    <s v="Romeo og Julie (special arrang.)"/>
    <m/>
    <m/>
    <s v="x"/>
  </r>
  <r>
    <d v="2023-08-25T00:00:00"/>
    <x v="209"/>
    <x v="0"/>
    <x v="18"/>
    <n v="25"/>
    <n v="1"/>
    <x v="0"/>
    <m/>
    <s v="x"/>
    <s v="Romeo og Julie (special arrang.)"/>
    <m/>
    <m/>
    <s v="x"/>
  </r>
  <r>
    <d v="2023-08-25T00:00:00"/>
    <x v="209"/>
    <x v="0"/>
    <x v="18"/>
    <n v="25"/>
    <n v="1"/>
    <x v="0"/>
    <m/>
    <s v="x"/>
    <s v="Romeo og Julie (special arrang.)"/>
    <m/>
    <m/>
    <s v="x"/>
  </r>
  <r>
    <d v="2023-08-25T00:00:00"/>
    <x v="60"/>
    <x v="0"/>
    <x v="94"/>
    <n v="25"/>
    <n v="1"/>
    <x v="0"/>
    <m/>
    <s v="x"/>
    <s v="Nej"/>
    <m/>
    <m/>
    <s v="x"/>
  </r>
  <r>
    <d v="2023-08-25T00:00:00"/>
    <x v="60"/>
    <x v="0"/>
    <x v="94"/>
    <n v="25"/>
    <n v="1"/>
    <x v="0"/>
    <m/>
    <s v="x"/>
    <s v="Nej"/>
    <m/>
    <m/>
    <s v="x"/>
  </r>
  <r>
    <d v="2023-08-25T00:00:00"/>
    <x v="60"/>
    <x v="0"/>
    <x v="94"/>
    <n v="25"/>
    <n v="1"/>
    <x v="0"/>
    <m/>
    <s v="x"/>
    <s v="Nej"/>
    <m/>
    <m/>
    <s v="x"/>
  </r>
  <r>
    <d v="2023-08-25T00:00:00"/>
    <x v="60"/>
    <x v="0"/>
    <x v="94"/>
    <n v="25"/>
    <n v="1"/>
    <x v="0"/>
    <m/>
    <s v="x"/>
    <s v="Nej"/>
    <m/>
    <m/>
    <s v="x"/>
  </r>
  <r>
    <d v="2023-08-25T00:00:00"/>
    <x v="422"/>
    <x v="5"/>
    <x v="1"/>
    <n v="28"/>
    <n v="2"/>
    <x v="0"/>
    <m/>
    <s v="x"/>
    <s v="Nej"/>
    <m/>
    <m/>
    <m/>
  </r>
  <r>
    <d v="2023-08-25T00:00:00"/>
    <x v="422"/>
    <x v="5"/>
    <x v="1"/>
    <n v="28"/>
    <n v="2"/>
    <x v="0"/>
    <m/>
    <s v="x"/>
    <s v="Nej"/>
    <m/>
    <m/>
    <m/>
  </r>
  <r>
    <d v="2023-08-25T00:00:00"/>
    <x v="422"/>
    <x v="5"/>
    <x v="1"/>
    <n v="28"/>
    <n v="2"/>
    <x v="0"/>
    <m/>
    <s v="x"/>
    <s v="Nej"/>
    <m/>
    <m/>
    <m/>
  </r>
  <r>
    <d v="2023-08-27T00:00:00"/>
    <x v="423"/>
    <x v="3"/>
    <x v="1"/>
    <n v="26"/>
    <n v="2"/>
    <x v="0"/>
    <m/>
    <s v="x"/>
    <m/>
    <m/>
    <m/>
    <m/>
  </r>
  <r>
    <d v="2023-08-28T00:00:00"/>
    <x v="97"/>
    <x v="4"/>
    <x v="4"/>
    <n v="19"/>
    <n v="2"/>
    <x v="0"/>
    <m/>
    <s v="x"/>
    <s v="Nej"/>
    <m/>
    <m/>
    <s v="x"/>
  </r>
  <r>
    <d v="2023-08-28T00:00:00"/>
    <x v="424"/>
    <x v="3"/>
    <x v="16"/>
    <n v="25"/>
    <n v="3"/>
    <x v="0"/>
    <m/>
    <s v="x"/>
    <s v="Nej"/>
    <m/>
    <m/>
    <m/>
  </r>
  <r>
    <d v="2023-08-28T00:00:00"/>
    <x v="425"/>
    <x v="0"/>
    <x v="31"/>
    <n v="24"/>
    <n v="1"/>
    <x v="0"/>
    <m/>
    <s v="x"/>
    <m/>
    <m/>
    <m/>
    <m/>
  </r>
  <r>
    <d v="2023-08-28T00:00:00"/>
    <x v="426"/>
    <x v="2"/>
    <x v="86"/>
    <n v="2"/>
    <n v="1"/>
    <x v="0"/>
    <m/>
    <s v="x"/>
    <s v="Nej"/>
    <m/>
    <m/>
    <s v="x"/>
  </r>
  <r>
    <d v="2023-08-28T00:00:00"/>
    <x v="427"/>
    <x v="0"/>
    <x v="94"/>
    <n v="23"/>
    <n v="1"/>
    <x v="0"/>
    <s v="Ekspertrundvisning"/>
    <m/>
    <m/>
    <m/>
    <m/>
    <m/>
  </r>
  <r>
    <d v="2023-08-28T00:00:00"/>
    <x v="427"/>
    <x v="0"/>
    <x v="94"/>
    <n v="23"/>
    <n v="1"/>
    <x v="0"/>
    <s v="Ekspertrundvisning"/>
    <m/>
    <m/>
    <m/>
    <m/>
    <m/>
  </r>
  <r>
    <d v="2023-08-29T00:00:00"/>
    <x v="428"/>
    <x v="4"/>
    <x v="10"/>
    <n v="21"/>
    <n v="2"/>
    <x v="16"/>
    <m/>
    <m/>
    <m/>
    <m/>
    <m/>
    <m/>
  </r>
  <r>
    <d v="2023-08-29T00:00:00"/>
    <x v="429"/>
    <x v="3"/>
    <x v="16"/>
    <n v="28"/>
    <n v="2"/>
    <x v="7"/>
    <m/>
    <m/>
    <m/>
    <m/>
    <m/>
    <m/>
  </r>
  <r>
    <d v="2023-08-29T00:00:00"/>
    <x v="430"/>
    <x v="4"/>
    <x v="7"/>
    <n v="23"/>
    <n v="3"/>
    <x v="2"/>
    <m/>
    <m/>
    <m/>
    <m/>
    <m/>
    <m/>
  </r>
  <r>
    <d v="2023-08-29T00:00:00"/>
    <x v="423"/>
    <x v="8"/>
    <x v="4"/>
    <n v="27"/>
    <n v="2"/>
    <x v="2"/>
    <m/>
    <m/>
    <m/>
    <m/>
    <m/>
    <m/>
  </r>
  <r>
    <d v="2023-08-29T00:00:00"/>
    <x v="431"/>
    <x v="4"/>
    <x v="10"/>
    <n v="19"/>
    <n v="2"/>
    <x v="0"/>
    <m/>
    <s v="x"/>
    <s v="Nej"/>
    <m/>
    <m/>
    <m/>
  </r>
  <r>
    <d v="2023-08-29T00:00:00"/>
    <x v="432"/>
    <x v="0"/>
    <x v="8"/>
    <n v="20"/>
    <n v="1"/>
    <x v="0"/>
    <s v="x"/>
    <m/>
    <m/>
    <m/>
    <m/>
    <s v="x"/>
  </r>
  <r>
    <d v="2023-08-29T00:00:00"/>
    <x v="433"/>
    <x v="3"/>
    <x v="1"/>
    <n v="35"/>
    <n v="5"/>
    <x v="0"/>
    <m/>
    <s v="x"/>
    <s v="På kryds og tværs i DGB"/>
    <m/>
    <m/>
    <m/>
  </r>
  <r>
    <d v="2023-08-29T00:00:00"/>
    <x v="434"/>
    <x v="3"/>
    <x v="16"/>
    <n v="7"/>
    <n v="2"/>
    <x v="0"/>
    <m/>
    <s v="x"/>
    <s v="På kryds og tværs i DGB"/>
    <m/>
    <m/>
    <m/>
  </r>
  <r>
    <d v="2023-08-29T00:00:00"/>
    <x v="60"/>
    <x v="0"/>
    <x v="94"/>
    <n v="17"/>
    <n v="1"/>
    <x v="0"/>
    <m/>
    <s v="x"/>
    <m/>
    <m/>
    <m/>
    <s v="x"/>
  </r>
  <r>
    <d v="2023-08-29T00:00:00"/>
    <x v="435"/>
    <x v="4"/>
    <x v="7"/>
    <n v="22"/>
    <n v="2"/>
    <x v="0"/>
    <m/>
    <s v="x"/>
    <s v="På opdagelse i 1800-tallets købstad "/>
    <m/>
    <m/>
    <m/>
  </r>
  <r>
    <d v="2023-08-29T00:00:00"/>
    <x v="435"/>
    <x v="4"/>
    <x v="7"/>
    <n v="22"/>
    <n v="2"/>
    <x v="0"/>
    <m/>
    <s v="x"/>
    <s v="På opdagelse i 1800-tallets købstad "/>
    <m/>
    <m/>
    <m/>
  </r>
  <r>
    <d v="2023-08-30T00:00:00"/>
    <x v="428"/>
    <x v="4"/>
    <x v="10"/>
    <n v="22"/>
    <n v="2"/>
    <x v="16"/>
    <m/>
    <m/>
    <m/>
    <m/>
    <m/>
    <m/>
  </r>
  <r>
    <d v="2023-08-30T00:00:00"/>
    <x v="436"/>
    <x v="3"/>
    <x v="16"/>
    <n v="21"/>
    <n v="2"/>
    <x v="13"/>
    <m/>
    <m/>
    <m/>
    <m/>
    <m/>
    <m/>
  </r>
  <r>
    <d v="2023-08-30T00:00:00"/>
    <x v="437"/>
    <x v="4"/>
    <x v="7"/>
    <n v="23"/>
    <n v="2"/>
    <x v="2"/>
    <m/>
    <m/>
    <m/>
    <m/>
    <m/>
    <m/>
  </r>
  <r>
    <d v="2023-08-30T00:00:00"/>
    <x v="437"/>
    <x v="4"/>
    <x v="7"/>
    <n v="23"/>
    <n v="2"/>
    <x v="2"/>
    <m/>
    <m/>
    <m/>
    <m/>
    <m/>
    <m/>
  </r>
  <r>
    <d v="2023-08-30T00:00:00"/>
    <x v="437"/>
    <x v="4"/>
    <x v="7"/>
    <n v="23"/>
    <n v="2"/>
    <x v="2"/>
    <m/>
    <m/>
    <m/>
    <m/>
    <m/>
    <m/>
  </r>
  <r>
    <d v="2023-08-30T00:00:00"/>
    <x v="438"/>
    <x v="2"/>
    <x v="80"/>
    <n v="6"/>
    <n v="2"/>
    <x v="0"/>
    <m/>
    <s v="x"/>
    <s v="Nej"/>
    <m/>
    <m/>
    <s v="x"/>
  </r>
  <r>
    <d v="2023-08-30T00:00:00"/>
    <x v="437"/>
    <x v="4"/>
    <x v="7"/>
    <n v="22"/>
    <n v="2"/>
    <x v="0"/>
    <m/>
    <s v="x"/>
    <s v="På opdagelse i 1800-tallets købstad "/>
    <m/>
    <m/>
    <m/>
  </r>
  <r>
    <d v="2023-08-30T00:00:00"/>
    <x v="437"/>
    <x v="4"/>
    <x v="7"/>
    <n v="22"/>
    <n v="2"/>
    <x v="0"/>
    <m/>
    <s v="x"/>
    <s v="På opdagelse i 1800-tallets købstad "/>
    <m/>
    <m/>
    <m/>
  </r>
  <r>
    <d v="2023-08-30T00:00:00"/>
    <x v="437"/>
    <x v="4"/>
    <x v="7"/>
    <n v="22"/>
    <n v="2"/>
    <x v="0"/>
    <m/>
    <s v="x"/>
    <s v="På opdagelse i 1800-tallets købstad "/>
    <m/>
    <m/>
    <m/>
  </r>
  <r>
    <d v="2023-08-30T00:00:00"/>
    <x v="278"/>
    <x v="4"/>
    <x v="7"/>
    <n v="18"/>
    <n v="2"/>
    <x v="0"/>
    <m/>
    <s v="x"/>
    <m/>
    <m/>
    <m/>
    <m/>
  </r>
  <r>
    <d v="2023-08-31T00:00:00"/>
    <x v="423"/>
    <x v="8"/>
    <x v="4"/>
    <n v="26"/>
    <n v="2"/>
    <x v="2"/>
    <m/>
    <m/>
    <m/>
    <m/>
    <m/>
    <m/>
  </r>
  <r>
    <d v="2023-08-31T00:00:00"/>
    <x v="423"/>
    <x v="8"/>
    <x v="4"/>
    <n v="24"/>
    <n v="2"/>
    <x v="2"/>
    <m/>
    <m/>
    <m/>
    <m/>
    <m/>
    <m/>
  </r>
  <r>
    <d v="2023-08-31T00:00:00"/>
    <x v="439"/>
    <x v="11"/>
    <x v="16"/>
    <n v="22"/>
    <n v="2"/>
    <x v="13"/>
    <m/>
    <m/>
    <m/>
    <m/>
    <m/>
    <m/>
  </r>
  <r>
    <d v="2023-08-31T00:00:00"/>
    <x v="259"/>
    <x v="0"/>
    <x v="95"/>
    <n v="28"/>
    <n v="1"/>
    <x v="0"/>
    <m/>
    <s v="x"/>
    <s v="Nej"/>
    <m/>
    <m/>
    <m/>
  </r>
  <r>
    <d v="2023-08-31T00:00:00"/>
    <x v="259"/>
    <x v="0"/>
    <x v="95"/>
    <n v="28"/>
    <n v="1"/>
    <x v="0"/>
    <m/>
    <s v="x"/>
    <s v="Nej"/>
    <m/>
    <m/>
    <m/>
  </r>
  <r>
    <d v="2023-08-31T00:00:00"/>
    <x v="259"/>
    <x v="0"/>
    <x v="95"/>
    <n v="28"/>
    <n v="1"/>
    <x v="0"/>
    <m/>
    <s v="x"/>
    <s v="Nej"/>
    <m/>
    <m/>
    <m/>
  </r>
  <r>
    <d v="2023-08-31T00:00:00"/>
    <x v="259"/>
    <x v="0"/>
    <x v="95"/>
    <n v="28"/>
    <n v="1"/>
    <x v="0"/>
    <m/>
    <s v="x"/>
    <s v="Nej"/>
    <m/>
    <m/>
    <m/>
  </r>
  <r>
    <d v="2023-08-31T00:00:00"/>
    <x v="259"/>
    <x v="0"/>
    <x v="95"/>
    <n v="28"/>
    <n v="1"/>
    <x v="0"/>
    <m/>
    <s v="x"/>
    <s v="Nej"/>
    <m/>
    <m/>
    <m/>
  </r>
  <r>
    <d v="2023-08-31T00:00:00"/>
    <x v="355"/>
    <x v="0"/>
    <x v="96"/>
    <n v="7"/>
    <n v="1"/>
    <x v="0"/>
    <m/>
    <s v="x"/>
    <s v="Lokumsruten "/>
    <m/>
    <m/>
    <m/>
  </r>
  <r>
    <d v="2023-08-31T00:00:00"/>
    <x v="440"/>
    <x v="11"/>
    <x v="63"/>
    <n v="18"/>
    <n v="2"/>
    <x v="0"/>
    <m/>
    <s v="x"/>
    <s v="Nej"/>
    <m/>
    <m/>
    <m/>
  </r>
  <r>
    <d v="2023-08-31T00:00:00"/>
    <x v="423"/>
    <x v="8"/>
    <x v="4"/>
    <n v="24"/>
    <n v="2"/>
    <x v="0"/>
    <m/>
    <s v="x"/>
    <s v="Nej"/>
    <m/>
    <m/>
    <m/>
  </r>
  <r>
    <d v="2023-08-31T00:00:00"/>
    <x v="423"/>
    <x v="8"/>
    <x v="4"/>
    <n v="21"/>
    <n v="2"/>
    <x v="2"/>
    <m/>
    <m/>
    <m/>
    <m/>
    <m/>
    <m/>
  </r>
  <r>
    <d v="2023-09-01T00:00:00"/>
    <x v="105"/>
    <x v="14"/>
    <x v="2"/>
    <n v="1"/>
    <n v="1"/>
    <x v="0"/>
    <m/>
    <s v="x"/>
    <s v="Nej"/>
    <m/>
    <m/>
    <m/>
  </r>
  <r>
    <d v="2023-09-01T00:00:00"/>
    <x v="139"/>
    <x v="0"/>
    <x v="17"/>
    <n v="30"/>
    <n v="1"/>
    <x v="0"/>
    <m/>
    <s v="x"/>
    <s v="Nej"/>
    <m/>
    <m/>
    <s v="x"/>
  </r>
  <r>
    <d v="2023-09-01T00:00:00"/>
    <x v="105"/>
    <x v="14"/>
    <x v="57"/>
    <n v="2"/>
    <n v="1"/>
    <x v="0"/>
    <m/>
    <s v="x"/>
    <s v="Nej"/>
    <m/>
    <m/>
    <m/>
  </r>
  <r>
    <d v="2023-09-01T00:00:00"/>
    <x v="441"/>
    <x v="0"/>
    <x v="3"/>
    <n v="28"/>
    <n v="3"/>
    <x v="0"/>
    <m/>
    <s v="x"/>
    <s v="Materiale fra 70'erne de havde"/>
    <m/>
    <m/>
    <m/>
  </r>
  <r>
    <d v="2023-09-03T00:00:00"/>
    <x v="442"/>
    <x v="4"/>
    <x v="10"/>
    <n v="21"/>
    <n v="3"/>
    <x v="0"/>
    <m/>
    <s v="x"/>
    <s v="Nej"/>
    <m/>
    <m/>
    <m/>
  </r>
  <r>
    <d v="2023-09-04T00:00:00"/>
    <x v="443"/>
    <x v="5"/>
    <x v="15"/>
    <n v="3"/>
    <n v="1"/>
    <x v="0"/>
    <m/>
    <s v="x"/>
    <s v="Nej"/>
    <m/>
    <m/>
    <m/>
  </r>
  <r>
    <d v="2023-09-04T00:00:00"/>
    <x v="191"/>
    <x v="6"/>
    <x v="6"/>
    <n v="12"/>
    <n v="3"/>
    <x v="0"/>
    <m/>
    <s v="x"/>
    <s v="Nej"/>
    <m/>
    <m/>
    <s v="x"/>
  </r>
  <r>
    <d v="2023-09-05T00:00:00"/>
    <x v="444"/>
    <x v="4"/>
    <x v="7"/>
    <n v="25"/>
    <n v="2"/>
    <x v="4"/>
    <m/>
    <m/>
    <m/>
    <m/>
    <m/>
    <m/>
  </r>
  <r>
    <d v="2023-09-05T00:00:00"/>
    <x v="444"/>
    <x v="4"/>
    <x v="7"/>
    <n v="25"/>
    <n v="2"/>
    <x v="2"/>
    <m/>
    <m/>
    <m/>
    <m/>
    <m/>
    <m/>
  </r>
  <r>
    <d v="2023-09-05T00:00:00"/>
    <x v="445"/>
    <x v="0"/>
    <x v="97"/>
    <n v="25"/>
    <n v="1"/>
    <x v="0"/>
    <m/>
    <s v="x"/>
    <s v="Nej"/>
    <m/>
    <m/>
    <m/>
  </r>
  <r>
    <d v="2023-09-05T00:00:00"/>
    <x v="139"/>
    <x v="0"/>
    <x v="17"/>
    <n v="8"/>
    <n v="1"/>
    <x v="0"/>
    <m/>
    <s v="x"/>
    <s v="Jorden Kalder"/>
    <m/>
    <m/>
    <s v="x"/>
  </r>
  <r>
    <d v="2023-09-05T00:00:00"/>
    <x v="446"/>
    <x v="4"/>
    <x v="7"/>
    <n v="15"/>
    <n v="1"/>
    <x v="0"/>
    <m/>
    <s v="x"/>
    <s v="Nej"/>
    <m/>
    <m/>
    <m/>
  </r>
  <r>
    <d v="2023-09-05T00:00:00"/>
    <x v="447"/>
    <x v="6"/>
    <x v="57"/>
    <n v="11"/>
    <n v="4"/>
    <x v="0"/>
    <m/>
    <s v="x"/>
    <s v="Nej"/>
    <m/>
    <m/>
    <m/>
  </r>
  <r>
    <d v="2023-09-05T00:00:00"/>
    <x v="448"/>
    <x v="8"/>
    <x v="4"/>
    <n v="14"/>
    <n v="2"/>
    <x v="0"/>
    <m/>
    <s v="x"/>
    <s v="Nej"/>
    <m/>
    <m/>
    <m/>
  </r>
  <r>
    <d v="2023-09-05T00:00:00"/>
    <x v="449"/>
    <x v="0"/>
    <x v="17"/>
    <n v="20"/>
    <n v="3"/>
    <x v="0"/>
    <m/>
    <s v="x"/>
    <s v="Nej"/>
    <m/>
    <m/>
    <s v="x"/>
  </r>
  <r>
    <d v="2023-09-05T00:00:00"/>
    <x v="19"/>
    <x v="6"/>
    <x v="76"/>
    <n v="8"/>
    <n v="4"/>
    <x v="10"/>
    <m/>
    <m/>
    <m/>
    <s v="x"/>
    <s v="x"/>
    <s v="x"/>
  </r>
  <r>
    <d v="2023-09-06T00:00:00"/>
    <x v="450"/>
    <x v="4"/>
    <x v="4"/>
    <n v="16"/>
    <n v="2"/>
    <x v="2"/>
    <m/>
    <m/>
    <m/>
    <m/>
    <m/>
    <m/>
  </r>
  <r>
    <d v="2023-09-06T00:00:00"/>
    <x v="451"/>
    <x v="4"/>
    <x v="7"/>
    <n v="23"/>
    <n v="2"/>
    <x v="2"/>
    <m/>
    <m/>
    <m/>
    <m/>
    <m/>
    <m/>
  </r>
  <r>
    <d v="2023-09-06T00:00:00"/>
    <x v="451"/>
    <x v="4"/>
    <x v="7"/>
    <n v="23"/>
    <n v="2"/>
    <x v="4"/>
    <m/>
    <m/>
    <m/>
    <m/>
    <m/>
    <m/>
  </r>
  <r>
    <d v="2023-09-06T00:00:00"/>
    <x v="451"/>
    <x v="4"/>
    <x v="7"/>
    <n v="23"/>
    <n v="2"/>
    <x v="16"/>
    <m/>
    <m/>
    <m/>
    <m/>
    <m/>
    <m/>
  </r>
  <r>
    <d v="2023-09-06T00:00:00"/>
    <x v="452"/>
    <x v="3"/>
    <x v="1"/>
    <n v="22"/>
    <n v="2"/>
    <x v="0"/>
    <m/>
    <s v="x"/>
    <m/>
    <m/>
    <m/>
    <m/>
  </r>
  <r>
    <d v="2023-09-06T00:00:00"/>
    <x v="159"/>
    <x v="0"/>
    <x v="98"/>
    <n v="17"/>
    <n v="3"/>
    <x v="0"/>
    <m/>
    <s v="x"/>
    <s v="Nej"/>
    <m/>
    <m/>
    <s v="x"/>
  </r>
  <r>
    <d v="2023-09-06T00:00:00"/>
    <x v="453"/>
    <x v="4"/>
    <x v="4"/>
    <n v="16"/>
    <n v="2"/>
    <x v="2"/>
    <m/>
    <m/>
    <m/>
    <m/>
    <m/>
    <m/>
  </r>
  <r>
    <d v="2023-09-06T00:00:00"/>
    <x v="454"/>
    <x v="5"/>
    <x v="32"/>
    <n v="25"/>
    <n v="3"/>
    <x v="0"/>
    <m/>
    <s v="x"/>
    <s v="Nej"/>
    <m/>
    <m/>
    <m/>
  </r>
  <r>
    <d v="2023-09-06T00:00:00"/>
    <x v="454"/>
    <x v="5"/>
    <x v="32"/>
    <n v="25"/>
    <n v="3"/>
    <x v="0"/>
    <m/>
    <s v="x"/>
    <s v="Nej"/>
    <m/>
    <m/>
    <m/>
  </r>
  <r>
    <d v="2023-09-06T00:00:00"/>
    <x v="454"/>
    <x v="5"/>
    <x v="32"/>
    <n v="25"/>
    <n v="3"/>
    <x v="0"/>
    <m/>
    <s v="x"/>
    <s v="Nej"/>
    <m/>
    <m/>
    <m/>
  </r>
  <r>
    <d v="2023-09-06T00:00:00"/>
    <x v="455"/>
    <x v="0"/>
    <x v="1"/>
    <n v="25"/>
    <n v="2"/>
    <x v="0"/>
    <s v="x"/>
    <m/>
    <m/>
    <m/>
    <m/>
    <m/>
  </r>
  <r>
    <d v="2023-09-06T00:00:00"/>
    <x v="452"/>
    <x v="4"/>
    <x v="10"/>
    <n v="16"/>
    <n v="2"/>
    <x v="0"/>
    <m/>
    <s v="x"/>
    <s v="Nej"/>
    <m/>
    <m/>
    <m/>
  </r>
  <r>
    <d v="2023-09-06T00:00:00"/>
    <x v="447"/>
    <x v="4"/>
    <x v="10"/>
    <n v="6"/>
    <n v="2"/>
    <x v="0"/>
    <m/>
    <s v="x"/>
    <m/>
    <m/>
    <m/>
    <m/>
  </r>
  <r>
    <d v="2023-09-06T00:00:00"/>
    <x v="456"/>
    <x v="4"/>
    <x v="44"/>
    <n v="7"/>
    <n v="4"/>
    <x v="0"/>
    <m/>
    <s v="x"/>
    <s v="Nej"/>
    <m/>
    <m/>
    <m/>
  </r>
  <r>
    <d v="2023-09-06T00:00:00"/>
    <x v="457"/>
    <x v="4"/>
    <x v="32"/>
    <n v="20"/>
    <n v="11"/>
    <x v="0"/>
    <m/>
    <s v="x"/>
    <s v="Nej"/>
    <m/>
    <m/>
    <m/>
  </r>
  <r>
    <d v="2023-09-06T00:00:00"/>
    <x v="458"/>
    <x v="3"/>
    <x v="16"/>
    <n v="35"/>
    <n v="4"/>
    <x v="0"/>
    <m/>
    <s v="x"/>
    <s v="Nej"/>
    <m/>
    <m/>
    <m/>
  </r>
  <r>
    <d v="2023-09-06T00:00:00"/>
    <x v="451"/>
    <x v="4"/>
    <x v="7"/>
    <n v="30"/>
    <n v="3"/>
    <x v="0"/>
    <m/>
    <s v="x"/>
    <s v="Nej"/>
    <m/>
    <m/>
    <m/>
  </r>
  <r>
    <d v="2023-09-06T00:00:00"/>
    <x v="451"/>
    <x v="4"/>
    <x v="7"/>
    <n v="30"/>
    <n v="3"/>
    <x v="0"/>
    <m/>
    <s v="x"/>
    <s v="Nej"/>
    <m/>
    <m/>
    <m/>
  </r>
  <r>
    <d v="2023-09-06T00:00:00"/>
    <x v="347"/>
    <x v="0"/>
    <x v="21"/>
    <n v="2"/>
    <n v="1"/>
    <x v="0"/>
    <m/>
    <s v="x"/>
    <m/>
    <m/>
    <m/>
    <s v="x"/>
  </r>
  <r>
    <d v="2023-09-06T00:00:00"/>
    <x v="459"/>
    <x v="0"/>
    <x v="18"/>
    <n v="25"/>
    <n v="1"/>
    <x v="0"/>
    <m/>
    <s v="x"/>
    <s v="Nej"/>
    <m/>
    <m/>
    <m/>
  </r>
  <r>
    <d v="2023-09-06T00:00:00"/>
    <x v="460"/>
    <x v="0"/>
    <x v="21"/>
    <n v="7"/>
    <n v="2"/>
    <x v="0"/>
    <m/>
    <s v="x"/>
    <s v="Nej"/>
    <m/>
    <m/>
    <m/>
  </r>
  <r>
    <d v="2023-09-06T00:00:00"/>
    <x v="461"/>
    <x v="15"/>
    <x v="1"/>
    <n v="20"/>
    <n v="2"/>
    <x v="0"/>
    <m/>
    <s v="x"/>
    <m/>
    <m/>
    <m/>
    <m/>
  </r>
  <r>
    <d v="2023-09-06T00:00:00"/>
    <x v="462"/>
    <x v="4"/>
    <x v="7"/>
    <n v="10"/>
    <n v="2"/>
    <x v="0"/>
    <m/>
    <s v="x"/>
    <s v="Nej"/>
    <m/>
    <m/>
    <m/>
  </r>
  <r>
    <d v="2023-09-07T00:00:00"/>
    <x v="59"/>
    <x v="0"/>
    <x v="53"/>
    <n v="13"/>
    <n v="2"/>
    <x v="0"/>
    <s v="x"/>
    <m/>
    <m/>
    <m/>
    <m/>
    <s v="x"/>
  </r>
  <r>
    <d v="2023-09-07T00:00:00"/>
    <x v="463"/>
    <x v="0"/>
    <x v="0"/>
    <n v="6"/>
    <n v="2"/>
    <x v="0"/>
    <m/>
    <s v="x"/>
    <s v="Nej"/>
    <m/>
    <m/>
    <m/>
  </r>
  <r>
    <d v="2023-09-07T00:00:00"/>
    <x v="464"/>
    <x v="0"/>
    <x v="94"/>
    <n v="18"/>
    <n v="2"/>
    <x v="0"/>
    <m/>
    <s v="x"/>
    <m/>
    <m/>
    <m/>
    <s v="x"/>
  </r>
  <r>
    <d v="2023-09-07T00:00:00"/>
    <x v="465"/>
    <x v="4"/>
    <x v="7"/>
    <n v="14"/>
    <n v="2"/>
    <x v="0"/>
    <m/>
    <s v="x"/>
    <s v="På kryds og tværs i DGB"/>
    <m/>
    <m/>
    <m/>
  </r>
  <r>
    <d v="2023-09-07T00:00:00"/>
    <x v="466"/>
    <x v="0"/>
    <x v="3"/>
    <n v="7"/>
    <n v="1"/>
    <x v="0"/>
    <m/>
    <s v="x"/>
    <s v="Nej"/>
    <m/>
    <m/>
    <m/>
  </r>
  <r>
    <d v="2023-09-07T00:00:00"/>
    <x v="355"/>
    <x v="4"/>
    <x v="47"/>
    <n v="15"/>
    <n v="2"/>
    <x v="0"/>
    <m/>
    <s v="x"/>
    <s v="Fotoløb - eget"/>
    <m/>
    <m/>
    <m/>
  </r>
  <r>
    <d v="2023-09-08T00:00:00"/>
    <x v="222"/>
    <x v="3"/>
    <x v="23"/>
    <n v="23"/>
    <n v="2"/>
    <x v="7"/>
    <m/>
    <m/>
    <m/>
    <m/>
    <s v="x"/>
    <s v="x"/>
  </r>
  <r>
    <d v="2023-09-08T00:00:00"/>
    <x v="459"/>
    <x v="0"/>
    <x v="18"/>
    <n v="29"/>
    <n v="1"/>
    <x v="0"/>
    <m/>
    <s v="x"/>
    <s v="Nej"/>
    <m/>
    <m/>
    <m/>
  </r>
  <r>
    <d v="2023-09-11T00:00:00"/>
    <x v="46"/>
    <x v="6"/>
    <x v="13"/>
    <n v="25"/>
    <n v="2"/>
    <x v="6"/>
    <m/>
    <m/>
    <m/>
    <m/>
    <s v="x"/>
    <s v="x"/>
  </r>
  <r>
    <d v="2023-09-11T00:00:00"/>
    <x v="46"/>
    <x v="6"/>
    <x v="13"/>
    <n v="25"/>
    <n v="2"/>
    <x v="6"/>
    <m/>
    <m/>
    <m/>
    <m/>
    <s v="x"/>
    <s v="x"/>
  </r>
  <r>
    <d v="2023-09-11T00:00:00"/>
    <x v="86"/>
    <x v="0"/>
    <x v="0"/>
    <n v="8"/>
    <n v="1"/>
    <x v="0"/>
    <m/>
    <s v="x"/>
    <m/>
    <m/>
    <m/>
    <m/>
  </r>
  <r>
    <d v="2023-09-11T00:00:00"/>
    <x v="4"/>
    <x v="0"/>
    <x v="3"/>
    <n v="23"/>
    <n v="1"/>
    <x v="0"/>
    <s v="x"/>
    <m/>
    <m/>
    <m/>
    <m/>
    <s v="x"/>
  </r>
  <r>
    <d v="2023-09-11T00:00:00"/>
    <x v="191"/>
    <x v="6"/>
    <x v="48"/>
    <n v="12"/>
    <n v="1"/>
    <x v="0"/>
    <m/>
    <s v="x"/>
    <s v="Nej"/>
    <s v="Modtagerklasse"/>
    <m/>
    <s v="x"/>
  </r>
  <r>
    <d v="2023-09-11T00:00:00"/>
    <x v="46"/>
    <x v="6"/>
    <x v="13"/>
    <n v="24"/>
    <n v="2"/>
    <x v="0"/>
    <m/>
    <s v="x"/>
    <s v="Nej"/>
    <m/>
    <m/>
    <s v="x"/>
  </r>
  <r>
    <d v="2023-09-11T00:00:00"/>
    <x v="90"/>
    <x v="0"/>
    <x v="31"/>
    <n v="26"/>
    <n v="3"/>
    <x v="0"/>
    <m/>
    <s v="x"/>
    <s v="Nej"/>
    <m/>
    <m/>
    <s v="x"/>
  </r>
  <r>
    <d v="2023-09-11T00:00:00"/>
    <x v="379"/>
    <x v="6"/>
    <x v="6"/>
    <n v="7"/>
    <n v="3"/>
    <x v="0"/>
    <m/>
    <s v="x"/>
    <m/>
    <m/>
    <m/>
    <s v="x"/>
  </r>
  <r>
    <d v="2023-09-11T00:00:00"/>
    <x v="9"/>
    <x v="3"/>
    <x v="16"/>
    <n v="23"/>
    <n v="1"/>
    <x v="0"/>
    <m/>
    <s v="x"/>
    <s v="Nej"/>
    <m/>
    <m/>
    <s v="x"/>
  </r>
  <r>
    <d v="2023-09-12T00:00:00"/>
    <x v="467"/>
    <x v="4"/>
    <x v="4"/>
    <n v="24"/>
    <n v="4"/>
    <x v="2"/>
    <m/>
    <m/>
    <m/>
    <m/>
    <m/>
    <m/>
  </r>
  <r>
    <d v="2023-09-12T00:00:00"/>
    <x v="467"/>
    <x v="4"/>
    <x v="4"/>
    <n v="24"/>
    <n v="4"/>
    <x v="2"/>
    <m/>
    <m/>
    <m/>
    <m/>
    <m/>
    <m/>
  </r>
  <r>
    <d v="2023-09-12T00:00:00"/>
    <x v="46"/>
    <x v="6"/>
    <x v="13"/>
    <n v="25"/>
    <n v="2"/>
    <x v="6"/>
    <m/>
    <m/>
    <m/>
    <m/>
    <s v="x"/>
    <s v="x"/>
  </r>
  <r>
    <d v="2023-09-12T00:00:00"/>
    <x v="46"/>
    <x v="6"/>
    <x v="13"/>
    <n v="25"/>
    <n v="2"/>
    <x v="6"/>
    <m/>
    <m/>
    <m/>
    <m/>
    <s v="x"/>
    <s v="x"/>
  </r>
  <r>
    <d v="2023-09-12T00:00:00"/>
    <x v="139"/>
    <x v="0"/>
    <x v="17"/>
    <n v="38"/>
    <n v="2"/>
    <x v="0"/>
    <m/>
    <s v="x"/>
    <s v="Nej"/>
    <m/>
    <m/>
    <s v="x"/>
  </r>
  <r>
    <d v="2023-09-12T00:00:00"/>
    <x v="9"/>
    <x v="3"/>
    <x v="16"/>
    <n v="22"/>
    <n v="1"/>
    <x v="0"/>
    <m/>
    <s v="x"/>
    <s v="På kryds og tværs i DGB"/>
    <m/>
    <m/>
    <s v="x"/>
  </r>
  <r>
    <d v="2023-09-12T00:00:00"/>
    <x v="468"/>
    <x v="3"/>
    <x v="99"/>
    <n v="15"/>
    <n v="8"/>
    <x v="0"/>
    <m/>
    <s v="x"/>
    <s v="Nej"/>
    <m/>
    <m/>
    <m/>
  </r>
  <r>
    <d v="2023-09-12T00:00:00"/>
    <x v="430"/>
    <x v="4"/>
    <x v="7"/>
    <n v="21"/>
    <n v="2"/>
    <x v="0"/>
    <m/>
    <s v="x"/>
    <s v="Nej"/>
    <m/>
    <m/>
    <m/>
  </r>
  <r>
    <d v="2023-09-12T00:00:00"/>
    <x v="5"/>
    <x v="3"/>
    <x v="23"/>
    <n v="21"/>
    <n v="3"/>
    <x v="0"/>
    <m/>
    <s v="x"/>
    <s v="Nej"/>
    <m/>
    <m/>
    <s v="x"/>
  </r>
  <r>
    <d v="2023-09-12T00:00:00"/>
    <x v="5"/>
    <x v="3"/>
    <x v="23"/>
    <n v="19"/>
    <n v="3"/>
    <x v="0"/>
    <m/>
    <s v="x"/>
    <s v="Nej"/>
    <m/>
    <m/>
    <s v="x"/>
  </r>
  <r>
    <d v="2023-09-12T00:00:00"/>
    <x v="5"/>
    <x v="3"/>
    <x v="23"/>
    <n v="15"/>
    <n v="1"/>
    <x v="0"/>
    <m/>
    <s v="x"/>
    <s v="Nej"/>
    <m/>
    <m/>
    <s v="x"/>
  </r>
  <r>
    <d v="2023-09-12T00:00:00"/>
    <x v="469"/>
    <x v="3"/>
    <x v="23"/>
    <n v="1"/>
    <n v="1"/>
    <x v="0"/>
    <m/>
    <s v="x"/>
    <s v="Nej"/>
    <m/>
    <m/>
    <m/>
  </r>
  <r>
    <d v="2023-09-12T00:00:00"/>
    <x v="470"/>
    <x v="3"/>
    <x v="23"/>
    <n v="20"/>
    <n v="2"/>
    <x v="0"/>
    <m/>
    <s v="x"/>
    <s v="Nej"/>
    <m/>
    <m/>
    <m/>
  </r>
  <r>
    <d v="2023-09-12T00:00:00"/>
    <x v="471"/>
    <x v="0"/>
    <x v="3"/>
    <n v="24"/>
    <n v="2"/>
    <x v="0"/>
    <m/>
    <s v="x"/>
    <m/>
    <m/>
    <m/>
    <m/>
  </r>
  <r>
    <d v="2023-09-12T00:00:00"/>
    <x v="472"/>
    <x v="4"/>
    <x v="10"/>
    <n v="1"/>
    <n v="1"/>
    <x v="0"/>
    <m/>
    <s v="x"/>
    <s v="Nej"/>
    <m/>
    <m/>
    <m/>
  </r>
  <r>
    <d v="2023-09-12T00:00:00"/>
    <x v="46"/>
    <x v="6"/>
    <x v="13"/>
    <n v="23"/>
    <n v="2"/>
    <x v="0"/>
    <m/>
    <s v="x"/>
    <s v="Nej"/>
    <m/>
    <m/>
    <s v="x"/>
  </r>
  <r>
    <d v="2023-09-13T00:00:00"/>
    <x v="281"/>
    <x v="4"/>
    <x v="7"/>
    <n v="20"/>
    <n v="2"/>
    <x v="2"/>
    <m/>
    <m/>
    <m/>
    <m/>
    <m/>
    <m/>
  </r>
  <r>
    <d v="2023-09-13T00:00:00"/>
    <x v="65"/>
    <x v="3"/>
    <x v="16"/>
    <n v="23"/>
    <n v="1"/>
    <x v="5"/>
    <m/>
    <m/>
    <m/>
    <m/>
    <s v="x"/>
    <s v="x"/>
  </r>
  <r>
    <d v="2023-09-13T00:00:00"/>
    <x v="65"/>
    <x v="3"/>
    <x v="16"/>
    <n v="24"/>
    <n v="1"/>
    <x v="5"/>
    <m/>
    <m/>
    <m/>
    <m/>
    <s v="x"/>
    <s v="x"/>
  </r>
  <r>
    <d v="2023-09-13T00:00:00"/>
    <x v="473"/>
    <x v="11"/>
    <x v="23"/>
    <n v="24"/>
    <n v="2"/>
    <x v="13"/>
    <m/>
    <m/>
    <m/>
    <m/>
    <m/>
    <m/>
  </r>
  <r>
    <d v="2023-09-13T00:00:00"/>
    <x v="46"/>
    <x v="6"/>
    <x v="13"/>
    <n v="25"/>
    <n v="2"/>
    <x v="6"/>
    <m/>
    <m/>
    <m/>
    <m/>
    <s v="x"/>
    <s v="x"/>
  </r>
  <r>
    <d v="2023-09-13T00:00:00"/>
    <x v="46"/>
    <x v="6"/>
    <x v="13"/>
    <n v="25"/>
    <n v="2"/>
    <x v="6"/>
    <m/>
    <m/>
    <m/>
    <m/>
    <s v="x"/>
    <s v="x"/>
  </r>
  <r>
    <d v="2023-09-13T00:00:00"/>
    <x v="474"/>
    <x v="0"/>
    <x v="36"/>
    <n v="26"/>
    <n v="2"/>
    <x v="0"/>
    <m/>
    <s v="x"/>
    <s v="Nej"/>
    <m/>
    <m/>
    <s v="x"/>
  </r>
  <r>
    <d v="2023-09-13T00:00:00"/>
    <x v="475"/>
    <x v="5"/>
    <x v="20"/>
    <n v="27"/>
    <n v="2"/>
    <x v="0"/>
    <m/>
    <s v="x"/>
    <s v="På kryds og tværs i DGB"/>
    <m/>
    <m/>
    <s v="x"/>
  </r>
  <r>
    <d v="2023-09-13T00:00:00"/>
    <x v="27"/>
    <x v="0"/>
    <x v="17"/>
    <n v="9"/>
    <n v="1"/>
    <x v="0"/>
    <m/>
    <s v="x"/>
    <s v="Nej"/>
    <m/>
    <m/>
    <s v="x"/>
  </r>
  <r>
    <d v="2023-09-13T00:00:00"/>
    <x v="452"/>
    <x v="4"/>
    <x v="7"/>
    <n v="25"/>
    <n v="2"/>
    <x v="0"/>
    <m/>
    <s v="x"/>
    <s v="Nej"/>
    <m/>
    <m/>
    <m/>
  </r>
  <r>
    <d v="2023-09-13T00:00:00"/>
    <x v="6"/>
    <x v="4"/>
    <x v="7"/>
    <n v="19"/>
    <n v="1"/>
    <x v="0"/>
    <m/>
    <s v="x"/>
    <s v="Nej"/>
    <m/>
    <m/>
    <s v="x"/>
  </r>
  <r>
    <d v="2023-09-13T00:00:00"/>
    <x v="46"/>
    <x v="6"/>
    <x v="13"/>
    <n v="22"/>
    <n v="5"/>
    <x v="0"/>
    <m/>
    <s v="x"/>
    <m/>
    <m/>
    <m/>
    <s v="x"/>
  </r>
  <r>
    <d v="2023-09-13T00:00:00"/>
    <x v="46"/>
    <x v="6"/>
    <x v="13"/>
    <n v="24"/>
    <n v="2"/>
    <x v="0"/>
    <m/>
    <s v="x"/>
    <s v="Nej"/>
    <m/>
    <m/>
    <s v="x"/>
  </r>
  <r>
    <d v="2023-09-13T00:00:00"/>
    <x v="476"/>
    <x v="0"/>
    <x v="17"/>
    <n v="19"/>
    <n v="4"/>
    <x v="0"/>
    <m/>
    <s v="x"/>
    <s v="Lokumsruten "/>
    <m/>
    <m/>
    <s v="x"/>
  </r>
  <r>
    <d v="2023-09-13T00:00:00"/>
    <x v="477"/>
    <x v="0"/>
    <x v="1"/>
    <n v="28"/>
    <n v="2"/>
    <x v="0"/>
    <m/>
    <s v="x"/>
    <m/>
    <m/>
    <m/>
    <m/>
  </r>
  <r>
    <d v="2023-09-13T00:00:00"/>
    <x v="281"/>
    <x v="4"/>
    <x v="7"/>
    <n v="19"/>
    <n v="2"/>
    <x v="2"/>
    <m/>
    <m/>
    <m/>
    <m/>
    <m/>
    <m/>
  </r>
  <r>
    <d v="2023-09-13T00:00:00"/>
    <x v="478"/>
    <x v="4"/>
    <x v="4"/>
    <n v="27"/>
    <n v="2"/>
    <x v="2"/>
    <m/>
    <m/>
    <m/>
    <m/>
    <m/>
    <m/>
  </r>
  <r>
    <d v="2023-09-13T00:00:00"/>
    <x v="479"/>
    <x v="0"/>
    <x v="3"/>
    <n v="29"/>
    <n v="2"/>
    <x v="0"/>
    <m/>
    <s v="x"/>
    <s v="Nej"/>
    <m/>
    <m/>
    <m/>
  </r>
  <r>
    <d v="2023-09-13T00:00:00"/>
    <x v="479"/>
    <x v="0"/>
    <x v="3"/>
    <n v="29"/>
    <n v="2"/>
    <x v="0"/>
    <m/>
    <s v="x"/>
    <s v="Nej"/>
    <m/>
    <m/>
    <m/>
  </r>
  <r>
    <d v="2023-09-14T00:00:00"/>
    <x v="480"/>
    <x v="8"/>
    <x v="7"/>
    <n v="23"/>
    <n v="2"/>
    <x v="2"/>
    <m/>
    <m/>
    <m/>
    <m/>
    <m/>
    <m/>
  </r>
  <r>
    <d v="2023-09-14T00:00:00"/>
    <x v="480"/>
    <x v="8"/>
    <x v="7"/>
    <n v="23"/>
    <n v="2"/>
    <x v="2"/>
    <m/>
    <m/>
    <m/>
    <m/>
    <m/>
    <m/>
  </r>
  <r>
    <d v="2023-09-14T00:00:00"/>
    <x v="481"/>
    <x v="1"/>
    <x v="1"/>
    <n v="8"/>
    <n v="1"/>
    <x v="9"/>
    <m/>
    <m/>
    <m/>
    <m/>
    <m/>
    <s v="x"/>
  </r>
  <r>
    <d v="2023-09-14T00:00:00"/>
    <x v="60"/>
    <x v="0"/>
    <x v="94"/>
    <n v="24"/>
    <n v="1"/>
    <x v="17"/>
    <m/>
    <m/>
    <m/>
    <m/>
    <m/>
    <s v="x"/>
  </r>
  <r>
    <d v="2023-09-14T00:00:00"/>
    <x v="197"/>
    <x v="3"/>
    <x v="2"/>
    <n v="25"/>
    <n v="2"/>
    <x v="5"/>
    <m/>
    <m/>
    <m/>
    <m/>
    <m/>
    <m/>
  </r>
  <r>
    <d v="2023-09-14T00:00:00"/>
    <x v="197"/>
    <x v="3"/>
    <x v="2"/>
    <n v="25"/>
    <n v="2"/>
    <x v="5"/>
    <m/>
    <m/>
    <m/>
    <m/>
    <m/>
    <m/>
  </r>
  <r>
    <d v="2023-09-14T00:00:00"/>
    <x v="477"/>
    <x v="15"/>
    <x v="1"/>
    <n v="24"/>
    <n v="2"/>
    <x v="0"/>
    <m/>
    <s v="x"/>
    <s v="Nej"/>
    <m/>
    <m/>
    <m/>
  </r>
  <r>
    <d v="2023-09-14T00:00:00"/>
    <x v="477"/>
    <x v="15"/>
    <x v="1"/>
    <n v="19"/>
    <n v="2"/>
    <x v="0"/>
    <m/>
    <s v="x"/>
    <s v="Nej"/>
    <m/>
    <m/>
    <m/>
  </r>
  <r>
    <d v="2023-09-14T00:00:00"/>
    <x v="482"/>
    <x v="3"/>
    <x v="16"/>
    <n v="27"/>
    <n v="3"/>
    <x v="0"/>
    <m/>
    <s v="x"/>
    <s v="Nej"/>
    <m/>
    <m/>
    <m/>
  </r>
  <r>
    <d v="2023-09-14T00:00:00"/>
    <x v="197"/>
    <x v="3"/>
    <x v="2"/>
    <n v="25"/>
    <n v="2"/>
    <x v="0"/>
    <m/>
    <s v="x"/>
    <s v="Nej"/>
    <m/>
    <m/>
    <m/>
  </r>
  <r>
    <d v="2023-09-14T00:00:00"/>
    <x v="197"/>
    <x v="3"/>
    <x v="2"/>
    <n v="25"/>
    <n v="2"/>
    <x v="0"/>
    <m/>
    <s v="x"/>
    <s v="Nej"/>
    <m/>
    <m/>
    <m/>
  </r>
  <r>
    <d v="2023-09-14T00:00:00"/>
    <x v="483"/>
    <x v="8"/>
    <x v="7"/>
    <n v="20"/>
    <n v="2"/>
    <x v="0"/>
    <m/>
    <s v="x"/>
    <s v="Nej"/>
    <m/>
    <m/>
    <m/>
  </r>
  <r>
    <d v="2023-09-14T00:00:00"/>
    <x v="475"/>
    <x v="5"/>
    <x v="20"/>
    <n v="37"/>
    <n v="3"/>
    <x v="0"/>
    <m/>
    <s v="x"/>
    <s v="På kryds og tværs i DGB"/>
    <m/>
    <m/>
    <m/>
  </r>
  <r>
    <d v="2023-09-14T00:00:00"/>
    <x v="480"/>
    <x v="8"/>
    <x v="7"/>
    <n v="22"/>
    <n v="3"/>
    <x v="0"/>
    <m/>
    <s v="x"/>
    <m/>
    <m/>
    <m/>
    <m/>
  </r>
  <r>
    <d v="2023-09-14T00:00:00"/>
    <x v="480"/>
    <x v="8"/>
    <x v="7"/>
    <n v="23"/>
    <n v="2"/>
    <x v="0"/>
    <m/>
    <s v="x"/>
    <m/>
    <m/>
    <m/>
    <m/>
  </r>
  <r>
    <d v="2023-09-14T00:00:00"/>
    <x v="484"/>
    <x v="5"/>
    <x v="15"/>
    <n v="20"/>
    <n v="2"/>
    <x v="0"/>
    <m/>
    <s v="x"/>
    <s v="Nej"/>
    <m/>
    <m/>
    <m/>
  </r>
  <r>
    <d v="2023-09-14T00:00:00"/>
    <x v="342"/>
    <x v="3"/>
    <x v="100"/>
    <n v="5"/>
    <n v="2"/>
    <x v="0"/>
    <m/>
    <s v="x"/>
    <s v="Nej"/>
    <m/>
    <m/>
    <m/>
  </r>
  <r>
    <d v="2023-09-14T00:00:00"/>
    <x v="485"/>
    <x v="8"/>
    <x v="47"/>
    <n v="14"/>
    <n v="4"/>
    <x v="0"/>
    <m/>
    <s v="x"/>
    <s v="Nej"/>
    <m/>
    <m/>
    <m/>
  </r>
  <r>
    <d v="2023-09-14T00:00:00"/>
    <x v="486"/>
    <x v="4"/>
    <x v="7"/>
    <n v="30"/>
    <n v="3"/>
    <x v="0"/>
    <m/>
    <s v="x"/>
    <s v="Nej"/>
    <m/>
    <m/>
    <m/>
  </r>
  <r>
    <d v="2023-09-14T00:00:00"/>
    <x v="105"/>
    <x v="14"/>
    <x v="101"/>
    <n v="7"/>
    <n v="1"/>
    <x v="0"/>
    <m/>
    <s v="x"/>
    <s v="På jagt efter historien "/>
    <m/>
    <m/>
    <s v="x"/>
  </r>
  <r>
    <d v="2023-09-14T00:00:00"/>
    <x v="471"/>
    <x v="0"/>
    <x v="3"/>
    <n v="40"/>
    <n v="3"/>
    <x v="0"/>
    <s v="x"/>
    <m/>
    <m/>
    <m/>
    <m/>
    <m/>
  </r>
  <r>
    <d v="2023-09-14T00:00:00"/>
    <x v="105"/>
    <x v="14"/>
    <x v="1"/>
    <n v="8"/>
    <n v="5"/>
    <x v="5"/>
    <m/>
    <m/>
    <m/>
    <m/>
    <m/>
    <m/>
  </r>
  <r>
    <d v="2023-09-15T00:00:00"/>
    <x v="330"/>
    <x v="3"/>
    <x v="23"/>
    <n v="27"/>
    <n v="2"/>
    <x v="13"/>
    <m/>
    <m/>
    <m/>
    <m/>
    <s v="x"/>
    <s v="x"/>
  </r>
  <r>
    <d v="2023-09-15T00:00:00"/>
    <x v="191"/>
    <x v="3"/>
    <x v="1"/>
    <n v="11"/>
    <n v="2"/>
    <x v="18"/>
    <m/>
    <m/>
    <m/>
    <s v="x"/>
    <s v="x"/>
    <s v="x"/>
  </r>
  <r>
    <d v="2023-09-15T00:00:00"/>
    <x v="487"/>
    <x v="0"/>
    <x v="17"/>
    <n v="29"/>
    <n v="1"/>
    <x v="0"/>
    <m/>
    <s v="x"/>
    <m/>
    <m/>
    <m/>
    <m/>
  </r>
  <r>
    <d v="2023-09-15T00:00:00"/>
    <x v="488"/>
    <x v="0"/>
    <x v="14"/>
    <n v="34"/>
    <n v="3"/>
    <x v="0"/>
    <m/>
    <s v="x"/>
    <s v="Nej"/>
    <m/>
    <m/>
    <s v="x"/>
  </r>
  <r>
    <d v="2023-09-15T00:00:00"/>
    <x v="139"/>
    <x v="0"/>
    <x v="17"/>
    <n v="5"/>
    <n v="1"/>
    <x v="0"/>
    <m/>
    <s v="x"/>
    <m/>
    <m/>
    <m/>
    <s v="x"/>
  </r>
  <r>
    <d v="2023-09-15T00:00:00"/>
    <x v="105"/>
    <x v="14"/>
    <x v="1"/>
    <n v="3"/>
    <n v="1"/>
    <x v="0"/>
    <m/>
    <s v="x"/>
    <m/>
    <m/>
    <m/>
    <s v="x"/>
  </r>
  <r>
    <d v="2023-09-15T00:00:00"/>
    <x v="477"/>
    <x v="15"/>
    <x v="1"/>
    <n v="16"/>
    <n v="2"/>
    <x v="0"/>
    <m/>
    <s v="x"/>
    <m/>
    <m/>
    <m/>
    <m/>
  </r>
  <r>
    <d v="2023-09-18T00:00:00"/>
    <x v="489"/>
    <x v="9"/>
    <x v="84"/>
    <n v="22"/>
    <n v="2"/>
    <x v="14"/>
    <m/>
    <m/>
    <m/>
    <m/>
    <s v="x"/>
    <s v="x"/>
  </r>
  <r>
    <d v="2023-09-18T00:00:00"/>
    <x v="489"/>
    <x v="9"/>
    <x v="84"/>
    <n v="22"/>
    <n v="2"/>
    <x v="14"/>
    <m/>
    <m/>
    <m/>
    <m/>
    <s v="x"/>
    <s v="x"/>
  </r>
  <r>
    <d v="2023-09-18T00:00:00"/>
    <x v="489"/>
    <x v="11"/>
    <x v="2"/>
    <n v="15"/>
    <n v="2"/>
    <x v="7"/>
    <m/>
    <m/>
    <m/>
    <m/>
    <s v="x"/>
    <s v="x"/>
  </r>
  <r>
    <d v="2023-09-18T00:00:00"/>
    <x v="490"/>
    <x v="11"/>
    <x v="23"/>
    <n v="13"/>
    <n v="2"/>
    <x v="7"/>
    <m/>
    <m/>
    <m/>
    <m/>
    <m/>
    <s v="x"/>
  </r>
  <r>
    <d v="2023-09-18T00:00:00"/>
    <x v="202"/>
    <x v="6"/>
    <x v="13"/>
    <n v="21"/>
    <n v="2"/>
    <x v="0"/>
    <m/>
    <s v="x"/>
    <s v="Nej"/>
    <m/>
    <m/>
    <s v="x"/>
  </r>
  <r>
    <d v="2023-09-18T00:00:00"/>
    <x v="71"/>
    <x v="4"/>
    <x v="34"/>
    <n v="14"/>
    <n v="3"/>
    <x v="0"/>
    <m/>
    <s v="x"/>
    <s v="Nej"/>
    <s v="Modtagerklasse"/>
    <m/>
    <s v="x"/>
  </r>
  <r>
    <d v="2023-09-18T00:00:00"/>
    <x v="489"/>
    <x v="4"/>
    <x v="10"/>
    <n v="19"/>
    <n v="1"/>
    <x v="0"/>
    <m/>
    <s v="x"/>
    <s v="På opdagelse i 1800-tallets købstad "/>
    <m/>
    <m/>
    <s v="x"/>
  </r>
  <r>
    <d v="2023-09-18T00:00:00"/>
    <x v="490"/>
    <x v="3"/>
    <x v="23"/>
    <n v="13"/>
    <n v="2"/>
    <x v="0"/>
    <m/>
    <s v="x"/>
    <s v="Nej"/>
    <m/>
    <m/>
    <m/>
  </r>
  <r>
    <d v="2023-09-18T00:00:00"/>
    <x v="90"/>
    <x v="0"/>
    <x v="31"/>
    <n v="19"/>
    <n v="1"/>
    <x v="0"/>
    <m/>
    <s v="x"/>
    <m/>
    <m/>
    <m/>
    <s v="x"/>
  </r>
  <r>
    <d v="2023-09-18T00:00:00"/>
    <x v="491"/>
    <x v="0"/>
    <x v="18"/>
    <n v="27"/>
    <n v="1"/>
    <x v="0"/>
    <m/>
    <s v="x"/>
    <s v="Nej"/>
    <m/>
    <m/>
    <s v="x"/>
  </r>
  <r>
    <d v="2023-09-19T00:00:00"/>
    <x v="236"/>
    <x v="3"/>
    <x v="16"/>
    <n v="26"/>
    <n v="2"/>
    <x v="7"/>
    <m/>
    <m/>
    <m/>
    <m/>
    <m/>
    <m/>
  </r>
  <r>
    <d v="2023-09-19T00:00:00"/>
    <x v="4"/>
    <x v="0"/>
    <x v="3"/>
    <n v="30"/>
    <n v="3"/>
    <x v="0"/>
    <m/>
    <s v="x"/>
    <m/>
    <m/>
    <m/>
    <m/>
  </r>
  <r>
    <d v="2023-09-19T00:00:00"/>
    <x v="492"/>
    <x v="4"/>
    <x v="7"/>
    <n v="20"/>
    <n v="2"/>
    <x v="0"/>
    <m/>
    <s v="x"/>
    <s v="Nej"/>
    <m/>
    <m/>
    <m/>
  </r>
  <r>
    <d v="2023-09-19T00:00:00"/>
    <x v="492"/>
    <x v="4"/>
    <x v="7"/>
    <n v="20"/>
    <n v="2"/>
    <x v="0"/>
    <m/>
    <s v="x"/>
    <s v="Nej"/>
    <m/>
    <m/>
    <m/>
  </r>
  <r>
    <d v="2023-09-19T00:00:00"/>
    <x v="492"/>
    <x v="4"/>
    <x v="7"/>
    <n v="20"/>
    <n v="2"/>
    <x v="0"/>
    <m/>
    <s v="x"/>
    <s v="Nej"/>
    <m/>
    <m/>
    <m/>
  </r>
  <r>
    <d v="2023-09-19T00:00:00"/>
    <x v="493"/>
    <x v="9"/>
    <x v="70"/>
    <n v="9"/>
    <n v="5"/>
    <x v="0"/>
    <m/>
    <s v="x"/>
    <s v="Nej"/>
    <m/>
    <m/>
    <s v="x"/>
  </r>
  <r>
    <d v="2023-09-19T00:00:00"/>
    <x v="442"/>
    <x v="4"/>
    <x v="10"/>
    <n v="22"/>
    <n v="2"/>
    <x v="0"/>
    <m/>
    <s v="x"/>
    <m/>
    <m/>
    <m/>
    <m/>
  </r>
  <r>
    <d v="2023-09-19T00:00:00"/>
    <x v="494"/>
    <x v="4"/>
    <x v="4"/>
    <n v="22"/>
    <n v="2"/>
    <x v="0"/>
    <m/>
    <s v="x"/>
    <s v="På opdagelse i 1800-tallets købstad "/>
    <m/>
    <m/>
    <m/>
  </r>
  <r>
    <d v="2023-09-19T00:00:00"/>
    <x v="489"/>
    <x v="4"/>
    <x v="10"/>
    <n v="20"/>
    <n v="1"/>
    <x v="0"/>
    <m/>
    <s v="x"/>
    <s v="På opdagelse i 1800-tallets købstad "/>
    <m/>
    <m/>
    <s v="x"/>
  </r>
  <r>
    <d v="2023-09-19T00:00:00"/>
    <x v="495"/>
    <x v="0"/>
    <x v="17"/>
    <n v="15"/>
    <n v="3"/>
    <x v="0"/>
    <m/>
    <s v="x"/>
    <m/>
    <m/>
    <m/>
    <m/>
  </r>
  <r>
    <d v="2023-09-19T00:00:00"/>
    <x v="496"/>
    <x v="4"/>
    <x v="7"/>
    <n v="19"/>
    <n v="1"/>
    <x v="0"/>
    <m/>
    <s v="x"/>
    <s v="Nej"/>
    <m/>
    <m/>
    <m/>
  </r>
  <r>
    <d v="2023-09-19T00:00:00"/>
    <x v="497"/>
    <x v="4"/>
    <x v="7"/>
    <n v="22"/>
    <n v="2"/>
    <x v="5"/>
    <m/>
    <m/>
    <m/>
    <m/>
    <m/>
    <m/>
  </r>
  <r>
    <d v="2023-09-19T00:00:00"/>
    <x v="497"/>
    <x v="4"/>
    <x v="7"/>
    <n v="22"/>
    <n v="2"/>
    <x v="5"/>
    <m/>
    <m/>
    <m/>
    <m/>
    <m/>
    <m/>
  </r>
  <r>
    <d v="2023-09-20T00:00:00"/>
    <x v="489"/>
    <x v="3"/>
    <x v="9"/>
    <n v="24"/>
    <n v="2"/>
    <x v="14"/>
    <m/>
    <m/>
    <m/>
    <m/>
    <s v="x"/>
    <s v="x"/>
  </r>
  <r>
    <d v="2023-09-20T00:00:00"/>
    <x v="498"/>
    <x v="17"/>
    <x v="1"/>
    <n v="7"/>
    <n v="2"/>
    <x v="0"/>
    <m/>
    <s v="x"/>
    <m/>
    <s v="x"/>
    <m/>
    <m/>
  </r>
  <r>
    <d v="2023-09-20T00:00:00"/>
    <x v="499"/>
    <x v="4"/>
    <x v="7"/>
    <n v="26"/>
    <n v="3"/>
    <x v="0"/>
    <m/>
    <s v="x"/>
    <s v="Nej"/>
    <m/>
    <m/>
    <m/>
  </r>
  <r>
    <d v="2023-09-20T00:00:00"/>
    <x v="499"/>
    <x v="4"/>
    <x v="7"/>
    <n v="26"/>
    <n v="3"/>
    <x v="0"/>
    <m/>
    <s v="x"/>
    <s v="Nej"/>
    <m/>
    <m/>
    <m/>
  </r>
  <r>
    <d v="2023-09-20T00:00:00"/>
    <x v="500"/>
    <x v="4"/>
    <x v="7"/>
    <n v="7"/>
    <n v="3"/>
    <x v="0"/>
    <m/>
    <s v="x"/>
    <s v="Nej"/>
    <m/>
    <m/>
    <m/>
  </r>
  <r>
    <d v="2023-09-20T00:00:00"/>
    <x v="501"/>
    <x v="4"/>
    <x v="10"/>
    <n v="6"/>
    <n v="4"/>
    <x v="0"/>
    <m/>
    <s v="x"/>
    <s v="Nej"/>
    <m/>
    <m/>
    <m/>
  </r>
  <r>
    <d v="2023-09-20T00:00:00"/>
    <x v="502"/>
    <x v="3"/>
    <x v="4"/>
    <n v="14"/>
    <n v="3"/>
    <x v="0"/>
    <m/>
    <s v="x"/>
    <s v="Nej"/>
    <m/>
    <m/>
    <m/>
  </r>
  <r>
    <d v="2023-09-20T00:00:00"/>
    <x v="503"/>
    <x v="8"/>
    <x v="7"/>
    <n v="14"/>
    <n v="2"/>
    <x v="0"/>
    <m/>
    <s v="x"/>
    <s v="Nej"/>
    <m/>
    <m/>
    <m/>
  </r>
  <r>
    <d v="2023-09-20T00:00:00"/>
    <x v="504"/>
    <x v="5"/>
    <x v="15"/>
    <n v="10"/>
    <n v="1"/>
    <x v="0"/>
    <m/>
    <s v="x"/>
    <s v="Nej"/>
    <m/>
    <m/>
    <m/>
  </r>
  <r>
    <d v="2023-09-20T00:00:00"/>
    <x v="15"/>
    <x v="0"/>
    <x v="102"/>
    <n v="25"/>
    <n v="3"/>
    <x v="0"/>
    <m/>
    <s v="x"/>
    <s v="Lokumsruten "/>
    <m/>
    <m/>
    <s v="x"/>
  </r>
  <r>
    <d v="2023-09-20T00:00:00"/>
    <x v="474"/>
    <x v="0"/>
    <x v="36"/>
    <n v="6"/>
    <n v="1"/>
    <x v="0"/>
    <m/>
    <s v="x"/>
    <m/>
    <m/>
    <m/>
    <s v="x"/>
  </r>
  <r>
    <d v="2023-09-20T00:00:00"/>
    <x v="61"/>
    <x v="15"/>
    <x v="1"/>
    <n v="20"/>
    <n v="1"/>
    <x v="0"/>
    <m/>
    <s v="x"/>
    <m/>
    <m/>
    <m/>
    <s v="x"/>
  </r>
  <r>
    <d v="2023-09-20T00:00:00"/>
    <x v="92"/>
    <x v="3"/>
    <x v="23"/>
    <n v="22"/>
    <n v="3"/>
    <x v="0"/>
    <m/>
    <s v="x"/>
    <m/>
    <m/>
    <m/>
    <s v="x"/>
  </r>
  <r>
    <d v="2023-09-20T00:00:00"/>
    <x v="105"/>
    <x v="14"/>
    <x v="1"/>
    <n v="2"/>
    <n v="1"/>
    <x v="0"/>
    <m/>
    <s v="x"/>
    <s v="Nej"/>
    <m/>
    <m/>
    <m/>
  </r>
  <r>
    <d v="2023-09-20T00:00:00"/>
    <x v="505"/>
    <x v="0"/>
    <x v="102"/>
    <n v="10"/>
    <n v="3"/>
    <x v="0"/>
    <m/>
    <s v="x"/>
    <s v="Nej"/>
    <m/>
    <m/>
    <m/>
  </r>
  <r>
    <d v="2023-09-20T00:00:00"/>
    <x v="506"/>
    <x v="1"/>
    <x v="103"/>
    <n v="34"/>
    <n v="3"/>
    <x v="0"/>
    <m/>
    <s v="x"/>
    <s v="Nej"/>
    <m/>
    <m/>
    <m/>
  </r>
  <r>
    <d v="2023-09-20T00:00:00"/>
    <x v="452"/>
    <x v="4"/>
    <x v="7"/>
    <n v="24"/>
    <n v="2"/>
    <x v="0"/>
    <m/>
    <s v="x"/>
    <s v="På opdagelse i 1800-tallets købstad "/>
    <m/>
    <m/>
    <m/>
  </r>
  <r>
    <d v="2023-09-20T00:00:00"/>
    <x v="92"/>
    <x v="3"/>
    <x v="23"/>
    <n v="25"/>
    <n v="3"/>
    <x v="13"/>
    <m/>
    <m/>
    <m/>
    <m/>
    <s v="x"/>
    <s v="x"/>
  </r>
  <r>
    <d v="2023-09-21T00:00:00"/>
    <x v="489"/>
    <x v="3"/>
    <x v="23"/>
    <n v="22"/>
    <n v="2"/>
    <x v="7"/>
    <m/>
    <m/>
    <m/>
    <m/>
    <s v="x"/>
    <s v="x"/>
  </r>
  <r>
    <d v="2023-09-21T00:00:00"/>
    <x v="507"/>
    <x v="11"/>
    <x v="23"/>
    <n v="24"/>
    <n v="2"/>
    <x v="6"/>
    <m/>
    <m/>
    <m/>
    <m/>
    <m/>
    <m/>
  </r>
  <r>
    <d v="2023-09-21T00:00:00"/>
    <x v="507"/>
    <x v="11"/>
    <x v="23"/>
    <n v="24"/>
    <n v="2"/>
    <x v="6"/>
    <m/>
    <m/>
    <m/>
    <m/>
    <m/>
    <m/>
  </r>
  <r>
    <d v="2023-09-21T00:00:00"/>
    <x v="204"/>
    <x v="9"/>
    <x v="9"/>
    <n v="20"/>
    <n v="2"/>
    <x v="14"/>
    <m/>
    <m/>
    <m/>
    <m/>
    <s v="x"/>
    <s v="x"/>
  </r>
  <r>
    <d v="2023-09-21T00:00:00"/>
    <x v="481"/>
    <x v="1"/>
    <x v="1"/>
    <n v="8"/>
    <n v="2"/>
    <x v="9"/>
    <m/>
    <m/>
    <m/>
    <m/>
    <m/>
    <s v="x"/>
  </r>
  <r>
    <d v="2023-09-21T00:00:00"/>
    <x v="508"/>
    <x v="0"/>
    <x v="3"/>
    <n v="15"/>
    <n v="1"/>
    <x v="0"/>
    <m/>
    <s v="x"/>
    <s v="Nej"/>
    <m/>
    <m/>
    <m/>
  </r>
  <r>
    <d v="2023-09-21T00:00:00"/>
    <x v="489"/>
    <x v="4"/>
    <x v="10"/>
    <n v="18"/>
    <n v="1"/>
    <x v="0"/>
    <m/>
    <s v="x"/>
    <s v="På opdagelse i 1800-tallets købstad "/>
    <m/>
    <m/>
    <s v="x"/>
  </r>
  <r>
    <d v="2023-09-21T00:00:00"/>
    <x v="429"/>
    <x v="3"/>
    <x v="16"/>
    <n v="36"/>
    <n v="4"/>
    <x v="0"/>
    <m/>
    <s v="x"/>
    <s v="Nej"/>
    <m/>
    <m/>
    <m/>
  </r>
  <r>
    <d v="2023-09-21T00:00:00"/>
    <x v="509"/>
    <x v="4"/>
    <x v="10"/>
    <n v="14"/>
    <n v="2"/>
    <x v="0"/>
    <m/>
    <s v="x"/>
    <m/>
    <m/>
    <m/>
    <m/>
  </r>
  <r>
    <d v="2023-09-21T00:00:00"/>
    <x v="510"/>
    <x v="0"/>
    <x v="1"/>
    <n v="34"/>
    <n v="2"/>
    <x v="0"/>
    <m/>
    <s v="x"/>
    <m/>
    <m/>
    <m/>
    <m/>
  </r>
  <r>
    <d v="2023-09-21T00:00:00"/>
    <x v="195"/>
    <x v="0"/>
    <x v="17"/>
    <n v="23"/>
    <n v="2"/>
    <x v="0"/>
    <m/>
    <s v="x"/>
    <s v="Lokumsruten "/>
    <m/>
    <m/>
    <s v="x"/>
  </r>
  <r>
    <d v="2023-09-21T00:00:00"/>
    <x v="195"/>
    <x v="0"/>
    <x v="17"/>
    <n v="23"/>
    <n v="2"/>
    <x v="0"/>
    <m/>
    <s v="x"/>
    <s v="Lokumsruten "/>
    <m/>
    <m/>
    <s v="x"/>
  </r>
  <r>
    <d v="2023-09-21T00:00:00"/>
    <x v="511"/>
    <x v="3"/>
    <x v="16"/>
    <n v="28"/>
    <n v="2"/>
    <x v="0"/>
    <m/>
    <s v="x"/>
    <s v="Nej"/>
    <m/>
    <m/>
    <m/>
  </r>
  <r>
    <d v="2023-09-21T00:00:00"/>
    <x v="511"/>
    <x v="3"/>
    <x v="16"/>
    <n v="28"/>
    <n v="2"/>
    <x v="0"/>
    <m/>
    <s v="x"/>
    <s v="Nej"/>
    <m/>
    <m/>
    <m/>
  </r>
  <r>
    <d v="2023-09-21T00:00:00"/>
    <x v="511"/>
    <x v="3"/>
    <x v="16"/>
    <n v="23"/>
    <n v="2"/>
    <x v="5"/>
    <m/>
    <m/>
    <m/>
    <m/>
    <m/>
    <m/>
  </r>
  <r>
    <d v="2023-09-21T00:00:00"/>
    <x v="511"/>
    <x v="3"/>
    <x v="16"/>
    <n v="23"/>
    <n v="2"/>
    <x v="5"/>
    <m/>
    <m/>
    <m/>
    <m/>
    <m/>
    <m/>
  </r>
  <r>
    <d v="2023-09-22T00:00:00"/>
    <x v="330"/>
    <x v="3"/>
    <x v="16"/>
    <n v="20"/>
    <n v="1"/>
    <x v="0"/>
    <m/>
    <s v="x"/>
    <s v="Nej"/>
    <m/>
    <m/>
    <s v="x"/>
  </r>
  <r>
    <d v="2023-09-22T00:00:00"/>
    <x v="512"/>
    <x v="0"/>
    <x v="17"/>
    <n v="30"/>
    <n v="5"/>
    <x v="0"/>
    <m/>
    <s v="x"/>
    <s v="Aarhus Fortæller"/>
    <m/>
    <m/>
    <m/>
  </r>
  <r>
    <d v="2023-09-22T00:00:00"/>
    <x v="105"/>
    <x v="3"/>
    <x v="9"/>
    <n v="1"/>
    <n v="1"/>
    <x v="0"/>
    <m/>
    <s v="x"/>
    <s v="Nej"/>
    <m/>
    <m/>
    <m/>
  </r>
  <r>
    <d v="2023-09-22T00:00:00"/>
    <x v="513"/>
    <x v="11"/>
    <x v="51"/>
    <n v="33"/>
    <n v="4"/>
    <x v="0"/>
    <m/>
    <s v="x"/>
    <s v="På kryds og tværs i DGB"/>
    <m/>
    <m/>
    <m/>
  </r>
  <r>
    <d v="2023-09-22T00:00:00"/>
    <x v="330"/>
    <x v="3"/>
    <x v="16"/>
    <n v="24"/>
    <n v="2"/>
    <x v="5"/>
    <m/>
    <m/>
    <m/>
    <m/>
    <m/>
    <s v="x"/>
  </r>
  <r>
    <d v="2023-09-24T00:00:00"/>
    <x v="514"/>
    <x v="0"/>
    <x v="1"/>
    <n v="33"/>
    <n v="2"/>
    <x v="0"/>
    <m/>
    <s v="x"/>
    <m/>
    <m/>
    <m/>
    <m/>
  </r>
  <r>
    <d v="2023-09-25T00:00:00"/>
    <x v="16"/>
    <x v="3"/>
    <x v="16"/>
    <n v="6"/>
    <n v="2"/>
    <x v="0"/>
    <m/>
    <s v="x"/>
    <s v="Nej"/>
    <m/>
    <m/>
    <s v="x"/>
  </r>
  <r>
    <d v="2023-09-25T00:00:00"/>
    <x v="215"/>
    <x v="4"/>
    <x v="10"/>
    <n v="24"/>
    <n v="2"/>
    <x v="0"/>
    <m/>
    <s v="x"/>
    <s v="Jorden Kalder"/>
    <m/>
    <m/>
    <s v="x"/>
  </r>
  <r>
    <d v="2023-09-25T00:00:00"/>
    <x v="12"/>
    <x v="0"/>
    <x v="14"/>
    <n v="2"/>
    <n v="1"/>
    <x v="0"/>
    <m/>
    <s v="x"/>
    <s v="Nej"/>
    <m/>
    <m/>
    <s v="x"/>
  </r>
  <r>
    <d v="2023-09-25T00:00:00"/>
    <x v="474"/>
    <x v="0"/>
    <x v="36"/>
    <n v="34"/>
    <n v="1"/>
    <x v="0"/>
    <m/>
    <s v="x"/>
    <m/>
    <m/>
    <m/>
    <s v="x"/>
  </r>
  <r>
    <d v="2023-09-25T00:00:00"/>
    <x v="515"/>
    <x v="11"/>
    <x v="2"/>
    <n v="20"/>
    <n v="2"/>
    <x v="13"/>
    <m/>
    <m/>
    <m/>
    <m/>
    <s v="x"/>
    <s v="x"/>
  </r>
  <r>
    <d v="2023-09-26T00:00:00"/>
    <x v="299"/>
    <x v="4"/>
    <x v="44"/>
    <n v="18"/>
    <n v="4"/>
    <x v="0"/>
    <m/>
    <s v="x"/>
    <s v="Nej"/>
    <m/>
    <m/>
    <m/>
  </r>
  <r>
    <d v="2023-09-26T00:00:00"/>
    <x v="516"/>
    <x v="3"/>
    <x v="16"/>
    <n v="22"/>
    <n v="2"/>
    <x v="0"/>
    <m/>
    <s v="x"/>
    <s v="Nej"/>
    <m/>
    <m/>
    <s v="x"/>
  </r>
  <r>
    <d v="2023-09-26T00:00:00"/>
    <x v="517"/>
    <x v="0"/>
    <x v="102"/>
    <n v="3"/>
    <n v="1"/>
    <x v="0"/>
    <m/>
    <s v="x"/>
    <m/>
    <m/>
    <m/>
    <m/>
  </r>
  <r>
    <d v="2023-09-26T00:00:00"/>
    <x v="518"/>
    <x v="4"/>
    <x v="7"/>
    <n v="28"/>
    <n v="3"/>
    <x v="0"/>
    <m/>
    <s v="x"/>
    <s v="Nej"/>
    <m/>
    <m/>
    <m/>
  </r>
  <r>
    <d v="2023-09-26T00:00:00"/>
    <x v="515"/>
    <x v="11"/>
    <x v="23"/>
    <n v="22"/>
    <n v="2"/>
    <x v="13"/>
    <m/>
    <m/>
    <m/>
    <m/>
    <s v="x"/>
    <s v="x"/>
  </r>
  <r>
    <d v="2023-09-27T00:00:00"/>
    <x v="65"/>
    <x v="3"/>
    <x v="23"/>
    <n v="21"/>
    <n v="2"/>
    <x v="7"/>
    <m/>
    <m/>
    <m/>
    <m/>
    <s v="x"/>
    <s v="x"/>
  </r>
  <r>
    <d v="2023-09-27T00:00:00"/>
    <x v="65"/>
    <x v="3"/>
    <x v="16"/>
    <n v="26"/>
    <n v="2"/>
    <x v="5"/>
    <m/>
    <m/>
    <m/>
    <m/>
    <s v="x"/>
    <s v="x"/>
  </r>
  <r>
    <d v="2023-09-27T00:00:00"/>
    <x v="519"/>
    <x v="11"/>
    <x v="16"/>
    <n v="15"/>
    <n v="2"/>
    <x v="7"/>
    <m/>
    <m/>
    <m/>
    <m/>
    <m/>
    <m/>
  </r>
  <r>
    <d v="2023-09-27T00:00:00"/>
    <x v="191"/>
    <x v="6"/>
    <x v="9"/>
    <n v="25"/>
    <n v="2"/>
    <x v="5"/>
    <m/>
    <m/>
    <m/>
    <m/>
    <s v="x"/>
    <s v="x"/>
  </r>
  <r>
    <d v="2023-09-27T00:00:00"/>
    <x v="191"/>
    <x v="6"/>
    <x v="9"/>
    <n v="25"/>
    <n v="2"/>
    <x v="5"/>
    <m/>
    <m/>
    <m/>
    <m/>
    <s v="x"/>
    <s v="x"/>
  </r>
  <r>
    <d v="2023-09-27T00:00:00"/>
    <x v="520"/>
    <x v="4"/>
    <x v="7"/>
    <n v="22"/>
    <n v="2"/>
    <x v="0"/>
    <m/>
    <s v="x"/>
    <s v="Nej"/>
    <m/>
    <m/>
    <m/>
  </r>
  <r>
    <d v="2023-09-27T00:00:00"/>
    <x v="474"/>
    <x v="0"/>
    <x v="36"/>
    <n v="27"/>
    <n v="1"/>
    <x v="0"/>
    <m/>
    <s v="x"/>
    <s v="Nej"/>
    <m/>
    <m/>
    <s v="x"/>
  </r>
  <r>
    <d v="2023-09-27T00:00:00"/>
    <x v="159"/>
    <x v="0"/>
    <x v="17"/>
    <n v="8"/>
    <n v="2"/>
    <x v="0"/>
    <m/>
    <s v="x"/>
    <s v="Nej"/>
    <m/>
    <m/>
    <s v="x"/>
  </r>
  <r>
    <d v="2023-09-27T00:00:00"/>
    <x v="521"/>
    <x v="4"/>
    <x v="23"/>
    <n v="23"/>
    <n v="1"/>
    <x v="0"/>
    <m/>
    <s v="x"/>
    <m/>
    <m/>
    <m/>
    <m/>
  </r>
  <r>
    <d v="2023-09-27T00:00:00"/>
    <x v="522"/>
    <x v="0"/>
    <x v="17"/>
    <n v="18"/>
    <n v="3"/>
    <x v="0"/>
    <m/>
    <s v="x"/>
    <s v="Nej"/>
    <m/>
    <m/>
    <m/>
  </r>
  <r>
    <d v="2023-09-27T00:00:00"/>
    <x v="302"/>
    <x v="3"/>
    <x v="16"/>
    <n v="21"/>
    <n v="1"/>
    <x v="0"/>
    <m/>
    <s v="x"/>
    <s v="Nej"/>
    <m/>
    <m/>
    <s v="x"/>
  </r>
  <r>
    <d v="2023-09-27T00:00:00"/>
    <x v="87"/>
    <x v="2"/>
    <x v="80"/>
    <n v="4"/>
    <n v="1"/>
    <x v="0"/>
    <m/>
    <s v="x"/>
    <s v="Nej"/>
    <m/>
    <m/>
    <s v="x"/>
  </r>
  <r>
    <d v="2023-09-27T00:00:00"/>
    <x v="46"/>
    <x v="6"/>
    <x v="6"/>
    <n v="23"/>
    <n v="2"/>
    <x v="0"/>
    <m/>
    <s v="x"/>
    <s v="En dag med Niels og Marie"/>
    <m/>
    <m/>
    <s v="x"/>
  </r>
  <r>
    <d v="2023-09-27T00:00:00"/>
    <x v="46"/>
    <x v="6"/>
    <x v="6"/>
    <n v="23"/>
    <n v="2"/>
    <x v="0"/>
    <m/>
    <s v="x"/>
    <s v="En dag med Niels og Marie"/>
    <m/>
    <m/>
    <s v="x"/>
  </r>
  <r>
    <d v="2023-09-27T00:00:00"/>
    <x v="523"/>
    <x v="0"/>
    <x v="1"/>
    <n v="22"/>
    <n v="2"/>
    <x v="16"/>
    <m/>
    <m/>
    <m/>
    <m/>
    <m/>
    <m/>
  </r>
  <r>
    <d v="2023-09-28T00:00:00"/>
    <x v="524"/>
    <x v="4"/>
    <x v="4"/>
    <n v="25"/>
    <n v="2"/>
    <x v="5"/>
    <m/>
    <m/>
    <m/>
    <m/>
    <m/>
    <m/>
  </r>
  <r>
    <d v="2023-09-28T00:00:00"/>
    <x v="525"/>
    <x v="3"/>
    <x v="16"/>
    <n v="20"/>
    <n v="2"/>
    <x v="6"/>
    <m/>
    <m/>
    <m/>
    <m/>
    <m/>
    <m/>
  </r>
  <r>
    <d v="2023-09-28T00:00:00"/>
    <x v="481"/>
    <x v="1"/>
    <x v="1"/>
    <n v="8"/>
    <n v="2"/>
    <x v="9"/>
    <m/>
    <m/>
    <m/>
    <m/>
    <m/>
    <s v="x"/>
  </r>
  <r>
    <d v="2023-09-28T00:00:00"/>
    <x v="89"/>
    <x v="0"/>
    <x v="17"/>
    <n v="33"/>
    <n v="2"/>
    <x v="0"/>
    <m/>
    <s v="x"/>
    <s v="Nej"/>
    <m/>
    <m/>
    <m/>
  </r>
  <r>
    <d v="2023-09-28T00:00:00"/>
    <x v="89"/>
    <x v="0"/>
    <x v="17"/>
    <n v="33"/>
    <n v="2"/>
    <x v="0"/>
    <m/>
    <s v="x"/>
    <s v="Nej"/>
    <m/>
    <m/>
    <m/>
  </r>
  <r>
    <d v="2023-09-28T00:00:00"/>
    <x v="442"/>
    <x v="4"/>
    <x v="10"/>
    <n v="4"/>
    <n v="2"/>
    <x v="0"/>
    <m/>
    <s v="x"/>
    <s v="Nej"/>
    <m/>
    <m/>
    <m/>
  </r>
  <r>
    <d v="2023-09-28T00:00:00"/>
    <x v="526"/>
    <x v="4"/>
    <x v="7"/>
    <n v="30"/>
    <n v="3"/>
    <x v="0"/>
    <m/>
    <s v="x"/>
    <s v="På kryds og tværs i DGB"/>
    <m/>
    <m/>
    <m/>
  </r>
  <r>
    <d v="2023-09-28T00:00:00"/>
    <x v="526"/>
    <x v="4"/>
    <x v="7"/>
    <n v="30"/>
    <n v="3"/>
    <x v="0"/>
    <m/>
    <s v="x"/>
    <s v="På kryds og tværs i DGB"/>
    <m/>
    <m/>
    <m/>
  </r>
  <r>
    <d v="2023-09-28T00:00:00"/>
    <x v="527"/>
    <x v="3"/>
    <x v="16"/>
    <n v="4"/>
    <n v="1"/>
    <x v="0"/>
    <m/>
    <s v="x"/>
    <m/>
    <m/>
    <m/>
    <s v="x"/>
  </r>
  <r>
    <d v="2023-09-28T00:00:00"/>
    <x v="528"/>
    <x v="3"/>
    <x v="104"/>
    <n v="7"/>
    <n v="2"/>
    <x v="0"/>
    <m/>
    <s v="x"/>
    <s v="På jagt efter historien "/>
    <m/>
    <m/>
    <m/>
  </r>
  <r>
    <d v="2023-09-28T00:00:00"/>
    <x v="529"/>
    <x v="2"/>
    <x v="80"/>
    <n v="6"/>
    <n v="2"/>
    <x v="0"/>
    <m/>
    <s v="x"/>
    <s v="Nej"/>
    <m/>
    <m/>
    <s v="x"/>
  </r>
  <r>
    <d v="2023-09-28T00:00:00"/>
    <x v="530"/>
    <x v="0"/>
    <x v="53"/>
    <n v="10"/>
    <n v="1"/>
    <x v="19"/>
    <m/>
    <m/>
    <m/>
    <m/>
    <m/>
    <s v="x"/>
  </r>
  <r>
    <d v="2023-09-29T00:00:00"/>
    <x v="474"/>
    <x v="0"/>
    <x v="36"/>
    <n v="21"/>
    <n v="1"/>
    <x v="0"/>
    <m/>
    <s v="x"/>
    <m/>
    <m/>
    <m/>
    <m/>
  </r>
  <r>
    <d v="2023-09-29T00:00:00"/>
    <x v="474"/>
    <x v="0"/>
    <x v="36"/>
    <n v="3"/>
    <n v="1"/>
    <x v="0"/>
    <m/>
    <s v="x"/>
    <m/>
    <m/>
    <m/>
    <s v="x"/>
  </r>
  <r>
    <d v="2023-09-29T00:00:00"/>
    <x v="531"/>
    <x v="4"/>
    <x v="10"/>
    <n v="9"/>
    <n v="1"/>
    <x v="0"/>
    <m/>
    <s v="x"/>
    <s v="Nej"/>
    <m/>
    <m/>
    <m/>
  </r>
  <r>
    <d v="2023-09-29T00:00:00"/>
    <x v="215"/>
    <x v="4"/>
    <x v="10"/>
    <n v="24"/>
    <n v="2"/>
    <x v="0"/>
    <m/>
    <s v="x"/>
    <s v="Jorden Kalder"/>
    <m/>
    <m/>
    <s v="x"/>
  </r>
  <r>
    <d v="2023-09-29T00:00:00"/>
    <x v="228"/>
    <x v="2"/>
    <x v="1"/>
    <n v="1"/>
    <n v="1"/>
    <x v="0"/>
    <m/>
    <s v="x"/>
    <m/>
    <m/>
    <m/>
    <s v="x"/>
  </r>
  <r>
    <d v="2023-09-29T00:00:00"/>
    <x v="195"/>
    <x v="0"/>
    <x v="17"/>
    <n v="6"/>
    <n v="2"/>
    <x v="0"/>
    <m/>
    <s v="x"/>
    <s v="Nej"/>
    <m/>
    <m/>
    <s v="x"/>
  </r>
  <r>
    <d v="2023-09-29T00:00:00"/>
    <x v="222"/>
    <x v="4"/>
    <x v="10"/>
    <n v="16"/>
    <n v="1"/>
    <x v="0"/>
    <m/>
    <s v="x"/>
    <s v="Nej"/>
    <m/>
    <m/>
    <s v="x"/>
  </r>
  <r>
    <d v="2023-10-02T00:00:00"/>
    <x v="474"/>
    <x v="0"/>
    <x v="36"/>
    <n v="18"/>
    <n v="1"/>
    <x v="0"/>
    <m/>
    <s v="x"/>
    <m/>
    <m/>
    <m/>
    <s v="x"/>
  </r>
  <r>
    <d v="2023-10-02T00:00:00"/>
    <x v="532"/>
    <x v="3"/>
    <x v="16"/>
    <n v="18"/>
    <n v="2"/>
    <x v="0"/>
    <m/>
    <s v="x"/>
    <s v="På kryds og tværs i DGB"/>
    <m/>
    <m/>
    <m/>
  </r>
  <r>
    <d v="2023-10-02T00:00:00"/>
    <x v="532"/>
    <x v="3"/>
    <x v="16"/>
    <n v="18"/>
    <n v="2"/>
    <x v="0"/>
    <m/>
    <s v="x"/>
    <s v="På kryds og tværs i DGB"/>
    <m/>
    <m/>
    <m/>
  </r>
  <r>
    <d v="2023-10-02T00:00:00"/>
    <x v="533"/>
    <x v="3"/>
    <x v="16"/>
    <n v="16"/>
    <n v="2"/>
    <x v="0"/>
    <m/>
    <s v="x"/>
    <m/>
    <m/>
    <m/>
    <m/>
  </r>
  <r>
    <d v="2023-10-02T00:00:00"/>
    <x v="530"/>
    <x v="0"/>
    <x v="53"/>
    <n v="37"/>
    <n v="2"/>
    <x v="0"/>
    <s v="x"/>
    <m/>
    <m/>
    <m/>
    <m/>
    <s v="x"/>
  </r>
  <r>
    <d v="2023-10-02T00:00:00"/>
    <x v="192"/>
    <x v="6"/>
    <x v="13"/>
    <n v="5"/>
    <n v="3"/>
    <x v="0"/>
    <m/>
    <s v="x"/>
    <s v="Nej"/>
    <m/>
    <m/>
    <s v="x"/>
  </r>
  <r>
    <d v="2023-10-02T00:00:00"/>
    <x v="65"/>
    <x v="3"/>
    <x v="2"/>
    <n v="25"/>
    <n v="1"/>
    <x v="8"/>
    <m/>
    <m/>
    <m/>
    <m/>
    <s v="x"/>
    <s v="x"/>
  </r>
  <r>
    <d v="2023-10-03T00:00:00"/>
    <x v="534"/>
    <x v="3"/>
    <x v="23"/>
    <n v="7"/>
    <n v="2"/>
    <x v="0"/>
    <m/>
    <s v="x"/>
    <s v="Nej"/>
    <m/>
    <m/>
    <m/>
  </r>
  <r>
    <d v="2023-10-03T00:00:00"/>
    <x v="191"/>
    <x v="6"/>
    <x v="12"/>
    <n v="20"/>
    <n v="2"/>
    <x v="14"/>
    <m/>
    <m/>
    <m/>
    <m/>
    <s v="x"/>
    <s v="x"/>
  </r>
  <r>
    <d v="2023-10-03T00:00:00"/>
    <x v="191"/>
    <x v="6"/>
    <x v="12"/>
    <n v="20"/>
    <n v="2"/>
    <x v="14"/>
    <m/>
    <m/>
    <m/>
    <m/>
    <s v="x"/>
    <s v="x"/>
  </r>
  <r>
    <d v="2023-10-03T00:00:00"/>
    <x v="535"/>
    <x v="3"/>
    <x v="23"/>
    <n v="26"/>
    <n v="2"/>
    <x v="7"/>
    <m/>
    <m/>
    <m/>
    <m/>
    <m/>
    <m/>
  </r>
  <r>
    <d v="2023-10-03T00:00:00"/>
    <x v="535"/>
    <x v="3"/>
    <x v="23"/>
    <n v="22"/>
    <n v="3"/>
    <x v="7"/>
    <m/>
    <m/>
    <m/>
    <m/>
    <m/>
    <m/>
  </r>
  <r>
    <d v="2023-10-04T00:00:00"/>
    <x v="147"/>
    <x v="5"/>
    <x v="10"/>
    <n v="6"/>
    <n v="1"/>
    <x v="0"/>
    <m/>
    <s v="x"/>
    <s v="Nej"/>
    <m/>
    <m/>
    <m/>
  </r>
  <r>
    <d v="2023-10-04T00:00:00"/>
    <x v="5"/>
    <x v="3"/>
    <x v="23"/>
    <n v="7"/>
    <n v="2"/>
    <x v="0"/>
    <m/>
    <s v="x"/>
    <s v="Nej"/>
    <m/>
    <m/>
    <s v="x"/>
  </r>
  <r>
    <d v="2023-10-04T00:00:00"/>
    <x v="536"/>
    <x v="4"/>
    <x v="10"/>
    <n v="8"/>
    <n v="3"/>
    <x v="0"/>
    <m/>
    <s v="x"/>
    <s v="Nej"/>
    <s v="x"/>
    <m/>
    <m/>
  </r>
  <r>
    <d v="2023-10-04T00:00:00"/>
    <x v="537"/>
    <x v="0"/>
    <x v="3"/>
    <n v="19"/>
    <n v="1"/>
    <x v="0"/>
    <m/>
    <s v="x"/>
    <s v="Nej"/>
    <m/>
    <m/>
    <m/>
  </r>
  <r>
    <d v="2023-10-04T00:00:00"/>
    <x v="538"/>
    <x v="3"/>
    <x v="104"/>
    <n v="12"/>
    <n v="3"/>
    <x v="0"/>
    <m/>
    <s v="x"/>
    <s v="På opdagelse i 1800-tallets købstad "/>
    <m/>
    <m/>
    <m/>
  </r>
  <r>
    <d v="2023-10-04T00:00:00"/>
    <x v="539"/>
    <x v="11"/>
    <x v="105"/>
    <n v="13"/>
    <n v="6"/>
    <x v="0"/>
    <m/>
    <s v="x"/>
    <s v="Nej"/>
    <m/>
    <m/>
    <m/>
  </r>
  <r>
    <d v="2023-10-04T00:00:00"/>
    <x v="540"/>
    <x v="0"/>
    <x v="31"/>
    <n v="25"/>
    <n v="1"/>
    <x v="0"/>
    <m/>
    <s v="x"/>
    <s v="Nej"/>
    <m/>
    <m/>
    <s v="x"/>
  </r>
  <r>
    <d v="2023-10-04T00:00:00"/>
    <x v="540"/>
    <x v="0"/>
    <x v="31"/>
    <n v="25"/>
    <n v="1"/>
    <x v="0"/>
    <m/>
    <s v="x"/>
    <s v="Nej"/>
    <m/>
    <m/>
    <s v="x"/>
  </r>
  <r>
    <d v="2023-10-04T00:00:00"/>
    <x v="540"/>
    <x v="0"/>
    <x v="31"/>
    <n v="25"/>
    <n v="1"/>
    <x v="0"/>
    <m/>
    <s v="x"/>
    <s v="Nej"/>
    <m/>
    <m/>
    <s v="x"/>
  </r>
  <r>
    <d v="2023-10-04T00:00:00"/>
    <x v="240"/>
    <x v="0"/>
    <x v="17"/>
    <n v="23"/>
    <n v="2"/>
    <x v="0"/>
    <m/>
    <s v="x"/>
    <s v="Nej"/>
    <m/>
    <m/>
    <m/>
  </r>
  <r>
    <d v="2023-10-04T00:00:00"/>
    <x v="240"/>
    <x v="0"/>
    <x v="17"/>
    <n v="23"/>
    <n v="2"/>
    <x v="0"/>
    <m/>
    <s v="x"/>
    <s v="Nej"/>
    <m/>
    <m/>
    <m/>
  </r>
  <r>
    <d v="2023-10-04T00:00:00"/>
    <x v="452"/>
    <x v="4"/>
    <x v="7"/>
    <n v="22"/>
    <n v="2"/>
    <x v="0"/>
    <m/>
    <s v="x"/>
    <s v="Nej"/>
    <m/>
    <m/>
    <m/>
  </r>
  <r>
    <d v="2023-10-04T00:00:00"/>
    <x v="92"/>
    <x v="3"/>
    <x v="63"/>
    <n v="6"/>
    <n v="2"/>
    <x v="7"/>
    <m/>
    <m/>
    <m/>
    <s v="x"/>
    <s v="x"/>
    <s v="x"/>
  </r>
  <r>
    <d v="2023-10-05T00:00:00"/>
    <x v="541"/>
    <x v="4"/>
    <x v="4"/>
    <n v="19"/>
    <n v="2"/>
    <x v="0"/>
    <m/>
    <s v="x"/>
    <s v="Nej"/>
    <m/>
    <m/>
    <m/>
  </r>
  <r>
    <d v="2023-10-05T00:00:00"/>
    <x v="105"/>
    <x v="14"/>
    <x v="106"/>
    <n v="2"/>
    <n v="1"/>
    <x v="0"/>
    <m/>
    <s v="x"/>
    <m/>
    <m/>
    <m/>
    <m/>
  </r>
  <r>
    <d v="2023-10-05T00:00:00"/>
    <x v="542"/>
    <x v="4"/>
    <x v="7"/>
    <n v="21"/>
    <n v="2"/>
    <x v="0"/>
    <m/>
    <s v="x"/>
    <s v="Nej"/>
    <m/>
    <m/>
    <m/>
  </r>
  <r>
    <d v="2023-10-05T00:00:00"/>
    <x v="542"/>
    <x v="4"/>
    <x v="7"/>
    <n v="21"/>
    <n v="2"/>
    <x v="0"/>
    <m/>
    <s v="x"/>
    <s v="Nej"/>
    <m/>
    <m/>
    <m/>
  </r>
  <r>
    <d v="2023-10-05T00:00:00"/>
    <x v="543"/>
    <x v="0"/>
    <x v="17"/>
    <n v="27"/>
    <n v="3"/>
    <x v="0"/>
    <m/>
    <s v="x"/>
    <s v="Nej"/>
    <m/>
    <m/>
    <m/>
  </r>
  <r>
    <d v="2023-10-05T00:00:00"/>
    <x v="544"/>
    <x v="3"/>
    <x v="23"/>
    <n v="36"/>
    <n v="4"/>
    <x v="0"/>
    <m/>
    <s v="x"/>
    <s v="Nej"/>
    <m/>
    <m/>
    <m/>
  </r>
  <r>
    <d v="2023-10-05T00:00:00"/>
    <x v="50"/>
    <x v="1"/>
    <x v="1"/>
    <n v="5"/>
    <n v="1"/>
    <x v="9"/>
    <m/>
    <m/>
    <m/>
    <m/>
    <m/>
    <s v="x"/>
  </r>
  <r>
    <d v="2023-10-06T00:00:00"/>
    <x v="205"/>
    <x v="0"/>
    <x v="17"/>
    <n v="26"/>
    <n v="1"/>
    <x v="20"/>
    <m/>
    <m/>
    <m/>
    <m/>
    <m/>
    <m/>
  </r>
  <r>
    <d v="2023-10-06T00:00:00"/>
    <x v="22"/>
    <x v="0"/>
    <x v="17"/>
    <n v="32"/>
    <n v="3"/>
    <x v="0"/>
    <m/>
    <s v="x"/>
    <m/>
    <m/>
    <m/>
    <s v="x"/>
  </r>
  <r>
    <d v="2023-10-06T00:00:00"/>
    <x v="545"/>
    <x v="0"/>
    <x v="107"/>
    <n v="10"/>
    <n v="2"/>
    <x v="0"/>
    <m/>
    <s v="x"/>
    <s v="På jagt efter historien "/>
    <m/>
    <m/>
    <s v="x"/>
  </r>
  <r>
    <d v="2023-10-06T00:00:00"/>
    <x v="546"/>
    <x v="0"/>
    <x v="1"/>
    <n v="15"/>
    <n v="2"/>
    <x v="0"/>
    <m/>
    <s v="x"/>
    <m/>
    <m/>
    <m/>
    <m/>
  </r>
  <r>
    <d v="2023-10-06T00:00:00"/>
    <x v="222"/>
    <x v="4"/>
    <x v="47"/>
    <n v="10"/>
    <n v="3"/>
    <x v="0"/>
    <m/>
    <s v="x"/>
    <s v="Nej"/>
    <s v="x"/>
    <m/>
    <s v="x"/>
  </r>
  <r>
    <d v="2023-10-06T00:00:00"/>
    <x v="474"/>
    <x v="0"/>
    <x v="36"/>
    <n v="17"/>
    <n v="2"/>
    <x v="0"/>
    <m/>
    <s v="x"/>
    <m/>
    <m/>
    <m/>
    <s v="x"/>
  </r>
  <r>
    <d v="2023-10-06T00:00:00"/>
    <x v="547"/>
    <x v="2"/>
    <x v="80"/>
    <n v="18"/>
    <n v="3"/>
    <x v="0"/>
    <m/>
    <s v="x"/>
    <s v="Nej"/>
    <m/>
    <m/>
    <m/>
  </r>
  <r>
    <d v="2023-10-06T00:00:00"/>
    <x v="548"/>
    <x v="3"/>
    <x v="2"/>
    <n v="25"/>
    <n v="3"/>
    <x v="0"/>
    <m/>
    <s v="x"/>
    <s v="Nej"/>
    <m/>
    <m/>
    <m/>
  </r>
  <r>
    <d v="2023-10-06T00:00:00"/>
    <x v="548"/>
    <x v="3"/>
    <x v="2"/>
    <n v="25"/>
    <n v="3"/>
    <x v="0"/>
    <m/>
    <s v="x"/>
    <s v="Nej"/>
    <m/>
    <m/>
    <m/>
  </r>
  <r>
    <d v="2023-10-07T00:00:00"/>
    <x v="549"/>
    <x v="0"/>
    <x v="98"/>
    <n v="34"/>
    <n v="3"/>
    <x v="0"/>
    <m/>
    <s v="x"/>
    <s v="Nej"/>
    <m/>
    <m/>
    <m/>
  </r>
  <r>
    <d v="2023-10-09T00:00:00"/>
    <x v="550"/>
    <x v="3"/>
    <x v="2"/>
    <n v="20"/>
    <n v="2"/>
    <x v="0"/>
    <m/>
    <s v="x"/>
    <s v="Nej"/>
    <m/>
    <m/>
    <s v="x"/>
  </r>
  <r>
    <d v="2023-10-09T00:00:00"/>
    <x v="474"/>
    <x v="0"/>
    <x v="36"/>
    <n v="20"/>
    <n v="1"/>
    <x v="0"/>
    <m/>
    <s v="x"/>
    <m/>
    <m/>
    <m/>
    <s v="x"/>
  </r>
  <r>
    <d v="2023-10-09T00:00:00"/>
    <x v="551"/>
    <x v="0"/>
    <x v="108"/>
    <n v="7"/>
    <n v="1"/>
    <x v="0"/>
    <m/>
    <s v="x"/>
    <s v="Nej"/>
    <m/>
    <m/>
    <m/>
  </r>
  <r>
    <d v="2023-10-09T00:00:00"/>
    <x v="51"/>
    <x v="3"/>
    <x v="2"/>
    <n v="23"/>
    <n v="3"/>
    <x v="7"/>
    <m/>
    <m/>
    <m/>
    <m/>
    <m/>
    <s v="x"/>
  </r>
  <r>
    <d v="2023-10-09T00:00:00"/>
    <x v="67"/>
    <x v="4"/>
    <x v="7"/>
    <n v="21"/>
    <n v="2"/>
    <x v="0"/>
    <m/>
    <s v="x"/>
    <s v="Nej"/>
    <m/>
    <m/>
    <s v="x"/>
  </r>
  <r>
    <d v="2023-10-09T00:00:00"/>
    <x v="67"/>
    <x v="4"/>
    <x v="7"/>
    <n v="21"/>
    <n v="2"/>
    <x v="0"/>
    <m/>
    <s v="x"/>
    <s v="Nej"/>
    <m/>
    <m/>
    <s v="x"/>
  </r>
  <r>
    <d v="2023-10-09T00:00:00"/>
    <x v="222"/>
    <x v="3"/>
    <x v="1"/>
    <n v="8"/>
    <n v="2"/>
    <x v="8"/>
    <m/>
    <m/>
    <m/>
    <s v="x"/>
    <s v="x"/>
    <s v="x"/>
  </r>
  <r>
    <d v="2023-10-09T00:00:00"/>
    <x v="51"/>
    <x v="3"/>
    <x v="2"/>
    <n v="24"/>
    <n v="2"/>
    <x v="7"/>
    <m/>
    <m/>
    <m/>
    <m/>
    <s v="x"/>
    <s v="x"/>
  </r>
  <r>
    <d v="2023-10-10T00:00:00"/>
    <x v="551"/>
    <x v="0"/>
    <x v="108"/>
    <n v="9"/>
    <n v="1"/>
    <x v="0"/>
    <m/>
    <s v="x"/>
    <s v="Nej"/>
    <m/>
    <m/>
    <m/>
  </r>
  <r>
    <d v="2023-10-10T00:00:00"/>
    <x v="552"/>
    <x v="0"/>
    <x v="15"/>
    <n v="37"/>
    <n v="3"/>
    <x v="0"/>
    <m/>
    <s v="x"/>
    <s v="Nej"/>
    <m/>
    <m/>
    <m/>
  </r>
  <r>
    <d v="2023-10-10T00:00:00"/>
    <x v="474"/>
    <x v="0"/>
    <x v="94"/>
    <n v="18"/>
    <n v="1"/>
    <x v="0"/>
    <m/>
    <s v="x"/>
    <s v="Nej"/>
    <m/>
    <m/>
    <s v="x"/>
  </r>
  <r>
    <d v="2023-10-10T00:00:00"/>
    <x v="553"/>
    <x v="0"/>
    <x v="98"/>
    <n v="28"/>
    <n v="2"/>
    <x v="0"/>
    <m/>
    <s v="x"/>
    <s v="Nej"/>
    <m/>
    <m/>
    <m/>
  </r>
  <r>
    <d v="2023-10-10T00:00:00"/>
    <x v="554"/>
    <x v="0"/>
    <x v="17"/>
    <n v="9"/>
    <n v="2"/>
    <x v="0"/>
    <m/>
    <s v="x"/>
    <s v="Nej"/>
    <m/>
    <m/>
    <m/>
  </r>
  <r>
    <d v="2023-10-10T00:00:00"/>
    <x v="555"/>
    <x v="6"/>
    <x v="9"/>
    <n v="16"/>
    <n v="2"/>
    <x v="0"/>
    <m/>
    <s v="x"/>
    <s v="Nej"/>
    <m/>
    <m/>
    <m/>
  </r>
  <r>
    <d v="2023-10-10T00:00:00"/>
    <x v="556"/>
    <x v="4"/>
    <x v="4"/>
    <n v="21"/>
    <n v="2"/>
    <x v="0"/>
    <m/>
    <s v="x"/>
    <s v="Nej"/>
    <m/>
    <m/>
    <m/>
  </r>
  <r>
    <d v="2023-10-10T00:00:00"/>
    <x v="5"/>
    <x v="6"/>
    <x v="9"/>
    <n v="22"/>
    <n v="2"/>
    <x v="0"/>
    <m/>
    <s v="x"/>
    <s v="Nej"/>
    <m/>
    <m/>
    <s v="x"/>
  </r>
  <r>
    <d v="2023-10-10T00:00:00"/>
    <x v="5"/>
    <x v="6"/>
    <x v="9"/>
    <n v="19"/>
    <n v="2"/>
    <x v="0"/>
    <m/>
    <s v="x"/>
    <s v="Lavet deres eget"/>
    <m/>
    <m/>
    <s v="x"/>
  </r>
  <r>
    <d v="2023-10-10T00:00:00"/>
    <x v="557"/>
    <x v="2"/>
    <x v="1"/>
    <n v="10"/>
    <n v="2"/>
    <x v="0"/>
    <m/>
    <s v="x"/>
    <s v="Nej"/>
    <m/>
    <m/>
    <s v="x"/>
  </r>
  <r>
    <d v="2023-10-10T00:00:00"/>
    <x v="5"/>
    <x v="4"/>
    <x v="44"/>
    <n v="5"/>
    <n v="3"/>
    <x v="0"/>
    <m/>
    <s v="x"/>
    <s v="Nej"/>
    <s v="x"/>
    <m/>
    <m/>
  </r>
  <r>
    <d v="2023-10-10T00:00:00"/>
    <x v="474"/>
    <x v="0"/>
    <x v="36"/>
    <n v="17"/>
    <n v="1"/>
    <x v="0"/>
    <m/>
    <s v="x"/>
    <m/>
    <m/>
    <m/>
    <s v="x"/>
  </r>
  <r>
    <d v="2023-10-10T00:00:00"/>
    <x v="558"/>
    <x v="0"/>
    <x v="18"/>
    <n v="28"/>
    <n v="2"/>
    <x v="2"/>
    <m/>
    <m/>
    <m/>
    <m/>
    <m/>
    <m/>
  </r>
  <r>
    <d v="2023-10-10T00:00:00"/>
    <x v="556"/>
    <x v="4"/>
    <x v="4"/>
    <n v="26"/>
    <n v="2"/>
    <x v="2"/>
    <m/>
    <m/>
    <m/>
    <m/>
    <m/>
    <m/>
  </r>
  <r>
    <d v="2023-10-10T00:00:00"/>
    <x v="559"/>
    <x v="6"/>
    <x v="109"/>
    <n v="17"/>
    <n v="2"/>
    <x v="21"/>
    <m/>
    <m/>
    <m/>
    <m/>
    <m/>
    <m/>
  </r>
  <r>
    <d v="2023-10-10T00:00:00"/>
    <x v="560"/>
    <x v="3"/>
    <x v="110"/>
    <n v="10"/>
    <n v="5"/>
    <x v="0"/>
    <m/>
    <s v="x"/>
    <s v="Nej"/>
    <m/>
    <m/>
    <m/>
  </r>
  <r>
    <d v="2023-10-11T00:00:00"/>
    <x v="51"/>
    <x v="3"/>
    <x v="2"/>
    <n v="24"/>
    <n v="2"/>
    <x v="7"/>
    <m/>
    <m/>
    <m/>
    <m/>
    <m/>
    <s v="x"/>
  </r>
  <r>
    <d v="2023-10-11T00:00:00"/>
    <x v="561"/>
    <x v="3"/>
    <x v="16"/>
    <n v="28"/>
    <n v="2"/>
    <x v="5"/>
    <m/>
    <m/>
    <m/>
    <m/>
    <m/>
    <m/>
  </r>
  <r>
    <d v="2023-10-11T00:00:00"/>
    <x v="561"/>
    <x v="3"/>
    <x v="16"/>
    <n v="28"/>
    <n v="2"/>
    <x v="0"/>
    <m/>
    <s v="x"/>
    <s v="Nej"/>
    <m/>
    <m/>
    <m/>
  </r>
  <r>
    <d v="2023-10-11T00:00:00"/>
    <x v="61"/>
    <x v="15"/>
    <x v="1"/>
    <n v="20"/>
    <n v="2"/>
    <x v="0"/>
    <m/>
    <s v="x"/>
    <s v="Nej"/>
    <m/>
    <m/>
    <s v="x"/>
  </r>
  <r>
    <d v="2023-10-11T00:00:00"/>
    <x v="562"/>
    <x v="0"/>
    <x v="111"/>
    <n v="22"/>
    <n v="2"/>
    <x v="0"/>
    <m/>
    <s v="x"/>
    <m/>
    <m/>
    <m/>
    <m/>
  </r>
  <r>
    <d v="2023-10-11T00:00:00"/>
    <x v="562"/>
    <x v="0"/>
    <x v="111"/>
    <n v="22"/>
    <n v="2"/>
    <x v="0"/>
    <m/>
    <s v="x"/>
    <m/>
    <m/>
    <m/>
    <m/>
  </r>
  <r>
    <d v="2023-10-11T00:00:00"/>
    <x v="12"/>
    <x v="0"/>
    <x v="14"/>
    <n v="20"/>
    <n v="2"/>
    <x v="0"/>
    <m/>
    <s v="x"/>
    <m/>
    <m/>
    <m/>
    <s v="x"/>
  </r>
  <r>
    <d v="2023-10-11T00:00:00"/>
    <x v="12"/>
    <x v="0"/>
    <x v="14"/>
    <n v="20"/>
    <n v="2"/>
    <x v="0"/>
    <m/>
    <s v="x"/>
    <m/>
    <m/>
    <m/>
    <s v="x"/>
  </r>
  <r>
    <d v="2023-10-11T00:00:00"/>
    <x v="563"/>
    <x v="4"/>
    <x v="10"/>
    <n v="7"/>
    <n v="3"/>
    <x v="0"/>
    <m/>
    <s v="x"/>
    <m/>
    <m/>
    <m/>
    <m/>
  </r>
  <r>
    <d v="2023-10-11T00:00:00"/>
    <x v="218"/>
    <x v="3"/>
    <x v="2"/>
    <n v="23"/>
    <n v="2"/>
    <x v="0"/>
    <m/>
    <s v="x"/>
    <s v="Nej"/>
    <m/>
    <m/>
    <s v="x"/>
  </r>
  <r>
    <d v="2023-10-11T00:00:00"/>
    <x v="302"/>
    <x v="3"/>
    <x v="16"/>
    <n v="18"/>
    <n v="1"/>
    <x v="0"/>
    <m/>
    <s v="x"/>
    <s v="Nej"/>
    <m/>
    <m/>
    <s v="x"/>
  </r>
  <r>
    <d v="2023-10-12T00:00:00"/>
    <x v="12"/>
    <x v="0"/>
    <x v="14"/>
    <n v="13"/>
    <n v="1"/>
    <x v="0"/>
    <m/>
    <s v="x"/>
    <s v="Jorden Kalder"/>
    <m/>
    <m/>
    <s v="x"/>
  </r>
  <r>
    <d v="2023-10-12T00:00:00"/>
    <x v="564"/>
    <x v="15"/>
    <x v="1"/>
    <n v="13"/>
    <n v="1"/>
    <x v="0"/>
    <m/>
    <s v="x"/>
    <m/>
    <m/>
    <m/>
    <m/>
  </r>
  <r>
    <d v="2023-10-12T00:00:00"/>
    <x v="565"/>
    <x v="3"/>
    <x v="44"/>
    <n v="14"/>
    <n v="2"/>
    <x v="0"/>
    <m/>
    <s v="x"/>
    <s v="Nej"/>
    <m/>
    <m/>
    <m/>
  </r>
  <r>
    <d v="2023-10-12T00:00:00"/>
    <x v="15"/>
    <x v="0"/>
    <x v="102"/>
    <n v="9"/>
    <n v="2"/>
    <x v="0"/>
    <m/>
    <s v="x"/>
    <s v="På opdagelse i 1800-tallets købstad "/>
    <m/>
    <m/>
    <s v="x"/>
  </r>
  <r>
    <d v="2023-10-12T00:00:00"/>
    <x v="566"/>
    <x v="0"/>
    <x v="15"/>
    <n v="16"/>
    <n v="3"/>
    <x v="0"/>
    <m/>
    <s v="x"/>
    <s v="Nej"/>
    <m/>
    <m/>
    <m/>
  </r>
  <r>
    <d v="2023-10-12T00:00:00"/>
    <x v="272"/>
    <x v="5"/>
    <x v="15"/>
    <n v="11"/>
    <n v="1"/>
    <x v="0"/>
    <m/>
    <s v="x"/>
    <m/>
    <m/>
    <m/>
    <m/>
  </r>
  <r>
    <d v="2023-10-12T00:00:00"/>
    <x v="567"/>
    <x v="0"/>
    <x v="17"/>
    <n v="26"/>
    <n v="1"/>
    <x v="0"/>
    <m/>
    <s v="x"/>
    <s v="Nej"/>
    <m/>
    <m/>
    <m/>
  </r>
  <r>
    <d v="2023-10-12T00:00:00"/>
    <x v="568"/>
    <x v="4"/>
    <x v="4"/>
    <n v="20"/>
    <n v="2"/>
    <x v="0"/>
    <m/>
    <s v="x"/>
    <s v="Jorden Kalder"/>
    <m/>
    <m/>
    <m/>
  </r>
  <r>
    <d v="2023-10-12T00:00:00"/>
    <x v="568"/>
    <x v="4"/>
    <x v="4"/>
    <n v="20"/>
    <n v="2"/>
    <x v="0"/>
    <m/>
    <s v="x"/>
    <s v="Jorden Kalder"/>
    <m/>
    <m/>
    <m/>
  </r>
  <r>
    <d v="2023-10-12T00:00:00"/>
    <x v="569"/>
    <x v="3"/>
    <x v="48"/>
    <n v="6"/>
    <n v="4"/>
    <x v="0"/>
    <m/>
    <s v="x"/>
    <s v="Nej"/>
    <m/>
    <m/>
    <m/>
  </r>
  <r>
    <d v="2023-10-12T00:00:00"/>
    <x v="570"/>
    <x v="4"/>
    <x v="47"/>
    <n v="8"/>
    <n v="4"/>
    <x v="0"/>
    <m/>
    <s v="x"/>
    <s v="Nej"/>
    <m/>
    <m/>
    <m/>
  </r>
  <r>
    <d v="2023-10-12T00:00:00"/>
    <x v="571"/>
    <x v="0"/>
    <x v="17"/>
    <n v="19"/>
    <n v="2"/>
    <x v="0"/>
    <m/>
    <s v="x"/>
    <s v="Lokumsruten "/>
    <m/>
    <m/>
    <m/>
  </r>
  <r>
    <d v="2023-10-12T00:00:00"/>
    <x v="474"/>
    <x v="0"/>
    <x v="36"/>
    <n v="15"/>
    <n v="1"/>
    <x v="0"/>
    <m/>
    <s v="x"/>
    <m/>
    <m/>
    <m/>
    <s v="x"/>
  </r>
  <r>
    <d v="2023-10-12T00:00:00"/>
    <x v="572"/>
    <x v="14"/>
    <x v="112"/>
    <n v="2"/>
    <n v="1"/>
    <x v="0"/>
    <m/>
    <s v="x"/>
    <s v="Nej"/>
    <m/>
    <m/>
    <s v="x"/>
  </r>
  <r>
    <d v="2023-10-13T00:00:00"/>
    <x v="573"/>
    <x v="1"/>
    <x v="113"/>
    <n v="15"/>
    <n v="4"/>
    <x v="5"/>
    <m/>
    <m/>
    <m/>
    <s v="x"/>
    <m/>
    <m/>
  </r>
  <r>
    <d v="2023-10-13T00:00:00"/>
    <x v="573"/>
    <x v="1"/>
    <x v="113"/>
    <n v="15"/>
    <n v="4"/>
    <x v="5"/>
    <m/>
    <m/>
    <m/>
    <s v="x"/>
    <m/>
    <m/>
  </r>
  <r>
    <d v="2023-10-13T00:00:00"/>
    <x v="573"/>
    <x v="1"/>
    <x v="113"/>
    <n v="15"/>
    <n v="4"/>
    <x v="5"/>
    <m/>
    <m/>
    <m/>
    <s v="x"/>
    <m/>
    <m/>
  </r>
  <r>
    <d v="2023-10-13T00:00:00"/>
    <x v="573"/>
    <x v="1"/>
    <x v="113"/>
    <n v="15"/>
    <n v="4"/>
    <x v="5"/>
    <m/>
    <m/>
    <m/>
    <s v="x"/>
    <m/>
    <m/>
  </r>
  <r>
    <d v="2023-10-16T00:00:00"/>
    <x v="574"/>
    <x v="2"/>
    <x v="114"/>
    <n v="7"/>
    <n v="2"/>
    <x v="0"/>
    <m/>
    <s v="x"/>
    <s v="Nej"/>
    <m/>
    <m/>
    <s v="x"/>
  </r>
  <r>
    <d v="2023-10-17T00:00:00"/>
    <x v="575"/>
    <x v="2"/>
    <x v="62"/>
    <n v="6"/>
    <n v="3"/>
    <x v="0"/>
    <m/>
    <s v="x"/>
    <m/>
    <m/>
    <m/>
    <s v="x"/>
  </r>
  <r>
    <d v="2023-10-17T00:00:00"/>
    <x v="576"/>
    <x v="1"/>
    <x v="114"/>
    <n v="8"/>
    <n v="2"/>
    <x v="0"/>
    <m/>
    <s v="x"/>
    <s v="Nej"/>
    <m/>
    <m/>
    <s v="x"/>
  </r>
  <r>
    <d v="2023-10-17T00:00:00"/>
    <x v="76"/>
    <x v="2"/>
    <x v="77"/>
    <n v="7"/>
    <n v="2"/>
    <x v="0"/>
    <m/>
    <s v="x"/>
    <s v="Nej"/>
    <m/>
    <m/>
    <s v="x"/>
  </r>
  <r>
    <d v="2023-10-17T00:00:00"/>
    <x v="577"/>
    <x v="6"/>
    <x v="115"/>
    <n v="12"/>
    <n v="3"/>
    <x v="0"/>
    <m/>
    <s v="x"/>
    <s v="Nej"/>
    <m/>
    <m/>
    <m/>
  </r>
  <r>
    <d v="2023-10-18T00:00:00"/>
    <x v="51"/>
    <x v="6"/>
    <x v="57"/>
    <n v="8"/>
    <n v="3"/>
    <x v="0"/>
    <m/>
    <s v="x"/>
    <s v="Nej"/>
    <m/>
    <m/>
    <s v="x"/>
  </r>
  <r>
    <d v="2023-10-18T00:00:00"/>
    <x v="578"/>
    <x v="0"/>
    <x v="17"/>
    <n v="4"/>
    <n v="1"/>
    <x v="0"/>
    <m/>
    <s v="x"/>
    <s v="Nej"/>
    <m/>
    <m/>
    <m/>
  </r>
  <r>
    <d v="2023-10-18T00:00:00"/>
    <x v="579"/>
    <x v="2"/>
    <x v="77"/>
    <n v="25"/>
    <n v="6"/>
    <x v="0"/>
    <m/>
    <s v="x"/>
    <s v="En dag med Niels og Marie"/>
    <m/>
    <m/>
    <m/>
  </r>
  <r>
    <d v="2023-10-18T00:00:00"/>
    <x v="580"/>
    <x v="2"/>
    <x v="80"/>
    <n v="11"/>
    <n v="4"/>
    <x v="0"/>
    <m/>
    <s v="x"/>
    <s v="Nej"/>
    <m/>
    <m/>
    <s v="x"/>
  </r>
  <r>
    <d v="2023-10-18T00:00:00"/>
    <x v="70"/>
    <x v="6"/>
    <x v="57"/>
    <n v="12"/>
    <n v="3"/>
    <x v="0"/>
    <m/>
    <s v="x"/>
    <s v="Nej"/>
    <m/>
    <m/>
    <s v="x"/>
  </r>
  <r>
    <d v="2023-10-18T00:00:00"/>
    <x v="43"/>
    <x v="6"/>
    <x v="109"/>
    <n v="6"/>
    <n v="2"/>
    <x v="0"/>
    <m/>
    <s v="x"/>
    <s v="Nej"/>
    <m/>
    <m/>
    <s v="x"/>
  </r>
  <r>
    <d v="2023-10-19T00:00:00"/>
    <x v="375"/>
    <x v="1"/>
    <x v="1"/>
    <n v="4"/>
    <n v="2"/>
    <x v="0"/>
    <m/>
    <s v="x"/>
    <m/>
    <m/>
    <m/>
    <s v="x"/>
  </r>
  <r>
    <d v="2023-10-19T00:00:00"/>
    <x v="254"/>
    <x v="3"/>
    <x v="2"/>
    <n v="5"/>
    <n v="2"/>
    <x v="0"/>
    <m/>
    <s v="x"/>
    <s v="Nej"/>
    <m/>
    <m/>
    <s v="x"/>
  </r>
  <r>
    <d v="2023-10-23T00:00:00"/>
    <x v="581"/>
    <x v="4"/>
    <x v="7"/>
    <n v="20"/>
    <n v="3"/>
    <x v="0"/>
    <m/>
    <s v="x"/>
    <s v="Nej"/>
    <m/>
    <m/>
    <m/>
  </r>
  <r>
    <d v="2023-10-23T00:00:00"/>
    <x v="582"/>
    <x v="0"/>
    <x v="17"/>
    <n v="22"/>
    <n v="1"/>
    <x v="0"/>
    <m/>
    <s v="x"/>
    <s v="Lokumsruten "/>
    <m/>
    <m/>
    <s v="x"/>
  </r>
  <r>
    <d v="2023-10-23T00:00:00"/>
    <x v="583"/>
    <x v="3"/>
    <x v="51"/>
    <n v="20"/>
    <n v="2"/>
    <x v="0"/>
    <m/>
    <s v="x"/>
    <s v="Nej"/>
    <m/>
    <m/>
    <m/>
  </r>
  <r>
    <d v="2023-10-23T00:00:00"/>
    <x v="583"/>
    <x v="3"/>
    <x v="51"/>
    <n v="20"/>
    <n v="2"/>
    <x v="0"/>
    <m/>
    <s v="x"/>
    <s v="Nej"/>
    <m/>
    <m/>
    <m/>
  </r>
  <r>
    <d v="2023-10-23T00:00:00"/>
    <x v="584"/>
    <x v="0"/>
    <x v="21"/>
    <n v="6"/>
    <n v="5"/>
    <x v="0"/>
    <m/>
    <s v="x"/>
    <s v="Nej"/>
    <m/>
    <m/>
    <s v="x"/>
  </r>
  <r>
    <d v="2023-10-24T00:00:00"/>
    <x v="585"/>
    <x v="2"/>
    <x v="1"/>
    <n v="1"/>
    <n v="1"/>
    <x v="0"/>
    <m/>
    <s v="x"/>
    <m/>
    <m/>
    <m/>
    <s v="x"/>
  </r>
  <r>
    <d v="2023-10-24T00:00:00"/>
    <x v="586"/>
    <x v="2"/>
    <x v="1"/>
    <n v="10"/>
    <n v="2"/>
    <x v="0"/>
    <m/>
    <s v="x"/>
    <m/>
    <m/>
    <m/>
    <s v="x"/>
  </r>
  <r>
    <d v="2023-10-25T00:00:00"/>
    <x v="92"/>
    <x v="3"/>
    <x v="23"/>
    <n v="25"/>
    <n v="2"/>
    <x v="5"/>
    <m/>
    <m/>
    <m/>
    <m/>
    <s v="x"/>
    <s v="x"/>
  </r>
  <r>
    <d v="2023-10-25T00:00:00"/>
    <x v="587"/>
    <x v="4"/>
    <x v="7"/>
    <n v="17"/>
    <n v="2"/>
    <x v="0"/>
    <m/>
    <s v="x"/>
    <s v="På opdagelse i 1800-tallets købstad "/>
    <m/>
    <m/>
    <m/>
  </r>
  <r>
    <d v="2023-10-25T00:00:00"/>
    <x v="567"/>
    <x v="0"/>
    <x v="17"/>
    <n v="26"/>
    <n v="1"/>
    <x v="0"/>
    <m/>
    <s v="x"/>
    <m/>
    <m/>
    <m/>
    <m/>
  </r>
  <r>
    <d v="2023-10-25T00:00:00"/>
    <x v="588"/>
    <x v="4"/>
    <x v="10"/>
    <n v="14"/>
    <n v="1"/>
    <x v="0"/>
    <m/>
    <s v="x"/>
    <s v="På opdagelse i 1800-tallets købstad "/>
    <m/>
    <m/>
    <s v="x"/>
  </r>
  <r>
    <d v="2023-10-25T00:00:00"/>
    <x v="589"/>
    <x v="2"/>
    <x v="80"/>
    <n v="14"/>
    <n v="3"/>
    <x v="0"/>
    <m/>
    <s v="x"/>
    <s v="Nej"/>
    <m/>
    <m/>
    <s v="x"/>
  </r>
  <r>
    <d v="2023-10-25T00:00:00"/>
    <x v="590"/>
    <x v="4"/>
    <x v="4"/>
    <n v="26"/>
    <n v="2"/>
    <x v="0"/>
    <m/>
    <s v="x"/>
    <s v="Nej"/>
    <m/>
    <m/>
    <m/>
  </r>
  <r>
    <d v="2023-10-25T00:00:00"/>
    <x v="590"/>
    <x v="4"/>
    <x v="4"/>
    <n v="26"/>
    <n v="2"/>
    <x v="0"/>
    <m/>
    <s v="x"/>
    <s v="Nej"/>
    <m/>
    <m/>
    <m/>
  </r>
  <r>
    <d v="2023-10-25T00:00:00"/>
    <x v="474"/>
    <x v="0"/>
    <x v="36"/>
    <n v="19"/>
    <n v="1"/>
    <x v="0"/>
    <m/>
    <s v="x"/>
    <m/>
    <m/>
    <m/>
    <s v="x"/>
  </r>
  <r>
    <d v="2023-10-26T00:00:00"/>
    <x v="591"/>
    <x v="6"/>
    <x v="9"/>
    <n v="25"/>
    <n v="2"/>
    <x v="5"/>
    <m/>
    <m/>
    <m/>
    <m/>
    <m/>
    <m/>
  </r>
  <r>
    <d v="2023-10-26T00:00:00"/>
    <x v="591"/>
    <x v="6"/>
    <x v="9"/>
    <n v="25"/>
    <n v="2"/>
    <x v="5"/>
    <m/>
    <m/>
    <m/>
    <m/>
    <m/>
    <m/>
  </r>
  <r>
    <d v="2023-10-26T00:00:00"/>
    <x v="591"/>
    <x v="6"/>
    <x v="9"/>
    <n v="25"/>
    <n v="2"/>
    <x v="5"/>
    <m/>
    <m/>
    <m/>
    <m/>
    <m/>
    <m/>
  </r>
  <r>
    <d v="2023-10-26T00:00:00"/>
    <x v="592"/>
    <x v="3"/>
    <x v="116"/>
    <n v="5"/>
    <n v="2"/>
    <x v="22"/>
    <m/>
    <m/>
    <m/>
    <s v="x"/>
    <m/>
    <m/>
  </r>
  <r>
    <d v="2023-10-26T00:00:00"/>
    <x v="593"/>
    <x v="6"/>
    <x v="12"/>
    <n v="4"/>
    <n v="1"/>
    <x v="0"/>
    <m/>
    <s v="x"/>
    <s v="Nej"/>
    <m/>
    <m/>
    <s v="x"/>
  </r>
  <r>
    <d v="2023-10-26T00:00:00"/>
    <x v="594"/>
    <x v="5"/>
    <x v="32"/>
    <n v="28"/>
    <n v="1"/>
    <x v="0"/>
    <m/>
    <s v="x"/>
    <s v="Nej"/>
    <m/>
    <m/>
    <m/>
  </r>
  <r>
    <d v="2023-10-26T00:00:00"/>
    <x v="594"/>
    <x v="5"/>
    <x v="32"/>
    <n v="28"/>
    <n v="1"/>
    <x v="0"/>
    <m/>
    <s v="x"/>
    <s v="Nej"/>
    <m/>
    <m/>
    <m/>
  </r>
  <r>
    <d v="2023-10-26T00:00:00"/>
    <x v="594"/>
    <x v="5"/>
    <x v="32"/>
    <n v="28"/>
    <n v="1"/>
    <x v="0"/>
    <m/>
    <s v="x"/>
    <s v="Nej"/>
    <m/>
    <m/>
    <m/>
  </r>
  <r>
    <d v="2023-10-26T00:00:00"/>
    <x v="594"/>
    <x v="5"/>
    <x v="32"/>
    <n v="28"/>
    <n v="1"/>
    <x v="0"/>
    <m/>
    <s v="x"/>
    <s v="Nej"/>
    <m/>
    <m/>
    <m/>
  </r>
  <r>
    <d v="2023-10-26T00:00:00"/>
    <x v="594"/>
    <x v="5"/>
    <x v="32"/>
    <n v="28"/>
    <n v="1"/>
    <x v="0"/>
    <m/>
    <s v="x"/>
    <s v="Nej"/>
    <m/>
    <m/>
    <m/>
  </r>
  <r>
    <d v="2023-10-26T00:00:00"/>
    <x v="594"/>
    <x v="5"/>
    <x v="32"/>
    <n v="28"/>
    <n v="1"/>
    <x v="0"/>
    <m/>
    <s v="x"/>
    <s v="Nej"/>
    <m/>
    <m/>
    <m/>
  </r>
  <r>
    <d v="2023-10-26T00:00:00"/>
    <x v="49"/>
    <x v="2"/>
    <x v="80"/>
    <m/>
    <n v="9"/>
    <x v="0"/>
    <m/>
    <s v="x"/>
    <s v="Nej"/>
    <m/>
    <m/>
    <s v="x"/>
  </r>
  <r>
    <d v="2023-10-26T00:00:00"/>
    <x v="5"/>
    <x v="4"/>
    <x v="15"/>
    <n v="24"/>
    <n v="3"/>
    <x v="0"/>
    <m/>
    <s v="x"/>
    <s v="Nej"/>
    <m/>
    <m/>
    <m/>
  </r>
  <r>
    <d v="2023-10-26T00:00:00"/>
    <x v="442"/>
    <x v="4"/>
    <x v="10"/>
    <n v="8"/>
    <n v="3"/>
    <x v="0"/>
    <m/>
    <s v="x"/>
    <s v="Nej"/>
    <m/>
    <m/>
    <m/>
  </r>
  <r>
    <d v="2023-10-27T00:00:00"/>
    <x v="12"/>
    <x v="0"/>
    <x v="14"/>
    <n v="20"/>
    <n v="1"/>
    <x v="0"/>
    <m/>
    <s v="x"/>
    <m/>
    <m/>
    <m/>
    <s v="x"/>
  </r>
  <r>
    <d v="2023-10-27T00:00:00"/>
    <x v="12"/>
    <x v="0"/>
    <x v="14"/>
    <n v="20"/>
    <n v="1"/>
    <x v="0"/>
    <m/>
    <s v="x"/>
    <m/>
    <m/>
    <m/>
    <s v="x"/>
  </r>
  <r>
    <d v="2023-10-28T00:00:00"/>
    <x v="595"/>
    <x v="6"/>
    <x v="9"/>
    <n v="21"/>
    <n v="3"/>
    <x v="14"/>
    <m/>
    <m/>
    <m/>
    <m/>
    <m/>
    <s v="x"/>
  </r>
  <r>
    <d v="2023-10-30T00:00:00"/>
    <x v="596"/>
    <x v="2"/>
    <x v="77"/>
    <n v="6"/>
    <n v="2"/>
    <x v="0"/>
    <m/>
    <s v="x"/>
    <s v="Nej"/>
    <m/>
    <m/>
    <s v="x"/>
  </r>
  <r>
    <d v="2023-10-30T00:00:00"/>
    <x v="597"/>
    <x v="2"/>
    <x v="80"/>
    <n v="8"/>
    <n v="3"/>
    <x v="0"/>
    <m/>
    <s v="x"/>
    <s v="Nej"/>
    <m/>
    <m/>
    <s v="x"/>
  </r>
  <r>
    <d v="2023-10-30T00:00:00"/>
    <x v="386"/>
    <x v="0"/>
    <x v="3"/>
    <n v="18"/>
    <n v="1"/>
    <x v="0"/>
    <m/>
    <s v="x"/>
    <m/>
    <m/>
    <m/>
    <m/>
  </r>
  <r>
    <d v="2023-10-31T00:00:00"/>
    <x v="598"/>
    <x v="0"/>
    <x v="0"/>
    <n v="35"/>
    <n v="5"/>
    <x v="0"/>
    <m/>
    <s v="x"/>
    <m/>
    <m/>
    <m/>
    <m/>
  </r>
  <r>
    <d v="2023-10-31T00:00:00"/>
    <x v="599"/>
    <x v="0"/>
    <x v="0"/>
    <n v="12"/>
    <n v="1"/>
    <x v="0"/>
    <s v="x"/>
    <m/>
    <m/>
    <m/>
    <m/>
    <m/>
  </r>
  <r>
    <d v="2023-10-31T00:00:00"/>
    <x v="542"/>
    <x v="3"/>
    <x v="106"/>
    <n v="18"/>
    <n v="6"/>
    <x v="0"/>
    <m/>
    <s v="x"/>
    <s v="Nej"/>
    <s v="x"/>
    <m/>
    <m/>
  </r>
  <r>
    <d v="2023-10-31T00:00:00"/>
    <x v="600"/>
    <x v="2"/>
    <x v="80"/>
    <n v="17"/>
    <n v="4"/>
    <x v="0"/>
    <m/>
    <s v="x"/>
    <s v="Nej"/>
    <m/>
    <m/>
    <s v="x"/>
  </r>
  <r>
    <d v="2023-10-31T00:00:00"/>
    <x v="601"/>
    <x v="3"/>
    <x v="117"/>
    <n v="7"/>
    <n v="3"/>
    <x v="0"/>
    <m/>
    <s v="x"/>
    <s v="Nej"/>
    <m/>
    <m/>
    <m/>
  </r>
  <r>
    <d v="2023-10-31T00:00:00"/>
    <x v="142"/>
    <x v="0"/>
    <x v="17"/>
    <n v="32"/>
    <n v="2"/>
    <x v="0"/>
    <m/>
    <s v="x"/>
    <s v="Nej"/>
    <m/>
    <m/>
    <m/>
  </r>
  <r>
    <d v="2023-10-31T00:00:00"/>
    <x v="602"/>
    <x v="0"/>
    <x v="15"/>
    <n v="6"/>
    <n v="5"/>
    <x v="0"/>
    <m/>
    <s v="x"/>
    <s v="Nej"/>
    <m/>
    <m/>
    <m/>
  </r>
  <r>
    <d v="2023-11-01T00:00:00"/>
    <x v="71"/>
    <x v="3"/>
    <x v="16"/>
    <n v="22"/>
    <n v="1"/>
    <x v="5"/>
    <m/>
    <m/>
    <m/>
    <m/>
    <s v="x"/>
    <s v="x"/>
  </r>
  <r>
    <d v="2023-11-01T00:00:00"/>
    <x v="556"/>
    <x v="4"/>
    <x v="4"/>
    <n v="24"/>
    <n v="2"/>
    <x v="2"/>
    <m/>
    <m/>
    <m/>
    <m/>
    <m/>
    <m/>
  </r>
  <r>
    <d v="2023-11-01T00:00:00"/>
    <x v="603"/>
    <x v="5"/>
    <x v="47"/>
    <n v="22"/>
    <n v="2"/>
    <x v="0"/>
    <m/>
    <s v="x"/>
    <s v="Nej"/>
    <m/>
    <m/>
    <m/>
  </r>
  <r>
    <d v="2023-11-01T00:00:00"/>
    <x v="603"/>
    <x v="5"/>
    <x v="47"/>
    <n v="22"/>
    <n v="2"/>
    <x v="0"/>
    <m/>
    <s v="x"/>
    <s v="Nej"/>
    <m/>
    <m/>
    <m/>
  </r>
  <r>
    <d v="2023-11-01T00:00:00"/>
    <x v="603"/>
    <x v="5"/>
    <x v="47"/>
    <n v="22"/>
    <n v="2"/>
    <x v="0"/>
    <m/>
    <s v="x"/>
    <s v="Nej"/>
    <m/>
    <m/>
    <m/>
  </r>
  <r>
    <d v="2023-11-01T00:00:00"/>
    <x v="603"/>
    <x v="5"/>
    <x v="47"/>
    <n v="22"/>
    <n v="2"/>
    <x v="0"/>
    <m/>
    <s v="x"/>
    <s v="Nej"/>
    <m/>
    <m/>
    <m/>
  </r>
  <r>
    <d v="2023-11-01T00:00:00"/>
    <x v="604"/>
    <x v="0"/>
    <x v="54"/>
    <n v="20"/>
    <n v="2"/>
    <x v="0"/>
    <m/>
    <s v="x"/>
    <s v="Nej"/>
    <m/>
    <m/>
    <m/>
  </r>
  <r>
    <d v="2023-11-01T00:00:00"/>
    <x v="604"/>
    <x v="0"/>
    <x v="54"/>
    <n v="20"/>
    <n v="2"/>
    <x v="0"/>
    <m/>
    <s v="x"/>
    <s v="Nej"/>
    <m/>
    <m/>
    <m/>
  </r>
  <r>
    <d v="2023-11-01T00:00:00"/>
    <x v="605"/>
    <x v="2"/>
    <x v="80"/>
    <n v="6"/>
    <n v="1"/>
    <x v="0"/>
    <m/>
    <s v="x"/>
    <m/>
    <m/>
    <m/>
    <s v="x"/>
  </r>
  <r>
    <d v="2023-11-01T00:00:00"/>
    <x v="71"/>
    <x v="3"/>
    <x v="16"/>
    <n v="20"/>
    <n v="1"/>
    <x v="0"/>
    <m/>
    <s v="x"/>
    <s v="Nej"/>
    <m/>
    <m/>
    <s v="x"/>
  </r>
  <r>
    <d v="2023-11-02T00:00:00"/>
    <x v="5"/>
    <x v="6"/>
    <x v="6"/>
    <n v="6"/>
    <n v="2"/>
    <x v="0"/>
    <m/>
    <s v="x"/>
    <s v="Nej"/>
    <m/>
    <m/>
    <s v="x"/>
  </r>
  <r>
    <d v="2023-11-02T00:00:00"/>
    <x v="606"/>
    <x v="0"/>
    <x v="36"/>
    <n v="28"/>
    <n v="2"/>
    <x v="0"/>
    <m/>
    <s v="x"/>
    <m/>
    <m/>
    <m/>
    <m/>
  </r>
  <r>
    <d v="2023-11-02T00:00:00"/>
    <x v="607"/>
    <x v="9"/>
    <x v="6"/>
    <n v="20"/>
    <n v="2"/>
    <x v="0"/>
    <m/>
    <s v="x"/>
    <s v="En dag med Niels og Marie"/>
    <m/>
    <m/>
    <s v="x"/>
  </r>
  <r>
    <d v="2023-11-02T00:00:00"/>
    <x v="334"/>
    <x v="2"/>
    <x v="80"/>
    <n v="5"/>
    <n v="2"/>
    <x v="0"/>
    <m/>
    <s v="x"/>
    <s v="Nej"/>
    <m/>
    <m/>
    <s v="x"/>
  </r>
  <r>
    <d v="2023-11-02T00:00:00"/>
    <x v="608"/>
    <x v="2"/>
    <x v="80"/>
    <n v="14"/>
    <n v="3"/>
    <x v="0"/>
    <m/>
    <s v="x"/>
    <s v="Nej"/>
    <m/>
    <m/>
    <s v="x"/>
  </r>
  <r>
    <d v="2023-11-03T00:00:00"/>
    <x v="105"/>
    <x v="14"/>
    <x v="2"/>
    <n v="1"/>
    <n v="1"/>
    <x v="0"/>
    <m/>
    <s v="x"/>
    <s v="På kryds og tværs i DGB"/>
    <m/>
    <m/>
    <s v="x"/>
  </r>
  <r>
    <d v="2023-11-04T00:00:00"/>
    <x v="609"/>
    <x v="0"/>
    <x v="14"/>
    <n v="14"/>
    <n v="2"/>
    <x v="0"/>
    <m/>
    <s v="x"/>
    <s v="Nej"/>
    <m/>
    <m/>
    <m/>
  </r>
  <r>
    <d v="2023-11-06T00:00:00"/>
    <x v="610"/>
    <x v="0"/>
    <x v="17"/>
    <n v="22"/>
    <n v="2"/>
    <x v="0"/>
    <m/>
    <s v="x"/>
    <s v="Nej"/>
    <m/>
    <m/>
    <m/>
  </r>
  <r>
    <d v="2023-11-06T00:00:00"/>
    <x v="611"/>
    <x v="6"/>
    <x v="13"/>
    <n v="1"/>
    <n v="1"/>
    <x v="0"/>
    <m/>
    <s v="x"/>
    <s v="Nej"/>
    <m/>
    <m/>
    <m/>
  </r>
  <r>
    <d v="2023-11-06T00:00:00"/>
    <x v="612"/>
    <x v="4"/>
    <x v="10"/>
    <n v="10"/>
    <n v="2"/>
    <x v="0"/>
    <m/>
    <s v="x"/>
    <s v="Jorden Kalder"/>
    <m/>
    <m/>
    <m/>
  </r>
  <r>
    <d v="2023-11-06T00:00:00"/>
    <x v="613"/>
    <x v="3"/>
    <x v="16"/>
    <n v="18"/>
    <n v="2"/>
    <x v="0"/>
    <m/>
    <s v="x"/>
    <s v="På kryds og tværs i DGB"/>
    <m/>
    <m/>
    <s v="x"/>
  </r>
  <r>
    <d v="2023-11-06T00:00:00"/>
    <x v="239"/>
    <x v="4"/>
    <x v="4"/>
    <n v="22"/>
    <n v="2"/>
    <x v="0"/>
    <m/>
    <s v="x"/>
    <m/>
    <m/>
    <m/>
    <s v="x"/>
  </r>
  <r>
    <d v="2023-11-06T00:00:00"/>
    <x v="239"/>
    <x v="4"/>
    <x v="4"/>
    <n v="22"/>
    <n v="2"/>
    <x v="0"/>
    <m/>
    <s v="x"/>
    <m/>
    <m/>
    <m/>
    <s v="x"/>
  </r>
  <r>
    <d v="2023-11-07T00:00:00"/>
    <x v="469"/>
    <x v="3"/>
    <x v="23"/>
    <n v="1"/>
    <n v="1"/>
    <x v="0"/>
    <m/>
    <s v="x"/>
    <s v="Nej"/>
    <m/>
    <m/>
    <m/>
  </r>
  <r>
    <d v="2023-11-07T00:00:00"/>
    <x v="135"/>
    <x v="0"/>
    <x v="17"/>
    <n v="14"/>
    <n v="1"/>
    <x v="0"/>
    <m/>
    <s v="x"/>
    <s v="Nej"/>
    <m/>
    <m/>
    <m/>
  </r>
  <r>
    <d v="2023-11-07T00:00:00"/>
    <x v="240"/>
    <x v="0"/>
    <x v="17"/>
    <n v="29"/>
    <n v="2"/>
    <x v="0"/>
    <m/>
    <s v="x"/>
    <s v="Nej"/>
    <m/>
    <m/>
    <m/>
  </r>
  <r>
    <d v="2023-11-07T00:00:00"/>
    <x v="4"/>
    <x v="0"/>
    <x v="3"/>
    <n v="25"/>
    <n v="1"/>
    <x v="0"/>
    <m/>
    <s v="x"/>
    <s v="Nej"/>
    <m/>
    <m/>
    <s v="x"/>
  </r>
  <r>
    <d v="2023-11-08T00:00:00"/>
    <x v="302"/>
    <x v="3"/>
    <x v="118"/>
    <n v="10"/>
    <n v="4"/>
    <x v="18"/>
    <m/>
    <m/>
    <m/>
    <s v="x"/>
    <m/>
    <s v="x"/>
  </r>
  <r>
    <d v="2023-11-08T00:00:00"/>
    <x v="302"/>
    <x v="3"/>
    <x v="2"/>
    <n v="23"/>
    <n v="2"/>
    <x v="6"/>
    <m/>
    <m/>
    <m/>
    <m/>
    <s v="x"/>
    <s v="x"/>
  </r>
  <r>
    <d v="2023-11-08T00:00:00"/>
    <x v="302"/>
    <x v="3"/>
    <x v="2"/>
    <n v="23"/>
    <n v="2"/>
    <x v="14"/>
    <m/>
    <m/>
    <m/>
    <m/>
    <s v="x"/>
    <s v="x"/>
  </r>
  <r>
    <d v="2023-11-08T00:00:00"/>
    <x v="504"/>
    <x v="5"/>
    <x v="45"/>
    <n v="7"/>
    <n v="5"/>
    <x v="0"/>
    <m/>
    <s v="x"/>
    <s v="Nej"/>
    <m/>
    <m/>
    <m/>
  </r>
  <r>
    <d v="2023-11-08T00:00:00"/>
    <x v="240"/>
    <x v="0"/>
    <x v="17"/>
    <n v="28"/>
    <n v="2"/>
    <x v="0"/>
    <m/>
    <s v="x"/>
    <s v="Nej"/>
    <m/>
    <m/>
    <m/>
  </r>
  <r>
    <d v="2023-11-08T00:00:00"/>
    <x v="340"/>
    <x v="3"/>
    <x v="117"/>
    <n v="11"/>
    <n v="4"/>
    <x v="0"/>
    <m/>
    <s v="x"/>
    <s v="Nej"/>
    <m/>
    <m/>
    <s v="x"/>
  </r>
  <r>
    <d v="2023-11-08T00:00:00"/>
    <x v="204"/>
    <x v="6"/>
    <x v="13"/>
    <n v="2"/>
    <n v="1"/>
    <x v="0"/>
    <m/>
    <s v="x"/>
    <s v="Nej"/>
    <m/>
    <m/>
    <s v="x"/>
  </r>
  <r>
    <d v="2023-11-08T00:00:00"/>
    <x v="614"/>
    <x v="4"/>
    <x v="10"/>
    <n v="5"/>
    <n v="2"/>
    <x v="0"/>
    <m/>
    <s v="x"/>
    <s v="På opdagelse i 1800-tallets købstad "/>
    <m/>
    <m/>
    <m/>
  </r>
  <r>
    <d v="2023-11-08T00:00:00"/>
    <x v="302"/>
    <x v="3"/>
    <x v="2"/>
    <n v="23"/>
    <n v="1"/>
    <x v="0"/>
    <m/>
    <s v="x"/>
    <m/>
    <m/>
    <m/>
    <s v="x"/>
  </r>
  <r>
    <d v="2023-11-08T00:00:00"/>
    <x v="302"/>
    <x v="3"/>
    <x v="2"/>
    <n v="18"/>
    <n v="1"/>
    <x v="6"/>
    <m/>
    <m/>
    <m/>
    <m/>
    <m/>
    <s v="x"/>
  </r>
  <r>
    <d v="2023-11-08T00:00:00"/>
    <x v="615"/>
    <x v="0"/>
    <x v="18"/>
    <n v="25"/>
    <n v="1"/>
    <x v="0"/>
    <m/>
    <s v="x"/>
    <s v="Nej"/>
    <m/>
    <m/>
    <m/>
  </r>
  <r>
    <d v="2023-11-08T00:00:00"/>
    <x v="615"/>
    <x v="0"/>
    <x v="18"/>
    <n v="25"/>
    <n v="1"/>
    <x v="0"/>
    <m/>
    <s v="x"/>
    <s v="Nej"/>
    <m/>
    <m/>
    <m/>
  </r>
  <r>
    <d v="2023-11-08T00:00:00"/>
    <x v="615"/>
    <x v="0"/>
    <x v="18"/>
    <n v="25"/>
    <n v="1"/>
    <x v="0"/>
    <m/>
    <s v="x"/>
    <s v="Nej"/>
    <m/>
    <m/>
    <m/>
  </r>
  <r>
    <d v="2023-11-08T00:00:00"/>
    <x v="615"/>
    <x v="0"/>
    <x v="18"/>
    <n v="25"/>
    <n v="1"/>
    <x v="0"/>
    <m/>
    <s v="x"/>
    <s v="Nej"/>
    <m/>
    <m/>
    <m/>
  </r>
  <r>
    <d v="2023-11-08T00:00:00"/>
    <x v="615"/>
    <x v="0"/>
    <x v="18"/>
    <n v="25"/>
    <n v="1"/>
    <x v="0"/>
    <m/>
    <s v="x"/>
    <s v="Nej"/>
    <m/>
    <m/>
    <m/>
  </r>
  <r>
    <d v="2023-11-08T00:00:00"/>
    <x v="615"/>
    <x v="0"/>
    <x v="18"/>
    <n v="25"/>
    <n v="1"/>
    <x v="0"/>
    <m/>
    <s v="x"/>
    <s v="Nej"/>
    <m/>
    <m/>
    <m/>
  </r>
  <r>
    <d v="2023-11-08T00:00:00"/>
    <x v="615"/>
    <x v="0"/>
    <x v="18"/>
    <n v="25"/>
    <n v="1"/>
    <x v="0"/>
    <m/>
    <s v="x"/>
    <s v="Nej"/>
    <m/>
    <m/>
    <m/>
  </r>
  <r>
    <d v="2023-11-08T00:00:00"/>
    <x v="615"/>
    <x v="0"/>
    <x v="18"/>
    <n v="25"/>
    <n v="1"/>
    <x v="0"/>
    <m/>
    <s v="x"/>
    <s v="Nej"/>
    <m/>
    <m/>
    <m/>
  </r>
  <r>
    <d v="2023-11-09T00:00:00"/>
    <x v="616"/>
    <x v="3"/>
    <x v="26"/>
    <n v="28"/>
    <n v="2"/>
    <x v="5"/>
    <m/>
    <m/>
    <m/>
    <m/>
    <m/>
    <m/>
  </r>
  <r>
    <d v="2023-11-09T00:00:00"/>
    <x v="616"/>
    <x v="3"/>
    <x v="26"/>
    <n v="28"/>
    <n v="2"/>
    <x v="5"/>
    <m/>
    <m/>
    <m/>
    <m/>
    <m/>
    <m/>
  </r>
  <r>
    <d v="2023-11-09T00:00:00"/>
    <x v="6"/>
    <x v="4"/>
    <x v="10"/>
    <n v="17"/>
    <n v="1"/>
    <x v="0"/>
    <m/>
    <s v="x"/>
    <s v="På opdagelse i 1800-tallets købstad "/>
    <m/>
    <m/>
    <s v="x"/>
  </r>
  <r>
    <d v="2023-11-09T00:00:00"/>
    <x v="6"/>
    <x v="4"/>
    <x v="4"/>
    <n v="20"/>
    <n v="1"/>
    <x v="0"/>
    <m/>
    <s v="x"/>
    <s v="På opdagelse i 1800-tallets købstad "/>
    <m/>
    <m/>
    <s v="x"/>
  </r>
  <r>
    <d v="2023-11-09T00:00:00"/>
    <x v="617"/>
    <x v="4"/>
    <x v="15"/>
    <n v="25"/>
    <n v="2"/>
    <x v="0"/>
    <m/>
    <s v="x "/>
    <s v="Lokumsruten "/>
    <m/>
    <m/>
    <m/>
  </r>
  <r>
    <d v="2023-11-09T00:00:00"/>
    <x v="617"/>
    <x v="4"/>
    <x v="15"/>
    <n v="25"/>
    <n v="2"/>
    <x v="0"/>
    <m/>
    <s v="x "/>
    <s v="Lokumsruten "/>
    <m/>
    <m/>
    <m/>
  </r>
  <r>
    <d v="2023-11-09T00:00:00"/>
    <x v="617"/>
    <x v="4"/>
    <x v="15"/>
    <n v="25"/>
    <n v="2"/>
    <x v="0"/>
    <m/>
    <s v="x "/>
    <s v="Lokumsruten "/>
    <m/>
    <m/>
    <m/>
  </r>
  <r>
    <d v="2023-11-09T00:00:00"/>
    <x v="617"/>
    <x v="4"/>
    <x v="15"/>
    <n v="25"/>
    <n v="2"/>
    <x v="0"/>
    <m/>
    <s v="x "/>
    <s v="Lokumsruten "/>
    <m/>
    <m/>
    <m/>
  </r>
  <r>
    <d v="2023-11-09T00:00:00"/>
    <x v="617"/>
    <x v="4"/>
    <x v="15"/>
    <n v="25"/>
    <n v="2"/>
    <x v="0"/>
    <m/>
    <s v="x "/>
    <s v="Lokumsruten "/>
    <m/>
    <m/>
    <m/>
  </r>
  <r>
    <d v="2023-11-09T00:00:00"/>
    <x v="617"/>
    <x v="4"/>
    <x v="15"/>
    <n v="25"/>
    <n v="2"/>
    <x v="0"/>
    <m/>
    <s v="x "/>
    <s v="Lokumsruten "/>
    <m/>
    <m/>
    <m/>
  </r>
  <r>
    <d v="2023-11-09T00:00:00"/>
    <x v="617"/>
    <x v="4"/>
    <x v="15"/>
    <n v="25"/>
    <n v="2"/>
    <x v="0"/>
    <m/>
    <s v="x "/>
    <s v="Lokumsruten "/>
    <m/>
    <m/>
    <m/>
  </r>
  <r>
    <d v="2023-11-09T00:00:00"/>
    <x v="618"/>
    <x v="0"/>
    <x v="98"/>
    <n v="22"/>
    <n v="2"/>
    <x v="0"/>
    <m/>
    <s v="x"/>
    <s v="Nej"/>
    <m/>
    <m/>
    <m/>
  </r>
  <r>
    <d v="2023-11-09T00:00:00"/>
    <x v="618"/>
    <x v="0"/>
    <x v="98"/>
    <n v="22"/>
    <n v="2"/>
    <x v="0"/>
    <m/>
    <s v="x"/>
    <s v="Nej"/>
    <m/>
    <m/>
    <m/>
  </r>
  <r>
    <d v="2023-11-09T00:00:00"/>
    <x v="609"/>
    <x v="0"/>
    <x v="14"/>
    <n v="17"/>
    <n v="1"/>
    <x v="0"/>
    <m/>
    <s v="x"/>
    <s v="Nej"/>
    <m/>
    <m/>
    <m/>
  </r>
  <r>
    <d v="2023-11-09T00:00:00"/>
    <x v="609"/>
    <x v="0"/>
    <x v="14"/>
    <n v="17"/>
    <n v="1"/>
    <x v="0"/>
    <m/>
    <s v="x"/>
    <s v="Nej"/>
    <m/>
    <m/>
    <m/>
  </r>
  <r>
    <d v="2023-11-10T00:00:00"/>
    <x v="458"/>
    <x v="4"/>
    <x v="60"/>
    <n v="20"/>
    <n v="2"/>
    <x v="0"/>
    <m/>
    <s v="x"/>
    <s v="Nej"/>
    <m/>
    <m/>
    <m/>
  </r>
  <r>
    <d v="2023-11-10T00:00:00"/>
    <x v="458"/>
    <x v="4"/>
    <x v="60"/>
    <n v="20"/>
    <n v="2"/>
    <x v="0"/>
    <m/>
    <s v="x"/>
    <s v="Nej"/>
    <m/>
    <m/>
    <m/>
  </r>
  <r>
    <d v="2023-11-10T00:00:00"/>
    <x v="592"/>
    <x v="4"/>
    <x v="119"/>
    <n v="5"/>
    <n v="4"/>
    <x v="0"/>
    <m/>
    <s v="x"/>
    <s v="Nej"/>
    <m/>
    <m/>
    <m/>
  </r>
  <r>
    <d v="2023-11-10T00:00:00"/>
    <x v="572"/>
    <x v="14"/>
    <x v="115"/>
    <n v="4"/>
    <n v="2"/>
    <x v="0"/>
    <m/>
    <s v="x"/>
    <s v="Nej"/>
    <m/>
    <m/>
    <m/>
  </r>
  <r>
    <d v="2023-11-10T00:00:00"/>
    <x v="340"/>
    <x v="3"/>
    <x v="2"/>
    <n v="26"/>
    <n v="3"/>
    <x v="0"/>
    <m/>
    <s v="x"/>
    <s v="Nej"/>
    <m/>
    <m/>
    <s v="x"/>
  </r>
  <r>
    <d v="2023-11-10T00:00:00"/>
    <x v="619"/>
    <x v="0"/>
    <x v="21"/>
    <n v="8"/>
    <n v="2"/>
    <x v="0"/>
    <m/>
    <s v="x"/>
    <s v="Nej"/>
    <m/>
    <m/>
    <s v="x"/>
  </r>
  <r>
    <d v="2023-11-13T00:00:00"/>
    <x v="620"/>
    <x v="3"/>
    <x v="2"/>
    <n v="26"/>
    <n v="2"/>
    <x v="5"/>
    <m/>
    <m/>
    <m/>
    <m/>
    <m/>
    <m/>
  </r>
  <r>
    <d v="2023-11-13T00:00:00"/>
    <x v="620"/>
    <x v="3"/>
    <x v="2"/>
    <n v="26"/>
    <n v="2"/>
    <x v="5"/>
    <m/>
    <m/>
    <m/>
    <m/>
    <m/>
    <m/>
  </r>
  <r>
    <d v="2023-11-13T00:00:00"/>
    <x v="105"/>
    <x v="14"/>
    <x v="101"/>
    <n v="16"/>
    <n v="16"/>
    <x v="15"/>
    <m/>
    <m/>
    <m/>
    <m/>
    <m/>
    <m/>
  </r>
  <r>
    <d v="2023-11-13T00:00:00"/>
    <x v="105"/>
    <x v="14"/>
    <x v="101"/>
    <n v="16"/>
    <n v="16"/>
    <x v="15"/>
    <m/>
    <m/>
    <m/>
    <m/>
    <m/>
    <m/>
  </r>
  <r>
    <d v="2023-11-13T00:00:00"/>
    <x v="620"/>
    <x v="3"/>
    <x v="2"/>
    <n v="25"/>
    <n v="2"/>
    <x v="0"/>
    <m/>
    <s v="x"/>
    <s v="Nej"/>
    <m/>
    <m/>
    <s v="x"/>
  </r>
  <r>
    <d v="2023-11-13T00:00:00"/>
    <x v="204"/>
    <x v="6"/>
    <x v="48"/>
    <n v="17"/>
    <n v="4"/>
    <x v="0"/>
    <m/>
    <s v="x"/>
    <s v="En dag med Niels og Marie"/>
    <m/>
    <m/>
    <s v="x"/>
  </r>
  <r>
    <d v="2023-11-13T00:00:00"/>
    <x v="620"/>
    <x v="3"/>
    <x v="2"/>
    <n v="26"/>
    <n v="2"/>
    <x v="0"/>
    <m/>
    <s v="x"/>
    <m/>
    <m/>
    <m/>
    <s v="x"/>
  </r>
  <r>
    <d v="2023-11-13T00:00:00"/>
    <x v="621"/>
    <x v="2"/>
    <x v="80"/>
    <n v="13"/>
    <n v="2"/>
    <x v="0"/>
    <m/>
    <s v="x"/>
    <s v="Nej"/>
    <m/>
    <m/>
    <s v="x"/>
  </r>
  <r>
    <d v="2023-11-13T00:00:00"/>
    <x v="622"/>
    <x v="3"/>
    <x v="2"/>
    <n v="5"/>
    <n v="2"/>
    <x v="0"/>
    <m/>
    <s v="x"/>
    <s v="Nej"/>
    <m/>
    <m/>
    <m/>
  </r>
  <r>
    <d v="2023-11-13T00:00:00"/>
    <x v="204"/>
    <x v="4"/>
    <x v="44"/>
    <n v="8"/>
    <n v="1"/>
    <x v="0"/>
    <m/>
    <s v="x"/>
    <s v="Nej"/>
    <m/>
    <m/>
    <s v="x"/>
  </r>
  <r>
    <d v="2023-11-14T00:00:00"/>
    <x v="11"/>
    <x v="3"/>
    <x v="116"/>
    <n v="18"/>
    <n v="6"/>
    <x v="6"/>
    <m/>
    <m/>
    <m/>
    <s v="x"/>
    <m/>
    <m/>
  </r>
  <r>
    <d v="2023-11-14T00:00:00"/>
    <x v="5"/>
    <x v="4"/>
    <x v="7"/>
    <n v="12"/>
    <n v="2"/>
    <x v="0"/>
    <m/>
    <s v="x"/>
    <s v="Nej"/>
    <m/>
    <m/>
    <m/>
  </r>
  <r>
    <d v="2023-11-14T00:00:00"/>
    <x v="623"/>
    <x v="3"/>
    <x v="23"/>
    <n v="20"/>
    <n v="2"/>
    <x v="0"/>
    <m/>
    <s v="x"/>
    <s v="Nej"/>
    <m/>
    <m/>
    <s v="x"/>
  </r>
  <r>
    <d v="2023-11-14T00:00:00"/>
    <x v="624"/>
    <x v="0"/>
    <x v="17"/>
    <n v="20"/>
    <n v="3"/>
    <x v="0"/>
    <m/>
    <s v="x"/>
    <s v="Nej"/>
    <m/>
    <m/>
    <s v="x"/>
  </r>
  <r>
    <d v="2023-11-14T00:00:00"/>
    <x v="504"/>
    <x v="4"/>
    <x v="10"/>
    <n v="11"/>
    <n v="2"/>
    <x v="0"/>
    <m/>
    <s v="x"/>
    <s v="Nej"/>
    <m/>
    <m/>
    <m/>
  </r>
  <r>
    <d v="2023-11-15T00:00:00"/>
    <x v="302"/>
    <x v="3"/>
    <x v="2"/>
    <n v="23"/>
    <n v="2"/>
    <x v="6"/>
    <m/>
    <m/>
    <m/>
    <m/>
    <s v="x"/>
    <s v="x"/>
  </r>
  <r>
    <d v="2023-11-15T00:00:00"/>
    <x v="302"/>
    <x v="3"/>
    <x v="2"/>
    <n v="22"/>
    <n v="2"/>
    <x v="7"/>
    <m/>
    <m/>
    <m/>
    <m/>
    <s v="x"/>
    <s v="x"/>
  </r>
  <r>
    <d v="2023-11-15T00:00:00"/>
    <x v="379"/>
    <x v="3"/>
    <x v="23"/>
    <n v="7"/>
    <n v="2"/>
    <x v="18"/>
    <m/>
    <m/>
    <m/>
    <s v="x"/>
    <m/>
    <s v="x"/>
  </r>
  <r>
    <d v="2023-11-15T00:00:00"/>
    <x v="625"/>
    <x v="0"/>
    <x v="17"/>
    <n v="9"/>
    <n v="1"/>
    <x v="0"/>
    <m/>
    <s v="x"/>
    <s v="Nej"/>
    <m/>
    <m/>
    <m/>
  </r>
  <r>
    <d v="2023-11-15T00:00:00"/>
    <x v="626"/>
    <x v="2"/>
    <x v="80"/>
    <n v="17"/>
    <n v="3"/>
    <x v="0"/>
    <m/>
    <s v="x"/>
    <s v="Nej"/>
    <m/>
    <m/>
    <s v="x"/>
  </r>
  <r>
    <d v="2023-11-15T00:00:00"/>
    <x v="549"/>
    <x v="0"/>
    <x v="98"/>
    <n v="30"/>
    <n v="2"/>
    <x v="0"/>
    <m/>
    <s v="x"/>
    <s v="Nej"/>
    <m/>
    <m/>
    <m/>
  </r>
  <r>
    <d v="2023-11-15T00:00:00"/>
    <x v="549"/>
    <x v="0"/>
    <x v="98"/>
    <n v="30"/>
    <n v="2"/>
    <x v="0"/>
    <m/>
    <s v="x"/>
    <s v="Nej"/>
    <m/>
    <m/>
    <m/>
  </r>
  <r>
    <d v="2023-11-15T00:00:00"/>
    <x v="549"/>
    <x v="0"/>
    <x v="98"/>
    <n v="30"/>
    <n v="2"/>
    <x v="0"/>
    <m/>
    <s v="x"/>
    <s v="Nej"/>
    <m/>
    <m/>
    <m/>
  </r>
  <r>
    <d v="2023-11-15T00:00:00"/>
    <x v="627"/>
    <x v="5"/>
    <x v="1"/>
    <n v="15"/>
    <n v="3"/>
    <x v="0"/>
    <m/>
    <s v="x"/>
    <m/>
    <m/>
    <m/>
    <m/>
  </r>
  <r>
    <d v="2023-11-16T00:00:00"/>
    <x v="628"/>
    <x v="3"/>
    <x v="23"/>
    <n v="24"/>
    <n v="2"/>
    <x v="5"/>
    <m/>
    <m/>
    <m/>
    <m/>
    <s v="x"/>
    <s v="x"/>
  </r>
  <r>
    <d v="2023-11-16T00:00:00"/>
    <x v="104"/>
    <x v="15"/>
    <x v="1"/>
    <n v="17"/>
    <n v="2"/>
    <x v="0"/>
    <m/>
    <s v="x"/>
    <s v="Nej"/>
    <m/>
    <m/>
    <m/>
  </r>
  <r>
    <d v="2023-11-16T00:00:00"/>
    <x v="105"/>
    <x v="14"/>
    <x v="23"/>
    <n v="1"/>
    <n v="2"/>
    <x v="0"/>
    <m/>
    <s v="x"/>
    <s v="Aarhus Fortæller"/>
    <m/>
    <m/>
    <m/>
  </r>
  <r>
    <d v="2023-11-16T00:00:00"/>
    <x v="629"/>
    <x v="3"/>
    <x v="63"/>
    <n v="2"/>
    <n v="2"/>
    <x v="0"/>
    <m/>
    <s v="x"/>
    <s v="Nej"/>
    <m/>
    <m/>
    <m/>
  </r>
  <r>
    <d v="2023-11-16T00:00:00"/>
    <x v="76"/>
    <x v="6"/>
    <x v="1"/>
    <n v="12"/>
    <n v="3"/>
    <x v="0"/>
    <m/>
    <s v="x"/>
    <s v="Nej"/>
    <m/>
    <m/>
    <s v="x"/>
  </r>
  <r>
    <d v="2023-11-16T00:00:00"/>
    <x v="630"/>
    <x v="4"/>
    <x v="10"/>
    <n v="5"/>
    <n v="3"/>
    <x v="0"/>
    <m/>
    <s v="x"/>
    <s v="Nej"/>
    <m/>
    <m/>
    <m/>
  </r>
  <r>
    <d v="2023-11-17T00:00:00"/>
    <x v="3"/>
    <x v="3"/>
    <x v="23"/>
    <n v="20"/>
    <n v="2"/>
    <x v="5"/>
    <m/>
    <m/>
    <m/>
    <m/>
    <s v="x"/>
    <s v="x"/>
  </r>
  <r>
    <d v="2023-11-17T00:00:00"/>
    <x v="3"/>
    <x v="3"/>
    <x v="23"/>
    <n v="20"/>
    <n v="2"/>
    <x v="5"/>
    <m/>
    <m/>
    <m/>
    <m/>
    <s v="x"/>
    <s v="x"/>
  </r>
  <r>
    <d v="2023-11-17T00:00:00"/>
    <x v="3"/>
    <x v="3"/>
    <x v="23"/>
    <n v="33"/>
    <n v="2"/>
    <x v="0"/>
    <m/>
    <s v="x"/>
    <s v="Nej"/>
    <m/>
    <m/>
    <s v="x"/>
  </r>
  <r>
    <d v="2023-11-17T00:00:00"/>
    <x v="631"/>
    <x v="0"/>
    <x v="120"/>
    <n v="7"/>
    <n v="1"/>
    <x v="0"/>
    <m/>
    <s v="x"/>
    <s v="Nej"/>
    <m/>
    <m/>
    <m/>
  </r>
  <r>
    <d v="2023-11-17T00:00:00"/>
    <x v="632"/>
    <x v="4"/>
    <x v="15"/>
    <n v="4"/>
    <n v="3"/>
    <x v="0"/>
    <m/>
    <s v="x"/>
    <s v="Nej"/>
    <m/>
    <m/>
    <m/>
  </r>
  <r>
    <d v="2023-11-17T00:00:00"/>
    <x v="222"/>
    <x v="4"/>
    <x v="7"/>
    <n v="6"/>
    <n v="4"/>
    <x v="0"/>
    <m/>
    <s v="x"/>
    <s v="Nej"/>
    <m/>
    <m/>
    <s v="x"/>
  </r>
  <r>
    <d v="2023-11-17T00:00:00"/>
    <x v="222"/>
    <x v="4"/>
    <x v="7"/>
    <n v="6"/>
    <n v="4"/>
    <x v="0"/>
    <m/>
    <s v="x"/>
    <s v="Nej"/>
    <m/>
    <m/>
    <s v="x"/>
  </r>
  <r>
    <d v="2023-11-20T00:00:00"/>
    <x v="633"/>
    <x v="3"/>
    <x v="2"/>
    <n v="9"/>
    <n v="5"/>
    <x v="23"/>
    <m/>
    <m/>
    <m/>
    <m/>
    <m/>
    <m/>
  </r>
  <r>
    <d v="2023-11-20T00:00:00"/>
    <x v="591"/>
    <x v="3"/>
    <x v="23"/>
    <n v="20"/>
    <n v="2"/>
    <x v="23"/>
    <m/>
    <m/>
    <m/>
    <m/>
    <m/>
    <m/>
  </r>
  <r>
    <d v="2023-11-20T00:00:00"/>
    <x v="591"/>
    <x v="3"/>
    <x v="23"/>
    <n v="20"/>
    <n v="2"/>
    <x v="23"/>
    <m/>
    <m/>
    <m/>
    <m/>
    <m/>
    <m/>
  </r>
  <r>
    <d v="2023-11-20T00:00:00"/>
    <x v="591"/>
    <x v="3"/>
    <x v="23"/>
    <n v="20"/>
    <n v="2"/>
    <x v="23"/>
    <m/>
    <m/>
    <m/>
    <m/>
    <m/>
    <m/>
  </r>
  <r>
    <d v="2023-11-20T00:00:00"/>
    <x v="195"/>
    <x v="0"/>
    <x v="17"/>
    <n v="18"/>
    <n v="1"/>
    <x v="0"/>
    <m/>
    <s v="x"/>
    <s v="Jorden Kalder"/>
    <m/>
    <m/>
    <s v="x"/>
  </r>
  <r>
    <d v="2023-11-20T00:00:00"/>
    <x v="71"/>
    <x v="3"/>
    <x v="1"/>
    <n v="2"/>
    <n v="1"/>
    <x v="0"/>
    <m/>
    <s v="x"/>
    <m/>
    <m/>
    <m/>
    <s v="x"/>
  </r>
  <r>
    <d v="2023-11-20T00:00:00"/>
    <x v="567"/>
    <x v="0"/>
    <x v="17"/>
    <n v="33"/>
    <n v="2"/>
    <x v="0"/>
    <m/>
    <s v="x"/>
    <s v="Nej"/>
    <m/>
    <m/>
    <m/>
  </r>
  <r>
    <d v="2023-11-20T00:00:00"/>
    <x v="567"/>
    <x v="0"/>
    <x v="17"/>
    <n v="33"/>
    <n v="2"/>
    <x v="0"/>
    <m/>
    <s v="x"/>
    <s v="Nej"/>
    <m/>
    <m/>
    <m/>
  </r>
  <r>
    <d v="2023-11-20T00:00:00"/>
    <x v="621"/>
    <x v="2"/>
    <x v="80"/>
    <n v="11"/>
    <n v="3"/>
    <x v="0"/>
    <m/>
    <s v="x"/>
    <s v="Nej"/>
    <m/>
    <m/>
    <m/>
  </r>
  <r>
    <d v="2023-11-20T00:00:00"/>
    <x v="3"/>
    <x v="4"/>
    <x v="20"/>
    <n v="4"/>
    <n v="3"/>
    <x v="0"/>
    <m/>
    <s v="x"/>
    <s v="Nej"/>
    <m/>
    <m/>
    <s v="x"/>
  </r>
  <r>
    <d v="2023-11-20T00:00:00"/>
    <x v="634"/>
    <x v="0"/>
    <x v="121"/>
    <n v="6"/>
    <n v="2"/>
    <x v="0"/>
    <m/>
    <s v="x"/>
    <s v="På kryds og tværs i DGB"/>
    <m/>
    <m/>
    <m/>
  </r>
  <r>
    <d v="2023-11-20T00:00:00"/>
    <x v="635"/>
    <x v="0"/>
    <x v="17"/>
    <n v="19"/>
    <n v="1"/>
    <x v="0"/>
    <m/>
    <s v="x"/>
    <s v="Nej"/>
    <m/>
    <m/>
    <m/>
  </r>
  <r>
    <d v="2023-11-21T00:00:00"/>
    <x v="209"/>
    <x v="0"/>
    <x v="18"/>
    <n v="18"/>
    <n v="1"/>
    <x v="0"/>
    <m/>
    <s v="x"/>
    <s v="Nej"/>
    <m/>
    <m/>
    <s v="x"/>
  </r>
  <r>
    <d v="2023-11-21T00:00:00"/>
    <x v="205"/>
    <x v="0"/>
    <x v="17"/>
    <n v="28"/>
    <n v="2"/>
    <x v="0"/>
    <m/>
    <s v="x"/>
    <s v="Nej"/>
    <m/>
    <m/>
    <m/>
  </r>
  <r>
    <d v="2023-11-21T00:00:00"/>
    <x v="205"/>
    <x v="0"/>
    <x v="17"/>
    <n v="28"/>
    <n v="2"/>
    <x v="0"/>
    <m/>
    <s v="x"/>
    <s v="Nej"/>
    <m/>
    <m/>
    <m/>
  </r>
  <r>
    <d v="2023-11-21T00:00:00"/>
    <x v="4"/>
    <x v="0"/>
    <x v="3"/>
    <n v="7"/>
    <n v="1"/>
    <x v="0"/>
    <s v="x"/>
    <m/>
    <m/>
    <m/>
    <m/>
    <s v="x"/>
  </r>
  <r>
    <d v="2023-11-21T00:00:00"/>
    <x v="636"/>
    <x v="0"/>
    <x v="102"/>
    <n v="6"/>
    <n v="2"/>
    <x v="0"/>
    <m/>
    <s v="x"/>
    <s v="Nej"/>
    <m/>
    <m/>
    <m/>
  </r>
  <r>
    <d v="2023-11-21T00:00:00"/>
    <x v="136"/>
    <x v="4"/>
    <x v="15"/>
    <n v="32"/>
    <n v="2"/>
    <x v="0"/>
    <m/>
    <s v="x"/>
    <s v="Nej"/>
    <m/>
    <m/>
    <m/>
  </r>
  <r>
    <d v="2023-11-21T00:00:00"/>
    <x v="637"/>
    <x v="2"/>
    <x v="80"/>
    <n v="12"/>
    <n v="2"/>
    <x v="0"/>
    <m/>
    <s v="x"/>
    <s v="Nej"/>
    <m/>
    <m/>
    <s v="x"/>
  </r>
  <r>
    <d v="2023-11-21T00:00:00"/>
    <x v="638"/>
    <x v="2"/>
    <x v="80"/>
    <n v="20"/>
    <n v="3"/>
    <x v="0"/>
    <m/>
    <s v="x"/>
    <s v="Nej"/>
    <m/>
    <m/>
    <s v="x"/>
  </r>
  <r>
    <d v="2023-11-21T00:00:00"/>
    <x v="639"/>
    <x v="3"/>
    <x v="76"/>
    <n v="9"/>
    <n v="2"/>
    <x v="0"/>
    <m/>
    <s v="x"/>
    <s v="Nej"/>
    <m/>
    <m/>
    <m/>
  </r>
  <r>
    <d v="2023-11-21T00:00:00"/>
    <x v="640"/>
    <x v="2"/>
    <x v="80"/>
    <n v="9"/>
    <n v="3"/>
    <x v="0"/>
    <m/>
    <s v="x"/>
    <s v="Nej"/>
    <m/>
    <m/>
    <m/>
  </r>
  <r>
    <d v="2023-11-21T00:00:00"/>
    <x v="641"/>
    <x v="3"/>
    <x v="2"/>
    <n v="22"/>
    <n v="5"/>
    <x v="0"/>
    <m/>
    <s v="x"/>
    <s v="Nej"/>
    <m/>
    <m/>
    <m/>
  </r>
  <r>
    <d v="2023-11-21T00:00:00"/>
    <x v="642"/>
    <x v="6"/>
    <x v="70"/>
    <n v="20"/>
    <n v="2"/>
    <x v="0"/>
    <m/>
    <s v="x"/>
    <s v="Nej"/>
    <m/>
    <m/>
    <m/>
  </r>
  <r>
    <d v="2023-11-21T00:00:00"/>
    <x v="642"/>
    <x v="6"/>
    <x v="70"/>
    <n v="20"/>
    <n v="2"/>
    <x v="0"/>
    <m/>
    <s v="x"/>
    <s v="Nej"/>
    <m/>
    <m/>
    <m/>
  </r>
  <r>
    <d v="2023-11-21T00:00:00"/>
    <x v="642"/>
    <x v="6"/>
    <x v="70"/>
    <n v="20"/>
    <n v="2"/>
    <x v="0"/>
    <m/>
    <s v="x"/>
    <s v="Nej"/>
    <m/>
    <m/>
    <m/>
  </r>
  <r>
    <d v="2023-11-21T00:00:00"/>
    <x v="643"/>
    <x v="8"/>
    <x v="122"/>
    <n v="22"/>
    <n v="2"/>
    <x v="0"/>
    <m/>
    <s v="x"/>
    <s v="Nej"/>
    <m/>
    <m/>
    <s v="x"/>
  </r>
  <r>
    <d v="2023-11-21T00:00:00"/>
    <x v="643"/>
    <x v="8"/>
    <x v="122"/>
    <n v="22"/>
    <n v="2"/>
    <x v="0"/>
    <m/>
    <s v="x"/>
    <s v="Nej"/>
    <m/>
    <m/>
    <s v="x"/>
  </r>
  <r>
    <d v="2023-11-21T00:00:00"/>
    <x v="644"/>
    <x v="2"/>
    <x v="80"/>
    <n v="17"/>
    <n v="3"/>
    <x v="0"/>
    <m/>
    <s v="x"/>
    <s v="Nej"/>
    <m/>
    <m/>
    <s v="x"/>
  </r>
  <r>
    <d v="2023-11-21T00:00:00"/>
    <x v="642"/>
    <x v="9"/>
    <x v="12"/>
    <n v="20"/>
    <n v="2"/>
    <x v="24"/>
    <m/>
    <m/>
    <m/>
    <m/>
    <m/>
    <m/>
  </r>
  <r>
    <d v="2023-11-22T00:00:00"/>
    <x v="645"/>
    <x v="2"/>
    <x v="80"/>
    <n v="5"/>
    <n v="1"/>
    <x v="0"/>
    <m/>
    <s v="x"/>
    <s v="Nej"/>
    <m/>
    <m/>
    <s v="x"/>
  </r>
  <r>
    <d v="2023-11-22T00:00:00"/>
    <x v="575"/>
    <x v="2"/>
    <x v="62"/>
    <n v="4"/>
    <n v="2"/>
    <x v="0"/>
    <m/>
    <s v="x"/>
    <s v="Nej"/>
    <m/>
    <m/>
    <s v="x"/>
  </r>
  <r>
    <d v="2023-11-22T00:00:00"/>
    <x v="646"/>
    <x v="2"/>
    <x v="80"/>
    <n v="22"/>
    <n v="5"/>
    <x v="0"/>
    <m/>
    <s v="x"/>
    <s v="Nej"/>
    <m/>
    <m/>
    <s v="x"/>
  </r>
  <r>
    <d v="2023-11-22T00:00:00"/>
    <x v="647"/>
    <x v="2"/>
    <x v="80"/>
    <n v="12"/>
    <n v="3"/>
    <x v="0"/>
    <m/>
    <s v="x"/>
    <s v="Nej"/>
    <m/>
    <m/>
    <s v="x"/>
  </r>
  <r>
    <d v="2023-11-22T00:00:00"/>
    <x v="647"/>
    <x v="2"/>
    <x v="80"/>
    <n v="12"/>
    <n v="2"/>
    <x v="0"/>
    <m/>
    <s v="x"/>
    <s v="Nej"/>
    <m/>
    <m/>
    <s v="x"/>
  </r>
  <r>
    <d v="2023-11-22T00:00:00"/>
    <x v="648"/>
    <x v="0"/>
    <x v="17"/>
    <n v="23"/>
    <n v="1"/>
    <x v="0"/>
    <m/>
    <s v="x"/>
    <s v="Juletur i DGB"/>
    <m/>
    <m/>
    <m/>
  </r>
  <r>
    <d v="2023-11-22T00:00:00"/>
    <x v="323"/>
    <x v="4"/>
    <x v="48"/>
    <n v="12"/>
    <n v="2"/>
    <x v="0"/>
    <m/>
    <s v="x"/>
    <s v="Nej"/>
    <m/>
    <m/>
    <s v="x"/>
  </r>
  <r>
    <d v="2023-11-22T00:00:00"/>
    <x v="649"/>
    <x v="0"/>
    <x v="0"/>
    <n v="8"/>
    <n v="1"/>
    <x v="0"/>
    <m/>
    <s v="x"/>
    <s v="Nej"/>
    <m/>
    <m/>
    <m/>
  </r>
  <r>
    <d v="2023-11-22T00:00:00"/>
    <x v="560"/>
    <x v="4"/>
    <x v="47"/>
    <n v="9"/>
    <n v="4"/>
    <x v="0"/>
    <m/>
    <s v="x"/>
    <s v="Nej"/>
    <m/>
    <m/>
    <m/>
  </r>
  <r>
    <d v="2023-11-22T00:00:00"/>
    <x v="201"/>
    <x v="0"/>
    <x v="102"/>
    <n v="4"/>
    <n v="3"/>
    <x v="0"/>
    <m/>
    <s v="x"/>
    <s v="Nej"/>
    <m/>
    <m/>
    <m/>
  </r>
  <r>
    <d v="2023-11-22T00:00:00"/>
    <x v="650"/>
    <x v="4"/>
    <x v="1"/>
    <n v="3"/>
    <n v="2"/>
    <x v="0"/>
    <m/>
    <s v="x"/>
    <s v="På kryds og tværs i DGB"/>
    <m/>
    <m/>
    <m/>
  </r>
  <r>
    <d v="2023-11-22T00:00:00"/>
    <x v="651"/>
    <x v="5"/>
    <x v="15"/>
    <n v="21"/>
    <n v="5"/>
    <x v="0"/>
    <m/>
    <s v="x"/>
    <m/>
    <m/>
    <m/>
    <m/>
  </r>
  <r>
    <d v="2023-11-22T00:00:00"/>
    <x v="651"/>
    <x v="5"/>
    <x v="15"/>
    <n v="21"/>
    <n v="5"/>
    <x v="0"/>
    <m/>
    <s v="x"/>
    <m/>
    <m/>
    <m/>
    <m/>
  </r>
  <r>
    <d v="2023-11-22T00:00:00"/>
    <x v="65"/>
    <x v="3"/>
    <x v="16"/>
    <n v="20"/>
    <n v="2"/>
    <x v="0"/>
    <m/>
    <s v="x"/>
    <s v="Nej"/>
    <m/>
    <m/>
    <s v="x"/>
  </r>
  <r>
    <d v="2023-11-22T00:00:00"/>
    <x v="65"/>
    <x v="3"/>
    <x v="16"/>
    <n v="20"/>
    <n v="2"/>
    <x v="0"/>
    <m/>
    <s v="x"/>
    <s v="Nej"/>
    <m/>
    <m/>
    <s v="x"/>
  </r>
  <r>
    <d v="2023-11-22T00:00:00"/>
    <x v="637"/>
    <x v="2"/>
    <x v="80"/>
    <n v="11"/>
    <n v="2"/>
    <x v="0"/>
    <m/>
    <s v="x"/>
    <s v="Nej"/>
    <m/>
    <m/>
    <s v="x"/>
  </r>
  <r>
    <d v="2023-11-22T00:00:00"/>
    <x v="652"/>
    <x v="14"/>
    <x v="80"/>
    <n v="4"/>
    <n v="2"/>
    <x v="0"/>
    <m/>
    <s v="x"/>
    <m/>
    <m/>
    <m/>
    <m/>
  </r>
  <r>
    <d v="2023-11-22T00:00:00"/>
    <x v="653"/>
    <x v="4"/>
    <x v="15"/>
    <n v="34"/>
    <n v="2"/>
    <x v="0"/>
    <m/>
    <s v="x"/>
    <s v="Nej"/>
    <m/>
    <m/>
    <m/>
  </r>
  <r>
    <d v="2023-11-22T00:00:00"/>
    <x v="71"/>
    <x v="4"/>
    <x v="4"/>
    <n v="5"/>
    <n v="2"/>
    <x v="0"/>
    <m/>
    <s v="x"/>
    <m/>
    <m/>
    <m/>
    <s v="x"/>
  </r>
  <r>
    <d v="2023-11-22T00:00:00"/>
    <x v="654"/>
    <x v="8"/>
    <x v="123"/>
    <n v="14"/>
    <n v="2"/>
    <x v="0"/>
    <m/>
    <s v="x"/>
    <s v="Lokumsruten "/>
    <m/>
    <m/>
    <m/>
  </r>
  <r>
    <d v="2023-11-22T00:00:00"/>
    <x v="195"/>
    <x v="0"/>
    <x v="17"/>
    <n v="20"/>
    <n v="1"/>
    <x v="0"/>
    <m/>
    <s v="x"/>
    <s v="Jorden Kalder"/>
    <m/>
    <m/>
    <s v="x"/>
  </r>
  <r>
    <d v="2023-11-22T00:00:00"/>
    <x v="655"/>
    <x v="2"/>
    <x v="80"/>
    <n v="6"/>
    <n v="3"/>
    <x v="0"/>
    <m/>
    <s v="x"/>
    <s v="Nej"/>
    <m/>
    <m/>
    <s v="x"/>
  </r>
  <r>
    <d v="2023-11-22T00:00:00"/>
    <x v="656"/>
    <x v="6"/>
    <x v="9"/>
    <n v="17"/>
    <n v="2"/>
    <x v="23"/>
    <m/>
    <m/>
    <m/>
    <m/>
    <m/>
    <m/>
  </r>
  <r>
    <d v="2023-11-22T00:00:00"/>
    <x v="656"/>
    <x v="6"/>
    <x v="9"/>
    <n v="17"/>
    <n v="2"/>
    <x v="23"/>
    <m/>
    <m/>
    <m/>
    <m/>
    <m/>
    <m/>
  </r>
  <r>
    <d v="2023-11-22T00:00:00"/>
    <x v="323"/>
    <x v="3"/>
    <x v="48"/>
    <n v="16"/>
    <n v="2"/>
    <x v="25"/>
    <m/>
    <m/>
    <m/>
    <s v="x"/>
    <s v="x"/>
    <s v="x"/>
  </r>
  <r>
    <d v="2023-11-23T00:00:00"/>
    <x v="657"/>
    <x v="3"/>
    <x v="116"/>
    <n v="6"/>
    <n v="3"/>
    <x v="26"/>
    <m/>
    <m/>
    <m/>
    <s v="x"/>
    <m/>
    <m/>
  </r>
  <r>
    <d v="2023-11-23T00:00:00"/>
    <x v="657"/>
    <x v="6"/>
    <x v="9"/>
    <n v="5"/>
    <n v="2"/>
    <x v="26"/>
    <m/>
    <m/>
    <m/>
    <s v="x"/>
    <m/>
    <m/>
  </r>
  <r>
    <d v="2023-11-23T00:00:00"/>
    <x v="50"/>
    <x v="1"/>
    <x v="1"/>
    <n v="5"/>
    <n v="1"/>
    <x v="9"/>
    <m/>
    <m/>
    <m/>
    <m/>
    <m/>
    <s v="x"/>
  </r>
  <r>
    <d v="2023-11-23T00:00:00"/>
    <x v="9"/>
    <x v="3"/>
    <x v="16"/>
    <n v="24"/>
    <n v="1"/>
    <x v="23"/>
    <m/>
    <m/>
    <m/>
    <m/>
    <s v="x"/>
    <s v="x"/>
  </r>
  <r>
    <d v="2023-11-23T00:00:00"/>
    <x v="369"/>
    <x v="2"/>
    <x v="80"/>
    <n v="11"/>
    <n v="2"/>
    <x v="0"/>
    <m/>
    <s v="x"/>
    <s v="Nej"/>
    <m/>
    <m/>
    <s v="x"/>
  </r>
  <r>
    <d v="2023-11-23T00:00:00"/>
    <x v="658"/>
    <x v="3"/>
    <x v="9"/>
    <n v="7"/>
    <n v="1"/>
    <x v="0"/>
    <m/>
    <s v="x"/>
    <s v="Nej"/>
    <m/>
    <m/>
    <m/>
  </r>
  <r>
    <d v="2023-11-23T00:00:00"/>
    <x v="12"/>
    <x v="0"/>
    <x v="17"/>
    <n v="15"/>
    <n v="2"/>
    <x v="0"/>
    <m/>
    <s v="x"/>
    <s v="Nej"/>
    <m/>
    <m/>
    <s v="x"/>
  </r>
  <r>
    <d v="2023-11-23T00:00:00"/>
    <x v="195"/>
    <x v="0"/>
    <x v="17"/>
    <n v="30"/>
    <n v="2"/>
    <x v="0"/>
    <m/>
    <s v="x"/>
    <s v="Juletur i DGB"/>
    <m/>
    <m/>
    <s v="x"/>
  </r>
  <r>
    <d v="2023-11-23T00:00:00"/>
    <x v="209"/>
    <x v="0"/>
    <x v="18"/>
    <n v="23"/>
    <n v="2"/>
    <x v="0"/>
    <m/>
    <s v="x"/>
    <s v="Nej"/>
    <m/>
    <m/>
    <s v="x"/>
  </r>
  <r>
    <d v="2023-11-23T00:00:00"/>
    <x v="657"/>
    <x v="3"/>
    <x v="9"/>
    <n v="5"/>
    <n v="3"/>
    <x v="0"/>
    <m/>
    <s v="x"/>
    <m/>
    <m/>
    <m/>
    <m/>
  </r>
  <r>
    <d v="2023-11-23T00:00:00"/>
    <x v="659"/>
    <x v="4"/>
    <x v="30"/>
    <n v="21"/>
    <n v="4"/>
    <x v="0"/>
    <m/>
    <s v="x"/>
    <s v="Nej"/>
    <m/>
    <m/>
    <m/>
  </r>
  <r>
    <d v="2023-11-23T00:00:00"/>
    <x v="145"/>
    <x v="0"/>
    <x v="17"/>
    <n v="27"/>
    <n v="2"/>
    <x v="0"/>
    <m/>
    <s v="x"/>
    <s v="På opdagelse i 1800-tallets købstad "/>
    <m/>
    <m/>
    <m/>
  </r>
  <r>
    <d v="2023-11-23T00:00:00"/>
    <x v="93"/>
    <x v="6"/>
    <x v="109"/>
    <n v="5"/>
    <n v="3"/>
    <x v="0"/>
    <m/>
    <s v="x"/>
    <s v="Juletur i DGB"/>
    <m/>
    <m/>
    <m/>
  </r>
  <r>
    <d v="2023-11-23T00:00:00"/>
    <x v="660"/>
    <x v="0"/>
    <x v="21"/>
    <n v="10"/>
    <n v="2"/>
    <x v="0"/>
    <m/>
    <s v="x"/>
    <m/>
    <m/>
    <m/>
    <m/>
  </r>
  <r>
    <d v="2023-11-23T00:00:00"/>
    <x v="661"/>
    <x v="0"/>
    <x v="102"/>
    <n v="21"/>
    <n v="6"/>
    <x v="0"/>
    <m/>
    <s v="x"/>
    <s v="Nej"/>
    <m/>
    <m/>
    <m/>
  </r>
  <r>
    <d v="2023-11-23T00:00:00"/>
    <x v="661"/>
    <x v="0"/>
    <x v="102"/>
    <n v="21"/>
    <n v="6"/>
    <x v="0"/>
    <m/>
    <s v="x"/>
    <s v="Nej"/>
    <m/>
    <m/>
    <m/>
  </r>
  <r>
    <d v="2023-11-23T00:00:00"/>
    <x v="662"/>
    <x v="4"/>
    <x v="116"/>
    <n v="30"/>
    <n v="8"/>
    <x v="0"/>
    <m/>
    <s v="x"/>
    <s v="Juletur i DGB"/>
    <s v="x"/>
    <m/>
    <m/>
  </r>
  <r>
    <d v="2023-11-23T00:00:00"/>
    <x v="663"/>
    <x v="3"/>
    <x v="9"/>
    <n v="5"/>
    <n v="3"/>
    <x v="0"/>
    <m/>
    <s v="x"/>
    <s v="Juletur i DGB"/>
    <m/>
    <m/>
    <m/>
  </r>
  <r>
    <d v="2023-11-23T00:00:00"/>
    <x v="664"/>
    <x v="0"/>
    <x v="21"/>
    <n v="16"/>
    <n v="3"/>
    <x v="0"/>
    <m/>
    <s v="x"/>
    <s v="Nej"/>
    <m/>
    <m/>
    <s v="x"/>
  </r>
  <r>
    <d v="2023-11-23T00:00:00"/>
    <x v="665"/>
    <x v="4"/>
    <x v="4"/>
    <n v="20"/>
    <n v="1"/>
    <x v="0"/>
    <m/>
    <s v="x"/>
    <s v="Nej"/>
    <m/>
    <m/>
    <m/>
  </r>
  <r>
    <d v="2023-11-23T00:00:00"/>
    <x v="665"/>
    <x v="4"/>
    <x v="4"/>
    <n v="20"/>
    <n v="1"/>
    <x v="0"/>
    <m/>
    <s v="x"/>
    <s v="Nej"/>
    <m/>
    <m/>
    <m/>
  </r>
  <r>
    <d v="2023-11-23T00:00:00"/>
    <x v="666"/>
    <x v="2"/>
    <x v="77"/>
    <n v="13"/>
    <n v="1"/>
    <x v="0"/>
    <m/>
    <s v="x"/>
    <s v="Juletur i DGB"/>
    <m/>
    <m/>
    <m/>
  </r>
  <r>
    <d v="2023-11-23T00:00:00"/>
    <x v="667"/>
    <x v="3"/>
    <x v="23"/>
    <n v="19"/>
    <n v="2"/>
    <x v="0"/>
    <m/>
    <s v="x"/>
    <s v="Nej"/>
    <m/>
    <m/>
    <m/>
  </r>
  <r>
    <d v="2023-11-23T00:00:00"/>
    <x v="668"/>
    <x v="0"/>
    <x v="17"/>
    <n v="29"/>
    <n v="2"/>
    <x v="0"/>
    <m/>
    <s v="x"/>
    <s v="Juletur i DGB"/>
    <m/>
    <m/>
    <m/>
  </r>
  <r>
    <d v="2023-11-23T00:00:00"/>
    <x v="669"/>
    <x v="0"/>
    <x v="17"/>
    <n v="28"/>
    <n v="2"/>
    <x v="0"/>
    <m/>
    <s v="x"/>
    <s v="Nej"/>
    <m/>
    <m/>
    <m/>
  </r>
  <r>
    <d v="2023-11-23T00:00:00"/>
    <x v="575"/>
    <x v="2"/>
    <x v="62"/>
    <n v="4"/>
    <n v="2"/>
    <x v="0"/>
    <m/>
    <s v="x"/>
    <s v="Nej"/>
    <m/>
    <m/>
    <s v="x"/>
  </r>
  <r>
    <d v="2023-11-23T00:00:00"/>
    <x v="670"/>
    <x v="2"/>
    <x v="80"/>
    <n v="15"/>
    <n v="3"/>
    <x v="0"/>
    <m/>
    <s v="x"/>
    <s v="Nej"/>
    <m/>
    <m/>
    <s v="x"/>
  </r>
  <r>
    <d v="2023-11-23T00:00:00"/>
    <x v="637"/>
    <x v="2"/>
    <x v="80"/>
    <n v="12"/>
    <n v="3"/>
    <x v="0"/>
    <m/>
    <s v="x"/>
    <s v="Nej"/>
    <m/>
    <m/>
    <s v="x"/>
  </r>
  <r>
    <d v="2023-11-23T00:00:00"/>
    <x v="481"/>
    <x v="0"/>
    <x v="3"/>
    <n v="12"/>
    <n v="2"/>
    <x v="0"/>
    <s v="x"/>
    <m/>
    <m/>
    <m/>
    <m/>
    <s v="x"/>
  </r>
  <r>
    <d v="2023-11-23T00:00:00"/>
    <x v="671"/>
    <x v="2"/>
    <x v="80"/>
    <n v="11"/>
    <n v="3"/>
    <x v="0"/>
    <m/>
    <s v="x"/>
    <s v="Nej"/>
    <m/>
    <m/>
    <m/>
  </r>
  <r>
    <d v="2023-11-23T00:00:00"/>
    <x v="49"/>
    <x v="2"/>
    <x v="80"/>
    <n v="8"/>
    <n v="2"/>
    <x v="0"/>
    <m/>
    <s v="x"/>
    <s v="Nej"/>
    <m/>
    <m/>
    <s v="x"/>
  </r>
  <r>
    <d v="2023-11-23T00:00:00"/>
    <x v="49"/>
    <x v="2"/>
    <x v="62"/>
    <n v="7"/>
    <n v="3"/>
    <x v="0"/>
    <m/>
    <s v="x"/>
    <s v="Nej"/>
    <m/>
    <m/>
    <s v="x"/>
  </r>
  <r>
    <d v="2023-11-23T00:00:00"/>
    <x v="672"/>
    <x v="0"/>
    <x v="1"/>
    <n v="20"/>
    <n v="2"/>
    <x v="0"/>
    <s v="x"/>
    <m/>
    <m/>
    <m/>
    <m/>
    <m/>
  </r>
  <r>
    <d v="2023-11-23T00:00:00"/>
    <x v="673"/>
    <x v="3"/>
    <x v="23"/>
    <n v="23"/>
    <n v="2"/>
    <x v="0"/>
    <m/>
    <s v="x"/>
    <s v="Juletur i DGB"/>
    <m/>
    <m/>
    <m/>
  </r>
  <r>
    <d v="2023-11-23T00:00:00"/>
    <x v="674"/>
    <x v="4"/>
    <x v="7"/>
    <n v="30"/>
    <n v="2"/>
    <x v="0"/>
    <m/>
    <s v="x"/>
    <m/>
    <m/>
    <m/>
    <m/>
  </r>
  <r>
    <d v="2023-11-23T00:00:00"/>
    <x v="674"/>
    <x v="4"/>
    <x v="7"/>
    <n v="30"/>
    <n v="2"/>
    <x v="0"/>
    <m/>
    <s v="x"/>
    <m/>
    <m/>
    <m/>
    <m/>
  </r>
  <r>
    <d v="2023-11-23T00:00:00"/>
    <x v="241"/>
    <x v="4"/>
    <x v="44"/>
    <n v="5"/>
    <n v="3"/>
    <x v="0"/>
    <m/>
    <s v="x"/>
    <s v="Nej"/>
    <m/>
    <m/>
    <s v="x"/>
  </r>
  <r>
    <d v="2023-11-23T00:00:00"/>
    <x v="675"/>
    <x v="0"/>
    <x v="31"/>
    <n v="25"/>
    <n v="1"/>
    <x v="0"/>
    <m/>
    <s v="x"/>
    <s v="Nej"/>
    <m/>
    <m/>
    <m/>
  </r>
  <r>
    <d v="2023-11-23T00:00:00"/>
    <x v="675"/>
    <x v="0"/>
    <x v="31"/>
    <n v="25"/>
    <n v="1"/>
    <x v="0"/>
    <m/>
    <s v="x"/>
    <s v="Nej"/>
    <m/>
    <m/>
    <m/>
  </r>
  <r>
    <d v="2023-11-23T00:00:00"/>
    <x v="675"/>
    <x v="0"/>
    <x v="31"/>
    <n v="25"/>
    <n v="1"/>
    <x v="0"/>
    <m/>
    <s v="x"/>
    <s v="Nej"/>
    <m/>
    <m/>
    <m/>
  </r>
  <r>
    <d v="2023-11-23T00:00:00"/>
    <x v="675"/>
    <x v="0"/>
    <x v="31"/>
    <n v="25"/>
    <n v="1"/>
    <x v="0"/>
    <m/>
    <s v="x"/>
    <s v="Nej"/>
    <m/>
    <m/>
    <m/>
  </r>
  <r>
    <d v="2023-11-23T00:00:00"/>
    <x v="641"/>
    <x v="6"/>
    <x v="2"/>
    <n v="25"/>
    <n v="4"/>
    <x v="0"/>
    <m/>
    <s v="x"/>
    <m/>
    <m/>
    <m/>
    <m/>
  </r>
  <r>
    <d v="2023-11-23T00:00:00"/>
    <x v="676"/>
    <x v="4"/>
    <x v="44"/>
    <n v="25"/>
    <n v="2"/>
    <x v="0"/>
    <m/>
    <s v="x"/>
    <m/>
    <m/>
    <m/>
    <m/>
  </r>
  <r>
    <d v="2023-11-23T00:00:00"/>
    <x v="676"/>
    <x v="4"/>
    <x v="44"/>
    <n v="25"/>
    <n v="2"/>
    <x v="0"/>
    <m/>
    <s v="x"/>
    <m/>
    <m/>
    <m/>
    <m/>
  </r>
  <r>
    <d v="2023-11-23T00:00:00"/>
    <x v="676"/>
    <x v="4"/>
    <x v="44"/>
    <n v="25"/>
    <n v="2"/>
    <x v="0"/>
    <m/>
    <s v="x"/>
    <m/>
    <m/>
    <m/>
    <m/>
  </r>
  <r>
    <d v="2023-11-23T00:00:00"/>
    <x v="676"/>
    <x v="4"/>
    <x v="44"/>
    <n v="25"/>
    <n v="2"/>
    <x v="0"/>
    <m/>
    <s v="x"/>
    <m/>
    <m/>
    <m/>
    <m/>
  </r>
  <r>
    <d v="2023-11-23T00:00:00"/>
    <x v="676"/>
    <x v="4"/>
    <x v="44"/>
    <n v="25"/>
    <n v="2"/>
    <x v="0"/>
    <m/>
    <s v="x"/>
    <m/>
    <m/>
    <m/>
    <m/>
  </r>
  <r>
    <d v="2023-11-23T00:00:00"/>
    <x v="676"/>
    <x v="4"/>
    <x v="44"/>
    <n v="25"/>
    <n v="2"/>
    <x v="0"/>
    <m/>
    <s v="x"/>
    <m/>
    <m/>
    <m/>
    <m/>
  </r>
  <r>
    <d v="2023-11-23T00:00:00"/>
    <x v="676"/>
    <x v="4"/>
    <x v="44"/>
    <n v="25"/>
    <n v="2"/>
    <x v="0"/>
    <m/>
    <s v="x"/>
    <m/>
    <m/>
    <m/>
    <m/>
  </r>
  <r>
    <d v="2023-11-23T00:00:00"/>
    <x v="676"/>
    <x v="4"/>
    <x v="44"/>
    <n v="25"/>
    <n v="2"/>
    <x v="0"/>
    <m/>
    <s v="x"/>
    <m/>
    <m/>
    <m/>
    <m/>
  </r>
  <r>
    <d v="2023-11-23T00:00:00"/>
    <x v="676"/>
    <x v="4"/>
    <x v="44"/>
    <n v="25"/>
    <n v="2"/>
    <x v="0"/>
    <m/>
    <s v="x"/>
    <m/>
    <m/>
    <m/>
    <m/>
  </r>
  <r>
    <d v="2023-11-23T00:00:00"/>
    <x v="676"/>
    <x v="4"/>
    <x v="44"/>
    <n v="25"/>
    <n v="2"/>
    <x v="0"/>
    <m/>
    <s v="x"/>
    <m/>
    <m/>
    <m/>
    <m/>
  </r>
  <r>
    <d v="2023-11-23T00:00:00"/>
    <x v="9"/>
    <x v="6"/>
    <x v="9"/>
    <n v="23"/>
    <n v="2"/>
    <x v="0"/>
    <m/>
    <s v="x"/>
    <s v="Nej"/>
    <m/>
    <m/>
    <s v="x"/>
  </r>
  <r>
    <d v="2023-11-23T00:00:00"/>
    <x v="641"/>
    <x v="3"/>
    <x v="2"/>
    <n v="25"/>
    <n v="4"/>
    <x v="23"/>
    <m/>
    <m/>
    <m/>
    <m/>
    <m/>
    <m/>
  </r>
  <r>
    <d v="2023-11-24T00:00:00"/>
    <x v="570"/>
    <x v="3"/>
    <x v="16"/>
    <n v="10"/>
    <n v="3"/>
    <x v="26"/>
    <m/>
    <m/>
    <m/>
    <s v="x"/>
    <m/>
    <m/>
  </r>
  <r>
    <d v="2023-11-24T00:00:00"/>
    <x v="677"/>
    <x v="9"/>
    <x v="9"/>
    <n v="22"/>
    <n v="4"/>
    <x v="23"/>
    <m/>
    <m/>
    <m/>
    <m/>
    <m/>
    <m/>
  </r>
  <r>
    <d v="2023-11-24T00:00:00"/>
    <x v="61"/>
    <x v="1"/>
    <x v="1"/>
    <n v="35"/>
    <n v="1"/>
    <x v="0"/>
    <m/>
    <s v="x"/>
    <s v="Nej"/>
    <m/>
    <m/>
    <s v="x"/>
  </r>
  <r>
    <d v="2023-11-24T00:00:00"/>
    <x v="576"/>
    <x v="0"/>
    <x v="1"/>
    <n v="14"/>
    <n v="2"/>
    <x v="0"/>
    <m/>
    <s v="x"/>
    <m/>
    <m/>
    <m/>
    <s v="x"/>
  </r>
  <r>
    <d v="2023-11-24T00:00:00"/>
    <x v="137"/>
    <x v="6"/>
    <x v="6"/>
    <n v="20"/>
    <n v="3"/>
    <x v="0"/>
    <m/>
    <s v="x"/>
    <m/>
    <m/>
    <m/>
    <s v="x"/>
  </r>
  <r>
    <d v="2023-11-24T00:00:00"/>
    <x v="678"/>
    <x v="0"/>
    <x v="7"/>
    <n v="28"/>
    <n v="1"/>
    <x v="0"/>
    <m/>
    <s v="x"/>
    <s v="Nej"/>
    <m/>
    <m/>
    <m/>
  </r>
  <r>
    <d v="2023-11-24T00:00:00"/>
    <x v="678"/>
    <x v="0"/>
    <x v="7"/>
    <n v="28"/>
    <n v="1"/>
    <x v="0"/>
    <m/>
    <s v="x"/>
    <s v="Nej"/>
    <m/>
    <m/>
    <m/>
  </r>
  <r>
    <d v="2023-11-24T00:00:00"/>
    <x v="678"/>
    <x v="0"/>
    <x v="7"/>
    <n v="28"/>
    <n v="1"/>
    <x v="0"/>
    <m/>
    <s v="x"/>
    <s v="Nej"/>
    <m/>
    <m/>
    <m/>
  </r>
  <r>
    <d v="2023-11-24T00:00:00"/>
    <x v="678"/>
    <x v="0"/>
    <x v="7"/>
    <n v="28"/>
    <n v="1"/>
    <x v="0"/>
    <m/>
    <s v="x"/>
    <s v="Nej"/>
    <m/>
    <m/>
    <m/>
  </r>
  <r>
    <d v="2023-11-24T00:00:00"/>
    <x v="679"/>
    <x v="14"/>
    <x v="124"/>
    <n v="28"/>
    <n v="28"/>
    <x v="0"/>
    <m/>
    <s v="x"/>
    <s v="Nej"/>
    <m/>
    <m/>
    <m/>
  </r>
  <r>
    <d v="2023-11-24T00:00:00"/>
    <x v="679"/>
    <x v="14"/>
    <x v="124"/>
    <n v="28"/>
    <n v="28"/>
    <x v="0"/>
    <m/>
    <s v="x"/>
    <s v="Nej"/>
    <m/>
    <m/>
    <m/>
  </r>
  <r>
    <d v="2023-11-24T00:00:00"/>
    <x v="680"/>
    <x v="6"/>
    <x v="13"/>
    <n v="10"/>
    <n v="2"/>
    <x v="0"/>
    <m/>
    <s v="x"/>
    <s v="Nej"/>
    <m/>
    <m/>
    <m/>
  </r>
  <r>
    <d v="2023-11-24T00:00:00"/>
    <x v="215"/>
    <x v="3"/>
    <x v="9"/>
    <n v="24"/>
    <n v="3"/>
    <x v="0"/>
    <m/>
    <s v="x"/>
    <s v="Nej"/>
    <m/>
    <m/>
    <s v="x"/>
  </r>
  <r>
    <d v="2023-11-24T00:00:00"/>
    <x v="681"/>
    <x v="3"/>
    <x v="23"/>
    <n v="28"/>
    <n v="3"/>
    <x v="0"/>
    <m/>
    <s v="x"/>
    <s v="Nej"/>
    <m/>
    <m/>
    <m/>
  </r>
  <r>
    <d v="2023-11-24T00:00:00"/>
    <x v="681"/>
    <x v="3"/>
    <x v="23"/>
    <n v="28"/>
    <n v="3"/>
    <x v="0"/>
    <m/>
    <s v="x"/>
    <s v="Nej"/>
    <m/>
    <m/>
    <m/>
  </r>
  <r>
    <d v="2023-11-24T00:00:00"/>
    <x v="602"/>
    <x v="4"/>
    <x v="125"/>
    <n v="4"/>
    <n v="2"/>
    <x v="0"/>
    <m/>
    <s v="x"/>
    <s v="Nej"/>
    <m/>
    <m/>
    <m/>
  </r>
  <r>
    <d v="2023-11-24T00:00:00"/>
    <x v="330"/>
    <x v="6"/>
    <x v="12"/>
    <n v="22"/>
    <n v="6"/>
    <x v="0"/>
    <m/>
    <s v="x"/>
    <s v="Nej"/>
    <m/>
    <m/>
    <m/>
  </r>
  <r>
    <d v="2023-11-24T00:00:00"/>
    <x v="645"/>
    <x v="2"/>
    <x v="80"/>
    <n v="5"/>
    <n v="1"/>
    <x v="0"/>
    <m/>
    <s v="x"/>
    <s v="Nej"/>
    <m/>
    <m/>
    <s v="x"/>
  </r>
  <r>
    <d v="2023-11-24T00:00:00"/>
    <x v="330"/>
    <x v="6"/>
    <x v="12"/>
    <n v="23"/>
    <n v="3"/>
    <x v="0"/>
    <m/>
    <s v="x"/>
    <s v="Nej"/>
    <m/>
    <m/>
    <m/>
  </r>
  <r>
    <d v="2023-11-24T00:00:00"/>
    <x v="682"/>
    <x v="0"/>
    <x v="21"/>
    <n v="21"/>
    <n v="7"/>
    <x v="0"/>
    <m/>
    <s v="x"/>
    <s v="Nej"/>
    <m/>
    <m/>
    <m/>
  </r>
  <r>
    <d v="2023-11-25T00:00:00"/>
    <x v="683"/>
    <x v="1"/>
    <x v="1"/>
    <n v="40"/>
    <m/>
    <x v="27"/>
    <m/>
    <m/>
    <m/>
    <m/>
    <m/>
    <m/>
  </r>
  <r>
    <d v="2023-11-27T00:00:00"/>
    <x v="474"/>
    <x v="0"/>
    <x v="36"/>
    <n v="21"/>
    <n v="1"/>
    <x v="0"/>
    <m/>
    <s v="x"/>
    <m/>
    <m/>
    <m/>
    <s v="x"/>
  </r>
  <r>
    <d v="2023-11-27T00:00:00"/>
    <x v="684"/>
    <x v="0"/>
    <x v="17"/>
    <n v="12"/>
    <n v="1"/>
    <x v="0"/>
    <m/>
    <s v="x"/>
    <s v="Nej"/>
    <m/>
    <m/>
    <m/>
  </r>
  <r>
    <d v="2023-11-27T00:00:00"/>
    <x v="348"/>
    <x v="3"/>
    <x v="16"/>
    <n v="22"/>
    <n v="3"/>
    <x v="0"/>
    <m/>
    <s v="x"/>
    <s v="Nej"/>
    <m/>
    <m/>
    <m/>
  </r>
  <r>
    <d v="2023-11-27T00:00:00"/>
    <x v="348"/>
    <x v="3"/>
    <x v="16"/>
    <n v="22"/>
    <n v="3"/>
    <x v="0"/>
    <m/>
    <s v="x"/>
    <s v="Nej"/>
    <m/>
    <m/>
    <m/>
  </r>
  <r>
    <d v="2023-11-27T00:00:00"/>
    <x v="33"/>
    <x v="6"/>
    <x v="12"/>
    <n v="2"/>
    <n v="2"/>
    <x v="0"/>
    <m/>
    <s v="x"/>
    <s v="Juletur i DGB"/>
    <m/>
    <m/>
    <s v="x"/>
  </r>
  <r>
    <d v="2023-11-27T00:00:00"/>
    <x v="685"/>
    <x v="3"/>
    <x v="1"/>
    <n v="9"/>
    <n v="4"/>
    <x v="0"/>
    <m/>
    <s v="x"/>
    <s v="Nej"/>
    <m/>
    <m/>
    <s v="x"/>
  </r>
  <r>
    <d v="2023-11-27T00:00:00"/>
    <x v="236"/>
    <x v="3"/>
    <x v="116"/>
    <n v="4"/>
    <n v="4"/>
    <x v="0"/>
    <m/>
    <s v="x"/>
    <s v="Juletur i DGB"/>
    <s v="x"/>
    <m/>
    <m/>
  </r>
  <r>
    <d v="2023-11-27T00:00:00"/>
    <x v="686"/>
    <x v="2"/>
    <x v="80"/>
    <n v="5"/>
    <n v="2"/>
    <x v="0"/>
    <m/>
    <s v="x"/>
    <s v="Nej"/>
    <m/>
    <m/>
    <s v="x"/>
  </r>
  <r>
    <d v="2023-11-27T00:00:00"/>
    <x v="687"/>
    <x v="2"/>
    <x v="80"/>
    <n v="7"/>
    <n v="3"/>
    <x v="0"/>
    <m/>
    <s v="x"/>
    <s v="Nej"/>
    <m/>
    <m/>
    <m/>
  </r>
  <r>
    <d v="2023-11-27T00:00:00"/>
    <x v="688"/>
    <x v="4"/>
    <x v="47"/>
    <n v="25"/>
    <n v="1"/>
    <x v="0"/>
    <m/>
    <s v="x"/>
    <s v="Lokumsruten "/>
    <m/>
    <m/>
    <m/>
  </r>
  <r>
    <d v="2023-11-27T00:00:00"/>
    <x v="688"/>
    <x v="4"/>
    <x v="47"/>
    <n v="25"/>
    <n v="1"/>
    <x v="0"/>
    <m/>
    <s v="x"/>
    <s v="Lokumsruten "/>
    <m/>
    <m/>
    <m/>
  </r>
  <r>
    <d v="2023-11-27T00:00:00"/>
    <x v="688"/>
    <x v="4"/>
    <x v="47"/>
    <n v="25"/>
    <n v="1"/>
    <x v="0"/>
    <m/>
    <s v="x"/>
    <s v="Lokumsruten "/>
    <m/>
    <m/>
    <m/>
  </r>
  <r>
    <d v="2023-11-27T00:00:00"/>
    <x v="688"/>
    <x v="4"/>
    <x v="47"/>
    <n v="25"/>
    <n v="1"/>
    <x v="0"/>
    <m/>
    <s v="x"/>
    <s v="Lokumsruten "/>
    <m/>
    <m/>
    <m/>
  </r>
  <r>
    <d v="2023-11-27T00:00:00"/>
    <x v="688"/>
    <x v="4"/>
    <x v="47"/>
    <n v="25"/>
    <n v="1"/>
    <x v="0"/>
    <m/>
    <s v="x"/>
    <s v="Lokumsruten "/>
    <m/>
    <m/>
    <m/>
  </r>
  <r>
    <d v="2023-11-27T00:00:00"/>
    <x v="687"/>
    <x v="6"/>
    <x v="1"/>
    <n v="30"/>
    <n v="6"/>
    <x v="0"/>
    <m/>
    <s v="x"/>
    <s v="Nej"/>
    <m/>
    <m/>
    <m/>
  </r>
  <r>
    <d v="2023-11-27T00:00:00"/>
    <x v="687"/>
    <x v="6"/>
    <x v="1"/>
    <n v="30"/>
    <n v="6"/>
    <x v="0"/>
    <m/>
    <s v="x"/>
    <s v="Nej"/>
    <m/>
    <m/>
    <m/>
  </r>
  <r>
    <d v="2023-11-27T00:00:00"/>
    <x v="523"/>
    <x v="0"/>
    <x v="126"/>
    <n v="20"/>
    <n v="1"/>
    <x v="0"/>
    <m/>
    <s v="x"/>
    <s v="Nej"/>
    <m/>
    <m/>
    <s v="x"/>
  </r>
  <r>
    <d v="2023-11-27T00:00:00"/>
    <x v="92"/>
    <x v="6"/>
    <x v="13"/>
    <n v="11"/>
    <n v="3"/>
    <x v="0"/>
    <m/>
    <s v="x"/>
    <s v="Juletur i DGB"/>
    <m/>
    <m/>
    <s v="x"/>
  </r>
  <r>
    <d v="2023-11-27T00:00:00"/>
    <x v="689"/>
    <x v="4"/>
    <x v="42"/>
    <n v="7"/>
    <n v="4"/>
    <x v="0"/>
    <m/>
    <s v="x"/>
    <s v="Nej"/>
    <m/>
    <m/>
    <m/>
  </r>
  <r>
    <d v="2023-11-27T00:00:00"/>
    <x v="690"/>
    <x v="6"/>
    <x v="13"/>
    <n v="19"/>
    <n v="4"/>
    <x v="0"/>
    <m/>
    <s v="x"/>
    <s v="Nej"/>
    <m/>
    <m/>
    <s v="x"/>
  </r>
  <r>
    <d v="2023-11-27T00:00:00"/>
    <x v="49"/>
    <x v="2"/>
    <x v="80"/>
    <n v="11"/>
    <n v="2"/>
    <x v="0"/>
    <m/>
    <s v="x"/>
    <s v="Nej"/>
    <m/>
    <m/>
    <s v="x"/>
  </r>
  <r>
    <d v="2023-11-27T00:00:00"/>
    <x v="691"/>
    <x v="4"/>
    <x v="4"/>
    <n v="31"/>
    <n v="2"/>
    <x v="0"/>
    <m/>
    <s v="x"/>
    <s v="Nej"/>
    <m/>
    <m/>
    <m/>
  </r>
  <r>
    <d v="2023-11-27T00:00:00"/>
    <x v="691"/>
    <x v="4"/>
    <x v="4"/>
    <n v="31"/>
    <n v="2"/>
    <x v="0"/>
    <m/>
    <s v="x"/>
    <s v="Nej"/>
    <m/>
    <m/>
    <m/>
  </r>
  <r>
    <d v="2023-11-27T00:00:00"/>
    <x v="323"/>
    <x v="3"/>
    <x v="23"/>
    <n v="21"/>
    <n v="1"/>
    <x v="0"/>
    <m/>
    <s v="x"/>
    <s v="Juletur i DGB"/>
    <m/>
    <m/>
    <s v="x"/>
  </r>
  <r>
    <d v="2023-11-27T00:00:00"/>
    <x v="323"/>
    <x v="3"/>
    <x v="23"/>
    <n v="21"/>
    <n v="1"/>
    <x v="0"/>
    <m/>
    <s v="x"/>
    <s v="Juletur i DGB"/>
    <m/>
    <m/>
    <s v="x"/>
  </r>
  <r>
    <d v="2023-11-27T00:00:00"/>
    <x v="323"/>
    <x v="3"/>
    <x v="23"/>
    <n v="21"/>
    <n v="1"/>
    <x v="0"/>
    <m/>
    <s v="x"/>
    <s v="Juletur i DGB"/>
    <m/>
    <m/>
    <s v="x"/>
  </r>
  <r>
    <d v="2023-11-27T00:00:00"/>
    <x v="218"/>
    <x v="3"/>
    <x v="23"/>
    <n v="22"/>
    <n v="2"/>
    <x v="0"/>
    <m/>
    <s v="x"/>
    <m/>
    <m/>
    <m/>
    <s v="x"/>
  </r>
  <r>
    <d v="2023-11-27T00:00:00"/>
    <x v="258"/>
    <x v="6"/>
    <x v="70"/>
    <n v="25"/>
    <n v="4"/>
    <x v="0"/>
    <m/>
    <s v="x"/>
    <m/>
    <m/>
    <m/>
    <m/>
  </r>
  <r>
    <d v="2023-11-27T00:00:00"/>
    <x v="258"/>
    <x v="6"/>
    <x v="70"/>
    <n v="25"/>
    <n v="4"/>
    <x v="0"/>
    <m/>
    <s v="x"/>
    <m/>
    <m/>
    <m/>
    <m/>
  </r>
  <r>
    <d v="2023-11-27T00:00:00"/>
    <x v="570"/>
    <x v="4"/>
    <x v="45"/>
    <n v="5"/>
    <n v="3"/>
    <x v="0"/>
    <m/>
    <s v="x"/>
    <s v="Nej"/>
    <m/>
    <m/>
    <m/>
  </r>
  <r>
    <d v="2023-11-27T00:00:00"/>
    <x v="692"/>
    <x v="0"/>
    <x v="17"/>
    <n v="10"/>
    <n v="1"/>
    <x v="0"/>
    <m/>
    <s v="x"/>
    <s v="Nej"/>
    <m/>
    <m/>
    <s v="x"/>
  </r>
  <r>
    <d v="2023-11-27T00:00:00"/>
    <x v="693"/>
    <x v="9"/>
    <x v="12"/>
    <n v="25"/>
    <n v="2"/>
    <x v="24"/>
    <m/>
    <m/>
    <m/>
    <m/>
    <m/>
    <m/>
  </r>
  <r>
    <d v="2023-11-27T00:00:00"/>
    <x v="265"/>
    <x v="0"/>
    <x v="102"/>
    <n v="23"/>
    <n v="3"/>
    <x v="0"/>
    <m/>
    <s v="x"/>
    <m/>
    <m/>
    <m/>
    <m/>
  </r>
  <r>
    <d v="2023-11-27T00:00:00"/>
    <x v="265"/>
    <x v="0"/>
    <x v="102"/>
    <n v="23"/>
    <n v="3"/>
    <x v="0"/>
    <m/>
    <s v="x"/>
    <m/>
    <m/>
    <m/>
    <m/>
  </r>
  <r>
    <d v="2023-11-28T00:00:00"/>
    <x v="254"/>
    <x v="6"/>
    <x v="6"/>
    <n v="23"/>
    <n v="2"/>
    <x v="24"/>
    <m/>
    <m/>
    <m/>
    <m/>
    <s v="x"/>
    <s v="x"/>
  </r>
  <r>
    <d v="2023-11-28T00:00:00"/>
    <x v="254"/>
    <x v="6"/>
    <x v="6"/>
    <n v="23"/>
    <n v="2"/>
    <x v="24"/>
    <m/>
    <m/>
    <m/>
    <m/>
    <s v="x"/>
    <s v="x"/>
  </r>
  <r>
    <d v="2023-11-28T00:00:00"/>
    <x v="254"/>
    <x v="6"/>
    <x v="12"/>
    <n v="24"/>
    <n v="3"/>
    <x v="24"/>
    <m/>
    <m/>
    <m/>
    <m/>
    <s v="x"/>
    <s v="x"/>
  </r>
  <r>
    <d v="2023-11-28T00:00:00"/>
    <x v="254"/>
    <x v="6"/>
    <x v="12"/>
    <n v="24"/>
    <n v="3"/>
    <x v="24"/>
    <m/>
    <m/>
    <m/>
    <m/>
    <s v="x"/>
    <s v="x"/>
  </r>
  <r>
    <d v="2023-11-28T00:00:00"/>
    <x v="694"/>
    <x v="2"/>
    <x v="80"/>
    <n v="20"/>
    <n v="4"/>
    <x v="0"/>
    <m/>
    <s v="x"/>
    <s v="Nej"/>
    <m/>
    <m/>
    <s v="x"/>
  </r>
  <r>
    <d v="2023-11-28T00:00:00"/>
    <x v="695"/>
    <x v="4"/>
    <x v="7"/>
    <n v="7"/>
    <n v="1"/>
    <x v="0"/>
    <m/>
    <s v="x"/>
    <s v="Nej"/>
    <m/>
    <m/>
    <m/>
  </r>
  <r>
    <d v="2023-11-28T00:00:00"/>
    <x v="337"/>
    <x v="4"/>
    <x v="7"/>
    <n v="21"/>
    <n v="1"/>
    <x v="0"/>
    <m/>
    <s v="x"/>
    <s v="Nej"/>
    <m/>
    <m/>
    <m/>
  </r>
  <r>
    <d v="2023-11-28T00:00:00"/>
    <x v="337"/>
    <x v="4"/>
    <x v="7"/>
    <n v="21"/>
    <n v="1"/>
    <x v="0"/>
    <m/>
    <s v="x"/>
    <s v="Nej"/>
    <m/>
    <m/>
    <m/>
  </r>
  <r>
    <d v="2023-11-28T00:00:00"/>
    <x v="105"/>
    <x v="14"/>
    <x v="127"/>
    <n v="2"/>
    <n v="2"/>
    <x v="0"/>
    <m/>
    <s v="x"/>
    <s v="En dag med Niels og Marie"/>
    <m/>
    <m/>
    <m/>
  </r>
  <r>
    <d v="2023-11-28T00:00:00"/>
    <x v="696"/>
    <x v="4"/>
    <x v="60"/>
    <n v="10"/>
    <n v="5"/>
    <x v="0"/>
    <m/>
    <s v="x"/>
    <s v="Nej"/>
    <m/>
    <m/>
    <m/>
  </r>
  <r>
    <d v="2023-11-28T00:00:00"/>
    <x v="697"/>
    <x v="0"/>
    <x v="18"/>
    <n v="30"/>
    <n v="2"/>
    <x v="0"/>
    <m/>
    <s v="x"/>
    <s v="Nej"/>
    <m/>
    <m/>
    <m/>
  </r>
  <r>
    <d v="2023-11-28T00:00:00"/>
    <x v="697"/>
    <x v="0"/>
    <x v="18"/>
    <n v="30"/>
    <n v="2"/>
    <x v="0"/>
    <m/>
    <s v="x"/>
    <s v="Nej"/>
    <m/>
    <m/>
    <m/>
  </r>
  <r>
    <d v="2023-11-28T00:00:00"/>
    <x v="204"/>
    <x v="3"/>
    <x v="55"/>
    <n v="10"/>
    <n v="2"/>
    <x v="0"/>
    <m/>
    <s v="x"/>
    <s v="Nej"/>
    <m/>
    <m/>
    <s v="x"/>
  </r>
  <r>
    <d v="2023-11-28T00:00:00"/>
    <x v="698"/>
    <x v="3"/>
    <x v="23"/>
    <n v="25"/>
    <n v="1"/>
    <x v="0"/>
    <m/>
    <s v="x"/>
    <s v="Nej"/>
    <m/>
    <m/>
    <m/>
  </r>
  <r>
    <d v="2023-11-28T00:00:00"/>
    <x v="698"/>
    <x v="3"/>
    <x v="23"/>
    <n v="25"/>
    <n v="1"/>
    <x v="0"/>
    <m/>
    <s v="x"/>
    <s v="Nej"/>
    <m/>
    <m/>
    <m/>
  </r>
  <r>
    <d v="2023-11-28T00:00:00"/>
    <x v="698"/>
    <x v="3"/>
    <x v="23"/>
    <n v="25"/>
    <n v="1"/>
    <x v="0"/>
    <m/>
    <s v="x"/>
    <s v="Nej"/>
    <m/>
    <m/>
    <m/>
  </r>
  <r>
    <d v="2023-11-28T00:00:00"/>
    <x v="698"/>
    <x v="3"/>
    <x v="23"/>
    <n v="25"/>
    <n v="1"/>
    <x v="0"/>
    <m/>
    <s v="x"/>
    <s v="Nej"/>
    <m/>
    <m/>
    <m/>
  </r>
  <r>
    <d v="2023-11-28T00:00:00"/>
    <x v="698"/>
    <x v="3"/>
    <x v="23"/>
    <n v="25"/>
    <n v="1"/>
    <x v="0"/>
    <m/>
    <s v="x"/>
    <s v="Nej"/>
    <m/>
    <m/>
    <m/>
  </r>
  <r>
    <d v="2023-11-28T00:00:00"/>
    <x v="85"/>
    <x v="4"/>
    <x v="42"/>
    <n v="12"/>
    <n v="3"/>
    <x v="0"/>
    <m/>
    <s v="x"/>
    <s v="Nej"/>
    <m/>
    <m/>
    <m/>
  </r>
  <r>
    <d v="2023-11-28T00:00:00"/>
    <x v="92"/>
    <x v="4"/>
    <x v="4"/>
    <n v="2"/>
    <n v="3"/>
    <x v="0"/>
    <m/>
    <s v="x"/>
    <s v="Nej"/>
    <m/>
    <m/>
    <s v="x"/>
  </r>
  <r>
    <d v="2023-11-28T00:00:00"/>
    <x v="92"/>
    <x v="4"/>
    <x v="4"/>
    <n v="5"/>
    <n v="2"/>
    <x v="0"/>
    <m/>
    <s v="x"/>
    <s v="Nej"/>
    <m/>
    <m/>
    <s v="x"/>
  </r>
  <r>
    <d v="2023-11-28T00:00:00"/>
    <x v="5"/>
    <x v="6"/>
    <x v="6"/>
    <n v="17"/>
    <n v="3"/>
    <x v="0"/>
    <m/>
    <s v="x"/>
    <s v="Nej"/>
    <m/>
    <m/>
    <m/>
  </r>
  <r>
    <d v="2023-11-28T00:00:00"/>
    <x v="544"/>
    <x v="4"/>
    <x v="20"/>
    <n v="7"/>
    <n v="2"/>
    <x v="0"/>
    <m/>
    <s v="x"/>
    <s v="Nej"/>
    <m/>
    <m/>
    <m/>
  </r>
  <r>
    <d v="2023-11-28T00:00:00"/>
    <x v="529"/>
    <x v="2"/>
    <x v="80"/>
    <n v="10"/>
    <n v="2"/>
    <x v="0"/>
    <m/>
    <s v="x"/>
    <s v="Nej"/>
    <m/>
    <m/>
    <s v="x"/>
  </r>
  <r>
    <d v="2023-11-28T00:00:00"/>
    <x v="602"/>
    <x v="4"/>
    <x v="42"/>
    <n v="9"/>
    <n v="3"/>
    <x v="0"/>
    <m/>
    <s v="x"/>
    <s v="Nej"/>
    <m/>
    <m/>
    <m/>
  </r>
  <r>
    <d v="2023-11-28T00:00:00"/>
    <x v="674"/>
    <x v="4"/>
    <x v="10"/>
    <n v="28"/>
    <n v="2"/>
    <x v="0"/>
    <m/>
    <s v="x"/>
    <s v="Nej"/>
    <m/>
    <m/>
    <m/>
  </r>
  <r>
    <d v="2023-11-28T00:00:00"/>
    <x v="674"/>
    <x v="4"/>
    <x v="10"/>
    <n v="28"/>
    <n v="2"/>
    <x v="0"/>
    <m/>
    <s v="x"/>
    <s v="Nej"/>
    <m/>
    <m/>
    <m/>
  </r>
  <r>
    <d v="2023-11-28T00:00:00"/>
    <x v="90"/>
    <x v="0"/>
    <x v="31"/>
    <n v="5"/>
    <n v="1"/>
    <x v="0"/>
    <m/>
    <s v="x"/>
    <m/>
    <m/>
    <m/>
    <s v="x"/>
  </r>
  <r>
    <d v="2023-11-28T00:00:00"/>
    <x v="699"/>
    <x v="0"/>
    <x v="17"/>
    <n v="19"/>
    <n v="1"/>
    <x v="0"/>
    <m/>
    <s v="x"/>
    <s v="Nej"/>
    <m/>
    <m/>
    <m/>
  </r>
  <r>
    <d v="2023-11-28T00:00:00"/>
    <x v="700"/>
    <x v="4"/>
    <x v="20"/>
    <n v="6"/>
    <n v="3"/>
    <x v="0"/>
    <m/>
    <s v="x"/>
    <s v="Nej"/>
    <m/>
    <m/>
    <m/>
  </r>
  <r>
    <d v="2023-11-28T00:00:00"/>
    <x v="204"/>
    <x v="6"/>
    <x v="57"/>
    <n v="11"/>
    <n v="4"/>
    <x v="0"/>
    <m/>
    <s v="x"/>
    <s v="Nej"/>
    <m/>
    <m/>
    <s v="x"/>
  </r>
  <r>
    <d v="2023-11-28T00:00:00"/>
    <x v="350"/>
    <x v="6"/>
    <x v="61"/>
    <n v="22"/>
    <n v="3"/>
    <x v="0"/>
    <m/>
    <s v="x"/>
    <s v="Nej"/>
    <m/>
    <m/>
    <m/>
  </r>
  <r>
    <d v="2023-11-28T00:00:00"/>
    <x v="350"/>
    <x v="6"/>
    <x v="61"/>
    <n v="22"/>
    <n v="3"/>
    <x v="0"/>
    <m/>
    <s v="x"/>
    <s v="Nej"/>
    <m/>
    <m/>
    <m/>
  </r>
  <r>
    <d v="2023-11-28T00:00:00"/>
    <x v="350"/>
    <x v="6"/>
    <x v="61"/>
    <n v="22"/>
    <n v="3"/>
    <x v="0"/>
    <m/>
    <s v="x"/>
    <s v="Nej"/>
    <m/>
    <m/>
    <m/>
  </r>
  <r>
    <d v="2023-11-28T00:00:00"/>
    <x v="697"/>
    <x v="0"/>
    <x v="18"/>
    <n v="28"/>
    <n v="2"/>
    <x v="0"/>
    <m/>
    <s v="x"/>
    <s v="Nej"/>
    <m/>
    <m/>
    <m/>
  </r>
  <r>
    <d v="2023-11-28T00:00:00"/>
    <x v="697"/>
    <x v="0"/>
    <x v="18"/>
    <n v="28"/>
    <n v="2"/>
    <x v="0"/>
    <m/>
    <s v="x"/>
    <s v="Nej"/>
    <m/>
    <m/>
    <m/>
  </r>
  <r>
    <d v="2023-11-28T00:00:00"/>
    <x v="701"/>
    <x v="2"/>
    <x v="80"/>
    <n v="7"/>
    <n v="3"/>
    <x v="0"/>
    <m/>
    <s v="x"/>
    <s v="Nej"/>
    <m/>
    <m/>
    <s v="x"/>
  </r>
  <r>
    <d v="2023-11-29T00:00:00"/>
    <x v="92"/>
    <x v="3"/>
    <x v="16"/>
    <n v="18"/>
    <n v="2"/>
    <x v="25"/>
    <m/>
    <m/>
    <m/>
    <m/>
    <s v="x"/>
    <s v="x"/>
  </r>
  <r>
    <d v="2023-11-29T00:00:00"/>
    <x v="702"/>
    <x v="6"/>
    <x v="13"/>
    <n v="23"/>
    <n v="2"/>
    <x v="23"/>
    <m/>
    <m/>
    <m/>
    <m/>
    <m/>
    <m/>
  </r>
  <r>
    <d v="2023-11-29T00:00:00"/>
    <x v="702"/>
    <x v="6"/>
    <x v="9"/>
    <n v="23"/>
    <n v="2"/>
    <x v="23"/>
    <m/>
    <m/>
    <m/>
    <m/>
    <m/>
    <m/>
  </r>
  <r>
    <d v="2023-11-29T00:00:00"/>
    <x v="58"/>
    <x v="3"/>
    <x v="48"/>
    <n v="14"/>
    <n v="3"/>
    <x v="24"/>
    <m/>
    <m/>
    <m/>
    <s v="x"/>
    <s v="x"/>
    <s v="x"/>
  </r>
  <r>
    <d v="2023-11-29T00:00:00"/>
    <x v="363"/>
    <x v="6"/>
    <x v="6"/>
    <n v="25"/>
    <n v="2"/>
    <x v="24"/>
    <m/>
    <m/>
    <m/>
    <m/>
    <m/>
    <m/>
  </r>
  <r>
    <d v="2023-11-29T00:00:00"/>
    <x v="363"/>
    <x v="6"/>
    <x v="6"/>
    <n v="25"/>
    <n v="2"/>
    <x v="24"/>
    <m/>
    <m/>
    <m/>
    <m/>
    <m/>
    <m/>
  </r>
  <r>
    <d v="2023-11-29T00:00:00"/>
    <x v="703"/>
    <x v="2"/>
    <x v="80"/>
    <n v="18"/>
    <n v="4"/>
    <x v="0"/>
    <m/>
    <s v="x"/>
    <s v="Nej"/>
    <m/>
    <m/>
    <m/>
  </r>
  <r>
    <d v="2023-11-29T00:00:00"/>
    <x v="704"/>
    <x v="4"/>
    <x v="128"/>
    <n v="28"/>
    <n v="1"/>
    <x v="0"/>
    <m/>
    <s v="x"/>
    <s v="Nej"/>
    <m/>
    <m/>
    <m/>
  </r>
  <r>
    <d v="2023-11-29T00:00:00"/>
    <x v="704"/>
    <x v="4"/>
    <x v="128"/>
    <n v="28"/>
    <n v="1"/>
    <x v="0"/>
    <m/>
    <s v="x"/>
    <s v="Nej"/>
    <m/>
    <m/>
    <m/>
  </r>
  <r>
    <d v="2023-11-29T00:00:00"/>
    <x v="704"/>
    <x v="4"/>
    <x v="128"/>
    <n v="28"/>
    <n v="1"/>
    <x v="0"/>
    <m/>
    <s v="x"/>
    <s v="Nej"/>
    <m/>
    <m/>
    <m/>
  </r>
  <r>
    <d v="2023-11-29T00:00:00"/>
    <x v="704"/>
    <x v="4"/>
    <x v="128"/>
    <n v="28"/>
    <n v="1"/>
    <x v="0"/>
    <m/>
    <s v="x"/>
    <s v="Nej"/>
    <m/>
    <m/>
    <m/>
  </r>
  <r>
    <d v="2023-11-29T00:00:00"/>
    <x v="704"/>
    <x v="4"/>
    <x v="128"/>
    <n v="28"/>
    <n v="1"/>
    <x v="0"/>
    <m/>
    <s v="x"/>
    <s v="Nej"/>
    <m/>
    <m/>
    <m/>
  </r>
  <r>
    <d v="2023-11-29T00:00:00"/>
    <x v="704"/>
    <x v="4"/>
    <x v="128"/>
    <n v="28"/>
    <n v="1"/>
    <x v="0"/>
    <m/>
    <s v="x"/>
    <s v="Nej"/>
    <m/>
    <m/>
    <m/>
  </r>
  <r>
    <d v="2023-11-29T00:00:00"/>
    <x v="705"/>
    <x v="2"/>
    <x v="80"/>
    <n v="12"/>
    <n v="3"/>
    <x v="0"/>
    <m/>
    <s v="x"/>
    <s v="Nej"/>
    <m/>
    <m/>
    <s v="x"/>
  </r>
  <r>
    <d v="2023-11-29T00:00:00"/>
    <x v="702"/>
    <x v="3"/>
    <x v="1"/>
    <n v="19"/>
    <n v="2"/>
    <x v="0"/>
    <m/>
    <s v="x"/>
    <m/>
    <m/>
    <m/>
    <m/>
  </r>
  <r>
    <d v="2023-11-29T00:00:00"/>
    <x v="702"/>
    <x v="3"/>
    <x v="1"/>
    <n v="19"/>
    <n v="2"/>
    <x v="0"/>
    <m/>
    <s v="x"/>
    <m/>
    <m/>
    <m/>
    <m/>
  </r>
  <r>
    <d v="2023-11-29T00:00:00"/>
    <x v="706"/>
    <x v="2"/>
    <x v="80"/>
    <n v="5"/>
    <n v="1"/>
    <x v="0"/>
    <m/>
    <s v="x"/>
    <s v="Nej"/>
    <m/>
    <m/>
    <s v="x"/>
  </r>
  <r>
    <d v="2023-11-29T00:00:00"/>
    <x v="6"/>
    <x v="3"/>
    <x v="23"/>
    <n v="21"/>
    <n v="2"/>
    <x v="0"/>
    <m/>
    <s v="x"/>
    <s v="Nej"/>
    <m/>
    <m/>
    <s v="x"/>
  </r>
  <r>
    <d v="2023-11-29T00:00:00"/>
    <x v="707"/>
    <x v="3"/>
    <x v="16"/>
    <n v="4"/>
    <n v="2"/>
    <x v="0"/>
    <m/>
    <s v="x"/>
    <s v="Nej"/>
    <m/>
    <m/>
    <m/>
  </r>
  <r>
    <d v="2023-11-29T00:00:00"/>
    <x v="708"/>
    <x v="0"/>
    <x v="102"/>
    <n v="19"/>
    <n v="5"/>
    <x v="0"/>
    <m/>
    <s v="x"/>
    <s v="Nej"/>
    <m/>
    <m/>
    <m/>
  </r>
  <r>
    <d v="2023-11-29T00:00:00"/>
    <x v="708"/>
    <x v="0"/>
    <x v="102"/>
    <n v="19"/>
    <n v="5"/>
    <x v="0"/>
    <m/>
    <s v="x"/>
    <s v="Nej"/>
    <m/>
    <m/>
    <m/>
  </r>
  <r>
    <d v="2023-11-29T00:00:00"/>
    <x v="633"/>
    <x v="6"/>
    <x v="12"/>
    <n v="24"/>
    <n v="2"/>
    <x v="0"/>
    <m/>
    <s v="x"/>
    <s v="Nej"/>
    <m/>
    <m/>
    <m/>
  </r>
  <r>
    <d v="2023-11-29T00:00:00"/>
    <x v="633"/>
    <x v="6"/>
    <x v="12"/>
    <n v="24"/>
    <n v="2"/>
    <x v="0"/>
    <m/>
    <s v="x"/>
    <s v="Nej"/>
    <m/>
    <m/>
    <m/>
  </r>
  <r>
    <d v="2023-11-29T00:00:00"/>
    <x v="709"/>
    <x v="3"/>
    <x v="55"/>
    <n v="7"/>
    <n v="3"/>
    <x v="0"/>
    <m/>
    <s v="x"/>
    <s v="Nej"/>
    <m/>
    <m/>
    <m/>
  </r>
  <r>
    <d v="2023-11-29T00:00:00"/>
    <x v="708"/>
    <x v="0"/>
    <x v="102"/>
    <n v="20"/>
    <n v="6"/>
    <x v="0"/>
    <m/>
    <s v="x"/>
    <s v="Juletur i DGB"/>
    <m/>
    <m/>
    <m/>
  </r>
  <r>
    <d v="2023-11-29T00:00:00"/>
    <x v="708"/>
    <x v="0"/>
    <x v="102"/>
    <n v="20"/>
    <n v="6"/>
    <x v="0"/>
    <m/>
    <s v="x"/>
    <s v="Jorden Kalder"/>
    <m/>
    <m/>
    <m/>
  </r>
  <r>
    <d v="2023-11-29T00:00:00"/>
    <x v="93"/>
    <x v="4"/>
    <x v="1"/>
    <n v="5"/>
    <n v="9"/>
    <x v="0"/>
    <m/>
    <s v="x"/>
    <s v="Nej"/>
    <m/>
    <m/>
    <m/>
  </r>
  <r>
    <d v="2023-11-29T00:00:00"/>
    <x v="65"/>
    <x v="3"/>
    <x v="2"/>
    <n v="21"/>
    <n v="2"/>
    <x v="0"/>
    <m/>
    <s v="x"/>
    <m/>
    <m/>
    <m/>
    <s v="x"/>
  </r>
  <r>
    <d v="2023-11-29T00:00:00"/>
    <x v="529"/>
    <x v="2"/>
    <x v="80"/>
    <n v="10"/>
    <n v="2"/>
    <x v="0"/>
    <m/>
    <s v="x"/>
    <s v="Nej"/>
    <m/>
    <m/>
    <s v="x"/>
  </r>
  <r>
    <d v="2023-11-29T00:00:00"/>
    <x v="19"/>
    <x v="6"/>
    <x v="9"/>
    <n v="11"/>
    <n v="2"/>
    <x v="0"/>
    <m/>
    <s v="x"/>
    <s v="Nej"/>
    <m/>
    <m/>
    <m/>
  </r>
  <r>
    <d v="2023-11-29T00:00:00"/>
    <x v="19"/>
    <x v="6"/>
    <x v="48"/>
    <n v="11"/>
    <n v="2"/>
    <x v="0"/>
    <m/>
    <s v="x"/>
    <s v="Nej"/>
    <m/>
    <m/>
    <m/>
  </r>
  <r>
    <d v="2023-11-29T00:00:00"/>
    <x v="19"/>
    <x v="6"/>
    <x v="6"/>
    <n v="10"/>
    <n v="2"/>
    <x v="0"/>
    <m/>
    <s v="x"/>
    <s v="Nej"/>
    <m/>
    <m/>
    <m/>
  </r>
  <r>
    <d v="2023-11-29T00:00:00"/>
    <x v="710"/>
    <x v="2"/>
    <x v="80"/>
    <n v="19"/>
    <n v="6"/>
    <x v="0"/>
    <m/>
    <s v="x"/>
    <s v="Nej"/>
    <m/>
    <m/>
    <s v="x"/>
  </r>
  <r>
    <d v="2023-11-29T00:00:00"/>
    <x v="83"/>
    <x v="9"/>
    <x v="6"/>
    <n v="19"/>
    <n v="3"/>
    <x v="0"/>
    <m/>
    <s v="x"/>
    <m/>
    <m/>
    <m/>
    <s v="x"/>
  </r>
  <r>
    <d v="2023-11-29T00:00:00"/>
    <x v="83"/>
    <x v="9"/>
    <x v="6"/>
    <n v="17"/>
    <n v="3"/>
    <x v="0"/>
    <m/>
    <s v="x"/>
    <m/>
    <m/>
    <m/>
    <s v="x"/>
  </r>
  <r>
    <d v="2023-11-29T00:00:00"/>
    <x v="5"/>
    <x v="3"/>
    <x v="9"/>
    <n v="20"/>
    <n v="3"/>
    <x v="0"/>
    <m/>
    <s v="x"/>
    <s v="Nej"/>
    <m/>
    <m/>
    <m/>
  </r>
  <r>
    <d v="2023-11-29T00:00:00"/>
    <x v="711"/>
    <x v="2"/>
    <x v="80"/>
    <n v="21"/>
    <n v="4"/>
    <x v="0"/>
    <m/>
    <s v="x"/>
    <s v="Nej"/>
    <m/>
    <m/>
    <m/>
  </r>
  <r>
    <d v="2023-11-29T00:00:00"/>
    <x v="712"/>
    <x v="3"/>
    <x v="23"/>
    <n v="6"/>
    <n v="5"/>
    <x v="0"/>
    <m/>
    <s v="x"/>
    <s v="Nej"/>
    <m/>
    <m/>
    <m/>
  </r>
  <r>
    <d v="2023-11-29T00:00:00"/>
    <x v="90"/>
    <x v="0"/>
    <x v="31"/>
    <n v="16"/>
    <n v="3"/>
    <x v="0"/>
    <m/>
    <s v="x"/>
    <s v="Aarhus Fortæller"/>
    <m/>
    <m/>
    <s v="x"/>
  </r>
  <r>
    <d v="2023-11-29T00:00:00"/>
    <x v="713"/>
    <x v="1"/>
    <x v="1"/>
    <n v="5"/>
    <n v="1"/>
    <x v="0"/>
    <m/>
    <s v="x"/>
    <s v="Nej"/>
    <m/>
    <m/>
    <s v="x"/>
  </r>
  <r>
    <d v="2023-11-29T00:00:00"/>
    <x v="330"/>
    <x v="3"/>
    <x v="55"/>
    <n v="30"/>
    <n v="2"/>
    <x v="0"/>
    <m/>
    <s v="x"/>
    <s v="Nej"/>
    <m/>
    <m/>
    <m/>
  </r>
  <r>
    <d v="2023-11-29T00:00:00"/>
    <x v="714"/>
    <x v="2"/>
    <x v="77"/>
    <n v="30"/>
    <n v="2"/>
    <x v="0"/>
    <m/>
    <s v="x"/>
    <s v="Nej"/>
    <m/>
    <m/>
    <m/>
  </r>
  <r>
    <d v="2023-11-29T00:00:00"/>
    <x v="714"/>
    <x v="2"/>
    <x v="77"/>
    <n v="30"/>
    <n v="2"/>
    <x v="0"/>
    <m/>
    <s v="x"/>
    <s v="Nej"/>
    <m/>
    <m/>
    <m/>
  </r>
  <r>
    <d v="2023-11-29T00:00:00"/>
    <x v="714"/>
    <x v="2"/>
    <x v="77"/>
    <n v="30"/>
    <n v="2"/>
    <x v="0"/>
    <m/>
    <s v="x"/>
    <s v="Nej"/>
    <m/>
    <m/>
    <m/>
  </r>
  <r>
    <d v="2023-11-29T00:00:00"/>
    <x v="715"/>
    <x v="2"/>
    <x v="80"/>
    <n v="10"/>
    <n v="2"/>
    <x v="0"/>
    <m/>
    <s v="x"/>
    <s v="Nej"/>
    <m/>
    <m/>
    <s v="x"/>
  </r>
  <r>
    <d v="2023-11-30T00:00:00"/>
    <x v="50"/>
    <x v="1"/>
    <x v="1"/>
    <n v="5"/>
    <n v="1"/>
    <x v="9"/>
    <m/>
    <m/>
    <m/>
    <m/>
    <m/>
    <s v="x"/>
  </r>
  <r>
    <d v="2023-11-30T00:00:00"/>
    <x v="3"/>
    <x v="4"/>
    <x v="10"/>
    <n v="8"/>
    <n v="2"/>
    <x v="26"/>
    <m/>
    <m/>
    <m/>
    <s v="x"/>
    <s v="x"/>
    <s v="x"/>
  </r>
  <r>
    <d v="2023-11-30T00:00:00"/>
    <x v="254"/>
    <x v="6"/>
    <x v="12"/>
    <n v="24"/>
    <n v="3"/>
    <x v="24"/>
    <m/>
    <m/>
    <m/>
    <m/>
    <s v="x"/>
    <s v="x"/>
  </r>
  <r>
    <d v="2023-11-30T00:00:00"/>
    <x v="323"/>
    <x v="6"/>
    <x v="13"/>
    <n v="25"/>
    <n v="3"/>
    <x v="24"/>
    <m/>
    <m/>
    <m/>
    <m/>
    <s v="x"/>
    <s v="x"/>
  </r>
  <r>
    <d v="2023-11-30T00:00:00"/>
    <x v="323"/>
    <x v="6"/>
    <x v="13"/>
    <n v="25"/>
    <n v="3"/>
    <x v="24"/>
    <m/>
    <m/>
    <m/>
    <m/>
    <s v="x"/>
    <s v="x"/>
  </r>
  <r>
    <d v="2023-11-30T00:00:00"/>
    <x v="323"/>
    <x v="6"/>
    <x v="13"/>
    <n v="25"/>
    <n v="3"/>
    <x v="24"/>
    <m/>
    <m/>
    <m/>
    <m/>
    <s v="x"/>
    <s v="x"/>
  </r>
  <r>
    <d v="2023-11-30T00:00:00"/>
    <x v="246"/>
    <x v="2"/>
    <x v="80"/>
    <n v="6"/>
    <n v="2"/>
    <x v="0"/>
    <m/>
    <s v="x"/>
    <m/>
    <m/>
    <m/>
    <s v="x"/>
  </r>
  <r>
    <d v="2023-11-30T00:00:00"/>
    <x v="716"/>
    <x v="4"/>
    <x v="47"/>
    <n v="18"/>
    <n v="4"/>
    <x v="0"/>
    <m/>
    <s v="x"/>
    <s v="Nej"/>
    <m/>
    <m/>
    <s v="x"/>
  </r>
  <r>
    <d v="2023-11-30T00:00:00"/>
    <x v="658"/>
    <x v="6"/>
    <x v="9"/>
    <n v="8"/>
    <n v="1"/>
    <x v="0"/>
    <m/>
    <s v="x"/>
    <s v="Nej"/>
    <m/>
    <m/>
    <m/>
  </r>
  <r>
    <d v="2023-11-30T00:00:00"/>
    <x v="717"/>
    <x v="0"/>
    <x v="21"/>
    <n v="12"/>
    <n v="5"/>
    <x v="0"/>
    <m/>
    <s v="x"/>
    <s v="Nej"/>
    <m/>
    <m/>
    <m/>
  </r>
  <r>
    <d v="2023-11-30T00:00:00"/>
    <x v="718"/>
    <x v="3"/>
    <x v="2"/>
    <n v="25"/>
    <n v="2"/>
    <x v="0"/>
    <m/>
    <s v="x"/>
    <s v="Højt fra træets grønne top"/>
    <m/>
    <m/>
    <m/>
  </r>
  <r>
    <d v="2023-11-30T00:00:00"/>
    <x v="718"/>
    <x v="3"/>
    <x v="2"/>
    <n v="25"/>
    <n v="2"/>
    <x v="0"/>
    <m/>
    <s v="x"/>
    <s v="Højt fra træets grønne top"/>
    <m/>
    <m/>
    <m/>
  </r>
  <r>
    <d v="2023-11-30T00:00:00"/>
    <x v="718"/>
    <x v="3"/>
    <x v="2"/>
    <n v="25"/>
    <n v="2"/>
    <x v="0"/>
    <m/>
    <s v="x"/>
    <s v="Højt fra træets grønne top"/>
    <m/>
    <m/>
    <m/>
  </r>
  <r>
    <d v="2023-11-30T00:00:00"/>
    <x v="386"/>
    <x v="0"/>
    <x v="3"/>
    <n v="30"/>
    <n v="4"/>
    <x v="0"/>
    <m/>
    <s v="x"/>
    <s v="Nej"/>
    <m/>
    <m/>
    <m/>
  </r>
  <r>
    <d v="2023-11-30T00:00:00"/>
    <x v="591"/>
    <x v="3"/>
    <x v="16"/>
    <n v="24"/>
    <n v="1"/>
    <x v="0"/>
    <m/>
    <s v="x"/>
    <s v="Nej"/>
    <m/>
    <m/>
    <m/>
  </r>
  <r>
    <d v="2023-11-30T00:00:00"/>
    <x v="591"/>
    <x v="3"/>
    <x v="16"/>
    <n v="24"/>
    <n v="1"/>
    <x v="0"/>
    <m/>
    <s v="x"/>
    <s v="Nej"/>
    <m/>
    <m/>
    <m/>
  </r>
  <r>
    <d v="2023-11-30T00:00:00"/>
    <x v="591"/>
    <x v="3"/>
    <x v="16"/>
    <n v="24"/>
    <n v="1"/>
    <x v="0"/>
    <m/>
    <s v="x"/>
    <s v="Nej"/>
    <m/>
    <m/>
    <m/>
  </r>
  <r>
    <d v="2023-11-30T00:00:00"/>
    <x v="709"/>
    <x v="4"/>
    <x v="44"/>
    <n v="5"/>
    <n v="4"/>
    <x v="0"/>
    <m/>
    <s v="x"/>
    <s v="Nej"/>
    <m/>
    <m/>
    <m/>
  </r>
  <r>
    <d v="2023-11-30T00:00:00"/>
    <x v="719"/>
    <x v="2"/>
    <x v="62"/>
    <n v="5"/>
    <n v="2"/>
    <x v="0"/>
    <m/>
    <s v="x"/>
    <m/>
    <m/>
    <m/>
    <s v="x"/>
  </r>
  <r>
    <d v="2023-11-30T00:00:00"/>
    <x v="591"/>
    <x v="3"/>
    <x v="23"/>
    <n v="24"/>
    <n v="1"/>
    <x v="0"/>
    <m/>
    <s v="x"/>
    <s v="Nej"/>
    <m/>
    <m/>
    <m/>
  </r>
  <r>
    <d v="2023-11-30T00:00:00"/>
    <x v="591"/>
    <x v="3"/>
    <x v="23"/>
    <n v="24"/>
    <n v="1"/>
    <x v="0"/>
    <m/>
    <s v="x"/>
    <s v="Nej"/>
    <m/>
    <m/>
    <m/>
  </r>
  <r>
    <d v="2023-11-30T00:00:00"/>
    <x v="93"/>
    <x v="3"/>
    <x v="2"/>
    <n v="4"/>
    <n v="3"/>
    <x v="0"/>
    <m/>
    <s v="x"/>
    <s v="Nej"/>
    <m/>
    <m/>
    <m/>
  </r>
  <r>
    <d v="2023-11-30T00:00:00"/>
    <x v="720"/>
    <x v="0"/>
    <x v="15"/>
    <n v="4"/>
    <n v="2"/>
    <x v="0"/>
    <m/>
    <s v="x"/>
    <s v="Nej"/>
    <m/>
    <m/>
    <m/>
  </r>
  <r>
    <d v="2023-11-30T00:00:00"/>
    <x v="544"/>
    <x v="6"/>
    <x v="101"/>
    <n v="6"/>
    <n v="7"/>
    <x v="0"/>
    <m/>
    <s v="x"/>
    <s v="Nej"/>
    <s v="x"/>
    <m/>
    <m/>
  </r>
  <r>
    <d v="2023-11-30T00:00:00"/>
    <x v="200"/>
    <x v="4"/>
    <x v="10"/>
    <n v="36"/>
    <n v="3"/>
    <x v="0"/>
    <m/>
    <s v="x"/>
    <s v="Nej"/>
    <m/>
    <m/>
    <m/>
  </r>
  <r>
    <d v="2023-11-30T00:00:00"/>
    <x v="721"/>
    <x v="3"/>
    <x v="63"/>
    <n v="11"/>
    <n v="7"/>
    <x v="0"/>
    <m/>
    <s v="x"/>
    <s v="Nej"/>
    <m/>
    <m/>
    <m/>
  </r>
  <r>
    <d v="2023-11-30T00:00:00"/>
    <x v="489"/>
    <x v="4"/>
    <x v="20"/>
    <n v="22"/>
    <n v="2"/>
    <x v="0"/>
    <m/>
    <s v="x"/>
    <s v="Nej"/>
    <m/>
    <m/>
    <s v="x"/>
  </r>
  <r>
    <d v="2023-11-30T00:00:00"/>
    <x v="528"/>
    <x v="3"/>
    <x v="116"/>
    <n v="31"/>
    <n v="10"/>
    <x v="0"/>
    <m/>
    <s v="x"/>
    <s v="Nej"/>
    <m/>
    <m/>
    <m/>
  </r>
  <r>
    <d v="2023-11-30T00:00:00"/>
    <x v="528"/>
    <x v="3"/>
    <x v="16"/>
    <n v="23"/>
    <n v="4"/>
    <x v="0"/>
    <m/>
    <s v="x"/>
    <s v="Juletur i DGB"/>
    <m/>
    <m/>
    <m/>
  </r>
  <r>
    <d v="2023-12-01T00:00:00"/>
    <x v="577"/>
    <x v="9"/>
    <x v="70"/>
    <n v="22"/>
    <n v="2"/>
    <x v="24"/>
    <m/>
    <m/>
    <m/>
    <m/>
    <m/>
    <m/>
  </r>
  <r>
    <d v="2023-12-01T00:00:00"/>
    <x v="577"/>
    <x v="9"/>
    <x v="70"/>
    <n v="22"/>
    <n v="2"/>
    <x v="24"/>
    <m/>
    <m/>
    <m/>
    <m/>
    <m/>
    <m/>
  </r>
  <r>
    <d v="2023-12-01T00:00:00"/>
    <x v="215"/>
    <x v="3"/>
    <x v="2"/>
    <n v="25"/>
    <n v="2"/>
    <x v="25"/>
    <m/>
    <m/>
    <m/>
    <m/>
    <s v="x"/>
    <s v="x"/>
  </r>
  <r>
    <d v="2023-12-01T00:00:00"/>
    <x v="577"/>
    <x v="11"/>
    <x v="26"/>
    <n v="17"/>
    <n v="2"/>
    <x v="23"/>
    <m/>
    <m/>
    <m/>
    <m/>
    <m/>
    <m/>
  </r>
  <r>
    <d v="2023-12-01T00:00:00"/>
    <x v="577"/>
    <x v="11"/>
    <x v="26"/>
    <n v="17"/>
    <n v="2"/>
    <x v="23"/>
    <m/>
    <m/>
    <m/>
    <m/>
    <m/>
    <m/>
  </r>
  <r>
    <d v="2023-12-01T00:00:00"/>
    <x v="722"/>
    <x v="1"/>
    <x v="1"/>
    <n v="12"/>
    <n v="12"/>
    <x v="19"/>
    <m/>
    <m/>
    <m/>
    <m/>
    <m/>
    <m/>
  </r>
  <r>
    <d v="2023-12-01T00:00:00"/>
    <x v="663"/>
    <x v="3"/>
    <x v="116"/>
    <n v="11"/>
    <n v="6"/>
    <x v="26"/>
    <m/>
    <m/>
    <m/>
    <s v="x"/>
    <m/>
    <m/>
  </r>
  <r>
    <d v="2023-12-01T00:00:00"/>
    <x v="723"/>
    <x v="6"/>
    <x v="13"/>
    <n v="20"/>
    <n v="1"/>
    <x v="0"/>
    <m/>
    <s v="x"/>
    <s v="Nej"/>
    <m/>
    <m/>
    <m/>
  </r>
  <r>
    <d v="2023-12-01T00:00:00"/>
    <x v="386"/>
    <x v="0"/>
    <x v="3"/>
    <n v="19"/>
    <n v="1"/>
    <x v="0"/>
    <m/>
    <s v="x"/>
    <s v="Nej"/>
    <m/>
    <m/>
    <m/>
  </r>
  <r>
    <d v="2023-12-01T00:00:00"/>
    <x v="386"/>
    <x v="0"/>
    <x v="3"/>
    <n v="19"/>
    <n v="1"/>
    <x v="0"/>
    <m/>
    <s v="x"/>
    <s v="Nej"/>
    <m/>
    <m/>
    <m/>
  </r>
  <r>
    <d v="2023-12-01T00:00:00"/>
    <x v="723"/>
    <x v="6"/>
    <x v="13"/>
    <n v="20"/>
    <n v="1"/>
    <x v="0"/>
    <m/>
    <s v="x"/>
    <s v="Nej"/>
    <m/>
    <m/>
    <m/>
  </r>
  <r>
    <d v="2023-12-01T00:00:00"/>
    <x v="724"/>
    <x v="0"/>
    <x v="17"/>
    <n v="17"/>
    <n v="2"/>
    <x v="0"/>
    <m/>
    <s v="x"/>
    <s v="Nej"/>
    <m/>
    <m/>
    <m/>
  </r>
  <r>
    <d v="2023-12-01T00:00:00"/>
    <x v="263"/>
    <x v="3"/>
    <x v="23"/>
    <n v="22"/>
    <n v="3"/>
    <x v="0"/>
    <m/>
    <s v="x"/>
    <m/>
    <m/>
    <m/>
    <s v="x"/>
  </r>
  <r>
    <d v="2023-12-01T00:00:00"/>
    <x v="263"/>
    <x v="6"/>
    <x v="12"/>
    <n v="21"/>
    <n v="2"/>
    <x v="0"/>
    <m/>
    <s v="x"/>
    <m/>
    <m/>
    <m/>
    <s v="x"/>
  </r>
  <r>
    <d v="2023-12-01T00:00:00"/>
    <x v="246"/>
    <x v="2"/>
    <x v="80"/>
    <n v="4"/>
    <n v="2"/>
    <x v="0"/>
    <m/>
    <s v="x"/>
    <m/>
    <m/>
    <m/>
    <m/>
  </r>
  <r>
    <d v="2023-12-01T00:00:00"/>
    <x v="263"/>
    <x v="4"/>
    <x v="7"/>
    <n v="24"/>
    <n v="1"/>
    <x v="0"/>
    <m/>
    <s v="x"/>
    <m/>
    <m/>
    <m/>
    <s v="x"/>
  </r>
  <r>
    <d v="2023-12-01T00:00:00"/>
    <x v="263"/>
    <x v="4"/>
    <x v="4"/>
    <n v="22"/>
    <n v="1"/>
    <x v="0"/>
    <m/>
    <s v="x"/>
    <m/>
    <m/>
    <m/>
    <s v="x"/>
  </r>
  <r>
    <d v="2023-12-01T00:00:00"/>
    <x v="263"/>
    <x v="6"/>
    <x v="9"/>
    <n v="20"/>
    <n v="2"/>
    <x v="0"/>
    <m/>
    <s v="x"/>
    <m/>
    <m/>
    <m/>
    <s v="x"/>
  </r>
  <r>
    <d v="2023-12-01T00:00:00"/>
    <x v="263"/>
    <x v="4"/>
    <x v="7"/>
    <n v="24"/>
    <n v="1"/>
    <x v="0"/>
    <m/>
    <s v="x"/>
    <m/>
    <m/>
    <m/>
    <s v="x"/>
  </r>
  <r>
    <d v="2023-12-01T00:00:00"/>
    <x v="6"/>
    <x v="4"/>
    <x v="4"/>
    <n v="19"/>
    <n v="1"/>
    <x v="0"/>
    <m/>
    <s v="x"/>
    <s v="Nej"/>
    <m/>
    <m/>
    <s v="x"/>
  </r>
  <r>
    <d v="2023-12-01T00:00:00"/>
    <x v="33"/>
    <x v="4"/>
    <x v="4"/>
    <n v="19"/>
    <n v="2"/>
    <x v="0"/>
    <m/>
    <s v="x"/>
    <s v="Nej"/>
    <m/>
    <m/>
    <s v="x"/>
  </r>
  <r>
    <d v="2023-12-01T00:00:00"/>
    <x v="263"/>
    <x v="4"/>
    <x v="10"/>
    <n v="24"/>
    <n v="1"/>
    <x v="0"/>
    <m/>
    <s v="x"/>
    <m/>
    <m/>
    <m/>
    <s v="x"/>
  </r>
  <r>
    <d v="2023-12-01T00:00:00"/>
    <x v="263"/>
    <x v="6"/>
    <x v="6"/>
    <n v="21"/>
    <n v="5"/>
    <x v="0"/>
    <m/>
    <s v="x"/>
    <m/>
    <m/>
    <m/>
    <s v="x"/>
  </r>
  <r>
    <d v="2023-12-01T00:00:00"/>
    <x v="263"/>
    <x v="3"/>
    <x v="23"/>
    <n v="23"/>
    <n v="2"/>
    <x v="0"/>
    <m/>
    <s v="x"/>
    <m/>
    <m/>
    <m/>
    <s v="x"/>
  </r>
  <r>
    <d v="2023-12-01T00:00:00"/>
    <x v="263"/>
    <x v="6"/>
    <x v="12"/>
    <n v="22"/>
    <n v="2"/>
    <x v="0"/>
    <m/>
    <s v="x"/>
    <m/>
    <m/>
    <m/>
    <s v="x"/>
  </r>
  <r>
    <d v="2023-12-01T00:00:00"/>
    <x v="263"/>
    <x v="6"/>
    <x v="13"/>
    <n v="18"/>
    <n v="2"/>
    <x v="0"/>
    <m/>
    <s v="x"/>
    <m/>
    <m/>
    <m/>
    <s v="x"/>
  </r>
  <r>
    <d v="2023-12-01T00:00:00"/>
    <x v="263"/>
    <x v="4"/>
    <x v="4"/>
    <n v="24"/>
    <n v="1"/>
    <x v="0"/>
    <m/>
    <s v="x"/>
    <m/>
    <m/>
    <m/>
    <s v="x"/>
  </r>
  <r>
    <d v="2023-12-01T00:00:00"/>
    <x v="263"/>
    <x v="3"/>
    <x v="2"/>
    <n v="20"/>
    <n v="2"/>
    <x v="0"/>
    <m/>
    <s v="x"/>
    <m/>
    <m/>
    <m/>
    <s v="x"/>
  </r>
  <r>
    <d v="2023-12-01T00:00:00"/>
    <x v="263"/>
    <x v="6"/>
    <x v="9"/>
    <n v="20"/>
    <n v="2"/>
    <x v="0"/>
    <m/>
    <s v="x"/>
    <m/>
    <m/>
    <m/>
    <s v="x"/>
  </r>
  <r>
    <d v="2023-12-01T00:00:00"/>
    <x v="263"/>
    <x v="3"/>
    <x v="16"/>
    <n v="24"/>
    <n v="2"/>
    <x v="0"/>
    <m/>
    <s v="x"/>
    <m/>
    <m/>
    <m/>
    <s v="x"/>
  </r>
  <r>
    <d v="2023-12-01T00:00:00"/>
    <x v="263"/>
    <x v="4"/>
    <x v="7"/>
    <n v="24"/>
    <n v="2"/>
    <x v="0"/>
    <m/>
    <s v="x"/>
    <m/>
    <m/>
    <m/>
    <s v="x"/>
  </r>
  <r>
    <d v="2023-12-01T00:00:00"/>
    <x v="263"/>
    <x v="4"/>
    <x v="10"/>
    <n v="23"/>
    <n v="2"/>
    <x v="0"/>
    <m/>
    <s v="x"/>
    <m/>
    <m/>
    <m/>
    <s v="x"/>
  </r>
  <r>
    <d v="2023-12-01T00:00:00"/>
    <x v="263"/>
    <x v="3"/>
    <x v="2"/>
    <n v="20"/>
    <n v="1"/>
    <x v="0"/>
    <m/>
    <s v="x"/>
    <m/>
    <m/>
    <m/>
    <s v="x"/>
  </r>
  <r>
    <d v="2023-12-01T00:00:00"/>
    <x v="263"/>
    <x v="3"/>
    <x v="16"/>
    <n v="20"/>
    <n v="1"/>
    <x v="0"/>
    <m/>
    <s v="x"/>
    <m/>
    <m/>
    <m/>
    <s v="x"/>
  </r>
  <r>
    <d v="2023-12-01T00:00:00"/>
    <x v="263"/>
    <x v="6"/>
    <x v="6"/>
    <n v="20"/>
    <n v="2"/>
    <x v="0"/>
    <m/>
    <s v="x"/>
    <m/>
    <m/>
    <m/>
    <s v="x"/>
  </r>
  <r>
    <d v="2023-12-01T00:00:00"/>
    <x v="263"/>
    <x v="4"/>
    <x v="10"/>
    <n v="21"/>
    <n v="1"/>
    <x v="0"/>
    <m/>
    <s v="x"/>
    <m/>
    <m/>
    <m/>
    <s v="x"/>
  </r>
  <r>
    <d v="2023-12-01T00:00:00"/>
    <x v="725"/>
    <x v="2"/>
    <x v="80"/>
    <n v="18"/>
    <n v="3"/>
    <x v="0"/>
    <m/>
    <s v="x"/>
    <s v="Nej"/>
    <m/>
    <m/>
    <s v="x"/>
  </r>
  <r>
    <d v="2023-12-01T00:00:00"/>
    <x v="726"/>
    <x v="2"/>
    <x v="80"/>
    <n v="26"/>
    <n v="6"/>
    <x v="0"/>
    <m/>
    <s v="x"/>
    <s v="Nej"/>
    <m/>
    <m/>
    <s v="x"/>
  </r>
  <r>
    <d v="2023-12-01T00:00:00"/>
    <x v="263"/>
    <x v="6"/>
    <x v="13"/>
    <n v="20"/>
    <n v="2"/>
    <x v="0"/>
    <m/>
    <s v="x"/>
    <m/>
    <m/>
    <m/>
    <s v="x"/>
  </r>
  <r>
    <d v="2023-12-01T00:00:00"/>
    <x v="727"/>
    <x v="3"/>
    <x v="104"/>
    <n v="14"/>
    <n v="6"/>
    <x v="0"/>
    <m/>
    <s v="x"/>
    <s v="Nej"/>
    <m/>
    <m/>
    <s v="x"/>
  </r>
  <r>
    <d v="2023-12-01T00:00:00"/>
    <x v="263"/>
    <x v="4"/>
    <x v="4"/>
    <n v="22"/>
    <n v="2"/>
    <x v="0"/>
    <m/>
    <s v="x"/>
    <m/>
    <m/>
    <m/>
    <s v="x"/>
  </r>
  <r>
    <d v="2023-12-01T00:00:00"/>
    <x v="263"/>
    <x v="3"/>
    <x v="16"/>
    <n v="24"/>
    <n v="1"/>
    <x v="0"/>
    <m/>
    <s v="x"/>
    <m/>
    <m/>
    <m/>
    <s v="x"/>
  </r>
  <r>
    <d v="2023-12-01T00:00:00"/>
    <x v="567"/>
    <x v="0"/>
    <x v="17"/>
    <n v="25"/>
    <n v="2"/>
    <x v="0"/>
    <m/>
    <s v="x"/>
    <s v="Nej"/>
    <m/>
    <m/>
    <s v="x"/>
  </r>
  <r>
    <d v="2023-12-01T00:00:00"/>
    <x v="663"/>
    <x v="6"/>
    <x v="6"/>
    <n v="5"/>
    <n v="3"/>
    <x v="0"/>
    <m/>
    <s v="x"/>
    <s v="Nej"/>
    <s v="x"/>
    <m/>
    <s v="x"/>
  </r>
  <r>
    <d v="2023-12-01T00:00:00"/>
    <x v="728"/>
    <x v="3"/>
    <x v="16"/>
    <n v="27"/>
    <n v="4"/>
    <x v="0"/>
    <m/>
    <s v="x"/>
    <s v="Nej"/>
    <m/>
    <m/>
    <s v="x"/>
  </r>
  <r>
    <d v="2023-12-01T00:00:00"/>
    <x v="729"/>
    <x v="11"/>
    <x v="129"/>
    <n v="25"/>
    <n v="6"/>
    <x v="0"/>
    <m/>
    <s v="x"/>
    <s v="Nej"/>
    <m/>
    <m/>
    <s v="x"/>
  </r>
  <r>
    <d v="2023-12-01T00:00:00"/>
    <x v="730"/>
    <x v="2"/>
    <x v="80"/>
    <n v="21"/>
    <n v="4"/>
    <x v="0"/>
    <m/>
    <s v="x"/>
    <s v="Nej"/>
    <m/>
    <m/>
    <s v="x"/>
  </r>
  <r>
    <d v="2023-12-03T00:00:00"/>
    <x v="731"/>
    <x v="1"/>
    <x v="1"/>
    <n v="25"/>
    <m/>
    <x v="24"/>
    <m/>
    <m/>
    <m/>
    <m/>
    <m/>
    <m/>
  </r>
  <r>
    <d v="2023-12-03T00:00:00"/>
    <x v="731"/>
    <x v="1"/>
    <x v="1"/>
    <n v="25"/>
    <m/>
    <x v="24"/>
    <m/>
    <m/>
    <m/>
    <m/>
    <m/>
    <m/>
  </r>
  <r>
    <d v="2023-12-03T00:00:00"/>
    <x v="732"/>
    <x v="6"/>
    <x v="13"/>
    <n v="29"/>
    <n v="2"/>
    <x v="24"/>
    <m/>
    <m/>
    <m/>
    <m/>
    <m/>
    <m/>
  </r>
  <r>
    <d v="2023-12-04T00:00:00"/>
    <x v="733"/>
    <x v="3"/>
    <x v="104"/>
    <n v="7"/>
    <n v="3"/>
    <x v="23"/>
    <m/>
    <m/>
    <m/>
    <s v="x"/>
    <s v="x"/>
    <s v="x"/>
  </r>
  <r>
    <d v="2023-12-04T00:00:00"/>
    <x v="71"/>
    <x v="3"/>
    <x v="16"/>
    <n v="19"/>
    <n v="2"/>
    <x v="25"/>
    <m/>
    <m/>
    <m/>
    <m/>
    <s v="x"/>
    <s v="x"/>
  </r>
  <r>
    <d v="2023-12-04T00:00:00"/>
    <x v="58"/>
    <x v="6"/>
    <x v="12"/>
    <n v="13"/>
    <n v="2"/>
    <x v="24"/>
    <m/>
    <m/>
    <m/>
    <m/>
    <s v="x"/>
    <s v="x"/>
  </r>
  <r>
    <d v="2023-12-04T00:00:00"/>
    <x v="83"/>
    <x v="9"/>
    <x v="9"/>
    <n v="24"/>
    <n v="4"/>
    <x v="23"/>
    <m/>
    <m/>
    <m/>
    <m/>
    <m/>
    <s v="x"/>
  </r>
  <r>
    <d v="2023-12-04T00:00:00"/>
    <x v="734"/>
    <x v="11"/>
    <x v="26"/>
    <n v="22"/>
    <n v="2"/>
    <x v="23"/>
    <m/>
    <m/>
    <m/>
    <m/>
    <m/>
    <m/>
  </r>
  <r>
    <d v="2023-12-04T00:00:00"/>
    <x v="735"/>
    <x v="2"/>
    <x v="80"/>
    <n v="5"/>
    <n v="2"/>
    <x v="0"/>
    <m/>
    <s v="x"/>
    <s v="Nej"/>
    <m/>
    <m/>
    <s v="x"/>
  </r>
  <r>
    <d v="2023-12-04T00:00:00"/>
    <x v="371"/>
    <x v="2"/>
    <x v="80"/>
    <n v="16"/>
    <n v="4"/>
    <x v="0"/>
    <m/>
    <s v="x"/>
    <s v="Nej"/>
    <m/>
    <m/>
    <s v="x"/>
  </r>
  <r>
    <d v="2023-12-04T00:00:00"/>
    <x v="241"/>
    <x v="6"/>
    <x v="6"/>
    <n v="1"/>
    <n v="1"/>
    <x v="0"/>
    <m/>
    <s v="x"/>
    <m/>
    <m/>
    <m/>
    <m/>
  </r>
  <r>
    <d v="2023-12-04T00:00:00"/>
    <x v="736"/>
    <x v="2"/>
    <x v="62"/>
    <n v="3"/>
    <n v="1"/>
    <x v="0"/>
    <m/>
    <s v="x"/>
    <s v="Nej"/>
    <m/>
    <m/>
    <s v="x"/>
  </r>
  <r>
    <d v="2023-12-04T00:00:00"/>
    <x v="737"/>
    <x v="2"/>
    <x v="80"/>
    <n v="10"/>
    <n v="2"/>
    <x v="0"/>
    <m/>
    <s v="x"/>
    <s v="Nej"/>
    <m/>
    <m/>
    <s v="x"/>
  </r>
  <r>
    <d v="2023-12-04T00:00:00"/>
    <x v="738"/>
    <x v="2"/>
    <x v="80"/>
    <n v="12"/>
    <n v="3"/>
    <x v="0"/>
    <m/>
    <s v="x"/>
    <s v="Nej"/>
    <m/>
    <m/>
    <s v="x"/>
  </r>
  <r>
    <d v="2023-12-04T00:00:00"/>
    <x v="235"/>
    <x v="0"/>
    <x v="17"/>
    <n v="26"/>
    <n v="1"/>
    <x v="0"/>
    <m/>
    <s v="x"/>
    <s v="Nej"/>
    <m/>
    <m/>
    <s v="x"/>
  </r>
  <r>
    <d v="2023-12-04T00:00:00"/>
    <x v="235"/>
    <x v="0"/>
    <x v="17"/>
    <n v="26"/>
    <n v="1"/>
    <x v="0"/>
    <m/>
    <s v="x"/>
    <s v="Nej"/>
    <m/>
    <m/>
    <s v="x"/>
  </r>
  <r>
    <d v="2023-12-04T00:00:00"/>
    <x v="235"/>
    <x v="0"/>
    <x v="17"/>
    <n v="26"/>
    <n v="1"/>
    <x v="0"/>
    <m/>
    <s v="x"/>
    <s v="Nej"/>
    <m/>
    <m/>
    <s v="x"/>
  </r>
  <r>
    <d v="2023-12-04T00:00:00"/>
    <x v="739"/>
    <x v="15"/>
    <x v="1"/>
    <n v="22"/>
    <n v="1"/>
    <x v="0"/>
    <m/>
    <s v="x"/>
    <m/>
    <m/>
    <m/>
    <m/>
  </r>
  <r>
    <d v="2023-12-04T00:00:00"/>
    <x v="740"/>
    <x v="9"/>
    <x v="6"/>
    <n v="18"/>
    <n v="2"/>
    <x v="0"/>
    <m/>
    <s v="x"/>
    <s v="Nej"/>
    <m/>
    <m/>
    <m/>
  </r>
  <r>
    <d v="2023-12-04T00:00:00"/>
    <x v="740"/>
    <x v="9"/>
    <x v="13"/>
    <n v="18"/>
    <n v="2"/>
    <x v="0"/>
    <m/>
    <s v="x"/>
    <s v="Nej"/>
    <m/>
    <m/>
    <m/>
  </r>
  <r>
    <d v="2023-12-04T00:00:00"/>
    <x v="740"/>
    <x v="9"/>
    <x v="9"/>
    <n v="18"/>
    <n v="2"/>
    <x v="0"/>
    <m/>
    <s v="x"/>
    <s v="Nej"/>
    <m/>
    <m/>
    <m/>
  </r>
  <r>
    <d v="2023-12-04T00:00:00"/>
    <x v="740"/>
    <x v="9"/>
    <x v="2"/>
    <n v="18"/>
    <n v="2"/>
    <x v="0"/>
    <m/>
    <s v="x"/>
    <s v="Nej"/>
    <m/>
    <m/>
    <m/>
  </r>
  <r>
    <d v="2023-12-04T00:00:00"/>
    <x v="740"/>
    <x v="9"/>
    <x v="23"/>
    <n v="18"/>
    <n v="2"/>
    <x v="0"/>
    <m/>
    <s v="x"/>
    <s v="Nej"/>
    <m/>
    <m/>
    <m/>
  </r>
  <r>
    <d v="2023-12-04T00:00:00"/>
    <x v="740"/>
    <x v="9"/>
    <x v="16"/>
    <n v="18"/>
    <n v="2"/>
    <x v="0"/>
    <m/>
    <s v="x"/>
    <s v="Nej"/>
    <m/>
    <m/>
    <m/>
  </r>
  <r>
    <d v="2023-12-04T00:00:00"/>
    <x v="740"/>
    <x v="9"/>
    <x v="4"/>
    <n v="18"/>
    <n v="2"/>
    <x v="0"/>
    <m/>
    <s v="x"/>
    <s v="Nej"/>
    <m/>
    <m/>
    <m/>
  </r>
  <r>
    <d v="2023-12-04T00:00:00"/>
    <x v="740"/>
    <x v="9"/>
    <x v="7"/>
    <n v="18"/>
    <n v="2"/>
    <x v="0"/>
    <m/>
    <s v="x"/>
    <s v="Nej"/>
    <m/>
    <m/>
    <m/>
  </r>
  <r>
    <d v="2023-12-04T00:00:00"/>
    <x v="740"/>
    <x v="9"/>
    <x v="6"/>
    <n v="18"/>
    <n v="2"/>
    <x v="0"/>
    <m/>
    <s v="x"/>
    <s v="Nej"/>
    <m/>
    <m/>
    <m/>
  </r>
  <r>
    <d v="2023-12-04T00:00:00"/>
    <x v="318"/>
    <x v="3"/>
    <x v="23"/>
    <n v="19"/>
    <n v="2"/>
    <x v="0"/>
    <m/>
    <s v="x"/>
    <s v="Juletur i DGB"/>
    <m/>
    <m/>
    <s v="x"/>
  </r>
  <r>
    <d v="2023-12-04T00:00:00"/>
    <x v="741"/>
    <x v="0"/>
    <x v="17"/>
    <n v="30"/>
    <n v="2"/>
    <x v="0"/>
    <m/>
    <s v="x"/>
    <s v="Nej"/>
    <m/>
    <m/>
    <m/>
  </r>
  <r>
    <d v="2023-12-04T00:00:00"/>
    <x v="379"/>
    <x v="6"/>
    <x v="13"/>
    <n v="5"/>
    <n v="2"/>
    <x v="0"/>
    <m/>
    <s v="x"/>
    <m/>
    <m/>
    <m/>
    <s v="x"/>
  </r>
  <r>
    <d v="2023-12-04T00:00:00"/>
    <x v="195"/>
    <x v="0"/>
    <x v="17"/>
    <n v="30"/>
    <n v="1"/>
    <x v="0"/>
    <m/>
    <s v="x"/>
    <s v="Jorden Kalder"/>
    <m/>
    <m/>
    <s v="x"/>
  </r>
  <r>
    <d v="2023-12-04T00:00:00"/>
    <x v="70"/>
    <x v="6"/>
    <x v="12"/>
    <n v="19"/>
    <n v="2"/>
    <x v="0"/>
    <m/>
    <s v="x"/>
    <s v="Nej"/>
    <m/>
    <m/>
    <s v="x"/>
  </r>
  <r>
    <d v="2023-12-04T00:00:00"/>
    <x v="70"/>
    <x v="6"/>
    <x v="12"/>
    <n v="24"/>
    <n v="3"/>
    <x v="0"/>
    <m/>
    <s v="x"/>
    <s v="Nej"/>
    <m/>
    <m/>
    <s v="x"/>
  </r>
  <r>
    <d v="2023-12-04T00:00:00"/>
    <x v="70"/>
    <x v="6"/>
    <x v="23"/>
    <n v="24"/>
    <n v="3"/>
    <x v="0"/>
    <m/>
    <s v="x"/>
    <s v="Nej"/>
    <m/>
    <m/>
    <s v="x"/>
  </r>
  <r>
    <d v="2023-12-04T00:00:00"/>
    <x v="241"/>
    <x v="4"/>
    <x v="44"/>
    <n v="12"/>
    <n v="7"/>
    <x v="0"/>
    <m/>
    <s v="x"/>
    <m/>
    <m/>
    <m/>
    <s v="x"/>
  </r>
  <r>
    <d v="2023-12-04T00:00:00"/>
    <x v="70"/>
    <x v="6"/>
    <x v="23"/>
    <n v="24"/>
    <n v="3"/>
    <x v="0"/>
    <m/>
    <s v="x"/>
    <s v="Nej"/>
    <m/>
    <m/>
    <s v="x"/>
  </r>
  <r>
    <d v="2023-12-04T00:00:00"/>
    <x v="302"/>
    <x v="4"/>
    <x v="44"/>
    <n v="13"/>
    <n v="6"/>
    <x v="0"/>
    <m/>
    <s v="x"/>
    <s v="Nej"/>
    <m/>
    <m/>
    <s v="x"/>
  </r>
  <r>
    <d v="2023-12-04T00:00:00"/>
    <x v="237"/>
    <x v="2"/>
    <x v="80"/>
    <n v="8"/>
    <n v="2"/>
    <x v="0"/>
    <m/>
    <s v="x"/>
    <s v="Nej"/>
    <m/>
    <m/>
    <s v="x"/>
  </r>
  <r>
    <d v="2023-12-04T00:00:00"/>
    <x v="742"/>
    <x v="4"/>
    <x v="15"/>
    <n v="14"/>
    <n v="4"/>
    <x v="0"/>
    <m/>
    <s v="x"/>
    <s v="Juletur i DGB"/>
    <m/>
    <m/>
    <m/>
  </r>
  <r>
    <d v="2023-12-04T00:00:00"/>
    <x v="70"/>
    <x v="3"/>
    <x v="16"/>
    <n v="23"/>
    <n v="2"/>
    <x v="0"/>
    <m/>
    <s v="x"/>
    <s v="Nej"/>
    <m/>
    <m/>
    <s v="x"/>
  </r>
  <r>
    <d v="2023-12-04T00:00:00"/>
    <x v="239"/>
    <x v="3"/>
    <x v="2"/>
    <n v="32"/>
    <n v="4"/>
    <x v="0"/>
    <m/>
    <s v="x"/>
    <s v="Juletur i DGB"/>
    <m/>
    <m/>
    <s v="x"/>
  </r>
  <r>
    <d v="2023-12-04T00:00:00"/>
    <x v="743"/>
    <x v="2"/>
    <x v="80"/>
    <n v="6"/>
    <n v="2"/>
    <x v="0"/>
    <m/>
    <s v="x"/>
    <m/>
    <m/>
    <m/>
    <m/>
  </r>
  <r>
    <d v="2023-12-04T00:00:00"/>
    <x v="399"/>
    <x v="4"/>
    <x v="4"/>
    <n v="31"/>
    <n v="2"/>
    <x v="0"/>
    <m/>
    <s v="x"/>
    <m/>
    <m/>
    <m/>
    <s v="x"/>
  </r>
  <r>
    <d v="2023-12-04T00:00:00"/>
    <x v="399"/>
    <x v="4"/>
    <x v="4"/>
    <n v="31"/>
    <n v="2"/>
    <x v="0"/>
    <m/>
    <s v="x"/>
    <m/>
    <m/>
    <m/>
    <s v="x"/>
  </r>
  <r>
    <d v="2023-12-04T00:00:00"/>
    <x v="744"/>
    <x v="0"/>
    <x v="21"/>
    <n v="10"/>
    <n v="3"/>
    <x v="0"/>
    <m/>
    <s v="x"/>
    <s v="Juletur i DGB"/>
    <m/>
    <m/>
    <s v="x"/>
  </r>
  <r>
    <d v="2023-12-04T00:00:00"/>
    <x v="83"/>
    <x v="11"/>
    <x v="2"/>
    <n v="23"/>
    <n v="2"/>
    <x v="0"/>
    <m/>
    <s v="x"/>
    <m/>
    <m/>
    <m/>
    <s v="x"/>
  </r>
  <r>
    <d v="2023-12-04T00:00:00"/>
    <x v="745"/>
    <x v="5"/>
    <x v="10"/>
    <n v="19"/>
    <n v="2"/>
    <x v="0"/>
    <m/>
    <s v="x"/>
    <s v="Nej"/>
    <m/>
    <m/>
    <m/>
  </r>
  <r>
    <d v="2023-12-04T00:00:00"/>
    <x v="746"/>
    <x v="3"/>
    <x v="16"/>
    <n v="22"/>
    <n v="2"/>
    <x v="0"/>
    <m/>
    <s v="x"/>
    <s v="Nej"/>
    <m/>
    <m/>
    <m/>
  </r>
  <r>
    <d v="2023-12-05T00:00:00"/>
    <x v="290"/>
    <x v="3"/>
    <x v="16"/>
    <n v="23"/>
    <n v="1"/>
    <x v="23"/>
    <m/>
    <m/>
    <m/>
    <m/>
    <m/>
    <m/>
  </r>
  <r>
    <d v="2023-12-05T00:00:00"/>
    <x v="290"/>
    <x v="3"/>
    <x v="16"/>
    <n v="23"/>
    <n v="1"/>
    <x v="23"/>
    <m/>
    <m/>
    <m/>
    <m/>
    <m/>
    <m/>
  </r>
  <r>
    <d v="2023-12-05T00:00:00"/>
    <x v="92"/>
    <x v="3"/>
    <x v="16"/>
    <n v="18"/>
    <n v="2"/>
    <x v="23"/>
    <m/>
    <m/>
    <m/>
    <m/>
    <s v="x"/>
    <s v="x"/>
  </r>
  <r>
    <d v="2023-12-05T00:00:00"/>
    <x v="591"/>
    <x v="4"/>
    <x v="45"/>
    <n v="6"/>
    <n v="2"/>
    <x v="25"/>
    <m/>
    <m/>
    <m/>
    <s v="x"/>
    <m/>
    <m/>
  </r>
  <r>
    <d v="2023-12-05T00:00:00"/>
    <x v="71"/>
    <x v="3"/>
    <x v="2"/>
    <n v="23"/>
    <n v="1"/>
    <x v="25"/>
    <m/>
    <m/>
    <m/>
    <m/>
    <s v="x"/>
    <s v="x"/>
  </r>
  <r>
    <d v="2023-12-05T00:00:00"/>
    <x v="26"/>
    <x v="6"/>
    <x v="70"/>
    <n v="24"/>
    <n v="6"/>
    <x v="24"/>
    <m/>
    <m/>
    <m/>
    <m/>
    <s v="x"/>
    <s v="x"/>
  </r>
  <r>
    <d v="2023-12-05T00:00:00"/>
    <x v="747"/>
    <x v="3"/>
    <x v="16"/>
    <n v="21"/>
    <n v="1"/>
    <x v="0"/>
    <m/>
    <s v="x"/>
    <s v="Nej"/>
    <m/>
    <m/>
    <m/>
  </r>
  <r>
    <d v="2023-12-05T00:00:00"/>
    <x v="748"/>
    <x v="3"/>
    <x v="23"/>
    <n v="33"/>
    <n v="3"/>
    <x v="0"/>
    <m/>
    <s v="x"/>
    <s v="Nej"/>
    <m/>
    <m/>
    <m/>
  </r>
  <r>
    <d v="2023-12-05T00:00:00"/>
    <x v="92"/>
    <x v="3"/>
    <x v="16"/>
    <n v="13"/>
    <n v="1"/>
    <x v="0"/>
    <m/>
    <s v="x"/>
    <s v="Nej"/>
    <m/>
    <m/>
    <s v="x"/>
  </r>
  <r>
    <d v="2023-12-05T00:00:00"/>
    <x v="749"/>
    <x v="4"/>
    <x v="10"/>
    <n v="4"/>
    <n v="3"/>
    <x v="0"/>
    <m/>
    <s v="x"/>
    <s v="Nej"/>
    <m/>
    <m/>
    <m/>
  </r>
  <r>
    <d v="2023-12-05T00:00:00"/>
    <x v="750"/>
    <x v="2"/>
    <x v="80"/>
    <n v="7"/>
    <n v="4"/>
    <x v="0"/>
    <m/>
    <s v="x"/>
    <s v="Nej"/>
    <m/>
    <m/>
    <s v="x"/>
  </r>
  <r>
    <d v="2023-12-05T00:00:00"/>
    <x v="738"/>
    <x v="2"/>
    <x v="80"/>
    <n v="6"/>
    <n v="2"/>
    <x v="0"/>
    <m/>
    <s v="x"/>
    <s v="Nej"/>
    <m/>
    <m/>
    <s v="x"/>
  </r>
  <r>
    <d v="2023-12-05T00:00:00"/>
    <x v="645"/>
    <x v="2"/>
    <x v="80"/>
    <n v="2"/>
    <n v="1"/>
    <x v="0"/>
    <m/>
    <s v="x"/>
    <s v="Nej"/>
    <m/>
    <m/>
    <s v="x"/>
  </r>
  <r>
    <d v="2023-12-05T00:00:00"/>
    <x v="751"/>
    <x v="2"/>
    <x v="80"/>
    <n v="14"/>
    <n v="4"/>
    <x v="0"/>
    <m/>
    <s v="x"/>
    <s v="Nej"/>
    <m/>
    <m/>
    <s v="x"/>
  </r>
  <r>
    <d v="2023-12-05T00:00:00"/>
    <x v="752"/>
    <x v="4"/>
    <x v="1"/>
    <n v="21"/>
    <n v="4"/>
    <x v="0"/>
    <s v="x"/>
    <m/>
    <m/>
    <m/>
    <m/>
    <m/>
  </r>
  <r>
    <d v="2023-12-05T00:00:00"/>
    <x v="753"/>
    <x v="14"/>
    <x v="80"/>
    <n v="21"/>
    <n v="12"/>
    <x v="0"/>
    <m/>
    <s v="x"/>
    <s v="Nej"/>
    <m/>
    <m/>
    <s v="x"/>
  </r>
  <r>
    <d v="2023-12-05T00:00:00"/>
    <x v="754"/>
    <x v="2"/>
    <x v="80"/>
    <n v="12"/>
    <n v="4"/>
    <x v="0"/>
    <m/>
    <s v="x"/>
    <s v="Nej"/>
    <m/>
    <m/>
    <s v="x"/>
  </r>
  <r>
    <d v="2023-12-05T00:00:00"/>
    <x v="755"/>
    <x v="2"/>
    <x v="80"/>
    <n v="20"/>
    <n v="5"/>
    <x v="0"/>
    <m/>
    <s v="x"/>
    <m/>
    <m/>
    <m/>
    <m/>
  </r>
  <r>
    <d v="2023-12-05T00:00:00"/>
    <x v="105"/>
    <x v="14"/>
    <x v="7"/>
    <n v="1"/>
    <n v="1"/>
    <x v="0"/>
    <m/>
    <s v="x"/>
    <s v="Nej"/>
    <m/>
    <m/>
    <m/>
  </r>
  <r>
    <d v="2023-12-05T00:00:00"/>
    <x v="756"/>
    <x v="2"/>
    <x v="80"/>
    <n v="19"/>
    <n v="4"/>
    <x v="0"/>
    <m/>
    <s v="x"/>
    <s v="Nej"/>
    <m/>
    <m/>
    <s v="x"/>
  </r>
  <r>
    <d v="2023-12-05T00:00:00"/>
    <x v="757"/>
    <x v="2"/>
    <x v="80"/>
    <n v="11"/>
    <n v="2"/>
    <x v="0"/>
    <m/>
    <s v="x"/>
    <s v="Nej"/>
    <m/>
    <m/>
    <s v="x"/>
  </r>
  <r>
    <d v="2023-12-05T00:00:00"/>
    <x v="758"/>
    <x v="4"/>
    <x v="1"/>
    <n v="23"/>
    <n v="2"/>
    <x v="0"/>
    <s v="x"/>
    <m/>
    <m/>
    <m/>
    <m/>
    <m/>
  </r>
  <r>
    <d v="2023-12-05T00:00:00"/>
    <x v="758"/>
    <x v="4"/>
    <x v="1"/>
    <n v="23"/>
    <n v="2"/>
    <x v="0"/>
    <s v="x"/>
    <m/>
    <m/>
    <m/>
    <m/>
    <m/>
  </r>
  <r>
    <d v="2023-12-05T00:00:00"/>
    <x v="591"/>
    <x v="4"/>
    <x v="45"/>
    <n v="5"/>
    <n v="2"/>
    <x v="0"/>
    <m/>
    <s v="x"/>
    <s v="Nej"/>
    <m/>
    <m/>
    <m/>
  </r>
  <r>
    <d v="2023-12-05T00:00:00"/>
    <x v="254"/>
    <x v="4"/>
    <x v="1"/>
    <n v="23"/>
    <n v="3"/>
    <x v="0"/>
    <s v="x"/>
    <m/>
    <m/>
    <m/>
    <m/>
    <s v="x"/>
  </r>
  <r>
    <d v="2023-12-05T00:00:00"/>
    <x v="759"/>
    <x v="4"/>
    <x v="42"/>
    <n v="7"/>
    <n v="8"/>
    <x v="0"/>
    <m/>
    <s v="x"/>
    <s v="Nej"/>
    <m/>
    <m/>
    <m/>
  </r>
  <r>
    <d v="2023-12-05T00:00:00"/>
    <x v="760"/>
    <x v="4"/>
    <x v="130"/>
    <n v="10"/>
    <n v="4"/>
    <x v="0"/>
    <m/>
    <s v="x"/>
    <s v="Nej"/>
    <m/>
    <m/>
    <m/>
  </r>
  <r>
    <d v="2023-12-05T00:00:00"/>
    <x v="202"/>
    <x v="3"/>
    <x v="16"/>
    <n v="30"/>
    <n v="2"/>
    <x v="0"/>
    <m/>
    <s v="x"/>
    <s v="Nej"/>
    <m/>
    <m/>
    <s v="x"/>
  </r>
  <r>
    <d v="2023-12-05T00:00:00"/>
    <x v="202"/>
    <x v="3"/>
    <x v="16"/>
    <n v="30"/>
    <n v="2"/>
    <x v="0"/>
    <m/>
    <s v="x"/>
    <s v="Nej"/>
    <m/>
    <m/>
    <s v="x"/>
  </r>
  <r>
    <d v="2023-12-05T00:00:00"/>
    <x v="202"/>
    <x v="3"/>
    <x v="16"/>
    <n v="30"/>
    <n v="2"/>
    <x v="0"/>
    <m/>
    <s v="x"/>
    <s v="Nej"/>
    <m/>
    <m/>
    <s v="x"/>
  </r>
  <r>
    <d v="2023-12-05T00:00:00"/>
    <x v="33"/>
    <x v="3"/>
    <x v="23"/>
    <n v="16"/>
    <n v="2"/>
    <x v="0"/>
    <m/>
    <s v="x"/>
    <s v="Nej"/>
    <m/>
    <m/>
    <s v="x"/>
  </r>
  <r>
    <d v="2023-12-05T00:00:00"/>
    <x v="9"/>
    <x v="6"/>
    <x v="12"/>
    <n v="23"/>
    <n v="4"/>
    <x v="0"/>
    <m/>
    <s v="x"/>
    <s v="Nej"/>
    <m/>
    <m/>
    <s v="x"/>
  </r>
  <r>
    <d v="2023-12-05T00:00:00"/>
    <x v="761"/>
    <x v="6"/>
    <x v="2"/>
    <n v="20"/>
    <n v="2"/>
    <x v="0"/>
    <m/>
    <s v="x"/>
    <s v="Nej"/>
    <m/>
    <m/>
    <m/>
  </r>
  <r>
    <d v="2023-12-05T00:00:00"/>
    <x v="761"/>
    <x v="6"/>
    <x v="2"/>
    <n v="20"/>
    <n v="2"/>
    <x v="0"/>
    <m/>
    <s v="x"/>
    <s v="Nej"/>
    <m/>
    <m/>
    <m/>
  </r>
  <r>
    <d v="2023-12-05T00:00:00"/>
    <x v="762"/>
    <x v="3"/>
    <x v="16"/>
    <n v="19"/>
    <n v="2"/>
    <x v="0"/>
    <m/>
    <s v="x"/>
    <s v="Lokumsruten "/>
    <m/>
    <m/>
    <m/>
  </r>
  <r>
    <d v="2023-12-05T00:00:00"/>
    <x v="762"/>
    <x v="3"/>
    <x v="16"/>
    <n v="19"/>
    <n v="2"/>
    <x v="0"/>
    <m/>
    <s v="x"/>
    <s v="Lokumsruten "/>
    <m/>
    <m/>
    <m/>
  </r>
  <r>
    <d v="2023-12-05T00:00:00"/>
    <x v="763"/>
    <x v="4"/>
    <x v="34"/>
    <n v="4"/>
    <n v="2"/>
    <x v="0"/>
    <m/>
    <s v="x"/>
    <s v="Nej"/>
    <m/>
    <m/>
    <m/>
  </r>
  <r>
    <d v="2023-12-05T00:00:00"/>
    <x v="464"/>
    <x v="0"/>
    <x v="36"/>
    <n v="13"/>
    <n v="1"/>
    <x v="0"/>
    <m/>
    <s v="x"/>
    <m/>
    <m/>
    <m/>
    <s v="x"/>
  </r>
  <r>
    <d v="2023-12-05T00:00:00"/>
    <x v="764"/>
    <x v="0"/>
    <x v="21"/>
    <n v="14"/>
    <n v="5"/>
    <x v="0"/>
    <m/>
    <s v="x"/>
    <s v="Nej"/>
    <m/>
    <m/>
    <m/>
  </r>
  <r>
    <d v="2023-12-05T00:00:00"/>
    <x v="765"/>
    <x v="6"/>
    <x v="12"/>
    <n v="29"/>
    <n v="6"/>
    <x v="0"/>
    <m/>
    <s v="x"/>
    <s v="Nej"/>
    <m/>
    <m/>
    <s v="x"/>
  </r>
  <r>
    <d v="2023-12-05T00:00:00"/>
    <x v="766"/>
    <x v="6"/>
    <x v="101"/>
    <n v="30"/>
    <n v="2"/>
    <x v="0"/>
    <m/>
    <s v="x"/>
    <s v="Nej"/>
    <m/>
    <m/>
    <m/>
  </r>
  <r>
    <d v="2023-12-05T00:00:00"/>
    <x v="766"/>
    <x v="6"/>
    <x v="101"/>
    <n v="30"/>
    <n v="2"/>
    <x v="0"/>
    <m/>
    <s v="x"/>
    <s v="Nej"/>
    <m/>
    <m/>
    <m/>
  </r>
  <r>
    <d v="2023-12-05T00:00:00"/>
    <x v="748"/>
    <x v="6"/>
    <x v="89"/>
    <n v="20"/>
    <n v="2"/>
    <x v="0"/>
    <m/>
    <s v="x"/>
    <m/>
    <m/>
    <m/>
    <m/>
  </r>
  <r>
    <d v="2023-12-05T00:00:00"/>
    <x v="748"/>
    <x v="6"/>
    <x v="89"/>
    <n v="20"/>
    <n v="2"/>
    <x v="0"/>
    <m/>
    <s v="x"/>
    <m/>
    <m/>
    <m/>
    <m/>
  </r>
  <r>
    <d v="2023-12-05T00:00:00"/>
    <x v="748"/>
    <x v="6"/>
    <x v="89"/>
    <n v="20"/>
    <n v="2"/>
    <x v="0"/>
    <m/>
    <s v="x"/>
    <m/>
    <m/>
    <m/>
    <m/>
  </r>
  <r>
    <d v="2023-12-05T00:00:00"/>
    <x v="748"/>
    <x v="6"/>
    <x v="89"/>
    <n v="20"/>
    <n v="2"/>
    <x v="0"/>
    <m/>
    <s v="x"/>
    <m/>
    <m/>
    <m/>
    <m/>
  </r>
  <r>
    <d v="2023-12-05T00:00:00"/>
    <x v="70"/>
    <x v="6"/>
    <x v="9"/>
    <n v="14"/>
    <n v="3"/>
    <x v="0"/>
    <m/>
    <s v="x"/>
    <s v="Nej"/>
    <m/>
    <m/>
    <s v="x"/>
  </r>
  <r>
    <d v="2023-12-05T00:00:00"/>
    <x v="544"/>
    <x v="3"/>
    <x v="106"/>
    <n v="6"/>
    <n v="3"/>
    <x v="0"/>
    <m/>
    <s v="x"/>
    <s v="Nej"/>
    <m/>
    <m/>
    <m/>
  </r>
  <r>
    <d v="2023-12-05T00:00:00"/>
    <x v="767"/>
    <x v="3"/>
    <x v="16"/>
    <n v="7"/>
    <n v="3"/>
    <x v="0"/>
    <m/>
    <s v="x"/>
    <s v="Juletur i DGB"/>
    <m/>
    <m/>
    <m/>
  </r>
  <r>
    <d v="2023-12-05T00:00:00"/>
    <x v="222"/>
    <x v="6"/>
    <x v="6"/>
    <n v="7"/>
    <n v="5"/>
    <x v="0"/>
    <m/>
    <s v="x"/>
    <s v="Juletur i DGB"/>
    <s v="x"/>
    <m/>
    <s v="x"/>
  </r>
  <r>
    <d v="2023-12-05T00:00:00"/>
    <x v="768"/>
    <x v="5"/>
    <x v="20"/>
    <n v="24"/>
    <n v="3"/>
    <x v="0"/>
    <m/>
    <s v="x"/>
    <s v="Nej"/>
    <m/>
    <m/>
    <m/>
  </r>
  <r>
    <d v="2023-12-05T00:00:00"/>
    <x v="769"/>
    <x v="6"/>
    <x v="65"/>
    <n v="10"/>
    <n v="5"/>
    <x v="0"/>
    <m/>
    <s v="x"/>
    <s v="Nej"/>
    <m/>
    <m/>
    <s v="x"/>
  </r>
  <r>
    <d v="2023-12-05T00:00:00"/>
    <x v="770"/>
    <x v="4"/>
    <x v="42"/>
    <n v="12"/>
    <n v="3"/>
    <x v="0"/>
    <m/>
    <s v="x"/>
    <s v="Nej"/>
    <m/>
    <m/>
    <m/>
  </r>
  <r>
    <d v="2023-12-05T00:00:00"/>
    <x v="771"/>
    <x v="0"/>
    <x v="3"/>
    <n v="30"/>
    <n v="2"/>
    <x v="0"/>
    <s v="x"/>
    <s v="x"/>
    <s v="Nej"/>
    <m/>
    <m/>
    <m/>
  </r>
  <r>
    <d v="2023-12-05T00:00:00"/>
    <x v="550"/>
    <x v="3"/>
    <x v="117"/>
    <n v="19"/>
    <n v="2"/>
    <x v="0"/>
    <m/>
    <s v="x"/>
    <s v="Nej"/>
    <m/>
    <m/>
    <s v="x"/>
  </r>
  <r>
    <d v="2023-12-05T00:00:00"/>
    <x v="550"/>
    <x v="3"/>
    <x v="117"/>
    <n v="19"/>
    <n v="2"/>
    <x v="0"/>
    <m/>
    <s v="x"/>
    <s v="Nej"/>
    <m/>
    <m/>
    <s v="x"/>
  </r>
  <r>
    <d v="2023-12-05T00:00:00"/>
    <x v="723"/>
    <x v="4"/>
    <x v="10"/>
    <n v="20"/>
    <n v="1"/>
    <x v="0"/>
    <m/>
    <s v="x"/>
    <s v="Juletur i DGB"/>
    <m/>
    <m/>
    <m/>
  </r>
  <r>
    <d v="2023-12-05T00:00:00"/>
    <x v="653"/>
    <x v="6"/>
    <x v="13"/>
    <n v="16"/>
    <n v="3"/>
    <x v="0"/>
    <m/>
    <s v="x"/>
    <s v="Nej"/>
    <m/>
    <m/>
    <m/>
  </r>
  <r>
    <d v="2023-12-05T00:00:00"/>
    <x v="26"/>
    <x v="4"/>
    <x v="10"/>
    <n v="26"/>
    <n v="2"/>
    <x v="0"/>
    <m/>
    <s v="x"/>
    <s v="Nej"/>
    <m/>
    <m/>
    <s v="x"/>
  </r>
  <r>
    <d v="2023-12-05T00:00:00"/>
    <x v="26"/>
    <x v="4"/>
    <x v="10"/>
    <n v="26"/>
    <n v="2"/>
    <x v="0"/>
    <m/>
    <s v="x"/>
    <s v="Nej"/>
    <m/>
    <m/>
    <s v="x"/>
  </r>
  <r>
    <d v="2023-12-05T00:00:00"/>
    <x v="723"/>
    <x v="4"/>
    <x v="10"/>
    <n v="22"/>
    <n v="1"/>
    <x v="0"/>
    <m/>
    <s v="x"/>
    <s v="Juletur i DGB"/>
    <m/>
    <m/>
    <m/>
  </r>
  <r>
    <d v="2023-12-05T00:00:00"/>
    <x v="758"/>
    <x v="3"/>
    <x v="1"/>
    <n v="25"/>
    <n v="2"/>
    <x v="23"/>
    <m/>
    <m/>
    <m/>
    <m/>
    <m/>
    <m/>
  </r>
  <r>
    <d v="2023-12-05T00:00:00"/>
    <x v="758"/>
    <x v="3"/>
    <x v="1"/>
    <n v="25"/>
    <n v="2"/>
    <x v="23"/>
    <m/>
    <m/>
    <m/>
    <m/>
    <m/>
    <m/>
  </r>
  <r>
    <d v="2023-12-05T00:00:00"/>
    <x v="254"/>
    <x v="6"/>
    <x v="12"/>
    <n v="24"/>
    <n v="3"/>
    <x v="24"/>
    <m/>
    <m/>
    <m/>
    <m/>
    <s v="x"/>
    <s v="x"/>
  </r>
  <r>
    <d v="2023-12-06T00:00:00"/>
    <x v="702"/>
    <x v="6"/>
    <x v="61"/>
    <n v="24"/>
    <n v="2"/>
    <x v="24"/>
    <m/>
    <m/>
    <m/>
    <m/>
    <m/>
    <m/>
  </r>
  <r>
    <d v="2023-12-06T00:00:00"/>
    <x v="702"/>
    <x v="6"/>
    <x v="61"/>
    <n v="24"/>
    <n v="2"/>
    <x v="24"/>
    <m/>
    <m/>
    <m/>
    <m/>
    <m/>
    <m/>
  </r>
  <r>
    <d v="2023-12-06T00:00:00"/>
    <x v="772"/>
    <x v="14"/>
    <x v="104"/>
    <n v="15"/>
    <n v="15"/>
    <x v="25"/>
    <m/>
    <m/>
    <m/>
    <m/>
    <m/>
    <m/>
  </r>
  <r>
    <d v="2023-12-06T00:00:00"/>
    <x v="620"/>
    <x v="6"/>
    <x v="9"/>
    <n v="21"/>
    <n v="3"/>
    <x v="23"/>
    <m/>
    <m/>
    <m/>
    <m/>
    <s v="x"/>
    <s v="x"/>
  </r>
  <r>
    <d v="2023-12-06T00:00:00"/>
    <x v="773"/>
    <x v="9"/>
    <x v="9"/>
    <n v="20"/>
    <n v="1"/>
    <x v="23"/>
    <m/>
    <m/>
    <m/>
    <m/>
    <m/>
    <m/>
  </r>
  <r>
    <d v="2023-12-06T00:00:00"/>
    <x v="773"/>
    <x v="9"/>
    <x v="13"/>
    <n v="13"/>
    <n v="1"/>
    <x v="24"/>
    <m/>
    <m/>
    <m/>
    <m/>
    <m/>
    <m/>
  </r>
  <r>
    <d v="2023-12-06T00:00:00"/>
    <x v="71"/>
    <x v="3"/>
    <x v="16"/>
    <n v="23"/>
    <n v="1"/>
    <x v="25"/>
    <m/>
    <m/>
    <m/>
    <m/>
    <s v="x"/>
    <s v="x"/>
  </r>
  <r>
    <d v="2023-12-06T00:00:00"/>
    <x v="774"/>
    <x v="3"/>
    <x v="55"/>
    <n v="30"/>
    <n v="3"/>
    <x v="0"/>
    <m/>
    <s v="x"/>
    <s v="Lokumsruten "/>
    <m/>
    <m/>
    <m/>
  </r>
  <r>
    <d v="2023-12-06T00:00:00"/>
    <x v="774"/>
    <x v="3"/>
    <x v="55"/>
    <n v="30"/>
    <n v="3"/>
    <x v="0"/>
    <m/>
    <s v="x"/>
    <s v="Juletur i DGB"/>
    <m/>
    <m/>
    <m/>
  </r>
  <r>
    <d v="2023-12-06T00:00:00"/>
    <x v="774"/>
    <x v="3"/>
    <x v="55"/>
    <n v="30"/>
    <n v="3"/>
    <x v="0"/>
    <m/>
    <s v="x"/>
    <s v="Lokumsruten "/>
    <m/>
    <m/>
    <m/>
  </r>
  <r>
    <d v="2023-12-06T00:00:00"/>
    <x v="775"/>
    <x v="0"/>
    <x v="114"/>
    <n v="13"/>
    <n v="2"/>
    <x v="0"/>
    <m/>
    <s v="x"/>
    <s v="Nej"/>
    <m/>
    <m/>
    <s v="x"/>
  </r>
  <r>
    <d v="2023-12-06T00:00:00"/>
    <x v="776"/>
    <x v="4"/>
    <x v="4"/>
    <n v="21"/>
    <n v="2"/>
    <x v="0"/>
    <m/>
    <s v="x"/>
    <s v="Nej"/>
    <m/>
    <m/>
    <m/>
  </r>
  <r>
    <d v="2023-12-06T00:00:00"/>
    <x v="777"/>
    <x v="0"/>
    <x v="131"/>
    <n v="18"/>
    <n v="2"/>
    <x v="0"/>
    <m/>
    <s v="x"/>
    <s v="Nej"/>
    <m/>
    <m/>
    <m/>
  </r>
  <r>
    <d v="2023-12-06T00:00:00"/>
    <x v="464"/>
    <x v="0"/>
    <x v="36"/>
    <n v="23"/>
    <n v="1"/>
    <x v="0"/>
    <m/>
    <s v="x"/>
    <m/>
    <m/>
    <m/>
    <s v="x"/>
  </r>
  <r>
    <d v="2023-12-06T00:00:00"/>
    <x v="493"/>
    <x v="4"/>
    <x v="44"/>
    <n v="15"/>
    <n v="1"/>
    <x v="0"/>
    <m/>
    <s v="x"/>
    <s v="Nej"/>
    <m/>
    <m/>
    <s v="x"/>
  </r>
  <r>
    <d v="2023-12-06T00:00:00"/>
    <x v="493"/>
    <x v="6"/>
    <x v="12"/>
    <n v="10"/>
    <n v="1"/>
    <x v="0"/>
    <m/>
    <s v="x"/>
    <s v="Nej"/>
    <m/>
    <m/>
    <s v="x"/>
  </r>
  <r>
    <d v="2023-12-06T00:00:00"/>
    <x v="766"/>
    <x v="11"/>
    <x v="55"/>
    <n v="27"/>
    <n v="2"/>
    <x v="0"/>
    <m/>
    <s v="x"/>
    <s v="Nej"/>
    <m/>
    <m/>
    <m/>
  </r>
  <r>
    <d v="2023-12-06T00:00:00"/>
    <x v="766"/>
    <x v="11"/>
    <x v="55"/>
    <n v="27"/>
    <n v="2"/>
    <x v="0"/>
    <m/>
    <s v="x"/>
    <s v="Nej"/>
    <m/>
    <m/>
    <m/>
  </r>
  <r>
    <d v="2023-12-06T00:00:00"/>
    <x v="493"/>
    <x v="3"/>
    <x v="55"/>
    <n v="20"/>
    <n v="1"/>
    <x v="0"/>
    <m/>
    <s v="x"/>
    <s v="Nej"/>
    <m/>
    <m/>
    <s v="x"/>
  </r>
  <r>
    <d v="2023-12-06T00:00:00"/>
    <x v="65"/>
    <x v="3"/>
    <x v="16"/>
    <n v="19"/>
    <n v="1"/>
    <x v="0"/>
    <m/>
    <s v="x"/>
    <s v="Juletur i DGB"/>
    <m/>
    <m/>
    <s v="x"/>
  </r>
  <r>
    <d v="2023-12-06T00:00:00"/>
    <x v="51"/>
    <x v="3"/>
    <x v="132"/>
    <n v="21"/>
    <n v="2"/>
    <x v="0"/>
    <m/>
    <s v="x"/>
    <s v="Nej"/>
    <m/>
    <m/>
    <s v="x"/>
  </r>
  <r>
    <d v="2023-12-06T00:00:00"/>
    <x v="51"/>
    <x v="3"/>
    <x v="132"/>
    <n v="21"/>
    <n v="2"/>
    <x v="0"/>
    <m/>
    <s v="x"/>
    <s v="Nej"/>
    <m/>
    <m/>
    <s v="x"/>
  </r>
  <r>
    <d v="2023-12-06T00:00:00"/>
    <x v="351"/>
    <x v="6"/>
    <x v="12"/>
    <n v="24"/>
    <n v="2"/>
    <x v="0"/>
    <m/>
    <s v="x"/>
    <s v="Nej"/>
    <m/>
    <m/>
    <s v="x"/>
  </r>
  <r>
    <d v="2023-12-06T00:00:00"/>
    <x v="778"/>
    <x v="2"/>
    <x v="80"/>
    <n v="10"/>
    <n v="9"/>
    <x v="0"/>
    <m/>
    <s v="x"/>
    <s v="Nej"/>
    <m/>
    <m/>
    <s v="x"/>
  </r>
  <r>
    <d v="2023-12-06T00:00:00"/>
    <x v="779"/>
    <x v="2"/>
    <x v="80"/>
    <n v="7"/>
    <n v="2"/>
    <x v="0"/>
    <m/>
    <s v="x"/>
    <s v="Nej"/>
    <m/>
    <m/>
    <s v="x"/>
  </r>
  <r>
    <d v="2023-12-06T00:00:00"/>
    <x v="371"/>
    <x v="2"/>
    <x v="80"/>
    <n v="14"/>
    <n v="6"/>
    <x v="0"/>
    <m/>
    <s v="x"/>
    <s v="Nej"/>
    <m/>
    <m/>
    <s v="x"/>
  </r>
  <r>
    <d v="2023-12-06T00:00:00"/>
    <x v="710"/>
    <x v="2"/>
    <x v="80"/>
    <n v="19"/>
    <n v="4"/>
    <x v="0"/>
    <m/>
    <s v="x"/>
    <s v="Nej"/>
    <m/>
    <m/>
    <s v="x"/>
  </r>
  <r>
    <d v="2023-12-06T00:00:00"/>
    <x v="780"/>
    <x v="2"/>
    <x v="80"/>
    <n v="6"/>
    <n v="2"/>
    <x v="0"/>
    <m/>
    <s v="x"/>
    <s v="Nej"/>
    <m/>
    <m/>
    <s v="x"/>
  </r>
  <r>
    <d v="2023-12-06T00:00:00"/>
    <x v="575"/>
    <x v="2"/>
    <x v="62"/>
    <n v="4"/>
    <n v="3"/>
    <x v="0"/>
    <m/>
    <s v="x"/>
    <s v="Nej"/>
    <m/>
    <m/>
    <s v="x"/>
  </r>
  <r>
    <d v="2023-12-06T00:00:00"/>
    <x v="754"/>
    <x v="2"/>
    <x v="80"/>
    <n v="8"/>
    <n v="2"/>
    <x v="0"/>
    <m/>
    <s v="x"/>
    <s v="Nej"/>
    <m/>
    <m/>
    <s v="x"/>
  </r>
  <r>
    <d v="2023-12-06T00:00:00"/>
    <x v="781"/>
    <x v="2"/>
    <x v="80"/>
    <n v="7"/>
    <n v="3"/>
    <x v="0"/>
    <m/>
    <s v="x"/>
    <s v="Nej"/>
    <m/>
    <m/>
    <s v="x"/>
  </r>
  <r>
    <d v="2023-12-06T00:00:00"/>
    <x v="782"/>
    <x v="2"/>
    <x v="80"/>
    <n v="13"/>
    <n v="3"/>
    <x v="0"/>
    <m/>
    <s v="x"/>
    <s v="Nej"/>
    <m/>
    <m/>
    <s v="x"/>
  </r>
  <r>
    <d v="2023-12-06T00:00:00"/>
    <x v="380"/>
    <x v="2"/>
    <x v="80"/>
    <n v="10"/>
    <n v="3"/>
    <x v="0"/>
    <m/>
    <s v="x"/>
    <s v="Nej"/>
    <m/>
    <m/>
    <s v="x"/>
  </r>
  <r>
    <d v="2023-12-06T00:00:00"/>
    <x v="65"/>
    <x v="3"/>
    <x v="16"/>
    <n v="21"/>
    <n v="1"/>
    <x v="0"/>
    <m/>
    <s v="x"/>
    <s v="Nej"/>
    <m/>
    <m/>
    <s v="x"/>
  </r>
  <r>
    <d v="2023-12-06T00:00:00"/>
    <x v="748"/>
    <x v="3"/>
    <x v="2"/>
    <n v="26"/>
    <n v="3"/>
    <x v="0"/>
    <m/>
    <s v="x"/>
    <s v="Nej"/>
    <m/>
    <m/>
    <m/>
  </r>
  <r>
    <d v="2023-12-06T00:00:00"/>
    <x v="65"/>
    <x v="3"/>
    <x v="16"/>
    <n v="20"/>
    <n v="1"/>
    <x v="0"/>
    <m/>
    <s v="x"/>
    <m/>
    <m/>
    <m/>
    <s v="x"/>
  </r>
  <r>
    <d v="2023-12-06T00:00:00"/>
    <x v="3"/>
    <x v="4"/>
    <x v="10"/>
    <n v="21"/>
    <n v="3"/>
    <x v="0"/>
    <m/>
    <s v="x"/>
    <s v="Nej"/>
    <m/>
    <m/>
    <s v="x"/>
  </r>
  <r>
    <d v="2023-12-06T00:00:00"/>
    <x v="3"/>
    <x v="4"/>
    <x v="10"/>
    <n v="21"/>
    <n v="3"/>
    <x v="0"/>
    <m/>
    <s v="x"/>
    <s v="Nej"/>
    <m/>
    <m/>
    <s v="x"/>
  </r>
  <r>
    <d v="2023-12-06T00:00:00"/>
    <x v="3"/>
    <x v="4"/>
    <x v="10"/>
    <n v="21"/>
    <n v="3"/>
    <x v="0"/>
    <m/>
    <s v="x"/>
    <s v="Nej"/>
    <m/>
    <m/>
    <s v="x"/>
  </r>
  <r>
    <d v="2023-12-06T00:00:00"/>
    <x v="709"/>
    <x v="6"/>
    <x v="57"/>
    <n v="22"/>
    <n v="2"/>
    <x v="0"/>
    <m/>
    <s v="x"/>
    <s v="Nej"/>
    <m/>
    <m/>
    <m/>
  </r>
  <r>
    <d v="2023-12-06T00:00:00"/>
    <x v="709"/>
    <x v="6"/>
    <x v="57"/>
    <n v="22"/>
    <n v="2"/>
    <x v="0"/>
    <m/>
    <s v="x"/>
    <s v="Nej"/>
    <m/>
    <m/>
    <m/>
  </r>
  <r>
    <d v="2023-12-06T00:00:00"/>
    <x v="709"/>
    <x v="6"/>
    <x v="57"/>
    <n v="22"/>
    <n v="2"/>
    <x v="0"/>
    <m/>
    <s v="x"/>
    <s v="Nej"/>
    <m/>
    <m/>
    <m/>
  </r>
  <r>
    <d v="2023-12-06T00:00:00"/>
    <x v="709"/>
    <x v="6"/>
    <x v="57"/>
    <n v="22"/>
    <n v="2"/>
    <x v="0"/>
    <m/>
    <s v="x"/>
    <s v="Nej"/>
    <m/>
    <m/>
    <m/>
  </r>
  <r>
    <d v="2023-12-06T00:00:00"/>
    <x v="709"/>
    <x v="6"/>
    <x v="57"/>
    <n v="22"/>
    <n v="2"/>
    <x v="0"/>
    <m/>
    <s v="x"/>
    <s v="Nej"/>
    <m/>
    <m/>
    <m/>
  </r>
  <r>
    <d v="2023-12-06T00:00:00"/>
    <x v="709"/>
    <x v="6"/>
    <x v="57"/>
    <n v="22"/>
    <n v="2"/>
    <x v="0"/>
    <m/>
    <s v="x"/>
    <s v="Nej"/>
    <m/>
    <m/>
    <m/>
  </r>
  <r>
    <d v="2023-12-06T00:00:00"/>
    <x v="709"/>
    <x v="6"/>
    <x v="57"/>
    <n v="22"/>
    <n v="2"/>
    <x v="0"/>
    <m/>
    <s v="x"/>
    <s v="Nej"/>
    <m/>
    <m/>
    <m/>
  </r>
  <r>
    <d v="2023-12-06T00:00:00"/>
    <x v="783"/>
    <x v="11"/>
    <x v="30"/>
    <n v="36"/>
    <n v="4"/>
    <x v="0"/>
    <m/>
    <s v="x"/>
    <s v="Nej"/>
    <m/>
    <m/>
    <m/>
  </r>
  <r>
    <d v="2023-12-07T00:00:00"/>
    <x v="50"/>
    <x v="1"/>
    <x v="1"/>
    <n v="5"/>
    <n v="2"/>
    <x v="9"/>
    <m/>
    <m/>
    <m/>
    <m/>
    <m/>
    <s v="x"/>
  </r>
  <r>
    <d v="2023-12-07T00:00:00"/>
    <x v="399"/>
    <x v="3"/>
    <x v="23"/>
    <n v="23"/>
    <n v="2"/>
    <x v="25"/>
    <m/>
    <m/>
    <m/>
    <m/>
    <m/>
    <m/>
  </r>
  <r>
    <d v="2023-12-07T00:00:00"/>
    <x v="784"/>
    <x v="6"/>
    <x v="9"/>
    <n v="18"/>
    <n v="2"/>
    <x v="23"/>
    <m/>
    <m/>
    <m/>
    <m/>
    <m/>
    <m/>
  </r>
  <r>
    <d v="2023-12-07T00:00:00"/>
    <x v="784"/>
    <x v="6"/>
    <x v="9"/>
    <n v="18"/>
    <n v="2"/>
    <x v="23"/>
    <m/>
    <m/>
    <m/>
    <m/>
    <m/>
    <m/>
  </r>
  <r>
    <d v="2023-12-07T00:00:00"/>
    <x v="784"/>
    <x v="6"/>
    <x v="9"/>
    <n v="18"/>
    <n v="2"/>
    <x v="23"/>
    <m/>
    <m/>
    <m/>
    <m/>
    <m/>
    <m/>
  </r>
  <r>
    <d v="2023-12-07T00:00:00"/>
    <x v="215"/>
    <x v="6"/>
    <x v="9"/>
    <n v="23"/>
    <n v="3"/>
    <x v="23"/>
    <m/>
    <m/>
    <m/>
    <m/>
    <s v="x"/>
    <s v="x"/>
  </r>
  <r>
    <d v="2023-12-07T00:00:00"/>
    <x v="561"/>
    <x v="4"/>
    <x v="4"/>
    <n v="23"/>
    <n v="2"/>
    <x v="25"/>
    <m/>
    <m/>
    <m/>
    <m/>
    <m/>
    <m/>
  </r>
  <r>
    <d v="2023-12-07T00:00:00"/>
    <x v="785"/>
    <x v="6"/>
    <x v="70"/>
    <n v="12"/>
    <n v="2"/>
    <x v="24"/>
    <m/>
    <m/>
    <m/>
    <m/>
    <m/>
    <m/>
  </r>
  <r>
    <d v="2023-12-07T00:00:00"/>
    <x v="785"/>
    <x v="6"/>
    <x v="70"/>
    <n v="17"/>
    <n v="2"/>
    <x v="24"/>
    <m/>
    <m/>
    <m/>
    <m/>
    <m/>
    <m/>
  </r>
  <r>
    <d v="2023-12-07T00:00:00"/>
    <x v="786"/>
    <x v="3"/>
    <x v="116"/>
    <n v="5"/>
    <n v="2"/>
    <x v="26"/>
    <m/>
    <m/>
    <m/>
    <s v="x"/>
    <m/>
    <m/>
  </r>
  <r>
    <d v="2023-12-07T00:00:00"/>
    <x v="787"/>
    <x v="0"/>
    <x v="21"/>
    <n v="3"/>
    <n v="1"/>
    <x v="0"/>
    <m/>
    <s v="x"/>
    <s v="Juletur i DGB"/>
    <m/>
    <m/>
    <s v="x"/>
  </r>
  <r>
    <d v="2023-12-07T00:00:00"/>
    <x v="574"/>
    <x v="1"/>
    <x v="114"/>
    <n v="7"/>
    <n v="2"/>
    <x v="0"/>
    <m/>
    <s v="x"/>
    <m/>
    <m/>
    <m/>
    <s v="x"/>
  </r>
  <r>
    <d v="2023-12-07T00:00:00"/>
    <x v="788"/>
    <x v="0"/>
    <x v="15"/>
    <n v="25"/>
    <n v="1"/>
    <x v="0"/>
    <m/>
    <s v="x"/>
    <m/>
    <m/>
    <m/>
    <m/>
  </r>
  <r>
    <d v="2023-12-07T00:00:00"/>
    <x v="788"/>
    <x v="0"/>
    <x v="15"/>
    <n v="25"/>
    <n v="1"/>
    <x v="0"/>
    <m/>
    <s v="x"/>
    <m/>
    <m/>
    <m/>
    <m/>
  </r>
  <r>
    <d v="2023-12-07T00:00:00"/>
    <x v="788"/>
    <x v="0"/>
    <x v="15"/>
    <n v="25"/>
    <n v="1"/>
    <x v="0"/>
    <m/>
    <s v="x"/>
    <m/>
    <m/>
    <m/>
    <m/>
  </r>
  <r>
    <d v="2023-12-07T00:00:00"/>
    <x v="788"/>
    <x v="0"/>
    <x v="15"/>
    <n v="25"/>
    <n v="1"/>
    <x v="0"/>
    <m/>
    <s v="x"/>
    <m/>
    <m/>
    <m/>
    <m/>
  </r>
  <r>
    <d v="2023-12-07T00:00:00"/>
    <x v="788"/>
    <x v="0"/>
    <x v="15"/>
    <n v="25"/>
    <n v="1"/>
    <x v="0"/>
    <m/>
    <s v="x"/>
    <m/>
    <m/>
    <m/>
    <m/>
  </r>
  <r>
    <d v="2023-12-07T00:00:00"/>
    <x v="788"/>
    <x v="0"/>
    <x v="15"/>
    <n v="25"/>
    <n v="1"/>
    <x v="0"/>
    <m/>
    <s v="x"/>
    <m/>
    <m/>
    <m/>
    <m/>
  </r>
  <r>
    <d v="2023-12-07T00:00:00"/>
    <x v="472"/>
    <x v="0"/>
    <x v="1"/>
    <n v="14"/>
    <n v="3"/>
    <x v="0"/>
    <m/>
    <s v="x"/>
    <m/>
    <m/>
    <m/>
    <m/>
  </r>
  <r>
    <d v="2023-12-07T00:00:00"/>
    <x v="789"/>
    <x v="0"/>
    <x v="102"/>
    <n v="11"/>
    <n v="2"/>
    <x v="0"/>
    <m/>
    <s v="x"/>
    <m/>
    <m/>
    <m/>
    <m/>
  </r>
  <r>
    <d v="2023-12-07T00:00:00"/>
    <x v="464"/>
    <x v="0"/>
    <x v="36"/>
    <n v="22"/>
    <n v="1"/>
    <x v="0"/>
    <m/>
    <s v="x"/>
    <m/>
    <m/>
    <m/>
    <s v="x"/>
  </r>
  <r>
    <d v="2023-12-07T00:00:00"/>
    <x v="363"/>
    <x v="6"/>
    <x v="9"/>
    <n v="29"/>
    <n v="3"/>
    <x v="0"/>
    <m/>
    <s v="x"/>
    <s v="Højt fra træets grønne top"/>
    <m/>
    <m/>
    <m/>
  </r>
  <r>
    <d v="2023-12-07T00:00:00"/>
    <x v="790"/>
    <x v="4"/>
    <x v="44"/>
    <n v="4"/>
    <n v="4"/>
    <x v="0"/>
    <m/>
    <s v="x"/>
    <s v="Nej"/>
    <m/>
    <m/>
    <m/>
  </r>
  <r>
    <d v="2023-12-07T00:00:00"/>
    <x v="215"/>
    <x v="6"/>
    <x v="9"/>
    <n v="23"/>
    <n v="3"/>
    <x v="0"/>
    <m/>
    <s v="x"/>
    <m/>
    <m/>
    <m/>
    <s v="x"/>
  </r>
  <r>
    <d v="2023-12-07T00:00:00"/>
    <x v="791"/>
    <x v="0"/>
    <x v="21"/>
    <n v="10"/>
    <n v="4"/>
    <x v="0"/>
    <m/>
    <s v="x"/>
    <s v="Nej"/>
    <m/>
    <m/>
    <m/>
  </r>
  <r>
    <d v="2023-12-07T00:00:00"/>
    <x v="733"/>
    <x v="3"/>
    <x v="16"/>
    <n v="21"/>
    <n v="3"/>
    <x v="0"/>
    <m/>
    <s v="x"/>
    <m/>
    <m/>
    <m/>
    <s v="x"/>
  </r>
  <r>
    <d v="2023-12-07T00:00:00"/>
    <x v="733"/>
    <x v="3"/>
    <x v="16"/>
    <n v="21"/>
    <n v="3"/>
    <x v="0"/>
    <m/>
    <s v="x"/>
    <m/>
    <m/>
    <m/>
    <s v="x"/>
  </r>
  <r>
    <d v="2023-12-07T00:00:00"/>
    <x v="792"/>
    <x v="4"/>
    <x v="44"/>
    <n v="5"/>
    <n v="3"/>
    <x v="0"/>
    <m/>
    <s v="x"/>
    <s v="Højt fra træets grønne top"/>
    <m/>
    <m/>
    <m/>
  </r>
  <r>
    <d v="2023-12-07T00:00:00"/>
    <x v="696"/>
    <x v="4"/>
    <x v="15"/>
    <n v="7"/>
    <n v="5"/>
    <x v="0"/>
    <m/>
    <s v="x"/>
    <s v="Nej"/>
    <m/>
    <m/>
    <m/>
  </r>
  <r>
    <d v="2023-12-07T00:00:00"/>
    <x v="155"/>
    <x v="8"/>
    <x v="30"/>
    <n v="20"/>
    <n v="2"/>
    <x v="0"/>
    <m/>
    <s v="x"/>
    <s v="Juletur i DGB"/>
    <m/>
    <m/>
    <m/>
  </r>
  <r>
    <d v="2023-12-07T00:00:00"/>
    <x v="267"/>
    <x v="4"/>
    <x v="4"/>
    <n v="23"/>
    <n v="2"/>
    <x v="0"/>
    <m/>
    <s v="x"/>
    <s v="Nej"/>
    <m/>
    <m/>
    <m/>
  </r>
  <r>
    <d v="2023-12-07T00:00:00"/>
    <x v="267"/>
    <x v="4"/>
    <x v="4"/>
    <n v="23"/>
    <n v="2"/>
    <x v="0"/>
    <m/>
    <s v="x"/>
    <s v="Nej"/>
    <m/>
    <m/>
    <m/>
  </r>
  <r>
    <d v="2023-12-07T00:00:00"/>
    <x v="793"/>
    <x v="18"/>
    <x v="116"/>
    <n v="5"/>
    <n v="5"/>
    <x v="0"/>
    <m/>
    <s v="x"/>
    <s v="Nej"/>
    <m/>
    <m/>
    <m/>
  </r>
  <r>
    <d v="2023-12-07T00:00:00"/>
    <x v="569"/>
    <x v="6"/>
    <x v="13"/>
    <n v="17"/>
    <n v="2"/>
    <x v="0"/>
    <m/>
    <s v="x"/>
    <m/>
    <m/>
    <m/>
    <m/>
  </r>
  <r>
    <d v="2023-12-07T00:00:00"/>
    <x v="794"/>
    <x v="0"/>
    <x v="21"/>
    <n v="15"/>
    <n v="5"/>
    <x v="0"/>
    <m/>
    <s v="x"/>
    <s v="Nej"/>
    <m/>
    <m/>
    <m/>
  </r>
  <r>
    <d v="2023-12-07T00:00:00"/>
    <x v="795"/>
    <x v="0"/>
    <x v="21"/>
    <n v="10"/>
    <n v="4"/>
    <x v="0"/>
    <m/>
    <s v="x"/>
    <s v="Nej"/>
    <m/>
    <m/>
    <m/>
  </r>
  <r>
    <d v="2023-12-07T00:00:00"/>
    <x v="51"/>
    <x v="3"/>
    <x v="132"/>
    <n v="22"/>
    <n v="2"/>
    <x v="0"/>
    <m/>
    <s v="x"/>
    <s v="Nej"/>
    <m/>
    <m/>
    <s v="x"/>
  </r>
  <r>
    <d v="2023-12-07T00:00:00"/>
    <x v="51"/>
    <x v="3"/>
    <x v="132"/>
    <n v="22"/>
    <n v="2"/>
    <x v="0"/>
    <m/>
    <s v="x"/>
    <s v="Nej"/>
    <m/>
    <m/>
    <s v="x"/>
  </r>
  <r>
    <d v="2023-12-07T00:00:00"/>
    <x v="296"/>
    <x v="4"/>
    <x v="4"/>
    <n v="24"/>
    <n v="2"/>
    <x v="0"/>
    <m/>
    <s v="x"/>
    <s v="Nej"/>
    <m/>
    <m/>
    <m/>
  </r>
  <r>
    <d v="2023-12-07T00:00:00"/>
    <x v="796"/>
    <x v="4"/>
    <x v="15"/>
    <n v="33"/>
    <n v="1"/>
    <x v="0"/>
    <m/>
    <s v="x"/>
    <s v="Nej"/>
    <m/>
    <m/>
    <m/>
  </r>
  <r>
    <d v="2023-12-07T00:00:00"/>
    <x v="201"/>
    <x v="0"/>
    <x v="102"/>
    <n v="15"/>
    <n v="2"/>
    <x v="0"/>
    <m/>
    <s v="x"/>
    <s v="Juletur i DGB"/>
    <m/>
    <m/>
    <m/>
  </r>
  <r>
    <d v="2023-12-07T00:00:00"/>
    <x v="746"/>
    <x v="3"/>
    <x v="23"/>
    <n v="18"/>
    <n v="2"/>
    <x v="0"/>
    <m/>
    <s v="x"/>
    <s v="Juletur i DGB"/>
    <m/>
    <m/>
    <m/>
  </r>
  <r>
    <d v="2023-12-07T00:00:00"/>
    <x v="399"/>
    <x v="4"/>
    <x v="1"/>
    <n v="16"/>
    <n v="1"/>
    <x v="0"/>
    <s v="x"/>
    <m/>
    <m/>
    <m/>
    <m/>
    <s v="x"/>
  </r>
  <r>
    <d v="2023-12-07T00:00:00"/>
    <x v="797"/>
    <x v="5"/>
    <x v="1"/>
    <n v="9"/>
    <n v="1"/>
    <x v="0"/>
    <m/>
    <s v="x"/>
    <m/>
    <m/>
    <m/>
    <m/>
  </r>
  <r>
    <d v="2023-12-07T00:00:00"/>
    <x v="798"/>
    <x v="0"/>
    <x v="102"/>
    <n v="22"/>
    <n v="2"/>
    <x v="0"/>
    <m/>
    <s v="x"/>
    <s v="Nej"/>
    <m/>
    <m/>
    <m/>
  </r>
  <r>
    <d v="2023-12-07T00:00:00"/>
    <x v="334"/>
    <x v="2"/>
    <x v="62"/>
    <n v="4"/>
    <n v="2"/>
    <x v="0"/>
    <m/>
    <s v="x"/>
    <m/>
    <m/>
    <m/>
    <s v="x"/>
  </r>
  <r>
    <d v="2023-12-07T00:00:00"/>
    <x v="105"/>
    <x v="14"/>
    <x v="2"/>
    <n v="1"/>
    <n v="1"/>
    <x v="0"/>
    <m/>
    <s v="x"/>
    <s v="Nej"/>
    <m/>
    <m/>
    <m/>
  </r>
  <r>
    <d v="2023-12-07T00:00:00"/>
    <x v="799"/>
    <x v="2"/>
    <x v="80"/>
    <n v="8"/>
    <n v="2"/>
    <x v="0"/>
    <m/>
    <s v="x"/>
    <s v="Nej"/>
    <m/>
    <m/>
    <s v="x"/>
  </r>
  <r>
    <d v="2023-12-07T00:00:00"/>
    <x v="800"/>
    <x v="2"/>
    <x v="80"/>
    <n v="15"/>
    <n v="3"/>
    <x v="0"/>
    <m/>
    <s v="x"/>
    <m/>
    <m/>
    <m/>
    <s v="x"/>
  </r>
  <r>
    <d v="2023-12-07T00:00:00"/>
    <x v="575"/>
    <x v="2"/>
    <x v="62"/>
    <n v="4"/>
    <n v="2"/>
    <x v="0"/>
    <m/>
    <s v="x"/>
    <s v="Nej"/>
    <m/>
    <m/>
    <s v="x"/>
  </r>
  <r>
    <d v="2023-12-07T00:00:00"/>
    <x v="801"/>
    <x v="2"/>
    <x v="80"/>
    <n v="14"/>
    <n v="10"/>
    <x v="0"/>
    <m/>
    <s v="x"/>
    <s v="Nej"/>
    <m/>
    <m/>
    <s v="x"/>
  </r>
  <r>
    <d v="2023-12-07T00:00:00"/>
    <x v="780"/>
    <x v="2"/>
    <x v="80"/>
    <n v="8"/>
    <n v="2"/>
    <x v="0"/>
    <m/>
    <s v="x"/>
    <s v="Nej"/>
    <m/>
    <m/>
    <s v="x"/>
  </r>
  <r>
    <d v="2023-12-07T00:00:00"/>
    <x v="237"/>
    <x v="2"/>
    <x v="80"/>
    <n v="2"/>
    <n v="1"/>
    <x v="0"/>
    <m/>
    <s v="x"/>
    <s v="Nej"/>
    <m/>
    <m/>
    <s v="x"/>
  </r>
  <r>
    <d v="2023-12-07T00:00:00"/>
    <x v="802"/>
    <x v="2"/>
    <x v="80"/>
    <n v="12"/>
    <n v="2"/>
    <x v="0"/>
    <m/>
    <s v="x"/>
    <s v="Nej"/>
    <m/>
    <m/>
    <s v="x"/>
  </r>
  <r>
    <d v="2023-12-07T00:00:00"/>
    <x v="70"/>
    <x v="6"/>
    <x v="12"/>
    <n v="1"/>
    <n v="1"/>
    <x v="0"/>
    <m/>
    <s v="x"/>
    <s v="Nej"/>
    <m/>
    <m/>
    <s v="x"/>
  </r>
  <r>
    <d v="2023-12-08T00:00:00"/>
    <x v="330"/>
    <x v="3"/>
    <x v="16"/>
    <n v="21"/>
    <n v="1"/>
    <x v="25"/>
    <m/>
    <m/>
    <m/>
    <m/>
    <s v="x"/>
    <s v="x"/>
  </r>
  <r>
    <d v="2023-12-08T00:00:00"/>
    <x v="215"/>
    <x v="6"/>
    <x v="13"/>
    <n v="24"/>
    <n v="2"/>
    <x v="24"/>
    <m/>
    <m/>
    <m/>
    <m/>
    <s v="x"/>
    <s v="x"/>
  </r>
  <r>
    <d v="2023-12-08T00:00:00"/>
    <x v="330"/>
    <x v="3"/>
    <x v="16"/>
    <n v="24"/>
    <n v="1"/>
    <x v="25"/>
    <m/>
    <m/>
    <m/>
    <m/>
    <s v="x"/>
    <s v="x"/>
  </r>
  <r>
    <d v="2023-12-08T00:00:00"/>
    <x v="83"/>
    <x v="9"/>
    <x v="9"/>
    <n v="24"/>
    <n v="4"/>
    <x v="23"/>
    <m/>
    <m/>
    <m/>
    <m/>
    <m/>
    <s v="x"/>
  </r>
  <r>
    <d v="2023-12-08T00:00:00"/>
    <x v="353"/>
    <x v="9"/>
    <x v="9"/>
    <n v="18"/>
    <n v="2"/>
    <x v="23"/>
    <m/>
    <m/>
    <m/>
    <m/>
    <m/>
    <m/>
  </r>
  <r>
    <d v="2023-12-08T00:00:00"/>
    <x v="516"/>
    <x v="3"/>
    <x v="16"/>
    <n v="22"/>
    <n v="2"/>
    <x v="25"/>
    <m/>
    <m/>
    <m/>
    <m/>
    <m/>
    <m/>
  </r>
  <r>
    <d v="2023-12-08T00:00:00"/>
    <x v="575"/>
    <x v="2"/>
    <x v="62"/>
    <n v="4"/>
    <n v="2"/>
    <x v="0"/>
    <m/>
    <s v="x"/>
    <s v="Nej"/>
    <m/>
    <m/>
    <s v="x"/>
  </r>
  <r>
    <d v="2023-12-08T00:00:00"/>
    <x v="3"/>
    <x v="4"/>
    <x v="47"/>
    <n v="8"/>
    <n v="2"/>
    <x v="0"/>
    <m/>
    <s v="x"/>
    <s v="Nej"/>
    <m/>
    <m/>
    <s v="x"/>
  </r>
  <r>
    <d v="2023-12-08T00:00:00"/>
    <x v="803"/>
    <x v="8"/>
    <x v="4"/>
    <n v="13"/>
    <n v="2"/>
    <x v="0"/>
    <m/>
    <s v="x"/>
    <s v="På opdagelse i 1800-tallets købstad "/>
    <m/>
    <m/>
    <m/>
  </r>
  <r>
    <d v="2023-12-08T00:00:00"/>
    <x v="516"/>
    <x v="3"/>
    <x v="23"/>
    <n v="23"/>
    <n v="2"/>
    <x v="0"/>
    <m/>
    <s v="x"/>
    <s v="Nej"/>
    <m/>
    <m/>
    <m/>
  </r>
  <r>
    <d v="2023-12-08T00:00:00"/>
    <x v="804"/>
    <x v="6"/>
    <x v="133"/>
    <n v="26"/>
    <n v="1"/>
    <x v="0"/>
    <m/>
    <s v="x"/>
    <s v="Lokumsruten "/>
    <m/>
    <m/>
    <m/>
  </r>
  <r>
    <d v="2023-12-08T00:00:00"/>
    <x v="804"/>
    <x v="6"/>
    <x v="133"/>
    <n v="26"/>
    <n v="1"/>
    <x v="0"/>
    <m/>
    <s v="x"/>
    <s v="En dag med Niels og Marie"/>
    <m/>
    <m/>
    <m/>
  </r>
  <r>
    <d v="2023-12-08T00:00:00"/>
    <x v="804"/>
    <x v="6"/>
    <x v="133"/>
    <n v="26"/>
    <n v="1"/>
    <x v="0"/>
    <m/>
    <s v="x"/>
    <s v="Højt fra træets grønne top"/>
    <m/>
    <m/>
    <m/>
  </r>
  <r>
    <d v="2023-12-08T00:00:00"/>
    <x v="804"/>
    <x v="6"/>
    <x v="133"/>
    <n v="26"/>
    <n v="1"/>
    <x v="0"/>
    <m/>
    <s v="x"/>
    <s v="Juletur i DGB"/>
    <m/>
    <m/>
    <m/>
  </r>
  <r>
    <d v="2023-12-08T00:00:00"/>
    <x v="804"/>
    <x v="6"/>
    <x v="133"/>
    <n v="26"/>
    <n v="1"/>
    <x v="0"/>
    <m/>
    <s v="x"/>
    <s v="Lokumsruten "/>
    <m/>
    <m/>
    <m/>
  </r>
  <r>
    <d v="2023-12-08T00:00:00"/>
    <x v="804"/>
    <x v="6"/>
    <x v="133"/>
    <n v="26"/>
    <n v="1"/>
    <x v="0"/>
    <m/>
    <s v="x"/>
    <s v="En dag med Niels og Marie"/>
    <m/>
    <m/>
    <m/>
  </r>
  <r>
    <d v="2023-12-08T00:00:00"/>
    <x v="804"/>
    <x v="6"/>
    <x v="133"/>
    <n v="26"/>
    <n v="1"/>
    <x v="0"/>
    <m/>
    <s v="x"/>
    <s v="Højt fra træets grønne top"/>
    <m/>
    <m/>
    <m/>
  </r>
  <r>
    <d v="2023-12-08T00:00:00"/>
    <x v="804"/>
    <x v="6"/>
    <x v="133"/>
    <n v="26"/>
    <n v="1"/>
    <x v="0"/>
    <m/>
    <s v="x"/>
    <s v="Juletur i DGB"/>
    <m/>
    <m/>
    <m/>
  </r>
  <r>
    <d v="2023-12-08T00:00:00"/>
    <x v="804"/>
    <x v="6"/>
    <x v="133"/>
    <n v="26"/>
    <n v="1"/>
    <x v="0"/>
    <m/>
    <s v="x"/>
    <s v="Lokumsruten "/>
    <m/>
    <m/>
    <m/>
  </r>
  <r>
    <d v="2023-12-08T00:00:00"/>
    <x v="804"/>
    <x v="6"/>
    <x v="133"/>
    <n v="26"/>
    <n v="1"/>
    <x v="0"/>
    <m/>
    <s v="x"/>
    <s v="En dag med Niels og Marie"/>
    <m/>
    <m/>
    <m/>
  </r>
  <r>
    <d v="2023-12-08T00:00:00"/>
    <x v="805"/>
    <x v="4"/>
    <x v="15"/>
    <n v="41"/>
    <n v="3"/>
    <x v="0"/>
    <m/>
    <s v="x"/>
    <s v="Nej"/>
    <m/>
    <m/>
    <m/>
  </r>
  <r>
    <d v="2023-12-08T00:00:00"/>
    <x v="516"/>
    <x v="3"/>
    <x v="16"/>
    <n v="22"/>
    <n v="2"/>
    <x v="0"/>
    <m/>
    <s v="x"/>
    <m/>
    <m/>
    <m/>
    <s v="x"/>
  </r>
  <r>
    <d v="2023-12-08T00:00:00"/>
    <x v="222"/>
    <x v="6"/>
    <x v="13"/>
    <n v="8"/>
    <n v="4"/>
    <x v="0"/>
    <m/>
    <s v="x"/>
    <s v="Nej"/>
    <m/>
    <m/>
    <s v="x"/>
  </r>
  <r>
    <d v="2023-12-08T00:00:00"/>
    <x v="93"/>
    <x v="3"/>
    <x v="2"/>
    <n v="6"/>
    <n v="4"/>
    <x v="0"/>
    <m/>
    <s v="x"/>
    <s v="Nej"/>
    <m/>
    <m/>
    <m/>
  </r>
  <r>
    <d v="2023-12-08T00:00:00"/>
    <x v="806"/>
    <x v="3"/>
    <x v="1"/>
    <n v="5"/>
    <n v="1"/>
    <x v="0"/>
    <m/>
    <s v="x"/>
    <s v="Nej"/>
    <m/>
    <m/>
    <s v="x"/>
  </r>
  <r>
    <d v="2023-12-08T00:00:00"/>
    <x v="205"/>
    <x v="0"/>
    <x v="17"/>
    <n v="26"/>
    <n v="1"/>
    <x v="0"/>
    <m/>
    <s v="x"/>
    <s v="Nej"/>
    <m/>
    <m/>
    <m/>
  </r>
  <r>
    <d v="2023-12-08T00:00:00"/>
    <x v="663"/>
    <x v="3"/>
    <x v="16"/>
    <n v="7"/>
    <n v="4"/>
    <x v="0"/>
    <m/>
    <s v="x"/>
    <s v="Nej"/>
    <m/>
    <m/>
    <m/>
  </r>
  <r>
    <d v="2023-12-08T00:00:00"/>
    <x v="516"/>
    <x v="3"/>
    <x v="16"/>
    <n v="23"/>
    <n v="2"/>
    <x v="0"/>
    <m/>
    <s v="x"/>
    <s v="Nej"/>
    <m/>
    <m/>
    <s v="x"/>
  </r>
  <r>
    <d v="2023-12-08T00:00:00"/>
    <x v="83"/>
    <x v="9"/>
    <x v="9"/>
    <n v="24"/>
    <n v="4"/>
    <x v="5"/>
    <m/>
    <m/>
    <m/>
    <m/>
    <m/>
    <s v="x"/>
  </r>
  <r>
    <d v="2023-12-08T00:00:00"/>
    <x v="205"/>
    <x v="0"/>
    <x v="17"/>
    <n v="27"/>
    <n v="1"/>
    <x v="0"/>
    <m/>
    <s v="x"/>
    <s v="Nej"/>
    <m/>
    <m/>
    <m/>
  </r>
  <r>
    <d v="2023-12-08T00:00:00"/>
    <x v="205"/>
    <x v="0"/>
    <x v="17"/>
    <n v="27"/>
    <n v="1"/>
    <x v="0"/>
    <m/>
    <s v="x"/>
    <s v="Nej"/>
    <m/>
    <m/>
    <m/>
  </r>
  <r>
    <d v="2023-12-08T00:00:00"/>
    <x v="807"/>
    <x v="3"/>
    <x v="55"/>
    <n v="20"/>
    <n v="3"/>
    <x v="0"/>
    <m/>
    <s v="x"/>
    <s v="Juletur i DGB"/>
    <m/>
    <m/>
    <m/>
  </r>
  <r>
    <d v="2023-12-08T00:00:00"/>
    <x v="807"/>
    <x v="3"/>
    <x v="55"/>
    <n v="20"/>
    <n v="3"/>
    <x v="0"/>
    <m/>
    <s v="x"/>
    <s v="Juletur i DGB"/>
    <m/>
    <m/>
    <m/>
  </r>
  <r>
    <d v="2023-12-08T00:00:00"/>
    <x v="807"/>
    <x v="3"/>
    <x v="55"/>
    <n v="20"/>
    <n v="3"/>
    <x v="0"/>
    <m/>
    <s v="x"/>
    <s v="Juletur i DGB"/>
    <m/>
    <m/>
    <m/>
  </r>
  <r>
    <d v="2023-12-08T00:00:00"/>
    <x v="808"/>
    <x v="0"/>
    <x v="17"/>
    <n v="25"/>
    <n v="1"/>
    <x v="0"/>
    <m/>
    <s v="x"/>
    <s v="Nej"/>
    <m/>
    <m/>
    <m/>
  </r>
  <r>
    <d v="2023-12-11T00:00:00"/>
    <x v="71"/>
    <x v="3"/>
    <x v="16"/>
    <n v="20"/>
    <n v="2"/>
    <x v="25"/>
    <m/>
    <m/>
    <m/>
    <m/>
    <s v="x"/>
    <s v="x"/>
  </r>
  <r>
    <d v="2023-12-11T00:00:00"/>
    <x v="57"/>
    <x v="3"/>
    <x v="16"/>
    <n v="23"/>
    <n v="2"/>
    <x v="23"/>
    <m/>
    <m/>
    <m/>
    <m/>
    <s v="x"/>
    <s v="x"/>
  </r>
  <r>
    <d v="2023-12-11T00:00:00"/>
    <x v="544"/>
    <x v="3"/>
    <x v="116"/>
    <n v="9"/>
    <n v="3"/>
    <x v="26"/>
    <m/>
    <m/>
    <m/>
    <s v="x"/>
    <m/>
    <m/>
  </r>
  <r>
    <d v="2023-12-11T00:00:00"/>
    <x v="809"/>
    <x v="3"/>
    <x v="116"/>
    <n v="6"/>
    <n v="2"/>
    <x v="0"/>
    <m/>
    <s v="x"/>
    <s v="Nej"/>
    <m/>
    <m/>
    <m/>
  </r>
  <r>
    <d v="2023-12-11T00:00:00"/>
    <x v="767"/>
    <x v="3"/>
    <x v="26"/>
    <n v="13"/>
    <n v="5"/>
    <x v="0"/>
    <m/>
    <s v="x"/>
    <m/>
    <m/>
    <m/>
    <m/>
  </r>
  <r>
    <d v="2023-12-11T00:00:00"/>
    <x v="810"/>
    <x v="0"/>
    <x v="21"/>
    <n v="6"/>
    <n v="4"/>
    <x v="0"/>
    <m/>
    <s v="x"/>
    <s v="Nej"/>
    <m/>
    <m/>
    <m/>
  </r>
  <r>
    <d v="2023-12-11T00:00:00"/>
    <x v="811"/>
    <x v="0"/>
    <x v="134"/>
    <n v="6"/>
    <n v="2"/>
    <x v="0"/>
    <m/>
    <s v="x"/>
    <s v="Juletur i DGB"/>
    <m/>
    <m/>
    <m/>
  </r>
  <r>
    <d v="2023-12-11T00:00:00"/>
    <x v="472"/>
    <x v="4"/>
    <x v="38"/>
    <n v="12"/>
    <n v="3"/>
    <x v="0"/>
    <m/>
    <s v="x"/>
    <s v="Nej"/>
    <m/>
    <m/>
    <m/>
  </r>
  <r>
    <d v="2023-12-11T00:00:00"/>
    <x v="812"/>
    <x v="0"/>
    <x v="102"/>
    <n v="29"/>
    <n v="5"/>
    <x v="0"/>
    <m/>
    <s v="x"/>
    <s v="Nej"/>
    <m/>
    <m/>
    <m/>
  </r>
  <r>
    <d v="2023-12-11T00:00:00"/>
    <x v="813"/>
    <x v="6"/>
    <x v="135"/>
    <n v="7"/>
    <n v="5"/>
    <x v="0"/>
    <m/>
    <s v="x"/>
    <s v="Nej"/>
    <m/>
    <m/>
    <m/>
  </r>
  <r>
    <d v="2023-12-11T00:00:00"/>
    <x v="814"/>
    <x v="4"/>
    <x v="44"/>
    <n v="24"/>
    <n v="7"/>
    <x v="0"/>
    <m/>
    <s v="x"/>
    <s v="Juletur i DGB"/>
    <m/>
    <m/>
    <m/>
  </r>
  <r>
    <d v="2023-12-11T00:00:00"/>
    <x v="815"/>
    <x v="3"/>
    <x v="23"/>
    <n v="21"/>
    <n v="2"/>
    <x v="0"/>
    <m/>
    <s v="x"/>
    <s v="Nej"/>
    <m/>
    <m/>
    <m/>
  </r>
  <r>
    <d v="2023-12-11T00:00:00"/>
    <x v="733"/>
    <x v="3"/>
    <x v="16"/>
    <n v="6"/>
    <n v="2"/>
    <x v="0"/>
    <m/>
    <s v="x"/>
    <s v="Nej"/>
    <m/>
    <m/>
    <s v="x"/>
  </r>
  <r>
    <d v="2023-12-11T00:00:00"/>
    <x v="816"/>
    <x v="3"/>
    <x v="117"/>
    <n v="11"/>
    <n v="2"/>
    <x v="0"/>
    <m/>
    <s v="x"/>
    <s v="Nej"/>
    <m/>
    <m/>
    <m/>
  </r>
  <r>
    <d v="2023-12-11T00:00:00"/>
    <x v="817"/>
    <x v="3"/>
    <x v="2"/>
    <n v="20"/>
    <n v="2"/>
    <x v="0"/>
    <m/>
    <s v="x"/>
    <m/>
    <m/>
    <m/>
    <m/>
  </r>
  <r>
    <d v="2023-12-11T00:00:00"/>
    <x v="817"/>
    <x v="6"/>
    <x v="9"/>
    <n v="18"/>
    <n v="1"/>
    <x v="0"/>
    <m/>
    <s v="x"/>
    <m/>
    <m/>
    <m/>
    <m/>
  </r>
  <r>
    <d v="2023-12-11T00:00:00"/>
    <x v="816"/>
    <x v="4"/>
    <x v="136"/>
    <n v="15"/>
    <n v="2"/>
    <x v="0"/>
    <m/>
    <s v="x"/>
    <s v="Nej"/>
    <m/>
    <m/>
    <m/>
  </r>
  <r>
    <d v="2023-12-11T00:00:00"/>
    <x v="70"/>
    <x v="6"/>
    <x v="9"/>
    <n v="20"/>
    <n v="2"/>
    <x v="0"/>
    <m/>
    <s v="x"/>
    <s v="Nej"/>
    <m/>
    <m/>
    <s v="x"/>
  </r>
  <r>
    <d v="2023-12-11T00:00:00"/>
    <x v="818"/>
    <x v="3"/>
    <x v="122"/>
    <n v="9"/>
    <n v="6"/>
    <x v="0"/>
    <m/>
    <s v="x"/>
    <s v="Nej"/>
    <m/>
    <m/>
    <m/>
  </r>
  <r>
    <d v="2023-12-11T00:00:00"/>
    <x v="819"/>
    <x v="4"/>
    <x v="4"/>
    <n v="26"/>
    <n v="2"/>
    <x v="0"/>
    <m/>
    <s v="x"/>
    <s v="Juletur i DGB"/>
    <m/>
    <m/>
    <m/>
  </r>
  <r>
    <d v="2023-12-11T00:00:00"/>
    <x v="695"/>
    <x v="6"/>
    <x v="13"/>
    <n v="24"/>
    <n v="2"/>
    <x v="0"/>
    <m/>
    <s v="x"/>
    <s v="Højt fra træets grønne top"/>
    <m/>
    <m/>
    <m/>
  </r>
  <r>
    <d v="2023-12-11T00:00:00"/>
    <x v="819"/>
    <x v="4"/>
    <x v="4"/>
    <n v="26"/>
    <n v="2"/>
    <x v="0"/>
    <m/>
    <s v="x"/>
    <s v="Juletur i DGB"/>
    <m/>
    <m/>
    <m/>
  </r>
  <r>
    <d v="2023-12-11T00:00:00"/>
    <x v="695"/>
    <x v="6"/>
    <x v="13"/>
    <n v="24"/>
    <n v="2"/>
    <x v="0"/>
    <m/>
    <s v="x"/>
    <s v="Højt fra træets grønne top"/>
    <m/>
    <m/>
    <m/>
  </r>
  <r>
    <d v="2023-12-11T00:00:00"/>
    <x v="695"/>
    <x v="6"/>
    <x v="13"/>
    <n v="24"/>
    <n v="2"/>
    <x v="0"/>
    <m/>
    <s v="x"/>
    <s v="Højt fra træets grønne top"/>
    <m/>
    <m/>
    <m/>
  </r>
  <r>
    <d v="2023-12-11T00:00:00"/>
    <x v="820"/>
    <x v="2"/>
    <x v="80"/>
    <n v="18"/>
    <n v="3"/>
    <x v="0"/>
    <m/>
    <s v="x"/>
    <s v="Nej"/>
    <m/>
    <m/>
    <s v="x"/>
  </r>
  <r>
    <d v="2023-12-11T00:00:00"/>
    <x v="821"/>
    <x v="4"/>
    <x v="15"/>
    <n v="15"/>
    <n v="4"/>
    <x v="0"/>
    <m/>
    <s v="x"/>
    <s v="Nej"/>
    <m/>
    <m/>
    <m/>
  </r>
  <r>
    <d v="2023-12-11T00:00:00"/>
    <x v="489"/>
    <x v="4"/>
    <x v="7"/>
    <n v="20"/>
    <n v="1"/>
    <x v="0"/>
    <m/>
    <s v="x"/>
    <m/>
    <m/>
    <m/>
    <s v="x"/>
  </r>
  <r>
    <d v="2023-12-11T00:00:00"/>
    <x v="458"/>
    <x v="3"/>
    <x v="2"/>
    <n v="1"/>
    <n v="1"/>
    <x v="24"/>
    <m/>
    <s v="x"/>
    <m/>
    <m/>
    <m/>
    <m/>
  </r>
  <r>
    <d v="2023-12-11T00:00:00"/>
    <x v="822"/>
    <x v="0"/>
    <x v="137"/>
    <n v="22"/>
    <n v="4"/>
    <x v="0"/>
    <m/>
    <s v="x"/>
    <m/>
    <m/>
    <m/>
    <m/>
  </r>
  <r>
    <d v="2023-12-11T00:00:00"/>
    <x v="16"/>
    <x v="6"/>
    <x v="13"/>
    <n v="24"/>
    <n v="3"/>
    <x v="0"/>
    <m/>
    <s v="x"/>
    <m/>
    <m/>
    <m/>
    <s v="x"/>
  </r>
  <r>
    <d v="2023-12-11T00:00:00"/>
    <x v="254"/>
    <x v="3"/>
    <x v="110"/>
    <n v="5"/>
    <n v="2"/>
    <x v="0"/>
    <m/>
    <s v="x"/>
    <s v="Juletur i DGB"/>
    <m/>
    <m/>
    <m/>
  </r>
  <r>
    <d v="2023-12-11T00:00:00"/>
    <x v="823"/>
    <x v="0"/>
    <x v="21"/>
    <n v="21"/>
    <n v="8"/>
    <x v="0"/>
    <m/>
    <s v="x"/>
    <s v="Nej"/>
    <m/>
    <m/>
    <m/>
  </r>
  <r>
    <d v="2023-12-11T00:00:00"/>
    <x v="824"/>
    <x v="0"/>
    <x v="114"/>
    <n v="9"/>
    <n v="1"/>
    <x v="0"/>
    <m/>
    <s v="x"/>
    <s v="Nej"/>
    <m/>
    <m/>
    <s v="x"/>
  </r>
  <r>
    <d v="2023-12-11T00:00:00"/>
    <x v="799"/>
    <x v="2"/>
    <x v="80"/>
    <n v="20"/>
    <n v="4"/>
    <x v="0"/>
    <m/>
    <s v="x"/>
    <s v="Nej"/>
    <m/>
    <m/>
    <m/>
  </r>
  <r>
    <d v="2023-12-11T00:00:00"/>
    <x v="825"/>
    <x v="2"/>
    <x v="80"/>
    <n v="13"/>
    <n v="2"/>
    <x v="0"/>
    <m/>
    <s v="x"/>
    <s v="Nej"/>
    <m/>
    <m/>
    <m/>
  </r>
  <r>
    <d v="2023-12-11T00:00:00"/>
    <x v="645"/>
    <x v="2"/>
    <x v="80"/>
    <n v="5"/>
    <n v="2"/>
    <x v="0"/>
    <m/>
    <s v="x"/>
    <s v="Nej"/>
    <m/>
    <m/>
    <s v="x"/>
  </r>
  <r>
    <d v="2023-12-11T00:00:00"/>
    <x v="737"/>
    <x v="2"/>
    <x v="80"/>
    <n v="16"/>
    <n v="3"/>
    <x v="0"/>
    <m/>
    <s v="x"/>
    <s v="Nej"/>
    <m/>
    <m/>
    <s v="x"/>
  </r>
  <r>
    <d v="2023-12-11T00:00:00"/>
    <x v="826"/>
    <x v="2"/>
    <x v="80"/>
    <n v="19"/>
    <n v="3"/>
    <x v="0"/>
    <m/>
    <s v="x"/>
    <s v="Nej"/>
    <m/>
    <m/>
    <s v="x"/>
  </r>
  <r>
    <d v="2023-12-11T00:00:00"/>
    <x v="826"/>
    <x v="2"/>
    <x v="80"/>
    <n v="16"/>
    <n v="3"/>
    <x v="0"/>
    <m/>
    <s v="x"/>
    <s v="Nej"/>
    <m/>
    <m/>
    <s v="x"/>
  </r>
  <r>
    <d v="2023-12-12T00:00:00"/>
    <x v="26"/>
    <x v="3"/>
    <x v="2"/>
    <n v="21"/>
    <n v="1"/>
    <x v="25"/>
    <m/>
    <m/>
    <m/>
    <m/>
    <s v="x"/>
    <s v="x"/>
  </r>
  <r>
    <d v="2023-12-12T00:00:00"/>
    <x v="733"/>
    <x v="6"/>
    <x v="9"/>
    <n v="25"/>
    <n v="2"/>
    <x v="5"/>
    <m/>
    <m/>
    <m/>
    <m/>
    <s v="x"/>
    <s v="x"/>
  </r>
  <r>
    <d v="2023-12-12T00:00:00"/>
    <x v="733"/>
    <x v="6"/>
    <x v="9"/>
    <n v="25"/>
    <n v="2"/>
    <x v="5"/>
    <m/>
    <m/>
    <m/>
    <m/>
    <s v="x"/>
    <s v="x"/>
  </r>
  <r>
    <d v="2023-12-12T00:00:00"/>
    <x v="26"/>
    <x v="6"/>
    <x v="70"/>
    <n v="24"/>
    <n v="2"/>
    <x v="24"/>
    <m/>
    <m/>
    <m/>
    <m/>
    <s v="x"/>
    <s v="x"/>
  </r>
  <r>
    <d v="2023-12-12T00:00:00"/>
    <x v="239"/>
    <x v="3"/>
    <x v="48"/>
    <n v="18"/>
    <n v="4"/>
    <x v="24"/>
    <m/>
    <m/>
    <m/>
    <s v="x"/>
    <s v="x"/>
    <s v="x"/>
  </r>
  <r>
    <d v="2023-12-12T00:00:00"/>
    <x v="653"/>
    <x v="6"/>
    <x v="6"/>
    <n v="20"/>
    <n v="2"/>
    <x v="24"/>
    <m/>
    <m/>
    <m/>
    <m/>
    <m/>
    <m/>
  </r>
  <r>
    <d v="2023-12-12T00:00:00"/>
    <x v="5"/>
    <x v="6"/>
    <x v="9"/>
    <n v="24"/>
    <n v="2"/>
    <x v="23"/>
    <m/>
    <m/>
    <m/>
    <m/>
    <s v="x"/>
    <s v="x"/>
  </r>
  <r>
    <d v="2023-12-12T00:00:00"/>
    <x v="5"/>
    <x v="6"/>
    <x v="9"/>
    <n v="24"/>
    <n v="2"/>
    <x v="23"/>
    <m/>
    <m/>
    <m/>
    <m/>
    <s v="x"/>
    <s v="x"/>
  </r>
  <r>
    <d v="2023-12-12T00:00:00"/>
    <x v="71"/>
    <x v="4"/>
    <x v="15"/>
    <n v="5"/>
    <n v="2"/>
    <x v="0"/>
    <m/>
    <s v="x"/>
    <s v="Nej"/>
    <m/>
    <m/>
    <s v="x"/>
  </r>
  <r>
    <d v="2023-12-12T00:00:00"/>
    <x v="5"/>
    <x v="6"/>
    <x v="9"/>
    <n v="21"/>
    <n v="2"/>
    <x v="0"/>
    <m/>
    <s v="x"/>
    <m/>
    <m/>
    <m/>
    <s v="x"/>
  </r>
  <r>
    <d v="2023-12-12T00:00:00"/>
    <x v="26"/>
    <x v="6"/>
    <x v="70"/>
    <n v="24"/>
    <n v="2"/>
    <x v="24"/>
    <m/>
    <m/>
    <m/>
    <m/>
    <s v="x"/>
    <s v="x"/>
  </r>
  <r>
    <d v="2023-12-12T00:00:00"/>
    <x v="825"/>
    <x v="2"/>
    <x v="80"/>
    <n v="16"/>
    <n v="4"/>
    <x v="0"/>
    <m/>
    <s v="x"/>
    <s v="Nej"/>
    <m/>
    <m/>
    <m/>
  </r>
  <r>
    <d v="2023-12-12T00:00:00"/>
    <x v="827"/>
    <x v="2"/>
    <x v="62"/>
    <n v="6"/>
    <n v="3"/>
    <x v="0"/>
    <m/>
    <s v="x"/>
    <s v="Nej"/>
    <m/>
    <m/>
    <s v="x"/>
  </r>
  <r>
    <d v="2023-12-12T00:00:00"/>
    <x v="828"/>
    <x v="2"/>
    <x v="62"/>
    <n v="6"/>
    <n v="2"/>
    <x v="0"/>
    <m/>
    <s v="x"/>
    <s v="Nej"/>
    <m/>
    <m/>
    <s v="x"/>
  </r>
  <r>
    <d v="2023-12-12T00:00:00"/>
    <x v="829"/>
    <x v="2"/>
    <x v="80"/>
    <n v="6"/>
    <n v="2"/>
    <x v="0"/>
    <m/>
    <s v="x"/>
    <s v="Nej"/>
    <m/>
    <m/>
    <s v="x"/>
  </r>
  <r>
    <d v="2023-12-12T00:00:00"/>
    <x v="379"/>
    <x v="6"/>
    <x v="6"/>
    <n v="22"/>
    <n v="2"/>
    <x v="0"/>
    <m/>
    <s v="x"/>
    <s v="Nej"/>
    <m/>
    <m/>
    <s v="x"/>
  </r>
  <r>
    <d v="2023-12-12T00:00:00"/>
    <x v="379"/>
    <x v="6"/>
    <x v="6"/>
    <n v="22"/>
    <n v="2"/>
    <x v="0"/>
    <m/>
    <s v="x"/>
    <s v="Nej"/>
    <m/>
    <m/>
    <s v="x"/>
  </r>
  <r>
    <d v="2023-12-12T00:00:00"/>
    <x v="105"/>
    <x v="14"/>
    <x v="1"/>
    <n v="8"/>
    <n v="4"/>
    <x v="0"/>
    <m/>
    <s v="x"/>
    <s v="Juletur i DGB"/>
    <m/>
    <m/>
    <m/>
  </r>
  <r>
    <d v="2023-12-12T00:00:00"/>
    <x v="830"/>
    <x v="3"/>
    <x v="23"/>
    <n v="10"/>
    <n v="2"/>
    <x v="0"/>
    <m/>
    <s v="x"/>
    <s v="Lokumsruten "/>
    <m/>
    <m/>
    <m/>
  </r>
  <r>
    <d v="2023-12-12T00:00:00"/>
    <x v="831"/>
    <x v="4"/>
    <x v="7"/>
    <n v="21"/>
    <n v="1"/>
    <x v="0"/>
    <m/>
    <s v="x"/>
    <s v="Nej"/>
    <m/>
    <m/>
    <s v="x"/>
  </r>
  <r>
    <d v="2023-12-12T00:00:00"/>
    <x v="831"/>
    <x v="4"/>
    <x v="7"/>
    <n v="21"/>
    <n v="1"/>
    <x v="0"/>
    <m/>
    <s v="x"/>
    <s v="Nej"/>
    <m/>
    <m/>
    <s v="x"/>
  </r>
  <r>
    <d v="2023-12-12T00:00:00"/>
    <x v="318"/>
    <x v="3"/>
    <x v="2"/>
    <n v="23"/>
    <n v="2"/>
    <x v="0"/>
    <m/>
    <s v="x"/>
    <s v="Juletur i DGB"/>
    <m/>
    <m/>
    <s v="x"/>
  </r>
  <r>
    <d v="2023-12-12T00:00:00"/>
    <x v="832"/>
    <x v="2"/>
    <x v="80"/>
    <n v="6"/>
    <n v="3"/>
    <x v="0"/>
    <m/>
    <s v="x"/>
    <s v="Nej"/>
    <m/>
    <m/>
    <s v="x"/>
  </r>
  <r>
    <d v="2023-12-12T00:00:00"/>
    <x v="241"/>
    <x v="3"/>
    <x v="2"/>
    <n v="15"/>
    <n v="9"/>
    <x v="0"/>
    <m/>
    <s v="x"/>
    <s v="Nej"/>
    <m/>
    <m/>
    <s v="x"/>
  </r>
  <r>
    <d v="2023-12-12T00:00:00"/>
    <x v="833"/>
    <x v="0"/>
    <x v="3"/>
    <n v="23"/>
    <n v="2"/>
    <x v="0"/>
    <m/>
    <s v="x"/>
    <s v="Nej"/>
    <m/>
    <m/>
    <m/>
  </r>
  <r>
    <d v="2023-12-12T00:00:00"/>
    <x v="834"/>
    <x v="4"/>
    <x v="34"/>
    <n v="9"/>
    <n v="3"/>
    <x v="0"/>
    <m/>
    <s v="x"/>
    <s v="Nej"/>
    <m/>
    <m/>
    <m/>
  </r>
  <r>
    <d v="2023-12-12T00:00:00"/>
    <x v="835"/>
    <x v="4"/>
    <x v="15"/>
    <n v="21"/>
    <n v="2"/>
    <x v="0"/>
    <m/>
    <s v="x"/>
    <s v="Nej"/>
    <m/>
    <m/>
    <m/>
  </r>
  <r>
    <d v="2023-12-12T00:00:00"/>
    <x v="835"/>
    <x v="4"/>
    <x v="15"/>
    <n v="21"/>
    <n v="2"/>
    <x v="0"/>
    <m/>
    <s v="x"/>
    <s v="Nej"/>
    <m/>
    <m/>
    <m/>
  </r>
  <r>
    <d v="2023-12-12T00:00:00"/>
    <x v="351"/>
    <x v="11"/>
    <x v="2"/>
    <n v="16"/>
    <n v="2"/>
    <x v="0"/>
    <m/>
    <s v="x"/>
    <s v="Nej"/>
    <m/>
    <m/>
    <s v="x"/>
  </r>
  <r>
    <d v="2023-12-12T00:00:00"/>
    <x v="733"/>
    <x v="3"/>
    <x v="2"/>
    <n v="35"/>
    <n v="4"/>
    <x v="0"/>
    <m/>
    <s v="x"/>
    <s v="Nej"/>
    <m/>
    <m/>
    <s v="x"/>
  </r>
  <r>
    <d v="2023-12-12T00:00:00"/>
    <x v="712"/>
    <x v="4"/>
    <x v="47"/>
    <n v="4"/>
    <n v="2"/>
    <x v="0"/>
    <m/>
    <s v="x"/>
    <s v="Nej"/>
    <m/>
    <m/>
    <m/>
  </r>
  <r>
    <d v="2023-12-12T00:00:00"/>
    <x v="836"/>
    <x v="4"/>
    <x v="42"/>
    <n v="5"/>
    <n v="2"/>
    <x v="0"/>
    <m/>
    <s v="x"/>
    <s v="Nej"/>
    <m/>
    <m/>
    <m/>
  </r>
  <r>
    <d v="2023-12-12T00:00:00"/>
    <x v="5"/>
    <x v="4"/>
    <x v="32"/>
    <n v="6"/>
    <n v="2"/>
    <x v="0"/>
    <m/>
    <s v="x"/>
    <s v="Juletur i DGB"/>
    <m/>
    <m/>
    <s v="x"/>
  </r>
  <r>
    <d v="2023-12-12T00:00:00"/>
    <x v="837"/>
    <x v="4"/>
    <x v="15"/>
    <n v="32"/>
    <n v="4"/>
    <x v="0"/>
    <m/>
    <s v="x"/>
    <s v="Nej"/>
    <m/>
    <m/>
    <m/>
  </r>
  <r>
    <d v="2023-12-12T00:00:00"/>
    <x v="51"/>
    <x v="3"/>
    <x v="23"/>
    <n v="24"/>
    <n v="1"/>
    <x v="0"/>
    <m/>
    <s v="x"/>
    <s v="Nej"/>
    <m/>
    <m/>
    <s v="x"/>
  </r>
  <r>
    <d v="2023-12-12T00:00:00"/>
    <x v="838"/>
    <x v="2"/>
    <x v="80"/>
    <n v="17"/>
    <n v="4"/>
    <x v="0"/>
    <m/>
    <s v="x"/>
    <s v="Nej"/>
    <m/>
    <m/>
    <s v="x"/>
  </r>
  <r>
    <d v="2023-12-12T00:00:00"/>
    <x v="839"/>
    <x v="3"/>
    <x v="138"/>
    <n v="7"/>
    <n v="4"/>
    <x v="0"/>
    <m/>
    <s v="x"/>
    <s v="Juletur i DGB"/>
    <m/>
    <m/>
    <m/>
  </r>
  <r>
    <d v="2023-12-12T00:00:00"/>
    <x v="733"/>
    <x v="4"/>
    <x v="20"/>
    <n v="3"/>
    <n v="2"/>
    <x v="0"/>
    <m/>
    <s v="x"/>
    <s v="Nej"/>
    <m/>
    <m/>
    <s v="x"/>
  </r>
  <r>
    <d v="2023-12-12T00:00:00"/>
    <x v="458"/>
    <x v="6"/>
    <x v="61"/>
    <n v="6"/>
    <n v="2"/>
    <x v="0"/>
    <m/>
    <s v="x"/>
    <s v="Nej"/>
    <m/>
    <m/>
    <m/>
  </r>
  <r>
    <d v="2023-12-12T00:00:00"/>
    <x v="766"/>
    <x v="9"/>
    <x v="112"/>
    <n v="29"/>
    <n v="2"/>
    <x v="0"/>
    <m/>
    <s v="x"/>
    <s v="Nej"/>
    <m/>
    <m/>
    <m/>
  </r>
  <r>
    <d v="2023-12-12T00:00:00"/>
    <x v="766"/>
    <x v="9"/>
    <x v="112"/>
    <n v="29"/>
    <n v="2"/>
    <x v="0"/>
    <m/>
    <s v="x"/>
    <s v="Nej"/>
    <m/>
    <m/>
    <m/>
  </r>
  <r>
    <d v="2023-12-12T00:00:00"/>
    <x v="51"/>
    <x v="3"/>
    <x v="16"/>
    <n v="24"/>
    <n v="2"/>
    <x v="0"/>
    <m/>
    <s v="x"/>
    <s v="Nej"/>
    <m/>
    <m/>
    <s v="x"/>
  </r>
  <r>
    <d v="2023-12-12T00:00:00"/>
    <x v="241"/>
    <x v="4"/>
    <x v="1"/>
    <n v="4"/>
    <n v="5"/>
    <x v="0"/>
    <m/>
    <s v="x"/>
    <s v="Nej"/>
    <m/>
    <m/>
    <m/>
  </r>
  <r>
    <d v="2023-12-12T00:00:00"/>
    <x v="51"/>
    <x v="3"/>
    <x v="2"/>
    <n v="23"/>
    <n v="2"/>
    <x v="0"/>
    <m/>
    <s v="x"/>
    <s v="Nej"/>
    <m/>
    <m/>
    <s v="x"/>
  </r>
  <r>
    <d v="2023-12-12T00:00:00"/>
    <x v="51"/>
    <x v="3"/>
    <x v="2"/>
    <n v="23"/>
    <n v="2"/>
    <x v="0"/>
    <m/>
    <s v="x"/>
    <s v="Nej"/>
    <m/>
    <m/>
    <s v="x"/>
  </r>
  <r>
    <d v="2023-12-12T00:00:00"/>
    <x v="840"/>
    <x v="3"/>
    <x v="116"/>
    <n v="8"/>
    <n v="3"/>
    <x v="0"/>
    <m/>
    <s v="x"/>
    <s v="Nej"/>
    <m/>
    <m/>
    <m/>
  </r>
  <r>
    <d v="2023-12-12T00:00:00"/>
    <x v="241"/>
    <x v="6"/>
    <x v="89"/>
    <n v="4"/>
    <n v="6"/>
    <x v="26"/>
    <m/>
    <m/>
    <m/>
    <s v="x"/>
    <s v="x"/>
    <s v="x"/>
  </r>
  <r>
    <d v="2023-12-13T00:00:00"/>
    <x v="622"/>
    <x v="3"/>
    <x v="2"/>
    <n v="22"/>
    <n v="2"/>
    <x v="25"/>
    <m/>
    <m/>
    <m/>
    <m/>
    <m/>
    <m/>
  </r>
  <r>
    <d v="2023-12-13T00:00:00"/>
    <x v="622"/>
    <x v="3"/>
    <x v="2"/>
    <n v="22"/>
    <n v="2"/>
    <x v="25"/>
    <m/>
    <m/>
    <m/>
    <m/>
    <m/>
    <m/>
  </r>
  <r>
    <d v="2023-12-13T00:00:00"/>
    <x v="9"/>
    <x v="6"/>
    <x v="6"/>
    <n v="23"/>
    <n v="2"/>
    <x v="24"/>
    <m/>
    <m/>
    <m/>
    <m/>
    <s v="x"/>
    <s v="x"/>
  </r>
  <r>
    <d v="2023-12-13T00:00:00"/>
    <x v="833"/>
    <x v="0"/>
    <x v="3"/>
    <n v="19"/>
    <n v="2"/>
    <x v="0"/>
    <m/>
    <s v="x"/>
    <s v="Nej"/>
    <m/>
    <m/>
    <m/>
  </r>
  <r>
    <d v="2023-12-13T00:00:00"/>
    <x v="567"/>
    <x v="0"/>
    <x v="17"/>
    <n v="20"/>
    <n v="3"/>
    <x v="0"/>
    <m/>
    <s v="x"/>
    <s v="Nej"/>
    <m/>
    <m/>
    <m/>
  </r>
  <r>
    <d v="2023-12-13T00:00:00"/>
    <x v="841"/>
    <x v="3"/>
    <x v="51"/>
    <n v="9"/>
    <n v="4"/>
    <x v="0"/>
    <m/>
    <s v="x"/>
    <s v="Højt fra træets grønne top"/>
    <s v="x"/>
    <m/>
    <m/>
  </r>
  <r>
    <d v="2023-12-13T00:00:00"/>
    <x v="842"/>
    <x v="4"/>
    <x v="123"/>
    <n v="6"/>
    <n v="2"/>
    <x v="0"/>
    <m/>
    <s v="x"/>
    <s v="Nej"/>
    <s v="x"/>
    <m/>
    <m/>
  </r>
  <r>
    <d v="2023-12-13T00:00:00"/>
    <x v="639"/>
    <x v="3"/>
    <x v="139"/>
    <n v="9"/>
    <n v="4"/>
    <x v="0"/>
    <m/>
    <s v="x"/>
    <s v="Nej"/>
    <m/>
    <m/>
    <m/>
  </r>
  <r>
    <d v="2023-12-13T00:00:00"/>
    <x v="591"/>
    <x v="4"/>
    <x v="130"/>
    <n v="9"/>
    <n v="2"/>
    <x v="0"/>
    <m/>
    <s v="x"/>
    <s v="Nej"/>
    <s v="x"/>
    <m/>
    <m/>
  </r>
  <r>
    <d v="2023-12-13T00:00:00"/>
    <x v="489"/>
    <x v="6"/>
    <x v="12"/>
    <n v="14"/>
    <n v="2"/>
    <x v="0"/>
    <m/>
    <s v="x"/>
    <s v="Nej"/>
    <m/>
    <m/>
    <s v="x"/>
  </r>
  <r>
    <d v="2023-12-13T00:00:00"/>
    <x v="246"/>
    <x v="6"/>
    <x v="12"/>
    <n v="6"/>
    <n v="2"/>
    <x v="0"/>
    <m/>
    <s v="x"/>
    <m/>
    <m/>
    <m/>
    <m/>
  </r>
  <r>
    <d v="2023-12-13T00:00:00"/>
    <x v="672"/>
    <x v="0"/>
    <x v="1"/>
    <n v="25"/>
    <n v="2"/>
    <x v="0"/>
    <s v="x"/>
    <m/>
    <m/>
    <m/>
    <m/>
    <m/>
  </r>
  <r>
    <d v="2023-12-13T00:00:00"/>
    <x v="672"/>
    <x v="0"/>
    <x v="1"/>
    <n v="25"/>
    <n v="2"/>
    <x v="0"/>
    <s v="x"/>
    <m/>
    <m/>
    <m/>
    <m/>
    <m/>
  </r>
  <r>
    <d v="2023-12-13T00:00:00"/>
    <x v="843"/>
    <x v="0"/>
    <x v="102"/>
    <n v="11"/>
    <n v="3"/>
    <x v="0"/>
    <s v="x"/>
    <m/>
    <m/>
    <m/>
    <m/>
    <m/>
  </r>
  <r>
    <d v="2023-12-13T00:00:00"/>
    <x v="805"/>
    <x v="3"/>
    <x v="23"/>
    <n v="18"/>
    <n v="3"/>
    <x v="0"/>
    <m/>
    <s v="x"/>
    <s v="Juletur i DGB"/>
    <m/>
    <m/>
    <m/>
  </r>
  <r>
    <d v="2023-12-13T00:00:00"/>
    <x v="844"/>
    <x v="4"/>
    <x v="44"/>
    <n v="29"/>
    <n v="10"/>
    <x v="0"/>
    <m/>
    <s v="x"/>
    <s v="Nej"/>
    <m/>
    <m/>
    <m/>
  </r>
  <r>
    <d v="2023-12-13T00:00:00"/>
    <x v="845"/>
    <x v="0"/>
    <x v="140"/>
    <n v="6"/>
    <n v="2"/>
    <x v="0"/>
    <m/>
    <s v="x"/>
    <s v="Nej"/>
    <m/>
    <m/>
    <m/>
  </r>
  <r>
    <d v="2023-12-13T00:00:00"/>
    <x v="46"/>
    <x v="6"/>
    <x v="6"/>
    <n v="22"/>
    <n v="2"/>
    <x v="0"/>
    <m/>
    <s v="x"/>
    <s v="En dag med Niels og Marie"/>
    <m/>
    <m/>
    <s v="x"/>
  </r>
  <r>
    <d v="2023-12-13T00:00:00"/>
    <x v="46"/>
    <x v="6"/>
    <x v="6"/>
    <n v="22"/>
    <n v="2"/>
    <x v="0"/>
    <m/>
    <s v="x"/>
    <s v="En dag med Niels og Marie"/>
    <m/>
    <m/>
    <s v="x"/>
  </r>
  <r>
    <d v="2023-12-13T00:00:00"/>
    <x v="323"/>
    <x v="3"/>
    <x v="55"/>
    <n v="11"/>
    <n v="3"/>
    <x v="0"/>
    <m/>
    <s v="x"/>
    <s v="Nej"/>
    <m/>
    <m/>
    <s v="x"/>
  </r>
  <r>
    <d v="2023-12-13T00:00:00"/>
    <x v="323"/>
    <x v="4"/>
    <x v="4"/>
    <n v="25"/>
    <n v="1"/>
    <x v="0"/>
    <m/>
    <s v="x"/>
    <m/>
    <m/>
    <m/>
    <s v="x"/>
  </r>
  <r>
    <d v="2023-12-13T00:00:00"/>
    <x v="323"/>
    <x v="4"/>
    <x v="4"/>
    <n v="25"/>
    <n v="1"/>
    <x v="0"/>
    <m/>
    <s v="x"/>
    <m/>
    <m/>
    <m/>
    <s v="x"/>
  </r>
  <r>
    <d v="2023-12-13T00:00:00"/>
    <x v="323"/>
    <x v="4"/>
    <x v="4"/>
    <n v="25"/>
    <n v="1"/>
    <x v="0"/>
    <m/>
    <s v="x"/>
    <m/>
    <m/>
    <m/>
    <s v="x"/>
  </r>
  <r>
    <d v="2023-12-13T00:00:00"/>
    <x v="846"/>
    <x v="0"/>
    <x v="17"/>
    <n v="25"/>
    <n v="2"/>
    <x v="0"/>
    <m/>
    <s v="x"/>
    <s v="Nej"/>
    <m/>
    <m/>
    <m/>
  </r>
  <r>
    <d v="2023-12-13T00:00:00"/>
    <x v="846"/>
    <x v="0"/>
    <x v="17"/>
    <n v="25"/>
    <n v="2"/>
    <x v="0"/>
    <m/>
    <s v="x"/>
    <s v="Nej"/>
    <m/>
    <m/>
    <m/>
  </r>
  <r>
    <d v="2023-12-13T00:00:00"/>
    <x v="847"/>
    <x v="4"/>
    <x v="68"/>
    <n v="25"/>
    <n v="3"/>
    <x v="0"/>
    <m/>
    <s v="x"/>
    <s v="Nej"/>
    <m/>
    <m/>
    <m/>
  </r>
  <r>
    <d v="2023-12-13T00:00:00"/>
    <x v="204"/>
    <x v="4"/>
    <x v="1"/>
    <n v="19"/>
    <n v="1"/>
    <x v="0"/>
    <s v="x"/>
    <m/>
    <m/>
    <m/>
    <m/>
    <s v="x"/>
  </r>
  <r>
    <d v="2023-12-13T00:00:00"/>
    <x v="204"/>
    <x v="4"/>
    <x v="1"/>
    <n v="23"/>
    <n v="2"/>
    <x v="0"/>
    <s v="x"/>
    <m/>
    <m/>
    <m/>
    <m/>
    <s v="x"/>
  </r>
  <r>
    <d v="2023-12-13T00:00:00"/>
    <x v="848"/>
    <x v="4"/>
    <x v="15"/>
    <n v="6"/>
    <n v="2"/>
    <x v="0"/>
    <m/>
    <s v="x"/>
    <s v="Juletur i DGB"/>
    <m/>
    <m/>
    <m/>
  </r>
  <r>
    <d v="2023-12-13T00:00:00"/>
    <x v="849"/>
    <x v="3"/>
    <x v="141"/>
    <n v="5"/>
    <n v="4"/>
    <x v="0"/>
    <m/>
    <s v="x"/>
    <s v="Nej"/>
    <m/>
    <m/>
    <m/>
  </r>
  <r>
    <d v="2023-12-13T00:00:00"/>
    <x v="850"/>
    <x v="3"/>
    <x v="40"/>
    <n v="22"/>
    <n v="2"/>
    <x v="0"/>
    <m/>
    <s v="x"/>
    <s v="Nej"/>
    <m/>
    <m/>
    <m/>
  </r>
  <r>
    <d v="2023-12-13T00:00:00"/>
    <x v="850"/>
    <x v="3"/>
    <x v="40"/>
    <n v="22"/>
    <n v="2"/>
    <x v="0"/>
    <m/>
    <s v="x"/>
    <s v="Nej"/>
    <m/>
    <m/>
    <m/>
  </r>
  <r>
    <d v="2023-12-13T00:00:00"/>
    <x v="851"/>
    <x v="0"/>
    <x v="17"/>
    <n v="20"/>
    <n v="1"/>
    <x v="0"/>
    <m/>
    <s v="x"/>
    <s v="Nej"/>
    <m/>
    <m/>
    <m/>
  </r>
  <r>
    <d v="2023-12-13T00:00:00"/>
    <x v="851"/>
    <x v="0"/>
    <x v="17"/>
    <n v="20"/>
    <n v="1"/>
    <x v="0"/>
    <m/>
    <s v="x"/>
    <s v="Nej"/>
    <m/>
    <m/>
    <m/>
  </r>
  <r>
    <d v="2023-12-13T00:00:00"/>
    <x v="9"/>
    <x v="6"/>
    <x v="6"/>
    <n v="21"/>
    <n v="2"/>
    <x v="0"/>
    <m/>
    <s v="x"/>
    <s v="Nej"/>
    <m/>
    <m/>
    <s v="x"/>
  </r>
  <r>
    <d v="2023-12-13T00:00:00"/>
    <x v="399"/>
    <x v="4"/>
    <x v="1"/>
    <n v="20"/>
    <n v="3"/>
    <x v="0"/>
    <s v="x"/>
    <m/>
    <m/>
    <m/>
    <m/>
    <s v="x"/>
  </r>
  <r>
    <d v="2023-12-13T00:00:00"/>
    <x v="852"/>
    <x v="3"/>
    <x v="23"/>
    <n v="12"/>
    <n v="2"/>
    <x v="0"/>
    <m/>
    <s v="x"/>
    <s v="Juletur i DGB"/>
    <m/>
    <m/>
    <m/>
  </r>
  <r>
    <d v="2023-12-13T00:00:00"/>
    <x v="204"/>
    <x v="4"/>
    <x v="1"/>
    <n v="22"/>
    <n v="1"/>
    <x v="0"/>
    <s v="x"/>
    <m/>
    <m/>
    <m/>
    <m/>
    <s v="x"/>
  </r>
  <r>
    <d v="2023-12-13T00:00:00"/>
    <x v="67"/>
    <x v="3"/>
    <x v="139"/>
    <n v="20"/>
    <n v="3"/>
    <x v="0"/>
    <m/>
    <s v="x"/>
    <s v="Nej"/>
    <m/>
    <m/>
    <s v="x"/>
  </r>
  <r>
    <d v="2023-12-13T00:00:00"/>
    <x v="105"/>
    <x v="14"/>
    <x v="65"/>
    <n v="2"/>
    <n v="1"/>
    <x v="0"/>
    <m/>
    <s v="x"/>
    <s v="Nej"/>
    <m/>
    <m/>
    <m/>
  </r>
  <r>
    <d v="2023-12-13T00:00:00"/>
    <x v="853"/>
    <x v="2"/>
    <x v="80"/>
    <n v="12"/>
    <n v="3"/>
    <x v="0"/>
    <m/>
    <s v="x"/>
    <s v="Nej"/>
    <m/>
    <m/>
    <s v="x"/>
  </r>
  <r>
    <d v="2023-12-13T00:00:00"/>
    <x v="854"/>
    <x v="2"/>
    <x v="80"/>
    <n v="12"/>
    <n v="2"/>
    <x v="0"/>
    <m/>
    <s v="x"/>
    <s v="Nej"/>
    <m/>
    <m/>
    <m/>
  </r>
  <r>
    <d v="2023-12-13T00:00:00"/>
    <x v="855"/>
    <x v="2"/>
    <x v="80"/>
    <n v="20"/>
    <n v="4"/>
    <x v="0"/>
    <m/>
    <s v="x"/>
    <s v="Nej"/>
    <m/>
    <m/>
    <s v="x"/>
  </r>
  <r>
    <d v="2023-12-13T00:00:00"/>
    <x v="100"/>
    <x v="2"/>
    <x v="80"/>
    <n v="11"/>
    <n v="2"/>
    <x v="0"/>
    <m/>
    <s v="x"/>
    <s v="Nej"/>
    <m/>
    <m/>
    <s v="x"/>
  </r>
  <r>
    <d v="2023-12-13T00:00:00"/>
    <x v="856"/>
    <x v="2"/>
    <x v="80"/>
    <n v="24"/>
    <n v="6"/>
    <x v="0"/>
    <m/>
    <s v="x"/>
    <s v="Nej"/>
    <m/>
    <m/>
    <s v="x"/>
  </r>
  <r>
    <d v="2023-12-13T00:00:00"/>
    <x v="833"/>
    <x v="0"/>
    <x v="142"/>
    <n v="14"/>
    <n v="1"/>
    <x v="0"/>
    <s v="x"/>
    <m/>
    <m/>
    <m/>
    <m/>
    <m/>
  </r>
  <r>
    <d v="2023-12-13T00:00:00"/>
    <x v="857"/>
    <x v="4"/>
    <x v="7"/>
    <n v="23"/>
    <n v="2"/>
    <x v="0"/>
    <m/>
    <s v="x"/>
    <s v="Højt fra træets grønne top"/>
    <m/>
    <m/>
    <m/>
  </r>
  <r>
    <d v="2023-12-13T00:00:00"/>
    <x v="857"/>
    <x v="4"/>
    <x v="7"/>
    <n v="23"/>
    <n v="2"/>
    <x v="0"/>
    <m/>
    <s v="x"/>
    <s v="Højt fra træets grønne top"/>
    <m/>
    <m/>
    <m/>
  </r>
  <r>
    <d v="2023-12-13T00:00:00"/>
    <x v="391"/>
    <x v="5"/>
    <x v="10"/>
    <n v="27"/>
    <n v="1"/>
    <x v="0"/>
    <m/>
    <s v="x"/>
    <s v="Nej"/>
    <m/>
    <m/>
    <m/>
  </r>
  <r>
    <d v="2023-12-13T00:00:00"/>
    <x v="391"/>
    <x v="5"/>
    <x v="10"/>
    <n v="27"/>
    <n v="1"/>
    <x v="0"/>
    <m/>
    <s v="x"/>
    <s v="Nej"/>
    <m/>
    <m/>
    <m/>
  </r>
  <r>
    <d v="2023-12-13T00:00:00"/>
    <x v="71"/>
    <x v="6"/>
    <x v="6"/>
    <n v="22"/>
    <n v="2"/>
    <x v="0"/>
    <m/>
    <s v="x"/>
    <s v="Nej"/>
    <m/>
    <m/>
    <s v="x"/>
  </r>
  <r>
    <d v="2023-12-13T00:00:00"/>
    <x v="858"/>
    <x v="5"/>
    <x v="15"/>
    <n v="22"/>
    <n v="1"/>
    <x v="0"/>
    <m/>
    <s v="x"/>
    <s v="Nej"/>
    <m/>
    <m/>
    <m/>
  </r>
  <r>
    <d v="2023-12-13T00:00:00"/>
    <x v="858"/>
    <x v="5"/>
    <x v="15"/>
    <n v="22"/>
    <n v="1"/>
    <x v="0"/>
    <m/>
    <s v="x"/>
    <s v="Nej"/>
    <m/>
    <m/>
    <m/>
  </r>
  <r>
    <d v="2023-12-14T00:00:00"/>
    <x v="26"/>
    <x v="3"/>
    <x v="2"/>
    <n v="21"/>
    <n v="2"/>
    <x v="25"/>
    <m/>
    <m/>
    <m/>
    <m/>
    <s v="x"/>
    <s v="x"/>
  </r>
  <r>
    <d v="2023-12-14T00:00:00"/>
    <x v="50"/>
    <x v="1"/>
    <x v="1"/>
    <n v="5"/>
    <n v="1"/>
    <x v="9"/>
    <m/>
    <m/>
    <m/>
    <m/>
    <m/>
    <s v="x"/>
  </r>
  <r>
    <d v="2023-12-14T00:00:00"/>
    <x v="26"/>
    <x v="3"/>
    <x v="2"/>
    <n v="21"/>
    <n v="2"/>
    <x v="25"/>
    <m/>
    <m/>
    <m/>
    <m/>
    <s v="x"/>
    <s v="x"/>
  </r>
  <r>
    <d v="2023-12-14T00:00:00"/>
    <x v="111"/>
    <x v="11"/>
    <x v="76"/>
    <n v="16"/>
    <n v="2"/>
    <x v="23"/>
    <m/>
    <m/>
    <m/>
    <m/>
    <m/>
    <m/>
  </r>
  <r>
    <d v="2023-12-14T00:00:00"/>
    <x v="215"/>
    <x v="3"/>
    <x v="23"/>
    <n v="25"/>
    <n v="2"/>
    <x v="25"/>
    <m/>
    <m/>
    <m/>
    <m/>
    <s v="x"/>
    <s v="x"/>
  </r>
  <r>
    <d v="2023-12-14T00:00:00"/>
    <x v="550"/>
    <x v="4"/>
    <x v="10"/>
    <n v="18"/>
    <n v="2"/>
    <x v="0"/>
    <m/>
    <s v="x"/>
    <s v="Nej"/>
    <m/>
    <m/>
    <s v="x"/>
  </r>
  <r>
    <d v="2023-12-14T00:00:00"/>
    <x v="394"/>
    <x v="2"/>
    <x v="80"/>
    <n v="8"/>
    <n v="3"/>
    <x v="0"/>
    <m/>
    <s v="x"/>
    <s v="Nej"/>
    <m/>
    <m/>
    <s v="x"/>
  </r>
  <r>
    <d v="2023-12-14T00:00:00"/>
    <x v="204"/>
    <x v="6"/>
    <x v="109"/>
    <n v="8"/>
    <n v="2"/>
    <x v="0"/>
    <m/>
    <s v="x"/>
    <s v="Nej"/>
    <m/>
    <m/>
    <s v="x"/>
  </r>
  <r>
    <d v="2023-12-14T00:00:00"/>
    <x v="780"/>
    <x v="2"/>
    <x v="80"/>
    <n v="6"/>
    <n v="1"/>
    <x v="0"/>
    <m/>
    <s v="x"/>
    <s v="Nej"/>
    <m/>
    <m/>
    <s v="x"/>
  </r>
  <r>
    <d v="2023-12-14T00:00:00"/>
    <x v="859"/>
    <x v="2"/>
    <x v="80"/>
    <n v="7"/>
    <n v="2"/>
    <x v="0"/>
    <m/>
    <s v="x"/>
    <m/>
    <m/>
    <m/>
    <s v="x"/>
  </r>
  <r>
    <d v="2023-12-14T00:00:00"/>
    <x v="860"/>
    <x v="2"/>
    <x v="80"/>
    <n v="16"/>
    <n v="3"/>
    <x v="0"/>
    <m/>
    <s v="x"/>
    <s v="Nej"/>
    <m/>
    <m/>
    <m/>
  </r>
  <r>
    <d v="2023-12-14T00:00:00"/>
    <x v="861"/>
    <x v="2"/>
    <x v="62"/>
    <n v="8"/>
    <n v="2"/>
    <x v="0"/>
    <m/>
    <s v="x"/>
    <s v="Nej"/>
    <m/>
    <m/>
    <s v="x"/>
  </r>
  <r>
    <d v="2023-12-14T00:00:00"/>
    <x v="862"/>
    <x v="2"/>
    <x v="62"/>
    <n v="6"/>
    <n v="2"/>
    <x v="0"/>
    <m/>
    <s v="x"/>
    <s v="Nej"/>
    <m/>
    <m/>
    <s v="x"/>
  </r>
  <r>
    <d v="2023-12-14T00:00:00"/>
    <x v="863"/>
    <x v="2"/>
    <x v="80"/>
    <n v="23"/>
    <n v="3"/>
    <x v="0"/>
    <m/>
    <s v="x"/>
    <s v="Nej"/>
    <m/>
    <m/>
    <s v="x"/>
  </r>
  <r>
    <d v="2023-12-14T00:00:00"/>
    <x v="237"/>
    <x v="2"/>
    <x v="80"/>
    <n v="8"/>
    <n v="2"/>
    <x v="0"/>
    <m/>
    <s v="x"/>
    <s v="Nej"/>
    <m/>
    <m/>
    <s v="x"/>
  </r>
  <r>
    <d v="2023-12-14T00:00:00"/>
    <x v="864"/>
    <x v="4"/>
    <x v="15"/>
    <n v="19"/>
    <n v="3"/>
    <x v="0"/>
    <m/>
    <s v="x"/>
    <s v="Nej"/>
    <m/>
    <m/>
    <m/>
  </r>
  <r>
    <d v="2023-12-14T00:00:00"/>
    <x v="864"/>
    <x v="4"/>
    <x v="15"/>
    <n v="19"/>
    <n v="3"/>
    <x v="0"/>
    <m/>
    <s v="x"/>
    <s v="Nej"/>
    <m/>
    <m/>
    <m/>
  </r>
  <r>
    <d v="2023-12-14T00:00:00"/>
    <x v="865"/>
    <x v="3"/>
    <x v="2"/>
    <n v="3"/>
    <n v="2"/>
    <x v="0"/>
    <m/>
    <s v="x"/>
    <s v="Nej"/>
    <m/>
    <m/>
    <m/>
  </r>
  <r>
    <d v="2023-12-14T00:00:00"/>
    <x v="866"/>
    <x v="8"/>
    <x v="10"/>
    <n v="19"/>
    <n v="2"/>
    <x v="0"/>
    <m/>
    <s v="x"/>
    <s v="Nej"/>
    <m/>
    <m/>
    <m/>
  </r>
  <r>
    <d v="2023-12-14T00:00:00"/>
    <x v="866"/>
    <x v="8"/>
    <x v="7"/>
    <n v="21"/>
    <n v="2"/>
    <x v="0"/>
    <m/>
    <s v="x"/>
    <s v="Nej"/>
    <m/>
    <m/>
    <m/>
  </r>
  <r>
    <d v="2023-12-14T00:00:00"/>
    <x v="866"/>
    <x v="8"/>
    <x v="4"/>
    <n v="20"/>
    <n v="2"/>
    <x v="0"/>
    <m/>
    <s v="x"/>
    <s v="Nej"/>
    <m/>
    <m/>
    <m/>
  </r>
  <r>
    <d v="2023-12-14T00:00:00"/>
    <x v="105"/>
    <x v="14"/>
    <x v="40"/>
    <n v="4"/>
    <n v="2"/>
    <x v="0"/>
    <m/>
    <s v="x"/>
    <s v="Nej"/>
    <m/>
    <m/>
    <m/>
  </r>
  <r>
    <d v="2023-12-14T00:00:00"/>
    <x v="867"/>
    <x v="0"/>
    <x v="21"/>
    <n v="5"/>
    <n v="2"/>
    <x v="0"/>
    <m/>
    <s v="x"/>
    <s v="Nej"/>
    <m/>
    <m/>
    <m/>
  </r>
  <r>
    <d v="2023-12-14T00:00:00"/>
    <x v="58"/>
    <x v="6"/>
    <x v="9"/>
    <n v="27"/>
    <n v="4"/>
    <x v="0"/>
    <m/>
    <s v="x"/>
    <s v="Nej"/>
    <m/>
    <m/>
    <s v="x"/>
  </r>
  <r>
    <d v="2023-12-14T00:00:00"/>
    <x v="58"/>
    <x v="3"/>
    <x v="2"/>
    <n v="24"/>
    <n v="5"/>
    <x v="0"/>
    <m/>
    <s v="x"/>
    <s v="Nej"/>
    <m/>
    <m/>
    <s v="x"/>
  </r>
  <r>
    <d v="2023-12-14T00:00:00"/>
    <x v="330"/>
    <x v="4"/>
    <x v="4"/>
    <n v="23"/>
    <n v="2"/>
    <x v="0"/>
    <m/>
    <s v="x"/>
    <s v="Nej"/>
    <m/>
    <m/>
    <s v="x"/>
  </r>
  <r>
    <d v="2023-12-14T00:00:00"/>
    <x v="26"/>
    <x v="3"/>
    <x v="2"/>
    <n v="19"/>
    <n v="1"/>
    <x v="0"/>
    <m/>
    <s v="x"/>
    <m/>
    <m/>
    <m/>
    <s v="x"/>
  </r>
  <r>
    <d v="2023-12-14T00:00:00"/>
    <x v="868"/>
    <x v="4"/>
    <x v="4"/>
    <n v="29"/>
    <n v="5"/>
    <x v="0"/>
    <s v="x"/>
    <m/>
    <m/>
    <m/>
    <m/>
    <m/>
  </r>
  <r>
    <d v="2023-12-14T00:00:00"/>
    <x v="71"/>
    <x v="6"/>
    <x v="6"/>
    <n v="18"/>
    <n v="3"/>
    <x v="0"/>
    <m/>
    <s v="x"/>
    <s v="Nej"/>
    <m/>
    <m/>
    <s v="x"/>
  </r>
  <r>
    <d v="2023-12-14T00:00:00"/>
    <x v="71"/>
    <x v="6"/>
    <x v="6"/>
    <n v="23"/>
    <n v="3"/>
    <x v="0"/>
    <m/>
    <s v="x"/>
    <s v="Nej"/>
    <m/>
    <m/>
    <s v="x"/>
  </r>
  <r>
    <d v="2023-12-14T00:00:00"/>
    <x v="218"/>
    <x v="6"/>
    <x v="12"/>
    <n v="22"/>
    <n v="3"/>
    <x v="0"/>
    <m/>
    <s v="x"/>
    <m/>
    <m/>
    <m/>
    <s v="x"/>
  </r>
  <r>
    <d v="2023-12-14T00:00:00"/>
    <x v="399"/>
    <x v="3"/>
    <x v="16"/>
    <n v="25"/>
    <n v="2"/>
    <x v="0"/>
    <m/>
    <s v="x"/>
    <s v="Nej"/>
    <m/>
    <m/>
    <s v="x"/>
  </r>
  <r>
    <d v="2023-12-14T00:00:00"/>
    <x v="38"/>
    <x v="6"/>
    <x v="6"/>
    <n v="25"/>
    <n v="3"/>
    <x v="0"/>
    <m/>
    <s v="x"/>
    <s v="Nej"/>
    <m/>
    <m/>
    <m/>
  </r>
  <r>
    <d v="2023-12-14T00:00:00"/>
    <x v="672"/>
    <x v="0"/>
    <x v="1"/>
    <n v="15"/>
    <n v="2"/>
    <x v="0"/>
    <m/>
    <s v="x"/>
    <s v="Nej"/>
    <m/>
    <m/>
    <m/>
  </r>
  <r>
    <d v="2023-12-14T00:00:00"/>
    <x v="70"/>
    <x v="6"/>
    <x v="13"/>
    <n v="19"/>
    <n v="3"/>
    <x v="0"/>
    <m/>
    <s v="x"/>
    <s v="Nej"/>
    <m/>
    <m/>
    <s v="x"/>
  </r>
  <r>
    <d v="2023-12-14T00:00:00"/>
    <x v="70"/>
    <x v="6"/>
    <x v="13"/>
    <n v="14"/>
    <n v="3"/>
    <x v="0"/>
    <m/>
    <s v="x"/>
    <s v="Nej"/>
    <m/>
    <m/>
    <s v="x"/>
  </r>
  <r>
    <d v="2023-12-14T00:00:00"/>
    <x v="869"/>
    <x v="3"/>
    <x v="2"/>
    <n v="20"/>
    <n v="2"/>
    <x v="0"/>
    <m/>
    <s v="x"/>
    <s v="Nej"/>
    <m/>
    <m/>
    <m/>
  </r>
  <r>
    <d v="2023-12-14T00:00:00"/>
    <x v="355"/>
    <x v="4"/>
    <x v="32"/>
    <n v="21"/>
    <n v="4"/>
    <x v="0"/>
    <m/>
    <s v="x"/>
    <m/>
    <m/>
    <m/>
    <m/>
  </r>
  <r>
    <d v="2023-12-14T00:00:00"/>
    <x v="636"/>
    <x v="0"/>
    <x v="102"/>
    <n v="23"/>
    <n v="2"/>
    <x v="0"/>
    <s v="x"/>
    <m/>
    <m/>
    <m/>
    <m/>
    <m/>
  </r>
  <r>
    <d v="2023-12-14T00:00:00"/>
    <x v="870"/>
    <x v="2"/>
    <x v="80"/>
    <n v="19"/>
    <n v="3"/>
    <x v="0"/>
    <m/>
    <s v="x"/>
    <s v="Nej"/>
    <m/>
    <m/>
    <s v="x"/>
  </r>
  <r>
    <d v="2023-12-14T00:00:00"/>
    <x v="870"/>
    <x v="2"/>
    <x v="80"/>
    <n v="19"/>
    <n v="3"/>
    <x v="0"/>
    <m/>
    <s v="x"/>
    <s v="Nej"/>
    <m/>
    <m/>
    <s v="x"/>
  </r>
  <r>
    <d v="2023-12-14T00:00:00"/>
    <x v="489"/>
    <x v="3"/>
    <x v="16"/>
    <n v="19"/>
    <n v="2"/>
    <x v="0"/>
    <m/>
    <s v="x"/>
    <s v="Nej"/>
    <m/>
    <m/>
    <s v="x"/>
  </r>
  <r>
    <d v="2023-12-14T00:00:00"/>
    <x v="871"/>
    <x v="4"/>
    <x v="4"/>
    <n v="20"/>
    <n v="2"/>
    <x v="0"/>
    <m/>
    <s v="x"/>
    <s v="Juletur i DGB"/>
    <m/>
    <m/>
    <m/>
  </r>
  <r>
    <d v="2023-12-14T00:00:00"/>
    <x v="871"/>
    <x v="4"/>
    <x v="4"/>
    <n v="20"/>
    <n v="2"/>
    <x v="0"/>
    <m/>
    <s v="x"/>
    <s v="Juletur i DGB"/>
    <m/>
    <m/>
    <m/>
  </r>
  <r>
    <d v="2023-12-14T00:00:00"/>
    <x v="872"/>
    <x v="0"/>
    <x v="21"/>
    <n v="4"/>
    <n v="1"/>
    <x v="0"/>
    <m/>
    <s v="x"/>
    <s v="Nej"/>
    <m/>
    <m/>
    <m/>
  </r>
  <r>
    <d v="2023-12-14T00:00:00"/>
    <x v="873"/>
    <x v="4"/>
    <x v="32"/>
    <n v="5"/>
    <n v="3"/>
    <x v="0"/>
    <m/>
    <s v="x"/>
    <s v="Nej"/>
    <m/>
    <m/>
    <m/>
  </r>
  <r>
    <d v="2023-12-14T00:00:00"/>
    <x v="727"/>
    <x v="4"/>
    <x v="34"/>
    <n v="18"/>
    <n v="7"/>
    <x v="0"/>
    <m/>
    <s v="x"/>
    <s v="Nej"/>
    <m/>
    <m/>
    <m/>
  </r>
  <r>
    <d v="2023-12-14T00:00:00"/>
    <x v="105"/>
    <x v="14"/>
    <x v="101"/>
    <n v="3"/>
    <n v="3"/>
    <x v="0"/>
    <m/>
    <s v="x"/>
    <s v="Nej"/>
    <m/>
    <m/>
    <m/>
  </r>
  <r>
    <d v="2023-12-14T00:00:00"/>
    <x v="723"/>
    <x v="3"/>
    <x v="23"/>
    <n v="21"/>
    <n v="1"/>
    <x v="0"/>
    <m/>
    <s v="x"/>
    <s v="Nej"/>
    <m/>
    <m/>
    <m/>
  </r>
  <r>
    <d v="2023-12-14T00:00:00"/>
    <x v="723"/>
    <x v="3"/>
    <x v="23"/>
    <n v="21"/>
    <n v="1"/>
    <x v="0"/>
    <m/>
    <s v="x"/>
    <s v="Nej"/>
    <m/>
    <m/>
    <m/>
  </r>
  <r>
    <d v="2023-12-14T00:00:00"/>
    <x v="733"/>
    <x v="3"/>
    <x v="68"/>
    <n v="8"/>
    <n v="2"/>
    <x v="0"/>
    <m/>
    <s v="x"/>
    <s v="Nej"/>
    <m/>
    <m/>
    <s v="x"/>
  </r>
  <r>
    <d v="2023-12-14T00:00:00"/>
    <x v="762"/>
    <x v="3"/>
    <x v="23"/>
    <n v="25"/>
    <n v="2"/>
    <x v="0"/>
    <m/>
    <s v="x"/>
    <s v="Juletur i DGB"/>
    <m/>
    <m/>
    <m/>
  </r>
  <r>
    <d v="2023-12-14T00:00:00"/>
    <x v="762"/>
    <x v="3"/>
    <x v="23"/>
    <n v="25"/>
    <n v="2"/>
    <x v="0"/>
    <m/>
    <s v="x"/>
    <s v="Juletur i DGB"/>
    <m/>
    <m/>
    <m/>
  </r>
  <r>
    <d v="2023-12-14T00:00:00"/>
    <x v="762"/>
    <x v="3"/>
    <x v="23"/>
    <n v="25"/>
    <n v="2"/>
    <x v="0"/>
    <m/>
    <s v="x"/>
    <s v="Juletur i DGB"/>
    <m/>
    <m/>
    <m/>
  </r>
  <r>
    <d v="2023-12-14T00:00:00"/>
    <x v="762"/>
    <x v="3"/>
    <x v="23"/>
    <n v="25"/>
    <n v="2"/>
    <x v="0"/>
    <m/>
    <s v="x"/>
    <s v="Juletur i DGB"/>
    <m/>
    <m/>
    <m/>
  </r>
  <r>
    <d v="2023-12-14T00:00:00"/>
    <x v="762"/>
    <x v="3"/>
    <x v="23"/>
    <n v="25"/>
    <n v="2"/>
    <x v="0"/>
    <m/>
    <s v="x"/>
    <s v="Juletur i DGB"/>
    <m/>
    <m/>
    <m/>
  </r>
  <r>
    <d v="2023-12-14T00:00:00"/>
    <x v="14"/>
    <x v="6"/>
    <x v="6"/>
    <n v="3"/>
    <n v="2"/>
    <x v="0"/>
    <m/>
    <s v="x"/>
    <s v="Nej"/>
    <m/>
    <m/>
    <s v="x"/>
  </r>
  <r>
    <d v="2023-12-14T00:00:00"/>
    <x v="831"/>
    <x v="3"/>
    <x v="9"/>
    <n v="19"/>
    <n v="2"/>
    <x v="0"/>
    <m/>
    <s v="x"/>
    <s v="Nej"/>
    <m/>
    <m/>
    <s v="x"/>
  </r>
  <r>
    <d v="2023-12-14T00:00:00"/>
    <x v="874"/>
    <x v="9"/>
    <x v="71"/>
    <n v="25"/>
    <n v="2"/>
    <x v="0"/>
    <m/>
    <s v="x"/>
    <s v="Nej"/>
    <m/>
    <m/>
    <m/>
  </r>
  <r>
    <d v="2023-12-14T00:00:00"/>
    <x v="874"/>
    <x v="9"/>
    <x v="71"/>
    <n v="25"/>
    <n v="2"/>
    <x v="0"/>
    <m/>
    <s v="x"/>
    <s v="Nej"/>
    <m/>
    <m/>
    <m/>
  </r>
  <r>
    <d v="2023-12-15T00:00:00"/>
    <x v="748"/>
    <x v="4"/>
    <x v="130"/>
    <n v="10"/>
    <n v="3"/>
    <x v="23"/>
    <m/>
    <m/>
    <m/>
    <s v="x"/>
    <m/>
    <m/>
  </r>
  <r>
    <d v="2023-12-15T00:00:00"/>
    <x v="869"/>
    <x v="3"/>
    <x v="2"/>
    <n v="20"/>
    <n v="2"/>
    <x v="23"/>
    <m/>
    <m/>
    <m/>
    <m/>
    <m/>
    <m/>
  </r>
  <r>
    <d v="2023-12-15T00:00:00"/>
    <x v="869"/>
    <x v="3"/>
    <x v="2"/>
    <n v="20"/>
    <n v="2"/>
    <x v="23"/>
    <m/>
    <m/>
    <m/>
    <m/>
    <m/>
    <m/>
  </r>
  <r>
    <d v="2023-12-15T00:00:00"/>
    <x v="869"/>
    <x v="3"/>
    <x v="2"/>
    <n v="20"/>
    <n v="2"/>
    <x v="23"/>
    <m/>
    <m/>
    <m/>
    <m/>
    <m/>
    <m/>
  </r>
  <r>
    <d v="2023-12-15T00:00:00"/>
    <x v="875"/>
    <x v="6"/>
    <x v="12"/>
    <n v="24"/>
    <n v="3"/>
    <x v="0"/>
    <m/>
    <s v="x"/>
    <s v="Nej"/>
    <m/>
    <m/>
    <s v="x"/>
  </r>
  <r>
    <d v="2023-12-15T00:00:00"/>
    <x v="875"/>
    <x v="6"/>
    <x v="12"/>
    <n v="24"/>
    <n v="3"/>
    <x v="0"/>
    <m/>
    <s v="x"/>
    <s v="Nej"/>
    <m/>
    <m/>
    <s v="x"/>
  </r>
  <r>
    <d v="2023-12-15T00:00:00"/>
    <x v="876"/>
    <x v="2"/>
    <x v="62"/>
    <n v="4"/>
    <n v="2"/>
    <x v="0"/>
    <m/>
    <s v="x"/>
    <s v="Nej"/>
    <m/>
    <m/>
    <s v="x"/>
  </r>
  <r>
    <d v="2023-12-15T00:00:00"/>
    <x v="464"/>
    <x v="0"/>
    <x v="36"/>
    <n v="25"/>
    <n v="1"/>
    <x v="0"/>
    <m/>
    <s v="x"/>
    <s v="Nej"/>
    <m/>
    <m/>
    <s v="x"/>
  </r>
  <r>
    <d v="2023-12-15T00:00:00"/>
    <x v="464"/>
    <x v="0"/>
    <x v="36"/>
    <n v="25"/>
    <n v="1"/>
    <x v="0"/>
    <m/>
    <s v="x"/>
    <s v="Nej"/>
    <m/>
    <m/>
    <s v="x"/>
  </r>
  <r>
    <d v="2023-12-15T00:00:00"/>
    <x v="70"/>
    <x v="6"/>
    <x v="13"/>
    <n v="19"/>
    <n v="3"/>
    <x v="0"/>
    <m/>
    <s v="x"/>
    <s v="Nej"/>
    <m/>
    <m/>
    <s v="x"/>
  </r>
  <r>
    <d v="2023-12-15T00:00:00"/>
    <x v="877"/>
    <x v="4"/>
    <x v="4"/>
    <n v="12"/>
    <n v="3"/>
    <x v="0"/>
    <m/>
    <s v="x"/>
    <s v="Nej"/>
    <m/>
    <m/>
    <s v="x"/>
  </r>
  <r>
    <d v="2023-12-15T00:00:00"/>
    <x v="254"/>
    <x v="6"/>
    <x v="12"/>
    <n v="21"/>
    <n v="2"/>
    <x v="0"/>
    <m/>
    <s v="x"/>
    <s v="Nej"/>
    <m/>
    <m/>
    <s v="x"/>
  </r>
  <r>
    <d v="2023-12-15T00:00:00"/>
    <x v="65"/>
    <x v="3"/>
    <x v="2"/>
    <n v="16"/>
    <n v="1"/>
    <x v="0"/>
    <m/>
    <s v="x"/>
    <s v="Nej"/>
    <m/>
    <m/>
    <s v="x"/>
  </r>
  <r>
    <d v="2023-12-15T00:00:00"/>
    <x v="607"/>
    <x v="11"/>
    <x v="1"/>
    <n v="20"/>
    <n v="3"/>
    <x v="0"/>
    <s v="x"/>
    <m/>
    <m/>
    <m/>
    <m/>
    <s v="x"/>
  </r>
  <r>
    <d v="2023-12-15T00:00:00"/>
    <x v="209"/>
    <x v="0"/>
    <x v="18"/>
    <n v="25"/>
    <n v="1"/>
    <x v="0"/>
    <m/>
    <s v="x"/>
    <s v="Nej"/>
    <m/>
    <m/>
    <s v="x"/>
  </r>
  <r>
    <d v="2023-12-15T00:00:00"/>
    <x v="215"/>
    <x v="3"/>
    <x v="16"/>
    <n v="25"/>
    <n v="2"/>
    <x v="0"/>
    <m/>
    <s v="x"/>
    <s v="Nej"/>
    <m/>
    <m/>
    <s v="x"/>
  </r>
  <r>
    <d v="2023-12-15T00:00:00"/>
    <x v="215"/>
    <x v="3"/>
    <x v="16"/>
    <n v="25"/>
    <n v="2"/>
    <x v="0"/>
    <m/>
    <s v="x"/>
    <s v="Nej"/>
    <m/>
    <m/>
    <s v="x"/>
  </r>
  <r>
    <d v="2023-12-15T00:00:00"/>
    <x v="215"/>
    <x v="3"/>
    <x v="16"/>
    <n v="25"/>
    <n v="2"/>
    <x v="0"/>
    <m/>
    <s v="x"/>
    <s v="Nej"/>
    <m/>
    <m/>
    <s v="x"/>
  </r>
  <r>
    <d v="2023-12-15T00:00:00"/>
    <x v="215"/>
    <x v="3"/>
    <x v="16"/>
    <n v="25"/>
    <n v="2"/>
    <x v="0"/>
    <m/>
    <s v="x"/>
    <s v="Nej"/>
    <m/>
    <m/>
    <s v="x"/>
  </r>
  <r>
    <d v="2023-12-15T00:00:00"/>
    <x v="878"/>
    <x v="4"/>
    <x v="44"/>
    <n v="7"/>
    <n v="2"/>
    <x v="0"/>
    <m/>
    <s v="x"/>
    <s v="Nej"/>
    <m/>
    <m/>
    <m/>
  </r>
  <r>
    <d v="2023-12-15T00:00:00"/>
    <x v="246"/>
    <x v="2"/>
    <x v="80"/>
    <n v="6"/>
    <n v="2"/>
    <x v="0"/>
    <m/>
    <s v="x"/>
    <s v="Nej"/>
    <m/>
    <m/>
    <m/>
  </r>
  <r>
    <d v="2023-12-15T00:00:00"/>
    <x v="186"/>
    <x v="0"/>
    <x v="102"/>
    <n v="22"/>
    <n v="7"/>
    <x v="0"/>
    <m/>
    <s v="x"/>
    <s v="Nej"/>
    <m/>
    <m/>
    <m/>
  </r>
  <r>
    <d v="2023-12-15T00:00:00"/>
    <x v="70"/>
    <x v="6"/>
    <x v="13"/>
    <n v="15"/>
    <n v="3"/>
    <x v="0"/>
    <m/>
    <s v="x"/>
    <s v="Nej"/>
    <m/>
    <m/>
    <s v="x"/>
  </r>
  <r>
    <d v="2023-12-15T00:00:00"/>
    <x v="164"/>
    <x v="0"/>
    <x v="143"/>
    <n v="31"/>
    <n v="3"/>
    <x v="0"/>
    <m/>
    <s v="x"/>
    <s v="Nej"/>
    <m/>
    <m/>
    <m/>
  </r>
  <r>
    <d v="2023-12-15T00:00:00"/>
    <x v="771"/>
    <x v="0"/>
    <x v="3"/>
    <n v="21"/>
    <n v="2"/>
    <x v="0"/>
    <m/>
    <s v="x"/>
    <s v="Nej"/>
    <m/>
    <m/>
    <m/>
  </r>
  <r>
    <d v="2023-12-15T00:00:00"/>
    <x v="26"/>
    <x v="3"/>
    <x v="1"/>
    <n v="5"/>
    <n v="1"/>
    <x v="0"/>
    <m/>
    <s v="x"/>
    <s v="Nej"/>
    <m/>
    <m/>
    <m/>
  </r>
  <r>
    <d v="2023-12-15T00:00:00"/>
    <x v="879"/>
    <x v="5"/>
    <x v="42"/>
    <n v="25"/>
    <n v="2"/>
    <x v="0"/>
    <m/>
    <s v="x"/>
    <s v="Nej"/>
    <m/>
    <m/>
    <m/>
  </r>
  <r>
    <d v="2023-12-15T00:00:00"/>
    <x v="879"/>
    <x v="5"/>
    <x v="42"/>
    <n v="25"/>
    <n v="2"/>
    <x v="0"/>
    <m/>
    <s v="x"/>
    <s v="Nej"/>
    <m/>
    <m/>
    <m/>
  </r>
  <r>
    <d v="2023-12-15T00:00:00"/>
    <x v="879"/>
    <x v="5"/>
    <x v="42"/>
    <n v="25"/>
    <n v="2"/>
    <x v="0"/>
    <m/>
    <s v="x"/>
    <s v="Nej"/>
    <m/>
    <m/>
    <m/>
  </r>
  <r>
    <d v="2023-12-15T00:00:00"/>
    <x v="879"/>
    <x v="5"/>
    <x v="42"/>
    <n v="25"/>
    <n v="2"/>
    <x v="0"/>
    <m/>
    <s v="x"/>
    <s v="Nej"/>
    <m/>
    <m/>
    <m/>
  </r>
  <r>
    <d v="2023-12-15T00:00:00"/>
    <x v="675"/>
    <x v="0"/>
    <x v="17"/>
    <n v="22"/>
    <n v="2"/>
    <x v="0"/>
    <m/>
    <s v="x"/>
    <s v="Nej"/>
    <m/>
    <m/>
    <m/>
  </r>
  <r>
    <d v="2023-12-15T00:00:00"/>
    <x v="675"/>
    <x v="0"/>
    <x v="17"/>
    <n v="22"/>
    <n v="2"/>
    <x v="0"/>
    <m/>
    <s v="x"/>
    <s v="Nej"/>
    <m/>
    <m/>
    <m/>
  </r>
  <r>
    <d v="2023-12-15T00:00:00"/>
    <x v="880"/>
    <x v="4"/>
    <x v="4"/>
    <n v="1"/>
    <n v="2"/>
    <x v="0"/>
    <m/>
    <s v="x"/>
    <m/>
    <m/>
    <m/>
    <s v="x"/>
  </r>
  <r>
    <d v="2023-12-15T00:00:00"/>
    <x v="237"/>
    <x v="2"/>
    <x v="80"/>
    <n v="7"/>
    <n v="3"/>
    <x v="0"/>
    <m/>
    <s v="x"/>
    <s v="Nej"/>
    <m/>
    <m/>
    <s v="x"/>
  </r>
  <r>
    <d v="2023-12-15T00:00:00"/>
    <x v="881"/>
    <x v="2"/>
    <x v="80"/>
    <n v="10"/>
    <n v="3"/>
    <x v="0"/>
    <m/>
    <s v="x"/>
    <s v="Nej"/>
    <m/>
    <m/>
    <s v="x"/>
  </r>
  <r>
    <d v="2023-12-15T00:00:00"/>
    <x v="882"/>
    <x v="2"/>
    <x v="80"/>
    <n v="5"/>
    <n v="4"/>
    <x v="0"/>
    <m/>
    <s v="x"/>
    <s v="Nej"/>
    <m/>
    <m/>
    <s v="x"/>
  </r>
  <r>
    <d v="2023-12-15T00:00:00"/>
    <x v="8"/>
    <x v="2"/>
    <x v="80"/>
    <n v="15"/>
    <n v="2"/>
    <x v="0"/>
    <m/>
    <s v="x"/>
    <s v="Nej"/>
    <m/>
    <m/>
    <s v="x"/>
  </r>
  <r>
    <d v="2023-12-15T00:00:00"/>
    <x v="58"/>
    <x v="3"/>
    <x v="23"/>
    <n v="13"/>
    <n v="2"/>
    <x v="0"/>
    <m/>
    <s v="x"/>
    <s v="Nej"/>
    <m/>
    <m/>
    <s v="x"/>
  </r>
  <r>
    <d v="2023-12-15T00:00:00"/>
    <x v="58"/>
    <x v="3"/>
    <x v="23"/>
    <n v="10"/>
    <n v="2"/>
    <x v="0"/>
    <m/>
    <s v="x"/>
    <s v="Nej"/>
    <m/>
    <m/>
    <s v="x"/>
  </r>
  <r>
    <d v="2023-12-15T00:00:00"/>
    <x v="869"/>
    <x v="3"/>
    <x v="2"/>
    <n v="21"/>
    <n v="1"/>
    <x v="0"/>
    <m/>
    <s v="x"/>
    <m/>
    <m/>
    <m/>
    <m/>
  </r>
  <r>
    <d v="2023-12-15T00:00:00"/>
    <x v="869"/>
    <x v="3"/>
    <x v="2"/>
    <n v="20"/>
    <n v="2"/>
    <x v="0"/>
    <m/>
    <s v="x"/>
    <s v="Nej"/>
    <m/>
    <m/>
    <m/>
  </r>
  <r>
    <d v="2023-12-15T00:00:00"/>
    <x v="883"/>
    <x v="3"/>
    <x v="16"/>
    <n v="20"/>
    <n v="2"/>
    <x v="0"/>
    <m/>
    <s v="x"/>
    <s v="Nej"/>
    <m/>
    <m/>
    <m/>
  </r>
  <r>
    <d v="2023-12-15T00:00:00"/>
    <x v="883"/>
    <x v="3"/>
    <x v="16"/>
    <n v="20"/>
    <n v="2"/>
    <x v="0"/>
    <m/>
    <s v="x"/>
    <s v="Nej"/>
    <m/>
    <m/>
    <m/>
  </r>
  <r>
    <d v="2023-12-15T00:00:00"/>
    <x v="26"/>
    <x v="3"/>
    <x v="16"/>
    <n v="8"/>
    <n v="1"/>
    <x v="23"/>
    <m/>
    <m/>
    <m/>
    <s v="x"/>
    <s v="x"/>
    <s v="x"/>
  </r>
  <r>
    <d v="2023-12-15T00:00:00"/>
    <x v="607"/>
    <x v="9"/>
    <x v="12"/>
    <n v="21"/>
    <n v="2"/>
    <x v="24"/>
    <m/>
    <m/>
    <m/>
    <m/>
    <m/>
    <s v="x"/>
  </r>
  <r>
    <d v="2023-12-18T00:00:00"/>
    <x v="884"/>
    <x v="6"/>
    <x v="12"/>
    <n v="24"/>
    <n v="4"/>
    <x v="24"/>
    <m/>
    <m/>
    <m/>
    <m/>
    <m/>
    <m/>
  </r>
  <r>
    <d v="2023-12-18T00:00:00"/>
    <x v="884"/>
    <x v="6"/>
    <x v="6"/>
    <n v="17"/>
    <n v="4"/>
    <x v="24"/>
    <m/>
    <m/>
    <m/>
    <m/>
    <m/>
    <m/>
  </r>
  <r>
    <d v="2023-12-18T00:00:00"/>
    <x v="884"/>
    <x v="6"/>
    <x v="13"/>
    <n v="23"/>
    <n v="4"/>
    <x v="24"/>
    <m/>
    <m/>
    <m/>
    <m/>
    <m/>
    <m/>
  </r>
  <r>
    <d v="2023-12-18T00:00:00"/>
    <x v="884"/>
    <x v="6"/>
    <x v="9"/>
    <n v="14"/>
    <n v="4"/>
    <x v="23"/>
    <m/>
    <m/>
    <m/>
    <m/>
    <m/>
    <m/>
  </r>
  <r>
    <d v="2023-12-18T00:00:00"/>
    <x v="884"/>
    <x v="3"/>
    <x v="2"/>
    <n v="24"/>
    <n v="4"/>
    <x v="23"/>
    <m/>
    <m/>
    <m/>
    <m/>
    <m/>
    <m/>
  </r>
  <r>
    <d v="2023-12-18T00:00:00"/>
    <x v="884"/>
    <x v="3"/>
    <x v="23"/>
    <n v="24"/>
    <n v="4"/>
    <x v="25"/>
    <m/>
    <m/>
    <m/>
    <m/>
    <m/>
    <m/>
  </r>
  <r>
    <d v="2023-12-18T00:00:00"/>
    <x v="884"/>
    <x v="3"/>
    <x v="16"/>
    <n v="23"/>
    <n v="4"/>
    <x v="25"/>
    <m/>
    <m/>
    <m/>
    <m/>
    <m/>
    <m/>
  </r>
  <r>
    <d v="2023-12-18T00:00:00"/>
    <x v="885"/>
    <x v="9"/>
    <x v="70"/>
    <n v="19"/>
    <n v="2"/>
    <x v="24"/>
    <m/>
    <m/>
    <m/>
    <m/>
    <m/>
    <m/>
  </r>
  <r>
    <d v="2023-12-18T00:00:00"/>
    <x v="885"/>
    <x v="11"/>
    <x v="26"/>
    <n v="16"/>
    <n v="2"/>
    <x v="23"/>
    <m/>
    <m/>
    <m/>
    <m/>
    <m/>
    <m/>
  </r>
  <r>
    <d v="2023-12-18T00:00:00"/>
    <x v="885"/>
    <x v="11"/>
    <x v="68"/>
    <n v="22"/>
    <n v="2"/>
    <x v="25"/>
    <m/>
    <m/>
    <m/>
    <m/>
    <m/>
    <m/>
  </r>
  <r>
    <d v="2023-12-18T00:00:00"/>
    <x v="814"/>
    <x v="6"/>
    <x v="9"/>
    <n v="23"/>
    <n v="2"/>
    <x v="23"/>
    <m/>
    <m/>
    <m/>
    <m/>
    <m/>
    <m/>
  </r>
  <r>
    <d v="2023-12-18T00:00:00"/>
    <x v="814"/>
    <x v="6"/>
    <x v="9"/>
    <n v="23"/>
    <n v="2"/>
    <x v="23"/>
    <m/>
    <m/>
    <m/>
    <m/>
    <m/>
    <m/>
  </r>
  <r>
    <d v="2023-12-18T00:00:00"/>
    <x v="843"/>
    <x v="0"/>
    <x v="102"/>
    <n v="11"/>
    <n v="4"/>
    <x v="0"/>
    <m/>
    <s v="x"/>
    <s v="Nej"/>
    <m/>
    <m/>
    <m/>
  </r>
  <r>
    <d v="2023-12-18T00:00:00"/>
    <x v="709"/>
    <x v="3"/>
    <x v="118"/>
    <n v="6"/>
    <n v="2"/>
    <x v="0"/>
    <m/>
    <s v="x"/>
    <s v="Nej"/>
    <m/>
    <m/>
    <m/>
  </r>
  <r>
    <d v="2023-12-18T00:00:00"/>
    <x v="5"/>
    <x v="4"/>
    <x v="7"/>
    <n v="25"/>
    <n v="4"/>
    <x v="0"/>
    <m/>
    <s v="x"/>
    <s v="Nej"/>
    <m/>
    <m/>
    <s v="x"/>
  </r>
  <r>
    <d v="2023-12-18T00:00:00"/>
    <x v="5"/>
    <x v="4"/>
    <x v="7"/>
    <n v="25"/>
    <n v="4"/>
    <x v="0"/>
    <m/>
    <s v="x"/>
    <s v="Nej"/>
    <m/>
    <m/>
    <s v="x"/>
  </r>
  <r>
    <d v="2023-12-18T00:00:00"/>
    <x v="5"/>
    <x v="4"/>
    <x v="7"/>
    <n v="25"/>
    <n v="4"/>
    <x v="0"/>
    <m/>
    <s v="x"/>
    <s v="Nej"/>
    <m/>
    <m/>
    <s v="x"/>
  </r>
  <r>
    <d v="2023-12-18T00:00:00"/>
    <x v="814"/>
    <x v="6"/>
    <x v="9"/>
    <n v="22"/>
    <n v="2"/>
    <x v="0"/>
    <m/>
    <s v="x"/>
    <s v="Nej"/>
    <m/>
    <m/>
    <m/>
  </r>
  <r>
    <d v="2023-12-18T00:00:00"/>
    <x v="814"/>
    <x v="6"/>
    <x v="9"/>
    <n v="22"/>
    <n v="2"/>
    <x v="0"/>
    <m/>
    <s v="x"/>
    <s v="Nej"/>
    <m/>
    <m/>
    <m/>
  </r>
  <r>
    <d v="2023-12-18T00:00:00"/>
    <x v="886"/>
    <x v="3"/>
    <x v="26"/>
    <n v="4"/>
    <n v="2"/>
    <x v="0"/>
    <m/>
    <s v="x"/>
    <s v="Nej"/>
    <m/>
    <m/>
    <m/>
  </r>
  <r>
    <d v="2023-12-18T00:00:00"/>
    <x v="623"/>
    <x v="6"/>
    <x v="9"/>
    <n v="16"/>
    <n v="3"/>
    <x v="0"/>
    <m/>
    <s v="x"/>
    <s v="Nej"/>
    <m/>
    <m/>
    <s v="x"/>
  </r>
  <r>
    <d v="2023-12-18T00:00:00"/>
    <x v="588"/>
    <x v="3"/>
    <x v="2"/>
    <n v="20"/>
    <n v="2"/>
    <x v="0"/>
    <m/>
    <s v="x"/>
    <s v="Nej"/>
    <m/>
    <m/>
    <s v="x"/>
  </r>
  <r>
    <d v="2023-12-18T00:00:00"/>
    <x v="588"/>
    <x v="3"/>
    <x v="2"/>
    <n v="20"/>
    <n v="2"/>
    <x v="0"/>
    <m/>
    <s v="x"/>
    <s v="Nej"/>
    <m/>
    <m/>
    <s v="x"/>
  </r>
  <r>
    <d v="2023-12-18T00:00:00"/>
    <x v="330"/>
    <x v="4"/>
    <x v="10"/>
    <n v="21"/>
    <n v="1"/>
    <x v="0"/>
    <m/>
    <s v="x"/>
    <s v="Nej"/>
    <m/>
    <m/>
    <s v="x"/>
  </r>
  <r>
    <d v="2023-12-18T00:00:00"/>
    <x v="887"/>
    <x v="3"/>
    <x v="55"/>
    <n v="25"/>
    <n v="2"/>
    <x v="0"/>
    <m/>
    <s v="x"/>
    <s v="Juletur i DGB"/>
    <m/>
    <m/>
    <m/>
  </r>
  <r>
    <d v="2023-12-18T00:00:00"/>
    <x v="887"/>
    <x v="3"/>
    <x v="55"/>
    <n v="25"/>
    <n v="2"/>
    <x v="0"/>
    <m/>
    <s v="x"/>
    <s v="Juletur i DGB"/>
    <m/>
    <m/>
    <m/>
  </r>
  <r>
    <d v="2023-12-18T00:00:00"/>
    <x v="887"/>
    <x v="3"/>
    <x v="55"/>
    <n v="25"/>
    <n v="2"/>
    <x v="0"/>
    <m/>
    <s v="x"/>
    <s v="Juletur i DGB"/>
    <m/>
    <m/>
    <m/>
  </r>
  <r>
    <d v="2023-12-18T00:00:00"/>
    <x v="887"/>
    <x v="3"/>
    <x v="55"/>
    <n v="25"/>
    <n v="2"/>
    <x v="0"/>
    <m/>
    <s v="x"/>
    <s v="Juletur i DGB"/>
    <m/>
    <m/>
    <m/>
  </r>
  <r>
    <d v="2023-12-18T00:00:00"/>
    <x v="267"/>
    <x v="3"/>
    <x v="16"/>
    <n v="29"/>
    <n v="3"/>
    <x v="0"/>
    <m/>
    <s v="x"/>
    <s v="Juletur i DGB"/>
    <m/>
    <m/>
    <m/>
  </r>
  <r>
    <d v="2023-12-18T00:00:00"/>
    <x v="267"/>
    <x v="3"/>
    <x v="16"/>
    <n v="29"/>
    <n v="3"/>
    <x v="0"/>
    <m/>
    <s v="x"/>
    <s v="Juletur i DGB"/>
    <m/>
    <m/>
    <m/>
  </r>
  <r>
    <d v="2023-12-18T00:00:00"/>
    <x v="222"/>
    <x v="3"/>
    <x v="55"/>
    <n v="25"/>
    <n v="2"/>
    <x v="0"/>
    <m/>
    <s v="x"/>
    <s v="Nej"/>
    <m/>
    <m/>
    <m/>
  </r>
  <r>
    <d v="2023-12-18T00:00:00"/>
    <x v="222"/>
    <x v="3"/>
    <x v="55"/>
    <n v="25"/>
    <n v="2"/>
    <x v="0"/>
    <m/>
    <s v="x"/>
    <s v="Nej"/>
    <m/>
    <m/>
    <m/>
  </r>
  <r>
    <d v="2023-12-18T00:00:00"/>
    <x v="222"/>
    <x v="3"/>
    <x v="55"/>
    <n v="25"/>
    <n v="2"/>
    <x v="0"/>
    <m/>
    <s v="x"/>
    <s v="Nej"/>
    <m/>
    <m/>
    <m/>
  </r>
  <r>
    <d v="2023-12-18T00:00:00"/>
    <x v="222"/>
    <x v="3"/>
    <x v="55"/>
    <n v="25"/>
    <n v="2"/>
    <x v="0"/>
    <m/>
    <s v="x"/>
    <s v="Nej"/>
    <m/>
    <m/>
    <m/>
  </r>
  <r>
    <d v="2023-12-18T00:00:00"/>
    <x v="330"/>
    <x v="4"/>
    <x v="10"/>
    <n v="23"/>
    <n v="1"/>
    <x v="0"/>
    <m/>
    <s v="x"/>
    <s v="Nej"/>
    <m/>
    <m/>
    <s v="x"/>
  </r>
  <r>
    <d v="2023-12-18T00:00:00"/>
    <x v="209"/>
    <x v="0"/>
    <x v="18"/>
    <n v="35"/>
    <n v="4"/>
    <x v="0"/>
    <m/>
    <s v="x"/>
    <s v="Nej"/>
    <m/>
    <m/>
    <s v="x"/>
  </r>
  <r>
    <d v="2023-12-18T00:00:00"/>
    <x v="888"/>
    <x v="4"/>
    <x v="10"/>
    <n v="22"/>
    <n v="2"/>
    <x v="0"/>
    <m/>
    <s v="x"/>
    <s v="Nej"/>
    <m/>
    <m/>
    <m/>
  </r>
  <r>
    <d v="2023-12-18T00:00:00"/>
    <x v="889"/>
    <x v="3"/>
    <x v="106"/>
    <n v="30"/>
    <n v="2"/>
    <x v="0"/>
    <m/>
    <s v="x"/>
    <s v="Nej"/>
    <m/>
    <m/>
    <m/>
  </r>
  <r>
    <d v="2023-12-18T00:00:00"/>
    <x v="890"/>
    <x v="4"/>
    <x v="1"/>
    <n v="21"/>
    <n v="6"/>
    <x v="0"/>
    <s v="x"/>
    <m/>
    <m/>
    <m/>
    <m/>
    <m/>
  </r>
  <r>
    <d v="2023-12-18T00:00:00"/>
    <x v="891"/>
    <x v="0"/>
    <x v="21"/>
    <n v="9"/>
    <n v="3"/>
    <x v="0"/>
    <m/>
    <s v="x"/>
    <s v="Nej"/>
    <m/>
    <m/>
    <m/>
  </r>
  <r>
    <d v="2023-12-18T00:00:00"/>
    <x v="892"/>
    <x v="0"/>
    <x v="21"/>
    <n v="30"/>
    <n v="9"/>
    <x v="0"/>
    <m/>
    <s v="x"/>
    <s v="Nej"/>
    <m/>
    <m/>
    <m/>
  </r>
  <r>
    <d v="2023-12-18T00:00:00"/>
    <x v="816"/>
    <x v="6"/>
    <x v="1"/>
    <n v="6"/>
    <n v="3"/>
    <x v="0"/>
    <m/>
    <s v="x"/>
    <s v="Nej"/>
    <m/>
    <m/>
    <m/>
  </r>
  <r>
    <d v="2023-12-18T00:00:00"/>
    <x v="893"/>
    <x v="4"/>
    <x v="15"/>
    <n v="6"/>
    <n v="3"/>
    <x v="0"/>
    <m/>
    <s v="x"/>
    <s v="Nej"/>
    <m/>
    <m/>
    <m/>
  </r>
  <r>
    <d v="2023-12-18T00:00:00"/>
    <x v="888"/>
    <x v="4"/>
    <x v="10"/>
    <n v="14"/>
    <n v="2"/>
    <x v="0"/>
    <m/>
    <s v="x"/>
    <s v="Nej"/>
    <m/>
    <m/>
    <m/>
  </r>
  <r>
    <d v="2023-12-18T00:00:00"/>
    <x v="888"/>
    <x v="4"/>
    <x v="10"/>
    <n v="14"/>
    <n v="2"/>
    <x v="0"/>
    <m/>
    <s v="x"/>
    <s v="Nej"/>
    <m/>
    <m/>
    <m/>
  </r>
  <r>
    <d v="2023-12-18T00:00:00"/>
    <x v="489"/>
    <x v="4"/>
    <x v="4"/>
    <n v="18"/>
    <n v="1"/>
    <x v="0"/>
    <m/>
    <s v="x"/>
    <s v="Nej"/>
    <m/>
    <m/>
    <s v="x"/>
  </r>
  <r>
    <d v="2023-12-19T00:00:00"/>
    <x v="71"/>
    <x v="6"/>
    <x v="9"/>
    <n v="20"/>
    <n v="2"/>
    <x v="23"/>
    <m/>
    <m/>
    <m/>
    <m/>
    <s v="x"/>
    <s v="x"/>
  </r>
  <r>
    <d v="2023-12-19T00:00:00"/>
    <x v="71"/>
    <x v="6"/>
    <x v="9"/>
    <n v="20"/>
    <n v="2"/>
    <x v="23"/>
    <m/>
    <m/>
    <m/>
    <m/>
    <s v="x"/>
    <s v="x"/>
  </r>
  <r>
    <d v="2023-12-19T00:00:00"/>
    <x v="71"/>
    <x v="6"/>
    <x v="9"/>
    <n v="20"/>
    <n v="2"/>
    <x v="23"/>
    <m/>
    <m/>
    <m/>
    <m/>
    <s v="x"/>
    <s v="x"/>
  </r>
  <r>
    <d v="2023-12-19T00:00:00"/>
    <x v="26"/>
    <x v="6"/>
    <x v="70"/>
    <n v="24"/>
    <n v="2"/>
    <x v="24"/>
    <m/>
    <m/>
    <m/>
    <m/>
    <s v="x"/>
    <s v="x"/>
  </r>
  <r>
    <d v="2023-12-19T00:00:00"/>
    <x v="550"/>
    <x v="6"/>
    <x v="6"/>
    <n v="20"/>
    <n v="2"/>
    <x v="24"/>
    <m/>
    <m/>
    <m/>
    <m/>
    <m/>
    <s v="x"/>
  </r>
  <r>
    <d v="2023-12-19T00:00:00"/>
    <x v="215"/>
    <x v="3"/>
    <x v="23"/>
    <n v="26"/>
    <n v="1"/>
    <x v="25"/>
    <m/>
    <m/>
    <m/>
    <m/>
    <s v="x"/>
    <s v="x"/>
  </r>
  <r>
    <d v="2023-12-19T00:00:00"/>
    <x v="894"/>
    <x v="4"/>
    <x v="34"/>
    <n v="30"/>
    <n v="3"/>
    <x v="0"/>
    <m/>
    <s v="x"/>
    <s v="Nej"/>
    <m/>
    <m/>
    <m/>
  </r>
  <r>
    <d v="2023-12-19T00:00:00"/>
    <x v="894"/>
    <x v="4"/>
    <x v="34"/>
    <n v="30"/>
    <n v="3"/>
    <x v="0"/>
    <m/>
    <s v="x"/>
    <s v="Nej"/>
    <m/>
    <m/>
    <m/>
  </r>
  <r>
    <d v="2023-12-19T00:00:00"/>
    <x v="894"/>
    <x v="4"/>
    <x v="34"/>
    <n v="30"/>
    <n v="3"/>
    <x v="0"/>
    <m/>
    <s v="x"/>
    <s v="Nej"/>
    <m/>
    <m/>
    <m/>
  </r>
  <r>
    <d v="2023-12-19T00:00:00"/>
    <x v="895"/>
    <x v="6"/>
    <x v="6"/>
    <n v="10"/>
    <n v="3"/>
    <x v="0"/>
    <m/>
    <s v="x"/>
    <s v="Juletur i DGB"/>
    <m/>
    <m/>
    <m/>
  </r>
  <r>
    <d v="2023-12-19T00:00:00"/>
    <x v="578"/>
    <x v="4"/>
    <x v="20"/>
    <n v="8"/>
    <n v="3"/>
    <x v="0"/>
    <m/>
    <s v="x"/>
    <s v="Nej"/>
    <m/>
    <m/>
    <m/>
  </r>
  <r>
    <d v="2023-12-19T00:00:00"/>
    <x v="254"/>
    <x v="6"/>
    <x v="6"/>
    <n v="9"/>
    <n v="3"/>
    <x v="0"/>
    <m/>
    <s v="x"/>
    <s v="Juletur i DGB"/>
    <m/>
    <m/>
    <m/>
  </r>
  <r>
    <d v="2023-12-19T00:00:00"/>
    <x v="747"/>
    <x v="3"/>
    <x v="16"/>
    <n v="23"/>
    <n v="2"/>
    <x v="0"/>
    <m/>
    <s v="x"/>
    <s v="Nej"/>
    <m/>
    <m/>
    <m/>
  </r>
  <r>
    <d v="2023-12-19T00:00:00"/>
    <x v="663"/>
    <x v="3"/>
    <x v="23"/>
    <n v="5"/>
    <n v="6"/>
    <x v="0"/>
    <m/>
    <s v="x"/>
    <s v="Juletur i DGB"/>
    <m/>
    <m/>
    <m/>
  </r>
  <r>
    <d v="2023-12-19T00:00:00"/>
    <x v="896"/>
    <x v="3"/>
    <x v="144"/>
    <n v="5"/>
    <n v="6"/>
    <x v="0"/>
    <m/>
    <s v="x"/>
    <s v="Nej"/>
    <s v="x"/>
    <m/>
    <s v="x"/>
  </r>
  <r>
    <d v="2023-12-19T00:00:00"/>
    <x v="71"/>
    <x v="6"/>
    <x v="13"/>
    <n v="20"/>
    <n v="3"/>
    <x v="0"/>
    <m/>
    <s v="x"/>
    <s v="Nej"/>
    <m/>
    <m/>
    <s v="x"/>
  </r>
  <r>
    <d v="2023-12-19T00:00:00"/>
    <x v="760"/>
    <x v="6"/>
    <x v="9"/>
    <n v="35"/>
    <n v="5"/>
    <x v="0"/>
    <m/>
    <s v="x"/>
    <s v="Juletur i DGB"/>
    <m/>
    <m/>
    <m/>
  </r>
  <r>
    <d v="2023-12-19T00:00:00"/>
    <x v="897"/>
    <x v="4"/>
    <x v="15"/>
    <n v="28"/>
    <n v="3"/>
    <x v="0"/>
    <m/>
    <s v="x"/>
    <s v="Nej"/>
    <m/>
    <m/>
    <m/>
  </r>
  <r>
    <d v="2023-12-19T00:00:00"/>
    <x v="897"/>
    <x v="4"/>
    <x v="15"/>
    <n v="28"/>
    <n v="3"/>
    <x v="0"/>
    <m/>
    <s v="x"/>
    <s v="Nej"/>
    <m/>
    <m/>
    <m/>
  </r>
  <r>
    <d v="2023-12-19T00:00:00"/>
    <x v="897"/>
    <x v="4"/>
    <x v="15"/>
    <n v="28"/>
    <n v="3"/>
    <x v="0"/>
    <m/>
    <s v="x"/>
    <s v="Nej"/>
    <m/>
    <m/>
    <m/>
  </r>
  <r>
    <d v="2023-12-19T00:00:00"/>
    <x v="897"/>
    <x v="4"/>
    <x v="15"/>
    <n v="28"/>
    <n v="3"/>
    <x v="0"/>
    <m/>
    <s v="x"/>
    <s v="Nej"/>
    <m/>
    <m/>
    <m/>
  </r>
  <r>
    <d v="2023-12-19T00:00:00"/>
    <x v="897"/>
    <x v="4"/>
    <x v="15"/>
    <n v="28"/>
    <n v="3"/>
    <x v="0"/>
    <m/>
    <s v="x"/>
    <s v="Nej"/>
    <m/>
    <m/>
    <m/>
  </r>
  <r>
    <d v="2023-12-19T00:00:00"/>
    <x v="10"/>
    <x v="0"/>
    <x v="21"/>
    <n v="5"/>
    <n v="4"/>
    <x v="0"/>
    <m/>
    <s v="x"/>
    <s v="Nej"/>
    <m/>
    <m/>
    <s v="x"/>
  </r>
  <r>
    <d v="2023-12-19T00:00:00"/>
    <x v="898"/>
    <x v="5"/>
    <x v="20"/>
    <n v="25"/>
    <n v="1"/>
    <x v="0"/>
    <m/>
    <s v="x"/>
    <m/>
    <m/>
    <m/>
    <m/>
  </r>
  <r>
    <d v="2023-12-19T00:00:00"/>
    <x v="898"/>
    <x v="5"/>
    <x v="20"/>
    <n v="25"/>
    <n v="1"/>
    <x v="0"/>
    <m/>
    <s v="x"/>
    <m/>
    <m/>
    <m/>
    <m/>
  </r>
  <r>
    <d v="2023-12-19T00:00:00"/>
    <x v="898"/>
    <x v="5"/>
    <x v="20"/>
    <n v="25"/>
    <n v="1"/>
    <x v="0"/>
    <m/>
    <s v="x"/>
    <m/>
    <m/>
    <m/>
    <m/>
  </r>
  <r>
    <d v="2023-12-19T00:00:00"/>
    <x v="898"/>
    <x v="5"/>
    <x v="20"/>
    <n v="25"/>
    <n v="1"/>
    <x v="0"/>
    <m/>
    <s v="x"/>
    <m/>
    <m/>
    <m/>
    <m/>
  </r>
  <r>
    <d v="2023-12-19T00:00:00"/>
    <x v="898"/>
    <x v="5"/>
    <x v="20"/>
    <n v="25"/>
    <n v="1"/>
    <x v="0"/>
    <m/>
    <s v="x"/>
    <m/>
    <m/>
    <m/>
    <m/>
  </r>
  <r>
    <d v="2023-12-19T00:00:00"/>
    <x v="218"/>
    <x v="3"/>
    <x v="2"/>
    <n v="20"/>
    <n v="2"/>
    <x v="0"/>
    <m/>
    <s v="x"/>
    <s v="Nej"/>
    <m/>
    <m/>
    <s v="x"/>
  </r>
  <r>
    <d v="2023-12-19T00:00:00"/>
    <x v="899"/>
    <x v="0"/>
    <x v="145"/>
    <n v="5"/>
    <n v="4"/>
    <x v="0"/>
    <s v="En tur gennem købstaden"/>
    <m/>
    <m/>
    <m/>
    <m/>
    <m/>
  </r>
  <r>
    <d v="2023-12-19T00:00:00"/>
    <x v="318"/>
    <x v="3"/>
    <x v="16"/>
    <n v="26"/>
    <n v="2"/>
    <x v="0"/>
    <m/>
    <s v="x"/>
    <s v="Nej"/>
    <m/>
    <m/>
    <s v="x"/>
  </r>
  <r>
    <d v="2023-12-19T00:00:00"/>
    <x v="290"/>
    <x v="4"/>
    <x v="4"/>
    <n v="20"/>
    <n v="2"/>
    <x v="0"/>
    <m/>
    <s v="x"/>
    <s v="Nej"/>
    <m/>
    <m/>
    <m/>
  </r>
  <r>
    <d v="2023-12-19T00:00:00"/>
    <x v="290"/>
    <x v="4"/>
    <x v="4"/>
    <n v="22"/>
    <n v="1"/>
    <x v="0"/>
    <m/>
    <s v="x"/>
    <s v="Nej"/>
    <m/>
    <m/>
    <m/>
  </r>
  <r>
    <d v="2023-12-19T00:00:00"/>
    <x v="290"/>
    <x v="4"/>
    <x v="4"/>
    <n v="19"/>
    <n v="1"/>
    <x v="0"/>
    <m/>
    <s v="x"/>
    <s v="Nej"/>
    <m/>
    <m/>
    <m/>
  </r>
  <r>
    <d v="2023-12-19T00:00:00"/>
    <x v="290"/>
    <x v="4"/>
    <x v="4"/>
    <n v="21"/>
    <n v="1"/>
    <x v="0"/>
    <m/>
    <s v="x"/>
    <s v="Nej"/>
    <m/>
    <m/>
    <m/>
  </r>
  <r>
    <d v="2023-12-19T00:00:00"/>
    <x v="900"/>
    <x v="4"/>
    <x v="1"/>
    <n v="25"/>
    <n v="2"/>
    <x v="0"/>
    <s v="En tur gennem købstaden"/>
    <m/>
    <m/>
    <m/>
    <m/>
    <m/>
  </r>
  <r>
    <d v="2023-12-19T00:00:00"/>
    <x v="71"/>
    <x v="6"/>
    <x v="13"/>
    <n v="19"/>
    <n v="3"/>
    <x v="0"/>
    <m/>
    <s v="x"/>
    <s v="Nej"/>
    <m/>
    <m/>
    <s v="x"/>
  </r>
  <r>
    <d v="2023-12-19T00:00:00"/>
    <x v="71"/>
    <x v="6"/>
    <x v="13"/>
    <n v="18"/>
    <n v="2"/>
    <x v="0"/>
    <m/>
    <s v="x"/>
    <s v="Nej"/>
    <m/>
    <m/>
    <s v="x"/>
  </r>
  <r>
    <d v="2023-12-19T00:00:00"/>
    <x v="26"/>
    <x v="6"/>
    <x v="70"/>
    <n v="22"/>
    <n v="4"/>
    <x v="0"/>
    <m/>
    <s v="x"/>
    <s v="Nej"/>
    <m/>
    <m/>
    <s v="x"/>
  </r>
  <r>
    <d v="2023-12-19T00:00:00"/>
    <x v="201"/>
    <x v="0"/>
    <x v="102"/>
    <n v="8"/>
    <n v="3"/>
    <x v="0"/>
    <m/>
    <s v="x"/>
    <s v="Nej"/>
    <m/>
    <m/>
    <m/>
  </r>
  <r>
    <d v="2023-12-19T00:00:00"/>
    <x v="901"/>
    <x v="4"/>
    <x v="47"/>
    <n v="19"/>
    <n v="2"/>
    <x v="0"/>
    <m/>
    <s v="x"/>
    <s v="Nej"/>
    <m/>
    <m/>
    <m/>
  </r>
  <r>
    <d v="2023-12-19T00:00:00"/>
    <x v="901"/>
    <x v="4"/>
    <x v="47"/>
    <n v="19"/>
    <n v="2"/>
    <x v="0"/>
    <m/>
    <s v="x"/>
    <s v="Nej"/>
    <m/>
    <m/>
    <m/>
  </r>
  <r>
    <d v="2023-12-19T00:00:00"/>
    <x v="902"/>
    <x v="2"/>
    <x v="80"/>
    <n v="2"/>
    <n v="1"/>
    <x v="0"/>
    <m/>
    <s v="x"/>
    <s v="Nej"/>
    <m/>
    <m/>
    <s v="x"/>
  </r>
  <r>
    <d v="2023-12-19T00:00:00"/>
    <x v="586"/>
    <x v="2"/>
    <x v="80"/>
    <n v="9"/>
    <n v="2"/>
    <x v="0"/>
    <m/>
    <s v="x"/>
    <s v="Nej"/>
    <m/>
    <m/>
    <s v="x"/>
  </r>
  <r>
    <d v="2023-12-19T00:00:00"/>
    <x v="903"/>
    <x v="2"/>
    <x v="62"/>
    <n v="7"/>
    <n v="2"/>
    <x v="0"/>
    <m/>
    <s v="x"/>
    <s v="Nej"/>
    <m/>
    <m/>
    <s v="x"/>
  </r>
  <r>
    <d v="2023-12-19T00:00:00"/>
    <x v="394"/>
    <x v="2"/>
    <x v="62"/>
    <n v="10"/>
    <n v="5"/>
    <x v="0"/>
    <m/>
    <s v="x"/>
    <s v="Nej"/>
    <m/>
    <m/>
    <s v="x"/>
  </r>
  <r>
    <d v="2023-12-19T00:00:00"/>
    <x v="799"/>
    <x v="2"/>
    <x v="80"/>
    <n v="3"/>
    <n v="1"/>
    <x v="0"/>
    <m/>
    <s v="x"/>
    <s v="Nej"/>
    <m/>
    <m/>
    <s v="x"/>
  </r>
  <r>
    <d v="2023-12-19T00:00:00"/>
    <x v="4"/>
    <x v="0"/>
    <x v="3"/>
    <n v="25"/>
    <n v="3"/>
    <x v="0"/>
    <m/>
    <s v="x"/>
    <s v="Nej"/>
    <m/>
    <m/>
    <m/>
  </r>
  <r>
    <d v="2023-12-20T00:00:00"/>
    <x v="65"/>
    <x v="3"/>
    <x v="23"/>
    <n v="22"/>
    <n v="1"/>
    <x v="25"/>
    <m/>
    <m/>
    <m/>
    <m/>
    <s v="x"/>
    <s v="x"/>
  </r>
  <r>
    <d v="2023-12-20T00:00:00"/>
    <x v="215"/>
    <x v="4"/>
    <x v="4"/>
    <n v="23"/>
    <n v="2"/>
    <x v="25"/>
    <m/>
    <m/>
    <m/>
    <m/>
    <s v="x"/>
    <s v="x"/>
  </r>
  <r>
    <d v="2023-12-20T00:00:00"/>
    <x v="65"/>
    <x v="3"/>
    <x v="23"/>
    <n v="23"/>
    <n v="1"/>
    <x v="25"/>
    <m/>
    <m/>
    <m/>
    <m/>
    <s v="x"/>
    <s v="x"/>
  </r>
  <r>
    <d v="2023-12-20T00:00:00"/>
    <x v="65"/>
    <x v="3"/>
    <x v="23"/>
    <n v="21"/>
    <n v="2"/>
    <x v="23"/>
    <m/>
    <m/>
    <m/>
    <m/>
    <s v="x"/>
    <s v="x"/>
  </r>
  <r>
    <d v="2023-12-20T00:00:00"/>
    <x v="904"/>
    <x v="4"/>
    <x v="15"/>
    <n v="13"/>
    <n v="2"/>
    <x v="0"/>
    <m/>
    <s v="x"/>
    <s v="Nej"/>
    <m/>
    <m/>
    <m/>
  </r>
  <r>
    <d v="2023-12-20T00:00:00"/>
    <x v="733"/>
    <x v="6"/>
    <x v="13"/>
    <n v="24"/>
    <n v="2"/>
    <x v="0"/>
    <m/>
    <s v="x"/>
    <s v="Juletur i DGB"/>
    <m/>
    <m/>
    <s v="x"/>
  </r>
  <r>
    <d v="2023-12-20T00:00:00"/>
    <x v="851"/>
    <x v="0"/>
    <x v="17"/>
    <n v="23"/>
    <n v="2"/>
    <x v="0"/>
    <m/>
    <s v="x"/>
    <m/>
    <m/>
    <m/>
    <m/>
  </r>
  <r>
    <d v="2023-12-20T00:00:00"/>
    <x v="215"/>
    <x v="4"/>
    <x v="4"/>
    <n v="14"/>
    <n v="1"/>
    <x v="0"/>
    <m/>
    <s v="x"/>
    <s v="Nej"/>
    <m/>
    <m/>
    <s v="x"/>
  </r>
  <r>
    <d v="2023-12-20T00:00:00"/>
    <x v="905"/>
    <x v="0"/>
    <x v="146"/>
    <n v="14"/>
    <n v="2"/>
    <x v="0"/>
    <m/>
    <s v="x"/>
    <s v="Nej"/>
    <m/>
    <m/>
    <m/>
  </r>
  <r>
    <d v="2023-12-20T00:00:00"/>
    <x v="458"/>
    <x v="3"/>
    <x v="51"/>
    <n v="6"/>
    <n v="3"/>
    <x v="0"/>
    <m/>
    <s v="x"/>
    <s v="Nej"/>
    <m/>
    <m/>
    <m/>
  </r>
  <r>
    <d v="2023-12-20T00:00:00"/>
    <x v="220"/>
    <x v="0"/>
    <x v="102"/>
    <n v="22"/>
    <n v="2"/>
    <x v="0"/>
    <m/>
    <s v="x"/>
    <s v="Nej"/>
    <m/>
    <m/>
    <m/>
  </r>
  <r>
    <d v="2023-12-20T00:00:00"/>
    <x v="220"/>
    <x v="0"/>
    <x v="102"/>
    <n v="22"/>
    <n v="2"/>
    <x v="0"/>
    <m/>
    <s v="x"/>
    <s v="Nej"/>
    <m/>
    <m/>
    <m/>
  </r>
  <r>
    <d v="2023-12-20T00:00:00"/>
    <x v="733"/>
    <x v="6"/>
    <x v="13"/>
    <n v="19"/>
    <n v="2"/>
    <x v="0"/>
    <m/>
    <s v="x"/>
    <s v="Nej"/>
    <m/>
    <m/>
    <s v="x"/>
  </r>
  <r>
    <d v="2023-12-20T00:00:00"/>
    <x v="906"/>
    <x v="4"/>
    <x v="10"/>
    <n v="25"/>
    <n v="2"/>
    <x v="0"/>
    <m/>
    <s v="x"/>
    <s v="Nej"/>
    <m/>
    <m/>
    <m/>
  </r>
  <r>
    <d v="2023-12-20T00:00:00"/>
    <x v="765"/>
    <x v="4"/>
    <x v="44"/>
    <n v="8"/>
    <n v="3"/>
    <x v="0"/>
    <m/>
    <s v="x"/>
    <s v="Nej"/>
    <s v="x"/>
    <m/>
    <s v="x"/>
  </r>
  <r>
    <d v="2023-12-20T00:00:00"/>
    <x v="907"/>
    <x v="3"/>
    <x v="147"/>
    <n v="25"/>
    <n v="7"/>
    <x v="0"/>
    <m/>
    <s v="x"/>
    <s v="Nej"/>
    <m/>
    <m/>
    <s v="x"/>
  </r>
  <r>
    <d v="2023-12-20T00:00:00"/>
    <x v="908"/>
    <x v="2"/>
    <x v="80"/>
    <n v="3"/>
    <n v="2"/>
    <x v="0"/>
    <m/>
    <s v="x"/>
    <s v="Nej"/>
    <m/>
    <m/>
    <s v="x"/>
  </r>
  <r>
    <d v="2023-12-20T00:00:00"/>
    <x v="239"/>
    <x v="4"/>
    <x v="44"/>
    <n v="13"/>
    <n v="3"/>
    <x v="0"/>
    <m/>
    <s v="x"/>
    <s v="Nej"/>
    <m/>
    <m/>
    <s v="x"/>
  </r>
  <r>
    <d v="2023-12-20T00:00:00"/>
    <x v="909"/>
    <x v="0"/>
    <x v="102"/>
    <n v="34"/>
    <n v="8"/>
    <x v="0"/>
    <m/>
    <s v="x"/>
    <s v="Nej"/>
    <m/>
    <m/>
    <m/>
  </r>
  <r>
    <d v="2023-12-20T00:00:00"/>
    <x v="877"/>
    <x v="6"/>
    <x v="148"/>
    <n v="28"/>
    <n v="2"/>
    <x v="0"/>
    <m/>
    <s v="x"/>
    <s v="Nej"/>
    <m/>
    <m/>
    <s v="x"/>
  </r>
  <r>
    <d v="2023-12-20T00:00:00"/>
    <x v="877"/>
    <x v="6"/>
    <x v="148"/>
    <n v="28"/>
    <n v="2"/>
    <x v="0"/>
    <m/>
    <s v="x"/>
    <s v="Nej"/>
    <m/>
    <m/>
    <s v="x"/>
  </r>
  <r>
    <d v="2023-12-20T00:00:00"/>
    <x v="877"/>
    <x v="6"/>
    <x v="148"/>
    <n v="28"/>
    <n v="2"/>
    <x v="0"/>
    <m/>
    <s v="x"/>
    <s v="Nej"/>
    <m/>
    <m/>
    <s v="x"/>
  </r>
  <r>
    <d v="2023-12-20T00:00:00"/>
    <x v="201"/>
    <x v="0"/>
    <x v="102"/>
    <n v="8"/>
    <n v="2"/>
    <x v="0"/>
    <m/>
    <s v="x"/>
    <s v="Nej"/>
    <m/>
    <m/>
    <m/>
  </r>
  <r>
    <d v="2023-12-20T00:00:00"/>
    <x v="910"/>
    <x v="0"/>
    <x v="102"/>
    <n v="6"/>
    <n v="1"/>
    <x v="0"/>
    <m/>
    <s v="x"/>
    <s v="Nej"/>
    <m/>
    <m/>
    <s v="x"/>
  </r>
  <r>
    <d v="2023-12-20T00:00:00"/>
    <x v="169"/>
    <x v="5"/>
    <x v="20"/>
    <n v="25"/>
    <n v="1"/>
    <x v="0"/>
    <m/>
    <s v="x"/>
    <s v="Nej"/>
    <m/>
    <m/>
    <m/>
  </r>
  <r>
    <d v="2023-12-20T00:00:00"/>
    <x v="169"/>
    <x v="5"/>
    <x v="20"/>
    <n v="25"/>
    <n v="1"/>
    <x v="0"/>
    <m/>
    <s v="x"/>
    <s v="Nej"/>
    <m/>
    <m/>
    <m/>
  </r>
  <r>
    <d v="2023-12-20T00:00:00"/>
    <x v="169"/>
    <x v="5"/>
    <x v="20"/>
    <n v="25"/>
    <n v="1"/>
    <x v="0"/>
    <m/>
    <s v="x"/>
    <s v="Nej"/>
    <m/>
    <m/>
    <m/>
  </r>
  <r>
    <d v="2023-12-20T00:00:00"/>
    <x v="169"/>
    <x v="5"/>
    <x v="20"/>
    <n v="25"/>
    <n v="1"/>
    <x v="0"/>
    <m/>
    <s v="x"/>
    <s v="Nej"/>
    <m/>
    <m/>
    <m/>
  </r>
  <r>
    <d v="2023-12-20T00:00:00"/>
    <x v="169"/>
    <x v="5"/>
    <x v="20"/>
    <n v="25"/>
    <n v="1"/>
    <x v="0"/>
    <m/>
    <s v="x"/>
    <s v="Nej"/>
    <m/>
    <m/>
    <m/>
  </r>
  <r>
    <d v="2023-12-20T00:00:00"/>
    <x v="910"/>
    <x v="0"/>
    <x v="102"/>
    <n v="30"/>
    <n v="5"/>
    <x v="0"/>
    <m/>
    <s v="x"/>
    <s v="Nej"/>
    <m/>
    <m/>
    <s v="x"/>
  </r>
  <r>
    <d v="2023-12-20T00:00:00"/>
    <x v="910"/>
    <x v="0"/>
    <x v="102"/>
    <n v="30"/>
    <n v="5"/>
    <x v="0"/>
    <m/>
    <s v="x"/>
    <s v="Nej"/>
    <m/>
    <m/>
    <s v="x"/>
  </r>
  <r>
    <d v="2023-12-20T00:00:00"/>
    <x v="910"/>
    <x v="0"/>
    <x v="102"/>
    <n v="30"/>
    <n v="3"/>
    <x v="0"/>
    <m/>
    <s v="x"/>
    <s v="På kryds og tværs i DGB"/>
    <m/>
    <m/>
    <s v="x"/>
  </r>
  <r>
    <d v="2023-12-20T00:00:00"/>
    <x v="186"/>
    <x v="0"/>
    <x v="102"/>
    <n v="17"/>
    <n v="2"/>
    <x v="0"/>
    <m/>
    <s v="x"/>
    <s v="Nej"/>
    <m/>
    <m/>
    <s v="x"/>
  </r>
  <r>
    <d v="2023-12-20T00:00:00"/>
    <x v="911"/>
    <x v="2"/>
    <x v="80"/>
    <n v="11"/>
    <n v="3"/>
    <x v="0"/>
    <m/>
    <s v="x"/>
    <s v="Nej"/>
    <m/>
    <m/>
    <s v="x"/>
  </r>
  <r>
    <d v="2023-12-20T00:00:00"/>
    <x v="912"/>
    <x v="2"/>
    <x v="80"/>
    <n v="12"/>
    <n v="3"/>
    <x v="0"/>
    <m/>
    <s v="x"/>
    <s v="Nej"/>
    <m/>
    <m/>
    <m/>
  </r>
  <r>
    <d v="2023-12-20T00:00:00"/>
    <x v="913"/>
    <x v="0"/>
    <x v="66"/>
    <n v="31"/>
    <n v="1"/>
    <x v="0"/>
    <m/>
    <s v="x"/>
    <m/>
    <m/>
    <m/>
    <m/>
  </r>
  <r>
    <d v="2023-12-20T00:00:00"/>
    <x v="394"/>
    <x v="2"/>
    <x v="1"/>
    <n v="7"/>
    <n v="3"/>
    <x v="0"/>
    <m/>
    <s v="x"/>
    <s v="Nej"/>
    <m/>
    <m/>
    <s v="x"/>
  </r>
  <r>
    <d v="2023-12-20T00:00:00"/>
    <x v="218"/>
    <x v="4"/>
    <x v="4"/>
    <n v="6"/>
    <n v="2"/>
    <x v="0"/>
    <m/>
    <s v="x"/>
    <s v="Juletur i DGB"/>
    <m/>
    <m/>
    <s v="x"/>
  </r>
  <r>
    <d v="2023-12-20T00:00:00"/>
    <x v="886"/>
    <x v="3"/>
    <x v="2"/>
    <n v="14"/>
    <n v="2"/>
    <x v="0"/>
    <m/>
    <s v="x"/>
    <s v="Nej"/>
    <m/>
    <m/>
    <m/>
  </r>
  <r>
    <d v="2023-12-21T00:00:00"/>
    <x v="6"/>
    <x v="3"/>
    <x v="16"/>
    <n v="21"/>
    <n v="1"/>
    <x v="0"/>
    <m/>
    <s v="x"/>
    <s v="Nej"/>
    <m/>
    <m/>
    <s v="x"/>
  </r>
  <r>
    <d v="2023-12-21T00:00:00"/>
    <x v="215"/>
    <x v="4"/>
    <x v="4"/>
    <n v="19"/>
    <n v="2"/>
    <x v="0"/>
    <m/>
    <s v="x"/>
    <s v="Nej"/>
    <m/>
    <m/>
    <s v="x"/>
  </r>
  <r>
    <d v="2023-12-21T00:00:00"/>
    <x v="592"/>
    <x v="3"/>
    <x v="1"/>
    <n v="3"/>
    <n v="3"/>
    <x v="0"/>
    <m/>
    <s v="x"/>
    <s v="Nej"/>
    <m/>
    <m/>
    <m/>
  </r>
  <r>
    <d v="2023-12-21T00:00:00"/>
    <x v="575"/>
    <x v="2"/>
    <x v="62"/>
    <n v="4"/>
    <n v="2"/>
    <x v="0"/>
    <m/>
    <s v="x"/>
    <s v="Nej"/>
    <m/>
    <m/>
    <s v="x"/>
  </r>
  <r>
    <d v="2023-12-21T00:00:00"/>
    <x v="914"/>
    <x v="0"/>
    <x v="102"/>
    <n v="20"/>
    <n v="4"/>
    <x v="0"/>
    <m/>
    <s v="x"/>
    <s v="Nej"/>
    <m/>
    <m/>
    <m/>
  </r>
  <r>
    <d v="2023-12-21T00:00:00"/>
    <x v="106"/>
    <x v="0"/>
    <x v="21"/>
    <n v="10"/>
    <n v="3"/>
    <x v="0"/>
    <m/>
    <s v="x"/>
    <s v="Nej"/>
    <m/>
    <m/>
    <m/>
  </r>
  <r>
    <d v="2023-12-21T00:00:00"/>
    <x v="4"/>
    <x v="0"/>
    <x v="3"/>
    <n v="28"/>
    <n v="2"/>
    <x v="0"/>
    <m/>
    <s v="x"/>
    <s v="Nej"/>
    <m/>
    <m/>
    <s v="x"/>
  </r>
  <r>
    <d v="2023-12-21T00:00:00"/>
    <x v="4"/>
    <x v="0"/>
    <x v="3"/>
    <n v="22"/>
    <n v="1"/>
    <x v="0"/>
    <m/>
    <s v="x"/>
    <s v="Nej"/>
    <m/>
    <m/>
    <m/>
  </r>
  <r>
    <d v="2023-12-21T00:00:00"/>
    <x v="4"/>
    <x v="0"/>
    <x v="3"/>
    <n v="28"/>
    <n v="2"/>
    <x v="0"/>
    <m/>
    <s v="x"/>
    <s v="Nej"/>
    <m/>
    <m/>
    <s v="x"/>
  </r>
  <r>
    <d v="2023-12-21T00:00:00"/>
    <x v="215"/>
    <x v="6"/>
    <x v="9"/>
    <n v="20"/>
    <n v="3"/>
    <x v="0"/>
    <m/>
    <s v="x"/>
    <s v="Nej"/>
    <m/>
    <m/>
    <s v="x"/>
  </r>
  <r>
    <d v="2023-12-21T00:00:00"/>
    <x v="464"/>
    <x v="0"/>
    <x v="36"/>
    <n v="23"/>
    <n v="4"/>
    <x v="0"/>
    <m/>
    <s v="x"/>
    <s v="Nej"/>
    <m/>
    <m/>
    <s v="x"/>
  </r>
  <r>
    <d v="2023-12-21T00:00:00"/>
    <x v="701"/>
    <x v="3"/>
    <x v="77"/>
    <n v="6"/>
    <n v="3"/>
    <x v="0"/>
    <m/>
    <s v="x"/>
    <s v="Nej"/>
    <m/>
    <m/>
    <m/>
  </r>
  <r>
    <d v="2023-12-21T00:00:00"/>
    <x v="915"/>
    <x v="0"/>
    <x v="17"/>
    <n v="7"/>
    <n v="2"/>
    <x v="0"/>
    <m/>
    <s v="x"/>
    <s v="Nej"/>
    <m/>
    <m/>
    <m/>
  </r>
  <r>
    <d v="2023-12-21T00:00:00"/>
    <x v="235"/>
    <x v="0"/>
    <x v="17"/>
    <n v="26"/>
    <n v="1"/>
    <x v="0"/>
    <m/>
    <s v="x"/>
    <s v="Nej"/>
    <m/>
    <m/>
    <s v="x"/>
  </r>
  <r>
    <d v="2023-12-21T00:00:00"/>
    <x v="916"/>
    <x v="0"/>
    <x v="149"/>
    <n v="5"/>
    <n v="2"/>
    <x v="0"/>
    <m/>
    <s v="x"/>
    <s v="Nej"/>
    <m/>
    <m/>
    <s v="x"/>
  </r>
  <r>
    <d v="2023-12-21T00:00:00"/>
    <x v="917"/>
    <x v="3"/>
    <x v="104"/>
    <n v="16"/>
    <n v="2"/>
    <x v="0"/>
    <m/>
    <s v="x"/>
    <m/>
    <m/>
    <m/>
    <m/>
  </r>
  <r>
    <d v="2023-12-22T00:00:00"/>
    <x v="918"/>
    <x v="2"/>
    <x v="77"/>
    <n v="12"/>
    <n v="11"/>
    <x v="0"/>
    <m/>
    <s v="x"/>
    <s v="Nej"/>
    <m/>
    <m/>
    <m/>
  </r>
  <r>
    <d v="2023-12-22T00:00:00"/>
    <x v="639"/>
    <x v="2"/>
    <x v="77"/>
    <n v="9"/>
    <n v="4"/>
    <x v="0"/>
    <m/>
    <s v="x"/>
    <s v="Nej"/>
    <m/>
    <m/>
    <m/>
  </r>
  <r>
    <d v="2023-12-22T00:00:00"/>
    <x v="919"/>
    <x v="4"/>
    <x v="42"/>
    <n v="19"/>
    <n v="1"/>
    <x v="0"/>
    <m/>
    <s v="x"/>
    <s v="Dansk Jul gennem 400 år"/>
    <m/>
    <m/>
    <m/>
  </r>
  <r>
    <d v="2023-12-22T00:00:00"/>
    <x v="919"/>
    <x v="4"/>
    <x v="42"/>
    <n v="19"/>
    <n v="1"/>
    <x v="0"/>
    <m/>
    <s v="x"/>
    <s v="Dansk Jul gennem 400 år"/>
    <m/>
    <m/>
    <m/>
  </r>
  <r>
    <d v="2023-12-22T00:00:00"/>
    <x v="920"/>
    <x v="2"/>
    <x v="77"/>
    <n v="3"/>
    <n v="2"/>
    <x v="0"/>
    <m/>
    <s v="x"/>
    <s v="Nej"/>
    <m/>
    <m/>
    <m/>
  </r>
  <r>
    <d v="2023-12-27T00:00:00"/>
    <x v="204"/>
    <x v="2"/>
    <x v="77"/>
    <n v="4"/>
    <n v="3"/>
    <x v="0"/>
    <m/>
    <s v="x"/>
    <s v="Nej"/>
    <m/>
    <m/>
    <s v="x"/>
  </r>
  <r>
    <d v="2023-12-28T00:00:00"/>
    <x v="575"/>
    <x v="2"/>
    <x v="62"/>
    <n v="5"/>
    <n v="3"/>
    <x v="0"/>
    <m/>
    <s v="x"/>
    <s v="Nej"/>
    <m/>
    <m/>
    <s v="x"/>
  </r>
  <r>
    <m/>
    <x v="921"/>
    <x v="7"/>
    <x v="1"/>
    <m/>
    <m/>
    <x v="0"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8">
  <r>
    <x v="0"/>
    <x v="0"/>
    <x v="0"/>
    <x v="0"/>
    <n v="23"/>
    <n v="2"/>
    <x v="0"/>
    <m/>
    <x v="0"/>
    <x v="0"/>
    <m/>
    <m/>
    <s v="x"/>
  </r>
  <r>
    <x v="1"/>
    <x v="1"/>
    <x v="1"/>
    <x v="1"/>
    <n v="20"/>
    <n v="1"/>
    <x v="0"/>
    <m/>
    <x v="0"/>
    <x v="0"/>
    <m/>
    <m/>
    <s v="x"/>
  </r>
  <r>
    <x v="1"/>
    <x v="2"/>
    <x v="0"/>
    <x v="0"/>
    <n v="17"/>
    <n v="2"/>
    <x v="0"/>
    <m/>
    <x v="0"/>
    <x v="0"/>
    <m/>
    <m/>
    <s v="x"/>
  </r>
  <r>
    <x v="1"/>
    <x v="3"/>
    <x v="2"/>
    <x v="2"/>
    <n v="26"/>
    <n v="6"/>
    <x v="0"/>
    <m/>
    <x v="0"/>
    <x v="0"/>
    <m/>
    <m/>
    <m/>
  </r>
  <r>
    <x v="2"/>
    <x v="4"/>
    <x v="3"/>
    <x v="3"/>
    <n v="19"/>
    <n v="2"/>
    <x v="0"/>
    <m/>
    <x v="0"/>
    <x v="0"/>
    <m/>
    <m/>
    <m/>
  </r>
  <r>
    <x v="2"/>
    <x v="4"/>
    <x v="3"/>
    <x v="3"/>
    <n v="19"/>
    <n v="2"/>
    <x v="0"/>
    <m/>
    <x v="0"/>
    <x v="0"/>
    <m/>
    <m/>
    <m/>
  </r>
  <r>
    <x v="2"/>
    <x v="4"/>
    <x v="3"/>
    <x v="4"/>
    <n v="20"/>
    <n v="1"/>
    <x v="0"/>
    <m/>
    <x v="0"/>
    <x v="0"/>
    <m/>
    <m/>
    <m/>
  </r>
  <r>
    <x v="2"/>
    <x v="5"/>
    <x v="4"/>
    <x v="5"/>
    <n v="20"/>
    <n v="2"/>
    <x v="0"/>
    <m/>
    <x v="0"/>
    <x v="0"/>
    <m/>
    <m/>
    <m/>
  </r>
  <r>
    <x v="3"/>
    <x v="6"/>
    <x v="1"/>
    <x v="6"/>
    <n v="14"/>
    <n v="2"/>
    <x v="0"/>
    <m/>
    <x v="0"/>
    <x v="0"/>
    <m/>
    <m/>
    <m/>
  </r>
  <r>
    <x v="3"/>
    <x v="7"/>
    <x v="2"/>
    <x v="2"/>
    <n v="7"/>
    <n v="2"/>
    <x v="0"/>
    <m/>
    <x v="0"/>
    <x v="0"/>
    <m/>
    <m/>
    <s v="x"/>
  </r>
  <r>
    <x v="4"/>
    <x v="8"/>
    <x v="5"/>
    <x v="7"/>
    <n v="18"/>
    <n v="1"/>
    <x v="0"/>
    <m/>
    <x v="0"/>
    <x v="0"/>
    <m/>
    <m/>
    <s v="x"/>
  </r>
  <r>
    <x v="4"/>
    <x v="9"/>
    <x v="1"/>
    <x v="1"/>
    <n v="14"/>
    <n v="2"/>
    <x v="0"/>
    <m/>
    <x v="0"/>
    <x v="0"/>
    <m/>
    <m/>
    <m/>
  </r>
  <r>
    <x v="4"/>
    <x v="8"/>
    <x v="5"/>
    <x v="8"/>
    <n v="19"/>
    <n v="1"/>
    <x v="1"/>
    <m/>
    <x v="1"/>
    <x v="1"/>
    <m/>
    <s v="x"/>
    <s v="x"/>
  </r>
  <r>
    <x v="5"/>
    <x v="10"/>
    <x v="2"/>
    <x v="2"/>
    <n v="17"/>
    <n v="3"/>
    <x v="0"/>
    <m/>
    <x v="0"/>
    <x v="0"/>
    <m/>
    <m/>
    <m/>
  </r>
  <r>
    <x v="5"/>
    <x v="11"/>
    <x v="1"/>
    <x v="9"/>
    <n v="22"/>
    <n v="1"/>
    <x v="0"/>
    <s v="x"/>
    <x v="1"/>
    <x v="1"/>
    <m/>
    <m/>
    <s v="x"/>
  </r>
  <r>
    <x v="6"/>
    <x v="12"/>
    <x v="5"/>
    <x v="8"/>
    <n v="18"/>
    <n v="2"/>
    <x v="2"/>
    <m/>
    <x v="1"/>
    <x v="1"/>
    <m/>
    <m/>
    <m/>
  </r>
  <r>
    <x v="6"/>
    <x v="13"/>
    <x v="6"/>
    <x v="10"/>
    <n v="2"/>
    <n v="1"/>
    <x v="0"/>
    <m/>
    <x v="0"/>
    <x v="0"/>
    <m/>
    <m/>
    <m/>
  </r>
  <r>
    <x v="7"/>
    <x v="1"/>
    <x v="1"/>
    <x v="1"/>
    <n v="14"/>
    <n v="1"/>
    <x v="0"/>
    <m/>
    <x v="0"/>
    <x v="0"/>
    <m/>
    <m/>
    <s v="x"/>
  </r>
  <r>
    <x v="7"/>
    <x v="14"/>
    <x v="2"/>
    <x v="2"/>
    <n v="11"/>
    <n v="4"/>
    <x v="0"/>
    <m/>
    <x v="0"/>
    <x v="0"/>
    <m/>
    <m/>
    <m/>
  </r>
  <r>
    <x v="7"/>
    <x v="1"/>
    <x v="1"/>
    <x v="1"/>
    <n v="12"/>
    <n v="1"/>
    <x v="0"/>
    <m/>
    <x v="0"/>
    <x v="0"/>
    <m/>
    <m/>
    <s v="x"/>
  </r>
  <r>
    <x v="8"/>
    <x v="11"/>
    <x v="1"/>
    <x v="9"/>
    <n v="25"/>
    <n v="1"/>
    <x v="0"/>
    <s v="x"/>
    <x v="1"/>
    <x v="1"/>
    <m/>
    <m/>
    <m/>
  </r>
  <r>
    <x v="9"/>
    <x v="15"/>
    <x v="7"/>
    <x v="11"/>
    <n v="4"/>
    <n v="2"/>
    <x v="3"/>
    <m/>
    <x v="1"/>
    <x v="1"/>
    <s v="x"/>
    <s v="x"/>
    <s v="x"/>
  </r>
  <r>
    <x v="9"/>
    <x v="16"/>
    <x v="1"/>
    <x v="12"/>
    <n v="13"/>
    <n v="1"/>
    <x v="0"/>
    <m/>
    <x v="0"/>
    <x v="0"/>
    <m/>
    <m/>
    <s v="x"/>
  </r>
  <r>
    <x v="9"/>
    <x v="17"/>
    <x v="1"/>
    <x v="6"/>
    <n v="26"/>
    <n v="2"/>
    <x v="0"/>
    <m/>
    <x v="0"/>
    <x v="0"/>
    <m/>
    <m/>
    <m/>
  </r>
  <r>
    <x v="9"/>
    <x v="16"/>
    <x v="1"/>
    <x v="12"/>
    <n v="22"/>
    <n v="1"/>
    <x v="0"/>
    <m/>
    <x v="0"/>
    <x v="0"/>
    <m/>
    <m/>
    <m/>
  </r>
  <r>
    <x v="9"/>
    <x v="18"/>
    <x v="2"/>
    <x v="2"/>
    <n v="14"/>
    <n v="4"/>
    <x v="0"/>
    <m/>
    <x v="0"/>
    <x v="0"/>
    <m/>
    <m/>
    <s v="x"/>
  </r>
  <r>
    <x v="10"/>
    <x v="19"/>
    <x v="1"/>
    <x v="6"/>
    <n v="27"/>
    <n v="1"/>
    <x v="4"/>
    <m/>
    <x v="1"/>
    <x v="1"/>
    <m/>
    <m/>
    <s v="x"/>
  </r>
  <r>
    <x v="10"/>
    <x v="20"/>
    <x v="5"/>
    <x v="13"/>
    <n v="29"/>
    <n v="2"/>
    <x v="2"/>
    <m/>
    <x v="1"/>
    <x v="1"/>
    <m/>
    <m/>
    <m/>
  </r>
  <r>
    <x v="10"/>
    <x v="20"/>
    <x v="5"/>
    <x v="13"/>
    <n v="22"/>
    <n v="2"/>
    <x v="2"/>
    <m/>
    <x v="1"/>
    <x v="1"/>
    <m/>
    <m/>
    <m/>
  </r>
  <r>
    <x v="10"/>
    <x v="2"/>
    <x v="0"/>
    <x v="14"/>
    <n v="16"/>
    <n v="0"/>
    <x v="0"/>
    <m/>
    <x v="0"/>
    <x v="0"/>
    <m/>
    <m/>
    <s v="x"/>
  </r>
  <r>
    <x v="10"/>
    <x v="21"/>
    <x v="2"/>
    <x v="2"/>
    <n v="16"/>
    <n v="3"/>
    <x v="0"/>
    <m/>
    <x v="0"/>
    <x v="0"/>
    <m/>
    <m/>
    <m/>
  </r>
  <r>
    <x v="10"/>
    <x v="22"/>
    <x v="2"/>
    <x v="2"/>
    <n v="14"/>
    <n v="4"/>
    <x v="0"/>
    <m/>
    <x v="0"/>
    <x v="2"/>
    <m/>
    <m/>
    <m/>
  </r>
  <r>
    <x v="10"/>
    <x v="23"/>
    <x v="5"/>
    <x v="4"/>
    <n v="22"/>
    <n v="1"/>
    <x v="0"/>
    <m/>
    <x v="0"/>
    <x v="3"/>
    <m/>
    <m/>
    <s v="x"/>
  </r>
  <r>
    <x v="11"/>
    <x v="19"/>
    <x v="1"/>
    <x v="6"/>
    <n v="27"/>
    <n v="1"/>
    <x v="4"/>
    <m/>
    <x v="1"/>
    <x v="1"/>
    <m/>
    <m/>
    <s v="x"/>
  </r>
  <r>
    <x v="11"/>
    <x v="24"/>
    <x v="7"/>
    <x v="15"/>
    <n v="17"/>
    <n v="1"/>
    <x v="2"/>
    <m/>
    <x v="1"/>
    <x v="1"/>
    <m/>
    <m/>
    <m/>
  </r>
  <r>
    <x v="11"/>
    <x v="25"/>
    <x v="7"/>
    <x v="11"/>
    <n v="4"/>
    <n v="2"/>
    <x v="0"/>
    <m/>
    <x v="0"/>
    <x v="0"/>
    <m/>
    <m/>
    <m/>
  </r>
  <r>
    <x v="11"/>
    <x v="26"/>
    <x v="2"/>
    <x v="2"/>
    <n v="3"/>
    <n v="1"/>
    <x v="0"/>
    <m/>
    <x v="0"/>
    <x v="0"/>
    <m/>
    <m/>
    <s v="x"/>
  </r>
  <r>
    <x v="11"/>
    <x v="23"/>
    <x v="0"/>
    <x v="16"/>
    <n v="26"/>
    <n v="2"/>
    <x v="5"/>
    <m/>
    <x v="1"/>
    <x v="1"/>
    <m/>
    <s v="x"/>
    <s v="x"/>
  </r>
  <r>
    <x v="11"/>
    <x v="23"/>
    <x v="0"/>
    <x v="17"/>
    <n v="2"/>
    <n v="1"/>
    <x v="0"/>
    <m/>
    <x v="0"/>
    <x v="0"/>
    <m/>
    <m/>
    <s v="x"/>
  </r>
  <r>
    <x v="12"/>
    <x v="27"/>
    <x v="1"/>
    <x v="18"/>
    <n v="29"/>
    <n v="1"/>
    <x v="0"/>
    <m/>
    <x v="0"/>
    <x v="0"/>
    <m/>
    <m/>
    <s v="x"/>
  </r>
  <r>
    <x v="12"/>
    <x v="28"/>
    <x v="1"/>
    <x v="19"/>
    <n v="2"/>
    <n v="1"/>
    <x v="0"/>
    <m/>
    <x v="0"/>
    <x v="0"/>
    <m/>
    <m/>
    <s v="x"/>
  </r>
  <r>
    <x v="12"/>
    <x v="29"/>
    <x v="1"/>
    <x v="18"/>
    <n v="26"/>
    <n v="1"/>
    <x v="0"/>
    <m/>
    <x v="0"/>
    <x v="3"/>
    <m/>
    <m/>
    <m/>
  </r>
  <r>
    <x v="12"/>
    <x v="29"/>
    <x v="1"/>
    <x v="18"/>
    <n v="26"/>
    <n v="1"/>
    <x v="0"/>
    <m/>
    <x v="0"/>
    <x v="3"/>
    <m/>
    <m/>
    <m/>
  </r>
  <r>
    <x v="12"/>
    <x v="18"/>
    <x v="2"/>
    <x v="2"/>
    <n v="13"/>
    <n v="4"/>
    <x v="0"/>
    <m/>
    <x v="0"/>
    <x v="0"/>
    <m/>
    <m/>
    <s v="x"/>
  </r>
  <r>
    <x v="12"/>
    <x v="30"/>
    <x v="1"/>
    <x v="18"/>
    <n v="25"/>
    <n v="1"/>
    <x v="0"/>
    <m/>
    <x v="0"/>
    <x v="0"/>
    <m/>
    <m/>
    <m/>
  </r>
  <r>
    <x v="12"/>
    <x v="31"/>
    <x v="2"/>
    <x v="2"/>
    <n v="4"/>
    <n v="1"/>
    <x v="0"/>
    <m/>
    <x v="0"/>
    <x v="0"/>
    <m/>
    <m/>
    <s v="x"/>
  </r>
  <r>
    <x v="13"/>
    <x v="32"/>
    <x v="7"/>
    <x v="20"/>
    <n v="24"/>
    <n v="1"/>
    <x v="6"/>
    <m/>
    <x v="1"/>
    <x v="1"/>
    <m/>
    <m/>
    <m/>
  </r>
  <r>
    <x v="13"/>
    <x v="33"/>
    <x v="1"/>
    <x v="18"/>
    <n v="25"/>
    <n v="2"/>
    <x v="0"/>
    <m/>
    <x v="0"/>
    <x v="0"/>
    <m/>
    <m/>
    <m/>
  </r>
  <r>
    <x v="13"/>
    <x v="34"/>
    <x v="1"/>
    <x v="18"/>
    <n v="20"/>
    <n v="1"/>
    <x v="0"/>
    <m/>
    <x v="0"/>
    <x v="0"/>
    <m/>
    <m/>
    <s v="x"/>
  </r>
  <r>
    <x v="14"/>
    <x v="35"/>
    <x v="7"/>
    <x v="21"/>
    <n v="22"/>
    <n v="3"/>
    <x v="2"/>
    <m/>
    <x v="1"/>
    <x v="1"/>
    <m/>
    <m/>
    <m/>
  </r>
  <r>
    <x v="14"/>
    <x v="35"/>
    <x v="7"/>
    <x v="21"/>
    <n v="22"/>
    <n v="3"/>
    <x v="3"/>
    <m/>
    <x v="1"/>
    <x v="1"/>
    <m/>
    <m/>
    <m/>
  </r>
  <r>
    <x v="14"/>
    <x v="35"/>
    <x v="7"/>
    <x v="21"/>
    <n v="22"/>
    <n v="3"/>
    <x v="7"/>
    <m/>
    <x v="1"/>
    <x v="1"/>
    <m/>
    <m/>
    <m/>
  </r>
  <r>
    <x v="14"/>
    <x v="11"/>
    <x v="1"/>
    <x v="9"/>
    <n v="15"/>
    <n v="1"/>
    <x v="0"/>
    <s v="x"/>
    <x v="1"/>
    <x v="1"/>
    <m/>
    <m/>
    <m/>
  </r>
  <r>
    <x v="14"/>
    <x v="36"/>
    <x v="7"/>
    <x v="20"/>
    <n v="7"/>
    <n v="2"/>
    <x v="0"/>
    <m/>
    <x v="0"/>
    <x v="0"/>
    <m/>
    <m/>
    <m/>
  </r>
  <r>
    <x v="14"/>
    <x v="35"/>
    <x v="7"/>
    <x v="22"/>
    <n v="10"/>
    <n v="5"/>
    <x v="0"/>
    <m/>
    <x v="0"/>
    <x v="0"/>
    <m/>
    <m/>
    <m/>
  </r>
  <r>
    <x v="14"/>
    <x v="37"/>
    <x v="2"/>
    <x v="23"/>
    <n v="6"/>
    <n v="3"/>
    <x v="0"/>
    <m/>
    <x v="0"/>
    <x v="0"/>
    <m/>
    <m/>
    <s v="x"/>
  </r>
  <r>
    <x v="14"/>
    <x v="38"/>
    <x v="4"/>
    <x v="24"/>
    <n v="20"/>
    <n v="3"/>
    <x v="0"/>
    <m/>
    <x v="0"/>
    <x v="1"/>
    <m/>
    <m/>
    <m/>
  </r>
  <r>
    <x v="14"/>
    <x v="38"/>
    <x v="4"/>
    <x v="24"/>
    <n v="20"/>
    <n v="3"/>
    <x v="0"/>
    <m/>
    <x v="0"/>
    <x v="1"/>
    <m/>
    <m/>
    <m/>
  </r>
  <r>
    <x v="15"/>
    <x v="16"/>
    <x v="1"/>
    <x v="12"/>
    <n v="25"/>
    <n v="1"/>
    <x v="0"/>
    <m/>
    <x v="0"/>
    <x v="1"/>
    <m/>
    <m/>
    <s v="x"/>
  </r>
  <r>
    <x v="15"/>
    <x v="39"/>
    <x v="1"/>
    <x v="18"/>
    <n v="26"/>
    <n v="2"/>
    <x v="0"/>
    <m/>
    <x v="0"/>
    <x v="0"/>
    <m/>
    <m/>
    <m/>
  </r>
  <r>
    <x v="15"/>
    <x v="39"/>
    <x v="1"/>
    <x v="18"/>
    <n v="26"/>
    <n v="2"/>
    <x v="0"/>
    <m/>
    <x v="0"/>
    <x v="0"/>
    <m/>
    <m/>
    <m/>
  </r>
  <r>
    <x v="15"/>
    <x v="40"/>
    <x v="7"/>
    <x v="20"/>
    <n v="26"/>
    <n v="2"/>
    <x v="0"/>
    <m/>
    <x v="0"/>
    <x v="0"/>
    <m/>
    <m/>
    <m/>
  </r>
  <r>
    <x v="15"/>
    <x v="40"/>
    <x v="7"/>
    <x v="20"/>
    <n v="26"/>
    <n v="2"/>
    <x v="0"/>
    <m/>
    <x v="0"/>
    <x v="0"/>
    <m/>
    <m/>
    <m/>
  </r>
  <r>
    <x v="15"/>
    <x v="41"/>
    <x v="1"/>
    <x v="18"/>
    <n v="21"/>
    <n v="1"/>
    <x v="0"/>
    <m/>
    <x v="0"/>
    <x v="4"/>
    <m/>
    <m/>
    <s v="x"/>
  </r>
  <r>
    <x v="15"/>
    <x v="42"/>
    <x v="7"/>
    <x v="5"/>
    <n v="18"/>
    <n v="2"/>
    <x v="0"/>
    <m/>
    <x v="0"/>
    <x v="0"/>
    <m/>
    <m/>
    <m/>
  </r>
  <r>
    <x v="15"/>
    <x v="42"/>
    <x v="7"/>
    <x v="5"/>
    <n v="18"/>
    <n v="2"/>
    <x v="0"/>
    <m/>
    <x v="0"/>
    <x v="0"/>
    <m/>
    <m/>
    <m/>
  </r>
  <r>
    <x v="15"/>
    <x v="37"/>
    <x v="2"/>
    <x v="23"/>
    <n v="6"/>
    <n v="3"/>
    <x v="0"/>
    <m/>
    <x v="0"/>
    <x v="0"/>
    <m/>
    <m/>
    <s v="x"/>
  </r>
  <r>
    <x v="15"/>
    <x v="43"/>
    <x v="7"/>
    <x v="15"/>
    <n v="2"/>
    <n v="1"/>
    <x v="0"/>
    <m/>
    <x v="0"/>
    <x v="0"/>
    <m/>
    <m/>
    <s v="x"/>
  </r>
  <r>
    <x v="15"/>
    <x v="44"/>
    <x v="0"/>
    <x v="16"/>
    <n v="13"/>
    <n v="2"/>
    <x v="0"/>
    <m/>
    <x v="0"/>
    <x v="0"/>
    <m/>
    <m/>
    <s v="x"/>
  </r>
  <r>
    <x v="15"/>
    <x v="44"/>
    <x v="0"/>
    <x v="16"/>
    <n v="9"/>
    <n v="1"/>
    <x v="0"/>
    <m/>
    <x v="0"/>
    <x v="2"/>
    <m/>
    <m/>
    <s v="x"/>
  </r>
  <r>
    <x v="15"/>
    <x v="44"/>
    <x v="0"/>
    <x v="16"/>
    <n v="9"/>
    <n v="1"/>
    <x v="0"/>
    <m/>
    <x v="0"/>
    <x v="2"/>
    <m/>
    <m/>
    <s v="x"/>
  </r>
  <r>
    <x v="16"/>
    <x v="19"/>
    <x v="1"/>
    <x v="6"/>
    <n v="26"/>
    <n v="1"/>
    <x v="4"/>
    <m/>
    <x v="1"/>
    <x v="1"/>
    <m/>
    <m/>
    <s v="x"/>
  </r>
  <r>
    <x v="16"/>
    <x v="45"/>
    <x v="0"/>
    <x v="17"/>
    <n v="20"/>
    <n v="3"/>
    <x v="0"/>
    <m/>
    <x v="0"/>
    <x v="2"/>
    <m/>
    <m/>
    <s v="x"/>
  </r>
  <r>
    <x v="16"/>
    <x v="46"/>
    <x v="1"/>
    <x v="18"/>
    <n v="16"/>
    <n v="2"/>
    <x v="0"/>
    <m/>
    <x v="0"/>
    <x v="0"/>
    <m/>
    <m/>
    <m/>
  </r>
  <r>
    <x v="16"/>
    <x v="47"/>
    <x v="1"/>
    <x v="18"/>
    <n v="9"/>
    <n v="2"/>
    <x v="0"/>
    <m/>
    <x v="0"/>
    <x v="0"/>
    <m/>
    <m/>
    <m/>
  </r>
  <r>
    <x v="16"/>
    <x v="44"/>
    <x v="0"/>
    <x v="17"/>
    <n v="28"/>
    <n v="4"/>
    <x v="0"/>
    <m/>
    <x v="0"/>
    <x v="4"/>
    <m/>
    <m/>
    <s v="x"/>
  </r>
  <r>
    <x v="16"/>
    <x v="44"/>
    <x v="0"/>
    <x v="17"/>
    <n v="36"/>
    <n v="5"/>
    <x v="0"/>
    <m/>
    <x v="0"/>
    <x v="2"/>
    <m/>
    <m/>
    <s v="x"/>
  </r>
  <r>
    <x v="16"/>
    <x v="48"/>
    <x v="0"/>
    <x v="0"/>
    <n v="23"/>
    <n v="4"/>
    <x v="0"/>
    <m/>
    <x v="0"/>
    <x v="2"/>
    <m/>
    <m/>
    <s v="x"/>
  </r>
  <r>
    <x v="16"/>
    <x v="11"/>
    <x v="1"/>
    <x v="9"/>
    <n v="14"/>
    <n v="1"/>
    <x v="0"/>
    <m/>
    <x v="0"/>
    <x v="0"/>
    <m/>
    <m/>
    <s v="x"/>
  </r>
  <r>
    <x v="16"/>
    <x v="17"/>
    <x v="1"/>
    <x v="6"/>
    <n v="25"/>
    <n v="2"/>
    <x v="0"/>
    <m/>
    <x v="0"/>
    <x v="0"/>
    <m/>
    <m/>
    <m/>
  </r>
  <r>
    <x v="16"/>
    <x v="49"/>
    <x v="7"/>
    <x v="24"/>
    <n v="16"/>
    <n v="2"/>
    <x v="0"/>
    <m/>
    <x v="0"/>
    <x v="4"/>
    <m/>
    <m/>
    <m/>
  </r>
  <r>
    <x v="16"/>
    <x v="34"/>
    <x v="1"/>
    <x v="18"/>
    <n v="26"/>
    <n v="2"/>
    <x v="0"/>
    <m/>
    <x v="0"/>
    <x v="0"/>
    <m/>
    <m/>
    <s v="x"/>
  </r>
  <r>
    <x v="16"/>
    <x v="34"/>
    <x v="1"/>
    <x v="18"/>
    <n v="26"/>
    <n v="2"/>
    <x v="0"/>
    <m/>
    <x v="0"/>
    <x v="0"/>
    <m/>
    <m/>
    <s v="x"/>
  </r>
  <r>
    <x v="16"/>
    <x v="50"/>
    <x v="1"/>
    <x v="9"/>
    <n v="22"/>
    <n v="1"/>
    <x v="0"/>
    <m/>
    <x v="0"/>
    <x v="0"/>
    <m/>
    <m/>
    <m/>
  </r>
  <r>
    <x v="17"/>
    <x v="16"/>
    <x v="1"/>
    <x v="25"/>
    <n v="20"/>
    <n v="1"/>
    <x v="0"/>
    <m/>
    <x v="0"/>
    <x v="0"/>
    <m/>
    <m/>
    <s v="x"/>
  </r>
  <r>
    <x v="17"/>
    <x v="51"/>
    <x v="1"/>
    <x v="6"/>
    <n v="24"/>
    <n v="2"/>
    <x v="0"/>
    <m/>
    <x v="0"/>
    <x v="1"/>
    <m/>
    <m/>
    <s v="x"/>
  </r>
  <r>
    <x v="17"/>
    <x v="52"/>
    <x v="8"/>
    <x v="22"/>
    <n v="21"/>
    <n v="1"/>
    <x v="0"/>
    <m/>
    <x v="0"/>
    <x v="0"/>
    <m/>
    <m/>
    <m/>
  </r>
  <r>
    <x v="17"/>
    <x v="52"/>
    <x v="8"/>
    <x v="22"/>
    <n v="21"/>
    <n v="1"/>
    <x v="0"/>
    <m/>
    <x v="0"/>
    <x v="0"/>
    <m/>
    <m/>
    <m/>
  </r>
  <r>
    <x v="17"/>
    <x v="45"/>
    <x v="0"/>
    <x v="21"/>
    <n v="20"/>
    <n v="2"/>
    <x v="0"/>
    <m/>
    <x v="0"/>
    <x v="2"/>
    <m/>
    <m/>
    <s v="x"/>
  </r>
  <r>
    <x v="17"/>
    <x v="53"/>
    <x v="7"/>
    <x v="26"/>
    <n v="22"/>
    <n v="2"/>
    <x v="0"/>
    <m/>
    <x v="0"/>
    <x v="0"/>
    <m/>
    <m/>
    <m/>
  </r>
  <r>
    <x v="17"/>
    <x v="54"/>
    <x v="1"/>
    <x v="27"/>
    <n v="20"/>
    <n v="1"/>
    <x v="0"/>
    <m/>
    <x v="0"/>
    <x v="0"/>
    <m/>
    <m/>
    <s v="x"/>
  </r>
  <r>
    <x v="18"/>
    <x v="55"/>
    <x v="0"/>
    <x v="16"/>
    <n v="24"/>
    <n v="3"/>
    <x v="8"/>
    <m/>
    <x v="1"/>
    <x v="1"/>
    <m/>
    <m/>
    <m/>
  </r>
  <r>
    <x v="18"/>
    <x v="55"/>
    <x v="0"/>
    <x v="16"/>
    <n v="22"/>
    <n v="3"/>
    <x v="0"/>
    <m/>
    <x v="0"/>
    <x v="0"/>
    <m/>
    <m/>
    <s v="x"/>
  </r>
  <r>
    <x v="18"/>
    <x v="56"/>
    <x v="7"/>
    <x v="24"/>
    <n v="18"/>
    <n v="2"/>
    <x v="0"/>
    <m/>
    <x v="0"/>
    <x v="0"/>
    <m/>
    <m/>
    <s v="x"/>
  </r>
  <r>
    <x v="18"/>
    <x v="57"/>
    <x v="1"/>
    <x v="28"/>
    <n v="26"/>
    <n v="3"/>
    <x v="0"/>
    <m/>
    <x v="0"/>
    <x v="0"/>
    <m/>
    <m/>
    <m/>
  </r>
  <r>
    <x v="18"/>
    <x v="58"/>
    <x v="1"/>
    <x v="29"/>
    <n v="30"/>
    <n v="2"/>
    <x v="0"/>
    <m/>
    <x v="0"/>
    <x v="0"/>
    <m/>
    <m/>
    <m/>
  </r>
  <r>
    <x v="18"/>
    <x v="56"/>
    <x v="7"/>
    <x v="30"/>
    <n v="17"/>
    <n v="2"/>
    <x v="0"/>
    <m/>
    <x v="0"/>
    <x v="0"/>
    <m/>
    <m/>
    <s v="x"/>
  </r>
  <r>
    <x v="18"/>
    <x v="56"/>
    <x v="7"/>
    <x v="30"/>
    <n v="17"/>
    <n v="2"/>
    <x v="0"/>
    <m/>
    <x v="0"/>
    <x v="0"/>
    <m/>
    <m/>
    <s v="x"/>
  </r>
  <r>
    <x v="18"/>
    <x v="56"/>
    <x v="7"/>
    <x v="30"/>
    <n v="17"/>
    <n v="2"/>
    <x v="0"/>
    <m/>
    <x v="0"/>
    <x v="0"/>
    <m/>
    <m/>
    <s v="x"/>
  </r>
  <r>
    <x v="18"/>
    <x v="1"/>
    <x v="1"/>
    <x v="1"/>
    <n v="26"/>
    <n v="2"/>
    <x v="0"/>
    <m/>
    <x v="0"/>
    <x v="1"/>
    <m/>
    <m/>
    <s v="x"/>
  </r>
  <r>
    <x v="18"/>
    <x v="16"/>
    <x v="1"/>
    <x v="25"/>
    <n v="30"/>
    <n v="1"/>
    <x v="0"/>
    <m/>
    <x v="0"/>
    <x v="1"/>
    <m/>
    <m/>
    <s v="x"/>
  </r>
  <r>
    <x v="18"/>
    <x v="37"/>
    <x v="2"/>
    <x v="23"/>
    <n v="6"/>
    <n v="3"/>
    <x v="0"/>
    <m/>
    <x v="0"/>
    <x v="1"/>
    <m/>
    <m/>
    <s v="x"/>
  </r>
  <r>
    <x v="18"/>
    <x v="2"/>
    <x v="0"/>
    <x v="11"/>
    <n v="13"/>
    <n v="4"/>
    <x v="8"/>
    <m/>
    <x v="1"/>
    <x v="1"/>
    <s v="x"/>
    <m/>
    <s v="x"/>
  </r>
  <r>
    <x v="19"/>
    <x v="59"/>
    <x v="1"/>
    <x v="18"/>
    <n v="22"/>
    <n v="1"/>
    <x v="0"/>
    <m/>
    <x v="0"/>
    <x v="0"/>
    <m/>
    <m/>
    <s v="x"/>
  </r>
  <r>
    <x v="19"/>
    <x v="60"/>
    <x v="7"/>
    <x v="22"/>
    <n v="27"/>
    <n v="3"/>
    <x v="0"/>
    <m/>
    <x v="0"/>
    <x v="0"/>
    <m/>
    <m/>
    <m/>
  </r>
  <r>
    <x v="19"/>
    <x v="60"/>
    <x v="7"/>
    <x v="22"/>
    <n v="27"/>
    <n v="3"/>
    <x v="0"/>
    <m/>
    <x v="0"/>
    <x v="0"/>
    <m/>
    <m/>
    <m/>
  </r>
  <r>
    <x v="19"/>
    <x v="2"/>
    <x v="5"/>
    <x v="21"/>
    <n v="13"/>
    <n v="4"/>
    <x v="0"/>
    <m/>
    <x v="0"/>
    <x v="1"/>
    <m/>
    <m/>
    <s v="x"/>
  </r>
  <r>
    <x v="19"/>
    <x v="61"/>
    <x v="7"/>
    <x v="15"/>
    <n v="5"/>
    <n v="2"/>
    <x v="0"/>
    <m/>
    <x v="0"/>
    <x v="0"/>
    <m/>
    <m/>
    <m/>
  </r>
  <r>
    <x v="20"/>
    <x v="62"/>
    <x v="5"/>
    <x v="31"/>
    <n v="16"/>
    <n v="2"/>
    <x v="9"/>
    <m/>
    <x v="1"/>
    <x v="1"/>
    <m/>
    <s v="x"/>
    <s v="x"/>
  </r>
  <r>
    <x v="20"/>
    <x v="16"/>
    <x v="1"/>
    <x v="12"/>
    <n v="20"/>
    <n v="1"/>
    <x v="0"/>
    <m/>
    <x v="0"/>
    <x v="1"/>
    <m/>
    <m/>
    <s v="x"/>
  </r>
  <r>
    <x v="20"/>
    <x v="63"/>
    <x v="1"/>
    <x v="32"/>
    <n v="23"/>
    <n v="2"/>
    <x v="0"/>
    <m/>
    <x v="0"/>
    <x v="1"/>
    <m/>
    <m/>
    <m/>
  </r>
  <r>
    <x v="20"/>
    <x v="64"/>
    <x v="1"/>
    <x v="21"/>
    <n v="23"/>
    <n v="2"/>
    <x v="0"/>
    <m/>
    <x v="0"/>
    <x v="0"/>
    <m/>
    <m/>
    <m/>
  </r>
  <r>
    <x v="21"/>
    <x v="58"/>
    <x v="1"/>
    <x v="29"/>
    <n v="16"/>
    <n v="2"/>
    <x v="0"/>
    <m/>
    <x v="0"/>
    <x v="0"/>
    <m/>
    <m/>
    <m/>
  </r>
  <r>
    <x v="21"/>
    <x v="2"/>
    <x v="7"/>
    <x v="22"/>
    <n v="23"/>
    <n v="8"/>
    <x v="0"/>
    <m/>
    <x v="0"/>
    <x v="0"/>
    <m/>
    <m/>
    <s v="x"/>
  </r>
  <r>
    <x v="21"/>
    <x v="65"/>
    <x v="7"/>
    <x v="20"/>
    <n v="20"/>
    <n v="2"/>
    <x v="0"/>
    <m/>
    <x v="0"/>
    <x v="0"/>
    <m/>
    <m/>
    <m/>
  </r>
  <r>
    <x v="21"/>
    <x v="58"/>
    <x v="1"/>
    <x v="29"/>
    <n v="22"/>
    <n v="2"/>
    <x v="0"/>
    <m/>
    <x v="0"/>
    <x v="0"/>
    <m/>
    <m/>
    <m/>
  </r>
  <r>
    <x v="21"/>
    <x v="58"/>
    <x v="1"/>
    <x v="29"/>
    <n v="22"/>
    <n v="2"/>
    <x v="0"/>
    <m/>
    <x v="0"/>
    <x v="0"/>
    <m/>
    <m/>
    <m/>
  </r>
  <r>
    <x v="21"/>
    <x v="58"/>
    <x v="1"/>
    <x v="29"/>
    <n v="22"/>
    <n v="2"/>
    <x v="0"/>
    <m/>
    <x v="0"/>
    <x v="0"/>
    <m/>
    <m/>
    <m/>
  </r>
  <r>
    <x v="21"/>
    <x v="2"/>
    <x v="5"/>
    <x v="31"/>
    <n v="4"/>
    <n v="2"/>
    <x v="0"/>
    <m/>
    <x v="0"/>
    <x v="0"/>
    <m/>
    <m/>
    <s v="x"/>
  </r>
  <r>
    <x v="21"/>
    <x v="14"/>
    <x v="2"/>
    <x v="2"/>
    <n v="11"/>
    <n v="3"/>
    <x v="0"/>
    <m/>
    <x v="0"/>
    <x v="0"/>
    <m/>
    <m/>
    <s v="x"/>
  </r>
  <r>
    <x v="22"/>
    <x v="8"/>
    <x v="0"/>
    <x v="0"/>
    <n v="20"/>
    <n v="2"/>
    <x v="0"/>
    <m/>
    <x v="0"/>
    <x v="2"/>
    <m/>
    <m/>
    <s v="x"/>
  </r>
  <r>
    <x v="22"/>
    <x v="2"/>
    <x v="7"/>
    <x v="22"/>
    <n v="5"/>
    <n v="3"/>
    <x v="0"/>
    <m/>
    <x v="0"/>
    <x v="0"/>
    <m/>
    <m/>
    <m/>
  </r>
  <r>
    <x v="22"/>
    <x v="66"/>
    <x v="5"/>
    <x v="8"/>
    <n v="21"/>
    <n v="2"/>
    <x v="0"/>
    <m/>
    <x v="0"/>
    <x v="4"/>
    <m/>
    <m/>
    <m/>
  </r>
  <r>
    <x v="22"/>
    <x v="67"/>
    <x v="4"/>
    <x v="33"/>
    <n v="20"/>
    <n v="2"/>
    <x v="0"/>
    <m/>
    <x v="0"/>
    <x v="0"/>
    <m/>
    <m/>
    <m/>
  </r>
  <r>
    <x v="22"/>
    <x v="67"/>
    <x v="4"/>
    <x v="33"/>
    <n v="20"/>
    <n v="2"/>
    <x v="0"/>
    <m/>
    <x v="0"/>
    <x v="0"/>
    <m/>
    <m/>
    <m/>
  </r>
  <r>
    <x v="22"/>
    <x v="67"/>
    <x v="4"/>
    <x v="33"/>
    <n v="20"/>
    <n v="2"/>
    <x v="0"/>
    <m/>
    <x v="0"/>
    <x v="0"/>
    <m/>
    <m/>
    <m/>
  </r>
  <r>
    <x v="22"/>
    <x v="67"/>
    <x v="4"/>
    <x v="33"/>
    <n v="20"/>
    <n v="2"/>
    <x v="0"/>
    <m/>
    <x v="0"/>
    <x v="0"/>
    <m/>
    <m/>
    <m/>
  </r>
  <r>
    <x v="22"/>
    <x v="16"/>
    <x v="1"/>
    <x v="34"/>
    <n v="22"/>
    <n v="1"/>
    <x v="0"/>
    <m/>
    <x v="0"/>
    <x v="0"/>
    <m/>
    <m/>
    <s v="x"/>
  </r>
  <r>
    <x v="22"/>
    <x v="16"/>
    <x v="1"/>
    <x v="34"/>
    <n v="22"/>
    <n v="2"/>
    <x v="0"/>
    <m/>
    <x v="0"/>
    <x v="1"/>
    <m/>
    <m/>
    <s v="x"/>
  </r>
  <r>
    <x v="22"/>
    <x v="16"/>
    <x v="1"/>
    <x v="34"/>
    <n v="22"/>
    <n v="2"/>
    <x v="0"/>
    <m/>
    <x v="0"/>
    <x v="1"/>
    <m/>
    <m/>
    <s v="x"/>
  </r>
  <r>
    <x v="22"/>
    <x v="68"/>
    <x v="0"/>
    <x v="35"/>
    <n v="3"/>
    <n v="2"/>
    <x v="0"/>
    <m/>
    <x v="0"/>
    <x v="0"/>
    <m/>
    <m/>
    <m/>
  </r>
  <r>
    <x v="23"/>
    <x v="16"/>
    <x v="1"/>
    <x v="25"/>
    <n v="4"/>
    <n v="1"/>
    <x v="0"/>
    <m/>
    <x v="0"/>
    <x v="0"/>
    <m/>
    <m/>
    <m/>
  </r>
  <r>
    <x v="24"/>
    <x v="69"/>
    <x v="7"/>
    <x v="36"/>
    <n v="23"/>
    <n v="2"/>
    <x v="2"/>
    <m/>
    <x v="1"/>
    <x v="1"/>
    <m/>
    <m/>
    <m/>
  </r>
  <r>
    <x v="25"/>
    <x v="8"/>
    <x v="0"/>
    <x v="37"/>
    <n v="19"/>
    <n v="5"/>
    <x v="0"/>
    <m/>
    <x v="0"/>
    <x v="0"/>
    <m/>
    <m/>
    <s v="x"/>
  </r>
  <r>
    <x v="25"/>
    <x v="70"/>
    <x v="2"/>
    <x v="2"/>
    <n v="15"/>
    <n v="7"/>
    <x v="0"/>
    <m/>
    <x v="0"/>
    <x v="0"/>
    <m/>
    <m/>
    <s v="x"/>
  </r>
  <r>
    <x v="25"/>
    <x v="11"/>
    <x v="1"/>
    <x v="9"/>
    <n v="8"/>
    <n v="1"/>
    <x v="0"/>
    <m/>
    <x v="0"/>
    <x v="1"/>
    <m/>
    <m/>
    <s v="x"/>
  </r>
  <r>
    <x v="25"/>
    <x v="71"/>
    <x v="2"/>
    <x v="2"/>
    <n v="12"/>
    <n v="4"/>
    <x v="0"/>
    <m/>
    <x v="0"/>
    <x v="0"/>
    <m/>
    <m/>
    <s v="x"/>
  </r>
  <r>
    <x v="25"/>
    <x v="72"/>
    <x v="2"/>
    <x v="38"/>
    <n v="15"/>
    <n v="5"/>
    <x v="0"/>
    <m/>
    <x v="0"/>
    <x v="0"/>
    <m/>
    <m/>
    <m/>
  </r>
  <r>
    <x v="25"/>
    <x v="13"/>
    <x v="6"/>
    <x v="39"/>
    <n v="2"/>
    <n v="2"/>
    <x v="0"/>
    <m/>
    <x v="0"/>
    <x v="5"/>
    <m/>
    <m/>
    <m/>
  </r>
  <r>
    <x v="26"/>
    <x v="73"/>
    <x v="9"/>
    <x v="21"/>
    <n v="6"/>
    <n v="1"/>
    <x v="10"/>
    <m/>
    <x v="1"/>
    <x v="1"/>
    <m/>
    <m/>
    <s v="x"/>
  </r>
  <r>
    <x v="26"/>
    <x v="74"/>
    <x v="5"/>
    <x v="40"/>
    <n v="6"/>
    <n v="2"/>
    <x v="0"/>
    <m/>
    <x v="0"/>
    <x v="0"/>
    <m/>
    <m/>
    <m/>
  </r>
  <r>
    <x v="26"/>
    <x v="75"/>
    <x v="0"/>
    <x v="41"/>
    <n v="5"/>
    <n v="4"/>
    <x v="0"/>
    <m/>
    <x v="0"/>
    <x v="0"/>
    <m/>
    <m/>
    <s v="x"/>
  </r>
  <r>
    <x v="26"/>
    <x v="76"/>
    <x v="2"/>
    <x v="38"/>
    <n v="23"/>
    <n v="4"/>
    <x v="0"/>
    <m/>
    <x v="0"/>
    <x v="0"/>
    <m/>
    <m/>
    <s v="x"/>
  </r>
  <r>
    <x v="27"/>
    <x v="77"/>
    <x v="7"/>
    <x v="15"/>
    <n v="21"/>
    <n v="2"/>
    <x v="0"/>
    <m/>
    <x v="0"/>
    <x v="0"/>
    <m/>
    <m/>
    <m/>
  </r>
  <r>
    <x v="28"/>
    <x v="62"/>
    <x v="0"/>
    <x v="16"/>
    <n v="2"/>
    <n v="1"/>
    <x v="0"/>
    <m/>
    <x v="0"/>
    <x v="1"/>
    <m/>
    <m/>
    <s v="x"/>
  </r>
  <r>
    <x v="29"/>
    <x v="78"/>
    <x v="1"/>
    <x v="18"/>
    <n v="8"/>
    <n v="2"/>
    <x v="0"/>
    <m/>
    <x v="0"/>
    <x v="0"/>
    <m/>
    <m/>
    <m/>
  </r>
  <r>
    <x v="29"/>
    <x v="79"/>
    <x v="1"/>
    <x v="42"/>
    <n v="14"/>
    <n v="1"/>
    <x v="0"/>
    <s v="x"/>
    <x v="1"/>
    <x v="1"/>
    <m/>
    <m/>
    <m/>
  </r>
  <r>
    <x v="30"/>
    <x v="80"/>
    <x v="1"/>
    <x v="27"/>
    <n v="11"/>
    <n v="2"/>
    <x v="0"/>
    <m/>
    <x v="0"/>
    <x v="0"/>
    <m/>
    <m/>
    <m/>
  </r>
  <r>
    <x v="30"/>
    <x v="61"/>
    <x v="7"/>
    <x v="15"/>
    <n v="5"/>
    <n v="2"/>
    <x v="0"/>
    <m/>
    <x v="0"/>
    <x v="0"/>
    <m/>
    <m/>
    <m/>
  </r>
  <r>
    <x v="30"/>
    <x v="81"/>
    <x v="1"/>
    <x v="19"/>
    <n v="7"/>
    <n v="4"/>
    <x v="0"/>
    <m/>
    <x v="0"/>
    <x v="0"/>
    <m/>
    <m/>
    <s v="x"/>
  </r>
  <r>
    <x v="30"/>
    <x v="82"/>
    <x v="5"/>
    <x v="43"/>
    <n v="7"/>
    <n v="3"/>
    <x v="0"/>
    <m/>
    <x v="0"/>
    <x v="1"/>
    <m/>
    <m/>
    <s v="x"/>
  </r>
  <r>
    <x v="30"/>
    <x v="59"/>
    <x v="1"/>
    <x v="18"/>
    <n v="19"/>
    <n v="2"/>
    <x v="0"/>
    <m/>
    <x v="0"/>
    <x v="0"/>
    <m/>
    <m/>
    <s v="x"/>
  </r>
  <r>
    <x v="30"/>
    <x v="59"/>
    <x v="1"/>
    <x v="18"/>
    <n v="19"/>
    <n v="2"/>
    <x v="0"/>
    <m/>
    <x v="0"/>
    <x v="0"/>
    <m/>
    <m/>
    <s v="x"/>
  </r>
  <r>
    <x v="30"/>
    <x v="83"/>
    <x v="2"/>
    <x v="2"/>
    <n v="16"/>
    <n v="5"/>
    <x v="0"/>
    <m/>
    <x v="0"/>
    <x v="0"/>
    <m/>
    <m/>
    <m/>
  </r>
  <r>
    <x v="31"/>
    <x v="73"/>
    <x v="9"/>
    <x v="21"/>
    <n v="6"/>
    <n v="1"/>
    <x v="10"/>
    <m/>
    <x v="1"/>
    <x v="1"/>
    <m/>
    <m/>
    <s v="x"/>
  </r>
  <r>
    <x v="31"/>
    <x v="84"/>
    <x v="1"/>
    <x v="18"/>
    <n v="29"/>
    <n v="1"/>
    <x v="0"/>
    <m/>
    <x v="0"/>
    <x v="0"/>
    <m/>
    <m/>
    <s v="x"/>
  </r>
  <r>
    <x v="32"/>
    <x v="85"/>
    <x v="0"/>
    <x v="17"/>
    <n v="18"/>
    <n v="2"/>
    <x v="2"/>
    <m/>
    <x v="1"/>
    <x v="1"/>
    <m/>
    <m/>
    <m/>
  </r>
  <r>
    <x v="32"/>
    <x v="86"/>
    <x v="9"/>
    <x v="44"/>
    <n v="15"/>
    <n v="1"/>
    <x v="4"/>
    <m/>
    <x v="1"/>
    <x v="1"/>
    <m/>
    <m/>
    <s v="x"/>
  </r>
  <r>
    <x v="32"/>
    <x v="85"/>
    <x v="0"/>
    <x v="17"/>
    <n v="16"/>
    <n v="3"/>
    <x v="0"/>
    <m/>
    <x v="0"/>
    <x v="0"/>
    <m/>
    <m/>
    <m/>
  </r>
  <r>
    <x v="32"/>
    <x v="87"/>
    <x v="1"/>
    <x v="45"/>
    <n v="6"/>
    <n v="1"/>
    <x v="0"/>
    <m/>
    <x v="0"/>
    <x v="0"/>
    <m/>
    <m/>
    <m/>
  </r>
  <r>
    <x v="32"/>
    <x v="88"/>
    <x v="2"/>
    <x v="2"/>
    <n v="14"/>
    <n v="3"/>
    <x v="0"/>
    <m/>
    <x v="0"/>
    <x v="0"/>
    <m/>
    <m/>
    <m/>
  </r>
  <r>
    <x v="32"/>
    <x v="89"/>
    <x v="1"/>
    <x v="18"/>
    <n v="18"/>
    <n v="2"/>
    <x v="0"/>
    <m/>
    <x v="0"/>
    <x v="0"/>
    <m/>
    <m/>
    <m/>
  </r>
  <r>
    <x v="32"/>
    <x v="89"/>
    <x v="1"/>
    <x v="18"/>
    <n v="18"/>
    <n v="2"/>
    <x v="0"/>
    <m/>
    <x v="0"/>
    <x v="0"/>
    <m/>
    <m/>
    <m/>
  </r>
  <r>
    <x v="32"/>
    <x v="55"/>
    <x v="5"/>
    <x v="46"/>
    <n v="6"/>
    <n v="2"/>
    <x v="0"/>
    <m/>
    <x v="0"/>
    <x v="0"/>
    <m/>
    <m/>
    <s v="x"/>
  </r>
  <r>
    <x v="33"/>
    <x v="90"/>
    <x v="1"/>
    <x v="32"/>
    <n v="22"/>
    <n v="1"/>
    <x v="0"/>
    <m/>
    <x v="0"/>
    <x v="0"/>
    <m/>
    <m/>
    <s v="x"/>
  </r>
  <r>
    <x v="33"/>
    <x v="91"/>
    <x v="4"/>
    <x v="24"/>
    <n v="21"/>
    <n v="2"/>
    <x v="0"/>
    <m/>
    <x v="0"/>
    <x v="0"/>
    <m/>
    <m/>
    <m/>
  </r>
  <r>
    <x v="33"/>
    <x v="91"/>
    <x v="4"/>
    <x v="24"/>
    <n v="21"/>
    <n v="2"/>
    <x v="0"/>
    <m/>
    <x v="0"/>
    <x v="0"/>
    <m/>
    <m/>
    <m/>
  </r>
  <r>
    <x v="33"/>
    <x v="48"/>
    <x v="0"/>
    <x v="47"/>
    <n v="21"/>
    <n v="2"/>
    <x v="0"/>
    <m/>
    <x v="0"/>
    <x v="0"/>
    <m/>
    <m/>
    <s v="x"/>
  </r>
  <r>
    <x v="33"/>
    <x v="92"/>
    <x v="2"/>
    <x v="2"/>
    <n v="19"/>
    <n v="4"/>
    <x v="0"/>
    <m/>
    <x v="0"/>
    <x v="0"/>
    <m/>
    <m/>
    <s v="x"/>
  </r>
  <r>
    <x v="34"/>
    <x v="93"/>
    <x v="2"/>
    <x v="2"/>
    <n v="15"/>
    <n v="3"/>
    <x v="11"/>
    <m/>
    <x v="1"/>
    <x v="1"/>
    <m/>
    <s v="x"/>
    <s v="x"/>
  </r>
  <r>
    <x v="34"/>
    <x v="94"/>
    <x v="7"/>
    <x v="48"/>
    <n v="19"/>
    <n v="2"/>
    <x v="0"/>
    <m/>
    <x v="0"/>
    <x v="0"/>
    <m/>
    <m/>
    <s v="x"/>
  </r>
  <r>
    <x v="34"/>
    <x v="94"/>
    <x v="7"/>
    <x v="48"/>
    <n v="19"/>
    <n v="2"/>
    <x v="0"/>
    <m/>
    <x v="0"/>
    <x v="0"/>
    <m/>
    <m/>
    <s v="x"/>
  </r>
  <r>
    <x v="34"/>
    <x v="95"/>
    <x v="1"/>
    <x v="18"/>
    <n v="19"/>
    <n v="2"/>
    <x v="0"/>
    <m/>
    <x v="0"/>
    <x v="0"/>
    <m/>
    <m/>
    <m/>
  </r>
  <r>
    <x v="34"/>
    <x v="96"/>
    <x v="7"/>
    <x v="49"/>
    <n v="18"/>
    <n v="1"/>
    <x v="0"/>
    <m/>
    <x v="0"/>
    <x v="0"/>
    <m/>
    <m/>
    <m/>
  </r>
  <r>
    <x v="34"/>
    <x v="96"/>
    <x v="7"/>
    <x v="49"/>
    <n v="18"/>
    <n v="1"/>
    <x v="0"/>
    <m/>
    <x v="0"/>
    <x v="0"/>
    <m/>
    <m/>
    <m/>
  </r>
  <r>
    <x v="34"/>
    <x v="97"/>
    <x v="7"/>
    <x v="20"/>
    <n v="9"/>
    <n v="3"/>
    <x v="0"/>
    <m/>
    <x v="0"/>
    <x v="0"/>
    <m/>
    <m/>
    <m/>
  </r>
  <r>
    <x v="34"/>
    <x v="98"/>
    <x v="2"/>
    <x v="2"/>
    <n v="2"/>
    <n v="1"/>
    <x v="0"/>
    <m/>
    <x v="0"/>
    <x v="0"/>
    <m/>
    <m/>
    <s v="x"/>
  </r>
  <r>
    <x v="34"/>
    <x v="99"/>
    <x v="1"/>
    <x v="1"/>
    <n v="22"/>
    <n v="2"/>
    <x v="0"/>
    <m/>
    <x v="0"/>
    <x v="1"/>
    <m/>
    <m/>
    <m/>
  </r>
  <r>
    <x v="34"/>
    <x v="100"/>
    <x v="2"/>
    <x v="2"/>
    <n v="14"/>
    <n v="2"/>
    <x v="0"/>
    <m/>
    <x v="0"/>
    <x v="0"/>
    <m/>
    <m/>
    <s v="x"/>
  </r>
  <r>
    <x v="34"/>
    <x v="101"/>
    <x v="1"/>
    <x v="29"/>
    <n v="14"/>
    <n v="2"/>
    <x v="0"/>
    <s v="x"/>
    <x v="1"/>
    <x v="1"/>
    <m/>
    <m/>
    <s v="x"/>
  </r>
  <r>
    <x v="35"/>
    <x v="1"/>
    <x v="1"/>
    <x v="1"/>
    <n v="22"/>
    <n v="2"/>
    <x v="0"/>
    <m/>
    <x v="0"/>
    <x v="0"/>
    <m/>
    <m/>
    <s v="x"/>
  </r>
  <r>
    <x v="35"/>
    <x v="1"/>
    <x v="1"/>
    <x v="1"/>
    <n v="22"/>
    <n v="2"/>
    <x v="0"/>
    <m/>
    <x v="0"/>
    <x v="0"/>
    <m/>
    <m/>
    <s v="x"/>
  </r>
  <r>
    <x v="35"/>
    <x v="1"/>
    <x v="1"/>
    <x v="1"/>
    <n v="22"/>
    <n v="2"/>
    <x v="0"/>
    <m/>
    <x v="0"/>
    <x v="0"/>
    <m/>
    <m/>
    <s v="x"/>
  </r>
  <r>
    <x v="35"/>
    <x v="102"/>
    <x v="7"/>
    <x v="50"/>
    <n v="5"/>
    <n v="2"/>
    <x v="0"/>
    <m/>
    <x v="0"/>
    <x v="0"/>
    <m/>
    <m/>
    <m/>
  </r>
  <r>
    <x v="35"/>
    <x v="61"/>
    <x v="7"/>
    <x v="15"/>
    <n v="5"/>
    <n v="2"/>
    <x v="0"/>
    <m/>
    <x v="0"/>
    <x v="0"/>
    <m/>
    <m/>
    <m/>
  </r>
  <r>
    <x v="35"/>
    <x v="103"/>
    <x v="7"/>
    <x v="20"/>
    <n v="21"/>
    <n v="2"/>
    <x v="0"/>
    <m/>
    <x v="0"/>
    <x v="0"/>
    <m/>
    <m/>
    <m/>
  </r>
  <r>
    <x v="35"/>
    <x v="104"/>
    <x v="3"/>
    <x v="51"/>
    <n v="18"/>
    <n v="2"/>
    <x v="0"/>
    <m/>
    <x v="0"/>
    <x v="1"/>
    <m/>
    <m/>
    <m/>
  </r>
  <r>
    <x v="36"/>
    <x v="105"/>
    <x v="7"/>
    <x v="15"/>
    <n v="4"/>
    <n v="2"/>
    <x v="0"/>
    <m/>
    <x v="0"/>
    <x v="0"/>
    <m/>
    <m/>
    <s v="x"/>
  </r>
  <r>
    <x v="36"/>
    <x v="106"/>
    <x v="1"/>
    <x v="18"/>
    <n v="15"/>
    <n v="3"/>
    <x v="0"/>
    <m/>
    <x v="0"/>
    <x v="0"/>
    <m/>
    <m/>
    <m/>
  </r>
  <r>
    <x v="37"/>
    <x v="107"/>
    <x v="2"/>
    <x v="2"/>
    <n v="8"/>
    <n v="2"/>
    <x v="0"/>
    <m/>
    <x v="0"/>
    <x v="0"/>
    <m/>
    <m/>
    <s v="x"/>
  </r>
  <r>
    <x v="37"/>
    <x v="1"/>
    <x v="1"/>
    <x v="52"/>
    <n v="21"/>
    <n v="1"/>
    <x v="0"/>
    <m/>
    <x v="0"/>
    <x v="1"/>
    <m/>
    <m/>
    <s v="x"/>
  </r>
  <r>
    <x v="37"/>
    <x v="107"/>
    <x v="2"/>
    <x v="2"/>
    <n v="9"/>
    <n v="2"/>
    <x v="11"/>
    <m/>
    <x v="1"/>
    <x v="1"/>
    <m/>
    <m/>
    <s v="x"/>
  </r>
  <r>
    <x v="38"/>
    <x v="108"/>
    <x v="5"/>
    <x v="8"/>
    <n v="17"/>
    <n v="2"/>
    <x v="9"/>
    <m/>
    <x v="1"/>
    <x v="1"/>
    <m/>
    <m/>
    <m/>
  </r>
  <r>
    <x v="38"/>
    <x v="16"/>
    <x v="1"/>
    <x v="34"/>
    <n v="11"/>
    <n v="2"/>
    <x v="0"/>
    <m/>
    <x v="0"/>
    <x v="0"/>
    <m/>
    <m/>
    <m/>
  </r>
  <r>
    <x v="39"/>
    <x v="109"/>
    <x v="1"/>
    <x v="32"/>
    <n v="8"/>
    <n v="2"/>
    <x v="0"/>
    <m/>
    <x v="0"/>
    <x v="0"/>
    <m/>
    <m/>
    <m/>
  </r>
  <r>
    <x v="39"/>
    <x v="1"/>
    <x v="1"/>
    <x v="1"/>
    <n v="18"/>
    <n v="1"/>
    <x v="0"/>
    <m/>
    <x v="0"/>
    <x v="0"/>
    <m/>
    <m/>
    <s v="x"/>
  </r>
  <r>
    <x v="39"/>
    <x v="110"/>
    <x v="1"/>
    <x v="18"/>
    <n v="30"/>
    <n v="1"/>
    <x v="0"/>
    <m/>
    <x v="0"/>
    <x v="0"/>
    <m/>
    <m/>
    <m/>
  </r>
  <r>
    <x v="39"/>
    <x v="110"/>
    <x v="1"/>
    <x v="18"/>
    <n v="24"/>
    <n v="2"/>
    <x v="0"/>
    <m/>
    <x v="0"/>
    <x v="0"/>
    <m/>
    <m/>
    <m/>
  </r>
  <r>
    <x v="39"/>
    <x v="11"/>
    <x v="1"/>
    <x v="9"/>
    <n v="26"/>
    <n v="1"/>
    <x v="0"/>
    <s v="x"/>
    <x v="1"/>
    <x v="1"/>
    <m/>
    <m/>
    <s v="x"/>
  </r>
  <r>
    <x v="39"/>
    <x v="11"/>
    <x v="1"/>
    <x v="9"/>
    <n v="25"/>
    <n v="1"/>
    <x v="0"/>
    <s v="x"/>
    <x v="1"/>
    <x v="1"/>
    <m/>
    <m/>
    <s v="x"/>
  </r>
  <r>
    <x v="40"/>
    <x v="15"/>
    <x v="5"/>
    <x v="4"/>
    <n v="25"/>
    <n v="1"/>
    <x v="2"/>
    <m/>
    <x v="1"/>
    <x v="1"/>
    <m/>
    <s v="x"/>
    <s v="x"/>
  </r>
  <r>
    <x v="40"/>
    <x v="15"/>
    <x v="5"/>
    <x v="4"/>
    <n v="25"/>
    <n v="1"/>
    <x v="2"/>
    <m/>
    <x v="1"/>
    <x v="1"/>
    <m/>
    <s v="x"/>
    <s v="x"/>
  </r>
  <r>
    <x v="40"/>
    <x v="15"/>
    <x v="5"/>
    <x v="4"/>
    <n v="25"/>
    <n v="1"/>
    <x v="2"/>
    <m/>
    <x v="1"/>
    <x v="1"/>
    <m/>
    <s v="x"/>
    <s v="x"/>
  </r>
  <r>
    <x v="40"/>
    <x v="61"/>
    <x v="5"/>
    <x v="31"/>
    <n v="23"/>
    <n v="2"/>
    <x v="0"/>
    <m/>
    <x v="0"/>
    <x v="0"/>
    <m/>
    <m/>
    <m/>
  </r>
  <r>
    <x v="40"/>
    <x v="111"/>
    <x v="1"/>
    <x v="53"/>
    <n v="14"/>
    <n v="1"/>
    <x v="0"/>
    <m/>
    <x v="0"/>
    <x v="0"/>
    <m/>
    <m/>
    <m/>
  </r>
  <r>
    <x v="40"/>
    <x v="112"/>
    <x v="7"/>
    <x v="20"/>
    <n v="31"/>
    <n v="3"/>
    <x v="0"/>
    <m/>
    <x v="0"/>
    <x v="0"/>
    <m/>
    <m/>
    <m/>
  </r>
  <r>
    <x v="40"/>
    <x v="0"/>
    <x v="7"/>
    <x v="36"/>
    <n v="25"/>
    <n v="1"/>
    <x v="2"/>
    <m/>
    <x v="1"/>
    <x v="1"/>
    <m/>
    <s v="x"/>
    <s v="x"/>
  </r>
  <r>
    <x v="41"/>
    <x v="73"/>
    <x v="9"/>
    <x v="21"/>
    <n v="6"/>
    <n v="1"/>
    <x v="10"/>
    <m/>
    <x v="1"/>
    <x v="1"/>
    <m/>
    <m/>
    <s v="x"/>
  </r>
  <r>
    <x v="41"/>
    <x v="110"/>
    <x v="1"/>
    <x v="18"/>
    <n v="27"/>
    <n v="2"/>
    <x v="0"/>
    <s v="x"/>
    <x v="1"/>
    <x v="1"/>
    <m/>
    <m/>
    <m/>
  </r>
  <r>
    <x v="41"/>
    <x v="110"/>
    <x v="1"/>
    <x v="18"/>
    <n v="27"/>
    <n v="2"/>
    <x v="0"/>
    <m/>
    <x v="0"/>
    <x v="0"/>
    <m/>
    <m/>
    <m/>
  </r>
  <r>
    <x v="41"/>
    <x v="110"/>
    <x v="1"/>
    <x v="18"/>
    <n v="20"/>
    <n v="2"/>
    <x v="0"/>
    <m/>
    <x v="0"/>
    <x v="0"/>
    <m/>
    <m/>
    <m/>
  </r>
  <r>
    <x v="41"/>
    <x v="113"/>
    <x v="6"/>
    <x v="54"/>
    <n v="18"/>
    <n v="10"/>
    <x v="5"/>
    <m/>
    <x v="1"/>
    <x v="1"/>
    <m/>
    <m/>
    <m/>
  </r>
  <r>
    <x v="41"/>
    <x v="114"/>
    <x v="5"/>
    <x v="55"/>
    <n v="10"/>
    <n v="1"/>
    <x v="0"/>
    <m/>
    <x v="0"/>
    <x v="0"/>
    <m/>
    <m/>
    <s v="x"/>
  </r>
  <r>
    <x v="41"/>
    <x v="115"/>
    <x v="1"/>
    <x v="18"/>
    <n v="27"/>
    <n v="1"/>
    <x v="0"/>
    <m/>
    <x v="0"/>
    <x v="0"/>
    <m/>
    <m/>
    <s v="x"/>
  </r>
  <r>
    <x v="41"/>
    <x v="116"/>
    <x v="7"/>
    <x v="15"/>
    <n v="22"/>
    <n v="2"/>
    <x v="0"/>
    <m/>
    <x v="0"/>
    <x v="0"/>
    <m/>
    <m/>
    <m/>
  </r>
  <r>
    <x v="41"/>
    <x v="51"/>
    <x v="1"/>
    <x v="6"/>
    <n v="28"/>
    <n v="1"/>
    <x v="0"/>
    <m/>
    <x v="0"/>
    <x v="3"/>
    <m/>
    <m/>
    <s v="x"/>
  </r>
  <r>
    <x v="41"/>
    <x v="117"/>
    <x v="1"/>
    <x v="56"/>
    <n v="5"/>
    <n v="1"/>
    <x v="0"/>
    <s v="x"/>
    <x v="1"/>
    <x v="1"/>
    <m/>
    <m/>
    <m/>
  </r>
  <r>
    <x v="42"/>
    <x v="90"/>
    <x v="1"/>
    <x v="18"/>
    <n v="21"/>
    <n v="1"/>
    <x v="0"/>
    <m/>
    <x v="0"/>
    <x v="0"/>
    <m/>
    <m/>
    <s v="x"/>
  </r>
  <r>
    <x v="42"/>
    <x v="118"/>
    <x v="1"/>
    <x v="28"/>
    <n v="3"/>
    <n v="1"/>
    <x v="0"/>
    <m/>
    <x v="0"/>
    <x v="3"/>
    <m/>
    <m/>
    <s v="x"/>
  </r>
  <r>
    <x v="42"/>
    <x v="16"/>
    <x v="1"/>
    <x v="12"/>
    <n v="26"/>
    <n v="1"/>
    <x v="0"/>
    <m/>
    <x v="0"/>
    <x v="1"/>
    <m/>
    <m/>
    <s v="x"/>
  </r>
  <r>
    <x v="42"/>
    <x v="119"/>
    <x v="9"/>
    <x v="29"/>
    <n v="9"/>
    <n v="1"/>
    <x v="0"/>
    <m/>
    <x v="0"/>
    <x v="0"/>
    <m/>
    <m/>
    <s v="x"/>
  </r>
  <r>
    <x v="43"/>
    <x v="120"/>
    <x v="1"/>
    <x v="19"/>
    <n v="9"/>
    <n v="2"/>
    <x v="0"/>
    <m/>
    <x v="0"/>
    <x v="0"/>
    <m/>
    <m/>
    <m/>
  </r>
  <r>
    <x v="44"/>
    <x v="121"/>
    <x v="0"/>
    <x v="17"/>
    <n v="7"/>
    <n v="2"/>
    <x v="0"/>
    <m/>
    <x v="0"/>
    <x v="0"/>
    <m/>
    <m/>
    <m/>
  </r>
  <r>
    <x v="44"/>
    <x v="122"/>
    <x v="2"/>
    <x v="2"/>
    <n v="13"/>
    <n v="2"/>
    <x v="0"/>
    <m/>
    <x v="0"/>
    <x v="0"/>
    <m/>
    <m/>
    <s v="x"/>
  </r>
  <r>
    <x v="44"/>
    <x v="123"/>
    <x v="7"/>
    <x v="36"/>
    <n v="16"/>
    <n v="2"/>
    <x v="0"/>
    <m/>
    <x v="0"/>
    <x v="0"/>
    <m/>
    <m/>
    <m/>
  </r>
  <r>
    <x v="45"/>
    <x v="124"/>
    <x v="5"/>
    <x v="4"/>
    <n v="24"/>
    <n v="2"/>
    <x v="1"/>
    <m/>
    <x v="1"/>
    <x v="1"/>
    <m/>
    <m/>
    <m/>
  </r>
  <r>
    <x v="45"/>
    <x v="124"/>
    <x v="5"/>
    <x v="4"/>
    <n v="24"/>
    <n v="2"/>
    <x v="9"/>
    <m/>
    <x v="1"/>
    <x v="1"/>
    <m/>
    <m/>
    <m/>
  </r>
  <r>
    <x v="45"/>
    <x v="69"/>
    <x v="7"/>
    <x v="36"/>
    <n v="23"/>
    <n v="2"/>
    <x v="2"/>
    <m/>
    <x v="1"/>
    <x v="1"/>
    <m/>
    <m/>
    <m/>
  </r>
  <r>
    <x v="45"/>
    <x v="69"/>
    <x v="7"/>
    <x v="36"/>
    <n v="23"/>
    <n v="2"/>
    <x v="2"/>
    <m/>
    <x v="1"/>
    <x v="1"/>
    <m/>
    <m/>
    <m/>
  </r>
  <r>
    <x v="45"/>
    <x v="69"/>
    <x v="7"/>
    <x v="36"/>
    <n v="23"/>
    <n v="2"/>
    <x v="2"/>
    <m/>
    <x v="1"/>
    <x v="1"/>
    <m/>
    <m/>
    <m/>
  </r>
  <r>
    <x v="45"/>
    <x v="69"/>
    <x v="7"/>
    <x v="36"/>
    <n v="23"/>
    <n v="2"/>
    <x v="0"/>
    <s v="x"/>
    <x v="1"/>
    <x v="1"/>
    <m/>
    <m/>
    <m/>
  </r>
  <r>
    <x v="45"/>
    <x v="125"/>
    <x v="1"/>
    <x v="57"/>
    <n v="28"/>
    <n v="3"/>
    <x v="0"/>
    <m/>
    <x v="0"/>
    <x v="0"/>
    <m/>
    <m/>
    <m/>
  </r>
  <r>
    <x v="45"/>
    <x v="124"/>
    <x v="5"/>
    <x v="21"/>
    <n v="25"/>
    <n v="2"/>
    <x v="0"/>
    <m/>
    <x v="0"/>
    <x v="1"/>
    <m/>
    <m/>
    <m/>
  </r>
  <r>
    <x v="45"/>
    <x v="126"/>
    <x v="7"/>
    <x v="20"/>
    <n v="29"/>
    <n v="2"/>
    <x v="0"/>
    <m/>
    <x v="0"/>
    <x v="0"/>
    <m/>
    <m/>
    <m/>
  </r>
  <r>
    <x v="45"/>
    <x v="126"/>
    <x v="7"/>
    <x v="20"/>
    <n v="29"/>
    <n v="2"/>
    <x v="0"/>
    <m/>
    <x v="0"/>
    <x v="0"/>
    <m/>
    <m/>
    <m/>
  </r>
  <r>
    <x v="45"/>
    <x v="127"/>
    <x v="5"/>
    <x v="21"/>
    <n v="4"/>
    <n v="4"/>
    <x v="0"/>
    <m/>
    <x v="0"/>
    <x v="0"/>
    <s v="x"/>
    <m/>
    <m/>
  </r>
  <r>
    <x v="45"/>
    <x v="128"/>
    <x v="2"/>
    <x v="2"/>
    <n v="10"/>
    <n v="2"/>
    <x v="0"/>
    <m/>
    <x v="0"/>
    <x v="0"/>
    <m/>
    <m/>
    <m/>
  </r>
  <r>
    <x v="45"/>
    <x v="129"/>
    <x v="7"/>
    <x v="49"/>
    <n v="27"/>
    <n v="4"/>
    <x v="0"/>
    <m/>
    <x v="0"/>
    <x v="0"/>
    <m/>
    <m/>
    <m/>
  </r>
  <r>
    <x v="45"/>
    <x v="130"/>
    <x v="9"/>
    <x v="21"/>
    <n v="5"/>
    <n v="1"/>
    <x v="0"/>
    <m/>
    <x v="0"/>
    <x v="0"/>
    <m/>
    <m/>
    <m/>
  </r>
  <r>
    <x v="45"/>
    <x v="0"/>
    <x v="7"/>
    <x v="36"/>
    <n v="26"/>
    <n v="1"/>
    <x v="2"/>
    <m/>
    <x v="1"/>
    <x v="1"/>
    <m/>
    <s v="x"/>
    <s v="x"/>
  </r>
  <r>
    <x v="46"/>
    <x v="2"/>
    <x v="5"/>
    <x v="58"/>
    <n v="34"/>
    <n v="7"/>
    <x v="0"/>
    <m/>
    <x v="0"/>
    <x v="0"/>
    <m/>
    <m/>
    <s v="x"/>
  </r>
  <r>
    <x v="46"/>
    <x v="39"/>
    <x v="1"/>
    <x v="18"/>
    <n v="35"/>
    <n v="2"/>
    <x v="0"/>
    <m/>
    <x v="0"/>
    <x v="0"/>
    <m/>
    <m/>
    <m/>
  </r>
  <r>
    <x v="47"/>
    <x v="131"/>
    <x v="0"/>
    <x v="0"/>
    <n v="25"/>
    <n v="2"/>
    <x v="5"/>
    <m/>
    <x v="1"/>
    <x v="1"/>
    <m/>
    <s v="x"/>
    <s v="x"/>
  </r>
  <r>
    <x v="47"/>
    <x v="132"/>
    <x v="9"/>
    <x v="21"/>
    <n v="6"/>
    <n v="2"/>
    <x v="0"/>
    <m/>
    <x v="0"/>
    <x v="0"/>
    <m/>
    <m/>
    <m/>
  </r>
  <r>
    <x v="47"/>
    <x v="133"/>
    <x v="1"/>
    <x v="18"/>
    <n v="24"/>
    <n v="3"/>
    <x v="0"/>
    <m/>
    <x v="0"/>
    <x v="0"/>
    <m/>
    <m/>
    <m/>
  </r>
  <r>
    <x v="47"/>
    <x v="134"/>
    <x v="2"/>
    <x v="2"/>
    <n v="11"/>
    <n v="2"/>
    <x v="0"/>
    <m/>
    <x v="0"/>
    <x v="0"/>
    <m/>
    <m/>
    <s v="x"/>
  </r>
  <r>
    <x v="48"/>
    <x v="135"/>
    <x v="1"/>
    <x v="32"/>
    <n v="29"/>
    <n v="4"/>
    <x v="0"/>
    <m/>
    <x v="0"/>
    <x v="0"/>
    <m/>
    <m/>
    <m/>
  </r>
  <r>
    <x v="48"/>
    <x v="119"/>
    <x v="9"/>
    <x v="29"/>
    <n v="25"/>
    <n v="1"/>
    <x v="0"/>
    <m/>
    <x v="0"/>
    <x v="1"/>
    <m/>
    <m/>
    <s v="x"/>
  </r>
  <r>
    <x v="48"/>
    <x v="136"/>
    <x v="7"/>
    <x v="24"/>
    <n v="28"/>
    <n v="2"/>
    <x v="0"/>
    <m/>
    <x v="0"/>
    <x v="0"/>
    <m/>
    <m/>
    <m/>
  </r>
  <r>
    <x v="48"/>
    <x v="137"/>
    <x v="7"/>
    <x v="20"/>
    <n v="23"/>
    <n v="2"/>
    <x v="0"/>
    <m/>
    <x v="0"/>
    <x v="0"/>
    <m/>
    <m/>
    <m/>
  </r>
  <r>
    <x v="48"/>
    <x v="138"/>
    <x v="7"/>
    <x v="15"/>
    <n v="33"/>
    <n v="5"/>
    <x v="0"/>
    <m/>
    <x v="0"/>
    <x v="0"/>
    <m/>
    <m/>
    <m/>
  </r>
  <r>
    <x v="48"/>
    <x v="139"/>
    <x v="1"/>
    <x v="18"/>
    <n v="23"/>
    <n v="1"/>
    <x v="0"/>
    <m/>
    <x v="0"/>
    <x v="0"/>
    <m/>
    <m/>
    <m/>
  </r>
  <r>
    <x v="48"/>
    <x v="139"/>
    <x v="1"/>
    <x v="18"/>
    <n v="23"/>
    <n v="1"/>
    <x v="0"/>
    <m/>
    <x v="0"/>
    <x v="0"/>
    <m/>
    <m/>
    <m/>
  </r>
  <r>
    <x v="48"/>
    <x v="140"/>
    <x v="7"/>
    <x v="58"/>
    <n v="19"/>
    <n v="1"/>
    <x v="0"/>
    <m/>
    <x v="0"/>
    <x v="0"/>
    <m/>
    <m/>
    <s v="x"/>
  </r>
  <r>
    <x v="48"/>
    <x v="140"/>
    <x v="7"/>
    <x v="58"/>
    <n v="19"/>
    <n v="1"/>
    <x v="0"/>
    <m/>
    <x v="0"/>
    <x v="0"/>
    <m/>
    <m/>
    <s v="x"/>
  </r>
  <r>
    <x v="48"/>
    <x v="48"/>
    <x v="7"/>
    <x v="36"/>
    <n v="21"/>
    <n v="2"/>
    <x v="0"/>
    <m/>
    <x v="0"/>
    <x v="0"/>
    <m/>
    <m/>
    <s v="x"/>
  </r>
  <r>
    <x v="48"/>
    <x v="48"/>
    <x v="7"/>
    <x v="36"/>
    <n v="21"/>
    <n v="2"/>
    <x v="0"/>
    <m/>
    <x v="0"/>
    <x v="0"/>
    <m/>
    <m/>
    <s v="x"/>
  </r>
  <r>
    <x v="48"/>
    <x v="141"/>
    <x v="1"/>
    <x v="21"/>
    <n v="6"/>
    <n v="1"/>
    <x v="0"/>
    <m/>
    <x v="0"/>
    <x v="0"/>
    <m/>
    <m/>
    <m/>
  </r>
  <r>
    <x v="48"/>
    <x v="142"/>
    <x v="5"/>
    <x v="31"/>
    <n v="27"/>
    <n v="3"/>
    <x v="0"/>
    <m/>
    <x v="0"/>
    <x v="2"/>
    <m/>
    <m/>
    <s v="x"/>
  </r>
  <r>
    <x v="48"/>
    <x v="143"/>
    <x v="7"/>
    <x v="15"/>
    <n v="26"/>
    <n v="4"/>
    <x v="0"/>
    <m/>
    <x v="0"/>
    <x v="0"/>
    <m/>
    <m/>
    <s v="x"/>
  </r>
  <r>
    <x v="49"/>
    <x v="8"/>
    <x v="5"/>
    <x v="8"/>
    <n v="20"/>
    <n v="1"/>
    <x v="1"/>
    <m/>
    <x v="1"/>
    <x v="1"/>
    <m/>
    <s v="x"/>
    <s v="x"/>
  </r>
  <r>
    <x v="49"/>
    <x v="142"/>
    <x v="5"/>
    <x v="8"/>
    <n v="22"/>
    <n v="2"/>
    <x v="9"/>
    <m/>
    <x v="1"/>
    <x v="1"/>
    <m/>
    <s v="x"/>
    <s v="x"/>
  </r>
  <r>
    <x v="49"/>
    <x v="144"/>
    <x v="5"/>
    <x v="8"/>
    <n v="32"/>
    <n v="3"/>
    <x v="0"/>
    <m/>
    <x v="0"/>
    <x v="4"/>
    <m/>
    <m/>
    <m/>
  </r>
  <r>
    <x v="49"/>
    <x v="145"/>
    <x v="7"/>
    <x v="15"/>
    <n v="31"/>
    <n v="1"/>
    <x v="0"/>
    <m/>
    <x v="0"/>
    <x v="6"/>
    <m/>
    <m/>
    <m/>
  </r>
  <r>
    <x v="49"/>
    <x v="145"/>
    <x v="7"/>
    <x v="15"/>
    <n v="31"/>
    <n v="1"/>
    <x v="0"/>
    <m/>
    <x v="0"/>
    <x v="5"/>
    <m/>
    <m/>
    <m/>
  </r>
  <r>
    <x v="49"/>
    <x v="145"/>
    <x v="7"/>
    <x v="15"/>
    <n v="31"/>
    <n v="1"/>
    <x v="0"/>
    <m/>
    <x v="0"/>
    <x v="0"/>
    <m/>
    <m/>
    <m/>
  </r>
  <r>
    <x v="49"/>
    <x v="146"/>
    <x v="4"/>
    <x v="24"/>
    <n v="36"/>
    <n v="4"/>
    <x v="0"/>
    <m/>
    <x v="0"/>
    <x v="0"/>
    <m/>
    <m/>
    <m/>
  </r>
  <r>
    <x v="49"/>
    <x v="147"/>
    <x v="2"/>
    <x v="2"/>
    <n v="7"/>
    <n v="2"/>
    <x v="0"/>
    <m/>
    <x v="0"/>
    <x v="0"/>
    <m/>
    <m/>
    <s v="x"/>
  </r>
  <r>
    <x v="49"/>
    <x v="148"/>
    <x v="7"/>
    <x v="15"/>
    <n v="22"/>
    <n v="2"/>
    <x v="0"/>
    <m/>
    <x v="0"/>
    <x v="7"/>
    <m/>
    <m/>
    <m/>
  </r>
  <r>
    <x v="49"/>
    <x v="148"/>
    <x v="7"/>
    <x v="15"/>
    <n v="22"/>
    <n v="2"/>
    <x v="0"/>
    <m/>
    <x v="0"/>
    <x v="4"/>
    <m/>
    <m/>
    <m/>
  </r>
  <r>
    <x v="49"/>
    <x v="8"/>
    <x v="5"/>
    <x v="8"/>
    <n v="23"/>
    <n v="1"/>
    <x v="0"/>
    <m/>
    <x v="0"/>
    <x v="4"/>
    <m/>
    <m/>
    <s v="x"/>
  </r>
  <r>
    <x v="49"/>
    <x v="140"/>
    <x v="7"/>
    <x v="58"/>
    <n v="18"/>
    <n v="2"/>
    <x v="0"/>
    <m/>
    <x v="0"/>
    <x v="0"/>
    <m/>
    <m/>
    <s v="x"/>
  </r>
  <r>
    <x v="49"/>
    <x v="140"/>
    <x v="7"/>
    <x v="58"/>
    <n v="18"/>
    <n v="2"/>
    <x v="0"/>
    <m/>
    <x v="0"/>
    <x v="0"/>
    <m/>
    <m/>
    <s v="x"/>
  </r>
  <r>
    <x v="49"/>
    <x v="142"/>
    <x v="0"/>
    <x v="16"/>
    <n v="27"/>
    <n v="6"/>
    <x v="0"/>
    <m/>
    <x v="0"/>
    <x v="0"/>
    <m/>
    <m/>
    <s v="x"/>
  </r>
  <r>
    <x v="50"/>
    <x v="149"/>
    <x v="10"/>
    <x v="14"/>
    <n v="18"/>
    <n v="1"/>
    <x v="8"/>
    <m/>
    <x v="1"/>
    <x v="1"/>
    <m/>
    <m/>
    <m/>
  </r>
  <r>
    <x v="50"/>
    <x v="149"/>
    <x v="10"/>
    <x v="0"/>
    <n v="16"/>
    <n v="1"/>
    <x v="8"/>
    <m/>
    <x v="1"/>
    <x v="1"/>
    <m/>
    <m/>
    <m/>
  </r>
  <r>
    <x v="50"/>
    <x v="27"/>
    <x v="1"/>
    <x v="18"/>
    <n v="24"/>
    <n v="1"/>
    <x v="0"/>
    <m/>
    <x v="0"/>
    <x v="0"/>
    <m/>
    <m/>
    <s v="x"/>
  </r>
  <r>
    <x v="50"/>
    <x v="150"/>
    <x v="3"/>
    <x v="8"/>
    <n v="24"/>
    <n v="3"/>
    <x v="0"/>
    <m/>
    <x v="0"/>
    <x v="8"/>
    <m/>
    <m/>
    <m/>
  </r>
  <r>
    <x v="50"/>
    <x v="151"/>
    <x v="3"/>
    <x v="48"/>
    <n v="24"/>
    <n v="1"/>
    <x v="0"/>
    <m/>
    <x v="0"/>
    <x v="0"/>
    <m/>
    <m/>
    <s v="x"/>
  </r>
  <r>
    <x v="50"/>
    <x v="152"/>
    <x v="8"/>
    <x v="24"/>
    <n v="1"/>
    <n v="1"/>
    <x v="0"/>
    <m/>
    <x v="0"/>
    <x v="0"/>
    <m/>
    <m/>
    <m/>
  </r>
  <r>
    <x v="50"/>
    <x v="140"/>
    <x v="7"/>
    <x v="58"/>
    <n v="35"/>
    <n v="3"/>
    <x v="0"/>
    <m/>
    <x v="0"/>
    <x v="0"/>
    <m/>
    <m/>
    <s v="x"/>
  </r>
  <r>
    <x v="50"/>
    <x v="153"/>
    <x v="4"/>
    <x v="5"/>
    <n v="9"/>
    <n v="2"/>
    <x v="0"/>
    <m/>
    <x v="0"/>
    <x v="0"/>
    <m/>
    <m/>
    <s v="x"/>
  </r>
  <r>
    <x v="50"/>
    <x v="154"/>
    <x v="2"/>
    <x v="2"/>
    <n v="14"/>
    <n v="3"/>
    <x v="0"/>
    <m/>
    <x v="0"/>
    <x v="0"/>
    <m/>
    <m/>
    <s v="x"/>
  </r>
  <r>
    <x v="50"/>
    <x v="128"/>
    <x v="2"/>
    <x v="2"/>
    <n v="11"/>
    <n v="3"/>
    <x v="0"/>
    <m/>
    <x v="0"/>
    <x v="1"/>
    <m/>
    <m/>
    <s v="x"/>
  </r>
  <r>
    <x v="50"/>
    <x v="62"/>
    <x v="7"/>
    <x v="15"/>
    <n v="6"/>
    <n v="2"/>
    <x v="0"/>
    <m/>
    <x v="0"/>
    <x v="0"/>
    <m/>
    <m/>
    <s v="x"/>
  </r>
  <r>
    <x v="50"/>
    <x v="142"/>
    <x v="5"/>
    <x v="21"/>
    <n v="22"/>
    <n v="2"/>
    <x v="0"/>
    <s v="x"/>
    <x v="1"/>
    <x v="1"/>
    <m/>
    <m/>
    <s v="x"/>
  </r>
  <r>
    <x v="50"/>
    <x v="123"/>
    <x v="7"/>
    <x v="36"/>
    <n v="17"/>
    <n v="2"/>
    <x v="0"/>
    <m/>
    <x v="0"/>
    <x v="0"/>
    <m/>
    <m/>
    <m/>
  </r>
  <r>
    <x v="50"/>
    <x v="155"/>
    <x v="1"/>
    <x v="9"/>
    <n v="22"/>
    <n v="1"/>
    <x v="0"/>
    <m/>
    <x v="0"/>
    <x v="0"/>
    <m/>
    <m/>
    <m/>
  </r>
  <r>
    <x v="50"/>
    <x v="155"/>
    <x v="1"/>
    <x v="9"/>
    <n v="22"/>
    <n v="1"/>
    <x v="0"/>
    <m/>
    <x v="0"/>
    <x v="0"/>
    <m/>
    <m/>
    <m/>
  </r>
  <r>
    <x v="50"/>
    <x v="155"/>
    <x v="1"/>
    <x v="9"/>
    <n v="22"/>
    <n v="1"/>
    <x v="0"/>
    <m/>
    <x v="0"/>
    <x v="0"/>
    <m/>
    <m/>
    <m/>
  </r>
  <r>
    <x v="50"/>
    <x v="155"/>
    <x v="1"/>
    <x v="9"/>
    <n v="22"/>
    <n v="1"/>
    <x v="0"/>
    <m/>
    <x v="0"/>
    <x v="0"/>
    <m/>
    <m/>
    <m/>
  </r>
  <r>
    <x v="51"/>
    <x v="156"/>
    <x v="9"/>
    <x v="21"/>
    <n v="23"/>
    <n v="2"/>
    <x v="0"/>
    <m/>
    <x v="0"/>
    <x v="0"/>
    <m/>
    <m/>
    <m/>
  </r>
  <r>
    <x v="51"/>
    <x v="156"/>
    <x v="9"/>
    <x v="21"/>
    <n v="6"/>
    <n v="2"/>
    <x v="0"/>
    <m/>
    <x v="0"/>
    <x v="0"/>
    <m/>
    <m/>
    <m/>
  </r>
  <r>
    <x v="51"/>
    <x v="157"/>
    <x v="5"/>
    <x v="21"/>
    <n v="23"/>
    <n v="1"/>
    <x v="0"/>
    <m/>
    <x v="0"/>
    <x v="4"/>
    <m/>
    <m/>
    <m/>
  </r>
  <r>
    <x v="51"/>
    <x v="157"/>
    <x v="5"/>
    <x v="21"/>
    <n v="23"/>
    <n v="1"/>
    <x v="0"/>
    <m/>
    <x v="0"/>
    <x v="4"/>
    <m/>
    <m/>
    <m/>
  </r>
  <r>
    <x v="51"/>
    <x v="158"/>
    <x v="7"/>
    <x v="36"/>
    <n v="19"/>
    <n v="1"/>
    <x v="0"/>
    <m/>
    <x v="0"/>
    <x v="0"/>
    <m/>
    <m/>
    <m/>
  </r>
  <r>
    <x v="51"/>
    <x v="158"/>
    <x v="7"/>
    <x v="36"/>
    <n v="19"/>
    <n v="1"/>
    <x v="0"/>
    <m/>
    <x v="0"/>
    <x v="0"/>
    <m/>
    <m/>
    <m/>
  </r>
  <r>
    <x v="51"/>
    <x v="41"/>
    <x v="1"/>
    <x v="18"/>
    <n v="16"/>
    <n v="1"/>
    <x v="0"/>
    <m/>
    <x v="0"/>
    <x v="0"/>
    <m/>
    <m/>
    <s v="x"/>
  </r>
  <r>
    <x v="51"/>
    <x v="16"/>
    <x v="1"/>
    <x v="12"/>
    <n v="26"/>
    <n v="1"/>
    <x v="0"/>
    <m/>
    <x v="0"/>
    <x v="9"/>
    <m/>
    <m/>
    <s v="x"/>
  </r>
  <r>
    <x v="51"/>
    <x v="159"/>
    <x v="6"/>
    <x v="59"/>
    <n v="4"/>
    <n v="2"/>
    <x v="0"/>
    <m/>
    <x v="0"/>
    <x v="0"/>
    <m/>
    <m/>
    <m/>
  </r>
  <r>
    <x v="51"/>
    <x v="160"/>
    <x v="1"/>
    <x v="9"/>
    <n v="18"/>
    <n v="2"/>
    <x v="0"/>
    <m/>
    <x v="0"/>
    <x v="0"/>
    <m/>
    <m/>
    <m/>
  </r>
  <r>
    <x v="51"/>
    <x v="161"/>
    <x v="7"/>
    <x v="20"/>
    <n v="4"/>
    <n v="4"/>
    <x v="0"/>
    <m/>
    <x v="0"/>
    <x v="0"/>
    <m/>
    <m/>
    <m/>
  </r>
  <r>
    <x v="51"/>
    <x v="162"/>
    <x v="1"/>
    <x v="32"/>
    <n v="29"/>
    <n v="1"/>
    <x v="0"/>
    <m/>
    <x v="0"/>
    <x v="0"/>
    <m/>
    <m/>
    <s v="x"/>
  </r>
  <r>
    <x v="51"/>
    <x v="30"/>
    <x v="1"/>
    <x v="32"/>
    <n v="29"/>
    <n v="1"/>
    <x v="0"/>
    <m/>
    <x v="0"/>
    <x v="1"/>
    <m/>
    <m/>
    <m/>
  </r>
  <r>
    <x v="51"/>
    <x v="163"/>
    <x v="7"/>
    <x v="49"/>
    <n v="4"/>
    <n v="2"/>
    <x v="0"/>
    <m/>
    <x v="0"/>
    <x v="0"/>
    <m/>
    <m/>
    <m/>
  </r>
  <r>
    <x v="51"/>
    <x v="164"/>
    <x v="1"/>
    <x v="18"/>
    <n v="21"/>
    <n v="2"/>
    <x v="0"/>
    <m/>
    <x v="0"/>
    <x v="0"/>
    <m/>
    <m/>
    <m/>
  </r>
  <r>
    <x v="51"/>
    <x v="165"/>
    <x v="2"/>
    <x v="2"/>
    <n v="14"/>
    <n v="2"/>
    <x v="0"/>
    <m/>
    <x v="0"/>
    <x v="0"/>
    <m/>
    <m/>
    <s v="x"/>
  </r>
  <r>
    <x v="51"/>
    <x v="166"/>
    <x v="4"/>
    <x v="24"/>
    <n v="26"/>
    <n v="2"/>
    <x v="0"/>
    <m/>
    <x v="0"/>
    <x v="0"/>
    <m/>
    <m/>
    <m/>
  </r>
  <r>
    <x v="52"/>
    <x v="167"/>
    <x v="5"/>
    <x v="8"/>
    <n v="15"/>
    <n v="2"/>
    <x v="0"/>
    <m/>
    <x v="0"/>
    <x v="0"/>
    <m/>
    <m/>
    <m/>
  </r>
  <r>
    <x v="52"/>
    <x v="145"/>
    <x v="7"/>
    <x v="36"/>
    <n v="30"/>
    <n v="2"/>
    <x v="0"/>
    <m/>
    <x v="0"/>
    <x v="0"/>
    <m/>
    <m/>
    <m/>
  </r>
  <r>
    <x v="52"/>
    <x v="145"/>
    <x v="7"/>
    <x v="36"/>
    <n v="30"/>
    <n v="2"/>
    <x v="0"/>
    <m/>
    <x v="0"/>
    <x v="0"/>
    <m/>
    <m/>
    <m/>
  </r>
  <r>
    <x v="52"/>
    <x v="34"/>
    <x v="1"/>
    <x v="18"/>
    <n v="25"/>
    <n v="5"/>
    <x v="0"/>
    <m/>
    <x v="0"/>
    <x v="0"/>
    <m/>
    <m/>
    <s v="x"/>
  </r>
  <r>
    <x v="53"/>
    <x v="55"/>
    <x v="5"/>
    <x v="21"/>
    <n v="13"/>
    <n v="3"/>
    <x v="0"/>
    <m/>
    <x v="0"/>
    <x v="0"/>
    <m/>
    <m/>
    <s v="x"/>
  </r>
  <r>
    <x v="53"/>
    <x v="168"/>
    <x v="5"/>
    <x v="60"/>
    <n v="11"/>
    <n v="2"/>
    <x v="0"/>
    <m/>
    <x v="0"/>
    <x v="0"/>
    <m/>
    <m/>
    <s v="x"/>
  </r>
  <r>
    <x v="53"/>
    <x v="169"/>
    <x v="5"/>
    <x v="61"/>
    <n v="2"/>
    <n v="1"/>
    <x v="0"/>
    <m/>
    <x v="0"/>
    <x v="0"/>
    <m/>
    <m/>
    <s v="x"/>
  </r>
  <r>
    <x v="53"/>
    <x v="170"/>
    <x v="1"/>
    <x v="42"/>
    <n v="25"/>
    <n v="3"/>
    <x v="0"/>
    <m/>
    <x v="0"/>
    <x v="0"/>
    <m/>
    <m/>
    <m/>
  </r>
  <r>
    <x v="54"/>
    <x v="171"/>
    <x v="4"/>
    <x v="5"/>
    <n v="15"/>
    <n v="2"/>
    <x v="0"/>
    <m/>
    <x v="0"/>
    <x v="0"/>
    <m/>
    <m/>
    <m/>
  </r>
  <r>
    <x v="54"/>
    <x v="172"/>
    <x v="1"/>
    <x v="21"/>
    <n v="12"/>
    <n v="3"/>
    <x v="0"/>
    <m/>
    <x v="0"/>
    <x v="0"/>
    <m/>
    <m/>
    <m/>
  </r>
  <r>
    <x v="54"/>
    <x v="173"/>
    <x v="4"/>
    <x v="24"/>
    <n v="19"/>
    <n v="3"/>
    <x v="0"/>
    <m/>
    <x v="0"/>
    <x v="0"/>
    <m/>
    <m/>
    <m/>
  </r>
  <r>
    <x v="54"/>
    <x v="174"/>
    <x v="9"/>
    <x v="21"/>
    <n v="33"/>
    <n v="1"/>
    <x v="0"/>
    <m/>
    <x v="0"/>
    <x v="1"/>
    <m/>
    <m/>
    <m/>
  </r>
  <r>
    <x v="54"/>
    <x v="174"/>
    <x v="9"/>
    <x v="21"/>
    <n v="33"/>
    <n v="1"/>
    <x v="0"/>
    <m/>
    <x v="0"/>
    <x v="1"/>
    <m/>
    <m/>
    <m/>
  </r>
  <r>
    <x v="55"/>
    <x v="11"/>
    <x v="1"/>
    <x v="9"/>
    <n v="26"/>
    <n v="1"/>
    <x v="0"/>
    <m/>
    <x v="0"/>
    <x v="0"/>
    <m/>
    <m/>
    <s v="x"/>
  </r>
  <r>
    <x v="56"/>
    <x v="175"/>
    <x v="1"/>
    <x v="9"/>
    <n v="13"/>
    <n v="1"/>
    <x v="0"/>
    <s v="x"/>
    <x v="1"/>
    <x v="1"/>
    <m/>
    <m/>
    <m/>
  </r>
  <r>
    <x v="56"/>
    <x v="2"/>
    <x v="0"/>
    <x v="0"/>
    <n v="22"/>
    <n v="4"/>
    <x v="0"/>
    <m/>
    <x v="0"/>
    <x v="0"/>
    <m/>
    <m/>
    <s v="x"/>
  </r>
  <r>
    <x v="56"/>
    <x v="2"/>
    <x v="0"/>
    <x v="0"/>
    <n v="22"/>
    <n v="4"/>
    <x v="0"/>
    <m/>
    <x v="0"/>
    <x v="0"/>
    <m/>
    <m/>
    <s v="x"/>
  </r>
  <r>
    <x v="56"/>
    <x v="175"/>
    <x v="1"/>
    <x v="9"/>
    <n v="26"/>
    <n v="1"/>
    <x v="0"/>
    <s v="x"/>
    <x v="1"/>
    <x v="1"/>
    <m/>
    <m/>
    <m/>
  </r>
  <r>
    <x v="56"/>
    <x v="33"/>
    <x v="1"/>
    <x v="57"/>
    <n v="28"/>
    <n v="2"/>
    <x v="0"/>
    <m/>
    <x v="0"/>
    <x v="0"/>
    <m/>
    <m/>
    <m/>
  </r>
  <r>
    <x v="57"/>
    <x v="176"/>
    <x v="5"/>
    <x v="31"/>
    <n v="20"/>
    <n v="2"/>
    <x v="9"/>
    <m/>
    <x v="1"/>
    <x v="1"/>
    <m/>
    <m/>
    <m/>
  </r>
  <r>
    <x v="57"/>
    <x v="41"/>
    <x v="1"/>
    <x v="57"/>
    <n v="20"/>
    <n v="2"/>
    <x v="0"/>
    <m/>
    <x v="0"/>
    <x v="0"/>
    <m/>
    <m/>
    <s v="x"/>
  </r>
  <r>
    <x v="57"/>
    <x v="19"/>
    <x v="1"/>
    <x v="6"/>
    <n v="22"/>
    <n v="1"/>
    <x v="0"/>
    <m/>
    <x v="0"/>
    <x v="0"/>
    <m/>
    <m/>
    <s v="x"/>
  </r>
  <r>
    <x v="57"/>
    <x v="177"/>
    <x v="5"/>
    <x v="4"/>
    <n v="12"/>
    <n v="2"/>
    <x v="0"/>
    <m/>
    <x v="0"/>
    <x v="0"/>
    <m/>
    <m/>
    <m/>
  </r>
  <r>
    <x v="57"/>
    <x v="178"/>
    <x v="1"/>
    <x v="57"/>
    <n v="15"/>
    <n v="3"/>
    <x v="0"/>
    <m/>
    <x v="0"/>
    <x v="0"/>
    <m/>
    <m/>
    <m/>
  </r>
  <r>
    <x v="57"/>
    <x v="179"/>
    <x v="2"/>
    <x v="2"/>
    <n v="4"/>
    <n v="1"/>
    <x v="0"/>
    <m/>
    <x v="0"/>
    <x v="0"/>
    <m/>
    <m/>
    <s v="x"/>
  </r>
  <r>
    <x v="57"/>
    <x v="16"/>
    <x v="1"/>
    <x v="12"/>
    <n v="31"/>
    <n v="1"/>
    <x v="0"/>
    <s v="x"/>
    <x v="1"/>
    <x v="1"/>
    <m/>
    <m/>
    <s v="x"/>
  </r>
  <r>
    <x v="57"/>
    <x v="180"/>
    <x v="7"/>
    <x v="62"/>
    <n v="5"/>
    <n v="2"/>
    <x v="0"/>
    <m/>
    <x v="0"/>
    <x v="0"/>
    <m/>
    <m/>
    <m/>
  </r>
  <r>
    <x v="57"/>
    <x v="181"/>
    <x v="7"/>
    <x v="36"/>
    <n v="12"/>
    <n v="2"/>
    <x v="0"/>
    <m/>
    <x v="0"/>
    <x v="0"/>
    <m/>
    <m/>
    <m/>
  </r>
  <r>
    <x v="57"/>
    <x v="182"/>
    <x v="7"/>
    <x v="15"/>
    <n v="24"/>
    <n v="3"/>
    <x v="0"/>
    <m/>
    <x v="0"/>
    <x v="3"/>
    <m/>
    <m/>
    <s v="x"/>
  </r>
  <r>
    <x v="57"/>
    <x v="16"/>
    <x v="1"/>
    <x v="12"/>
    <n v="25"/>
    <n v="1"/>
    <x v="12"/>
    <m/>
    <x v="1"/>
    <x v="1"/>
    <m/>
    <m/>
    <s v="x"/>
  </r>
  <r>
    <x v="58"/>
    <x v="183"/>
    <x v="5"/>
    <x v="4"/>
    <n v="22"/>
    <n v="3"/>
    <x v="2"/>
    <m/>
    <x v="1"/>
    <x v="1"/>
    <m/>
    <s v="x"/>
    <s v="x"/>
  </r>
  <r>
    <x v="58"/>
    <x v="183"/>
    <x v="5"/>
    <x v="4"/>
    <n v="22"/>
    <n v="3"/>
    <x v="2"/>
    <m/>
    <x v="1"/>
    <x v="1"/>
    <m/>
    <s v="x"/>
    <s v="x"/>
  </r>
  <r>
    <x v="58"/>
    <x v="184"/>
    <x v="3"/>
    <x v="4"/>
    <n v="21"/>
    <n v="1"/>
    <x v="9"/>
    <m/>
    <x v="1"/>
    <x v="1"/>
    <m/>
    <m/>
    <m/>
  </r>
  <r>
    <x v="58"/>
    <x v="184"/>
    <x v="3"/>
    <x v="4"/>
    <n v="19"/>
    <n v="1"/>
    <x v="9"/>
    <m/>
    <x v="1"/>
    <x v="1"/>
    <m/>
    <m/>
    <m/>
  </r>
  <r>
    <x v="58"/>
    <x v="183"/>
    <x v="5"/>
    <x v="8"/>
    <n v="20"/>
    <n v="2"/>
    <x v="0"/>
    <m/>
    <x v="0"/>
    <x v="0"/>
    <m/>
    <m/>
    <s v="x"/>
  </r>
  <r>
    <x v="58"/>
    <x v="184"/>
    <x v="3"/>
    <x v="31"/>
    <n v="20"/>
    <n v="2"/>
    <x v="0"/>
    <m/>
    <x v="0"/>
    <x v="0"/>
    <m/>
    <m/>
    <m/>
  </r>
  <r>
    <x v="58"/>
    <x v="184"/>
    <x v="3"/>
    <x v="31"/>
    <n v="20"/>
    <n v="2"/>
    <x v="0"/>
    <m/>
    <x v="0"/>
    <x v="0"/>
    <m/>
    <m/>
    <m/>
  </r>
  <r>
    <x v="58"/>
    <x v="185"/>
    <x v="5"/>
    <x v="21"/>
    <n v="23"/>
    <n v="1"/>
    <x v="0"/>
    <s v="x"/>
    <x v="1"/>
    <x v="1"/>
    <m/>
    <m/>
    <s v="x"/>
  </r>
  <r>
    <x v="58"/>
    <x v="186"/>
    <x v="1"/>
    <x v="28"/>
    <n v="11"/>
    <n v="1"/>
    <x v="0"/>
    <s v="x"/>
    <x v="1"/>
    <x v="1"/>
    <m/>
    <m/>
    <m/>
  </r>
  <r>
    <x v="58"/>
    <x v="115"/>
    <x v="1"/>
    <x v="57"/>
    <n v="27"/>
    <n v="2"/>
    <x v="0"/>
    <m/>
    <x v="0"/>
    <x v="0"/>
    <m/>
    <m/>
    <s v="x"/>
  </r>
  <r>
    <x v="58"/>
    <x v="125"/>
    <x v="1"/>
    <x v="57"/>
    <n v="25"/>
    <n v="2"/>
    <x v="0"/>
    <m/>
    <x v="0"/>
    <x v="0"/>
    <m/>
    <m/>
    <m/>
  </r>
  <r>
    <x v="58"/>
    <x v="125"/>
    <x v="1"/>
    <x v="57"/>
    <n v="25"/>
    <n v="2"/>
    <x v="0"/>
    <m/>
    <x v="0"/>
    <x v="0"/>
    <m/>
    <m/>
    <m/>
  </r>
  <r>
    <x v="58"/>
    <x v="185"/>
    <x v="7"/>
    <x v="15"/>
    <n v="25"/>
    <n v="2"/>
    <x v="7"/>
    <m/>
    <x v="1"/>
    <x v="1"/>
    <m/>
    <s v="x"/>
    <s v="x"/>
  </r>
  <r>
    <x v="58"/>
    <x v="187"/>
    <x v="1"/>
    <x v="18"/>
    <n v="18"/>
    <n v="1"/>
    <x v="0"/>
    <m/>
    <x v="0"/>
    <x v="0"/>
    <m/>
    <m/>
    <m/>
  </r>
  <r>
    <x v="59"/>
    <x v="60"/>
    <x v="7"/>
    <x v="20"/>
    <n v="31"/>
    <n v="4"/>
    <x v="0"/>
    <m/>
    <x v="0"/>
    <x v="0"/>
    <m/>
    <m/>
    <m/>
  </r>
  <r>
    <x v="59"/>
    <x v="188"/>
    <x v="1"/>
    <x v="6"/>
    <n v="5"/>
    <n v="2"/>
    <x v="0"/>
    <m/>
    <x v="0"/>
    <x v="0"/>
    <m/>
    <m/>
    <m/>
  </r>
  <r>
    <x v="60"/>
    <x v="189"/>
    <x v="5"/>
    <x v="4"/>
    <n v="26"/>
    <n v="2"/>
    <x v="9"/>
    <m/>
    <x v="1"/>
    <x v="1"/>
    <m/>
    <s v="x"/>
    <s v="x"/>
  </r>
  <r>
    <x v="60"/>
    <x v="27"/>
    <x v="1"/>
    <x v="18"/>
    <n v="32"/>
    <n v="2"/>
    <x v="0"/>
    <m/>
    <x v="0"/>
    <x v="0"/>
    <m/>
    <m/>
    <s v="x"/>
  </r>
  <r>
    <x v="60"/>
    <x v="27"/>
    <x v="1"/>
    <x v="18"/>
    <n v="32"/>
    <n v="2"/>
    <x v="0"/>
    <m/>
    <x v="0"/>
    <x v="0"/>
    <m/>
    <m/>
    <s v="x"/>
  </r>
  <r>
    <x v="61"/>
    <x v="75"/>
    <x v="5"/>
    <x v="4"/>
    <n v="22"/>
    <n v="2"/>
    <x v="9"/>
    <m/>
    <x v="1"/>
    <x v="1"/>
    <m/>
    <s v="x"/>
    <s v="x"/>
  </r>
  <r>
    <x v="61"/>
    <x v="190"/>
    <x v="5"/>
    <x v="21"/>
    <n v="26"/>
    <n v="5"/>
    <x v="0"/>
    <m/>
    <x v="0"/>
    <x v="1"/>
    <m/>
    <m/>
    <s v="x"/>
  </r>
  <r>
    <x v="61"/>
    <x v="16"/>
    <x v="1"/>
    <x v="12"/>
    <n v="21"/>
    <n v="1"/>
    <x v="0"/>
    <m/>
    <x v="0"/>
    <x v="0"/>
    <m/>
    <m/>
    <s v="x"/>
  </r>
  <r>
    <x v="61"/>
    <x v="191"/>
    <x v="7"/>
    <x v="63"/>
    <n v="24"/>
    <n v="2"/>
    <x v="0"/>
    <m/>
    <x v="0"/>
    <x v="10"/>
    <m/>
    <m/>
    <s v="x"/>
  </r>
  <r>
    <x v="61"/>
    <x v="192"/>
    <x v="5"/>
    <x v="8"/>
    <n v="17"/>
    <n v="3"/>
    <x v="0"/>
    <m/>
    <x v="0"/>
    <x v="0"/>
    <m/>
    <m/>
    <m/>
  </r>
  <r>
    <x v="61"/>
    <x v="193"/>
    <x v="7"/>
    <x v="15"/>
    <n v="23"/>
    <n v="3"/>
    <x v="0"/>
    <m/>
    <x v="0"/>
    <x v="0"/>
    <m/>
    <m/>
    <m/>
  </r>
  <r>
    <x v="61"/>
    <x v="194"/>
    <x v="7"/>
    <x v="36"/>
    <n v="20"/>
    <n v="3"/>
    <x v="13"/>
    <m/>
    <x v="1"/>
    <x v="1"/>
    <m/>
    <m/>
    <m/>
  </r>
  <r>
    <x v="61"/>
    <x v="190"/>
    <x v="0"/>
    <x v="17"/>
    <n v="20"/>
    <n v="5"/>
    <x v="14"/>
    <m/>
    <x v="1"/>
    <x v="1"/>
    <m/>
    <m/>
    <m/>
  </r>
  <r>
    <x v="61"/>
    <x v="195"/>
    <x v="8"/>
    <x v="49"/>
    <n v="23"/>
    <n v="2"/>
    <x v="0"/>
    <m/>
    <x v="0"/>
    <x v="0"/>
    <m/>
    <m/>
    <s v="x"/>
  </r>
  <r>
    <x v="61"/>
    <x v="195"/>
    <x v="8"/>
    <x v="49"/>
    <n v="23"/>
    <n v="2"/>
    <x v="0"/>
    <m/>
    <x v="0"/>
    <x v="0"/>
    <m/>
    <m/>
    <s v="x"/>
  </r>
  <r>
    <x v="61"/>
    <x v="90"/>
    <x v="1"/>
    <x v="32"/>
    <n v="27"/>
    <n v="2"/>
    <x v="0"/>
    <m/>
    <x v="0"/>
    <x v="0"/>
    <m/>
    <m/>
    <s v="x"/>
  </r>
  <r>
    <x v="62"/>
    <x v="142"/>
    <x v="5"/>
    <x v="31"/>
    <n v="26"/>
    <n v="2"/>
    <x v="1"/>
    <m/>
    <x v="1"/>
    <x v="1"/>
    <m/>
    <s v="x"/>
    <s v="x"/>
  </r>
  <r>
    <x v="62"/>
    <x v="196"/>
    <x v="8"/>
    <x v="15"/>
    <n v="20"/>
    <n v="2"/>
    <x v="1"/>
    <m/>
    <x v="1"/>
    <x v="1"/>
    <m/>
    <m/>
    <m/>
  </r>
  <r>
    <x v="62"/>
    <x v="27"/>
    <x v="1"/>
    <x v="57"/>
    <n v="29"/>
    <n v="2"/>
    <x v="0"/>
    <m/>
    <x v="0"/>
    <x v="0"/>
    <m/>
    <m/>
    <s v="x"/>
  </r>
  <r>
    <x v="62"/>
    <x v="197"/>
    <x v="3"/>
    <x v="8"/>
    <n v="18"/>
    <n v="2"/>
    <x v="0"/>
    <m/>
    <x v="0"/>
    <x v="0"/>
    <m/>
    <m/>
    <m/>
  </r>
  <r>
    <x v="62"/>
    <x v="197"/>
    <x v="3"/>
    <x v="8"/>
    <n v="18"/>
    <n v="2"/>
    <x v="0"/>
    <m/>
    <x v="0"/>
    <x v="0"/>
    <m/>
    <m/>
    <m/>
  </r>
  <r>
    <x v="62"/>
    <x v="198"/>
    <x v="2"/>
    <x v="2"/>
    <n v="5"/>
    <n v="2"/>
    <x v="0"/>
    <m/>
    <x v="0"/>
    <x v="0"/>
    <m/>
    <m/>
    <s v="x"/>
  </r>
  <r>
    <x v="62"/>
    <x v="199"/>
    <x v="1"/>
    <x v="45"/>
    <n v="11"/>
    <n v="3"/>
    <x v="0"/>
    <m/>
    <x v="0"/>
    <x v="8"/>
    <m/>
    <m/>
    <s v="x"/>
  </r>
  <r>
    <x v="62"/>
    <x v="200"/>
    <x v="1"/>
    <x v="18"/>
    <n v="22"/>
    <n v="3"/>
    <x v="0"/>
    <m/>
    <x v="0"/>
    <x v="0"/>
    <m/>
    <m/>
    <m/>
  </r>
  <r>
    <x v="62"/>
    <x v="201"/>
    <x v="1"/>
    <x v="18"/>
    <n v="26"/>
    <n v="2"/>
    <x v="0"/>
    <m/>
    <x v="0"/>
    <x v="4"/>
    <m/>
    <m/>
    <m/>
  </r>
  <r>
    <x v="62"/>
    <x v="195"/>
    <x v="8"/>
    <x v="36"/>
    <n v="24"/>
    <n v="2"/>
    <x v="0"/>
    <m/>
    <x v="0"/>
    <x v="0"/>
    <m/>
    <m/>
    <s v="x"/>
  </r>
  <r>
    <x v="62"/>
    <x v="195"/>
    <x v="8"/>
    <x v="36"/>
    <n v="24"/>
    <n v="2"/>
    <x v="0"/>
    <m/>
    <x v="0"/>
    <x v="0"/>
    <m/>
    <m/>
    <s v="x"/>
  </r>
  <r>
    <x v="62"/>
    <x v="162"/>
    <x v="1"/>
    <x v="18"/>
    <n v="25"/>
    <n v="1"/>
    <x v="0"/>
    <m/>
    <x v="0"/>
    <x v="9"/>
    <m/>
    <m/>
    <s v="x"/>
  </r>
  <r>
    <x v="62"/>
    <x v="162"/>
    <x v="1"/>
    <x v="18"/>
    <n v="25"/>
    <n v="1"/>
    <x v="0"/>
    <m/>
    <x v="0"/>
    <x v="9"/>
    <m/>
    <m/>
    <s v="x"/>
  </r>
  <r>
    <x v="62"/>
    <x v="195"/>
    <x v="8"/>
    <x v="36"/>
    <n v="23"/>
    <n v="3"/>
    <x v="0"/>
    <m/>
    <x v="0"/>
    <x v="3"/>
    <m/>
    <m/>
    <s v="x"/>
  </r>
  <r>
    <x v="62"/>
    <x v="195"/>
    <x v="8"/>
    <x v="36"/>
    <n v="23"/>
    <n v="3"/>
    <x v="0"/>
    <m/>
    <x v="0"/>
    <x v="3"/>
    <m/>
    <m/>
    <s v="x"/>
  </r>
  <r>
    <x v="62"/>
    <x v="90"/>
    <x v="1"/>
    <x v="32"/>
    <n v="30"/>
    <n v="1"/>
    <x v="0"/>
    <m/>
    <x v="0"/>
    <x v="1"/>
    <m/>
    <m/>
    <s v="x"/>
  </r>
  <r>
    <x v="62"/>
    <x v="187"/>
    <x v="1"/>
    <x v="18"/>
    <n v="31"/>
    <n v="1"/>
    <x v="0"/>
    <s v="x"/>
    <x v="1"/>
    <x v="1"/>
    <m/>
    <m/>
    <m/>
  </r>
  <r>
    <x v="62"/>
    <x v="202"/>
    <x v="5"/>
    <x v="31"/>
    <n v="18"/>
    <n v="2"/>
    <x v="0"/>
    <m/>
    <x v="0"/>
    <x v="4"/>
    <m/>
    <m/>
    <m/>
  </r>
  <r>
    <x v="62"/>
    <x v="202"/>
    <x v="5"/>
    <x v="31"/>
    <n v="18"/>
    <n v="2"/>
    <x v="0"/>
    <m/>
    <x v="0"/>
    <x v="4"/>
    <m/>
    <m/>
    <m/>
  </r>
  <r>
    <x v="62"/>
    <x v="203"/>
    <x v="5"/>
    <x v="64"/>
    <n v="8"/>
    <n v="5"/>
    <x v="0"/>
    <m/>
    <x v="0"/>
    <x v="0"/>
    <m/>
    <m/>
    <m/>
  </r>
  <r>
    <x v="63"/>
    <x v="73"/>
    <x v="9"/>
    <x v="21"/>
    <n v="6"/>
    <n v="1"/>
    <x v="10"/>
    <m/>
    <x v="1"/>
    <x v="1"/>
    <m/>
    <m/>
    <s v="x"/>
  </r>
  <r>
    <x v="63"/>
    <x v="175"/>
    <x v="1"/>
    <x v="9"/>
    <n v="14"/>
    <n v="1"/>
    <x v="0"/>
    <s v="x"/>
    <x v="1"/>
    <x v="1"/>
    <m/>
    <m/>
    <m/>
  </r>
  <r>
    <x v="63"/>
    <x v="204"/>
    <x v="7"/>
    <x v="20"/>
    <n v="4"/>
    <n v="2"/>
    <x v="0"/>
    <m/>
    <x v="0"/>
    <x v="0"/>
    <m/>
    <m/>
    <m/>
  </r>
  <r>
    <x v="63"/>
    <x v="82"/>
    <x v="7"/>
    <x v="20"/>
    <n v="1"/>
    <n v="1"/>
    <x v="0"/>
    <m/>
    <x v="0"/>
    <x v="0"/>
    <m/>
    <m/>
    <s v="x"/>
  </r>
  <r>
    <x v="63"/>
    <x v="205"/>
    <x v="0"/>
    <x v="14"/>
    <n v="16"/>
    <n v="3"/>
    <x v="0"/>
    <m/>
    <x v="0"/>
    <x v="0"/>
    <m/>
    <m/>
    <s v="x"/>
  </r>
  <r>
    <x v="63"/>
    <x v="206"/>
    <x v="2"/>
    <x v="2"/>
    <n v="24"/>
    <n v="4"/>
    <x v="0"/>
    <m/>
    <x v="0"/>
    <x v="0"/>
    <m/>
    <m/>
    <m/>
  </r>
  <r>
    <x v="63"/>
    <x v="207"/>
    <x v="1"/>
    <x v="27"/>
    <n v="25"/>
    <n v="4"/>
    <x v="0"/>
    <m/>
    <x v="0"/>
    <x v="0"/>
    <m/>
    <m/>
    <s v="x"/>
  </r>
  <r>
    <x v="63"/>
    <x v="208"/>
    <x v="2"/>
    <x v="2"/>
    <n v="4"/>
    <n v="1"/>
    <x v="0"/>
    <m/>
    <x v="0"/>
    <x v="0"/>
    <m/>
    <m/>
    <s v="x"/>
  </r>
  <r>
    <x v="64"/>
    <x v="209"/>
    <x v="4"/>
    <x v="24"/>
    <n v="18"/>
    <n v="2"/>
    <x v="0"/>
    <m/>
    <x v="0"/>
    <x v="0"/>
    <m/>
    <m/>
    <m/>
  </r>
  <r>
    <x v="64"/>
    <x v="209"/>
    <x v="4"/>
    <x v="24"/>
    <n v="18"/>
    <n v="2"/>
    <x v="0"/>
    <m/>
    <x v="0"/>
    <x v="0"/>
    <m/>
    <m/>
    <m/>
  </r>
  <r>
    <x v="64"/>
    <x v="209"/>
    <x v="4"/>
    <x v="24"/>
    <n v="18"/>
    <n v="2"/>
    <x v="0"/>
    <m/>
    <x v="0"/>
    <x v="0"/>
    <m/>
    <m/>
    <m/>
  </r>
  <r>
    <x v="64"/>
    <x v="43"/>
    <x v="5"/>
    <x v="4"/>
    <n v="20"/>
    <n v="1"/>
    <x v="15"/>
    <m/>
    <x v="1"/>
    <x v="1"/>
    <m/>
    <s v="x"/>
    <s v="x"/>
  </r>
  <r>
    <x v="65"/>
    <x v="142"/>
    <x v="0"/>
    <x v="17"/>
    <n v="7"/>
    <n v="2"/>
    <x v="2"/>
    <m/>
    <x v="1"/>
    <x v="1"/>
    <s v="x"/>
    <s v="x"/>
    <s v="x"/>
  </r>
  <r>
    <x v="65"/>
    <x v="2"/>
    <x v="7"/>
    <x v="36"/>
    <n v="20"/>
    <n v="2"/>
    <x v="0"/>
    <m/>
    <x v="0"/>
    <x v="0"/>
    <m/>
    <m/>
    <m/>
  </r>
  <r>
    <x v="65"/>
    <x v="2"/>
    <x v="7"/>
    <x v="36"/>
    <n v="20"/>
    <n v="2"/>
    <x v="0"/>
    <m/>
    <x v="0"/>
    <x v="0"/>
    <m/>
    <m/>
    <m/>
  </r>
  <r>
    <x v="65"/>
    <x v="210"/>
    <x v="7"/>
    <x v="8"/>
    <n v="7"/>
    <n v="2"/>
    <x v="0"/>
    <m/>
    <x v="0"/>
    <x v="0"/>
    <m/>
    <m/>
    <m/>
  </r>
  <r>
    <x v="65"/>
    <x v="115"/>
    <x v="1"/>
    <x v="18"/>
    <n v="33"/>
    <n v="4"/>
    <x v="0"/>
    <m/>
    <x v="0"/>
    <x v="0"/>
    <m/>
    <m/>
    <s v="x"/>
  </r>
  <r>
    <x v="65"/>
    <x v="211"/>
    <x v="7"/>
    <x v="20"/>
    <n v="3"/>
    <n v="2"/>
    <x v="0"/>
    <m/>
    <x v="0"/>
    <x v="0"/>
    <m/>
    <m/>
    <m/>
  </r>
  <r>
    <x v="65"/>
    <x v="212"/>
    <x v="5"/>
    <x v="31"/>
    <n v="22"/>
    <n v="3"/>
    <x v="0"/>
    <m/>
    <x v="0"/>
    <x v="4"/>
    <m/>
    <m/>
    <s v="x"/>
  </r>
  <r>
    <x v="65"/>
    <x v="212"/>
    <x v="5"/>
    <x v="31"/>
    <n v="22"/>
    <n v="3"/>
    <x v="0"/>
    <m/>
    <x v="0"/>
    <x v="4"/>
    <m/>
    <m/>
    <s v="x"/>
  </r>
  <r>
    <x v="65"/>
    <x v="213"/>
    <x v="0"/>
    <x v="16"/>
    <n v="25"/>
    <n v="2"/>
    <x v="0"/>
    <m/>
    <x v="0"/>
    <x v="1"/>
    <m/>
    <m/>
    <m/>
  </r>
  <r>
    <x v="65"/>
    <x v="213"/>
    <x v="0"/>
    <x v="17"/>
    <n v="25"/>
    <n v="2"/>
    <x v="0"/>
    <m/>
    <x v="0"/>
    <x v="1"/>
    <m/>
    <m/>
    <m/>
  </r>
  <r>
    <x v="65"/>
    <x v="213"/>
    <x v="5"/>
    <x v="4"/>
    <n v="25"/>
    <n v="2"/>
    <x v="0"/>
    <m/>
    <x v="0"/>
    <x v="1"/>
    <m/>
    <m/>
    <m/>
  </r>
  <r>
    <x v="65"/>
    <x v="213"/>
    <x v="0"/>
    <x v="14"/>
    <n v="25"/>
    <n v="2"/>
    <x v="0"/>
    <m/>
    <x v="0"/>
    <x v="1"/>
    <m/>
    <m/>
    <m/>
  </r>
  <r>
    <x v="65"/>
    <x v="213"/>
    <x v="0"/>
    <x v="0"/>
    <n v="25"/>
    <n v="2"/>
    <x v="0"/>
    <m/>
    <x v="0"/>
    <x v="1"/>
    <m/>
    <m/>
    <m/>
  </r>
  <r>
    <x v="65"/>
    <x v="213"/>
    <x v="5"/>
    <x v="31"/>
    <n v="25"/>
    <n v="2"/>
    <x v="0"/>
    <m/>
    <x v="0"/>
    <x v="1"/>
    <m/>
    <m/>
    <m/>
  </r>
  <r>
    <x v="65"/>
    <x v="213"/>
    <x v="5"/>
    <x v="8"/>
    <n v="20"/>
    <n v="1"/>
    <x v="0"/>
    <m/>
    <x v="0"/>
    <x v="0"/>
    <m/>
    <m/>
    <m/>
  </r>
  <r>
    <x v="65"/>
    <x v="213"/>
    <x v="5"/>
    <x v="8"/>
    <n v="15"/>
    <n v="1"/>
    <x v="0"/>
    <m/>
    <x v="0"/>
    <x v="0"/>
    <m/>
    <m/>
    <m/>
  </r>
  <r>
    <x v="65"/>
    <x v="214"/>
    <x v="2"/>
    <x v="2"/>
    <n v="6"/>
    <n v="2"/>
    <x v="0"/>
    <m/>
    <x v="0"/>
    <x v="0"/>
    <m/>
    <m/>
    <s v="x"/>
  </r>
  <r>
    <x v="65"/>
    <x v="215"/>
    <x v="2"/>
    <x v="2"/>
    <n v="5"/>
    <n v="2"/>
    <x v="0"/>
    <m/>
    <x v="0"/>
    <x v="0"/>
    <m/>
    <m/>
    <s v="x"/>
  </r>
  <r>
    <x v="65"/>
    <x v="216"/>
    <x v="2"/>
    <x v="2"/>
    <n v="18"/>
    <n v="3"/>
    <x v="0"/>
    <m/>
    <x v="0"/>
    <x v="0"/>
    <m/>
    <m/>
    <m/>
  </r>
  <r>
    <x v="65"/>
    <x v="23"/>
    <x v="5"/>
    <x v="31"/>
    <n v="26"/>
    <n v="1"/>
    <x v="15"/>
    <m/>
    <x v="1"/>
    <x v="1"/>
    <m/>
    <s v="x"/>
    <s v="x"/>
  </r>
  <r>
    <x v="65"/>
    <x v="43"/>
    <x v="5"/>
    <x v="4"/>
    <n v="20"/>
    <n v="1"/>
    <x v="15"/>
    <m/>
    <x v="1"/>
    <x v="1"/>
    <m/>
    <s v="x"/>
    <s v="x"/>
  </r>
  <r>
    <x v="66"/>
    <x v="217"/>
    <x v="0"/>
    <x v="17"/>
    <n v="8"/>
    <n v="4"/>
    <x v="16"/>
    <m/>
    <x v="1"/>
    <x v="1"/>
    <s v="x"/>
    <s v="x"/>
    <s v="x"/>
  </r>
  <r>
    <x v="66"/>
    <x v="218"/>
    <x v="5"/>
    <x v="8"/>
    <n v="20"/>
    <n v="2"/>
    <x v="9"/>
    <m/>
    <x v="1"/>
    <x v="1"/>
    <m/>
    <m/>
    <m/>
  </r>
  <r>
    <x v="66"/>
    <x v="219"/>
    <x v="5"/>
    <x v="8"/>
    <n v="22"/>
    <n v="2"/>
    <x v="0"/>
    <m/>
    <x v="0"/>
    <x v="5"/>
    <m/>
    <m/>
    <m/>
  </r>
  <r>
    <x v="66"/>
    <x v="219"/>
    <x v="5"/>
    <x v="8"/>
    <n v="22"/>
    <n v="2"/>
    <x v="0"/>
    <m/>
    <x v="0"/>
    <x v="5"/>
    <m/>
    <m/>
    <m/>
  </r>
  <r>
    <x v="66"/>
    <x v="220"/>
    <x v="5"/>
    <x v="21"/>
    <n v="25"/>
    <n v="3"/>
    <x v="0"/>
    <s v="x"/>
    <x v="1"/>
    <x v="1"/>
    <m/>
    <m/>
    <m/>
  </r>
  <r>
    <x v="66"/>
    <x v="218"/>
    <x v="5"/>
    <x v="21"/>
    <n v="20"/>
    <n v="3"/>
    <x v="0"/>
    <s v="x"/>
    <x v="1"/>
    <x v="1"/>
    <m/>
    <m/>
    <m/>
  </r>
  <r>
    <x v="66"/>
    <x v="221"/>
    <x v="5"/>
    <x v="4"/>
    <n v="20"/>
    <n v="1"/>
    <x v="0"/>
    <m/>
    <x v="0"/>
    <x v="0"/>
    <m/>
    <m/>
    <s v="x"/>
  </r>
  <r>
    <x v="66"/>
    <x v="221"/>
    <x v="5"/>
    <x v="4"/>
    <n v="20"/>
    <n v="2"/>
    <x v="0"/>
    <m/>
    <x v="0"/>
    <x v="0"/>
    <m/>
    <m/>
    <s v="x"/>
  </r>
  <r>
    <x v="66"/>
    <x v="222"/>
    <x v="7"/>
    <x v="63"/>
    <n v="20"/>
    <n v="2"/>
    <x v="0"/>
    <m/>
    <x v="0"/>
    <x v="10"/>
    <m/>
    <m/>
    <m/>
  </r>
  <r>
    <x v="66"/>
    <x v="223"/>
    <x v="1"/>
    <x v="18"/>
    <n v="36"/>
    <n v="2"/>
    <x v="0"/>
    <m/>
    <x v="0"/>
    <x v="0"/>
    <m/>
    <m/>
    <m/>
  </r>
  <r>
    <x v="66"/>
    <x v="224"/>
    <x v="7"/>
    <x v="63"/>
    <n v="33"/>
    <n v="2"/>
    <x v="0"/>
    <m/>
    <x v="0"/>
    <x v="8"/>
    <m/>
    <m/>
    <s v="x"/>
  </r>
  <r>
    <x v="66"/>
    <x v="224"/>
    <x v="7"/>
    <x v="63"/>
    <n v="33"/>
    <n v="2"/>
    <x v="0"/>
    <m/>
    <x v="0"/>
    <x v="8"/>
    <m/>
    <m/>
    <s v="x"/>
  </r>
  <r>
    <x v="66"/>
    <x v="225"/>
    <x v="5"/>
    <x v="8"/>
    <n v="27"/>
    <n v="4"/>
    <x v="0"/>
    <m/>
    <x v="0"/>
    <x v="1"/>
    <m/>
    <m/>
    <m/>
  </r>
  <r>
    <x v="66"/>
    <x v="217"/>
    <x v="0"/>
    <x v="17"/>
    <n v="6"/>
    <n v="3"/>
    <x v="0"/>
    <m/>
    <x v="0"/>
    <x v="0"/>
    <m/>
    <m/>
    <s v="x"/>
  </r>
  <r>
    <x v="67"/>
    <x v="212"/>
    <x v="7"/>
    <x v="15"/>
    <n v="25"/>
    <n v="1"/>
    <x v="7"/>
    <m/>
    <x v="1"/>
    <x v="1"/>
    <m/>
    <s v="x"/>
    <s v="x"/>
  </r>
  <r>
    <x v="67"/>
    <x v="218"/>
    <x v="5"/>
    <x v="8"/>
    <n v="20"/>
    <n v="2"/>
    <x v="9"/>
    <m/>
    <x v="1"/>
    <x v="1"/>
    <m/>
    <m/>
    <m/>
  </r>
  <r>
    <x v="67"/>
    <x v="226"/>
    <x v="5"/>
    <x v="31"/>
    <n v="20"/>
    <n v="2"/>
    <x v="0"/>
    <m/>
    <x v="0"/>
    <x v="0"/>
    <m/>
    <m/>
    <m/>
  </r>
  <r>
    <x v="67"/>
    <x v="226"/>
    <x v="5"/>
    <x v="31"/>
    <n v="20"/>
    <n v="2"/>
    <x v="0"/>
    <m/>
    <x v="0"/>
    <x v="0"/>
    <m/>
    <m/>
    <m/>
  </r>
  <r>
    <x v="67"/>
    <x v="227"/>
    <x v="8"/>
    <x v="36"/>
    <n v="20"/>
    <n v="1"/>
    <x v="0"/>
    <m/>
    <x v="0"/>
    <x v="0"/>
    <m/>
    <m/>
    <m/>
  </r>
  <r>
    <x v="67"/>
    <x v="227"/>
    <x v="8"/>
    <x v="36"/>
    <n v="20"/>
    <n v="1"/>
    <x v="0"/>
    <m/>
    <x v="0"/>
    <x v="0"/>
    <m/>
    <m/>
    <m/>
  </r>
  <r>
    <x v="67"/>
    <x v="227"/>
    <x v="8"/>
    <x v="36"/>
    <n v="20"/>
    <n v="1"/>
    <x v="0"/>
    <m/>
    <x v="0"/>
    <x v="0"/>
    <m/>
    <m/>
    <m/>
  </r>
  <r>
    <x v="67"/>
    <x v="227"/>
    <x v="8"/>
    <x v="36"/>
    <n v="20"/>
    <n v="1"/>
    <x v="0"/>
    <m/>
    <x v="0"/>
    <x v="0"/>
    <m/>
    <m/>
    <m/>
  </r>
  <r>
    <x v="67"/>
    <x v="228"/>
    <x v="7"/>
    <x v="50"/>
    <n v="11"/>
    <n v="5"/>
    <x v="0"/>
    <m/>
    <x v="0"/>
    <x v="5"/>
    <m/>
    <m/>
    <m/>
  </r>
  <r>
    <x v="67"/>
    <x v="229"/>
    <x v="5"/>
    <x v="31"/>
    <n v="1"/>
    <n v="1"/>
    <x v="0"/>
    <m/>
    <x v="0"/>
    <x v="0"/>
    <m/>
    <m/>
    <m/>
  </r>
  <r>
    <x v="67"/>
    <x v="230"/>
    <x v="7"/>
    <x v="49"/>
    <n v="31"/>
    <n v="3"/>
    <x v="0"/>
    <m/>
    <x v="0"/>
    <x v="0"/>
    <m/>
    <m/>
    <m/>
  </r>
  <r>
    <x v="67"/>
    <x v="230"/>
    <x v="7"/>
    <x v="49"/>
    <n v="31"/>
    <n v="3"/>
    <x v="0"/>
    <m/>
    <x v="0"/>
    <x v="0"/>
    <m/>
    <m/>
    <m/>
  </r>
  <r>
    <x v="67"/>
    <x v="231"/>
    <x v="7"/>
    <x v="15"/>
    <n v="16"/>
    <n v="1"/>
    <x v="0"/>
    <m/>
    <x v="0"/>
    <x v="1"/>
    <m/>
    <m/>
    <s v="x"/>
  </r>
  <r>
    <x v="67"/>
    <x v="1"/>
    <x v="1"/>
    <x v="1"/>
    <n v="9"/>
    <n v="1"/>
    <x v="0"/>
    <m/>
    <x v="0"/>
    <x v="1"/>
    <m/>
    <m/>
    <s v="x"/>
  </r>
  <r>
    <x v="67"/>
    <x v="232"/>
    <x v="1"/>
    <x v="9"/>
    <n v="27"/>
    <n v="2"/>
    <x v="0"/>
    <m/>
    <x v="0"/>
    <x v="0"/>
    <m/>
    <m/>
    <m/>
  </r>
  <r>
    <x v="67"/>
    <x v="233"/>
    <x v="1"/>
    <x v="18"/>
    <n v="25"/>
    <n v="2"/>
    <x v="0"/>
    <m/>
    <x v="0"/>
    <x v="1"/>
    <m/>
    <m/>
    <m/>
  </r>
  <r>
    <x v="67"/>
    <x v="233"/>
    <x v="1"/>
    <x v="18"/>
    <n v="25"/>
    <n v="2"/>
    <x v="0"/>
    <m/>
    <x v="0"/>
    <x v="1"/>
    <m/>
    <m/>
    <m/>
  </r>
  <r>
    <x v="67"/>
    <x v="234"/>
    <x v="1"/>
    <x v="65"/>
    <n v="16"/>
    <n v="1"/>
    <x v="0"/>
    <m/>
    <x v="0"/>
    <x v="0"/>
    <m/>
    <m/>
    <s v="x"/>
  </r>
  <r>
    <x v="67"/>
    <x v="219"/>
    <x v="3"/>
    <x v="8"/>
    <n v="21"/>
    <n v="2"/>
    <x v="0"/>
    <m/>
    <x v="0"/>
    <x v="5"/>
    <m/>
    <m/>
    <m/>
  </r>
  <r>
    <x v="67"/>
    <x v="219"/>
    <x v="3"/>
    <x v="8"/>
    <n v="21"/>
    <n v="2"/>
    <x v="0"/>
    <m/>
    <x v="0"/>
    <x v="5"/>
    <m/>
    <m/>
    <m/>
  </r>
  <r>
    <x v="67"/>
    <x v="235"/>
    <x v="7"/>
    <x v="66"/>
    <n v="3"/>
    <n v="2"/>
    <x v="0"/>
    <m/>
    <x v="0"/>
    <x v="0"/>
    <m/>
    <m/>
    <m/>
  </r>
  <r>
    <x v="67"/>
    <x v="236"/>
    <x v="1"/>
    <x v="9"/>
    <n v="20"/>
    <n v="2"/>
    <x v="0"/>
    <m/>
    <x v="0"/>
    <x v="0"/>
    <m/>
    <m/>
    <m/>
  </r>
  <r>
    <x v="67"/>
    <x v="56"/>
    <x v="7"/>
    <x v="36"/>
    <n v="25"/>
    <n v="2"/>
    <x v="0"/>
    <m/>
    <x v="0"/>
    <x v="0"/>
    <m/>
    <m/>
    <s v="x"/>
  </r>
  <r>
    <x v="67"/>
    <x v="56"/>
    <x v="7"/>
    <x v="36"/>
    <n v="25"/>
    <n v="2"/>
    <x v="0"/>
    <m/>
    <x v="0"/>
    <x v="0"/>
    <m/>
    <m/>
    <s v="x"/>
  </r>
  <r>
    <x v="67"/>
    <x v="56"/>
    <x v="7"/>
    <x v="36"/>
    <n v="25"/>
    <n v="2"/>
    <x v="0"/>
    <m/>
    <x v="0"/>
    <x v="0"/>
    <m/>
    <m/>
    <s v="x"/>
  </r>
  <r>
    <x v="67"/>
    <x v="56"/>
    <x v="7"/>
    <x v="36"/>
    <n v="25"/>
    <n v="2"/>
    <x v="0"/>
    <m/>
    <x v="0"/>
    <x v="0"/>
    <m/>
    <m/>
    <s v="x"/>
  </r>
  <r>
    <x v="67"/>
    <x v="237"/>
    <x v="7"/>
    <x v="36"/>
    <n v="16"/>
    <n v="2"/>
    <x v="0"/>
    <m/>
    <x v="0"/>
    <x v="4"/>
    <m/>
    <m/>
    <m/>
  </r>
  <r>
    <x v="67"/>
    <x v="238"/>
    <x v="1"/>
    <x v="67"/>
    <n v="15"/>
    <n v="2"/>
    <x v="0"/>
    <s v="x"/>
    <x v="1"/>
    <x v="1"/>
    <m/>
    <m/>
    <m/>
  </r>
  <r>
    <x v="67"/>
    <x v="231"/>
    <x v="7"/>
    <x v="15"/>
    <n v="16"/>
    <n v="1"/>
    <x v="7"/>
    <m/>
    <x v="1"/>
    <x v="1"/>
    <m/>
    <s v="x"/>
    <s v="x"/>
  </r>
  <r>
    <x v="68"/>
    <x v="212"/>
    <x v="5"/>
    <x v="31"/>
    <n v="22"/>
    <n v="2"/>
    <x v="9"/>
    <m/>
    <x v="1"/>
    <x v="1"/>
    <m/>
    <s v="x"/>
    <s v="x"/>
  </r>
  <r>
    <x v="68"/>
    <x v="73"/>
    <x v="9"/>
    <x v="21"/>
    <n v="8"/>
    <n v="2"/>
    <x v="10"/>
    <m/>
    <x v="1"/>
    <x v="1"/>
    <m/>
    <m/>
    <s v="x"/>
  </r>
  <r>
    <x v="68"/>
    <x v="239"/>
    <x v="9"/>
    <x v="29"/>
    <n v="33"/>
    <n v="3"/>
    <x v="0"/>
    <m/>
    <x v="0"/>
    <x v="0"/>
    <m/>
    <m/>
    <m/>
  </r>
  <r>
    <x v="68"/>
    <x v="240"/>
    <x v="7"/>
    <x v="36"/>
    <n v="21"/>
    <n v="2"/>
    <x v="0"/>
    <m/>
    <x v="0"/>
    <x v="0"/>
    <m/>
    <m/>
    <m/>
  </r>
  <r>
    <x v="68"/>
    <x v="212"/>
    <x v="7"/>
    <x v="36"/>
    <n v="18"/>
    <n v="2"/>
    <x v="0"/>
    <m/>
    <x v="0"/>
    <x v="0"/>
    <m/>
    <m/>
    <s v="x"/>
  </r>
  <r>
    <x v="68"/>
    <x v="241"/>
    <x v="5"/>
    <x v="31"/>
    <n v="15"/>
    <n v="1"/>
    <x v="0"/>
    <m/>
    <x v="0"/>
    <x v="0"/>
    <m/>
    <m/>
    <m/>
  </r>
  <r>
    <x v="68"/>
    <x v="241"/>
    <x v="5"/>
    <x v="31"/>
    <n v="19"/>
    <n v="2"/>
    <x v="0"/>
    <m/>
    <x v="0"/>
    <x v="0"/>
    <m/>
    <m/>
    <m/>
  </r>
  <r>
    <x v="68"/>
    <x v="242"/>
    <x v="7"/>
    <x v="15"/>
    <n v="4"/>
    <n v="2"/>
    <x v="0"/>
    <m/>
    <x v="0"/>
    <x v="0"/>
    <m/>
    <m/>
    <m/>
  </r>
  <r>
    <x v="68"/>
    <x v="243"/>
    <x v="1"/>
    <x v="18"/>
    <n v="22"/>
    <n v="2"/>
    <x v="0"/>
    <m/>
    <x v="0"/>
    <x v="0"/>
    <m/>
    <m/>
    <m/>
  </r>
  <r>
    <x v="68"/>
    <x v="241"/>
    <x v="0"/>
    <x v="16"/>
    <n v="25"/>
    <n v="2"/>
    <x v="0"/>
    <m/>
    <x v="0"/>
    <x v="0"/>
    <m/>
    <m/>
    <m/>
  </r>
  <r>
    <x v="68"/>
    <x v="241"/>
    <x v="0"/>
    <x v="16"/>
    <n v="25"/>
    <n v="2"/>
    <x v="0"/>
    <m/>
    <x v="0"/>
    <x v="0"/>
    <m/>
    <m/>
    <m/>
  </r>
  <r>
    <x v="69"/>
    <x v="16"/>
    <x v="1"/>
    <x v="12"/>
    <n v="21"/>
    <n v="1"/>
    <x v="0"/>
    <m/>
    <x v="0"/>
    <x v="0"/>
    <m/>
    <m/>
    <s v="x"/>
  </r>
  <r>
    <x v="69"/>
    <x v="244"/>
    <x v="1"/>
    <x v="18"/>
    <n v="30"/>
    <n v="3"/>
    <x v="12"/>
    <m/>
    <x v="1"/>
    <x v="1"/>
    <m/>
    <m/>
    <m/>
  </r>
  <r>
    <x v="69"/>
    <x v="244"/>
    <x v="1"/>
    <x v="18"/>
    <n v="30"/>
    <n v="3"/>
    <x v="12"/>
    <m/>
    <x v="1"/>
    <x v="1"/>
    <m/>
    <m/>
    <m/>
  </r>
  <r>
    <x v="69"/>
    <x v="245"/>
    <x v="7"/>
    <x v="15"/>
    <n v="18"/>
    <n v="1"/>
    <x v="0"/>
    <m/>
    <x v="0"/>
    <x v="0"/>
    <m/>
    <m/>
    <s v="x"/>
  </r>
  <r>
    <x v="69"/>
    <x v="244"/>
    <x v="1"/>
    <x v="18"/>
    <n v="30"/>
    <n v="1"/>
    <x v="0"/>
    <m/>
    <x v="0"/>
    <x v="0"/>
    <m/>
    <m/>
    <m/>
  </r>
  <r>
    <x v="69"/>
    <x v="246"/>
    <x v="1"/>
    <x v="32"/>
    <n v="31"/>
    <n v="1"/>
    <x v="0"/>
    <m/>
    <x v="0"/>
    <x v="0"/>
    <m/>
    <m/>
    <m/>
  </r>
  <r>
    <x v="69"/>
    <x v="247"/>
    <x v="8"/>
    <x v="36"/>
    <n v="16"/>
    <n v="2"/>
    <x v="0"/>
    <m/>
    <x v="0"/>
    <x v="4"/>
    <m/>
    <m/>
    <m/>
  </r>
  <r>
    <x v="69"/>
    <x v="41"/>
    <x v="1"/>
    <x v="18"/>
    <n v="20"/>
    <n v="1"/>
    <x v="0"/>
    <m/>
    <x v="0"/>
    <x v="4"/>
    <m/>
    <m/>
    <s v="x"/>
  </r>
  <r>
    <x v="69"/>
    <x v="248"/>
    <x v="7"/>
    <x v="36"/>
    <n v="22"/>
    <n v="2"/>
    <x v="0"/>
    <m/>
    <x v="0"/>
    <x v="0"/>
    <m/>
    <m/>
    <m/>
  </r>
  <r>
    <x v="69"/>
    <x v="248"/>
    <x v="7"/>
    <x v="36"/>
    <n v="22"/>
    <n v="2"/>
    <x v="0"/>
    <m/>
    <x v="0"/>
    <x v="0"/>
    <m/>
    <m/>
    <m/>
  </r>
  <r>
    <x v="69"/>
    <x v="248"/>
    <x v="7"/>
    <x v="36"/>
    <n v="22"/>
    <n v="2"/>
    <x v="0"/>
    <m/>
    <x v="0"/>
    <x v="0"/>
    <m/>
    <m/>
    <m/>
  </r>
  <r>
    <x v="69"/>
    <x v="248"/>
    <x v="7"/>
    <x v="36"/>
    <n v="22"/>
    <n v="2"/>
    <x v="0"/>
    <m/>
    <x v="0"/>
    <x v="0"/>
    <m/>
    <m/>
    <m/>
  </r>
  <r>
    <x v="70"/>
    <x v="249"/>
    <x v="5"/>
    <x v="46"/>
    <n v="5"/>
    <n v="3"/>
    <x v="0"/>
    <m/>
    <x v="0"/>
    <x v="0"/>
    <m/>
    <m/>
    <s v="x"/>
  </r>
  <r>
    <x v="70"/>
    <x v="250"/>
    <x v="2"/>
    <x v="2"/>
    <n v="4"/>
    <n v="2"/>
    <x v="0"/>
    <m/>
    <x v="0"/>
    <x v="0"/>
    <m/>
    <m/>
    <s v="x"/>
  </r>
  <r>
    <x v="70"/>
    <x v="62"/>
    <x v="0"/>
    <x v="16"/>
    <n v="2"/>
    <n v="1"/>
    <x v="0"/>
    <m/>
    <x v="0"/>
    <x v="0"/>
    <m/>
    <m/>
    <s v="x"/>
  </r>
  <r>
    <x v="70"/>
    <x v="251"/>
    <x v="2"/>
    <x v="2"/>
    <n v="7"/>
    <n v="2"/>
    <x v="0"/>
    <m/>
    <x v="0"/>
    <x v="0"/>
    <m/>
    <m/>
    <s v="x"/>
  </r>
  <r>
    <x v="70"/>
    <x v="252"/>
    <x v="7"/>
    <x v="24"/>
    <n v="20"/>
    <n v="1"/>
    <x v="0"/>
    <m/>
    <x v="0"/>
    <x v="0"/>
    <m/>
    <m/>
    <m/>
  </r>
  <r>
    <x v="70"/>
    <x v="252"/>
    <x v="7"/>
    <x v="24"/>
    <n v="20"/>
    <n v="1"/>
    <x v="0"/>
    <m/>
    <x v="0"/>
    <x v="0"/>
    <m/>
    <m/>
    <m/>
  </r>
  <r>
    <x v="70"/>
    <x v="252"/>
    <x v="7"/>
    <x v="24"/>
    <n v="20"/>
    <n v="1"/>
    <x v="0"/>
    <m/>
    <x v="0"/>
    <x v="0"/>
    <m/>
    <m/>
    <m/>
  </r>
  <r>
    <x v="70"/>
    <x v="252"/>
    <x v="7"/>
    <x v="24"/>
    <n v="20"/>
    <n v="1"/>
    <x v="0"/>
    <m/>
    <x v="0"/>
    <x v="0"/>
    <m/>
    <m/>
    <m/>
  </r>
  <r>
    <x v="71"/>
    <x v="253"/>
    <x v="5"/>
    <x v="31"/>
    <n v="26"/>
    <n v="2"/>
    <x v="9"/>
    <m/>
    <x v="1"/>
    <x v="1"/>
    <m/>
    <m/>
    <m/>
  </r>
  <r>
    <x v="71"/>
    <x v="253"/>
    <x v="5"/>
    <x v="31"/>
    <n v="26"/>
    <n v="2"/>
    <x v="9"/>
    <m/>
    <x v="1"/>
    <x v="1"/>
    <m/>
    <m/>
    <m/>
  </r>
  <r>
    <x v="71"/>
    <x v="253"/>
    <x v="5"/>
    <x v="31"/>
    <n v="26"/>
    <n v="2"/>
    <x v="9"/>
    <m/>
    <x v="1"/>
    <x v="1"/>
    <m/>
    <m/>
    <m/>
  </r>
  <r>
    <x v="71"/>
    <x v="254"/>
    <x v="9"/>
    <x v="60"/>
    <n v="7"/>
    <n v="4"/>
    <x v="0"/>
    <m/>
    <x v="0"/>
    <x v="0"/>
    <m/>
    <m/>
    <s v="x"/>
  </r>
  <r>
    <x v="71"/>
    <x v="119"/>
    <x v="9"/>
    <x v="29"/>
    <n v="5"/>
    <n v="1"/>
    <x v="0"/>
    <s v="x"/>
    <x v="1"/>
    <x v="1"/>
    <m/>
    <m/>
    <s v="x"/>
  </r>
  <r>
    <x v="71"/>
    <x v="255"/>
    <x v="1"/>
    <x v="21"/>
    <n v="11"/>
    <n v="3"/>
    <x v="0"/>
    <m/>
    <x v="0"/>
    <x v="0"/>
    <m/>
    <m/>
    <s v="x"/>
  </r>
  <r>
    <x v="71"/>
    <x v="256"/>
    <x v="9"/>
    <x v="68"/>
    <n v="10"/>
    <n v="2"/>
    <x v="0"/>
    <m/>
    <x v="0"/>
    <x v="1"/>
    <m/>
    <m/>
    <m/>
  </r>
  <r>
    <x v="71"/>
    <x v="11"/>
    <x v="1"/>
    <x v="9"/>
    <n v="21"/>
    <n v="1"/>
    <x v="0"/>
    <m/>
    <x v="0"/>
    <x v="0"/>
    <m/>
    <m/>
    <s v="x"/>
  </r>
  <r>
    <x v="71"/>
    <x v="257"/>
    <x v="1"/>
    <x v="9"/>
    <n v="24"/>
    <n v="1"/>
    <x v="0"/>
    <s v="x"/>
    <x v="1"/>
    <x v="1"/>
    <m/>
    <m/>
    <m/>
  </r>
  <r>
    <x v="71"/>
    <x v="258"/>
    <x v="4"/>
    <x v="24"/>
    <n v="27"/>
    <n v="6"/>
    <x v="0"/>
    <m/>
    <x v="0"/>
    <x v="0"/>
    <m/>
    <m/>
    <m/>
  </r>
  <r>
    <x v="71"/>
    <x v="259"/>
    <x v="1"/>
    <x v="24"/>
    <n v="22"/>
    <n v="2"/>
    <x v="0"/>
    <m/>
    <x v="0"/>
    <x v="1"/>
    <m/>
    <m/>
    <m/>
  </r>
  <r>
    <x v="71"/>
    <x v="259"/>
    <x v="1"/>
    <x v="24"/>
    <n v="22"/>
    <n v="2"/>
    <x v="0"/>
    <m/>
    <x v="0"/>
    <x v="1"/>
    <m/>
    <m/>
    <m/>
  </r>
  <r>
    <x v="71"/>
    <x v="260"/>
    <x v="7"/>
    <x v="22"/>
    <n v="12"/>
    <n v="4"/>
    <x v="0"/>
    <m/>
    <x v="0"/>
    <x v="0"/>
    <m/>
    <m/>
    <m/>
  </r>
  <r>
    <x v="71"/>
    <x v="78"/>
    <x v="1"/>
    <x v="18"/>
    <n v="27"/>
    <n v="1"/>
    <x v="0"/>
    <m/>
    <x v="0"/>
    <x v="0"/>
    <m/>
    <m/>
    <m/>
  </r>
  <r>
    <x v="72"/>
    <x v="261"/>
    <x v="2"/>
    <x v="2"/>
    <n v="10"/>
    <n v="2"/>
    <x v="0"/>
    <m/>
    <x v="0"/>
    <x v="0"/>
    <m/>
    <m/>
    <s v="x"/>
  </r>
  <r>
    <x v="72"/>
    <x v="262"/>
    <x v="1"/>
    <x v="19"/>
    <n v="22"/>
    <n v="4"/>
    <x v="0"/>
    <m/>
    <x v="0"/>
    <x v="0"/>
    <m/>
    <m/>
    <m/>
  </r>
  <r>
    <x v="72"/>
    <x v="263"/>
    <x v="1"/>
    <x v="19"/>
    <n v="17"/>
    <n v="3"/>
    <x v="0"/>
    <m/>
    <x v="0"/>
    <x v="0"/>
    <m/>
    <m/>
    <m/>
  </r>
  <r>
    <x v="72"/>
    <x v="264"/>
    <x v="5"/>
    <x v="8"/>
    <n v="21"/>
    <n v="3"/>
    <x v="0"/>
    <m/>
    <x v="0"/>
    <x v="0"/>
    <m/>
    <m/>
    <m/>
  </r>
  <r>
    <x v="72"/>
    <x v="264"/>
    <x v="5"/>
    <x v="8"/>
    <n v="21"/>
    <n v="3"/>
    <x v="0"/>
    <m/>
    <x v="0"/>
    <x v="0"/>
    <m/>
    <m/>
    <m/>
  </r>
  <r>
    <x v="72"/>
    <x v="264"/>
    <x v="5"/>
    <x v="8"/>
    <n v="21"/>
    <n v="3"/>
    <x v="0"/>
    <m/>
    <x v="0"/>
    <x v="0"/>
    <m/>
    <m/>
    <m/>
  </r>
  <r>
    <x v="72"/>
    <x v="265"/>
    <x v="2"/>
    <x v="2"/>
    <n v="8"/>
    <n v="1"/>
    <x v="0"/>
    <m/>
    <x v="0"/>
    <x v="0"/>
    <m/>
    <m/>
    <m/>
  </r>
  <r>
    <x v="72"/>
    <x v="47"/>
    <x v="1"/>
    <x v="18"/>
    <n v="17"/>
    <n v="1"/>
    <x v="0"/>
    <m/>
    <x v="0"/>
    <x v="0"/>
    <m/>
    <m/>
    <m/>
  </r>
  <r>
    <x v="72"/>
    <x v="47"/>
    <x v="1"/>
    <x v="6"/>
    <n v="2"/>
    <n v="1"/>
    <x v="0"/>
    <m/>
    <x v="0"/>
    <x v="0"/>
    <m/>
    <m/>
    <m/>
  </r>
  <r>
    <x v="72"/>
    <x v="78"/>
    <x v="1"/>
    <x v="18"/>
    <n v="22"/>
    <n v="3"/>
    <x v="0"/>
    <m/>
    <x v="0"/>
    <x v="0"/>
    <m/>
    <m/>
    <m/>
  </r>
  <r>
    <x v="72"/>
    <x v="78"/>
    <x v="1"/>
    <x v="18"/>
    <n v="22"/>
    <n v="3"/>
    <x v="0"/>
    <m/>
    <x v="0"/>
    <x v="0"/>
    <m/>
    <m/>
    <m/>
  </r>
  <r>
    <x v="72"/>
    <x v="231"/>
    <x v="7"/>
    <x v="15"/>
    <n v="22"/>
    <n v="1"/>
    <x v="7"/>
    <m/>
    <x v="1"/>
    <x v="1"/>
    <m/>
    <s v="x"/>
    <s v="x"/>
  </r>
  <r>
    <x v="73"/>
    <x v="29"/>
    <x v="1"/>
    <x v="18"/>
    <n v="14"/>
    <n v="1"/>
    <x v="4"/>
    <m/>
    <x v="1"/>
    <x v="1"/>
    <m/>
    <m/>
    <m/>
  </r>
  <r>
    <x v="73"/>
    <x v="34"/>
    <x v="1"/>
    <x v="18"/>
    <n v="29"/>
    <n v="2"/>
    <x v="0"/>
    <m/>
    <x v="0"/>
    <x v="0"/>
    <m/>
    <m/>
    <s v="x"/>
  </r>
  <r>
    <x v="73"/>
    <x v="266"/>
    <x v="5"/>
    <x v="21"/>
    <n v="6"/>
    <n v="1"/>
    <x v="0"/>
    <m/>
    <x v="0"/>
    <x v="0"/>
    <m/>
    <m/>
    <s v="x"/>
  </r>
  <r>
    <x v="73"/>
    <x v="267"/>
    <x v="7"/>
    <x v="36"/>
    <n v="20"/>
    <n v="2"/>
    <x v="0"/>
    <m/>
    <x v="0"/>
    <x v="0"/>
    <m/>
    <m/>
    <m/>
  </r>
  <r>
    <x v="73"/>
    <x v="268"/>
    <x v="1"/>
    <x v="18"/>
    <n v="28"/>
    <n v="1"/>
    <x v="0"/>
    <m/>
    <x v="0"/>
    <x v="0"/>
    <m/>
    <m/>
    <m/>
  </r>
  <r>
    <x v="73"/>
    <x v="269"/>
    <x v="1"/>
    <x v="67"/>
    <n v="12"/>
    <n v="2"/>
    <x v="0"/>
    <s v="x"/>
    <x v="1"/>
    <x v="1"/>
    <m/>
    <m/>
    <s v="x"/>
  </r>
  <r>
    <x v="74"/>
    <x v="270"/>
    <x v="5"/>
    <x v="31"/>
    <n v="29"/>
    <n v="3"/>
    <x v="2"/>
    <m/>
    <x v="1"/>
    <x v="1"/>
    <m/>
    <m/>
    <m/>
  </r>
  <r>
    <x v="74"/>
    <x v="270"/>
    <x v="5"/>
    <x v="8"/>
    <n v="20"/>
    <n v="2"/>
    <x v="2"/>
    <m/>
    <x v="1"/>
    <x v="1"/>
    <m/>
    <m/>
    <m/>
  </r>
  <r>
    <x v="74"/>
    <x v="270"/>
    <x v="5"/>
    <x v="4"/>
    <n v="30"/>
    <n v="2"/>
    <x v="9"/>
    <m/>
    <x v="1"/>
    <x v="1"/>
    <m/>
    <m/>
    <m/>
  </r>
  <r>
    <x v="74"/>
    <x v="271"/>
    <x v="1"/>
    <x v="18"/>
    <n v="24"/>
    <n v="1"/>
    <x v="0"/>
    <m/>
    <x v="0"/>
    <x v="0"/>
    <m/>
    <m/>
    <s v="x"/>
  </r>
  <r>
    <x v="75"/>
    <x v="272"/>
    <x v="2"/>
    <x v="2"/>
    <n v="9"/>
    <n v="2"/>
    <x v="0"/>
    <m/>
    <x v="0"/>
    <x v="0"/>
    <m/>
    <m/>
    <s v="x"/>
  </r>
  <r>
    <x v="76"/>
    <x v="34"/>
    <x v="1"/>
    <x v="18"/>
    <n v="31"/>
    <n v="2"/>
    <x v="0"/>
    <m/>
    <x v="0"/>
    <x v="0"/>
    <m/>
    <m/>
    <s v="x"/>
  </r>
  <r>
    <x v="76"/>
    <x v="273"/>
    <x v="0"/>
    <x v="17"/>
    <n v="4"/>
    <n v="3"/>
    <x v="0"/>
    <m/>
    <x v="0"/>
    <x v="0"/>
    <m/>
    <m/>
    <s v="x"/>
  </r>
  <r>
    <x v="76"/>
    <x v="16"/>
    <x v="1"/>
    <x v="69"/>
    <n v="14"/>
    <n v="2"/>
    <x v="0"/>
    <m/>
    <x v="0"/>
    <x v="0"/>
    <m/>
    <m/>
    <s v="x"/>
  </r>
  <r>
    <x v="76"/>
    <x v="274"/>
    <x v="7"/>
    <x v="24"/>
    <n v="24"/>
    <n v="4"/>
    <x v="0"/>
    <m/>
    <x v="0"/>
    <x v="0"/>
    <m/>
    <m/>
    <s v="x"/>
  </r>
  <r>
    <x v="76"/>
    <x v="275"/>
    <x v="6"/>
    <x v="21"/>
    <n v="3"/>
    <n v="2"/>
    <x v="0"/>
    <m/>
    <x v="0"/>
    <x v="0"/>
    <m/>
    <m/>
    <m/>
  </r>
  <r>
    <x v="77"/>
    <x v="16"/>
    <x v="1"/>
    <x v="12"/>
    <n v="20"/>
    <n v="1"/>
    <x v="12"/>
    <m/>
    <x v="1"/>
    <x v="1"/>
    <m/>
    <m/>
    <s v="x"/>
  </r>
  <r>
    <x v="77"/>
    <x v="201"/>
    <x v="1"/>
    <x v="18"/>
    <n v="29"/>
    <n v="2"/>
    <x v="4"/>
    <m/>
    <x v="1"/>
    <x v="1"/>
    <m/>
    <m/>
    <m/>
  </r>
  <r>
    <x v="77"/>
    <x v="276"/>
    <x v="9"/>
    <x v="60"/>
    <n v="26"/>
    <n v="3"/>
    <x v="0"/>
    <m/>
    <x v="0"/>
    <x v="0"/>
    <m/>
    <m/>
    <s v="x"/>
  </r>
  <r>
    <x v="77"/>
    <x v="277"/>
    <x v="1"/>
    <x v="21"/>
    <n v="21"/>
    <n v="1"/>
    <x v="0"/>
    <m/>
    <x v="0"/>
    <x v="0"/>
    <m/>
    <m/>
    <s v="x"/>
  </r>
  <r>
    <x v="77"/>
    <x v="278"/>
    <x v="7"/>
    <x v="15"/>
    <n v="8"/>
    <n v="2"/>
    <x v="0"/>
    <m/>
    <x v="0"/>
    <x v="0"/>
    <m/>
    <m/>
    <s v="x"/>
  </r>
  <r>
    <x v="77"/>
    <x v="43"/>
    <x v="0"/>
    <x v="35"/>
    <n v="26"/>
    <n v="2"/>
    <x v="0"/>
    <m/>
    <x v="0"/>
    <x v="0"/>
    <m/>
    <m/>
    <s v="x"/>
  </r>
  <r>
    <x v="77"/>
    <x v="61"/>
    <x v="7"/>
    <x v="50"/>
    <n v="6"/>
    <n v="2"/>
    <x v="0"/>
    <m/>
    <x v="0"/>
    <x v="1"/>
    <m/>
    <m/>
    <m/>
  </r>
  <r>
    <x v="77"/>
    <x v="43"/>
    <x v="0"/>
    <x v="26"/>
    <n v="25"/>
    <n v="2"/>
    <x v="8"/>
    <m/>
    <x v="1"/>
    <x v="1"/>
    <m/>
    <s v="x"/>
    <s v="x"/>
  </r>
  <r>
    <x v="77"/>
    <x v="231"/>
    <x v="0"/>
    <x v="16"/>
    <n v="20"/>
    <n v="2"/>
    <x v="5"/>
    <m/>
    <x v="1"/>
    <x v="1"/>
    <m/>
    <s v="x"/>
    <s v="x"/>
  </r>
  <r>
    <x v="78"/>
    <x v="248"/>
    <x v="5"/>
    <x v="8"/>
    <n v="22"/>
    <n v="1"/>
    <x v="9"/>
    <m/>
    <x v="1"/>
    <x v="1"/>
    <m/>
    <m/>
    <m/>
  </r>
  <r>
    <x v="78"/>
    <x v="248"/>
    <x v="5"/>
    <x v="8"/>
    <n v="22"/>
    <n v="1"/>
    <x v="9"/>
    <m/>
    <x v="1"/>
    <x v="1"/>
    <m/>
    <m/>
    <m/>
  </r>
  <r>
    <x v="78"/>
    <x v="279"/>
    <x v="7"/>
    <x v="36"/>
    <n v="18"/>
    <n v="2"/>
    <x v="6"/>
    <m/>
    <x v="1"/>
    <x v="1"/>
    <m/>
    <m/>
    <s v="x"/>
  </r>
  <r>
    <x v="78"/>
    <x v="51"/>
    <x v="1"/>
    <x v="6"/>
    <n v="25"/>
    <n v="1"/>
    <x v="0"/>
    <m/>
    <x v="0"/>
    <x v="0"/>
    <m/>
    <m/>
    <s v="x"/>
  </r>
  <r>
    <x v="78"/>
    <x v="16"/>
    <x v="1"/>
    <x v="12"/>
    <n v="17"/>
    <n v="1"/>
    <x v="0"/>
    <m/>
    <x v="0"/>
    <x v="0"/>
    <m/>
    <m/>
    <s v="x"/>
  </r>
  <r>
    <x v="78"/>
    <x v="279"/>
    <x v="7"/>
    <x v="36"/>
    <n v="16"/>
    <n v="2"/>
    <x v="0"/>
    <m/>
    <x v="0"/>
    <x v="0"/>
    <m/>
    <m/>
    <m/>
  </r>
  <r>
    <x v="78"/>
    <x v="280"/>
    <x v="1"/>
    <x v="18"/>
    <n v="23"/>
    <n v="2"/>
    <x v="0"/>
    <m/>
    <x v="0"/>
    <x v="0"/>
    <m/>
    <m/>
    <m/>
  </r>
  <r>
    <x v="78"/>
    <x v="280"/>
    <x v="1"/>
    <x v="18"/>
    <n v="23"/>
    <n v="2"/>
    <x v="0"/>
    <m/>
    <x v="0"/>
    <x v="0"/>
    <m/>
    <m/>
    <m/>
  </r>
  <r>
    <x v="78"/>
    <x v="280"/>
    <x v="1"/>
    <x v="18"/>
    <n v="23"/>
    <n v="2"/>
    <x v="0"/>
    <m/>
    <x v="0"/>
    <x v="0"/>
    <m/>
    <m/>
    <m/>
  </r>
  <r>
    <x v="78"/>
    <x v="280"/>
    <x v="1"/>
    <x v="18"/>
    <n v="23"/>
    <n v="2"/>
    <x v="0"/>
    <m/>
    <x v="0"/>
    <x v="0"/>
    <m/>
    <m/>
    <m/>
  </r>
  <r>
    <x v="78"/>
    <x v="280"/>
    <x v="1"/>
    <x v="18"/>
    <n v="23"/>
    <n v="2"/>
    <x v="0"/>
    <m/>
    <x v="0"/>
    <x v="0"/>
    <m/>
    <m/>
    <m/>
  </r>
  <r>
    <x v="78"/>
    <x v="280"/>
    <x v="1"/>
    <x v="18"/>
    <n v="23"/>
    <n v="2"/>
    <x v="0"/>
    <m/>
    <x v="0"/>
    <x v="0"/>
    <m/>
    <m/>
    <m/>
  </r>
  <r>
    <x v="78"/>
    <x v="280"/>
    <x v="1"/>
    <x v="18"/>
    <n v="23"/>
    <n v="2"/>
    <x v="0"/>
    <m/>
    <x v="0"/>
    <x v="0"/>
    <m/>
    <m/>
    <m/>
  </r>
  <r>
    <x v="78"/>
    <x v="280"/>
    <x v="1"/>
    <x v="18"/>
    <n v="23"/>
    <n v="2"/>
    <x v="0"/>
    <m/>
    <x v="0"/>
    <x v="0"/>
    <m/>
    <m/>
    <m/>
  </r>
  <r>
    <x v="78"/>
    <x v="281"/>
    <x v="5"/>
    <x v="31"/>
    <n v="6"/>
    <n v="3"/>
    <x v="0"/>
    <m/>
    <x v="0"/>
    <x v="0"/>
    <m/>
    <m/>
    <s v="x"/>
  </r>
  <r>
    <x v="78"/>
    <x v="282"/>
    <x v="7"/>
    <x v="15"/>
    <n v="12"/>
    <n v="1"/>
    <x v="0"/>
    <m/>
    <x v="0"/>
    <x v="11"/>
    <m/>
    <m/>
    <m/>
  </r>
  <r>
    <x v="78"/>
    <x v="283"/>
    <x v="5"/>
    <x v="46"/>
    <n v="27"/>
    <n v="6"/>
    <x v="0"/>
    <m/>
    <x v="0"/>
    <x v="0"/>
    <m/>
    <m/>
    <m/>
  </r>
  <r>
    <x v="78"/>
    <x v="284"/>
    <x v="2"/>
    <x v="2"/>
    <n v="21"/>
    <n v="5"/>
    <x v="0"/>
    <m/>
    <x v="0"/>
    <x v="0"/>
    <m/>
    <m/>
    <s v="x"/>
  </r>
  <r>
    <x v="78"/>
    <x v="144"/>
    <x v="7"/>
    <x v="36"/>
    <n v="18"/>
    <n v="2"/>
    <x v="0"/>
    <m/>
    <x v="0"/>
    <x v="1"/>
    <m/>
    <m/>
    <m/>
  </r>
  <r>
    <x v="78"/>
    <x v="144"/>
    <x v="7"/>
    <x v="36"/>
    <n v="18"/>
    <n v="2"/>
    <x v="0"/>
    <m/>
    <x v="0"/>
    <x v="1"/>
    <m/>
    <m/>
    <m/>
  </r>
  <r>
    <x v="78"/>
    <x v="261"/>
    <x v="2"/>
    <x v="2"/>
    <n v="9"/>
    <n v="2"/>
    <x v="0"/>
    <m/>
    <x v="0"/>
    <x v="0"/>
    <m/>
    <m/>
    <s v="x"/>
  </r>
  <r>
    <x v="78"/>
    <x v="285"/>
    <x v="7"/>
    <x v="8"/>
    <n v="18"/>
    <n v="2"/>
    <x v="0"/>
    <m/>
    <x v="0"/>
    <x v="0"/>
    <m/>
    <m/>
    <m/>
  </r>
  <r>
    <x v="78"/>
    <x v="285"/>
    <x v="7"/>
    <x v="8"/>
    <n v="18"/>
    <n v="2"/>
    <x v="0"/>
    <m/>
    <x v="0"/>
    <x v="0"/>
    <m/>
    <m/>
    <m/>
  </r>
  <r>
    <x v="78"/>
    <x v="133"/>
    <x v="1"/>
    <x v="18"/>
    <n v="17"/>
    <n v="3"/>
    <x v="0"/>
    <m/>
    <x v="0"/>
    <x v="0"/>
    <m/>
    <m/>
    <m/>
  </r>
  <r>
    <x v="78"/>
    <x v="286"/>
    <x v="1"/>
    <x v="19"/>
    <n v="1"/>
    <n v="1"/>
    <x v="0"/>
    <m/>
    <x v="0"/>
    <x v="1"/>
    <m/>
    <m/>
    <m/>
  </r>
  <r>
    <x v="79"/>
    <x v="73"/>
    <x v="9"/>
    <x v="21"/>
    <n v="6"/>
    <n v="1"/>
    <x v="10"/>
    <m/>
    <x v="1"/>
    <x v="1"/>
    <m/>
    <m/>
    <s v="x"/>
  </r>
  <r>
    <x v="79"/>
    <x v="287"/>
    <x v="0"/>
    <x v="17"/>
    <n v="24"/>
    <n v="1"/>
    <x v="14"/>
    <m/>
    <x v="1"/>
    <x v="1"/>
    <m/>
    <m/>
    <m/>
  </r>
  <r>
    <x v="79"/>
    <x v="288"/>
    <x v="9"/>
    <x v="60"/>
    <n v="4"/>
    <n v="2"/>
    <x v="0"/>
    <m/>
    <x v="0"/>
    <x v="1"/>
    <m/>
    <m/>
    <s v="x"/>
  </r>
  <r>
    <x v="79"/>
    <x v="289"/>
    <x v="7"/>
    <x v="15"/>
    <n v="18"/>
    <n v="2"/>
    <x v="0"/>
    <m/>
    <x v="0"/>
    <x v="0"/>
    <m/>
    <m/>
    <m/>
  </r>
  <r>
    <x v="79"/>
    <x v="290"/>
    <x v="7"/>
    <x v="36"/>
    <n v="26"/>
    <n v="1"/>
    <x v="0"/>
    <m/>
    <x v="0"/>
    <x v="0"/>
    <m/>
    <m/>
    <m/>
  </r>
  <r>
    <x v="79"/>
    <x v="290"/>
    <x v="7"/>
    <x v="36"/>
    <n v="26"/>
    <n v="1"/>
    <x v="0"/>
    <m/>
    <x v="0"/>
    <x v="0"/>
    <m/>
    <m/>
    <m/>
  </r>
  <r>
    <x v="79"/>
    <x v="291"/>
    <x v="5"/>
    <x v="8"/>
    <n v="12"/>
    <n v="3"/>
    <x v="0"/>
    <m/>
    <x v="0"/>
    <x v="0"/>
    <m/>
    <m/>
    <m/>
  </r>
  <r>
    <x v="79"/>
    <x v="292"/>
    <x v="7"/>
    <x v="11"/>
    <n v="4"/>
    <n v="2"/>
    <x v="0"/>
    <m/>
    <x v="0"/>
    <x v="0"/>
    <m/>
    <m/>
    <m/>
  </r>
  <r>
    <x v="79"/>
    <x v="293"/>
    <x v="1"/>
    <x v="70"/>
    <n v="14"/>
    <n v="1"/>
    <x v="0"/>
    <m/>
    <x v="0"/>
    <x v="0"/>
    <m/>
    <m/>
    <m/>
  </r>
  <r>
    <x v="79"/>
    <x v="167"/>
    <x v="5"/>
    <x v="8"/>
    <n v="18"/>
    <n v="2"/>
    <x v="0"/>
    <m/>
    <x v="0"/>
    <x v="1"/>
    <m/>
    <m/>
    <m/>
  </r>
  <r>
    <x v="79"/>
    <x v="109"/>
    <x v="1"/>
    <x v="18"/>
    <n v="17"/>
    <n v="2"/>
    <x v="0"/>
    <m/>
    <x v="0"/>
    <x v="0"/>
    <m/>
    <m/>
    <m/>
  </r>
  <r>
    <x v="80"/>
    <x v="78"/>
    <x v="1"/>
    <x v="18"/>
    <n v="20"/>
    <n v="2"/>
    <x v="0"/>
    <m/>
    <x v="0"/>
    <x v="0"/>
    <m/>
    <m/>
    <m/>
  </r>
  <r>
    <x v="80"/>
    <x v="78"/>
    <x v="1"/>
    <x v="18"/>
    <n v="20"/>
    <n v="2"/>
    <x v="0"/>
    <m/>
    <x v="0"/>
    <x v="0"/>
    <m/>
    <m/>
    <m/>
  </r>
  <r>
    <x v="80"/>
    <x v="236"/>
    <x v="1"/>
    <x v="9"/>
    <n v="30"/>
    <n v="1"/>
    <x v="0"/>
    <m/>
    <x v="0"/>
    <x v="0"/>
    <m/>
    <m/>
    <m/>
  </r>
  <r>
    <x v="80"/>
    <x v="236"/>
    <x v="1"/>
    <x v="9"/>
    <n v="30"/>
    <n v="1"/>
    <x v="0"/>
    <m/>
    <x v="0"/>
    <x v="0"/>
    <m/>
    <m/>
    <m/>
  </r>
  <r>
    <x v="80"/>
    <x v="294"/>
    <x v="1"/>
    <x v="18"/>
    <n v="33"/>
    <n v="2"/>
    <x v="0"/>
    <m/>
    <x v="0"/>
    <x v="0"/>
    <m/>
    <m/>
    <m/>
  </r>
  <r>
    <x v="80"/>
    <x v="294"/>
    <x v="1"/>
    <x v="18"/>
    <n v="33"/>
    <n v="3"/>
    <x v="0"/>
    <m/>
    <x v="0"/>
    <x v="0"/>
    <m/>
    <m/>
    <m/>
  </r>
  <r>
    <x v="80"/>
    <x v="295"/>
    <x v="1"/>
    <x v="71"/>
    <n v="21"/>
    <n v="1"/>
    <x v="0"/>
    <m/>
    <x v="0"/>
    <x v="0"/>
    <m/>
    <m/>
    <m/>
  </r>
  <r>
    <x v="81"/>
    <x v="296"/>
    <x v="7"/>
    <x v="20"/>
    <n v="19"/>
    <n v="2"/>
    <x v="0"/>
    <m/>
    <x v="0"/>
    <x v="4"/>
    <m/>
    <m/>
    <m/>
  </r>
  <r>
    <x v="81"/>
    <x v="296"/>
    <x v="7"/>
    <x v="20"/>
    <n v="19"/>
    <n v="2"/>
    <x v="0"/>
    <m/>
    <x v="0"/>
    <x v="4"/>
    <m/>
    <m/>
    <m/>
  </r>
  <r>
    <x v="82"/>
    <x v="29"/>
    <x v="1"/>
    <x v="18"/>
    <n v="15"/>
    <n v="2"/>
    <x v="0"/>
    <m/>
    <x v="0"/>
    <x v="0"/>
    <m/>
    <m/>
    <m/>
  </r>
  <r>
    <x v="83"/>
    <x v="182"/>
    <x v="7"/>
    <x v="20"/>
    <n v="3"/>
    <n v="1"/>
    <x v="0"/>
    <m/>
    <x v="0"/>
    <x v="0"/>
    <m/>
    <m/>
    <m/>
  </r>
  <r>
    <x v="83"/>
    <x v="297"/>
    <x v="5"/>
    <x v="31"/>
    <n v="24"/>
    <n v="2"/>
    <x v="0"/>
    <m/>
    <x v="0"/>
    <x v="5"/>
    <m/>
    <m/>
    <m/>
  </r>
  <r>
    <x v="83"/>
    <x v="162"/>
    <x v="1"/>
    <x v="32"/>
    <n v="23"/>
    <n v="1"/>
    <x v="0"/>
    <m/>
    <x v="0"/>
    <x v="9"/>
    <m/>
    <m/>
    <s v="x"/>
  </r>
  <r>
    <x v="83"/>
    <x v="115"/>
    <x v="1"/>
    <x v="18"/>
    <n v="24"/>
    <n v="1"/>
    <x v="0"/>
    <m/>
    <x v="0"/>
    <x v="0"/>
    <m/>
    <m/>
    <s v="x"/>
  </r>
  <r>
    <x v="83"/>
    <x v="298"/>
    <x v="0"/>
    <x v="14"/>
    <n v="20"/>
    <n v="2"/>
    <x v="8"/>
    <m/>
    <x v="1"/>
    <x v="1"/>
    <m/>
    <s v="x"/>
    <s v="x"/>
  </r>
  <r>
    <x v="84"/>
    <x v="299"/>
    <x v="0"/>
    <x v="17"/>
    <n v="29"/>
    <n v="3"/>
    <x v="14"/>
    <m/>
    <x v="1"/>
    <x v="1"/>
    <m/>
    <m/>
    <m/>
  </r>
  <r>
    <x v="84"/>
    <x v="300"/>
    <x v="7"/>
    <x v="24"/>
    <n v="23"/>
    <n v="1"/>
    <x v="0"/>
    <m/>
    <x v="0"/>
    <x v="0"/>
    <m/>
    <m/>
    <s v="x"/>
  </r>
  <r>
    <x v="84"/>
    <x v="301"/>
    <x v="1"/>
    <x v="42"/>
    <n v="25"/>
    <n v="1"/>
    <x v="0"/>
    <m/>
    <x v="0"/>
    <x v="0"/>
    <m/>
    <m/>
    <s v="x"/>
  </r>
  <r>
    <x v="84"/>
    <x v="301"/>
    <x v="1"/>
    <x v="42"/>
    <n v="22"/>
    <n v="1"/>
    <x v="0"/>
    <m/>
    <x v="0"/>
    <x v="0"/>
    <m/>
    <m/>
    <s v="x"/>
  </r>
  <r>
    <x v="84"/>
    <x v="301"/>
    <x v="1"/>
    <x v="42"/>
    <n v="23"/>
    <n v="1"/>
    <x v="0"/>
    <m/>
    <x v="0"/>
    <x v="0"/>
    <m/>
    <m/>
    <s v="x"/>
  </r>
  <r>
    <x v="84"/>
    <x v="302"/>
    <x v="5"/>
    <x v="31"/>
    <n v="19"/>
    <n v="3"/>
    <x v="0"/>
    <m/>
    <x v="0"/>
    <x v="10"/>
    <m/>
    <m/>
    <m/>
  </r>
  <r>
    <x v="84"/>
    <x v="8"/>
    <x v="7"/>
    <x v="72"/>
    <n v="5"/>
    <n v="2"/>
    <x v="0"/>
    <m/>
    <x v="0"/>
    <x v="0"/>
    <m/>
    <m/>
    <s v="x"/>
  </r>
  <r>
    <x v="84"/>
    <x v="303"/>
    <x v="5"/>
    <x v="31"/>
    <n v="22"/>
    <n v="2"/>
    <x v="0"/>
    <m/>
    <x v="0"/>
    <x v="0"/>
    <m/>
    <m/>
    <m/>
  </r>
  <r>
    <x v="84"/>
    <x v="303"/>
    <x v="5"/>
    <x v="31"/>
    <n v="22"/>
    <n v="2"/>
    <x v="0"/>
    <m/>
    <x v="0"/>
    <x v="0"/>
    <m/>
    <m/>
    <m/>
  </r>
  <r>
    <x v="84"/>
    <x v="304"/>
    <x v="7"/>
    <x v="36"/>
    <n v="5"/>
    <n v="4"/>
    <x v="0"/>
    <m/>
    <x v="0"/>
    <x v="0"/>
    <m/>
    <m/>
    <m/>
  </r>
  <r>
    <x v="84"/>
    <x v="41"/>
    <x v="1"/>
    <x v="18"/>
    <n v="18"/>
    <n v="1"/>
    <x v="0"/>
    <m/>
    <x v="0"/>
    <x v="0"/>
    <m/>
    <m/>
    <s v="x"/>
  </r>
  <r>
    <x v="84"/>
    <x v="41"/>
    <x v="1"/>
    <x v="18"/>
    <n v="18"/>
    <n v="1"/>
    <x v="0"/>
    <m/>
    <x v="0"/>
    <x v="0"/>
    <m/>
    <m/>
    <s v="x"/>
  </r>
  <r>
    <x v="84"/>
    <x v="298"/>
    <x v="0"/>
    <x v="14"/>
    <n v="20"/>
    <n v="2"/>
    <x v="8"/>
    <m/>
    <x v="1"/>
    <x v="1"/>
    <m/>
    <s v="x"/>
    <s v="x"/>
  </r>
  <r>
    <x v="85"/>
    <x v="305"/>
    <x v="7"/>
    <x v="15"/>
    <n v="4"/>
    <n v="1"/>
    <x v="0"/>
    <m/>
    <x v="0"/>
    <x v="0"/>
    <m/>
    <m/>
    <s v="x"/>
  </r>
  <r>
    <x v="85"/>
    <x v="34"/>
    <x v="1"/>
    <x v="18"/>
    <n v="25"/>
    <n v="1"/>
    <x v="0"/>
    <m/>
    <x v="0"/>
    <x v="0"/>
    <m/>
    <m/>
    <s v="x"/>
  </r>
  <r>
    <x v="85"/>
    <x v="162"/>
    <x v="1"/>
    <x v="32"/>
    <n v="29"/>
    <n v="2"/>
    <x v="0"/>
    <m/>
    <x v="0"/>
    <x v="0"/>
    <m/>
    <m/>
    <s v="x"/>
  </r>
  <r>
    <x v="85"/>
    <x v="231"/>
    <x v="7"/>
    <x v="15"/>
    <n v="14"/>
    <n v="1"/>
    <x v="0"/>
    <m/>
    <x v="0"/>
    <x v="0"/>
    <m/>
    <m/>
    <s v="x"/>
  </r>
  <r>
    <x v="85"/>
    <x v="306"/>
    <x v="7"/>
    <x v="11"/>
    <n v="5"/>
    <n v="2"/>
    <x v="0"/>
    <m/>
    <x v="0"/>
    <x v="0"/>
    <m/>
    <m/>
    <m/>
  </r>
  <r>
    <x v="85"/>
    <x v="11"/>
    <x v="1"/>
    <x v="9"/>
    <n v="15"/>
    <n v="1"/>
    <x v="0"/>
    <m/>
    <x v="0"/>
    <x v="0"/>
    <m/>
    <m/>
    <s v="x"/>
  </r>
  <r>
    <x v="85"/>
    <x v="307"/>
    <x v="7"/>
    <x v="15"/>
    <n v="32"/>
    <n v="3"/>
    <x v="0"/>
    <m/>
    <x v="0"/>
    <x v="0"/>
    <m/>
    <m/>
    <m/>
  </r>
  <r>
    <x v="85"/>
    <x v="8"/>
    <x v="5"/>
    <x v="31"/>
    <n v="23"/>
    <n v="1"/>
    <x v="0"/>
    <m/>
    <x v="0"/>
    <x v="0"/>
    <m/>
    <m/>
    <s v="x"/>
  </r>
  <r>
    <x v="85"/>
    <x v="8"/>
    <x v="5"/>
    <x v="31"/>
    <n v="19"/>
    <n v="1"/>
    <x v="0"/>
    <m/>
    <x v="0"/>
    <x v="0"/>
    <m/>
    <m/>
    <s v="x"/>
  </r>
  <r>
    <x v="85"/>
    <x v="308"/>
    <x v="5"/>
    <x v="7"/>
    <n v="1"/>
    <n v="1"/>
    <x v="0"/>
    <m/>
    <x v="0"/>
    <x v="0"/>
    <m/>
    <m/>
    <m/>
  </r>
  <r>
    <x v="85"/>
    <x v="8"/>
    <x v="5"/>
    <x v="31"/>
    <n v="19"/>
    <n v="1"/>
    <x v="0"/>
    <m/>
    <x v="0"/>
    <x v="0"/>
    <m/>
    <m/>
    <s v="x"/>
  </r>
  <r>
    <x v="85"/>
    <x v="1"/>
    <x v="1"/>
    <x v="1"/>
    <n v="16"/>
    <n v="1"/>
    <x v="0"/>
    <m/>
    <x v="0"/>
    <x v="0"/>
    <m/>
    <m/>
    <s v="x"/>
  </r>
  <r>
    <x v="85"/>
    <x v="198"/>
    <x v="2"/>
    <x v="2"/>
    <n v="8"/>
    <n v="2"/>
    <x v="0"/>
    <m/>
    <x v="0"/>
    <x v="0"/>
    <m/>
    <m/>
    <s v="x"/>
  </r>
  <r>
    <x v="85"/>
    <x v="0"/>
    <x v="7"/>
    <x v="36"/>
    <n v="24"/>
    <n v="1"/>
    <x v="0"/>
    <m/>
    <x v="0"/>
    <x v="0"/>
    <m/>
    <m/>
    <s v="x"/>
  </r>
  <r>
    <x v="85"/>
    <x v="109"/>
    <x v="1"/>
    <x v="18"/>
    <n v="4"/>
    <n v="2"/>
    <x v="0"/>
    <m/>
    <x v="0"/>
    <x v="0"/>
    <m/>
    <m/>
    <m/>
  </r>
  <r>
    <x v="85"/>
    <x v="231"/>
    <x v="7"/>
    <x v="15"/>
    <n v="22"/>
    <n v="1"/>
    <x v="7"/>
    <m/>
    <x v="1"/>
    <x v="1"/>
    <m/>
    <s v="x"/>
    <s v="x"/>
  </r>
  <r>
    <x v="86"/>
    <x v="237"/>
    <x v="7"/>
    <x v="36"/>
    <n v="21"/>
    <n v="2"/>
    <x v="0"/>
    <m/>
    <x v="0"/>
    <x v="4"/>
    <m/>
    <m/>
    <m/>
  </r>
  <r>
    <x v="86"/>
    <x v="309"/>
    <x v="9"/>
    <x v="29"/>
    <n v="18"/>
    <n v="3"/>
    <x v="0"/>
    <m/>
    <x v="0"/>
    <x v="0"/>
    <m/>
    <m/>
    <m/>
  </r>
  <r>
    <x v="87"/>
    <x v="310"/>
    <x v="1"/>
    <x v="73"/>
    <n v="22"/>
    <n v="1"/>
    <x v="0"/>
    <m/>
    <x v="0"/>
    <x v="0"/>
    <m/>
    <m/>
    <s v="x"/>
  </r>
  <r>
    <x v="88"/>
    <x v="311"/>
    <x v="10"/>
    <x v="17"/>
    <n v="23"/>
    <n v="2"/>
    <x v="2"/>
    <m/>
    <x v="1"/>
    <x v="1"/>
    <m/>
    <m/>
    <m/>
  </r>
  <r>
    <x v="88"/>
    <x v="311"/>
    <x v="10"/>
    <x v="17"/>
    <n v="23"/>
    <n v="2"/>
    <x v="2"/>
    <m/>
    <x v="1"/>
    <x v="1"/>
    <m/>
    <m/>
    <m/>
  </r>
  <r>
    <x v="88"/>
    <x v="312"/>
    <x v="9"/>
    <x v="60"/>
    <n v="11"/>
    <n v="2"/>
    <x v="0"/>
    <m/>
    <x v="0"/>
    <x v="0"/>
    <m/>
    <m/>
    <s v="x"/>
  </r>
  <r>
    <x v="88"/>
    <x v="11"/>
    <x v="1"/>
    <x v="9"/>
    <n v="17"/>
    <n v="1"/>
    <x v="0"/>
    <s v="x"/>
    <x v="1"/>
    <x v="1"/>
    <m/>
    <m/>
    <s v="x"/>
  </r>
  <r>
    <x v="88"/>
    <x v="313"/>
    <x v="8"/>
    <x v="15"/>
    <n v="21"/>
    <n v="2"/>
    <x v="0"/>
    <m/>
    <x v="0"/>
    <x v="10"/>
    <m/>
    <m/>
    <s v="x"/>
  </r>
  <r>
    <x v="88"/>
    <x v="314"/>
    <x v="7"/>
    <x v="36"/>
    <n v="23"/>
    <n v="2"/>
    <x v="0"/>
    <m/>
    <x v="0"/>
    <x v="0"/>
    <m/>
    <m/>
    <m/>
  </r>
  <r>
    <x v="88"/>
    <x v="315"/>
    <x v="4"/>
    <x v="20"/>
    <n v="17"/>
    <n v="3"/>
    <x v="0"/>
    <m/>
    <x v="0"/>
    <x v="4"/>
    <m/>
    <m/>
    <m/>
  </r>
  <r>
    <x v="88"/>
    <x v="316"/>
    <x v="7"/>
    <x v="20"/>
    <n v="1"/>
    <n v="1"/>
    <x v="0"/>
    <m/>
    <x v="0"/>
    <x v="0"/>
    <m/>
    <m/>
    <m/>
  </r>
  <r>
    <x v="88"/>
    <x v="215"/>
    <x v="2"/>
    <x v="2"/>
    <n v="4"/>
    <n v="2"/>
    <x v="0"/>
    <m/>
    <x v="0"/>
    <x v="0"/>
    <m/>
    <m/>
    <s v="x"/>
  </r>
  <r>
    <x v="88"/>
    <x v="317"/>
    <x v="1"/>
    <x v="18"/>
    <n v="15"/>
    <n v="1"/>
    <x v="12"/>
    <m/>
    <x v="1"/>
    <x v="1"/>
    <m/>
    <m/>
    <m/>
  </r>
  <r>
    <x v="88"/>
    <x v="317"/>
    <x v="1"/>
    <x v="18"/>
    <n v="15"/>
    <n v="1"/>
    <x v="4"/>
    <m/>
    <x v="1"/>
    <x v="1"/>
    <m/>
    <m/>
    <m/>
  </r>
  <r>
    <x v="88"/>
    <x v="23"/>
    <x v="5"/>
    <x v="31"/>
    <n v="26"/>
    <n v="1"/>
    <x v="15"/>
    <m/>
    <x v="1"/>
    <x v="1"/>
    <m/>
    <s v="x"/>
    <s v="x"/>
  </r>
  <r>
    <x v="89"/>
    <x v="94"/>
    <x v="0"/>
    <x v="16"/>
    <n v="18"/>
    <n v="3"/>
    <x v="14"/>
    <m/>
    <x v="1"/>
    <x v="1"/>
    <m/>
    <s v="x"/>
    <s v="x"/>
  </r>
  <r>
    <x v="89"/>
    <x v="318"/>
    <x v="1"/>
    <x v="6"/>
    <n v="16"/>
    <n v="1"/>
    <x v="0"/>
    <m/>
    <x v="0"/>
    <x v="0"/>
    <m/>
    <m/>
    <s v="x"/>
  </r>
  <r>
    <x v="89"/>
    <x v="162"/>
    <x v="1"/>
    <x v="32"/>
    <n v="24"/>
    <n v="1"/>
    <x v="0"/>
    <m/>
    <x v="0"/>
    <x v="9"/>
    <m/>
    <m/>
    <s v="x"/>
  </r>
  <r>
    <x v="89"/>
    <x v="319"/>
    <x v="7"/>
    <x v="36"/>
    <n v="28"/>
    <n v="4"/>
    <x v="0"/>
    <m/>
    <x v="0"/>
    <x v="0"/>
    <m/>
    <m/>
    <m/>
  </r>
  <r>
    <x v="89"/>
    <x v="11"/>
    <x v="1"/>
    <x v="9"/>
    <n v="26"/>
    <n v="1"/>
    <x v="0"/>
    <s v="x"/>
    <x v="1"/>
    <x v="1"/>
    <m/>
    <m/>
    <s v="x"/>
  </r>
  <r>
    <x v="89"/>
    <x v="320"/>
    <x v="4"/>
    <x v="24"/>
    <n v="18"/>
    <n v="3"/>
    <x v="0"/>
    <m/>
    <x v="0"/>
    <x v="0"/>
    <m/>
    <m/>
    <m/>
  </r>
  <r>
    <x v="89"/>
    <x v="321"/>
    <x v="5"/>
    <x v="31"/>
    <n v="24"/>
    <n v="2"/>
    <x v="0"/>
    <m/>
    <x v="0"/>
    <x v="0"/>
    <m/>
    <m/>
    <s v="x"/>
  </r>
  <r>
    <x v="89"/>
    <x v="55"/>
    <x v="0"/>
    <x v="0"/>
    <n v="24"/>
    <n v="3"/>
    <x v="0"/>
    <m/>
    <x v="0"/>
    <x v="0"/>
    <m/>
    <m/>
    <s v="x"/>
  </r>
  <r>
    <x v="89"/>
    <x v="179"/>
    <x v="2"/>
    <x v="2"/>
    <n v="8"/>
    <n v="2"/>
    <x v="0"/>
    <m/>
    <x v="0"/>
    <x v="0"/>
    <m/>
    <m/>
    <s v="x"/>
  </r>
  <r>
    <x v="89"/>
    <x v="322"/>
    <x v="7"/>
    <x v="36"/>
    <n v="18"/>
    <n v="2"/>
    <x v="0"/>
    <m/>
    <x v="0"/>
    <x v="0"/>
    <m/>
    <m/>
    <m/>
  </r>
  <r>
    <x v="89"/>
    <x v="23"/>
    <x v="5"/>
    <x v="31"/>
    <n v="26"/>
    <n v="1"/>
    <x v="15"/>
    <m/>
    <x v="1"/>
    <x v="1"/>
    <m/>
    <s v="x"/>
    <s v="x"/>
  </r>
  <r>
    <x v="90"/>
    <x v="73"/>
    <x v="9"/>
    <x v="21"/>
    <n v="8"/>
    <n v="1"/>
    <x v="10"/>
    <m/>
    <x v="1"/>
    <x v="1"/>
    <m/>
    <m/>
    <s v="x"/>
  </r>
  <r>
    <x v="90"/>
    <x v="323"/>
    <x v="7"/>
    <x v="15"/>
    <n v="25"/>
    <n v="3"/>
    <x v="7"/>
    <m/>
    <x v="1"/>
    <x v="1"/>
    <m/>
    <m/>
    <m/>
  </r>
  <r>
    <x v="90"/>
    <x v="16"/>
    <x v="1"/>
    <x v="12"/>
    <n v="25"/>
    <n v="2"/>
    <x v="17"/>
    <m/>
    <x v="1"/>
    <x v="1"/>
    <m/>
    <m/>
    <s v="x"/>
  </r>
  <r>
    <x v="90"/>
    <x v="324"/>
    <x v="3"/>
    <x v="74"/>
    <n v="18"/>
    <n v="2"/>
    <x v="2"/>
    <m/>
    <x v="1"/>
    <x v="1"/>
    <m/>
    <m/>
    <m/>
  </r>
  <r>
    <x v="90"/>
    <x v="324"/>
    <x v="3"/>
    <x v="74"/>
    <n v="18"/>
    <n v="2"/>
    <x v="2"/>
    <m/>
    <x v="1"/>
    <x v="1"/>
    <m/>
    <m/>
    <m/>
  </r>
  <r>
    <x v="90"/>
    <x v="324"/>
    <x v="3"/>
    <x v="74"/>
    <n v="18"/>
    <n v="2"/>
    <x v="2"/>
    <m/>
    <x v="1"/>
    <x v="1"/>
    <m/>
    <m/>
    <m/>
  </r>
  <r>
    <x v="90"/>
    <x v="325"/>
    <x v="4"/>
    <x v="5"/>
    <n v="26"/>
    <n v="2"/>
    <x v="0"/>
    <m/>
    <x v="0"/>
    <x v="0"/>
    <m/>
    <m/>
    <m/>
  </r>
  <r>
    <x v="90"/>
    <x v="326"/>
    <x v="5"/>
    <x v="43"/>
    <n v="23"/>
    <n v="2"/>
    <x v="0"/>
    <m/>
    <x v="0"/>
    <x v="0"/>
    <m/>
    <m/>
    <m/>
  </r>
  <r>
    <x v="90"/>
    <x v="47"/>
    <x v="1"/>
    <x v="57"/>
    <n v="25"/>
    <n v="2"/>
    <x v="0"/>
    <m/>
    <x v="0"/>
    <x v="0"/>
    <m/>
    <m/>
    <m/>
  </r>
  <r>
    <x v="90"/>
    <x v="47"/>
    <x v="1"/>
    <x v="57"/>
    <n v="25"/>
    <n v="2"/>
    <x v="0"/>
    <m/>
    <x v="0"/>
    <x v="0"/>
    <m/>
    <m/>
    <m/>
  </r>
  <r>
    <x v="90"/>
    <x v="162"/>
    <x v="1"/>
    <x v="45"/>
    <n v="23"/>
    <n v="1"/>
    <x v="0"/>
    <m/>
    <x v="0"/>
    <x v="0"/>
    <m/>
    <m/>
    <s v="x"/>
  </r>
  <r>
    <x v="90"/>
    <x v="327"/>
    <x v="1"/>
    <x v="19"/>
    <n v="9"/>
    <n v="2"/>
    <x v="0"/>
    <m/>
    <x v="0"/>
    <x v="0"/>
    <m/>
    <m/>
    <m/>
  </r>
  <r>
    <x v="90"/>
    <x v="236"/>
    <x v="1"/>
    <x v="9"/>
    <n v="28"/>
    <n v="2"/>
    <x v="0"/>
    <s v="x"/>
    <x v="1"/>
    <x v="1"/>
    <m/>
    <m/>
    <m/>
  </r>
  <r>
    <x v="90"/>
    <x v="143"/>
    <x v="0"/>
    <x v="14"/>
    <n v="14"/>
    <n v="3"/>
    <x v="0"/>
    <m/>
    <x v="0"/>
    <x v="0"/>
    <m/>
    <m/>
    <s v="x"/>
  </r>
  <r>
    <x v="90"/>
    <x v="328"/>
    <x v="2"/>
    <x v="2"/>
    <n v="20"/>
    <n v="4"/>
    <x v="0"/>
    <m/>
    <x v="0"/>
    <x v="0"/>
    <m/>
    <m/>
    <s v="x"/>
  </r>
  <r>
    <x v="90"/>
    <x v="134"/>
    <x v="2"/>
    <x v="2"/>
    <n v="8"/>
    <n v="1"/>
    <x v="0"/>
    <m/>
    <x v="0"/>
    <x v="0"/>
    <m/>
    <m/>
    <s v="x"/>
  </r>
  <r>
    <x v="90"/>
    <x v="329"/>
    <x v="1"/>
    <x v="67"/>
    <n v="21"/>
    <n v="2"/>
    <x v="0"/>
    <m/>
    <x v="0"/>
    <x v="0"/>
    <m/>
    <m/>
    <s v="x"/>
  </r>
  <r>
    <x v="90"/>
    <x v="330"/>
    <x v="2"/>
    <x v="2"/>
    <n v="15"/>
    <n v="3"/>
    <x v="0"/>
    <m/>
    <x v="0"/>
    <x v="0"/>
    <m/>
    <m/>
    <s v="x"/>
  </r>
  <r>
    <x v="90"/>
    <x v="331"/>
    <x v="1"/>
    <x v="19"/>
    <n v="9"/>
    <n v="7"/>
    <x v="0"/>
    <m/>
    <x v="0"/>
    <x v="0"/>
    <m/>
    <m/>
    <m/>
  </r>
  <r>
    <x v="90"/>
    <x v="332"/>
    <x v="1"/>
    <x v="9"/>
    <n v="26"/>
    <n v="2"/>
    <x v="0"/>
    <m/>
    <x v="0"/>
    <x v="4"/>
    <m/>
    <m/>
    <m/>
  </r>
  <r>
    <x v="90"/>
    <x v="185"/>
    <x v="7"/>
    <x v="36"/>
    <n v="27"/>
    <n v="2"/>
    <x v="0"/>
    <m/>
    <x v="0"/>
    <x v="0"/>
    <m/>
    <m/>
    <s v="x"/>
  </r>
  <r>
    <x v="90"/>
    <x v="185"/>
    <x v="7"/>
    <x v="36"/>
    <n v="27"/>
    <n v="2"/>
    <x v="0"/>
    <m/>
    <x v="0"/>
    <x v="0"/>
    <m/>
    <m/>
    <s v="x"/>
  </r>
  <r>
    <x v="90"/>
    <x v="16"/>
    <x v="9"/>
    <x v="68"/>
    <n v="25"/>
    <n v="2"/>
    <x v="0"/>
    <m/>
    <x v="0"/>
    <x v="0"/>
    <m/>
    <m/>
    <s v="x"/>
  </r>
  <r>
    <x v="91"/>
    <x v="333"/>
    <x v="5"/>
    <x v="31"/>
    <n v="23"/>
    <n v="1"/>
    <x v="15"/>
    <m/>
    <x v="1"/>
    <x v="1"/>
    <m/>
    <m/>
    <m/>
  </r>
  <r>
    <x v="91"/>
    <x v="334"/>
    <x v="4"/>
    <x v="75"/>
    <n v="28"/>
    <n v="2"/>
    <x v="2"/>
    <m/>
    <x v="1"/>
    <x v="1"/>
    <s v="x"/>
    <m/>
    <m/>
  </r>
  <r>
    <x v="91"/>
    <x v="334"/>
    <x v="4"/>
    <x v="75"/>
    <n v="28"/>
    <n v="2"/>
    <x v="2"/>
    <m/>
    <x v="1"/>
    <x v="1"/>
    <s v="x"/>
    <m/>
    <m/>
  </r>
  <r>
    <x v="91"/>
    <x v="334"/>
    <x v="4"/>
    <x v="75"/>
    <n v="28"/>
    <n v="2"/>
    <x v="7"/>
    <m/>
    <x v="1"/>
    <x v="1"/>
    <s v="x"/>
    <m/>
    <m/>
  </r>
  <r>
    <x v="91"/>
    <x v="334"/>
    <x v="4"/>
    <x v="75"/>
    <n v="28"/>
    <n v="2"/>
    <x v="1"/>
    <m/>
    <x v="1"/>
    <x v="1"/>
    <s v="x"/>
    <m/>
    <m/>
  </r>
  <r>
    <x v="91"/>
    <x v="334"/>
    <x v="4"/>
    <x v="75"/>
    <n v="28"/>
    <n v="2"/>
    <x v="18"/>
    <m/>
    <x v="1"/>
    <x v="1"/>
    <s v="x"/>
    <m/>
    <m/>
  </r>
  <r>
    <x v="91"/>
    <x v="334"/>
    <x v="4"/>
    <x v="75"/>
    <n v="28"/>
    <n v="2"/>
    <x v="18"/>
    <m/>
    <x v="1"/>
    <x v="1"/>
    <s v="x"/>
    <m/>
    <m/>
  </r>
  <r>
    <x v="91"/>
    <x v="335"/>
    <x v="3"/>
    <x v="61"/>
    <n v="14"/>
    <n v="2"/>
    <x v="0"/>
    <m/>
    <x v="0"/>
    <x v="0"/>
    <m/>
    <m/>
    <m/>
  </r>
  <r>
    <x v="91"/>
    <x v="336"/>
    <x v="1"/>
    <x v="11"/>
    <n v="1"/>
    <n v="1"/>
    <x v="0"/>
    <m/>
    <x v="0"/>
    <x v="0"/>
    <m/>
    <m/>
    <m/>
  </r>
  <r>
    <x v="91"/>
    <x v="199"/>
    <x v="1"/>
    <x v="45"/>
    <n v="10"/>
    <n v="1"/>
    <x v="0"/>
    <m/>
    <x v="0"/>
    <x v="0"/>
    <m/>
    <m/>
    <s v="x"/>
  </r>
  <r>
    <x v="91"/>
    <x v="119"/>
    <x v="9"/>
    <x v="29"/>
    <n v="14"/>
    <n v="3"/>
    <x v="0"/>
    <m/>
    <x v="0"/>
    <x v="0"/>
    <m/>
    <m/>
    <s v="x"/>
  </r>
  <r>
    <x v="91"/>
    <x v="267"/>
    <x v="7"/>
    <x v="36"/>
    <n v="21"/>
    <n v="2"/>
    <x v="0"/>
    <m/>
    <x v="0"/>
    <x v="0"/>
    <m/>
    <m/>
    <m/>
  </r>
  <r>
    <x v="91"/>
    <x v="267"/>
    <x v="7"/>
    <x v="36"/>
    <n v="21"/>
    <n v="2"/>
    <x v="0"/>
    <m/>
    <x v="0"/>
    <x v="0"/>
    <m/>
    <m/>
    <m/>
  </r>
  <r>
    <x v="91"/>
    <x v="267"/>
    <x v="7"/>
    <x v="36"/>
    <n v="21"/>
    <n v="2"/>
    <x v="0"/>
    <m/>
    <x v="0"/>
    <x v="0"/>
    <m/>
    <m/>
    <m/>
  </r>
  <r>
    <x v="91"/>
    <x v="337"/>
    <x v="2"/>
    <x v="76"/>
    <n v="6"/>
    <n v="2"/>
    <x v="0"/>
    <m/>
    <x v="0"/>
    <x v="0"/>
    <m/>
    <m/>
    <s v="x"/>
  </r>
  <r>
    <x v="91"/>
    <x v="1"/>
    <x v="1"/>
    <x v="1"/>
    <n v="6"/>
    <n v="1"/>
    <x v="0"/>
    <m/>
    <x v="0"/>
    <x v="0"/>
    <m/>
    <m/>
    <s v="x"/>
  </r>
  <r>
    <x v="91"/>
    <x v="338"/>
    <x v="1"/>
    <x v="68"/>
    <n v="25"/>
    <n v="2"/>
    <x v="0"/>
    <m/>
    <x v="0"/>
    <x v="0"/>
    <m/>
    <m/>
    <m/>
  </r>
  <r>
    <x v="91"/>
    <x v="82"/>
    <x v="7"/>
    <x v="20"/>
    <n v="1"/>
    <n v="1"/>
    <x v="0"/>
    <m/>
    <x v="0"/>
    <x v="0"/>
    <m/>
    <m/>
    <s v="x"/>
  </r>
  <r>
    <x v="92"/>
    <x v="16"/>
    <x v="1"/>
    <x v="12"/>
    <n v="15"/>
    <n v="1"/>
    <x v="17"/>
    <m/>
    <x v="1"/>
    <x v="1"/>
    <m/>
    <m/>
    <s v="x"/>
  </r>
  <r>
    <x v="92"/>
    <x v="339"/>
    <x v="9"/>
    <x v="29"/>
    <n v="25"/>
    <n v="2"/>
    <x v="0"/>
    <m/>
    <x v="0"/>
    <x v="0"/>
    <m/>
    <m/>
    <m/>
  </r>
  <r>
    <x v="92"/>
    <x v="99"/>
    <x v="1"/>
    <x v="68"/>
    <n v="22"/>
    <n v="2"/>
    <x v="0"/>
    <m/>
    <x v="0"/>
    <x v="0"/>
    <m/>
    <m/>
    <m/>
  </r>
  <r>
    <x v="92"/>
    <x v="99"/>
    <x v="1"/>
    <x v="68"/>
    <n v="22"/>
    <n v="2"/>
    <x v="0"/>
    <m/>
    <x v="0"/>
    <x v="0"/>
    <m/>
    <m/>
    <m/>
  </r>
  <r>
    <x v="92"/>
    <x v="301"/>
    <x v="1"/>
    <x v="42"/>
    <n v="18"/>
    <n v="1"/>
    <x v="0"/>
    <m/>
    <x v="0"/>
    <x v="0"/>
    <m/>
    <m/>
    <s v="x"/>
  </r>
  <r>
    <x v="93"/>
    <x v="340"/>
    <x v="1"/>
    <x v="25"/>
    <n v="21"/>
    <n v="1"/>
    <x v="0"/>
    <s v="x"/>
    <x v="1"/>
    <x v="1"/>
    <m/>
    <m/>
    <m/>
  </r>
  <r>
    <x v="94"/>
    <x v="341"/>
    <x v="9"/>
    <x v="68"/>
    <n v="12"/>
    <n v="9"/>
    <x v="0"/>
    <m/>
    <x v="0"/>
    <x v="0"/>
    <m/>
    <m/>
    <m/>
  </r>
  <r>
    <x v="94"/>
    <x v="342"/>
    <x v="0"/>
    <x v="35"/>
    <n v="27"/>
    <n v="2"/>
    <x v="0"/>
    <m/>
    <x v="0"/>
    <x v="0"/>
    <m/>
    <m/>
    <m/>
  </r>
  <r>
    <x v="94"/>
    <x v="51"/>
    <x v="1"/>
    <x v="6"/>
    <n v="17"/>
    <n v="2"/>
    <x v="0"/>
    <m/>
    <x v="0"/>
    <x v="0"/>
    <m/>
    <m/>
    <s v="x"/>
  </r>
  <r>
    <x v="94"/>
    <x v="105"/>
    <x v="5"/>
    <x v="31"/>
    <n v="19"/>
    <n v="1"/>
    <x v="0"/>
    <m/>
    <x v="0"/>
    <x v="0"/>
    <m/>
    <m/>
    <s v="x"/>
  </r>
  <r>
    <x v="94"/>
    <x v="11"/>
    <x v="1"/>
    <x v="9"/>
    <n v="27"/>
    <n v="1"/>
    <x v="0"/>
    <m/>
    <x v="0"/>
    <x v="0"/>
    <m/>
    <m/>
    <s v="x"/>
  </r>
  <r>
    <x v="94"/>
    <x v="343"/>
    <x v="7"/>
    <x v="20"/>
    <n v="21"/>
    <n v="2"/>
    <x v="0"/>
    <m/>
    <x v="0"/>
    <x v="0"/>
    <m/>
    <m/>
    <m/>
  </r>
  <r>
    <x v="94"/>
    <x v="105"/>
    <x v="5"/>
    <x v="31"/>
    <n v="19"/>
    <n v="1"/>
    <x v="9"/>
    <m/>
    <x v="1"/>
    <x v="1"/>
    <m/>
    <s v="x"/>
    <s v="x"/>
  </r>
  <r>
    <x v="95"/>
    <x v="73"/>
    <x v="9"/>
    <x v="21"/>
    <n v="6"/>
    <n v="1"/>
    <x v="10"/>
    <m/>
    <x v="1"/>
    <x v="1"/>
    <m/>
    <m/>
    <s v="x"/>
  </r>
  <r>
    <x v="95"/>
    <x v="269"/>
    <x v="1"/>
    <x v="67"/>
    <n v="4"/>
    <n v="2"/>
    <x v="0"/>
    <m/>
    <x v="0"/>
    <x v="0"/>
    <m/>
    <m/>
    <s v="x"/>
  </r>
  <r>
    <x v="95"/>
    <x v="11"/>
    <x v="1"/>
    <x v="9"/>
    <n v="28"/>
    <n v="1"/>
    <x v="0"/>
    <m/>
    <x v="0"/>
    <x v="0"/>
    <m/>
    <m/>
    <s v="x"/>
  </r>
  <r>
    <x v="95"/>
    <x v="130"/>
    <x v="1"/>
    <x v="1"/>
    <n v="17"/>
    <n v="1"/>
    <x v="0"/>
    <s v="x"/>
    <x v="1"/>
    <x v="1"/>
    <m/>
    <m/>
    <m/>
  </r>
  <r>
    <x v="95"/>
    <x v="105"/>
    <x v="5"/>
    <x v="31"/>
    <n v="14"/>
    <n v="2"/>
    <x v="0"/>
    <m/>
    <x v="0"/>
    <x v="0"/>
    <m/>
    <m/>
    <s v="x"/>
  </r>
  <r>
    <x v="95"/>
    <x v="344"/>
    <x v="0"/>
    <x v="16"/>
    <n v="19"/>
    <n v="2"/>
    <x v="0"/>
    <m/>
    <x v="0"/>
    <x v="0"/>
    <m/>
    <m/>
    <m/>
  </r>
  <r>
    <x v="95"/>
    <x v="345"/>
    <x v="1"/>
    <x v="19"/>
    <n v="27"/>
    <n v="7"/>
    <x v="0"/>
    <m/>
    <x v="0"/>
    <x v="0"/>
    <m/>
    <m/>
    <m/>
  </r>
  <r>
    <x v="95"/>
    <x v="105"/>
    <x v="5"/>
    <x v="31"/>
    <n v="18"/>
    <n v="2"/>
    <x v="15"/>
    <m/>
    <x v="1"/>
    <x v="1"/>
    <m/>
    <s v="x"/>
    <s v="x"/>
  </r>
  <r>
    <x v="96"/>
    <x v="346"/>
    <x v="5"/>
    <x v="8"/>
    <n v="17"/>
    <n v="3"/>
    <x v="0"/>
    <m/>
    <x v="0"/>
    <x v="0"/>
    <m/>
    <m/>
    <m/>
  </r>
  <r>
    <x v="96"/>
    <x v="347"/>
    <x v="7"/>
    <x v="8"/>
    <n v="22"/>
    <n v="2"/>
    <x v="0"/>
    <m/>
    <x v="0"/>
    <x v="0"/>
    <m/>
    <m/>
    <m/>
  </r>
  <r>
    <x v="96"/>
    <x v="347"/>
    <x v="7"/>
    <x v="8"/>
    <n v="22"/>
    <n v="2"/>
    <x v="0"/>
    <m/>
    <x v="0"/>
    <x v="0"/>
    <m/>
    <m/>
    <m/>
  </r>
  <r>
    <x v="96"/>
    <x v="347"/>
    <x v="7"/>
    <x v="8"/>
    <n v="22"/>
    <n v="2"/>
    <x v="0"/>
    <m/>
    <x v="0"/>
    <x v="0"/>
    <m/>
    <m/>
    <m/>
  </r>
  <r>
    <x v="96"/>
    <x v="1"/>
    <x v="11"/>
    <x v="1"/>
    <n v="16"/>
    <n v="1"/>
    <x v="0"/>
    <m/>
    <x v="0"/>
    <x v="0"/>
    <m/>
    <m/>
    <s v="x"/>
  </r>
  <r>
    <x v="96"/>
    <x v="217"/>
    <x v="7"/>
    <x v="15"/>
    <n v="15"/>
    <n v="1"/>
    <x v="0"/>
    <m/>
    <x v="0"/>
    <x v="0"/>
    <m/>
    <m/>
    <s v="x"/>
  </r>
  <r>
    <x v="96"/>
    <x v="348"/>
    <x v="7"/>
    <x v="15"/>
    <n v="4"/>
    <n v="2"/>
    <x v="0"/>
    <m/>
    <x v="0"/>
    <x v="0"/>
    <m/>
    <m/>
    <m/>
  </r>
  <r>
    <x v="96"/>
    <x v="349"/>
    <x v="7"/>
    <x v="20"/>
    <n v="7"/>
    <n v="2"/>
    <x v="0"/>
    <m/>
    <x v="0"/>
    <x v="0"/>
    <m/>
    <m/>
    <m/>
  </r>
  <r>
    <x v="96"/>
    <x v="48"/>
    <x v="5"/>
    <x v="31"/>
    <n v="26"/>
    <n v="2"/>
    <x v="0"/>
    <m/>
    <x v="0"/>
    <x v="0"/>
    <m/>
    <m/>
    <m/>
  </r>
  <r>
    <x v="96"/>
    <x v="105"/>
    <x v="5"/>
    <x v="31"/>
    <n v="18"/>
    <n v="1"/>
    <x v="0"/>
    <m/>
    <x v="0"/>
    <x v="0"/>
    <m/>
    <m/>
    <s v="x"/>
  </r>
  <r>
    <x v="96"/>
    <x v="350"/>
    <x v="5"/>
    <x v="58"/>
    <n v="4"/>
    <n v="2"/>
    <x v="0"/>
    <m/>
    <x v="0"/>
    <x v="4"/>
    <m/>
    <m/>
    <m/>
  </r>
  <r>
    <x v="96"/>
    <x v="217"/>
    <x v="0"/>
    <x v="0"/>
    <n v="17"/>
    <n v="2"/>
    <x v="0"/>
    <m/>
    <x v="0"/>
    <x v="2"/>
    <m/>
    <m/>
    <s v="x"/>
  </r>
  <r>
    <x v="96"/>
    <x v="217"/>
    <x v="0"/>
    <x v="0"/>
    <n v="17"/>
    <n v="2"/>
    <x v="0"/>
    <m/>
    <x v="0"/>
    <x v="2"/>
    <m/>
    <m/>
    <s v="x"/>
  </r>
  <r>
    <x v="96"/>
    <x v="351"/>
    <x v="7"/>
    <x v="5"/>
    <n v="28"/>
    <n v="2"/>
    <x v="0"/>
    <m/>
    <x v="0"/>
    <x v="0"/>
    <m/>
    <m/>
    <m/>
  </r>
  <r>
    <x v="96"/>
    <x v="171"/>
    <x v="4"/>
    <x v="24"/>
    <n v="10"/>
    <n v="2"/>
    <x v="0"/>
    <m/>
    <x v="0"/>
    <x v="0"/>
    <m/>
    <m/>
    <m/>
  </r>
  <r>
    <x v="96"/>
    <x v="352"/>
    <x v="1"/>
    <x v="52"/>
    <n v="9"/>
    <n v="1"/>
    <x v="0"/>
    <m/>
    <x v="0"/>
    <x v="0"/>
    <m/>
    <m/>
    <m/>
  </r>
  <r>
    <x v="96"/>
    <x v="353"/>
    <x v="1"/>
    <x v="6"/>
    <n v="25"/>
    <n v="2"/>
    <x v="0"/>
    <m/>
    <x v="0"/>
    <x v="0"/>
    <m/>
    <m/>
    <m/>
  </r>
  <r>
    <x v="96"/>
    <x v="353"/>
    <x v="1"/>
    <x v="6"/>
    <n v="25"/>
    <n v="2"/>
    <x v="0"/>
    <m/>
    <x v="0"/>
    <x v="0"/>
    <m/>
    <m/>
    <m/>
  </r>
  <r>
    <x v="96"/>
    <x v="353"/>
    <x v="1"/>
    <x v="6"/>
    <n v="25"/>
    <n v="2"/>
    <x v="0"/>
    <m/>
    <x v="0"/>
    <x v="0"/>
    <m/>
    <m/>
    <m/>
  </r>
  <r>
    <x v="96"/>
    <x v="354"/>
    <x v="2"/>
    <x v="23"/>
    <n v="4"/>
    <n v="1"/>
    <x v="0"/>
    <m/>
    <x v="0"/>
    <x v="0"/>
    <m/>
    <m/>
    <s v="x"/>
  </r>
  <r>
    <x v="96"/>
    <x v="61"/>
    <x v="5"/>
    <x v="11"/>
    <n v="6"/>
    <n v="4"/>
    <x v="5"/>
    <m/>
    <x v="1"/>
    <x v="1"/>
    <s v="x"/>
    <m/>
    <m/>
  </r>
  <r>
    <x v="96"/>
    <x v="48"/>
    <x v="5"/>
    <x v="31"/>
    <n v="26"/>
    <n v="2"/>
    <x v="2"/>
    <m/>
    <x v="1"/>
    <x v="1"/>
    <m/>
    <s v="x"/>
    <s v="x"/>
  </r>
  <r>
    <x v="96"/>
    <x v="60"/>
    <x v="7"/>
    <x v="36"/>
    <n v="22"/>
    <n v="2"/>
    <x v="0"/>
    <m/>
    <x v="0"/>
    <x v="0"/>
    <m/>
    <m/>
    <m/>
  </r>
  <r>
    <x v="96"/>
    <x v="60"/>
    <x v="7"/>
    <x v="36"/>
    <n v="22"/>
    <n v="2"/>
    <x v="0"/>
    <m/>
    <x v="0"/>
    <x v="0"/>
    <m/>
    <m/>
    <m/>
  </r>
  <r>
    <x v="96"/>
    <x v="105"/>
    <x v="5"/>
    <x v="31"/>
    <n v="18"/>
    <n v="2"/>
    <x v="15"/>
    <m/>
    <x v="1"/>
    <x v="1"/>
    <m/>
    <s v="x"/>
    <s v="x"/>
  </r>
  <r>
    <x v="97"/>
    <x v="271"/>
    <x v="1"/>
    <x v="32"/>
    <n v="22"/>
    <n v="1"/>
    <x v="0"/>
    <m/>
    <x v="0"/>
    <x v="0"/>
    <m/>
    <m/>
    <s v="x"/>
  </r>
  <r>
    <x v="97"/>
    <x v="19"/>
    <x v="1"/>
    <x v="6"/>
    <n v="18"/>
    <n v="1"/>
    <x v="0"/>
    <m/>
    <x v="0"/>
    <x v="0"/>
    <m/>
    <m/>
    <s v="x"/>
  </r>
  <r>
    <x v="97"/>
    <x v="11"/>
    <x v="1"/>
    <x v="9"/>
    <n v="26"/>
    <n v="1"/>
    <x v="0"/>
    <m/>
    <x v="0"/>
    <x v="0"/>
    <m/>
    <m/>
    <s v="x"/>
  </r>
  <r>
    <x v="97"/>
    <x v="355"/>
    <x v="5"/>
    <x v="4"/>
    <n v="22"/>
    <n v="1"/>
    <x v="0"/>
    <m/>
    <x v="0"/>
    <x v="0"/>
    <m/>
    <m/>
    <s v="x"/>
  </r>
  <r>
    <x v="97"/>
    <x v="355"/>
    <x v="5"/>
    <x v="4"/>
    <n v="22"/>
    <n v="1"/>
    <x v="0"/>
    <m/>
    <x v="0"/>
    <x v="0"/>
    <m/>
    <m/>
    <s v="x"/>
  </r>
  <r>
    <x v="97"/>
    <x v="356"/>
    <x v="7"/>
    <x v="15"/>
    <n v="3"/>
    <n v="1"/>
    <x v="0"/>
    <m/>
    <x v="0"/>
    <x v="0"/>
    <m/>
    <m/>
    <s v="x"/>
  </r>
  <r>
    <x v="97"/>
    <x v="357"/>
    <x v="6"/>
    <x v="77"/>
    <n v="6"/>
    <n v="3"/>
    <x v="0"/>
    <m/>
    <x v="0"/>
    <x v="0"/>
    <m/>
    <m/>
    <m/>
  </r>
  <r>
    <x v="97"/>
    <x v="13"/>
    <x v="6"/>
    <x v="78"/>
    <n v="6"/>
    <n v="3"/>
    <x v="5"/>
    <m/>
    <x v="1"/>
    <x v="1"/>
    <m/>
    <m/>
    <m/>
  </r>
  <r>
    <x v="97"/>
    <x v="231"/>
    <x v="7"/>
    <x v="15"/>
    <n v="24"/>
    <n v="1"/>
    <x v="2"/>
    <m/>
    <x v="1"/>
    <x v="1"/>
    <m/>
    <s v="x"/>
    <s v="x"/>
  </r>
  <r>
    <x v="97"/>
    <x v="231"/>
    <x v="7"/>
    <x v="15"/>
    <n v="24"/>
    <n v="1"/>
    <x v="2"/>
    <m/>
    <x v="1"/>
    <x v="1"/>
    <m/>
    <s v="x"/>
    <s v="x"/>
  </r>
  <r>
    <x v="98"/>
    <x v="45"/>
    <x v="5"/>
    <x v="79"/>
    <n v="6"/>
    <n v="1"/>
    <x v="0"/>
    <m/>
    <x v="0"/>
    <x v="0"/>
    <m/>
    <m/>
    <s v="x"/>
  </r>
  <r>
    <x v="98"/>
    <x v="358"/>
    <x v="7"/>
    <x v="15"/>
    <n v="6"/>
    <n v="2"/>
    <x v="0"/>
    <m/>
    <x v="0"/>
    <x v="0"/>
    <m/>
    <m/>
    <m/>
  </r>
  <r>
    <x v="99"/>
    <x v="359"/>
    <x v="1"/>
    <x v="68"/>
    <n v="25"/>
    <n v="2"/>
    <x v="0"/>
    <m/>
    <x v="0"/>
    <x v="0"/>
    <m/>
    <m/>
    <m/>
  </r>
  <r>
    <x v="99"/>
    <x v="359"/>
    <x v="1"/>
    <x v="68"/>
    <n v="25"/>
    <n v="2"/>
    <x v="0"/>
    <m/>
    <x v="0"/>
    <x v="0"/>
    <m/>
    <m/>
    <m/>
  </r>
  <r>
    <x v="100"/>
    <x v="48"/>
    <x v="5"/>
    <x v="31"/>
    <n v="7"/>
    <n v="2"/>
    <x v="15"/>
    <m/>
    <x v="1"/>
    <x v="1"/>
    <s v="x"/>
    <s v="x"/>
    <s v="x"/>
  </r>
  <r>
    <x v="100"/>
    <x v="360"/>
    <x v="2"/>
    <x v="2"/>
    <n v="13"/>
    <n v="3"/>
    <x v="0"/>
    <m/>
    <x v="0"/>
    <x v="0"/>
    <m/>
    <m/>
    <s v="x"/>
  </r>
  <r>
    <x v="100"/>
    <x v="361"/>
    <x v="5"/>
    <x v="31"/>
    <n v="20"/>
    <n v="1"/>
    <x v="0"/>
    <m/>
    <x v="0"/>
    <x v="4"/>
    <m/>
    <m/>
    <m/>
  </r>
  <r>
    <x v="100"/>
    <x v="361"/>
    <x v="5"/>
    <x v="31"/>
    <n v="20"/>
    <n v="1"/>
    <x v="0"/>
    <m/>
    <x v="0"/>
    <x v="3"/>
    <m/>
    <m/>
    <m/>
  </r>
  <r>
    <x v="100"/>
    <x v="19"/>
    <x v="1"/>
    <x v="6"/>
    <n v="19"/>
    <n v="1"/>
    <x v="0"/>
    <m/>
    <x v="0"/>
    <x v="0"/>
    <m/>
    <m/>
    <s v="x"/>
  </r>
  <r>
    <x v="100"/>
    <x v="362"/>
    <x v="8"/>
    <x v="36"/>
    <n v="17"/>
    <n v="1"/>
    <x v="0"/>
    <m/>
    <x v="0"/>
    <x v="4"/>
    <m/>
    <m/>
    <m/>
  </r>
  <r>
    <x v="100"/>
    <x v="363"/>
    <x v="1"/>
    <x v="18"/>
    <n v="27"/>
    <n v="1"/>
    <x v="0"/>
    <m/>
    <x v="0"/>
    <x v="3"/>
    <m/>
    <m/>
    <s v="x"/>
  </r>
  <r>
    <x v="100"/>
    <x v="362"/>
    <x v="8"/>
    <x v="15"/>
    <n v="18"/>
    <n v="2"/>
    <x v="0"/>
    <m/>
    <x v="0"/>
    <x v="4"/>
    <m/>
    <m/>
    <m/>
  </r>
  <r>
    <x v="100"/>
    <x v="364"/>
    <x v="9"/>
    <x v="60"/>
    <n v="1"/>
    <n v="1"/>
    <x v="0"/>
    <m/>
    <x v="0"/>
    <x v="0"/>
    <m/>
    <m/>
    <s v="x"/>
  </r>
  <r>
    <x v="100"/>
    <x v="115"/>
    <x v="1"/>
    <x v="18"/>
    <n v="19"/>
    <n v="1"/>
    <x v="0"/>
    <m/>
    <x v="0"/>
    <x v="0"/>
    <m/>
    <m/>
    <s v="x"/>
  </r>
  <r>
    <x v="101"/>
    <x v="365"/>
    <x v="7"/>
    <x v="61"/>
    <n v="8"/>
    <n v="2"/>
    <x v="0"/>
    <m/>
    <x v="0"/>
    <x v="0"/>
    <m/>
    <m/>
    <m/>
  </r>
  <r>
    <x v="101"/>
    <x v="366"/>
    <x v="9"/>
    <x v="60"/>
    <n v="4"/>
    <n v="2"/>
    <x v="0"/>
    <m/>
    <x v="0"/>
    <x v="0"/>
    <m/>
    <m/>
    <s v="x"/>
  </r>
  <r>
    <x v="101"/>
    <x v="367"/>
    <x v="1"/>
    <x v="32"/>
    <n v="19"/>
    <n v="1"/>
    <x v="0"/>
    <m/>
    <x v="0"/>
    <x v="0"/>
    <m/>
    <m/>
    <m/>
  </r>
  <r>
    <x v="101"/>
    <x v="368"/>
    <x v="5"/>
    <x v="8"/>
    <n v="10"/>
    <n v="2"/>
    <x v="0"/>
    <m/>
    <x v="0"/>
    <x v="3"/>
    <m/>
    <m/>
    <m/>
  </r>
  <r>
    <x v="101"/>
    <x v="369"/>
    <x v="1"/>
    <x v="52"/>
    <n v="19"/>
    <n v="1"/>
    <x v="0"/>
    <m/>
    <x v="0"/>
    <x v="0"/>
    <m/>
    <m/>
    <m/>
  </r>
  <r>
    <x v="101"/>
    <x v="369"/>
    <x v="1"/>
    <x v="52"/>
    <n v="19"/>
    <n v="1"/>
    <x v="0"/>
    <m/>
    <x v="0"/>
    <x v="0"/>
    <m/>
    <m/>
    <m/>
  </r>
  <r>
    <x v="101"/>
    <x v="370"/>
    <x v="4"/>
    <x v="33"/>
    <n v="22"/>
    <n v="1"/>
    <x v="0"/>
    <m/>
    <x v="0"/>
    <x v="0"/>
    <m/>
    <m/>
    <m/>
  </r>
  <r>
    <x v="101"/>
    <x v="370"/>
    <x v="4"/>
    <x v="33"/>
    <n v="22"/>
    <n v="1"/>
    <x v="0"/>
    <m/>
    <x v="0"/>
    <x v="0"/>
    <m/>
    <m/>
    <m/>
  </r>
  <r>
    <x v="101"/>
    <x v="221"/>
    <x v="5"/>
    <x v="8"/>
    <n v="16"/>
    <n v="2"/>
    <x v="15"/>
    <m/>
    <x v="1"/>
    <x v="1"/>
    <m/>
    <s v="x"/>
    <s v="x"/>
  </r>
  <r>
    <x v="102"/>
    <x v="73"/>
    <x v="9"/>
    <x v="21"/>
    <n v="6"/>
    <n v="1"/>
    <x v="10"/>
    <m/>
    <x v="1"/>
    <x v="1"/>
    <m/>
    <m/>
    <s v="x"/>
  </r>
  <r>
    <x v="102"/>
    <x v="371"/>
    <x v="3"/>
    <x v="48"/>
    <n v="18"/>
    <n v="2"/>
    <x v="1"/>
    <m/>
    <x v="1"/>
    <x v="1"/>
    <m/>
    <m/>
    <m/>
  </r>
  <r>
    <x v="102"/>
    <x v="372"/>
    <x v="5"/>
    <x v="31"/>
    <n v="23"/>
    <n v="2"/>
    <x v="15"/>
    <m/>
    <x v="1"/>
    <x v="1"/>
    <m/>
    <m/>
    <m/>
  </r>
  <r>
    <x v="102"/>
    <x v="28"/>
    <x v="1"/>
    <x v="19"/>
    <n v="2"/>
    <n v="1"/>
    <x v="0"/>
    <m/>
    <x v="0"/>
    <x v="0"/>
    <m/>
    <m/>
    <s v="x"/>
  </r>
  <r>
    <x v="102"/>
    <x v="373"/>
    <x v="7"/>
    <x v="33"/>
    <n v="6"/>
    <n v="3"/>
    <x v="0"/>
    <m/>
    <x v="0"/>
    <x v="0"/>
    <m/>
    <m/>
    <m/>
  </r>
  <r>
    <x v="102"/>
    <x v="374"/>
    <x v="1"/>
    <x v="68"/>
    <n v="13"/>
    <n v="2"/>
    <x v="0"/>
    <m/>
    <x v="0"/>
    <x v="0"/>
    <m/>
    <m/>
    <m/>
  </r>
  <r>
    <x v="102"/>
    <x v="375"/>
    <x v="8"/>
    <x v="66"/>
    <n v="12"/>
    <n v="2"/>
    <x v="0"/>
    <m/>
    <x v="0"/>
    <x v="0"/>
    <m/>
    <m/>
    <m/>
  </r>
  <r>
    <x v="102"/>
    <x v="376"/>
    <x v="3"/>
    <x v="31"/>
    <n v="21"/>
    <n v="2"/>
    <x v="0"/>
    <m/>
    <x v="0"/>
    <x v="1"/>
    <m/>
    <m/>
    <m/>
  </r>
  <r>
    <x v="102"/>
    <x v="363"/>
    <x v="1"/>
    <x v="18"/>
    <n v="4"/>
    <n v="1"/>
    <x v="0"/>
    <m/>
    <x v="0"/>
    <x v="3"/>
    <m/>
    <m/>
    <s v="x"/>
  </r>
  <r>
    <x v="102"/>
    <x v="158"/>
    <x v="0"/>
    <x v="17"/>
    <n v="19"/>
    <n v="2"/>
    <x v="0"/>
    <m/>
    <x v="0"/>
    <x v="0"/>
    <m/>
    <m/>
    <m/>
  </r>
  <r>
    <x v="102"/>
    <x v="158"/>
    <x v="0"/>
    <x v="17"/>
    <n v="19"/>
    <n v="2"/>
    <x v="0"/>
    <m/>
    <x v="0"/>
    <x v="0"/>
    <m/>
    <m/>
    <m/>
  </r>
  <r>
    <x v="102"/>
    <x v="11"/>
    <x v="1"/>
    <x v="9"/>
    <n v="23"/>
    <n v="1"/>
    <x v="0"/>
    <s v="x"/>
    <x v="1"/>
    <x v="1"/>
    <m/>
    <m/>
    <s v="x"/>
  </r>
  <r>
    <x v="102"/>
    <x v="11"/>
    <x v="1"/>
    <x v="9"/>
    <n v="4"/>
    <n v="0"/>
    <x v="0"/>
    <m/>
    <x v="0"/>
    <x v="1"/>
    <m/>
    <m/>
    <m/>
  </r>
  <r>
    <x v="103"/>
    <x v="372"/>
    <x v="5"/>
    <x v="8"/>
    <n v="23"/>
    <n v="2"/>
    <x v="15"/>
    <m/>
    <x v="1"/>
    <x v="1"/>
    <m/>
    <m/>
    <m/>
  </r>
  <r>
    <x v="103"/>
    <x v="377"/>
    <x v="5"/>
    <x v="8"/>
    <n v="20"/>
    <n v="2"/>
    <x v="2"/>
    <m/>
    <x v="1"/>
    <x v="1"/>
    <m/>
    <m/>
    <m/>
  </r>
  <r>
    <x v="103"/>
    <x v="378"/>
    <x v="5"/>
    <x v="46"/>
    <n v="31"/>
    <n v="3"/>
    <x v="0"/>
    <m/>
    <x v="0"/>
    <x v="0"/>
    <m/>
    <m/>
    <m/>
  </r>
  <r>
    <x v="103"/>
    <x v="379"/>
    <x v="5"/>
    <x v="8"/>
    <n v="32"/>
    <n v="4"/>
    <x v="0"/>
    <m/>
    <x v="0"/>
    <x v="4"/>
    <m/>
    <m/>
    <m/>
  </r>
  <r>
    <x v="103"/>
    <x v="109"/>
    <x v="1"/>
    <x v="32"/>
    <n v="21"/>
    <n v="1"/>
    <x v="0"/>
    <m/>
    <x v="0"/>
    <x v="9"/>
    <m/>
    <m/>
    <m/>
  </r>
  <r>
    <x v="103"/>
    <x v="111"/>
    <x v="1"/>
    <x v="1"/>
    <n v="17"/>
    <n v="3"/>
    <x v="0"/>
    <m/>
    <x v="0"/>
    <x v="0"/>
    <m/>
    <m/>
    <m/>
  </r>
  <r>
    <x v="103"/>
    <x v="222"/>
    <x v="5"/>
    <x v="31"/>
    <n v="23"/>
    <n v="2"/>
    <x v="0"/>
    <m/>
    <x v="0"/>
    <x v="0"/>
    <m/>
    <m/>
    <m/>
  </r>
  <r>
    <x v="104"/>
    <x v="380"/>
    <x v="0"/>
    <x v="17"/>
    <n v="25"/>
    <n v="2"/>
    <x v="14"/>
    <m/>
    <x v="1"/>
    <x v="1"/>
    <m/>
    <s v="x"/>
    <s v="x"/>
  </r>
  <r>
    <x v="104"/>
    <x v="381"/>
    <x v="5"/>
    <x v="31"/>
    <n v="25"/>
    <n v="2"/>
    <x v="9"/>
    <m/>
    <x v="1"/>
    <x v="1"/>
    <m/>
    <m/>
    <m/>
  </r>
  <r>
    <x v="104"/>
    <x v="381"/>
    <x v="5"/>
    <x v="31"/>
    <n v="25"/>
    <n v="2"/>
    <x v="9"/>
    <m/>
    <x v="1"/>
    <x v="1"/>
    <m/>
    <m/>
    <m/>
  </r>
  <r>
    <x v="104"/>
    <x v="382"/>
    <x v="0"/>
    <x v="41"/>
    <n v="9"/>
    <n v="1"/>
    <x v="5"/>
    <m/>
    <x v="1"/>
    <x v="1"/>
    <m/>
    <s v="x"/>
    <s v="x"/>
  </r>
  <r>
    <x v="104"/>
    <x v="381"/>
    <x v="5"/>
    <x v="31"/>
    <n v="25"/>
    <n v="2"/>
    <x v="0"/>
    <m/>
    <x v="0"/>
    <x v="0"/>
    <m/>
    <m/>
    <m/>
  </r>
  <r>
    <x v="104"/>
    <x v="381"/>
    <x v="5"/>
    <x v="31"/>
    <n v="25"/>
    <n v="2"/>
    <x v="0"/>
    <m/>
    <x v="0"/>
    <x v="0"/>
    <m/>
    <m/>
    <m/>
  </r>
  <r>
    <x v="104"/>
    <x v="342"/>
    <x v="5"/>
    <x v="21"/>
    <n v="24"/>
    <n v="3"/>
    <x v="0"/>
    <s v="x"/>
    <x v="1"/>
    <x v="1"/>
    <m/>
    <m/>
    <s v="x"/>
  </r>
  <r>
    <x v="104"/>
    <x v="383"/>
    <x v="2"/>
    <x v="2"/>
    <n v="16"/>
    <n v="3"/>
    <x v="0"/>
    <m/>
    <x v="0"/>
    <x v="0"/>
    <m/>
    <m/>
    <s v="x"/>
  </r>
  <r>
    <x v="104"/>
    <x v="162"/>
    <x v="1"/>
    <x v="45"/>
    <n v="30"/>
    <n v="6"/>
    <x v="0"/>
    <m/>
    <x v="0"/>
    <x v="0"/>
    <m/>
    <m/>
    <s v="x"/>
  </r>
  <r>
    <x v="104"/>
    <x v="384"/>
    <x v="5"/>
    <x v="31"/>
    <n v="13"/>
    <n v="2"/>
    <x v="0"/>
    <m/>
    <x v="0"/>
    <x v="0"/>
    <m/>
    <m/>
    <m/>
  </r>
  <r>
    <x v="104"/>
    <x v="385"/>
    <x v="5"/>
    <x v="8"/>
    <n v="24"/>
    <n v="2"/>
    <x v="0"/>
    <m/>
    <x v="0"/>
    <x v="0"/>
    <m/>
    <m/>
    <m/>
  </r>
  <r>
    <x v="104"/>
    <x v="385"/>
    <x v="5"/>
    <x v="8"/>
    <n v="24"/>
    <n v="2"/>
    <x v="0"/>
    <m/>
    <x v="0"/>
    <x v="0"/>
    <m/>
    <m/>
    <m/>
  </r>
  <r>
    <x v="104"/>
    <x v="162"/>
    <x v="1"/>
    <x v="18"/>
    <n v="25"/>
    <n v="2"/>
    <x v="0"/>
    <m/>
    <x v="0"/>
    <x v="12"/>
    <m/>
    <m/>
    <s v="x"/>
  </r>
  <r>
    <x v="105"/>
    <x v="386"/>
    <x v="5"/>
    <x v="31"/>
    <n v="22"/>
    <n v="2"/>
    <x v="9"/>
    <m/>
    <x v="1"/>
    <x v="1"/>
    <m/>
    <m/>
    <m/>
  </r>
  <r>
    <x v="105"/>
    <x v="387"/>
    <x v="5"/>
    <x v="80"/>
    <n v="28"/>
    <n v="3"/>
    <x v="0"/>
    <m/>
    <x v="0"/>
    <x v="0"/>
    <m/>
    <m/>
    <m/>
  </r>
  <r>
    <x v="105"/>
    <x v="11"/>
    <x v="1"/>
    <x v="9"/>
    <n v="19"/>
    <n v="1"/>
    <x v="0"/>
    <m/>
    <x v="0"/>
    <x v="0"/>
    <m/>
    <m/>
    <s v="x"/>
  </r>
  <r>
    <x v="105"/>
    <x v="131"/>
    <x v="0"/>
    <x v="0"/>
    <n v="20"/>
    <n v="4"/>
    <x v="0"/>
    <m/>
    <x v="0"/>
    <x v="0"/>
    <m/>
    <m/>
    <s v="x"/>
  </r>
  <r>
    <x v="105"/>
    <x v="313"/>
    <x v="8"/>
    <x v="5"/>
    <n v="22"/>
    <n v="1"/>
    <x v="0"/>
    <m/>
    <x v="0"/>
    <x v="0"/>
    <m/>
    <m/>
    <s v="x"/>
  </r>
  <r>
    <x v="105"/>
    <x v="313"/>
    <x v="8"/>
    <x v="5"/>
    <n v="22"/>
    <n v="1"/>
    <x v="0"/>
    <m/>
    <x v="0"/>
    <x v="0"/>
    <m/>
    <m/>
    <s v="x"/>
  </r>
  <r>
    <x v="105"/>
    <x v="313"/>
    <x v="8"/>
    <x v="5"/>
    <n v="22"/>
    <n v="1"/>
    <x v="0"/>
    <m/>
    <x v="0"/>
    <x v="0"/>
    <m/>
    <m/>
    <s v="x"/>
  </r>
  <r>
    <x v="105"/>
    <x v="386"/>
    <x v="5"/>
    <x v="21"/>
    <n v="20"/>
    <n v="2"/>
    <x v="0"/>
    <m/>
    <x v="0"/>
    <x v="0"/>
    <m/>
    <m/>
    <s v="x"/>
  </r>
  <r>
    <x v="105"/>
    <x v="162"/>
    <x v="1"/>
    <x v="32"/>
    <n v="28"/>
    <n v="1"/>
    <x v="0"/>
    <m/>
    <x v="0"/>
    <x v="0"/>
    <m/>
    <m/>
    <s v="x"/>
  </r>
  <r>
    <x v="106"/>
    <x v="23"/>
    <x v="5"/>
    <x v="31"/>
    <n v="24"/>
    <n v="1"/>
    <x v="15"/>
    <m/>
    <x v="1"/>
    <x v="1"/>
    <m/>
    <s v="x"/>
    <s v="x"/>
  </r>
  <r>
    <x v="106"/>
    <x v="388"/>
    <x v="9"/>
    <x v="60"/>
    <n v="4"/>
    <n v="3"/>
    <x v="0"/>
    <m/>
    <x v="0"/>
    <x v="0"/>
    <m/>
    <m/>
    <s v="x"/>
  </r>
  <r>
    <x v="106"/>
    <x v="389"/>
    <x v="2"/>
    <x v="2"/>
    <n v="22"/>
    <n v="6"/>
    <x v="0"/>
    <m/>
    <x v="0"/>
    <x v="0"/>
    <m/>
    <m/>
    <s v="x"/>
  </r>
  <r>
    <x v="106"/>
    <x v="390"/>
    <x v="5"/>
    <x v="31"/>
    <n v="14"/>
    <n v="2"/>
    <x v="0"/>
    <m/>
    <x v="0"/>
    <x v="0"/>
    <m/>
    <m/>
    <m/>
  </r>
  <r>
    <x v="107"/>
    <x v="199"/>
    <x v="1"/>
    <x v="27"/>
    <n v="14"/>
    <n v="2"/>
    <x v="0"/>
    <m/>
    <x v="0"/>
    <x v="0"/>
    <m/>
    <m/>
    <s v="x"/>
  </r>
  <r>
    <x v="107"/>
    <x v="199"/>
    <x v="1"/>
    <x v="27"/>
    <n v="20"/>
    <n v="2"/>
    <x v="0"/>
    <m/>
    <x v="0"/>
    <x v="0"/>
    <m/>
    <m/>
    <s v="x"/>
  </r>
  <r>
    <x v="107"/>
    <x v="391"/>
    <x v="2"/>
    <x v="76"/>
    <n v="6"/>
    <n v="2"/>
    <x v="0"/>
    <m/>
    <x v="0"/>
    <x v="0"/>
    <m/>
    <m/>
    <s v="x"/>
  </r>
  <r>
    <x v="107"/>
    <x v="392"/>
    <x v="5"/>
    <x v="8"/>
    <n v="22"/>
    <n v="2"/>
    <x v="0"/>
    <m/>
    <x v="0"/>
    <x v="4"/>
    <m/>
    <m/>
    <m/>
  </r>
  <r>
    <x v="107"/>
    <x v="1"/>
    <x v="1"/>
    <x v="1"/>
    <n v="3"/>
    <n v="1"/>
    <x v="0"/>
    <m/>
    <x v="0"/>
    <x v="1"/>
    <m/>
    <m/>
    <s v="x"/>
  </r>
  <r>
    <x v="107"/>
    <x v="393"/>
    <x v="1"/>
    <x v="27"/>
    <n v="11"/>
    <n v="3"/>
    <x v="0"/>
    <m/>
    <x v="0"/>
    <x v="0"/>
    <m/>
    <m/>
    <m/>
  </r>
  <r>
    <x v="108"/>
    <x v="48"/>
    <x v="5"/>
    <x v="11"/>
    <n v="8"/>
    <n v="2"/>
    <x v="3"/>
    <m/>
    <x v="1"/>
    <x v="1"/>
    <s v="x"/>
    <s v="x"/>
    <s v="x"/>
  </r>
  <r>
    <x v="108"/>
    <x v="394"/>
    <x v="3"/>
    <x v="4"/>
    <n v="26"/>
    <n v="2"/>
    <x v="9"/>
    <m/>
    <x v="1"/>
    <x v="1"/>
    <m/>
    <m/>
    <m/>
  </r>
  <r>
    <x v="108"/>
    <x v="395"/>
    <x v="5"/>
    <x v="8"/>
    <n v="22"/>
    <n v="2"/>
    <x v="2"/>
    <m/>
    <x v="1"/>
    <x v="1"/>
    <m/>
    <m/>
    <m/>
  </r>
  <r>
    <x v="108"/>
    <x v="395"/>
    <x v="5"/>
    <x v="15"/>
    <n v="22"/>
    <n v="2"/>
    <x v="2"/>
    <m/>
    <x v="1"/>
    <x v="1"/>
    <m/>
    <m/>
    <m/>
  </r>
  <r>
    <x v="108"/>
    <x v="16"/>
    <x v="9"/>
    <x v="53"/>
    <n v="0"/>
    <n v="9"/>
    <x v="17"/>
    <m/>
    <x v="1"/>
    <x v="1"/>
    <m/>
    <m/>
    <s v="x"/>
  </r>
  <r>
    <x v="108"/>
    <x v="396"/>
    <x v="7"/>
    <x v="50"/>
    <n v="11"/>
    <n v="4"/>
    <x v="0"/>
    <m/>
    <x v="0"/>
    <x v="0"/>
    <m/>
    <m/>
    <m/>
  </r>
  <r>
    <x v="108"/>
    <x v="397"/>
    <x v="0"/>
    <x v="14"/>
    <n v="23"/>
    <n v="2"/>
    <x v="0"/>
    <m/>
    <x v="0"/>
    <x v="0"/>
    <m/>
    <m/>
    <s v="x"/>
  </r>
  <r>
    <x v="108"/>
    <x v="398"/>
    <x v="7"/>
    <x v="15"/>
    <n v="20"/>
    <n v="2"/>
    <x v="0"/>
    <m/>
    <x v="0"/>
    <x v="0"/>
    <m/>
    <m/>
    <m/>
  </r>
  <r>
    <x v="108"/>
    <x v="398"/>
    <x v="7"/>
    <x v="15"/>
    <n v="20"/>
    <n v="2"/>
    <x v="0"/>
    <m/>
    <x v="0"/>
    <x v="0"/>
    <m/>
    <m/>
    <m/>
  </r>
  <r>
    <x v="108"/>
    <x v="399"/>
    <x v="7"/>
    <x v="24"/>
    <n v="2"/>
    <n v="2"/>
    <x v="0"/>
    <m/>
    <x v="0"/>
    <x v="0"/>
    <m/>
    <m/>
    <m/>
  </r>
  <r>
    <x v="109"/>
    <x v="281"/>
    <x v="5"/>
    <x v="4"/>
    <n v="25"/>
    <n v="2"/>
    <x v="5"/>
    <m/>
    <x v="1"/>
    <x v="1"/>
    <m/>
    <s v="x"/>
    <s v="x"/>
  </r>
  <r>
    <x v="109"/>
    <x v="195"/>
    <x v="5"/>
    <x v="4"/>
    <n v="22"/>
    <n v="2"/>
    <x v="15"/>
    <m/>
    <x v="1"/>
    <x v="1"/>
    <m/>
    <s v="x"/>
    <s v="x"/>
  </r>
  <r>
    <x v="109"/>
    <x v="195"/>
    <x v="5"/>
    <x v="31"/>
    <n v="24"/>
    <n v="2"/>
    <x v="2"/>
    <m/>
    <x v="1"/>
    <x v="1"/>
    <m/>
    <s v="x"/>
    <s v="x"/>
  </r>
  <r>
    <x v="109"/>
    <x v="397"/>
    <x v="5"/>
    <x v="8"/>
    <n v="23"/>
    <n v="2"/>
    <x v="0"/>
    <m/>
    <x v="0"/>
    <x v="0"/>
    <m/>
    <m/>
    <s v="x"/>
  </r>
  <r>
    <x v="109"/>
    <x v="400"/>
    <x v="3"/>
    <x v="31"/>
    <n v="19"/>
    <n v="2"/>
    <x v="0"/>
    <m/>
    <x v="0"/>
    <x v="0"/>
    <m/>
    <m/>
    <m/>
  </r>
  <r>
    <x v="110"/>
    <x v="48"/>
    <x v="5"/>
    <x v="31"/>
    <n v="26"/>
    <n v="2"/>
    <x v="14"/>
    <m/>
    <x v="1"/>
    <x v="1"/>
    <m/>
    <s v="x"/>
    <s v="x"/>
  </r>
  <r>
    <x v="110"/>
    <x v="401"/>
    <x v="3"/>
    <x v="31"/>
    <n v="24"/>
    <n v="2"/>
    <x v="9"/>
    <m/>
    <x v="1"/>
    <x v="1"/>
    <m/>
    <m/>
    <m/>
  </r>
  <r>
    <x v="110"/>
    <x v="401"/>
    <x v="3"/>
    <x v="31"/>
    <n v="22"/>
    <n v="2"/>
    <x v="9"/>
    <m/>
    <x v="1"/>
    <x v="1"/>
    <m/>
    <m/>
    <m/>
  </r>
  <r>
    <x v="110"/>
    <x v="16"/>
    <x v="7"/>
    <x v="15"/>
    <n v="2"/>
    <n v="1"/>
    <x v="0"/>
    <m/>
    <x v="0"/>
    <x v="0"/>
    <m/>
    <m/>
    <s v="x"/>
  </r>
  <r>
    <x v="110"/>
    <x v="402"/>
    <x v="8"/>
    <x v="15"/>
    <n v="27"/>
    <n v="5"/>
    <x v="0"/>
    <m/>
    <x v="0"/>
    <x v="0"/>
    <m/>
    <m/>
    <s v="x"/>
  </r>
  <r>
    <x v="111"/>
    <x v="16"/>
    <x v="1"/>
    <x v="25"/>
    <n v="16"/>
    <n v="1"/>
    <x v="0"/>
    <m/>
    <x v="0"/>
    <x v="0"/>
    <m/>
    <m/>
    <s v="x"/>
  </r>
  <r>
    <x v="111"/>
    <x v="43"/>
    <x v="0"/>
    <x v="35"/>
    <n v="21"/>
    <n v="2"/>
    <x v="0"/>
    <m/>
    <x v="0"/>
    <x v="0"/>
    <m/>
    <m/>
    <s v="x"/>
  </r>
  <r>
    <x v="111"/>
    <x v="97"/>
    <x v="7"/>
    <x v="36"/>
    <n v="6"/>
    <n v="2"/>
    <x v="0"/>
    <m/>
    <x v="0"/>
    <x v="0"/>
    <m/>
    <m/>
    <m/>
  </r>
  <r>
    <x v="111"/>
    <x v="403"/>
    <x v="2"/>
    <x v="2"/>
    <n v="6"/>
    <n v="2"/>
    <x v="0"/>
    <m/>
    <x v="0"/>
    <x v="0"/>
    <m/>
    <m/>
    <s v="x"/>
  </r>
  <r>
    <x v="111"/>
    <x v="251"/>
    <x v="2"/>
    <x v="2"/>
    <n v="8"/>
    <n v="2"/>
    <x v="0"/>
    <m/>
    <x v="0"/>
    <x v="0"/>
    <m/>
    <m/>
    <s v="x"/>
  </r>
  <r>
    <x v="111"/>
    <x v="404"/>
    <x v="0"/>
    <x v="79"/>
    <n v="5"/>
    <n v="2"/>
    <x v="0"/>
    <m/>
    <x v="0"/>
    <x v="0"/>
    <m/>
    <m/>
    <s v="x"/>
  </r>
  <r>
    <x v="111"/>
    <x v="11"/>
    <x v="1"/>
    <x v="9"/>
    <n v="24"/>
    <n v="1"/>
    <x v="0"/>
    <s v="x"/>
    <x v="1"/>
    <x v="1"/>
    <m/>
    <m/>
    <s v="x"/>
  </r>
  <r>
    <x v="111"/>
    <x v="403"/>
    <x v="2"/>
    <x v="2"/>
    <n v="7"/>
    <n v="2"/>
    <x v="11"/>
    <m/>
    <x v="1"/>
    <x v="1"/>
    <m/>
    <m/>
    <s v="x"/>
  </r>
  <r>
    <x v="112"/>
    <x v="212"/>
    <x v="7"/>
    <x v="36"/>
    <n v="9"/>
    <n v="1"/>
    <x v="0"/>
    <m/>
    <x v="0"/>
    <x v="0"/>
    <m/>
    <m/>
    <s v="x"/>
  </r>
  <r>
    <x v="112"/>
    <x v="405"/>
    <x v="1"/>
    <x v="68"/>
    <n v="4"/>
    <n v="2"/>
    <x v="0"/>
    <m/>
    <x v="0"/>
    <x v="0"/>
    <m/>
    <m/>
    <m/>
  </r>
  <r>
    <x v="112"/>
    <x v="297"/>
    <x v="5"/>
    <x v="31"/>
    <n v="25"/>
    <n v="2"/>
    <x v="0"/>
    <m/>
    <x v="0"/>
    <x v="0"/>
    <m/>
    <m/>
    <m/>
  </r>
  <r>
    <x v="112"/>
    <x v="13"/>
    <x v="6"/>
    <x v="81"/>
    <n v="4"/>
    <n v="1"/>
    <x v="0"/>
    <m/>
    <x v="0"/>
    <x v="0"/>
    <m/>
    <m/>
    <m/>
  </r>
  <r>
    <x v="112"/>
    <x v="406"/>
    <x v="5"/>
    <x v="31"/>
    <n v="18"/>
    <n v="2"/>
    <x v="0"/>
    <m/>
    <x v="0"/>
    <x v="5"/>
    <m/>
    <m/>
    <s v="x"/>
  </r>
  <r>
    <x v="112"/>
    <x v="195"/>
    <x v="0"/>
    <x v="14"/>
    <n v="4"/>
    <n v="2"/>
    <x v="0"/>
    <m/>
    <x v="0"/>
    <x v="1"/>
    <m/>
    <m/>
    <s v="x"/>
  </r>
  <r>
    <x v="112"/>
    <x v="11"/>
    <x v="1"/>
    <x v="9"/>
    <n v="20"/>
    <n v="1"/>
    <x v="0"/>
    <s v="x"/>
    <x v="1"/>
    <x v="1"/>
    <m/>
    <m/>
    <s v="x"/>
  </r>
  <r>
    <x v="112"/>
    <x v="281"/>
    <x v="0"/>
    <x v="0"/>
    <n v="23"/>
    <n v="2"/>
    <x v="0"/>
    <m/>
    <x v="0"/>
    <x v="2"/>
    <m/>
    <m/>
    <s v="x"/>
  </r>
  <r>
    <x v="112"/>
    <x v="407"/>
    <x v="7"/>
    <x v="24"/>
    <n v="4"/>
    <n v="2"/>
    <x v="0"/>
    <m/>
    <x v="0"/>
    <x v="6"/>
    <m/>
    <m/>
    <m/>
  </r>
  <r>
    <x v="112"/>
    <x v="408"/>
    <x v="7"/>
    <x v="15"/>
    <n v="23"/>
    <n v="3"/>
    <x v="0"/>
    <m/>
    <x v="0"/>
    <x v="0"/>
    <m/>
    <m/>
    <m/>
  </r>
  <r>
    <x v="112"/>
    <x v="0"/>
    <x v="5"/>
    <x v="31"/>
    <n v="22"/>
    <n v="2"/>
    <x v="15"/>
    <m/>
    <x v="1"/>
    <x v="1"/>
    <m/>
    <s v="x"/>
    <s v="x"/>
  </r>
  <r>
    <x v="113"/>
    <x v="254"/>
    <x v="9"/>
    <x v="60"/>
    <n v="10"/>
    <n v="3"/>
    <x v="0"/>
    <m/>
    <x v="0"/>
    <x v="0"/>
    <m/>
    <m/>
    <s v="x"/>
  </r>
  <r>
    <x v="113"/>
    <x v="409"/>
    <x v="5"/>
    <x v="8"/>
    <n v="24"/>
    <n v="2"/>
    <x v="0"/>
    <m/>
    <x v="0"/>
    <x v="0"/>
    <m/>
    <m/>
    <s v="x"/>
  </r>
  <r>
    <x v="113"/>
    <x v="410"/>
    <x v="0"/>
    <x v="16"/>
    <n v="7"/>
    <n v="3"/>
    <x v="0"/>
    <m/>
    <x v="0"/>
    <x v="0"/>
    <m/>
    <m/>
    <m/>
  </r>
  <r>
    <x v="113"/>
    <x v="411"/>
    <x v="0"/>
    <x v="17"/>
    <n v="16"/>
    <n v="3"/>
    <x v="0"/>
    <m/>
    <x v="0"/>
    <x v="0"/>
    <m/>
    <m/>
    <m/>
  </r>
  <r>
    <x v="113"/>
    <x v="411"/>
    <x v="0"/>
    <x v="17"/>
    <n v="17"/>
    <n v="3"/>
    <x v="0"/>
    <m/>
    <x v="0"/>
    <x v="0"/>
    <m/>
    <m/>
    <m/>
  </r>
  <r>
    <x v="113"/>
    <x v="412"/>
    <x v="5"/>
    <x v="13"/>
    <n v="6"/>
    <n v="2"/>
    <x v="0"/>
    <m/>
    <x v="0"/>
    <x v="0"/>
    <m/>
    <m/>
    <m/>
  </r>
  <r>
    <x v="113"/>
    <x v="1"/>
    <x v="1"/>
    <x v="1"/>
    <n v="7"/>
    <n v="1"/>
    <x v="0"/>
    <m/>
    <x v="0"/>
    <x v="0"/>
    <m/>
    <m/>
    <s v="x"/>
  </r>
  <r>
    <x v="113"/>
    <x v="413"/>
    <x v="7"/>
    <x v="15"/>
    <n v="15"/>
    <n v="1"/>
    <x v="7"/>
    <m/>
    <x v="1"/>
    <x v="1"/>
    <m/>
    <m/>
    <s v="x"/>
  </r>
  <r>
    <x v="113"/>
    <x v="414"/>
    <x v="2"/>
    <x v="23"/>
    <n v="10"/>
    <n v="4"/>
    <x v="0"/>
    <m/>
    <x v="0"/>
    <x v="0"/>
    <m/>
    <m/>
    <s v="x"/>
  </r>
  <r>
    <x v="113"/>
    <x v="415"/>
    <x v="8"/>
    <x v="15"/>
    <n v="16"/>
    <n v="2"/>
    <x v="7"/>
    <m/>
    <x v="1"/>
    <x v="1"/>
    <m/>
    <m/>
    <s v="x"/>
  </r>
  <r>
    <x v="114"/>
    <x v="131"/>
    <x v="0"/>
    <x v="16"/>
    <n v="24"/>
    <n v="3"/>
    <x v="2"/>
    <m/>
    <x v="1"/>
    <x v="1"/>
    <m/>
    <s v="x"/>
    <s v="x"/>
  </r>
  <r>
    <x v="114"/>
    <x v="416"/>
    <x v="0"/>
    <x v="17"/>
    <n v="9"/>
    <n v="4"/>
    <x v="0"/>
    <m/>
    <x v="0"/>
    <x v="0"/>
    <m/>
    <m/>
    <m/>
  </r>
  <r>
    <x v="114"/>
    <x v="417"/>
    <x v="0"/>
    <x v="16"/>
    <n v="22"/>
    <n v="4"/>
    <x v="0"/>
    <m/>
    <x v="0"/>
    <x v="0"/>
    <m/>
    <m/>
    <s v="x"/>
  </r>
  <r>
    <x v="115"/>
    <x v="418"/>
    <x v="3"/>
    <x v="31"/>
    <n v="17"/>
    <n v="3"/>
    <x v="0"/>
    <m/>
    <x v="0"/>
    <x v="0"/>
    <m/>
    <m/>
    <s v="x"/>
  </r>
  <r>
    <x v="115"/>
    <x v="55"/>
    <x v="7"/>
    <x v="24"/>
    <n v="8"/>
    <n v="1"/>
    <x v="0"/>
    <m/>
    <x v="0"/>
    <x v="0"/>
    <m/>
    <m/>
    <s v="x"/>
  </r>
  <r>
    <x v="115"/>
    <x v="355"/>
    <x v="7"/>
    <x v="36"/>
    <n v="20"/>
    <n v="2"/>
    <x v="0"/>
    <m/>
    <x v="0"/>
    <x v="0"/>
    <m/>
    <m/>
    <s v="x"/>
  </r>
  <r>
    <x v="115"/>
    <x v="419"/>
    <x v="2"/>
    <x v="76"/>
    <n v="8"/>
    <n v="3"/>
    <x v="0"/>
    <m/>
    <x v="0"/>
    <x v="0"/>
    <m/>
    <m/>
    <s v="x"/>
  </r>
  <r>
    <x v="116"/>
    <x v="420"/>
    <x v="1"/>
    <x v="6"/>
    <n v="14"/>
    <n v="1"/>
    <x v="0"/>
    <m/>
    <x v="0"/>
    <x v="0"/>
    <m/>
    <m/>
    <s v="x"/>
  </r>
  <r>
    <x v="116"/>
    <x v="421"/>
    <x v="7"/>
    <x v="22"/>
    <n v="5"/>
    <n v="4"/>
    <x v="0"/>
    <m/>
    <x v="0"/>
    <x v="0"/>
    <m/>
    <m/>
    <m/>
  </r>
  <r>
    <x v="116"/>
    <x v="422"/>
    <x v="7"/>
    <x v="36"/>
    <n v="19"/>
    <n v="2"/>
    <x v="0"/>
    <m/>
    <x v="0"/>
    <x v="0"/>
    <m/>
    <m/>
    <m/>
  </r>
  <r>
    <x v="116"/>
    <x v="422"/>
    <x v="7"/>
    <x v="36"/>
    <n v="19"/>
    <n v="2"/>
    <x v="0"/>
    <m/>
    <x v="0"/>
    <x v="0"/>
    <m/>
    <m/>
    <m/>
  </r>
  <r>
    <x v="116"/>
    <x v="166"/>
    <x v="4"/>
    <x v="24"/>
    <n v="23"/>
    <n v="1"/>
    <x v="0"/>
    <m/>
    <x v="0"/>
    <x v="0"/>
    <m/>
    <m/>
    <m/>
  </r>
  <r>
    <x v="116"/>
    <x v="344"/>
    <x v="5"/>
    <x v="8"/>
    <n v="21"/>
    <n v="2"/>
    <x v="0"/>
    <m/>
    <x v="0"/>
    <x v="0"/>
    <m/>
    <m/>
    <m/>
  </r>
  <r>
    <x v="116"/>
    <x v="344"/>
    <x v="5"/>
    <x v="8"/>
    <n v="25"/>
    <n v="2"/>
    <x v="0"/>
    <m/>
    <x v="0"/>
    <x v="0"/>
    <m/>
    <m/>
    <m/>
  </r>
  <r>
    <x v="117"/>
    <x v="423"/>
    <x v="1"/>
    <x v="19"/>
    <n v="5"/>
    <n v="4"/>
    <x v="0"/>
    <m/>
    <x v="0"/>
    <x v="0"/>
    <m/>
    <m/>
    <m/>
  </r>
  <r>
    <x v="117"/>
    <x v="424"/>
    <x v="5"/>
    <x v="31"/>
    <n v="28"/>
    <n v="2"/>
    <x v="0"/>
    <m/>
    <x v="0"/>
    <x v="3"/>
    <m/>
    <m/>
    <m/>
  </r>
  <r>
    <x v="117"/>
    <x v="425"/>
    <x v="5"/>
    <x v="21"/>
    <n v="32"/>
    <n v="2"/>
    <x v="0"/>
    <s v="x"/>
    <x v="1"/>
    <x v="1"/>
    <m/>
    <m/>
    <m/>
  </r>
  <r>
    <x v="117"/>
    <x v="425"/>
    <x v="5"/>
    <x v="21"/>
    <n v="25"/>
    <n v="2"/>
    <x v="0"/>
    <s v="x"/>
    <x v="1"/>
    <x v="1"/>
    <m/>
    <m/>
    <m/>
  </r>
  <r>
    <x v="117"/>
    <x v="426"/>
    <x v="7"/>
    <x v="36"/>
    <n v="25"/>
    <n v="2"/>
    <x v="0"/>
    <m/>
    <x v="0"/>
    <x v="0"/>
    <m/>
    <m/>
    <m/>
  </r>
  <r>
    <x v="117"/>
    <x v="427"/>
    <x v="2"/>
    <x v="2"/>
    <n v="9"/>
    <n v="2"/>
    <x v="0"/>
    <m/>
    <x v="0"/>
    <x v="0"/>
    <m/>
    <m/>
    <s v="x"/>
  </r>
  <r>
    <x v="117"/>
    <x v="428"/>
    <x v="8"/>
    <x v="82"/>
    <n v="15"/>
    <n v="1"/>
    <x v="0"/>
    <m/>
    <x v="0"/>
    <x v="0"/>
    <m/>
    <m/>
    <m/>
  </r>
  <r>
    <x v="118"/>
    <x v="281"/>
    <x v="5"/>
    <x v="4"/>
    <n v="26"/>
    <n v="2"/>
    <x v="9"/>
    <m/>
    <x v="1"/>
    <x v="1"/>
    <m/>
    <s v="x"/>
    <s v="x"/>
  </r>
  <r>
    <x v="118"/>
    <x v="429"/>
    <x v="7"/>
    <x v="22"/>
    <n v="25"/>
    <n v="4"/>
    <x v="0"/>
    <m/>
    <x v="0"/>
    <x v="0"/>
    <m/>
    <m/>
    <m/>
  </r>
  <r>
    <x v="118"/>
    <x v="429"/>
    <x v="7"/>
    <x v="22"/>
    <n v="25"/>
    <n v="4"/>
    <x v="0"/>
    <m/>
    <x v="0"/>
    <x v="0"/>
    <m/>
    <m/>
    <m/>
  </r>
  <r>
    <x v="119"/>
    <x v="195"/>
    <x v="5"/>
    <x v="4"/>
    <n v="23"/>
    <n v="2"/>
    <x v="14"/>
    <m/>
    <x v="1"/>
    <x v="1"/>
    <m/>
    <s v="x"/>
    <s v="x"/>
  </r>
  <r>
    <x v="119"/>
    <x v="430"/>
    <x v="9"/>
    <x v="29"/>
    <n v="9"/>
    <n v="1"/>
    <x v="0"/>
    <m/>
    <x v="0"/>
    <x v="0"/>
    <m/>
    <m/>
    <m/>
  </r>
  <r>
    <x v="119"/>
    <x v="195"/>
    <x v="5"/>
    <x v="4"/>
    <n v="23"/>
    <n v="2"/>
    <x v="0"/>
    <m/>
    <x v="0"/>
    <x v="0"/>
    <m/>
    <m/>
    <s v="x"/>
  </r>
  <r>
    <x v="119"/>
    <x v="431"/>
    <x v="0"/>
    <x v="17"/>
    <n v="27"/>
    <n v="2"/>
    <x v="0"/>
    <m/>
    <x v="0"/>
    <x v="0"/>
    <m/>
    <m/>
    <m/>
  </r>
  <r>
    <x v="119"/>
    <x v="431"/>
    <x v="0"/>
    <x v="17"/>
    <n v="27"/>
    <n v="2"/>
    <x v="0"/>
    <m/>
    <x v="0"/>
    <x v="0"/>
    <m/>
    <m/>
    <m/>
  </r>
  <r>
    <x v="119"/>
    <x v="432"/>
    <x v="5"/>
    <x v="4"/>
    <n v="21"/>
    <n v="3"/>
    <x v="0"/>
    <m/>
    <x v="0"/>
    <x v="0"/>
    <m/>
    <m/>
    <s v="x"/>
  </r>
  <r>
    <x v="119"/>
    <x v="433"/>
    <x v="2"/>
    <x v="2"/>
    <n v="13"/>
    <n v="2"/>
    <x v="0"/>
    <m/>
    <x v="0"/>
    <x v="0"/>
    <m/>
    <m/>
    <s v="x"/>
  </r>
  <r>
    <x v="119"/>
    <x v="217"/>
    <x v="7"/>
    <x v="49"/>
    <n v="2"/>
    <n v="2"/>
    <x v="0"/>
    <m/>
    <x v="0"/>
    <x v="0"/>
    <m/>
    <m/>
    <s v="x"/>
  </r>
  <r>
    <x v="120"/>
    <x v="434"/>
    <x v="7"/>
    <x v="36"/>
    <n v="21"/>
    <n v="2"/>
    <x v="0"/>
    <m/>
    <x v="0"/>
    <x v="0"/>
    <m/>
    <m/>
    <m/>
  </r>
  <r>
    <x v="120"/>
    <x v="435"/>
    <x v="7"/>
    <x v="20"/>
    <n v="3"/>
    <n v="2"/>
    <x v="0"/>
    <m/>
    <x v="0"/>
    <x v="0"/>
    <m/>
    <m/>
    <m/>
  </r>
  <r>
    <x v="120"/>
    <x v="28"/>
    <x v="1"/>
    <x v="19"/>
    <n v="4"/>
    <n v="2"/>
    <x v="0"/>
    <m/>
    <x v="0"/>
    <x v="0"/>
    <m/>
    <m/>
    <s v="x"/>
  </r>
  <r>
    <x v="120"/>
    <x v="436"/>
    <x v="0"/>
    <x v="14"/>
    <n v="20"/>
    <n v="2"/>
    <x v="0"/>
    <m/>
    <x v="0"/>
    <x v="0"/>
    <m/>
    <m/>
    <m/>
  </r>
  <r>
    <x v="120"/>
    <x v="436"/>
    <x v="0"/>
    <x v="14"/>
    <n v="20"/>
    <n v="2"/>
    <x v="0"/>
    <m/>
    <x v="0"/>
    <x v="0"/>
    <m/>
    <m/>
    <m/>
  </r>
  <r>
    <x v="121"/>
    <x v="217"/>
    <x v="5"/>
    <x v="4"/>
    <n v="9"/>
    <n v="2"/>
    <x v="0"/>
    <m/>
    <x v="0"/>
    <x v="0"/>
    <m/>
    <m/>
    <s v="x"/>
  </r>
  <r>
    <x v="121"/>
    <x v="43"/>
    <x v="0"/>
    <x v="35"/>
    <n v="26"/>
    <n v="3"/>
    <x v="0"/>
    <m/>
    <x v="0"/>
    <x v="0"/>
    <m/>
    <m/>
    <s v="x"/>
  </r>
  <r>
    <x v="121"/>
    <x v="241"/>
    <x v="0"/>
    <x v="17"/>
    <n v="30"/>
    <n v="2"/>
    <x v="0"/>
    <m/>
    <x v="0"/>
    <x v="4"/>
    <m/>
    <m/>
    <m/>
  </r>
  <r>
    <x v="121"/>
    <x v="241"/>
    <x v="0"/>
    <x v="17"/>
    <n v="30"/>
    <n v="2"/>
    <x v="0"/>
    <m/>
    <x v="0"/>
    <x v="4"/>
    <m/>
    <m/>
    <m/>
  </r>
  <r>
    <x v="121"/>
    <x v="127"/>
    <x v="7"/>
    <x v="11"/>
    <n v="10"/>
    <n v="7"/>
    <x v="0"/>
    <m/>
    <x v="0"/>
    <x v="0"/>
    <m/>
    <m/>
    <m/>
  </r>
  <r>
    <x v="121"/>
    <x v="2"/>
    <x v="5"/>
    <x v="8"/>
    <n v="20"/>
    <n v="1"/>
    <x v="0"/>
    <m/>
    <x v="0"/>
    <x v="0"/>
    <m/>
    <m/>
    <s v="x"/>
  </r>
  <r>
    <x v="121"/>
    <x v="2"/>
    <x v="5"/>
    <x v="8"/>
    <n v="20"/>
    <n v="1"/>
    <x v="0"/>
    <m/>
    <x v="0"/>
    <x v="0"/>
    <m/>
    <m/>
    <s v="x"/>
  </r>
  <r>
    <x v="121"/>
    <x v="437"/>
    <x v="7"/>
    <x v="36"/>
    <n v="18"/>
    <n v="2"/>
    <x v="0"/>
    <m/>
    <x v="0"/>
    <x v="13"/>
    <m/>
    <m/>
    <m/>
  </r>
  <r>
    <x v="121"/>
    <x v="438"/>
    <x v="7"/>
    <x v="8"/>
    <n v="18"/>
    <n v="1"/>
    <x v="0"/>
    <m/>
    <x v="0"/>
    <x v="0"/>
    <m/>
    <m/>
    <s v="x"/>
  </r>
  <r>
    <x v="122"/>
    <x v="62"/>
    <x v="5"/>
    <x v="11"/>
    <n v="7"/>
    <n v="2"/>
    <x v="3"/>
    <m/>
    <x v="1"/>
    <x v="1"/>
    <s v="x"/>
    <s v="x"/>
    <s v="x"/>
  </r>
  <r>
    <x v="122"/>
    <x v="439"/>
    <x v="2"/>
    <x v="2"/>
    <n v="9"/>
    <n v="3"/>
    <x v="0"/>
    <m/>
    <x v="0"/>
    <x v="0"/>
    <m/>
    <m/>
    <s v="x"/>
  </r>
  <r>
    <x v="122"/>
    <x v="198"/>
    <x v="2"/>
    <x v="2"/>
    <n v="4"/>
    <n v="1"/>
    <x v="0"/>
    <m/>
    <x v="0"/>
    <x v="0"/>
    <m/>
    <m/>
    <s v="x"/>
  </r>
  <r>
    <x v="122"/>
    <x v="440"/>
    <x v="0"/>
    <x v="16"/>
    <n v="16"/>
    <n v="2"/>
    <x v="0"/>
    <m/>
    <x v="0"/>
    <x v="2"/>
    <m/>
    <m/>
    <m/>
  </r>
  <r>
    <x v="122"/>
    <x v="440"/>
    <x v="0"/>
    <x v="16"/>
    <n v="16"/>
    <n v="2"/>
    <x v="0"/>
    <m/>
    <x v="0"/>
    <x v="4"/>
    <m/>
    <m/>
    <m/>
  </r>
  <r>
    <x v="122"/>
    <x v="440"/>
    <x v="0"/>
    <x v="14"/>
    <n v="28"/>
    <n v="3"/>
    <x v="0"/>
    <m/>
    <x v="0"/>
    <x v="0"/>
    <m/>
    <m/>
    <m/>
  </r>
  <r>
    <x v="122"/>
    <x v="440"/>
    <x v="0"/>
    <x v="0"/>
    <n v="21"/>
    <n v="3"/>
    <x v="0"/>
    <m/>
    <x v="0"/>
    <x v="0"/>
    <m/>
    <m/>
    <m/>
  </r>
  <r>
    <x v="122"/>
    <x v="440"/>
    <x v="9"/>
    <x v="83"/>
    <n v="29"/>
    <n v="3"/>
    <x v="0"/>
    <m/>
    <x v="0"/>
    <x v="0"/>
    <m/>
    <m/>
    <m/>
  </r>
  <r>
    <x v="122"/>
    <x v="310"/>
    <x v="9"/>
    <x v="73"/>
    <n v="10"/>
    <n v="1"/>
    <x v="0"/>
    <m/>
    <x v="0"/>
    <x v="0"/>
    <m/>
    <m/>
    <s v="x"/>
  </r>
  <r>
    <x v="122"/>
    <x v="440"/>
    <x v="0"/>
    <x v="17"/>
    <n v="17"/>
    <n v="2"/>
    <x v="0"/>
    <m/>
    <x v="0"/>
    <x v="0"/>
    <m/>
    <m/>
    <m/>
  </r>
  <r>
    <x v="122"/>
    <x v="441"/>
    <x v="7"/>
    <x v="36"/>
    <n v="26"/>
    <n v="2"/>
    <x v="0"/>
    <m/>
    <x v="0"/>
    <x v="0"/>
    <m/>
    <m/>
    <m/>
  </r>
  <r>
    <x v="122"/>
    <x v="441"/>
    <x v="7"/>
    <x v="36"/>
    <n v="26"/>
    <n v="2"/>
    <x v="0"/>
    <m/>
    <x v="0"/>
    <x v="0"/>
    <m/>
    <m/>
    <m/>
  </r>
  <r>
    <x v="122"/>
    <x v="441"/>
    <x v="7"/>
    <x v="36"/>
    <n v="26"/>
    <n v="2"/>
    <x v="0"/>
    <m/>
    <x v="0"/>
    <x v="0"/>
    <m/>
    <m/>
    <m/>
  </r>
  <r>
    <x v="122"/>
    <x v="441"/>
    <x v="7"/>
    <x v="36"/>
    <n v="26"/>
    <n v="2"/>
    <x v="0"/>
    <m/>
    <x v="0"/>
    <x v="0"/>
    <m/>
    <m/>
    <m/>
  </r>
  <r>
    <x v="122"/>
    <x v="441"/>
    <x v="7"/>
    <x v="36"/>
    <n v="26"/>
    <n v="2"/>
    <x v="0"/>
    <m/>
    <x v="0"/>
    <x v="0"/>
    <m/>
    <m/>
    <m/>
  </r>
  <r>
    <x v="122"/>
    <x v="441"/>
    <x v="7"/>
    <x v="36"/>
    <n v="26"/>
    <n v="2"/>
    <x v="0"/>
    <m/>
    <x v="0"/>
    <x v="0"/>
    <m/>
    <m/>
    <m/>
  </r>
  <r>
    <x v="123"/>
    <x v="442"/>
    <x v="2"/>
    <x v="2"/>
    <n v="21"/>
    <n v="3"/>
    <x v="0"/>
    <m/>
    <x v="0"/>
    <x v="0"/>
    <m/>
    <m/>
    <m/>
  </r>
  <r>
    <x v="123"/>
    <x v="43"/>
    <x v="0"/>
    <x v="0"/>
    <n v="25"/>
    <n v="2"/>
    <x v="0"/>
    <m/>
    <x v="0"/>
    <x v="0"/>
    <m/>
    <m/>
    <s v="x"/>
  </r>
  <r>
    <x v="123"/>
    <x v="212"/>
    <x v="0"/>
    <x v="16"/>
    <n v="16"/>
    <n v="2"/>
    <x v="0"/>
    <m/>
    <x v="0"/>
    <x v="0"/>
    <m/>
    <m/>
    <s v="x"/>
  </r>
  <r>
    <x v="123"/>
    <x v="212"/>
    <x v="0"/>
    <x v="14"/>
    <n v="13"/>
    <n v="2"/>
    <x v="0"/>
    <m/>
    <x v="0"/>
    <x v="0"/>
    <m/>
    <m/>
    <s v="x"/>
  </r>
  <r>
    <x v="123"/>
    <x v="310"/>
    <x v="9"/>
    <x v="73"/>
    <n v="18"/>
    <n v="1"/>
    <x v="0"/>
    <m/>
    <x v="0"/>
    <x v="0"/>
    <m/>
    <m/>
    <s v="x"/>
  </r>
  <r>
    <x v="123"/>
    <x v="443"/>
    <x v="7"/>
    <x v="15"/>
    <n v="36"/>
    <n v="3"/>
    <x v="0"/>
    <m/>
    <x v="0"/>
    <x v="0"/>
    <m/>
    <m/>
    <m/>
  </r>
  <r>
    <x v="123"/>
    <x v="82"/>
    <x v="7"/>
    <x v="20"/>
    <n v="1"/>
    <n v="1"/>
    <x v="0"/>
    <m/>
    <x v="0"/>
    <x v="0"/>
    <m/>
    <m/>
    <s v="x"/>
  </r>
  <r>
    <x v="124"/>
    <x v="11"/>
    <x v="1"/>
    <x v="9"/>
    <n v="20"/>
    <n v="2"/>
    <x v="0"/>
    <m/>
    <x v="0"/>
    <x v="0"/>
    <m/>
    <m/>
    <s v="x"/>
  </r>
  <r>
    <x v="124"/>
    <x v="444"/>
    <x v="5"/>
    <x v="8"/>
    <n v="24"/>
    <n v="2"/>
    <x v="0"/>
    <m/>
    <x v="0"/>
    <x v="0"/>
    <m/>
    <m/>
    <m/>
  </r>
  <r>
    <x v="124"/>
    <x v="444"/>
    <x v="5"/>
    <x v="8"/>
    <n v="24"/>
    <n v="2"/>
    <x v="0"/>
    <m/>
    <x v="0"/>
    <x v="0"/>
    <m/>
    <m/>
    <m/>
  </r>
  <r>
    <x v="124"/>
    <x v="13"/>
    <x v="6"/>
    <x v="59"/>
    <n v="3"/>
    <n v="2"/>
    <x v="0"/>
    <m/>
    <x v="0"/>
    <x v="0"/>
    <m/>
    <m/>
    <m/>
  </r>
  <r>
    <x v="124"/>
    <x v="11"/>
    <x v="9"/>
    <x v="9"/>
    <n v="18"/>
    <n v="1"/>
    <x v="0"/>
    <s v="x"/>
    <x v="1"/>
    <x v="1"/>
    <m/>
    <m/>
    <s v="x"/>
  </r>
  <r>
    <x v="125"/>
    <x v="247"/>
    <x v="9"/>
    <x v="84"/>
    <n v="0"/>
    <n v="18"/>
    <x v="0"/>
    <m/>
    <x v="0"/>
    <x v="0"/>
    <m/>
    <m/>
    <m/>
  </r>
  <r>
    <x v="125"/>
    <x v="445"/>
    <x v="2"/>
    <x v="38"/>
    <n v="8"/>
    <n v="4"/>
    <x v="0"/>
    <m/>
    <x v="0"/>
    <x v="0"/>
    <m/>
    <m/>
    <s v="x"/>
  </r>
  <r>
    <x v="125"/>
    <x v="269"/>
    <x v="1"/>
    <x v="67"/>
    <n v="9"/>
    <n v="2"/>
    <x v="0"/>
    <m/>
    <x v="0"/>
    <x v="0"/>
    <m/>
    <m/>
    <s v="x"/>
  </r>
  <r>
    <x v="125"/>
    <x v="446"/>
    <x v="1"/>
    <x v="67"/>
    <n v="34"/>
    <n v="9"/>
    <x v="0"/>
    <m/>
    <x v="0"/>
    <x v="4"/>
    <m/>
    <m/>
    <m/>
  </r>
  <r>
    <x v="126"/>
    <x v="447"/>
    <x v="1"/>
    <x v="5"/>
    <n v="12"/>
    <n v="4"/>
    <x v="0"/>
    <m/>
    <x v="0"/>
    <x v="0"/>
    <m/>
    <m/>
    <m/>
  </r>
  <r>
    <x v="126"/>
    <x v="448"/>
    <x v="1"/>
    <x v="67"/>
    <n v="25"/>
    <n v="3"/>
    <x v="0"/>
    <m/>
    <x v="0"/>
    <x v="0"/>
    <m/>
    <m/>
    <m/>
  </r>
  <r>
    <x v="126"/>
    <x v="448"/>
    <x v="1"/>
    <x v="67"/>
    <n v="25"/>
    <n v="3"/>
    <x v="0"/>
    <m/>
    <x v="0"/>
    <x v="0"/>
    <m/>
    <m/>
    <m/>
  </r>
  <r>
    <x v="126"/>
    <x v="448"/>
    <x v="1"/>
    <x v="67"/>
    <n v="25"/>
    <n v="3"/>
    <x v="0"/>
    <m/>
    <x v="0"/>
    <x v="0"/>
    <m/>
    <m/>
    <m/>
  </r>
  <r>
    <x v="127"/>
    <x v="241"/>
    <x v="5"/>
    <x v="13"/>
    <n v="23"/>
    <n v="2"/>
    <x v="2"/>
    <m/>
    <x v="1"/>
    <x v="1"/>
    <m/>
    <m/>
    <m/>
  </r>
  <r>
    <x v="128"/>
    <x v="406"/>
    <x v="2"/>
    <x v="38"/>
    <n v="27"/>
    <n v="7"/>
    <x v="0"/>
    <m/>
    <x v="0"/>
    <x v="0"/>
    <m/>
    <m/>
    <s v="x"/>
  </r>
  <r>
    <x v="128"/>
    <x v="449"/>
    <x v="2"/>
    <x v="2"/>
    <n v="18"/>
    <n v="4"/>
    <x v="0"/>
    <m/>
    <x v="0"/>
    <x v="0"/>
    <m/>
    <m/>
    <m/>
  </r>
  <r>
    <x v="128"/>
    <x v="450"/>
    <x v="5"/>
    <x v="4"/>
    <n v="3"/>
    <n v="2"/>
    <x v="0"/>
    <m/>
    <x v="0"/>
    <x v="0"/>
    <m/>
    <m/>
    <m/>
  </r>
  <r>
    <x v="128"/>
    <x v="451"/>
    <x v="0"/>
    <x v="41"/>
    <n v="14"/>
    <n v="2"/>
    <x v="0"/>
    <m/>
    <x v="0"/>
    <x v="0"/>
    <m/>
    <m/>
    <s v="x"/>
  </r>
  <r>
    <x v="129"/>
    <x v="452"/>
    <x v="4"/>
    <x v="5"/>
    <n v="21"/>
    <n v="1"/>
    <x v="0"/>
    <m/>
    <x v="0"/>
    <x v="0"/>
    <m/>
    <m/>
    <m/>
  </r>
  <r>
    <x v="129"/>
    <x v="452"/>
    <x v="4"/>
    <x v="5"/>
    <n v="21"/>
    <n v="1"/>
    <x v="0"/>
    <m/>
    <x v="0"/>
    <x v="0"/>
    <m/>
    <m/>
    <m/>
  </r>
  <r>
    <x v="129"/>
    <x v="452"/>
    <x v="4"/>
    <x v="5"/>
    <n v="21"/>
    <n v="1"/>
    <x v="0"/>
    <m/>
    <x v="0"/>
    <x v="0"/>
    <m/>
    <m/>
    <m/>
  </r>
  <r>
    <x v="129"/>
    <x v="452"/>
    <x v="4"/>
    <x v="5"/>
    <n v="21"/>
    <n v="1"/>
    <x v="0"/>
    <m/>
    <x v="0"/>
    <x v="0"/>
    <m/>
    <m/>
    <m/>
  </r>
  <r>
    <x v="129"/>
    <x v="452"/>
    <x v="4"/>
    <x v="5"/>
    <n v="21"/>
    <n v="1"/>
    <x v="0"/>
    <m/>
    <x v="0"/>
    <x v="0"/>
    <m/>
    <m/>
    <m/>
  </r>
  <r>
    <x v="129"/>
    <x v="452"/>
    <x v="4"/>
    <x v="5"/>
    <n v="21"/>
    <n v="1"/>
    <x v="0"/>
    <m/>
    <x v="0"/>
    <x v="0"/>
    <m/>
    <m/>
    <m/>
  </r>
  <r>
    <x v="129"/>
    <x v="452"/>
    <x v="4"/>
    <x v="5"/>
    <n v="21"/>
    <n v="1"/>
    <x v="0"/>
    <m/>
    <x v="0"/>
    <x v="0"/>
    <m/>
    <m/>
    <m/>
  </r>
  <r>
    <x v="129"/>
    <x v="452"/>
    <x v="4"/>
    <x v="5"/>
    <n v="21"/>
    <n v="1"/>
    <x v="0"/>
    <m/>
    <x v="0"/>
    <x v="0"/>
    <m/>
    <m/>
    <m/>
  </r>
  <r>
    <x v="129"/>
    <x v="452"/>
    <x v="4"/>
    <x v="5"/>
    <n v="21"/>
    <n v="1"/>
    <x v="0"/>
    <m/>
    <x v="0"/>
    <x v="0"/>
    <m/>
    <m/>
    <m/>
  </r>
  <r>
    <x v="129"/>
    <x v="452"/>
    <x v="4"/>
    <x v="5"/>
    <n v="21"/>
    <n v="1"/>
    <x v="0"/>
    <m/>
    <x v="0"/>
    <x v="0"/>
    <m/>
    <m/>
    <m/>
  </r>
  <r>
    <x v="129"/>
    <x v="453"/>
    <x v="2"/>
    <x v="2"/>
    <n v="5"/>
    <n v="3"/>
    <x v="0"/>
    <m/>
    <x v="0"/>
    <x v="0"/>
    <m/>
    <m/>
    <s v="x"/>
  </r>
  <r>
    <x v="129"/>
    <x v="454"/>
    <x v="2"/>
    <x v="2"/>
    <n v="7"/>
    <n v="2"/>
    <x v="0"/>
    <m/>
    <x v="0"/>
    <x v="0"/>
    <m/>
    <m/>
    <s v="x"/>
  </r>
  <r>
    <x v="129"/>
    <x v="455"/>
    <x v="2"/>
    <x v="23"/>
    <n v="4"/>
    <n v="3"/>
    <x v="0"/>
    <m/>
    <x v="0"/>
    <x v="0"/>
    <m/>
    <m/>
    <s v="x"/>
  </r>
  <r>
    <x v="129"/>
    <x v="456"/>
    <x v="2"/>
    <x v="23"/>
    <n v="8"/>
    <n v="3"/>
    <x v="0"/>
    <m/>
    <x v="0"/>
    <x v="0"/>
    <m/>
    <m/>
    <s v="x"/>
  </r>
  <r>
    <x v="130"/>
    <x v="457"/>
    <x v="2"/>
    <x v="76"/>
    <n v="3"/>
    <n v="1"/>
    <x v="0"/>
    <m/>
    <x v="0"/>
    <x v="0"/>
    <m/>
    <m/>
    <s v="x"/>
  </r>
  <r>
    <x v="130"/>
    <x v="458"/>
    <x v="2"/>
    <x v="2"/>
    <n v="6"/>
    <n v="2"/>
    <x v="0"/>
    <m/>
    <x v="0"/>
    <x v="0"/>
    <m/>
    <m/>
    <s v="x"/>
  </r>
  <r>
    <x v="131"/>
    <x v="119"/>
    <x v="9"/>
    <x v="29"/>
    <n v="22"/>
    <n v="1"/>
    <x v="0"/>
    <m/>
    <x v="0"/>
    <x v="0"/>
    <m/>
    <m/>
    <s v="x"/>
  </r>
  <r>
    <x v="131"/>
    <x v="119"/>
    <x v="9"/>
    <x v="29"/>
    <n v="22"/>
    <n v="1"/>
    <x v="0"/>
    <m/>
    <x v="0"/>
    <x v="0"/>
    <m/>
    <m/>
    <s v="x"/>
  </r>
  <r>
    <x v="131"/>
    <x v="119"/>
    <x v="9"/>
    <x v="29"/>
    <n v="22"/>
    <n v="1"/>
    <x v="0"/>
    <m/>
    <x v="0"/>
    <x v="0"/>
    <m/>
    <m/>
    <s v="x"/>
  </r>
  <r>
    <x v="131"/>
    <x v="459"/>
    <x v="2"/>
    <x v="2"/>
    <n v="1"/>
    <n v="1"/>
    <x v="0"/>
    <m/>
    <x v="0"/>
    <x v="0"/>
    <m/>
    <m/>
    <s v="x"/>
  </r>
  <r>
    <x v="131"/>
    <x v="278"/>
    <x v="2"/>
    <x v="38"/>
    <n v="5"/>
    <n v="5"/>
    <x v="0"/>
    <m/>
    <x v="0"/>
    <x v="0"/>
    <m/>
    <m/>
    <s v="x"/>
  </r>
  <r>
    <x v="131"/>
    <x v="119"/>
    <x v="9"/>
    <x v="68"/>
    <n v="10"/>
    <n v="2"/>
    <x v="0"/>
    <m/>
    <x v="0"/>
    <x v="1"/>
    <m/>
    <m/>
    <s v="x"/>
  </r>
  <r>
    <x v="132"/>
    <x v="460"/>
    <x v="1"/>
    <x v="19"/>
    <n v="7"/>
    <n v="2"/>
    <x v="0"/>
    <m/>
    <x v="0"/>
    <x v="1"/>
    <m/>
    <m/>
    <s v="x"/>
  </r>
  <r>
    <x v="133"/>
    <x v="461"/>
    <x v="2"/>
    <x v="2"/>
    <n v="12"/>
    <n v="4"/>
    <x v="0"/>
    <m/>
    <x v="0"/>
    <x v="0"/>
    <m/>
    <m/>
    <s v="x"/>
  </r>
  <r>
    <x v="134"/>
    <x v="455"/>
    <x v="2"/>
    <x v="23"/>
    <n v="6"/>
    <n v="4"/>
    <x v="0"/>
    <m/>
    <x v="0"/>
    <x v="0"/>
    <m/>
    <m/>
    <s v="x"/>
  </r>
  <r>
    <x v="135"/>
    <x v="462"/>
    <x v="9"/>
    <x v="68"/>
    <n v="8"/>
    <n v="4"/>
    <x v="0"/>
    <m/>
    <x v="0"/>
    <x v="0"/>
    <m/>
    <m/>
    <m/>
  </r>
  <r>
    <x v="135"/>
    <x v="13"/>
    <x v="6"/>
    <x v="0"/>
    <n v="2"/>
    <n v="1"/>
    <x v="0"/>
    <m/>
    <x v="0"/>
    <x v="0"/>
    <m/>
    <m/>
    <m/>
  </r>
  <r>
    <x v="135"/>
    <x v="463"/>
    <x v="2"/>
    <x v="23"/>
    <n v="7"/>
    <n v="1"/>
    <x v="0"/>
    <m/>
    <x v="0"/>
    <x v="0"/>
    <m/>
    <m/>
    <s v="x"/>
  </r>
  <r>
    <x v="136"/>
    <x v="231"/>
    <x v="5"/>
    <x v="61"/>
    <n v="14"/>
    <n v="3"/>
    <x v="0"/>
    <m/>
    <x v="0"/>
    <x v="1"/>
    <m/>
    <m/>
    <s v="x"/>
  </r>
  <r>
    <x v="137"/>
    <x v="464"/>
    <x v="2"/>
    <x v="38"/>
    <n v="8"/>
    <n v="1"/>
    <x v="0"/>
    <m/>
    <x v="0"/>
    <x v="0"/>
    <m/>
    <m/>
    <s v="x"/>
  </r>
  <r>
    <x v="138"/>
    <x v="236"/>
    <x v="1"/>
    <x v="9"/>
    <n v="24"/>
    <n v="6"/>
    <x v="0"/>
    <m/>
    <x v="0"/>
    <x v="0"/>
    <m/>
    <m/>
    <m/>
  </r>
  <r>
    <x v="138"/>
    <x v="465"/>
    <x v="5"/>
    <x v="80"/>
    <n v="5"/>
    <n v="2"/>
    <x v="0"/>
    <m/>
    <x v="0"/>
    <x v="0"/>
    <m/>
    <m/>
    <m/>
  </r>
  <r>
    <x v="138"/>
    <x v="251"/>
    <x v="2"/>
    <x v="2"/>
    <n v="12"/>
    <n v="4"/>
    <x v="0"/>
    <m/>
    <x v="0"/>
    <x v="0"/>
    <m/>
    <m/>
    <s v="x"/>
  </r>
  <r>
    <x v="139"/>
    <x v="276"/>
    <x v="1"/>
    <x v="60"/>
    <n v="3"/>
    <n v="1"/>
    <x v="0"/>
    <m/>
    <x v="0"/>
    <x v="0"/>
    <m/>
    <m/>
    <s v="x"/>
  </r>
  <r>
    <x v="139"/>
    <x v="466"/>
    <x v="2"/>
    <x v="38"/>
    <n v="15"/>
    <n v="3"/>
    <x v="0"/>
    <m/>
    <x v="0"/>
    <x v="0"/>
    <m/>
    <m/>
    <s v="x"/>
  </r>
  <r>
    <x v="140"/>
    <x v="467"/>
    <x v="10"/>
    <x v="77"/>
    <n v="11"/>
    <n v="4"/>
    <x v="0"/>
    <m/>
    <x v="0"/>
    <x v="0"/>
    <m/>
    <m/>
    <s v="x"/>
  </r>
  <r>
    <x v="140"/>
    <x v="199"/>
    <x v="1"/>
    <x v="68"/>
    <n v="18"/>
    <n v="4"/>
    <x v="0"/>
    <m/>
    <x v="0"/>
    <x v="0"/>
    <m/>
    <m/>
    <s v="x"/>
  </r>
  <r>
    <x v="140"/>
    <x v="1"/>
    <x v="1"/>
    <x v="1"/>
    <n v="18"/>
    <n v="1"/>
    <x v="0"/>
    <m/>
    <x v="0"/>
    <x v="0"/>
    <m/>
    <m/>
    <s v="x"/>
  </r>
  <r>
    <x v="140"/>
    <x v="1"/>
    <x v="1"/>
    <x v="1"/>
    <n v="12"/>
    <n v="1"/>
    <x v="0"/>
    <m/>
    <x v="0"/>
    <x v="0"/>
    <m/>
    <m/>
    <s v="x"/>
  </r>
  <r>
    <x v="140"/>
    <x v="468"/>
    <x v="2"/>
    <x v="76"/>
    <n v="6"/>
    <n v="2"/>
    <x v="0"/>
    <m/>
    <x v="0"/>
    <x v="0"/>
    <m/>
    <m/>
    <s v="x"/>
  </r>
  <r>
    <x v="140"/>
    <x v="119"/>
    <x v="9"/>
    <x v="29"/>
    <n v="20"/>
    <n v="4"/>
    <x v="0"/>
    <m/>
    <x v="0"/>
    <x v="0"/>
    <m/>
    <m/>
    <s v="x"/>
  </r>
  <r>
    <x v="141"/>
    <x v="251"/>
    <x v="2"/>
    <x v="2"/>
    <n v="12"/>
    <n v="4"/>
    <x v="0"/>
    <m/>
    <x v="0"/>
    <x v="0"/>
    <m/>
    <m/>
    <s v="x"/>
  </r>
  <r>
    <x v="141"/>
    <x v="469"/>
    <x v="2"/>
    <x v="2"/>
    <n v="8"/>
    <n v="2"/>
    <x v="0"/>
    <m/>
    <x v="0"/>
    <x v="0"/>
    <m/>
    <m/>
    <s v="x"/>
  </r>
  <r>
    <x v="142"/>
    <x v="16"/>
    <x v="1"/>
    <x v="84"/>
    <n v="0"/>
    <n v="12"/>
    <x v="0"/>
    <m/>
    <x v="0"/>
    <x v="0"/>
    <m/>
    <m/>
    <s v="x"/>
  </r>
  <r>
    <x v="143"/>
    <x v="1"/>
    <x v="1"/>
    <x v="1"/>
    <n v="15"/>
    <n v="1"/>
    <x v="0"/>
    <m/>
    <x v="0"/>
    <x v="0"/>
    <m/>
    <m/>
    <s v="x"/>
  </r>
  <r>
    <x v="143"/>
    <x v="470"/>
    <x v="2"/>
    <x v="2"/>
    <n v="11"/>
    <n v="3"/>
    <x v="0"/>
    <m/>
    <x v="0"/>
    <x v="0"/>
    <m/>
    <m/>
    <m/>
  </r>
  <r>
    <x v="144"/>
    <x v="1"/>
    <x v="1"/>
    <x v="45"/>
    <n v="20"/>
    <n v="1"/>
    <x v="0"/>
    <m/>
    <x v="0"/>
    <x v="0"/>
    <m/>
    <m/>
    <s v="x"/>
  </r>
  <r>
    <x v="144"/>
    <x v="1"/>
    <x v="1"/>
    <x v="45"/>
    <n v="20"/>
    <n v="1"/>
    <x v="0"/>
    <m/>
    <x v="0"/>
    <x v="0"/>
    <m/>
    <m/>
    <s v="x"/>
  </r>
  <r>
    <x v="144"/>
    <x v="471"/>
    <x v="9"/>
    <x v="29"/>
    <n v="21"/>
    <n v="1"/>
    <x v="0"/>
    <m/>
    <x v="0"/>
    <x v="0"/>
    <m/>
    <m/>
    <s v="x"/>
  </r>
  <r>
    <x v="144"/>
    <x v="471"/>
    <x v="9"/>
    <x v="29"/>
    <n v="21"/>
    <n v="1"/>
    <x v="0"/>
    <m/>
    <x v="0"/>
    <x v="0"/>
    <m/>
    <m/>
    <s v="x"/>
  </r>
  <r>
    <x v="144"/>
    <x v="471"/>
    <x v="9"/>
    <x v="29"/>
    <n v="21"/>
    <n v="1"/>
    <x v="0"/>
    <m/>
    <x v="0"/>
    <x v="0"/>
    <m/>
    <m/>
    <s v="x"/>
  </r>
  <r>
    <x v="145"/>
    <x v="472"/>
    <x v="1"/>
    <x v="27"/>
    <n v="15"/>
    <n v="3"/>
    <x v="0"/>
    <m/>
    <x v="0"/>
    <x v="1"/>
    <m/>
    <m/>
    <m/>
  </r>
  <r>
    <x v="145"/>
    <x v="473"/>
    <x v="2"/>
    <x v="76"/>
    <n v="7"/>
    <n v="3"/>
    <x v="0"/>
    <m/>
    <x v="0"/>
    <x v="0"/>
    <m/>
    <m/>
    <s v="x"/>
  </r>
  <r>
    <x v="146"/>
    <x v="474"/>
    <x v="1"/>
    <x v="30"/>
    <n v="20"/>
    <n v="2"/>
    <x v="0"/>
    <m/>
    <x v="0"/>
    <x v="1"/>
    <m/>
    <m/>
    <m/>
  </r>
  <r>
    <x v="147"/>
    <x v="119"/>
    <x v="9"/>
    <x v="29"/>
    <n v="25"/>
    <n v="1"/>
    <x v="0"/>
    <m/>
    <x v="0"/>
    <x v="1"/>
    <m/>
    <m/>
    <s v="x"/>
  </r>
  <r>
    <x v="147"/>
    <x v="119"/>
    <x v="9"/>
    <x v="29"/>
    <n v="25"/>
    <n v="1"/>
    <x v="0"/>
    <m/>
    <x v="0"/>
    <x v="1"/>
    <m/>
    <m/>
    <s v="x"/>
  </r>
  <r>
    <x v="147"/>
    <x v="119"/>
    <x v="9"/>
    <x v="29"/>
    <n v="25"/>
    <n v="1"/>
    <x v="0"/>
    <m/>
    <x v="0"/>
    <x v="1"/>
    <m/>
    <m/>
    <s v="x"/>
  </r>
  <r>
    <x v="147"/>
    <x v="475"/>
    <x v="5"/>
    <x v="31"/>
    <n v="20"/>
    <n v="2"/>
    <x v="0"/>
    <m/>
    <x v="0"/>
    <x v="4"/>
    <m/>
    <m/>
    <s v="x"/>
  </r>
  <r>
    <x v="147"/>
    <x v="475"/>
    <x v="5"/>
    <x v="31"/>
    <n v="20"/>
    <n v="2"/>
    <x v="0"/>
    <m/>
    <x v="0"/>
    <x v="4"/>
    <m/>
    <m/>
    <s v="x"/>
  </r>
  <r>
    <x v="147"/>
    <x v="476"/>
    <x v="1"/>
    <x v="6"/>
    <n v="8"/>
    <n v="1"/>
    <x v="0"/>
    <m/>
    <x v="0"/>
    <x v="1"/>
    <m/>
    <m/>
    <m/>
  </r>
  <r>
    <x v="147"/>
    <x v="265"/>
    <x v="2"/>
    <x v="2"/>
    <n v="5"/>
    <n v="1"/>
    <x v="0"/>
    <m/>
    <x v="0"/>
    <x v="0"/>
    <m/>
    <m/>
    <m/>
  </r>
  <r>
    <x v="147"/>
    <x v="470"/>
    <x v="2"/>
    <x v="2"/>
    <n v="11"/>
    <n v="3"/>
    <x v="0"/>
    <m/>
    <x v="0"/>
    <x v="0"/>
    <m/>
    <m/>
    <m/>
  </r>
  <r>
    <x v="147"/>
    <x v="131"/>
    <x v="7"/>
    <x v="15"/>
    <n v="26"/>
    <n v="2"/>
    <x v="0"/>
    <m/>
    <x v="0"/>
    <x v="0"/>
    <m/>
    <m/>
    <s v="x"/>
  </r>
  <r>
    <x v="148"/>
    <x v="477"/>
    <x v="2"/>
    <x v="23"/>
    <n v="2"/>
    <n v="1"/>
    <x v="0"/>
    <m/>
    <x v="0"/>
    <x v="0"/>
    <m/>
    <m/>
    <s v="x"/>
  </r>
  <r>
    <x v="148"/>
    <x v="478"/>
    <x v="8"/>
    <x v="15"/>
    <n v="18"/>
    <n v="2"/>
    <x v="0"/>
    <m/>
    <x v="0"/>
    <x v="14"/>
    <m/>
    <m/>
    <m/>
  </r>
  <r>
    <x v="148"/>
    <x v="16"/>
    <x v="1"/>
    <x v="12"/>
    <n v="2"/>
    <n v="1"/>
    <x v="0"/>
    <m/>
    <x v="0"/>
    <x v="0"/>
    <m/>
    <m/>
    <s v="x"/>
  </r>
  <r>
    <x v="149"/>
    <x v="479"/>
    <x v="7"/>
    <x v="24"/>
    <n v="28"/>
    <n v="2"/>
    <x v="2"/>
    <m/>
    <x v="1"/>
    <x v="1"/>
    <m/>
    <m/>
    <m/>
  </r>
  <r>
    <x v="149"/>
    <x v="479"/>
    <x v="7"/>
    <x v="24"/>
    <n v="28"/>
    <n v="2"/>
    <x v="2"/>
    <m/>
    <x v="1"/>
    <x v="1"/>
    <m/>
    <m/>
    <m/>
  </r>
  <r>
    <x v="149"/>
    <x v="301"/>
    <x v="1"/>
    <x v="42"/>
    <n v="27"/>
    <n v="1"/>
    <x v="0"/>
    <m/>
    <x v="0"/>
    <x v="0"/>
    <m/>
    <m/>
    <s v="x"/>
  </r>
  <r>
    <x v="149"/>
    <x v="1"/>
    <x v="1"/>
    <x v="24"/>
    <n v="22"/>
    <n v="1"/>
    <x v="0"/>
    <m/>
    <x v="0"/>
    <x v="1"/>
    <m/>
    <m/>
    <s v="x"/>
  </r>
  <r>
    <x v="149"/>
    <x v="1"/>
    <x v="1"/>
    <x v="24"/>
    <n v="22"/>
    <n v="1"/>
    <x v="0"/>
    <m/>
    <x v="0"/>
    <x v="1"/>
    <m/>
    <m/>
    <s v="x"/>
  </r>
  <r>
    <x v="150"/>
    <x v="391"/>
    <x v="2"/>
    <x v="76"/>
    <n v="2"/>
    <n v="1"/>
    <x v="0"/>
    <m/>
    <x v="0"/>
    <x v="0"/>
    <m/>
    <m/>
    <s v="x"/>
  </r>
  <r>
    <x v="150"/>
    <x v="11"/>
    <x v="1"/>
    <x v="9"/>
    <n v="15"/>
    <n v="1"/>
    <x v="0"/>
    <m/>
    <x v="0"/>
    <x v="4"/>
    <m/>
    <m/>
    <s v="x"/>
  </r>
  <r>
    <x v="151"/>
    <x v="480"/>
    <x v="7"/>
    <x v="20"/>
    <n v="14"/>
    <n v="2"/>
    <x v="2"/>
    <m/>
    <x v="1"/>
    <x v="1"/>
    <m/>
    <m/>
    <m/>
  </r>
  <r>
    <x v="151"/>
    <x v="481"/>
    <x v="9"/>
    <x v="60"/>
    <n v="30"/>
    <n v="2"/>
    <x v="0"/>
    <m/>
    <x v="0"/>
    <x v="0"/>
    <m/>
    <m/>
    <m/>
  </r>
  <r>
    <x v="151"/>
    <x v="481"/>
    <x v="9"/>
    <x v="60"/>
    <n v="30"/>
    <n v="2"/>
    <x v="0"/>
    <m/>
    <x v="0"/>
    <x v="0"/>
    <m/>
    <m/>
    <m/>
  </r>
  <r>
    <x v="151"/>
    <x v="16"/>
    <x v="1"/>
    <x v="85"/>
    <n v="22"/>
    <n v="1"/>
    <x v="0"/>
    <m/>
    <x v="0"/>
    <x v="0"/>
    <m/>
    <m/>
    <s v="x"/>
  </r>
  <r>
    <x v="151"/>
    <x v="482"/>
    <x v="3"/>
    <x v="8"/>
    <n v="20"/>
    <n v="3"/>
    <x v="0"/>
    <m/>
    <x v="0"/>
    <x v="0"/>
    <m/>
    <m/>
    <m/>
  </r>
  <r>
    <x v="151"/>
    <x v="483"/>
    <x v="7"/>
    <x v="20"/>
    <n v="21"/>
    <n v="2"/>
    <x v="0"/>
    <m/>
    <x v="0"/>
    <x v="0"/>
    <m/>
    <m/>
    <m/>
  </r>
  <r>
    <x v="151"/>
    <x v="484"/>
    <x v="5"/>
    <x v="8"/>
    <n v="23"/>
    <n v="2"/>
    <x v="0"/>
    <m/>
    <x v="0"/>
    <x v="5"/>
    <m/>
    <m/>
    <m/>
  </r>
  <r>
    <x v="151"/>
    <x v="484"/>
    <x v="5"/>
    <x v="8"/>
    <n v="24"/>
    <n v="2"/>
    <x v="0"/>
    <m/>
    <x v="0"/>
    <x v="3"/>
    <m/>
    <m/>
    <m/>
  </r>
  <r>
    <x v="151"/>
    <x v="484"/>
    <x v="5"/>
    <x v="8"/>
    <n v="23"/>
    <n v="2"/>
    <x v="0"/>
    <m/>
    <x v="0"/>
    <x v="1"/>
    <m/>
    <m/>
    <m/>
  </r>
  <r>
    <x v="151"/>
    <x v="484"/>
    <x v="5"/>
    <x v="8"/>
    <n v="18"/>
    <n v="2"/>
    <x v="0"/>
    <m/>
    <x v="0"/>
    <x v="5"/>
    <m/>
    <m/>
    <m/>
  </r>
  <r>
    <x v="151"/>
    <x v="484"/>
    <x v="5"/>
    <x v="8"/>
    <n v="24"/>
    <n v="2"/>
    <x v="0"/>
    <m/>
    <x v="0"/>
    <x v="3"/>
    <m/>
    <m/>
    <m/>
  </r>
  <r>
    <x v="152"/>
    <x v="422"/>
    <x v="7"/>
    <x v="49"/>
    <n v="15"/>
    <n v="8"/>
    <x v="2"/>
    <m/>
    <x v="1"/>
    <x v="1"/>
    <s v="x"/>
    <m/>
    <m/>
  </r>
  <r>
    <x v="152"/>
    <x v="485"/>
    <x v="5"/>
    <x v="31"/>
    <n v="25"/>
    <n v="2"/>
    <x v="14"/>
    <m/>
    <x v="1"/>
    <x v="1"/>
    <m/>
    <m/>
    <m/>
  </r>
  <r>
    <x v="152"/>
    <x v="485"/>
    <x v="5"/>
    <x v="31"/>
    <n v="25"/>
    <n v="2"/>
    <x v="14"/>
    <m/>
    <x v="1"/>
    <x v="1"/>
    <m/>
    <m/>
    <m/>
  </r>
  <r>
    <x v="152"/>
    <x v="19"/>
    <x v="1"/>
    <x v="6"/>
    <n v="25"/>
    <n v="2"/>
    <x v="0"/>
    <m/>
    <x v="0"/>
    <x v="0"/>
    <m/>
    <m/>
    <s v="x"/>
  </r>
  <r>
    <x v="152"/>
    <x v="486"/>
    <x v="1"/>
    <x v="9"/>
    <n v="25"/>
    <n v="2"/>
    <x v="0"/>
    <m/>
    <x v="0"/>
    <x v="0"/>
    <m/>
    <m/>
    <m/>
  </r>
  <r>
    <x v="152"/>
    <x v="486"/>
    <x v="1"/>
    <x v="9"/>
    <n v="25"/>
    <n v="2"/>
    <x v="0"/>
    <m/>
    <x v="0"/>
    <x v="0"/>
    <m/>
    <m/>
    <m/>
  </r>
  <r>
    <x v="152"/>
    <x v="486"/>
    <x v="1"/>
    <x v="9"/>
    <n v="25"/>
    <n v="2"/>
    <x v="0"/>
    <m/>
    <x v="0"/>
    <x v="0"/>
    <m/>
    <m/>
    <m/>
  </r>
  <r>
    <x v="152"/>
    <x v="199"/>
    <x v="1"/>
    <x v="21"/>
    <n v="5"/>
    <n v="1"/>
    <x v="0"/>
    <m/>
    <x v="0"/>
    <x v="1"/>
    <m/>
    <m/>
    <s v="x"/>
  </r>
  <r>
    <x v="152"/>
    <x v="485"/>
    <x v="5"/>
    <x v="31"/>
    <n v="22"/>
    <n v="2"/>
    <x v="0"/>
    <m/>
    <x v="0"/>
    <x v="0"/>
    <m/>
    <m/>
    <m/>
  </r>
  <r>
    <x v="152"/>
    <x v="485"/>
    <x v="5"/>
    <x v="31"/>
    <n v="22"/>
    <n v="2"/>
    <x v="0"/>
    <m/>
    <x v="0"/>
    <x v="0"/>
    <m/>
    <m/>
    <m/>
  </r>
  <r>
    <x v="152"/>
    <x v="422"/>
    <x v="7"/>
    <x v="49"/>
    <n v="12"/>
    <n v="7"/>
    <x v="0"/>
    <m/>
    <x v="0"/>
    <x v="0"/>
    <m/>
    <m/>
    <m/>
  </r>
  <r>
    <x v="153"/>
    <x v="487"/>
    <x v="7"/>
    <x v="20"/>
    <n v="18"/>
    <n v="2"/>
    <x v="0"/>
    <m/>
    <x v="0"/>
    <x v="0"/>
    <m/>
    <m/>
    <m/>
  </r>
  <r>
    <x v="153"/>
    <x v="19"/>
    <x v="1"/>
    <x v="6"/>
    <n v="14"/>
    <n v="2"/>
    <x v="0"/>
    <m/>
    <x v="0"/>
    <x v="0"/>
    <m/>
    <m/>
    <s v="x"/>
  </r>
  <r>
    <x v="153"/>
    <x v="488"/>
    <x v="7"/>
    <x v="20"/>
    <n v="20"/>
    <n v="2"/>
    <x v="0"/>
    <m/>
    <x v="0"/>
    <x v="13"/>
    <m/>
    <m/>
    <m/>
  </r>
  <r>
    <x v="153"/>
    <x v="33"/>
    <x v="1"/>
    <x v="18"/>
    <n v="25"/>
    <n v="1"/>
    <x v="0"/>
    <m/>
    <x v="0"/>
    <x v="0"/>
    <m/>
    <m/>
    <m/>
  </r>
  <r>
    <x v="153"/>
    <x v="33"/>
    <x v="1"/>
    <x v="18"/>
    <n v="25"/>
    <n v="1"/>
    <x v="0"/>
    <m/>
    <x v="0"/>
    <x v="0"/>
    <m/>
    <m/>
    <m/>
  </r>
  <r>
    <x v="153"/>
    <x v="39"/>
    <x v="1"/>
    <x v="18"/>
    <n v="28"/>
    <n v="2"/>
    <x v="0"/>
    <m/>
    <x v="0"/>
    <x v="0"/>
    <m/>
    <m/>
    <m/>
  </r>
  <r>
    <x v="153"/>
    <x v="39"/>
    <x v="1"/>
    <x v="18"/>
    <n v="28"/>
    <n v="2"/>
    <x v="0"/>
    <m/>
    <x v="0"/>
    <x v="0"/>
    <m/>
    <m/>
    <m/>
  </r>
  <r>
    <x v="153"/>
    <x v="39"/>
    <x v="1"/>
    <x v="18"/>
    <n v="28"/>
    <n v="2"/>
    <x v="0"/>
    <m/>
    <x v="0"/>
    <x v="0"/>
    <m/>
    <m/>
    <m/>
  </r>
  <r>
    <x v="153"/>
    <x v="303"/>
    <x v="7"/>
    <x v="15"/>
    <n v="16"/>
    <n v="2"/>
    <x v="0"/>
    <m/>
    <x v="0"/>
    <x v="0"/>
    <m/>
    <m/>
    <m/>
  </r>
  <r>
    <x v="154"/>
    <x v="489"/>
    <x v="7"/>
    <x v="20"/>
    <n v="20"/>
    <n v="1"/>
    <x v="0"/>
    <m/>
    <x v="0"/>
    <x v="1"/>
    <m/>
    <m/>
    <m/>
  </r>
  <r>
    <x v="154"/>
    <x v="420"/>
    <x v="1"/>
    <x v="6"/>
    <n v="21"/>
    <n v="1"/>
    <x v="0"/>
    <m/>
    <x v="0"/>
    <x v="0"/>
    <m/>
    <m/>
    <s v="x"/>
  </r>
  <r>
    <x v="154"/>
    <x v="16"/>
    <x v="1"/>
    <x v="86"/>
    <n v="23"/>
    <n v="1"/>
    <x v="0"/>
    <m/>
    <x v="0"/>
    <x v="0"/>
    <m/>
    <m/>
    <s v="x"/>
  </r>
  <r>
    <x v="154"/>
    <x v="16"/>
    <x v="1"/>
    <x v="86"/>
    <n v="23"/>
    <n v="1"/>
    <x v="0"/>
    <m/>
    <x v="0"/>
    <x v="0"/>
    <m/>
    <m/>
    <s v="x"/>
  </r>
  <r>
    <x v="154"/>
    <x v="16"/>
    <x v="1"/>
    <x v="86"/>
    <n v="23"/>
    <n v="1"/>
    <x v="0"/>
    <m/>
    <x v="0"/>
    <x v="0"/>
    <m/>
    <m/>
    <s v="x"/>
  </r>
  <r>
    <x v="154"/>
    <x v="490"/>
    <x v="1"/>
    <x v="34"/>
    <n v="30"/>
    <n v="1"/>
    <x v="0"/>
    <m/>
    <x v="0"/>
    <x v="0"/>
    <m/>
    <m/>
    <m/>
  </r>
  <r>
    <x v="154"/>
    <x v="489"/>
    <x v="7"/>
    <x v="20"/>
    <n v="20"/>
    <n v="2"/>
    <x v="0"/>
    <m/>
    <x v="0"/>
    <x v="0"/>
    <m/>
    <m/>
    <m/>
  </r>
  <r>
    <x v="154"/>
    <x v="1"/>
    <x v="1"/>
    <x v="52"/>
    <n v="23"/>
    <n v="3"/>
    <x v="0"/>
    <m/>
    <x v="0"/>
    <x v="0"/>
    <m/>
    <m/>
    <s v="x"/>
  </r>
  <r>
    <x v="154"/>
    <x v="1"/>
    <x v="1"/>
    <x v="52"/>
    <n v="23"/>
    <n v="3"/>
    <x v="0"/>
    <m/>
    <x v="0"/>
    <x v="0"/>
    <m/>
    <m/>
    <s v="x"/>
  </r>
  <r>
    <x v="154"/>
    <x v="1"/>
    <x v="1"/>
    <x v="52"/>
    <n v="23"/>
    <n v="3"/>
    <x v="0"/>
    <m/>
    <x v="0"/>
    <x v="0"/>
    <m/>
    <m/>
    <s v="x"/>
  </r>
  <r>
    <x v="154"/>
    <x v="490"/>
    <x v="1"/>
    <x v="34"/>
    <n v="30"/>
    <n v="1"/>
    <x v="0"/>
    <m/>
    <x v="0"/>
    <x v="0"/>
    <m/>
    <m/>
    <m/>
  </r>
  <r>
    <x v="154"/>
    <x v="489"/>
    <x v="7"/>
    <x v="20"/>
    <n v="25"/>
    <n v="2"/>
    <x v="0"/>
    <m/>
    <x v="0"/>
    <x v="5"/>
    <m/>
    <m/>
    <m/>
  </r>
  <r>
    <x v="154"/>
    <x v="491"/>
    <x v="4"/>
    <x v="33"/>
    <n v="24"/>
    <n v="2"/>
    <x v="0"/>
    <m/>
    <x v="0"/>
    <x v="0"/>
    <m/>
    <m/>
    <m/>
  </r>
  <r>
    <x v="154"/>
    <x v="491"/>
    <x v="4"/>
    <x v="33"/>
    <n v="24"/>
    <n v="2"/>
    <x v="0"/>
    <m/>
    <x v="0"/>
    <x v="0"/>
    <m/>
    <m/>
    <m/>
  </r>
  <r>
    <x v="154"/>
    <x v="491"/>
    <x v="4"/>
    <x v="33"/>
    <n v="24"/>
    <n v="2"/>
    <x v="0"/>
    <m/>
    <x v="0"/>
    <x v="0"/>
    <m/>
    <m/>
    <m/>
  </r>
  <r>
    <x v="154"/>
    <x v="491"/>
    <x v="4"/>
    <x v="33"/>
    <n v="24"/>
    <n v="2"/>
    <x v="0"/>
    <m/>
    <x v="0"/>
    <x v="0"/>
    <m/>
    <m/>
    <m/>
  </r>
  <r>
    <x v="154"/>
    <x v="492"/>
    <x v="7"/>
    <x v="36"/>
    <n v="14"/>
    <n v="2"/>
    <x v="0"/>
    <m/>
    <x v="0"/>
    <x v="0"/>
    <m/>
    <m/>
    <m/>
  </r>
  <r>
    <x v="154"/>
    <x v="493"/>
    <x v="1"/>
    <x v="18"/>
    <n v="24"/>
    <n v="2"/>
    <x v="0"/>
    <m/>
    <x v="0"/>
    <x v="0"/>
    <m/>
    <m/>
    <m/>
  </r>
  <r>
    <x v="155"/>
    <x v="23"/>
    <x v="0"/>
    <x v="17"/>
    <n v="26"/>
    <n v="1"/>
    <x v="14"/>
    <m/>
    <x v="1"/>
    <x v="1"/>
    <m/>
    <s v="x"/>
    <s v="x"/>
  </r>
  <r>
    <x v="155"/>
    <x v="19"/>
    <x v="1"/>
    <x v="18"/>
    <n v="24"/>
    <n v="2"/>
    <x v="0"/>
    <m/>
    <x v="0"/>
    <x v="0"/>
    <m/>
    <m/>
    <s v="x"/>
  </r>
  <r>
    <x v="155"/>
    <x v="494"/>
    <x v="7"/>
    <x v="36"/>
    <n v="24"/>
    <n v="2"/>
    <x v="0"/>
    <m/>
    <x v="0"/>
    <x v="0"/>
    <m/>
    <m/>
    <m/>
  </r>
  <r>
    <x v="155"/>
    <x v="494"/>
    <x v="7"/>
    <x v="36"/>
    <n v="20"/>
    <n v="2"/>
    <x v="0"/>
    <m/>
    <x v="0"/>
    <x v="0"/>
    <m/>
    <m/>
    <m/>
  </r>
  <r>
    <x v="155"/>
    <x v="495"/>
    <x v="8"/>
    <x v="36"/>
    <n v="20"/>
    <n v="2"/>
    <x v="0"/>
    <m/>
    <x v="0"/>
    <x v="0"/>
    <m/>
    <m/>
    <m/>
  </r>
  <r>
    <x v="155"/>
    <x v="496"/>
    <x v="1"/>
    <x v="9"/>
    <n v="25"/>
    <n v="2"/>
    <x v="0"/>
    <m/>
    <x v="0"/>
    <x v="0"/>
    <m/>
    <m/>
    <m/>
  </r>
  <r>
    <x v="155"/>
    <x v="497"/>
    <x v="7"/>
    <x v="20"/>
    <n v="41"/>
    <n v="3"/>
    <x v="0"/>
    <m/>
    <x v="0"/>
    <x v="0"/>
    <m/>
    <m/>
    <m/>
  </r>
  <r>
    <x v="155"/>
    <x v="497"/>
    <x v="7"/>
    <x v="20"/>
    <n v="41"/>
    <n v="3"/>
    <x v="0"/>
    <m/>
    <x v="0"/>
    <x v="0"/>
    <m/>
    <m/>
    <m/>
  </r>
  <r>
    <x v="155"/>
    <x v="498"/>
    <x v="2"/>
    <x v="2"/>
    <n v="2"/>
    <n v="1"/>
    <x v="0"/>
    <m/>
    <x v="0"/>
    <x v="0"/>
    <m/>
    <m/>
    <s v="x"/>
  </r>
  <r>
    <x v="156"/>
    <x v="499"/>
    <x v="7"/>
    <x v="20"/>
    <n v="28"/>
    <n v="4"/>
    <x v="7"/>
    <m/>
    <x v="1"/>
    <x v="1"/>
    <m/>
    <m/>
    <m/>
  </r>
  <r>
    <x v="156"/>
    <x v="500"/>
    <x v="7"/>
    <x v="66"/>
    <n v="16"/>
    <n v="2"/>
    <x v="0"/>
    <m/>
    <x v="0"/>
    <x v="0"/>
    <m/>
    <m/>
    <m/>
  </r>
  <r>
    <x v="156"/>
    <x v="501"/>
    <x v="5"/>
    <x v="8"/>
    <n v="8"/>
    <n v="2"/>
    <x v="0"/>
    <m/>
    <x v="0"/>
    <x v="10"/>
    <m/>
    <m/>
    <m/>
  </r>
  <r>
    <x v="156"/>
    <x v="502"/>
    <x v="1"/>
    <x v="27"/>
    <n v="18"/>
    <n v="2"/>
    <x v="0"/>
    <m/>
    <x v="0"/>
    <x v="1"/>
    <m/>
    <m/>
    <s v="x"/>
  </r>
  <r>
    <x v="156"/>
    <x v="502"/>
    <x v="1"/>
    <x v="27"/>
    <n v="18"/>
    <n v="2"/>
    <x v="0"/>
    <m/>
    <x v="0"/>
    <x v="1"/>
    <m/>
    <m/>
    <s v="x"/>
  </r>
  <r>
    <x v="156"/>
    <x v="503"/>
    <x v="1"/>
    <x v="67"/>
    <n v="11"/>
    <n v="2"/>
    <x v="0"/>
    <m/>
    <x v="0"/>
    <x v="4"/>
    <m/>
    <m/>
    <m/>
  </r>
  <r>
    <x v="156"/>
    <x v="504"/>
    <x v="8"/>
    <x v="36"/>
    <n v="13"/>
    <n v="2"/>
    <x v="0"/>
    <m/>
    <x v="0"/>
    <x v="0"/>
    <m/>
    <m/>
    <m/>
  </r>
  <r>
    <x v="156"/>
    <x v="505"/>
    <x v="7"/>
    <x v="36"/>
    <n v="22"/>
    <n v="2"/>
    <x v="0"/>
    <m/>
    <x v="0"/>
    <x v="4"/>
    <m/>
    <m/>
    <m/>
  </r>
  <r>
    <x v="156"/>
    <x v="505"/>
    <x v="7"/>
    <x v="36"/>
    <n v="22"/>
    <n v="2"/>
    <x v="0"/>
    <m/>
    <x v="0"/>
    <x v="4"/>
    <m/>
    <m/>
    <m/>
  </r>
  <r>
    <x v="156"/>
    <x v="506"/>
    <x v="7"/>
    <x v="36"/>
    <n v="19"/>
    <n v="2"/>
    <x v="0"/>
    <m/>
    <x v="0"/>
    <x v="0"/>
    <m/>
    <m/>
    <m/>
  </r>
  <r>
    <x v="156"/>
    <x v="13"/>
    <x v="6"/>
    <x v="21"/>
    <n v="2"/>
    <n v="2"/>
    <x v="0"/>
    <m/>
    <x v="0"/>
    <x v="0"/>
    <m/>
    <m/>
    <m/>
  </r>
  <r>
    <x v="156"/>
    <x v="507"/>
    <x v="7"/>
    <x v="20"/>
    <n v="23"/>
    <n v="3"/>
    <x v="0"/>
    <m/>
    <x v="0"/>
    <x v="4"/>
    <m/>
    <m/>
    <m/>
  </r>
  <r>
    <x v="156"/>
    <x v="507"/>
    <x v="7"/>
    <x v="20"/>
    <n v="23"/>
    <n v="3"/>
    <x v="0"/>
    <m/>
    <x v="0"/>
    <x v="4"/>
    <m/>
    <m/>
    <m/>
  </r>
  <r>
    <x v="156"/>
    <x v="298"/>
    <x v="5"/>
    <x v="4"/>
    <n v="25"/>
    <n v="2"/>
    <x v="0"/>
    <m/>
    <x v="0"/>
    <x v="0"/>
    <m/>
    <m/>
    <s v="x"/>
  </r>
  <r>
    <x v="156"/>
    <x v="298"/>
    <x v="5"/>
    <x v="4"/>
    <n v="25"/>
    <n v="2"/>
    <x v="9"/>
    <m/>
    <x v="1"/>
    <x v="1"/>
    <m/>
    <s v="x"/>
    <s v="x"/>
  </r>
  <r>
    <x v="157"/>
    <x v="23"/>
    <x v="0"/>
    <x v="17"/>
    <n v="26"/>
    <n v="1"/>
    <x v="14"/>
    <m/>
    <x v="1"/>
    <x v="1"/>
    <m/>
    <s v="x"/>
    <s v="x"/>
  </r>
  <r>
    <x v="157"/>
    <x v="508"/>
    <x v="8"/>
    <x v="15"/>
    <n v="19"/>
    <n v="3"/>
    <x v="6"/>
    <m/>
    <x v="1"/>
    <x v="1"/>
    <m/>
    <m/>
    <m/>
  </r>
  <r>
    <x v="157"/>
    <x v="509"/>
    <x v="7"/>
    <x v="20"/>
    <n v="21"/>
    <n v="2"/>
    <x v="2"/>
    <m/>
    <x v="1"/>
    <x v="1"/>
    <m/>
    <m/>
    <m/>
  </r>
  <r>
    <x v="157"/>
    <x v="510"/>
    <x v="1"/>
    <x v="87"/>
    <n v="22"/>
    <n v="1"/>
    <x v="0"/>
    <m/>
    <x v="0"/>
    <x v="0"/>
    <m/>
    <m/>
    <s v="x"/>
  </r>
  <r>
    <x v="157"/>
    <x v="90"/>
    <x v="1"/>
    <x v="32"/>
    <n v="11"/>
    <n v="3"/>
    <x v="0"/>
    <m/>
    <x v="0"/>
    <x v="0"/>
    <m/>
    <m/>
    <s v="x"/>
  </r>
  <r>
    <x v="157"/>
    <x v="511"/>
    <x v="7"/>
    <x v="20"/>
    <n v="23"/>
    <n v="2"/>
    <x v="0"/>
    <m/>
    <x v="0"/>
    <x v="0"/>
    <m/>
    <m/>
    <m/>
  </r>
  <r>
    <x v="157"/>
    <x v="512"/>
    <x v="1"/>
    <x v="9"/>
    <n v="27"/>
    <n v="2"/>
    <x v="0"/>
    <s v="x"/>
    <x v="1"/>
    <x v="1"/>
    <m/>
    <m/>
    <m/>
  </r>
  <r>
    <x v="157"/>
    <x v="513"/>
    <x v="1"/>
    <x v="45"/>
    <n v="27"/>
    <n v="3"/>
    <x v="0"/>
    <m/>
    <x v="0"/>
    <x v="1"/>
    <m/>
    <m/>
    <m/>
  </r>
  <r>
    <x v="157"/>
    <x v="513"/>
    <x v="1"/>
    <x v="45"/>
    <n v="27"/>
    <n v="3"/>
    <x v="0"/>
    <m/>
    <x v="0"/>
    <x v="1"/>
    <m/>
    <m/>
    <m/>
  </r>
  <r>
    <x v="157"/>
    <x v="514"/>
    <x v="2"/>
    <x v="2"/>
    <n v="9"/>
    <n v="2"/>
    <x v="0"/>
    <m/>
    <x v="0"/>
    <x v="0"/>
    <m/>
    <m/>
    <s v="x"/>
  </r>
  <r>
    <x v="157"/>
    <x v="515"/>
    <x v="1"/>
    <x v="27"/>
    <n v="18"/>
    <n v="2"/>
    <x v="0"/>
    <m/>
    <x v="0"/>
    <x v="0"/>
    <m/>
    <m/>
    <s v="x"/>
  </r>
  <r>
    <x v="157"/>
    <x v="515"/>
    <x v="1"/>
    <x v="27"/>
    <n v="18"/>
    <n v="2"/>
    <x v="0"/>
    <m/>
    <x v="0"/>
    <x v="0"/>
    <m/>
    <m/>
    <s v="x"/>
  </r>
  <r>
    <x v="157"/>
    <x v="23"/>
    <x v="7"/>
    <x v="36"/>
    <n v="22"/>
    <n v="1"/>
    <x v="0"/>
    <m/>
    <x v="0"/>
    <x v="0"/>
    <m/>
    <m/>
    <s v="x"/>
  </r>
  <r>
    <x v="157"/>
    <x v="516"/>
    <x v="5"/>
    <x v="31"/>
    <n v="19"/>
    <n v="2"/>
    <x v="9"/>
    <m/>
    <x v="1"/>
    <x v="1"/>
    <m/>
    <m/>
    <m/>
  </r>
  <r>
    <x v="158"/>
    <x v="23"/>
    <x v="0"/>
    <x v="17"/>
    <n v="26"/>
    <n v="1"/>
    <x v="14"/>
    <m/>
    <x v="1"/>
    <x v="1"/>
    <m/>
    <s v="x"/>
    <s v="x"/>
  </r>
  <r>
    <x v="158"/>
    <x v="517"/>
    <x v="5"/>
    <x v="46"/>
    <n v="19"/>
    <n v="3"/>
    <x v="9"/>
    <m/>
    <x v="1"/>
    <x v="1"/>
    <m/>
    <m/>
    <m/>
  </r>
  <r>
    <x v="158"/>
    <x v="517"/>
    <x v="5"/>
    <x v="46"/>
    <n v="19"/>
    <n v="3"/>
    <x v="9"/>
    <m/>
    <x v="1"/>
    <x v="1"/>
    <m/>
    <m/>
    <m/>
  </r>
  <r>
    <x v="158"/>
    <x v="19"/>
    <x v="1"/>
    <x v="6"/>
    <n v="27"/>
    <n v="1"/>
    <x v="0"/>
    <m/>
    <x v="0"/>
    <x v="0"/>
    <m/>
    <m/>
    <s v="x"/>
  </r>
  <r>
    <x v="158"/>
    <x v="109"/>
    <x v="1"/>
    <x v="45"/>
    <n v="26"/>
    <n v="2"/>
    <x v="0"/>
    <m/>
    <x v="0"/>
    <x v="0"/>
    <m/>
    <m/>
    <m/>
  </r>
  <r>
    <x v="158"/>
    <x v="109"/>
    <x v="1"/>
    <x v="45"/>
    <n v="26"/>
    <n v="2"/>
    <x v="0"/>
    <m/>
    <x v="0"/>
    <x v="0"/>
    <m/>
    <m/>
    <m/>
  </r>
  <r>
    <x v="158"/>
    <x v="109"/>
    <x v="1"/>
    <x v="45"/>
    <n v="26"/>
    <n v="2"/>
    <x v="0"/>
    <m/>
    <x v="0"/>
    <x v="0"/>
    <m/>
    <m/>
    <m/>
  </r>
  <r>
    <x v="158"/>
    <x v="109"/>
    <x v="1"/>
    <x v="45"/>
    <n v="26"/>
    <n v="2"/>
    <x v="0"/>
    <m/>
    <x v="0"/>
    <x v="0"/>
    <m/>
    <m/>
    <m/>
  </r>
  <r>
    <x v="158"/>
    <x v="518"/>
    <x v="7"/>
    <x v="15"/>
    <n v="24"/>
    <n v="2"/>
    <x v="0"/>
    <m/>
    <x v="0"/>
    <x v="0"/>
    <m/>
    <m/>
    <m/>
  </r>
  <r>
    <x v="158"/>
    <x v="23"/>
    <x v="0"/>
    <x v="17"/>
    <n v="23"/>
    <n v="2"/>
    <x v="0"/>
    <m/>
    <x v="0"/>
    <x v="0"/>
    <m/>
    <m/>
    <s v="x"/>
  </r>
  <r>
    <x v="159"/>
    <x v="11"/>
    <x v="1"/>
    <x v="9"/>
    <n v="25"/>
    <n v="2"/>
    <x v="0"/>
    <s v="x"/>
    <x v="1"/>
    <x v="1"/>
    <m/>
    <m/>
    <s v="x"/>
  </r>
  <r>
    <x v="160"/>
    <x v="519"/>
    <x v="5"/>
    <x v="8"/>
    <n v="16"/>
    <n v="2"/>
    <x v="0"/>
    <m/>
    <x v="0"/>
    <x v="1"/>
    <m/>
    <m/>
    <m/>
  </r>
  <r>
    <x v="160"/>
    <x v="520"/>
    <x v="7"/>
    <x v="26"/>
    <n v="6"/>
    <n v="3"/>
    <x v="0"/>
    <m/>
    <x v="0"/>
    <x v="4"/>
    <m/>
    <m/>
    <m/>
  </r>
  <r>
    <x v="160"/>
    <x v="521"/>
    <x v="7"/>
    <x v="20"/>
    <n v="24"/>
    <n v="2"/>
    <x v="0"/>
    <m/>
    <x v="0"/>
    <x v="0"/>
    <m/>
    <m/>
    <m/>
  </r>
  <r>
    <x v="161"/>
    <x v="426"/>
    <x v="5"/>
    <x v="31"/>
    <n v="19"/>
    <n v="2"/>
    <x v="9"/>
    <m/>
    <x v="1"/>
    <x v="1"/>
    <m/>
    <m/>
    <m/>
  </r>
  <r>
    <x v="161"/>
    <x v="522"/>
    <x v="7"/>
    <x v="36"/>
    <n v="22"/>
    <n v="3"/>
    <x v="0"/>
    <m/>
    <x v="0"/>
    <x v="0"/>
    <m/>
    <m/>
    <m/>
  </r>
  <r>
    <x v="161"/>
    <x v="523"/>
    <x v="8"/>
    <x v="66"/>
    <n v="28"/>
    <n v="2"/>
    <x v="0"/>
    <m/>
    <x v="0"/>
    <x v="0"/>
    <m/>
    <m/>
    <m/>
  </r>
  <r>
    <x v="161"/>
    <x v="523"/>
    <x v="8"/>
    <x v="66"/>
    <n v="28"/>
    <n v="2"/>
    <x v="0"/>
    <m/>
    <x v="0"/>
    <x v="0"/>
    <m/>
    <m/>
    <m/>
  </r>
  <r>
    <x v="161"/>
    <x v="524"/>
    <x v="8"/>
    <x v="36"/>
    <n v="18"/>
    <n v="2"/>
    <x v="0"/>
    <m/>
    <x v="0"/>
    <x v="0"/>
    <m/>
    <m/>
    <m/>
  </r>
  <r>
    <x v="161"/>
    <x v="525"/>
    <x v="1"/>
    <x v="19"/>
    <n v="7"/>
    <n v="3"/>
    <x v="0"/>
    <m/>
    <x v="0"/>
    <x v="0"/>
    <m/>
    <m/>
    <m/>
  </r>
  <r>
    <x v="161"/>
    <x v="526"/>
    <x v="2"/>
    <x v="2"/>
    <n v="17"/>
    <n v="4"/>
    <x v="0"/>
    <m/>
    <x v="0"/>
    <x v="0"/>
    <m/>
    <m/>
    <s v="x"/>
  </r>
  <r>
    <x v="161"/>
    <x v="527"/>
    <x v="7"/>
    <x v="36"/>
    <n v="12"/>
    <n v="2"/>
    <x v="0"/>
    <m/>
    <x v="0"/>
    <x v="0"/>
    <m/>
    <m/>
    <m/>
  </r>
  <r>
    <x v="161"/>
    <x v="377"/>
    <x v="7"/>
    <x v="20"/>
    <n v="21"/>
    <n v="2"/>
    <x v="0"/>
    <m/>
    <x v="0"/>
    <x v="0"/>
    <m/>
    <m/>
    <m/>
  </r>
  <r>
    <x v="161"/>
    <x v="528"/>
    <x v="7"/>
    <x v="20"/>
    <n v="8"/>
    <n v="3"/>
    <x v="0"/>
    <m/>
    <x v="0"/>
    <x v="0"/>
    <m/>
    <m/>
    <m/>
  </r>
  <r>
    <x v="161"/>
    <x v="138"/>
    <x v="7"/>
    <x v="15"/>
    <n v="30"/>
    <n v="4"/>
    <x v="7"/>
    <m/>
    <x v="1"/>
    <x v="1"/>
    <m/>
    <m/>
    <m/>
  </r>
  <r>
    <x v="161"/>
    <x v="2"/>
    <x v="0"/>
    <x v="16"/>
    <n v="25"/>
    <n v="2"/>
    <x v="14"/>
    <m/>
    <x v="1"/>
    <x v="1"/>
    <m/>
    <s v="x"/>
    <s v="x"/>
  </r>
  <r>
    <x v="161"/>
    <x v="2"/>
    <x v="0"/>
    <x v="16"/>
    <n v="25"/>
    <n v="2"/>
    <x v="14"/>
    <m/>
    <x v="1"/>
    <x v="1"/>
    <m/>
    <s v="x"/>
    <s v="x"/>
  </r>
  <r>
    <x v="161"/>
    <x v="2"/>
    <x v="0"/>
    <x v="16"/>
    <n v="25"/>
    <n v="2"/>
    <x v="5"/>
    <m/>
    <x v="1"/>
    <x v="1"/>
    <m/>
    <s v="x"/>
    <s v="x"/>
  </r>
  <r>
    <x v="161"/>
    <x v="2"/>
    <x v="0"/>
    <x v="16"/>
    <n v="25"/>
    <n v="2"/>
    <x v="5"/>
    <m/>
    <x v="1"/>
    <x v="1"/>
    <m/>
    <s v="x"/>
    <s v="x"/>
  </r>
  <r>
    <x v="162"/>
    <x v="529"/>
    <x v="5"/>
    <x v="8"/>
    <n v="20"/>
    <n v="2"/>
    <x v="9"/>
    <m/>
    <x v="1"/>
    <x v="1"/>
    <m/>
    <m/>
    <m/>
  </r>
  <r>
    <x v="162"/>
    <x v="530"/>
    <x v="7"/>
    <x v="36"/>
    <n v="23"/>
    <n v="2"/>
    <x v="6"/>
    <m/>
    <x v="1"/>
    <x v="1"/>
    <m/>
    <m/>
    <m/>
  </r>
  <r>
    <x v="162"/>
    <x v="531"/>
    <x v="7"/>
    <x v="15"/>
    <n v="25"/>
    <n v="4"/>
    <x v="0"/>
    <m/>
    <x v="0"/>
    <x v="4"/>
    <m/>
    <m/>
    <m/>
  </r>
  <r>
    <x v="162"/>
    <x v="532"/>
    <x v="7"/>
    <x v="36"/>
    <n v="16"/>
    <n v="2"/>
    <x v="0"/>
    <m/>
    <x v="0"/>
    <x v="4"/>
    <m/>
    <m/>
    <m/>
  </r>
  <r>
    <x v="162"/>
    <x v="532"/>
    <x v="7"/>
    <x v="36"/>
    <n v="16"/>
    <n v="2"/>
    <x v="0"/>
    <m/>
    <x v="0"/>
    <x v="4"/>
    <m/>
    <m/>
    <m/>
  </r>
  <r>
    <x v="162"/>
    <x v="377"/>
    <x v="7"/>
    <x v="20"/>
    <n v="18"/>
    <n v="2"/>
    <x v="0"/>
    <m/>
    <x v="0"/>
    <x v="0"/>
    <m/>
    <m/>
    <m/>
  </r>
  <r>
    <x v="162"/>
    <x v="377"/>
    <x v="7"/>
    <x v="20"/>
    <n v="19"/>
    <n v="2"/>
    <x v="0"/>
    <m/>
    <x v="0"/>
    <x v="0"/>
    <m/>
    <m/>
    <m/>
  </r>
  <r>
    <x v="162"/>
    <x v="533"/>
    <x v="1"/>
    <x v="28"/>
    <n v="20"/>
    <n v="2"/>
    <x v="0"/>
    <m/>
    <x v="0"/>
    <x v="0"/>
    <m/>
    <m/>
    <m/>
  </r>
  <r>
    <x v="162"/>
    <x v="59"/>
    <x v="1"/>
    <x v="18"/>
    <n v="28"/>
    <n v="4"/>
    <x v="0"/>
    <m/>
    <x v="0"/>
    <x v="0"/>
    <m/>
    <m/>
    <s v="x"/>
  </r>
  <r>
    <x v="162"/>
    <x v="534"/>
    <x v="7"/>
    <x v="36"/>
    <n v="20"/>
    <n v="2"/>
    <x v="0"/>
    <m/>
    <x v="0"/>
    <x v="0"/>
    <m/>
    <m/>
    <m/>
  </r>
  <r>
    <x v="162"/>
    <x v="534"/>
    <x v="7"/>
    <x v="36"/>
    <n v="20"/>
    <n v="2"/>
    <x v="0"/>
    <m/>
    <x v="0"/>
    <x v="0"/>
    <m/>
    <m/>
    <m/>
  </r>
  <r>
    <x v="163"/>
    <x v="23"/>
    <x v="0"/>
    <x v="17"/>
    <n v="26"/>
    <n v="2"/>
    <x v="14"/>
    <m/>
    <x v="1"/>
    <x v="1"/>
    <m/>
    <s v="x"/>
    <s v="x"/>
  </r>
  <r>
    <x v="163"/>
    <x v="426"/>
    <x v="5"/>
    <x v="8"/>
    <n v="18"/>
    <n v="2"/>
    <x v="1"/>
    <m/>
    <x v="1"/>
    <x v="1"/>
    <m/>
    <m/>
    <m/>
  </r>
  <r>
    <x v="163"/>
    <x v="298"/>
    <x v="5"/>
    <x v="4"/>
    <n v="24"/>
    <n v="2"/>
    <x v="9"/>
    <m/>
    <x v="1"/>
    <x v="1"/>
    <m/>
    <s v="x"/>
    <s v="x"/>
  </r>
  <r>
    <x v="164"/>
    <x v="380"/>
    <x v="5"/>
    <x v="4"/>
    <n v="25"/>
    <n v="2"/>
    <x v="15"/>
    <m/>
    <x v="1"/>
    <x v="1"/>
    <m/>
    <s v="x"/>
    <s v="x"/>
  </r>
  <r>
    <x v="164"/>
    <x v="535"/>
    <x v="1"/>
    <x v="18"/>
    <n v="23"/>
    <n v="2"/>
    <x v="0"/>
    <m/>
    <x v="0"/>
    <x v="0"/>
    <m/>
    <m/>
    <m/>
  </r>
  <r>
    <x v="164"/>
    <x v="535"/>
    <x v="1"/>
    <x v="18"/>
    <n v="23"/>
    <n v="2"/>
    <x v="0"/>
    <m/>
    <x v="0"/>
    <x v="0"/>
    <m/>
    <m/>
    <m/>
  </r>
  <r>
    <x v="165"/>
    <x v="413"/>
    <x v="3"/>
    <x v="4"/>
    <n v="22"/>
    <n v="2"/>
    <x v="0"/>
    <m/>
    <x v="0"/>
    <x v="1"/>
    <m/>
    <m/>
    <s v="x"/>
  </r>
  <r>
    <x v="166"/>
    <x v="536"/>
    <x v="7"/>
    <x v="15"/>
    <n v="20"/>
    <n v="4"/>
    <x v="0"/>
    <m/>
    <x v="0"/>
    <x v="0"/>
    <m/>
    <m/>
    <m/>
  </r>
  <r>
    <x v="166"/>
    <x v="536"/>
    <x v="7"/>
    <x v="15"/>
    <n v="20"/>
    <n v="4"/>
    <x v="0"/>
    <m/>
    <x v="0"/>
    <x v="0"/>
    <m/>
    <m/>
    <m/>
  </r>
  <r>
    <x v="166"/>
    <x v="298"/>
    <x v="5"/>
    <x v="31"/>
    <n v="20"/>
    <n v="2"/>
    <x v="9"/>
    <m/>
    <x v="1"/>
    <x v="1"/>
    <m/>
    <s v="x"/>
    <s v="x"/>
  </r>
  <r>
    <x v="167"/>
    <x v="43"/>
    <x v="0"/>
    <x v="35"/>
    <n v="24"/>
    <n v="3"/>
    <x v="14"/>
    <m/>
    <x v="1"/>
    <x v="1"/>
    <m/>
    <s v="x"/>
    <s v="x"/>
  </r>
  <r>
    <x v="167"/>
    <x v="537"/>
    <x v="8"/>
    <x v="15"/>
    <n v="22"/>
    <n v="2"/>
    <x v="2"/>
    <m/>
    <x v="1"/>
    <x v="1"/>
    <m/>
    <m/>
    <m/>
  </r>
  <r>
    <x v="167"/>
    <x v="538"/>
    <x v="3"/>
    <x v="8"/>
    <n v="23"/>
    <n v="2"/>
    <x v="1"/>
    <m/>
    <x v="1"/>
    <x v="1"/>
    <m/>
    <m/>
    <m/>
  </r>
  <r>
    <x v="167"/>
    <x v="451"/>
    <x v="5"/>
    <x v="4"/>
    <n v="23"/>
    <n v="2"/>
    <x v="15"/>
    <m/>
    <x v="1"/>
    <x v="1"/>
    <m/>
    <s v="x"/>
    <s v="x"/>
  </r>
  <r>
    <x v="167"/>
    <x v="539"/>
    <x v="12"/>
    <x v="15"/>
    <n v="22"/>
    <n v="4"/>
    <x v="0"/>
    <m/>
    <x v="0"/>
    <x v="0"/>
    <m/>
    <m/>
    <m/>
  </r>
  <r>
    <x v="168"/>
    <x v="540"/>
    <x v="7"/>
    <x v="20"/>
    <n v="22"/>
    <n v="2"/>
    <x v="7"/>
    <m/>
    <x v="1"/>
    <x v="1"/>
    <m/>
    <m/>
    <m/>
  </r>
  <r>
    <x v="168"/>
    <x v="541"/>
    <x v="5"/>
    <x v="8"/>
    <n v="9"/>
    <n v="2"/>
    <x v="2"/>
    <m/>
    <x v="1"/>
    <x v="1"/>
    <m/>
    <m/>
    <m/>
  </r>
  <r>
    <x v="168"/>
    <x v="542"/>
    <x v="1"/>
    <x v="57"/>
    <n v="27"/>
    <n v="2"/>
    <x v="12"/>
    <m/>
    <x v="1"/>
    <x v="1"/>
    <m/>
    <m/>
    <m/>
  </r>
  <r>
    <x v="168"/>
    <x v="298"/>
    <x v="5"/>
    <x v="31"/>
    <n v="19"/>
    <n v="2"/>
    <x v="9"/>
    <m/>
    <x v="1"/>
    <x v="1"/>
    <m/>
    <s v="x"/>
    <s v="x"/>
  </r>
  <r>
    <x v="168"/>
    <x v="516"/>
    <x v="5"/>
    <x v="31"/>
    <n v="19"/>
    <n v="2"/>
    <x v="19"/>
    <m/>
    <x v="1"/>
    <x v="1"/>
    <m/>
    <s v="x"/>
    <s v="x"/>
  </r>
  <r>
    <x v="169"/>
    <x v="543"/>
    <x v="5"/>
    <x v="8"/>
    <n v="22"/>
    <n v="2"/>
    <x v="15"/>
    <m/>
    <x v="1"/>
    <x v="1"/>
    <m/>
    <m/>
    <m/>
  </r>
  <r>
    <x v="169"/>
    <x v="393"/>
    <x v="1"/>
    <x v="28"/>
    <n v="12"/>
    <n v="1"/>
    <x v="12"/>
    <m/>
    <x v="1"/>
    <x v="1"/>
    <m/>
    <m/>
    <m/>
  </r>
  <r>
    <x v="169"/>
    <x v="544"/>
    <x v="7"/>
    <x v="15"/>
    <n v="20"/>
    <n v="2"/>
    <x v="2"/>
    <m/>
    <x v="1"/>
    <x v="1"/>
    <m/>
    <m/>
    <m/>
  </r>
  <r>
    <x v="169"/>
    <x v="544"/>
    <x v="7"/>
    <x v="15"/>
    <n v="20"/>
    <n v="2"/>
    <x v="2"/>
    <m/>
    <x v="1"/>
    <x v="1"/>
    <m/>
    <m/>
    <m/>
  </r>
  <r>
    <x v="169"/>
    <x v="545"/>
    <x v="9"/>
    <x v="68"/>
    <n v="24"/>
    <n v="1"/>
    <x v="0"/>
    <s v="x"/>
    <x v="1"/>
    <x v="1"/>
    <m/>
    <m/>
    <s v="x"/>
  </r>
  <r>
    <x v="169"/>
    <x v="13"/>
    <x v="6"/>
    <x v="88"/>
    <n v="2"/>
    <n v="1"/>
    <x v="0"/>
    <m/>
    <x v="0"/>
    <x v="2"/>
    <m/>
    <m/>
    <m/>
  </r>
  <r>
    <x v="169"/>
    <x v="546"/>
    <x v="9"/>
    <x v="12"/>
    <n v="25"/>
    <n v="2"/>
    <x v="0"/>
    <s v="x"/>
    <x v="1"/>
    <x v="1"/>
    <m/>
    <m/>
    <s v="x"/>
  </r>
  <r>
    <x v="169"/>
    <x v="546"/>
    <x v="9"/>
    <x v="12"/>
    <n v="25"/>
    <n v="2"/>
    <x v="0"/>
    <m/>
    <x v="0"/>
    <x v="1"/>
    <m/>
    <m/>
    <s v="x"/>
  </r>
  <r>
    <x v="169"/>
    <x v="547"/>
    <x v="9"/>
    <x v="68"/>
    <n v="21"/>
    <n v="1"/>
    <x v="0"/>
    <m/>
    <x v="0"/>
    <x v="0"/>
    <m/>
    <m/>
    <m/>
  </r>
  <r>
    <x v="169"/>
    <x v="547"/>
    <x v="9"/>
    <x v="68"/>
    <n v="12"/>
    <n v="1"/>
    <x v="0"/>
    <m/>
    <x v="0"/>
    <x v="0"/>
    <m/>
    <m/>
    <m/>
  </r>
  <r>
    <x v="169"/>
    <x v="393"/>
    <x v="1"/>
    <x v="28"/>
    <n v="11"/>
    <n v="2"/>
    <x v="0"/>
    <m/>
    <x v="0"/>
    <x v="0"/>
    <m/>
    <m/>
    <m/>
  </r>
  <r>
    <x v="169"/>
    <x v="298"/>
    <x v="7"/>
    <x v="22"/>
    <n v="15"/>
    <n v="3"/>
    <x v="0"/>
    <m/>
    <x v="0"/>
    <x v="0"/>
    <m/>
    <m/>
    <s v="x"/>
  </r>
  <r>
    <x v="169"/>
    <x v="298"/>
    <x v="5"/>
    <x v="79"/>
    <n v="15"/>
    <n v="4"/>
    <x v="0"/>
    <m/>
    <x v="0"/>
    <x v="0"/>
    <m/>
    <m/>
    <s v="x"/>
  </r>
  <r>
    <x v="169"/>
    <x v="548"/>
    <x v="7"/>
    <x v="26"/>
    <n v="23"/>
    <n v="6"/>
    <x v="0"/>
    <m/>
    <x v="0"/>
    <x v="0"/>
    <m/>
    <m/>
    <m/>
  </r>
  <r>
    <x v="170"/>
    <x v="549"/>
    <x v="5"/>
    <x v="4"/>
    <n v="25"/>
    <n v="2"/>
    <x v="15"/>
    <m/>
    <x v="1"/>
    <x v="1"/>
    <m/>
    <s v="x"/>
    <s v="x"/>
  </r>
  <r>
    <x v="170"/>
    <x v="55"/>
    <x v="0"/>
    <x v="0"/>
    <n v="24"/>
    <n v="1"/>
    <x v="14"/>
    <m/>
    <x v="1"/>
    <x v="1"/>
    <m/>
    <s v="x"/>
    <s v="x"/>
  </r>
  <r>
    <x v="170"/>
    <x v="550"/>
    <x v="0"/>
    <x v="17"/>
    <n v="20"/>
    <n v="3"/>
    <x v="2"/>
    <m/>
    <x v="1"/>
    <x v="1"/>
    <m/>
    <s v="x"/>
    <s v="x"/>
  </r>
  <r>
    <x v="170"/>
    <x v="550"/>
    <x v="0"/>
    <x v="17"/>
    <n v="20"/>
    <n v="3"/>
    <x v="2"/>
    <m/>
    <x v="1"/>
    <x v="1"/>
    <m/>
    <s v="x"/>
    <s v="x"/>
  </r>
  <r>
    <x v="170"/>
    <x v="550"/>
    <x v="10"/>
    <x v="17"/>
    <n v="19"/>
    <n v="2"/>
    <x v="0"/>
    <m/>
    <x v="0"/>
    <x v="0"/>
    <m/>
    <m/>
    <s v="x"/>
  </r>
  <r>
    <x v="170"/>
    <x v="551"/>
    <x v="1"/>
    <x v="67"/>
    <n v="3"/>
    <n v="2"/>
    <x v="0"/>
    <m/>
    <x v="0"/>
    <x v="0"/>
    <m/>
    <m/>
    <m/>
  </r>
  <r>
    <x v="170"/>
    <x v="549"/>
    <x v="5"/>
    <x v="4"/>
    <n v="24"/>
    <n v="3"/>
    <x v="0"/>
    <m/>
    <x v="0"/>
    <x v="1"/>
    <m/>
    <m/>
    <s v="x"/>
  </r>
  <r>
    <x v="170"/>
    <x v="552"/>
    <x v="7"/>
    <x v="15"/>
    <n v="20"/>
    <n v="2"/>
    <x v="0"/>
    <m/>
    <x v="0"/>
    <x v="3"/>
    <m/>
    <m/>
    <s v="x"/>
  </r>
  <r>
    <x v="170"/>
    <x v="214"/>
    <x v="2"/>
    <x v="2"/>
    <n v="4"/>
    <n v="1"/>
    <x v="0"/>
    <m/>
    <x v="0"/>
    <x v="1"/>
    <m/>
    <m/>
    <s v="x"/>
  </r>
  <r>
    <x v="171"/>
    <x v="553"/>
    <x v="5"/>
    <x v="31"/>
    <n v="25"/>
    <n v="1"/>
    <x v="2"/>
    <m/>
    <x v="1"/>
    <x v="1"/>
    <m/>
    <s v="x"/>
    <s v="x"/>
  </r>
  <r>
    <x v="171"/>
    <x v="553"/>
    <x v="5"/>
    <x v="31"/>
    <n v="25"/>
    <n v="1"/>
    <x v="2"/>
    <m/>
    <x v="1"/>
    <x v="1"/>
    <m/>
    <s v="x"/>
    <s v="x"/>
  </r>
  <r>
    <x v="171"/>
    <x v="553"/>
    <x v="5"/>
    <x v="31"/>
    <n v="25"/>
    <n v="1"/>
    <x v="2"/>
    <m/>
    <x v="1"/>
    <x v="1"/>
    <m/>
    <s v="x"/>
    <s v="x"/>
  </r>
  <r>
    <x v="171"/>
    <x v="554"/>
    <x v="1"/>
    <x v="6"/>
    <n v="29"/>
    <n v="2"/>
    <x v="0"/>
    <m/>
    <x v="0"/>
    <x v="0"/>
    <m/>
    <m/>
    <m/>
  </r>
  <r>
    <x v="171"/>
    <x v="554"/>
    <x v="1"/>
    <x v="6"/>
    <n v="29"/>
    <n v="2"/>
    <x v="0"/>
    <m/>
    <x v="0"/>
    <x v="0"/>
    <m/>
    <m/>
    <m/>
  </r>
  <r>
    <x v="171"/>
    <x v="420"/>
    <x v="1"/>
    <x v="6"/>
    <n v="23"/>
    <n v="2"/>
    <x v="0"/>
    <m/>
    <x v="0"/>
    <x v="0"/>
    <m/>
    <m/>
    <s v="x"/>
  </r>
  <r>
    <x v="171"/>
    <x v="385"/>
    <x v="7"/>
    <x v="36"/>
    <n v="13"/>
    <n v="4"/>
    <x v="0"/>
    <m/>
    <x v="0"/>
    <x v="0"/>
    <m/>
    <m/>
    <m/>
  </r>
  <r>
    <x v="171"/>
    <x v="25"/>
    <x v="7"/>
    <x v="49"/>
    <n v="5"/>
    <n v="2"/>
    <x v="0"/>
    <m/>
    <x v="0"/>
    <x v="0"/>
    <m/>
    <m/>
    <m/>
  </r>
  <r>
    <x v="172"/>
    <x v="555"/>
    <x v="4"/>
    <x v="36"/>
    <n v="18"/>
    <n v="3"/>
    <x v="2"/>
    <m/>
    <x v="1"/>
    <x v="1"/>
    <s v="x"/>
    <m/>
    <m/>
  </r>
  <r>
    <x v="172"/>
    <x v="556"/>
    <x v="9"/>
    <x v="68"/>
    <n v="15"/>
    <n v="2"/>
    <x v="0"/>
    <m/>
    <x v="0"/>
    <x v="1"/>
    <m/>
    <m/>
    <m/>
  </r>
  <r>
    <x v="172"/>
    <x v="59"/>
    <x v="1"/>
    <x v="6"/>
    <n v="20"/>
    <n v="1"/>
    <x v="0"/>
    <m/>
    <x v="0"/>
    <x v="0"/>
    <m/>
    <m/>
    <s v="x"/>
  </r>
  <r>
    <x v="172"/>
    <x v="555"/>
    <x v="4"/>
    <x v="36"/>
    <n v="21"/>
    <n v="2"/>
    <x v="0"/>
    <m/>
    <x v="0"/>
    <x v="1"/>
    <m/>
    <m/>
    <m/>
  </r>
  <r>
    <x v="172"/>
    <x v="363"/>
    <x v="1"/>
    <x v="18"/>
    <n v="26"/>
    <n v="1"/>
    <x v="0"/>
    <m/>
    <x v="0"/>
    <x v="0"/>
    <m/>
    <m/>
    <s v="x"/>
  </r>
  <r>
    <x v="172"/>
    <x v="557"/>
    <x v="1"/>
    <x v="18"/>
    <n v="12"/>
    <n v="4"/>
    <x v="0"/>
    <m/>
    <x v="0"/>
    <x v="0"/>
    <m/>
    <m/>
    <m/>
  </r>
  <r>
    <x v="172"/>
    <x v="558"/>
    <x v="7"/>
    <x v="36"/>
    <n v="21"/>
    <n v="2"/>
    <x v="0"/>
    <m/>
    <x v="0"/>
    <x v="0"/>
    <m/>
    <m/>
    <m/>
  </r>
  <r>
    <x v="172"/>
    <x v="484"/>
    <x v="7"/>
    <x v="21"/>
    <n v="23"/>
    <n v="3"/>
    <x v="0"/>
    <s v="x"/>
    <x v="1"/>
    <x v="1"/>
    <m/>
    <m/>
    <m/>
  </r>
  <r>
    <x v="172"/>
    <x v="559"/>
    <x v="1"/>
    <x v="18"/>
    <n v="22"/>
    <n v="2"/>
    <x v="0"/>
    <m/>
    <x v="0"/>
    <x v="0"/>
    <m/>
    <m/>
    <m/>
  </r>
  <r>
    <x v="172"/>
    <x v="560"/>
    <x v="2"/>
    <x v="2"/>
    <n v="8"/>
    <n v="2"/>
    <x v="0"/>
    <m/>
    <x v="0"/>
    <x v="0"/>
    <m/>
    <m/>
    <s v="x"/>
  </r>
  <r>
    <x v="172"/>
    <x v="2"/>
    <x v="5"/>
    <x v="8"/>
    <n v="7"/>
    <n v="2"/>
    <x v="16"/>
    <m/>
    <x v="1"/>
    <x v="1"/>
    <s v="x"/>
    <s v="x"/>
    <s v="x"/>
  </r>
  <r>
    <x v="173"/>
    <x v="380"/>
    <x v="7"/>
    <x v="36"/>
    <n v="3"/>
    <n v="1"/>
    <x v="0"/>
    <m/>
    <x v="0"/>
    <x v="0"/>
    <m/>
    <m/>
    <s v="x"/>
  </r>
  <r>
    <x v="173"/>
    <x v="561"/>
    <x v="5"/>
    <x v="8"/>
    <n v="25"/>
    <n v="2"/>
    <x v="9"/>
    <m/>
    <x v="1"/>
    <x v="1"/>
    <m/>
    <m/>
    <m/>
  </r>
  <r>
    <x v="173"/>
    <x v="313"/>
    <x v="8"/>
    <x v="15"/>
    <n v="23"/>
    <n v="2"/>
    <x v="2"/>
    <m/>
    <x v="1"/>
    <x v="1"/>
    <m/>
    <s v="x"/>
    <s v="x"/>
  </r>
  <r>
    <x v="173"/>
    <x v="287"/>
    <x v="7"/>
    <x v="20"/>
    <n v="22"/>
    <n v="1"/>
    <x v="0"/>
    <m/>
    <x v="0"/>
    <x v="0"/>
    <m/>
    <m/>
    <m/>
  </r>
  <r>
    <x v="173"/>
    <x v="13"/>
    <x v="6"/>
    <x v="46"/>
    <n v="2"/>
    <n v="1"/>
    <x v="0"/>
    <m/>
    <x v="0"/>
    <x v="0"/>
    <m/>
    <m/>
    <m/>
  </r>
  <r>
    <x v="173"/>
    <x v="82"/>
    <x v="7"/>
    <x v="24"/>
    <n v="1"/>
    <n v="1"/>
    <x v="0"/>
    <m/>
    <x v="0"/>
    <x v="0"/>
    <m/>
    <m/>
    <s v="x"/>
  </r>
  <r>
    <x v="173"/>
    <x v="484"/>
    <x v="7"/>
    <x v="21"/>
    <n v="22"/>
    <n v="2"/>
    <x v="0"/>
    <s v="x"/>
    <x v="1"/>
    <x v="1"/>
    <m/>
    <m/>
    <m/>
  </r>
  <r>
    <x v="173"/>
    <x v="456"/>
    <x v="2"/>
    <x v="2"/>
    <n v="4"/>
    <n v="3"/>
    <x v="0"/>
    <m/>
    <x v="0"/>
    <x v="1"/>
    <m/>
    <m/>
    <s v="x"/>
  </r>
  <r>
    <x v="173"/>
    <x v="298"/>
    <x v="0"/>
    <x v="17"/>
    <n v="20"/>
    <n v="2"/>
    <x v="5"/>
    <m/>
    <x v="1"/>
    <x v="1"/>
    <m/>
    <s v="x"/>
    <s v="x"/>
  </r>
  <r>
    <x v="173"/>
    <x v="298"/>
    <x v="0"/>
    <x v="17"/>
    <n v="23"/>
    <n v="2"/>
    <x v="5"/>
    <m/>
    <x v="1"/>
    <x v="1"/>
    <m/>
    <s v="x"/>
    <s v="x"/>
  </r>
  <r>
    <x v="174"/>
    <x v="562"/>
    <x v="5"/>
    <x v="8"/>
    <n v="24"/>
    <n v="3"/>
    <x v="9"/>
    <m/>
    <x v="1"/>
    <x v="1"/>
    <m/>
    <m/>
    <m/>
  </r>
  <r>
    <x v="174"/>
    <x v="563"/>
    <x v="7"/>
    <x v="15"/>
    <n v="24"/>
    <n v="2"/>
    <x v="2"/>
    <m/>
    <x v="1"/>
    <x v="1"/>
    <m/>
    <m/>
    <m/>
  </r>
  <r>
    <x v="174"/>
    <x v="563"/>
    <x v="7"/>
    <x v="15"/>
    <n v="24"/>
    <n v="2"/>
    <x v="2"/>
    <m/>
    <x v="1"/>
    <x v="1"/>
    <m/>
    <m/>
    <m/>
  </r>
  <r>
    <x v="174"/>
    <x v="51"/>
    <x v="1"/>
    <x v="6"/>
    <n v="10"/>
    <n v="1"/>
    <x v="0"/>
    <m/>
    <x v="0"/>
    <x v="1"/>
    <m/>
    <m/>
    <s v="x"/>
  </r>
  <r>
    <x v="175"/>
    <x v="380"/>
    <x v="5"/>
    <x v="4"/>
    <n v="21"/>
    <n v="1"/>
    <x v="15"/>
    <m/>
    <x v="1"/>
    <x v="1"/>
    <m/>
    <s v="x"/>
    <s v="x"/>
  </r>
  <r>
    <x v="176"/>
    <x v="564"/>
    <x v="5"/>
    <x v="8"/>
    <n v="19"/>
    <n v="2"/>
    <x v="9"/>
    <m/>
    <x v="1"/>
    <x v="1"/>
    <m/>
    <m/>
    <m/>
  </r>
  <r>
    <x v="176"/>
    <x v="565"/>
    <x v="7"/>
    <x v="15"/>
    <n v="17"/>
    <n v="2"/>
    <x v="0"/>
    <m/>
    <x v="0"/>
    <x v="4"/>
    <m/>
    <m/>
    <m/>
  </r>
  <r>
    <x v="176"/>
    <x v="565"/>
    <x v="7"/>
    <x v="15"/>
    <n v="17"/>
    <n v="2"/>
    <x v="0"/>
    <m/>
    <x v="0"/>
    <x v="4"/>
    <m/>
    <m/>
    <m/>
  </r>
  <r>
    <x v="176"/>
    <x v="566"/>
    <x v="1"/>
    <x v="89"/>
    <n v="19"/>
    <n v="2"/>
    <x v="0"/>
    <m/>
    <x v="0"/>
    <x v="0"/>
    <m/>
    <m/>
    <m/>
  </r>
  <r>
    <x v="176"/>
    <x v="566"/>
    <x v="1"/>
    <x v="89"/>
    <n v="19"/>
    <n v="2"/>
    <x v="0"/>
    <m/>
    <x v="0"/>
    <x v="0"/>
    <m/>
    <m/>
    <m/>
  </r>
  <r>
    <x v="176"/>
    <x v="45"/>
    <x v="7"/>
    <x v="15"/>
    <n v="25"/>
    <n v="2"/>
    <x v="0"/>
    <m/>
    <x v="0"/>
    <x v="5"/>
    <m/>
    <m/>
    <s v="x"/>
  </r>
  <r>
    <x v="176"/>
    <x v="492"/>
    <x v="7"/>
    <x v="36"/>
    <n v="20"/>
    <n v="2"/>
    <x v="0"/>
    <m/>
    <x v="0"/>
    <x v="0"/>
    <m/>
    <m/>
    <m/>
  </r>
  <r>
    <x v="176"/>
    <x v="567"/>
    <x v="1"/>
    <x v="18"/>
    <n v="27"/>
    <n v="2"/>
    <x v="0"/>
    <m/>
    <x v="0"/>
    <x v="4"/>
    <m/>
    <m/>
    <m/>
  </r>
  <r>
    <x v="176"/>
    <x v="564"/>
    <x v="7"/>
    <x v="21"/>
    <n v="18"/>
    <n v="2"/>
    <x v="0"/>
    <s v="x"/>
    <x v="1"/>
    <x v="1"/>
    <m/>
    <m/>
    <m/>
  </r>
  <r>
    <x v="176"/>
    <x v="16"/>
    <x v="9"/>
    <x v="90"/>
    <n v="23"/>
    <n v="2"/>
    <x v="0"/>
    <s v="x"/>
    <x v="1"/>
    <x v="1"/>
    <m/>
    <m/>
    <m/>
  </r>
  <r>
    <x v="176"/>
    <x v="568"/>
    <x v="1"/>
    <x v="18"/>
    <n v="29"/>
    <n v="2"/>
    <x v="0"/>
    <m/>
    <x v="0"/>
    <x v="1"/>
    <m/>
    <m/>
    <m/>
  </r>
  <r>
    <x v="176"/>
    <x v="568"/>
    <x v="1"/>
    <x v="18"/>
    <n v="29"/>
    <n v="2"/>
    <x v="0"/>
    <m/>
    <x v="0"/>
    <x v="1"/>
    <m/>
    <m/>
    <m/>
  </r>
  <r>
    <x v="176"/>
    <x v="569"/>
    <x v="1"/>
    <x v="18"/>
    <n v="23"/>
    <n v="2"/>
    <x v="0"/>
    <m/>
    <x v="0"/>
    <x v="0"/>
    <m/>
    <m/>
    <m/>
  </r>
  <r>
    <x v="176"/>
    <x v="569"/>
    <x v="1"/>
    <x v="18"/>
    <n v="23"/>
    <n v="2"/>
    <x v="0"/>
    <m/>
    <x v="0"/>
    <x v="0"/>
    <m/>
    <m/>
    <m/>
  </r>
  <r>
    <x v="176"/>
    <x v="570"/>
    <x v="5"/>
    <x v="31"/>
    <n v="1"/>
    <n v="2"/>
    <x v="0"/>
    <m/>
    <x v="0"/>
    <x v="0"/>
    <m/>
    <m/>
    <m/>
  </r>
  <r>
    <x v="177"/>
    <x v="183"/>
    <x v="5"/>
    <x v="31"/>
    <n v="20"/>
    <n v="2"/>
    <x v="9"/>
    <m/>
    <x v="1"/>
    <x v="1"/>
    <m/>
    <s v="x"/>
    <s v="x"/>
  </r>
  <r>
    <x v="177"/>
    <x v="571"/>
    <x v="1"/>
    <x v="52"/>
    <n v="22"/>
    <n v="2"/>
    <x v="0"/>
    <m/>
    <x v="0"/>
    <x v="0"/>
    <m/>
    <m/>
    <m/>
  </r>
  <r>
    <x v="177"/>
    <x v="59"/>
    <x v="1"/>
    <x v="6"/>
    <n v="28"/>
    <n v="1"/>
    <x v="0"/>
    <m/>
    <x v="0"/>
    <x v="0"/>
    <m/>
    <m/>
    <s v="x"/>
  </r>
  <r>
    <x v="177"/>
    <x v="54"/>
    <x v="1"/>
    <x v="27"/>
    <n v="20"/>
    <n v="1"/>
    <x v="0"/>
    <m/>
    <x v="0"/>
    <x v="0"/>
    <m/>
    <m/>
    <s v="x"/>
  </r>
  <r>
    <x v="177"/>
    <x v="54"/>
    <x v="1"/>
    <x v="27"/>
    <n v="20"/>
    <n v="1"/>
    <x v="0"/>
    <m/>
    <x v="0"/>
    <x v="0"/>
    <m/>
    <m/>
    <s v="x"/>
  </r>
  <r>
    <x v="177"/>
    <x v="54"/>
    <x v="1"/>
    <x v="27"/>
    <n v="20"/>
    <n v="1"/>
    <x v="0"/>
    <m/>
    <x v="0"/>
    <x v="0"/>
    <m/>
    <m/>
    <s v="x"/>
  </r>
  <r>
    <x v="177"/>
    <x v="54"/>
    <x v="1"/>
    <x v="27"/>
    <n v="20"/>
    <n v="1"/>
    <x v="0"/>
    <m/>
    <x v="0"/>
    <x v="0"/>
    <m/>
    <m/>
    <s v="x"/>
  </r>
  <r>
    <x v="177"/>
    <x v="11"/>
    <x v="1"/>
    <x v="9"/>
    <n v="19"/>
    <n v="1"/>
    <x v="0"/>
    <m/>
    <x v="0"/>
    <x v="1"/>
    <m/>
    <m/>
    <s v="x"/>
  </r>
  <r>
    <x v="177"/>
    <x v="434"/>
    <x v="7"/>
    <x v="20"/>
    <n v="11"/>
    <n v="1"/>
    <x v="0"/>
    <m/>
    <x v="0"/>
    <x v="0"/>
    <m/>
    <m/>
    <m/>
  </r>
  <r>
    <x v="177"/>
    <x v="572"/>
    <x v="7"/>
    <x v="36"/>
    <n v="18"/>
    <n v="2"/>
    <x v="0"/>
    <m/>
    <x v="0"/>
    <x v="0"/>
    <m/>
    <m/>
    <m/>
  </r>
  <r>
    <x v="177"/>
    <x v="572"/>
    <x v="7"/>
    <x v="36"/>
    <n v="18"/>
    <n v="2"/>
    <x v="0"/>
    <m/>
    <x v="0"/>
    <x v="0"/>
    <m/>
    <m/>
    <m/>
  </r>
  <r>
    <x v="177"/>
    <x v="13"/>
    <x v="6"/>
    <x v="91"/>
    <n v="2"/>
    <n v="1"/>
    <x v="0"/>
    <m/>
    <x v="0"/>
    <x v="2"/>
    <m/>
    <m/>
    <s v="x"/>
  </r>
  <r>
    <x v="177"/>
    <x v="13"/>
    <x v="6"/>
    <x v="92"/>
    <n v="1"/>
    <n v="1"/>
    <x v="0"/>
    <m/>
    <x v="0"/>
    <x v="2"/>
    <m/>
    <m/>
    <s v="x"/>
  </r>
  <r>
    <x v="177"/>
    <x v="573"/>
    <x v="7"/>
    <x v="15"/>
    <n v="2"/>
    <n v="1"/>
    <x v="0"/>
    <m/>
    <x v="0"/>
    <x v="0"/>
    <m/>
    <m/>
    <s v="x"/>
  </r>
  <r>
    <x v="177"/>
    <x v="8"/>
    <x v="0"/>
    <x v="16"/>
    <n v="19"/>
    <n v="3"/>
    <x v="0"/>
    <m/>
    <x v="0"/>
    <x v="0"/>
    <m/>
    <m/>
    <s v="x"/>
  </r>
  <r>
    <x v="177"/>
    <x v="574"/>
    <x v="7"/>
    <x v="36"/>
    <n v="10"/>
    <n v="2"/>
    <x v="0"/>
    <m/>
    <x v="0"/>
    <x v="0"/>
    <m/>
    <m/>
    <m/>
  </r>
  <r>
    <x v="177"/>
    <x v="406"/>
    <x v="5"/>
    <x v="11"/>
    <n v="5"/>
    <n v="2"/>
    <x v="18"/>
    <m/>
    <x v="1"/>
    <x v="1"/>
    <s v="x"/>
    <s v="x"/>
    <s v="x"/>
  </r>
  <r>
    <x v="177"/>
    <x v="575"/>
    <x v="9"/>
    <x v="68"/>
    <n v="33"/>
    <n v="3"/>
    <x v="0"/>
    <m/>
    <x v="0"/>
    <x v="0"/>
    <m/>
    <m/>
    <m/>
  </r>
  <r>
    <x v="178"/>
    <x v="576"/>
    <x v="1"/>
    <x v="6"/>
    <n v="12"/>
    <n v="2"/>
    <x v="12"/>
    <m/>
    <x v="1"/>
    <x v="1"/>
    <m/>
    <m/>
    <m/>
  </r>
  <r>
    <x v="178"/>
    <x v="48"/>
    <x v="7"/>
    <x v="11"/>
    <n v="6"/>
    <n v="2"/>
    <x v="15"/>
    <m/>
    <x v="1"/>
    <x v="1"/>
    <s v="x"/>
    <s v="x"/>
    <s v="x"/>
  </r>
  <r>
    <x v="179"/>
    <x v="577"/>
    <x v="5"/>
    <x v="43"/>
    <n v="14"/>
    <n v="2"/>
    <x v="16"/>
    <m/>
    <x v="1"/>
    <x v="1"/>
    <s v="x"/>
    <m/>
    <m/>
  </r>
  <r>
    <x v="179"/>
    <x v="578"/>
    <x v="1"/>
    <x v="32"/>
    <n v="30"/>
    <n v="2"/>
    <x v="4"/>
    <m/>
    <x v="1"/>
    <x v="1"/>
    <m/>
    <m/>
    <m/>
  </r>
  <r>
    <x v="179"/>
    <x v="578"/>
    <x v="1"/>
    <x v="32"/>
    <n v="30"/>
    <n v="2"/>
    <x v="4"/>
    <m/>
    <x v="1"/>
    <x v="1"/>
    <m/>
    <m/>
    <m/>
  </r>
  <r>
    <x v="179"/>
    <x v="578"/>
    <x v="1"/>
    <x v="32"/>
    <n v="30"/>
    <n v="3"/>
    <x v="12"/>
    <m/>
    <x v="1"/>
    <x v="1"/>
    <m/>
    <m/>
    <m/>
  </r>
  <r>
    <x v="179"/>
    <x v="578"/>
    <x v="1"/>
    <x v="32"/>
    <n v="30"/>
    <n v="3"/>
    <x v="12"/>
    <m/>
    <x v="1"/>
    <x v="1"/>
    <m/>
    <m/>
    <m/>
  </r>
  <r>
    <x v="179"/>
    <x v="579"/>
    <x v="5"/>
    <x v="8"/>
    <n v="27"/>
    <n v="1"/>
    <x v="2"/>
    <m/>
    <x v="1"/>
    <x v="1"/>
    <m/>
    <s v="x"/>
    <s v="x"/>
  </r>
  <r>
    <x v="179"/>
    <x v="579"/>
    <x v="5"/>
    <x v="31"/>
    <n v="25"/>
    <n v="1"/>
    <x v="2"/>
    <m/>
    <x v="1"/>
    <x v="1"/>
    <m/>
    <s v="x"/>
    <s v="x"/>
  </r>
  <r>
    <x v="179"/>
    <x v="579"/>
    <x v="5"/>
    <x v="31"/>
    <n v="25"/>
    <n v="1"/>
    <x v="2"/>
    <m/>
    <x v="1"/>
    <x v="1"/>
    <m/>
    <s v="x"/>
    <s v="x"/>
  </r>
  <r>
    <x v="179"/>
    <x v="579"/>
    <x v="5"/>
    <x v="31"/>
    <n v="25"/>
    <n v="1"/>
    <x v="2"/>
    <m/>
    <x v="1"/>
    <x v="1"/>
    <m/>
    <s v="x"/>
    <s v="x"/>
  </r>
  <r>
    <x v="179"/>
    <x v="579"/>
    <x v="5"/>
    <x v="31"/>
    <n v="25"/>
    <n v="1"/>
    <x v="2"/>
    <m/>
    <x v="1"/>
    <x v="1"/>
    <m/>
    <s v="x"/>
    <s v="x"/>
  </r>
  <r>
    <x v="179"/>
    <x v="579"/>
    <x v="5"/>
    <x v="31"/>
    <n v="25"/>
    <n v="1"/>
    <x v="2"/>
    <m/>
    <x v="1"/>
    <x v="1"/>
    <m/>
    <s v="x"/>
    <s v="x"/>
  </r>
  <r>
    <x v="180"/>
    <x v="380"/>
    <x v="0"/>
    <x v="16"/>
    <n v="25"/>
    <n v="2"/>
    <x v="5"/>
    <m/>
    <x v="1"/>
    <x v="1"/>
    <m/>
    <s v="x"/>
    <s v="x"/>
  </r>
  <r>
    <x v="180"/>
    <x v="580"/>
    <x v="7"/>
    <x v="36"/>
    <n v="7"/>
    <n v="3"/>
    <x v="16"/>
    <m/>
    <x v="1"/>
    <x v="1"/>
    <s v="x"/>
    <m/>
    <m/>
  </r>
  <r>
    <x v="180"/>
    <x v="581"/>
    <x v="5"/>
    <x v="8"/>
    <n v="25"/>
    <n v="2"/>
    <x v="9"/>
    <m/>
    <x v="1"/>
    <x v="1"/>
    <m/>
    <m/>
    <m/>
  </r>
  <r>
    <x v="181"/>
    <x v="23"/>
    <x v="0"/>
    <x v="17"/>
    <n v="23"/>
    <n v="1"/>
    <x v="0"/>
    <m/>
    <x v="0"/>
    <x v="0"/>
    <m/>
    <m/>
    <s v="x"/>
  </r>
  <r>
    <x v="182"/>
    <x v="451"/>
    <x v="5"/>
    <x v="31"/>
    <n v="21"/>
    <n v="2"/>
    <x v="15"/>
    <m/>
    <x v="1"/>
    <x v="1"/>
    <m/>
    <s v="x"/>
    <s v="x"/>
  </r>
  <r>
    <x v="182"/>
    <x v="582"/>
    <x v="7"/>
    <x v="20"/>
    <n v="13"/>
    <n v="4"/>
    <x v="0"/>
    <m/>
    <x v="0"/>
    <x v="0"/>
    <m/>
    <m/>
    <s v="x"/>
  </r>
  <r>
    <x v="182"/>
    <x v="51"/>
    <x v="1"/>
    <x v="6"/>
    <n v="28"/>
    <n v="2"/>
    <x v="0"/>
    <m/>
    <x v="0"/>
    <x v="3"/>
    <m/>
    <m/>
    <s v="x"/>
  </r>
  <r>
    <x v="182"/>
    <x v="583"/>
    <x v="7"/>
    <x v="20"/>
    <n v="17"/>
    <n v="2"/>
    <x v="0"/>
    <m/>
    <x v="0"/>
    <x v="0"/>
    <m/>
    <m/>
    <m/>
  </r>
  <r>
    <x v="182"/>
    <x v="584"/>
    <x v="7"/>
    <x v="15"/>
    <n v="24"/>
    <n v="2"/>
    <x v="0"/>
    <m/>
    <x v="0"/>
    <x v="0"/>
    <m/>
    <m/>
    <m/>
  </r>
  <r>
    <x v="183"/>
    <x v="585"/>
    <x v="7"/>
    <x v="24"/>
    <n v="14"/>
    <n v="2"/>
    <x v="0"/>
    <m/>
    <x v="0"/>
    <x v="1"/>
    <m/>
    <m/>
    <m/>
  </r>
  <r>
    <x v="183"/>
    <x v="586"/>
    <x v="7"/>
    <x v="20"/>
    <n v="14"/>
    <n v="2"/>
    <x v="0"/>
    <m/>
    <x v="0"/>
    <x v="4"/>
    <m/>
    <m/>
    <m/>
  </r>
  <r>
    <x v="183"/>
    <x v="587"/>
    <x v="7"/>
    <x v="20"/>
    <n v="29"/>
    <n v="2"/>
    <x v="0"/>
    <m/>
    <x v="0"/>
    <x v="0"/>
    <m/>
    <m/>
    <m/>
  </r>
  <r>
    <x v="183"/>
    <x v="587"/>
    <x v="7"/>
    <x v="20"/>
    <n v="29"/>
    <n v="2"/>
    <x v="0"/>
    <m/>
    <x v="0"/>
    <x v="0"/>
    <m/>
    <m/>
    <m/>
  </r>
  <r>
    <x v="183"/>
    <x v="588"/>
    <x v="7"/>
    <x v="24"/>
    <n v="23"/>
    <n v="3"/>
    <x v="0"/>
    <m/>
    <x v="0"/>
    <x v="0"/>
    <m/>
    <m/>
    <m/>
  </r>
  <r>
    <x v="183"/>
    <x v="19"/>
    <x v="1"/>
    <x v="57"/>
    <n v="34"/>
    <n v="2"/>
    <x v="0"/>
    <m/>
    <x v="0"/>
    <x v="0"/>
    <m/>
    <m/>
    <s v="x"/>
  </r>
  <r>
    <x v="183"/>
    <x v="1"/>
    <x v="1"/>
    <x v="1"/>
    <n v="17"/>
    <n v="1"/>
    <x v="0"/>
    <m/>
    <x v="0"/>
    <x v="0"/>
    <m/>
    <m/>
    <s v="x"/>
  </r>
  <r>
    <x v="183"/>
    <x v="11"/>
    <x v="1"/>
    <x v="9"/>
    <n v="17"/>
    <n v="1"/>
    <x v="0"/>
    <m/>
    <x v="0"/>
    <x v="0"/>
    <m/>
    <m/>
    <s v="x"/>
  </r>
  <r>
    <x v="183"/>
    <x v="589"/>
    <x v="1"/>
    <x v="93"/>
    <n v="25"/>
    <n v="4"/>
    <x v="0"/>
    <s v="x"/>
    <x v="1"/>
    <x v="1"/>
    <m/>
    <m/>
    <m/>
  </r>
  <r>
    <x v="184"/>
    <x v="185"/>
    <x v="7"/>
    <x v="15"/>
    <n v="24"/>
    <n v="1"/>
    <x v="7"/>
    <m/>
    <x v="1"/>
    <x v="1"/>
    <m/>
    <s v="x"/>
    <s v="x"/>
  </r>
  <r>
    <x v="184"/>
    <x v="185"/>
    <x v="7"/>
    <x v="15"/>
    <n v="24"/>
    <n v="1"/>
    <x v="7"/>
    <m/>
    <x v="1"/>
    <x v="1"/>
    <m/>
    <s v="x"/>
    <s v="x"/>
  </r>
  <r>
    <x v="184"/>
    <x v="183"/>
    <x v="5"/>
    <x v="8"/>
    <n v="26"/>
    <n v="2"/>
    <x v="9"/>
    <m/>
    <x v="1"/>
    <x v="1"/>
    <m/>
    <s v="x"/>
    <s v="x"/>
  </r>
  <r>
    <x v="185"/>
    <x v="217"/>
    <x v="5"/>
    <x v="11"/>
    <n v="9"/>
    <n v="3"/>
    <x v="16"/>
    <m/>
    <x v="1"/>
    <x v="1"/>
    <m/>
    <s v="x"/>
    <s v="x"/>
  </r>
  <r>
    <x v="186"/>
    <x v="581"/>
    <x v="5"/>
    <x v="8"/>
    <n v="19"/>
    <n v="2"/>
    <x v="9"/>
    <m/>
    <x v="1"/>
    <x v="1"/>
    <m/>
    <m/>
    <m/>
  </r>
  <r>
    <x v="186"/>
    <x v="581"/>
    <x v="5"/>
    <x v="8"/>
    <n v="25"/>
    <n v="2"/>
    <x v="9"/>
    <m/>
    <x v="1"/>
    <x v="1"/>
    <m/>
    <m/>
    <m/>
  </r>
  <r>
    <x v="187"/>
    <x v="404"/>
    <x v="0"/>
    <x v="17"/>
    <n v="29"/>
    <n v="2"/>
    <x v="5"/>
    <m/>
    <x v="1"/>
    <x v="1"/>
    <m/>
    <s v="x"/>
    <s v="x"/>
  </r>
  <r>
    <x v="187"/>
    <x v="404"/>
    <x v="0"/>
    <x v="17"/>
    <n v="29"/>
    <n v="2"/>
    <x v="5"/>
    <m/>
    <x v="1"/>
    <x v="1"/>
    <m/>
    <s v="x"/>
    <s v="x"/>
  </r>
  <r>
    <x v="187"/>
    <x v="404"/>
    <x v="0"/>
    <x v="17"/>
    <n v="29"/>
    <n v="2"/>
    <x v="14"/>
    <m/>
    <x v="1"/>
    <x v="1"/>
    <m/>
    <s v="x"/>
    <s v="x"/>
  </r>
  <r>
    <x v="187"/>
    <x v="404"/>
    <x v="0"/>
    <x v="17"/>
    <n v="29"/>
    <n v="2"/>
    <x v="14"/>
    <m/>
    <x v="1"/>
    <x v="1"/>
    <m/>
    <s v="x"/>
    <s v="x"/>
  </r>
  <r>
    <x v="187"/>
    <x v="221"/>
    <x v="13"/>
    <x v="94"/>
    <n v="25"/>
    <n v="2"/>
    <x v="20"/>
    <m/>
    <x v="1"/>
    <x v="1"/>
    <m/>
    <m/>
    <s v="x"/>
  </r>
  <r>
    <x v="187"/>
    <x v="221"/>
    <x v="13"/>
    <x v="94"/>
    <n v="25"/>
    <n v="2"/>
    <x v="20"/>
    <m/>
    <x v="1"/>
    <x v="1"/>
    <m/>
    <m/>
    <s v="x"/>
  </r>
  <r>
    <x v="187"/>
    <x v="221"/>
    <x v="13"/>
    <x v="94"/>
    <n v="25"/>
    <n v="2"/>
    <x v="20"/>
    <m/>
    <x v="1"/>
    <x v="1"/>
    <m/>
    <m/>
    <s v="x"/>
  </r>
  <r>
    <x v="187"/>
    <x v="221"/>
    <x v="13"/>
    <x v="94"/>
    <n v="25"/>
    <n v="2"/>
    <x v="20"/>
    <m/>
    <x v="1"/>
    <x v="1"/>
    <m/>
    <m/>
    <s v="x"/>
  </r>
  <r>
    <x v="187"/>
    <x v="221"/>
    <x v="13"/>
    <x v="94"/>
    <n v="25"/>
    <n v="2"/>
    <x v="20"/>
    <m/>
    <x v="1"/>
    <x v="1"/>
    <m/>
    <m/>
    <s v="x"/>
  </r>
  <r>
    <x v="187"/>
    <x v="221"/>
    <x v="13"/>
    <x v="94"/>
    <n v="25"/>
    <n v="2"/>
    <x v="20"/>
    <m/>
    <x v="1"/>
    <x v="1"/>
    <m/>
    <m/>
    <s v="x"/>
  </r>
  <r>
    <x v="187"/>
    <x v="221"/>
    <x v="13"/>
    <x v="94"/>
    <n v="25"/>
    <n v="2"/>
    <x v="20"/>
    <m/>
    <x v="1"/>
    <x v="1"/>
    <m/>
    <m/>
    <s v="x"/>
  </r>
  <r>
    <x v="187"/>
    <x v="221"/>
    <x v="13"/>
    <x v="94"/>
    <n v="25"/>
    <n v="2"/>
    <x v="20"/>
    <m/>
    <x v="1"/>
    <x v="1"/>
    <m/>
    <m/>
    <s v="x"/>
  </r>
  <r>
    <x v="187"/>
    <x v="221"/>
    <x v="13"/>
    <x v="94"/>
    <n v="25"/>
    <n v="2"/>
    <x v="20"/>
    <m/>
    <x v="1"/>
    <x v="1"/>
    <m/>
    <m/>
    <s v="x"/>
  </r>
  <r>
    <x v="187"/>
    <x v="221"/>
    <x v="13"/>
    <x v="94"/>
    <n v="25"/>
    <n v="2"/>
    <x v="20"/>
    <m/>
    <x v="1"/>
    <x v="1"/>
    <m/>
    <m/>
    <s v="x"/>
  </r>
  <r>
    <x v="187"/>
    <x v="221"/>
    <x v="13"/>
    <x v="94"/>
    <n v="25"/>
    <n v="2"/>
    <x v="20"/>
    <m/>
    <x v="1"/>
    <x v="1"/>
    <m/>
    <m/>
    <s v="x"/>
  </r>
  <r>
    <x v="187"/>
    <x v="221"/>
    <x v="13"/>
    <x v="94"/>
    <n v="25"/>
    <n v="2"/>
    <x v="20"/>
    <m/>
    <x v="1"/>
    <x v="1"/>
    <m/>
    <m/>
    <s v="x"/>
  </r>
  <r>
    <x v="187"/>
    <x v="221"/>
    <x v="13"/>
    <x v="94"/>
    <n v="25"/>
    <n v="2"/>
    <x v="20"/>
    <m/>
    <x v="1"/>
    <x v="1"/>
    <m/>
    <m/>
    <s v="x"/>
  </r>
  <r>
    <x v="187"/>
    <x v="221"/>
    <x v="13"/>
    <x v="94"/>
    <n v="25"/>
    <n v="2"/>
    <x v="20"/>
    <m/>
    <x v="1"/>
    <x v="1"/>
    <m/>
    <m/>
    <s v="x"/>
  </r>
  <r>
    <x v="187"/>
    <x v="221"/>
    <x v="13"/>
    <x v="94"/>
    <n v="25"/>
    <n v="2"/>
    <x v="20"/>
    <m/>
    <x v="1"/>
    <x v="1"/>
    <m/>
    <m/>
    <s v="x"/>
  </r>
  <r>
    <x v="187"/>
    <x v="221"/>
    <x v="13"/>
    <x v="94"/>
    <n v="25"/>
    <n v="2"/>
    <x v="20"/>
    <m/>
    <x v="1"/>
    <x v="1"/>
    <m/>
    <m/>
    <s v="x"/>
  </r>
  <r>
    <x v="187"/>
    <x v="221"/>
    <x v="13"/>
    <x v="94"/>
    <n v="25"/>
    <n v="2"/>
    <x v="20"/>
    <m/>
    <x v="1"/>
    <x v="1"/>
    <m/>
    <m/>
    <s v="x"/>
  </r>
  <r>
    <x v="187"/>
    <x v="221"/>
    <x v="13"/>
    <x v="94"/>
    <n v="25"/>
    <n v="2"/>
    <x v="20"/>
    <m/>
    <x v="1"/>
    <x v="1"/>
    <m/>
    <m/>
    <s v="x"/>
  </r>
  <r>
    <x v="187"/>
    <x v="221"/>
    <x v="13"/>
    <x v="94"/>
    <n v="25"/>
    <n v="2"/>
    <x v="20"/>
    <m/>
    <x v="1"/>
    <x v="1"/>
    <m/>
    <m/>
    <s v="x"/>
  </r>
  <r>
    <x v="187"/>
    <x v="221"/>
    <x v="13"/>
    <x v="94"/>
    <n v="25"/>
    <n v="2"/>
    <x v="20"/>
    <m/>
    <x v="1"/>
    <x v="1"/>
    <m/>
    <m/>
    <s v="x"/>
  </r>
  <r>
    <x v="187"/>
    <x v="236"/>
    <x v="1"/>
    <x v="9"/>
    <n v="21"/>
    <n v="2"/>
    <x v="0"/>
    <m/>
    <x v="0"/>
    <x v="0"/>
    <m/>
    <m/>
    <m/>
  </r>
  <r>
    <x v="187"/>
    <x v="236"/>
    <x v="1"/>
    <x v="9"/>
    <n v="21"/>
    <n v="2"/>
    <x v="0"/>
    <m/>
    <x v="0"/>
    <x v="0"/>
    <m/>
    <m/>
    <m/>
  </r>
  <r>
    <x v="187"/>
    <x v="590"/>
    <x v="1"/>
    <x v="19"/>
    <n v="1"/>
    <n v="1"/>
    <x v="0"/>
    <m/>
    <x v="0"/>
    <x v="0"/>
    <m/>
    <m/>
    <s v="x"/>
  </r>
  <r>
    <x v="187"/>
    <x v="591"/>
    <x v="7"/>
    <x v="20"/>
    <n v="10"/>
    <n v="2"/>
    <x v="0"/>
    <m/>
    <x v="0"/>
    <x v="0"/>
    <m/>
    <m/>
    <m/>
  </r>
  <r>
    <x v="187"/>
    <x v="592"/>
    <x v="1"/>
    <x v="95"/>
    <n v="28"/>
    <n v="1"/>
    <x v="0"/>
    <m/>
    <x v="0"/>
    <x v="0"/>
    <m/>
    <m/>
    <s v="x"/>
  </r>
  <r>
    <x v="188"/>
    <x v="413"/>
    <x v="3"/>
    <x v="31"/>
    <n v="19"/>
    <n v="1"/>
    <x v="14"/>
    <m/>
    <x v="1"/>
    <x v="1"/>
    <m/>
    <s v="x"/>
    <s v="x"/>
  </r>
  <r>
    <x v="188"/>
    <x v="413"/>
    <x v="3"/>
    <x v="4"/>
    <n v="19"/>
    <n v="1"/>
    <x v="14"/>
    <m/>
    <x v="1"/>
    <x v="1"/>
    <m/>
    <s v="x"/>
    <s v="x"/>
  </r>
  <r>
    <x v="188"/>
    <x v="593"/>
    <x v="7"/>
    <x v="79"/>
    <n v="29"/>
    <n v="6"/>
    <x v="0"/>
    <m/>
    <x v="0"/>
    <x v="0"/>
    <m/>
    <m/>
    <m/>
  </r>
  <r>
    <x v="188"/>
    <x v="546"/>
    <x v="1"/>
    <x v="12"/>
    <n v="30"/>
    <n v="1"/>
    <x v="0"/>
    <m/>
    <x v="0"/>
    <x v="0"/>
    <m/>
    <m/>
    <m/>
  </r>
  <r>
    <x v="188"/>
    <x v="546"/>
    <x v="1"/>
    <x v="12"/>
    <n v="30"/>
    <n v="1"/>
    <x v="0"/>
    <m/>
    <x v="0"/>
    <x v="0"/>
    <m/>
    <m/>
    <m/>
  </r>
  <r>
    <x v="188"/>
    <x v="546"/>
    <x v="1"/>
    <x v="21"/>
    <n v="5"/>
    <n v="1"/>
    <x v="0"/>
    <m/>
    <x v="0"/>
    <x v="0"/>
    <m/>
    <m/>
    <s v="x"/>
  </r>
  <r>
    <x v="188"/>
    <x v="594"/>
    <x v="0"/>
    <x v="17"/>
    <n v="24"/>
    <n v="2"/>
    <x v="0"/>
    <m/>
    <x v="0"/>
    <x v="0"/>
    <m/>
    <m/>
    <s v="x"/>
  </r>
  <r>
    <x v="188"/>
    <x v="595"/>
    <x v="9"/>
    <x v="29"/>
    <n v="14"/>
    <n v="2"/>
    <x v="0"/>
    <m/>
    <x v="0"/>
    <x v="0"/>
    <m/>
    <m/>
    <s v="x"/>
  </r>
  <r>
    <x v="188"/>
    <x v="596"/>
    <x v="4"/>
    <x v="33"/>
    <n v="23"/>
    <n v="2"/>
    <x v="0"/>
    <m/>
    <x v="0"/>
    <x v="0"/>
    <m/>
    <m/>
    <m/>
  </r>
  <r>
    <x v="188"/>
    <x v="596"/>
    <x v="4"/>
    <x v="33"/>
    <n v="23"/>
    <n v="2"/>
    <x v="0"/>
    <m/>
    <x v="0"/>
    <x v="0"/>
    <m/>
    <m/>
    <m/>
  </r>
  <r>
    <x v="188"/>
    <x v="596"/>
    <x v="4"/>
    <x v="33"/>
    <n v="23"/>
    <n v="2"/>
    <x v="0"/>
    <m/>
    <x v="0"/>
    <x v="0"/>
    <m/>
    <m/>
    <m/>
  </r>
  <r>
    <x v="188"/>
    <x v="596"/>
    <x v="4"/>
    <x v="33"/>
    <n v="23"/>
    <n v="2"/>
    <x v="0"/>
    <m/>
    <x v="0"/>
    <x v="0"/>
    <m/>
    <m/>
    <m/>
  </r>
  <r>
    <x v="188"/>
    <x v="596"/>
    <x v="4"/>
    <x v="33"/>
    <n v="23"/>
    <n v="2"/>
    <x v="0"/>
    <m/>
    <x v="0"/>
    <x v="0"/>
    <m/>
    <m/>
    <m/>
  </r>
  <r>
    <x v="188"/>
    <x v="596"/>
    <x v="4"/>
    <x v="33"/>
    <n v="23"/>
    <n v="2"/>
    <x v="0"/>
    <m/>
    <x v="0"/>
    <x v="0"/>
    <m/>
    <m/>
    <m/>
  </r>
  <r>
    <x v="188"/>
    <x v="596"/>
    <x v="4"/>
    <x v="33"/>
    <n v="23"/>
    <n v="2"/>
    <x v="0"/>
    <m/>
    <x v="0"/>
    <x v="0"/>
    <m/>
    <m/>
    <m/>
  </r>
  <r>
    <x v="188"/>
    <x v="596"/>
    <x v="4"/>
    <x v="33"/>
    <n v="23"/>
    <n v="2"/>
    <x v="0"/>
    <m/>
    <x v="0"/>
    <x v="0"/>
    <m/>
    <m/>
    <m/>
  </r>
  <r>
    <x v="188"/>
    <x v="597"/>
    <x v="7"/>
    <x v="15"/>
    <n v="20"/>
    <n v="2"/>
    <x v="0"/>
    <m/>
    <x v="0"/>
    <x v="0"/>
    <m/>
    <m/>
    <m/>
  </r>
  <r>
    <x v="189"/>
    <x v="438"/>
    <x v="5"/>
    <x v="4"/>
    <n v="24"/>
    <n v="1"/>
    <x v="9"/>
    <m/>
    <x v="1"/>
    <x v="1"/>
    <m/>
    <s v="x"/>
    <s v="x"/>
  </r>
  <r>
    <x v="189"/>
    <x v="598"/>
    <x v="7"/>
    <x v="15"/>
    <n v="26"/>
    <n v="2"/>
    <x v="2"/>
    <m/>
    <x v="1"/>
    <x v="1"/>
    <m/>
    <m/>
    <m/>
  </r>
  <r>
    <x v="189"/>
    <x v="413"/>
    <x v="3"/>
    <x v="31"/>
    <n v="21"/>
    <n v="3"/>
    <x v="0"/>
    <m/>
    <x v="0"/>
    <x v="0"/>
    <m/>
    <m/>
    <s v="x"/>
  </r>
  <r>
    <x v="190"/>
    <x v="62"/>
    <x v="5"/>
    <x v="43"/>
    <n v="7"/>
    <n v="3"/>
    <x v="0"/>
    <m/>
    <x v="0"/>
    <x v="0"/>
    <m/>
    <m/>
    <s v="x"/>
  </r>
  <r>
    <x v="191"/>
    <x v="599"/>
    <x v="7"/>
    <x v="15"/>
    <n v="17"/>
    <n v="2"/>
    <x v="21"/>
    <m/>
    <x v="1"/>
    <x v="1"/>
    <m/>
    <m/>
    <s v="x"/>
  </r>
  <r>
    <x v="191"/>
    <x v="599"/>
    <x v="7"/>
    <x v="15"/>
    <n v="17"/>
    <n v="2"/>
    <x v="22"/>
    <m/>
    <x v="1"/>
    <x v="1"/>
    <m/>
    <m/>
    <s v="x"/>
  </r>
  <r>
    <x v="191"/>
    <x v="599"/>
    <x v="7"/>
    <x v="15"/>
    <n v="17"/>
    <n v="2"/>
    <x v="22"/>
    <m/>
    <x v="1"/>
    <x v="1"/>
    <m/>
    <m/>
    <s v="x"/>
  </r>
  <r>
    <x v="192"/>
    <x v="195"/>
    <x v="7"/>
    <x v="36"/>
    <n v="20"/>
    <n v="1"/>
    <x v="22"/>
    <m/>
    <x v="1"/>
    <x v="1"/>
    <m/>
    <m/>
    <s v="x"/>
  </r>
  <r>
    <x v="193"/>
    <x v="55"/>
    <x v="5"/>
    <x v="11"/>
    <n v="7"/>
    <n v="2"/>
    <x v="18"/>
    <m/>
    <x v="1"/>
    <x v="1"/>
    <m/>
    <s v="x"/>
    <s v="x"/>
  </r>
  <r>
    <x v="194"/>
    <x v="380"/>
    <x v="0"/>
    <x v="17"/>
    <n v="24"/>
    <n v="2"/>
    <x v="14"/>
    <m/>
    <x v="1"/>
    <x v="1"/>
    <m/>
    <s v="x"/>
    <s v="x"/>
  </r>
  <r>
    <x v="194"/>
    <x v="380"/>
    <x v="0"/>
    <x v="16"/>
    <n v="26"/>
    <n v="2"/>
    <x v="5"/>
    <m/>
    <x v="1"/>
    <x v="1"/>
    <m/>
    <s v="x"/>
    <s v="x"/>
  </r>
  <r>
    <x v="194"/>
    <x v="231"/>
    <x v="0"/>
    <x v="16"/>
    <n v="23"/>
    <n v="2"/>
    <x v="5"/>
    <m/>
    <x v="1"/>
    <x v="1"/>
    <m/>
    <s v="x"/>
    <s v="x"/>
  </r>
  <r>
    <x v="195"/>
    <x v="600"/>
    <x v="9"/>
    <x v="21"/>
    <n v="8"/>
    <n v="1"/>
    <x v="17"/>
    <m/>
    <x v="1"/>
    <x v="1"/>
    <m/>
    <m/>
    <m/>
  </r>
  <r>
    <x v="195"/>
    <x v="195"/>
    <x v="7"/>
    <x v="96"/>
    <n v="30"/>
    <n v="2"/>
    <x v="7"/>
    <m/>
    <x v="1"/>
    <x v="1"/>
    <m/>
    <s v="x"/>
    <s v="x"/>
  </r>
  <r>
    <x v="195"/>
    <x v="175"/>
    <x v="1"/>
    <x v="9"/>
    <n v="32"/>
    <n v="3"/>
    <x v="0"/>
    <s v="x"/>
    <x v="1"/>
    <x v="1"/>
    <m/>
    <m/>
    <m/>
  </r>
  <r>
    <x v="196"/>
    <x v="601"/>
    <x v="7"/>
    <x v="36"/>
    <n v="21"/>
    <n v="2"/>
    <x v="7"/>
    <m/>
    <x v="1"/>
    <x v="1"/>
    <m/>
    <m/>
    <s v="x"/>
  </r>
  <r>
    <x v="196"/>
    <x v="602"/>
    <x v="0"/>
    <x v="97"/>
    <n v="20"/>
    <n v="2"/>
    <x v="0"/>
    <m/>
    <x v="0"/>
    <x v="0"/>
    <m/>
    <m/>
    <m/>
  </r>
  <r>
    <x v="196"/>
    <x v="602"/>
    <x v="0"/>
    <x v="97"/>
    <n v="20"/>
    <n v="2"/>
    <x v="0"/>
    <m/>
    <x v="0"/>
    <x v="0"/>
    <m/>
    <m/>
    <m/>
  </r>
  <r>
    <x v="196"/>
    <x v="602"/>
    <x v="0"/>
    <x v="97"/>
    <n v="20"/>
    <n v="2"/>
    <x v="0"/>
    <m/>
    <x v="0"/>
    <x v="0"/>
    <m/>
    <m/>
    <m/>
  </r>
  <r>
    <x v="196"/>
    <x v="195"/>
    <x v="5"/>
    <x v="61"/>
    <n v="29"/>
    <n v="2"/>
    <x v="0"/>
    <m/>
    <x v="0"/>
    <x v="0"/>
    <m/>
    <m/>
    <s v="x"/>
  </r>
  <r>
    <x v="196"/>
    <x v="603"/>
    <x v="1"/>
    <x v="93"/>
    <n v="14"/>
    <n v="1"/>
    <x v="0"/>
    <m/>
    <x v="0"/>
    <x v="0"/>
    <m/>
    <m/>
    <s v="x"/>
  </r>
  <r>
    <x v="197"/>
    <x v="467"/>
    <x v="10"/>
    <x v="17"/>
    <n v="14"/>
    <n v="3"/>
    <x v="14"/>
    <m/>
    <x v="1"/>
    <x v="1"/>
    <m/>
    <s v="x"/>
    <s v="x"/>
  </r>
  <r>
    <x v="198"/>
    <x v="604"/>
    <x v="1"/>
    <x v="53"/>
    <n v="21"/>
    <n v="2"/>
    <x v="0"/>
    <m/>
    <x v="0"/>
    <x v="0"/>
    <m/>
    <m/>
    <m/>
  </r>
  <r>
    <x v="198"/>
    <x v="16"/>
    <x v="1"/>
    <x v="12"/>
    <n v="18"/>
    <n v="1"/>
    <x v="0"/>
    <m/>
    <x v="0"/>
    <x v="0"/>
    <m/>
    <m/>
    <s v="x"/>
  </r>
  <r>
    <x v="198"/>
    <x v="589"/>
    <x v="1"/>
    <x v="93"/>
    <n v="11"/>
    <n v="2"/>
    <x v="0"/>
    <m/>
    <x v="0"/>
    <x v="0"/>
    <m/>
    <m/>
    <m/>
  </r>
  <r>
    <x v="198"/>
    <x v="236"/>
    <x v="1"/>
    <x v="9"/>
    <n v="18"/>
    <n v="3"/>
    <x v="0"/>
    <s v="x"/>
    <x v="1"/>
    <x v="1"/>
    <m/>
    <m/>
    <m/>
  </r>
  <r>
    <x v="198"/>
    <x v="513"/>
    <x v="1"/>
    <x v="98"/>
    <n v="26"/>
    <n v="3"/>
    <x v="0"/>
    <m/>
    <x v="0"/>
    <x v="1"/>
    <m/>
    <m/>
    <m/>
  </r>
  <r>
    <x v="198"/>
    <x v="432"/>
    <x v="5"/>
    <x v="31"/>
    <n v="21"/>
    <n v="2"/>
    <x v="0"/>
    <m/>
    <x v="0"/>
    <x v="0"/>
    <m/>
    <m/>
    <s v="x"/>
  </r>
  <r>
    <x v="198"/>
    <x v="432"/>
    <x v="5"/>
    <x v="31"/>
    <n v="21"/>
    <n v="2"/>
    <x v="0"/>
    <m/>
    <x v="0"/>
    <x v="0"/>
    <m/>
    <m/>
    <s v="x"/>
  </r>
  <r>
    <x v="198"/>
    <x v="605"/>
    <x v="1"/>
    <x v="1"/>
    <n v="30"/>
    <n v="2"/>
    <x v="0"/>
    <s v="x"/>
    <x v="1"/>
    <x v="1"/>
    <m/>
    <m/>
    <m/>
  </r>
  <r>
    <x v="198"/>
    <x v="605"/>
    <x v="1"/>
    <x v="1"/>
    <n v="30"/>
    <n v="2"/>
    <x v="0"/>
    <s v="x"/>
    <x v="1"/>
    <x v="1"/>
    <m/>
    <m/>
    <m/>
  </r>
  <r>
    <x v="198"/>
    <x v="605"/>
    <x v="1"/>
    <x v="1"/>
    <n v="30"/>
    <n v="2"/>
    <x v="0"/>
    <s v="x"/>
    <x v="1"/>
    <x v="1"/>
    <m/>
    <m/>
    <m/>
  </r>
  <r>
    <x v="199"/>
    <x v="380"/>
    <x v="0"/>
    <x v="16"/>
    <n v="26"/>
    <n v="2"/>
    <x v="5"/>
    <m/>
    <x v="1"/>
    <x v="1"/>
    <m/>
    <s v="x"/>
    <s v="x"/>
  </r>
  <r>
    <x v="199"/>
    <x v="380"/>
    <x v="5"/>
    <x v="31"/>
    <n v="20"/>
    <n v="2"/>
    <x v="2"/>
    <m/>
    <x v="1"/>
    <x v="1"/>
    <m/>
    <s v="x"/>
    <s v="x"/>
  </r>
  <r>
    <x v="199"/>
    <x v="380"/>
    <x v="0"/>
    <x v="16"/>
    <n v="26"/>
    <n v="2"/>
    <x v="5"/>
    <m/>
    <x v="1"/>
    <x v="1"/>
    <m/>
    <s v="x"/>
    <s v="x"/>
  </r>
  <r>
    <x v="199"/>
    <x v="380"/>
    <x v="5"/>
    <x v="31"/>
    <n v="26"/>
    <n v="2"/>
    <x v="2"/>
    <m/>
    <x v="1"/>
    <x v="1"/>
    <m/>
    <s v="x"/>
    <s v="x"/>
  </r>
  <r>
    <x v="199"/>
    <x v="380"/>
    <x v="7"/>
    <x v="15"/>
    <n v="18"/>
    <n v="1"/>
    <x v="0"/>
    <m/>
    <x v="0"/>
    <x v="0"/>
    <m/>
    <m/>
    <s v="x"/>
  </r>
  <r>
    <x v="199"/>
    <x v="380"/>
    <x v="7"/>
    <x v="15"/>
    <n v="23"/>
    <n v="3"/>
    <x v="0"/>
    <m/>
    <x v="0"/>
    <x v="0"/>
    <m/>
    <m/>
    <s v="x"/>
  </r>
  <r>
    <x v="199"/>
    <x v="13"/>
    <x v="6"/>
    <x v="36"/>
    <n v="9"/>
    <n v="9"/>
    <x v="2"/>
    <m/>
    <x v="1"/>
    <x v="1"/>
    <m/>
    <m/>
    <m/>
  </r>
  <r>
    <x v="199"/>
    <x v="13"/>
    <x v="6"/>
    <x v="16"/>
    <n v="9"/>
    <n v="9"/>
    <x v="14"/>
    <m/>
    <x v="1"/>
    <x v="1"/>
    <m/>
    <m/>
    <m/>
  </r>
  <r>
    <x v="199"/>
    <x v="13"/>
    <x v="6"/>
    <x v="4"/>
    <n v="17"/>
    <n v="17"/>
    <x v="9"/>
    <m/>
    <x v="1"/>
    <x v="1"/>
    <m/>
    <m/>
    <m/>
  </r>
  <r>
    <x v="199"/>
    <x v="13"/>
    <x v="6"/>
    <x v="99"/>
    <n v="9"/>
    <n v="9"/>
    <x v="2"/>
    <m/>
    <x v="1"/>
    <x v="1"/>
    <m/>
    <m/>
    <m/>
  </r>
  <r>
    <x v="199"/>
    <x v="13"/>
    <x v="6"/>
    <x v="78"/>
    <n v="9"/>
    <n v="9"/>
    <x v="14"/>
    <m/>
    <x v="1"/>
    <x v="1"/>
    <m/>
    <m/>
    <m/>
  </r>
  <r>
    <x v="199"/>
    <x v="13"/>
    <x v="6"/>
    <x v="100"/>
    <n v="14"/>
    <n v="14"/>
    <x v="9"/>
    <m/>
    <x v="1"/>
    <x v="1"/>
    <m/>
    <m/>
    <m/>
  </r>
  <r>
    <x v="199"/>
    <x v="62"/>
    <x v="5"/>
    <x v="4"/>
    <n v="2"/>
    <n v="1"/>
    <x v="0"/>
    <m/>
    <x v="0"/>
    <x v="0"/>
    <m/>
    <m/>
    <s v="x"/>
  </r>
  <r>
    <x v="199"/>
    <x v="606"/>
    <x v="8"/>
    <x v="24"/>
    <n v="5"/>
    <n v="1"/>
    <x v="0"/>
    <m/>
    <x v="0"/>
    <x v="0"/>
    <m/>
    <m/>
    <m/>
  </r>
  <r>
    <x v="199"/>
    <x v="380"/>
    <x v="0"/>
    <x v="16"/>
    <n v="25"/>
    <n v="2"/>
    <x v="0"/>
    <m/>
    <x v="0"/>
    <x v="0"/>
    <m/>
    <m/>
    <s v="x"/>
  </r>
  <r>
    <x v="199"/>
    <x v="380"/>
    <x v="7"/>
    <x v="15"/>
    <n v="25"/>
    <n v="2"/>
    <x v="0"/>
    <m/>
    <x v="0"/>
    <x v="0"/>
    <m/>
    <m/>
    <s v="x"/>
  </r>
  <r>
    <x v="199"/>
    <x v="195"/>
    <x v="0"/>
    <x v="101"/>
    <n v="20"/>
    <n v="2"/>
    <x v="0"/>
    <m/>
    <x v="0"/>
    <x v="0"/>
    <m/>
    <m/>
    <s v="x"/>
  </r>
  <r>
    <x v="199"/>
    <x v="195"/>
    <x v="0"/>
    <x v="101"/>
    <n v="20"/>
    <n v="2"/>
    <x v="0"/>
    <m/>
    <x v="0"/>
    <x v="0"/>
    <m/>
    <m/>
    <s v="x"/>
  </r>
  <r>
    <x v="200"/>
    <x v="607"/>
    <x v="5"/>
    <x v="8"/>
    <n v="1"/>
    <n v="2"/>
    <x v="0"/>
    <m/>
    <x v="0"/>
    <x v="0"/>
    <m/>
    <m/>
    <m/>
  </r>
  <r>
    <x v="201"/>
    <x v="608"/>
    <x v="1"/>
    <x v="6"/>
    <n v="19"/>
    <n v="2"/>
    <x v="0"/>
    <m/>
    <x v="0"/>
    <x v="0"/>
    <m/>
    <m/>
    <m/>
  </r>
  <r>
    <x v="201"/>
    <x v="608"/>
    <x v="1"/>
    <x v="6"/>
    <n v="19"/>
    <n v="2"/>
    <x v="0"/>
    <m/>
    <x v="0"/>
    <x v="0"/>
    <m/>
    <m/>
    <m/>
  </r>
  <r>
    <x v="201"/>
    <x v="609"/>
    <x v="0"/>
    <x v="102"/>
    <n v="11"/>
    <n v="5"/>
    <x v="0"/>
    <m/>
    <x v="0"/>
    <x v="0"/>
    <m/>
    <m/>
    <m/>
  </r>
  <r>
    <x v="201"/>
    <x v="610"/>
    <x v="5"/>
    <x v="51"/>
    <n v="10"/>
    <n v="6"/>
    <x v="0"/>
    <m/>
    <x v="0"/>
    <x v="0"/>
    <m/>
    <m/>
    <m/>
  </r>
  <r>
    <x v="201"/>
    <x v="611"/>
    <x v="9"/>
    <x v="6"/>
    <n v="30"/>
    <n v="2"/>
    <x v="0"/>
    <m/>
    <x v="0"/>
    <x v="0"/>
    <m/>
    <m/>
    <m/>
  </r>
  <r>
    <x v="201"/>
    <x v="611"/>
    <x v="9"/>
    <x v="6"/>
    <n v="30"/>
    <n v="2"/>
    <x v="0"/>
    <m/>
    <x v="0"/>
    <x v="0"/>
    <m/>
    <m/>
    <m/>
  </r>
  <r>
    <x v="202"/>
    <x v="526"/>
    <x v="2"/>
    <x v="2"/>
    <n v="15"/>
    <n v="2"/>
    <x v="11"/>
    <m/>
    <x v="1"/>
    <x v="1"/>
    <m/>
    <s v="x"/>
    <s v="x"/>
  </r>
  <r>
    <x v="202"/>
    <x v="526"/>
    <x v="2"/>
    <x v="2"/>
    <n v="15"/>
    <n v="2"/>
    <x v="11"/>
    <m/>
    <x v="1"/>
    <x v="1"/>
    <m/>
    <s v="x"/>
    <s v="x"/>
  </r>
  <r>
    <x v="202"/>
    <x v="612"/>
    <x v="2"/>
    <x v="103"/>
    <n v="15"/>
    <n v="2"/>
    <x v="11"/>
    <m/>
    <x v="1"/>
    <x v="1"/>
    <m/>
    <s v="x"/>
    <s v="x"/>
  </r>
  <r>
    <x v="202"/>
    <x v="612"/>
    <x v="2"/>
    <x v="103"/>
    <n v="15"/>
    <n v="2"/>
    <x v="11"/>
    <m/>
    <x v="1"/>
    <x v="1"/>
    <m/>
    <s v="x"/>
    <s v="x"/>
  </r>
  <r>
    <x v="202"/>
    <x v="57"/>
    <x v="1"/>
    <x v="1"/>
    <n v="28"/>
    <n v="2"/>
    <x v="0"/>
    <m/>
    <x v="0"/>
    <x v="0"/>
    <m/>
    <m/>
    <m/>
  </r>
  <r>
    <x v="202"/>
    <x v="613"/>
    <x v="2"/>
    <x v="2"/>
    <n v="11"/>
    <n v="3"/>
    <x v="0"/>
    <m/>
    <x v="0"/>
    <x v="0"/>
    <m/>
    <m/>
    <s v="x"/>
  </r>
  <r>
    <x v="202"/>
    <x v="614"/>
    <x v="2"/>
    <x v="2"/>
    <n v="14"/>
    <n v="2"/>
    <x v="0"/>
    <m/>
    <x v="0"/>
    <x v="1"/>
    <m/>
    <m/>
    <s v="x"/>
  </r>
  <r>
    <x v="202"/>
    <x v="612"/>
    <x v="2"/>
    <x v="2"/>
    <n v="12"/>
    <n v="2"/>
    <x v="0"/>
    <m/>
    <x v="0"/>
    <x v="1"/>
    <m/>
    <m/>
    <s v="x"/>
  </r>
  <r>
    <x v="202"/>
    <x v="615"/>
    <x v="9"/>
    <x v="29"/>
    <n v="20"/>
    <n v="2"/>
    <x v="0"/>
    <m/>
    <x v="0"/>
    <x v="0"/>
    <m/>
    <m/>
    <m/>
  </r>
  <r>
    <x v="202"/>
    <x v="615"/>
    <x v="9"/>
    <x v="29"/>
    <n v="20"/>
    <n v="2"/>
    <x v="0"/>
    <m/>
    <x v="0"/>
    <x v="0"/>
    <m/>
    <m/>
    <m/>
  </r>
  <r>
    <x v="202"/>
    <x v="78"/>
    <x v="1"/>
    <x v="18"/>
    <n v="30"/>
    <n v="2"/>
    <x v="0"/>
    <m/>
    <x v="0"/>
    <x v="0"/>
    <m/>
    <m/>
    <m/>
  </r>
  <r>
    <x v="202"/>
    <x v="78"/>
    <x v="1"/>
    <x v="18"/>
    <n v="30"/>
    <n v="2"/>
    <x v="0"/>
    <m/>
    <x v="0"/>
    <x v="0"/>
    <m/>
    <m/>
    <m/>
  </r>
  <r>
    <x v="202"/>
    <x v="546"/>
    <x v="1"/>
    <x v="21"/>
    <n v="20"/>
    <n v="2"/>
    <x v="0"/>
    <m/>
    <x v="0"/>
    <x v="0"/>
    <m/>
    <m/>
    <s v="x"/>
  </r>
  <r>
    <x v="202"/>
    <x v="546"/>
    <x v="1"/>
    <x v="21"/>
    <n v="20"/>
    <n v="2"/>
    <x v="0"/>
    <m/>
    <x v="0"/>
    <x v="0"/>
    <m/>
    <m/>
    <s v="x"/>
  </r>
  <r>
    <x v="202"/>
    <x v="546"/>
    <x v="1"/>
    <x v="21"/>
    <n v="20"/>
    <n v="2"/>
    <x v="0"/>
    <m/>
    <x v="0"/>
    <x v="0"/>
    <m/>
    <m/>
    <s v="x"/>
  </r>
  <r>
    <x v="202"/>
    <x v="546"/>
    <x v="1"/>
    <x v="21"/>
    <n v="20"/>
    <n v="2"/>
    <x v="0"/>
    <m/>
    <x v="0"/>
    <x v="0"/>
    <m/>
    <m/>
    <s v="x"/>
  </r>
  <r>
    <x v="202"/>
    <x v="616"/>
    <x v="1"/>
    <x v="32"/>
    <n v="8"/>
    <n v="2"/>
    <x v="0"/>
    <m/>
    <x v="0"/>
    <x v="0"/>
    <m/>
    <m/>
    <s v="x"/>
  </r>
  <r>
    <x v="203"/>
    <x v="108"/>
    <x v="5"/>
    <x v="31"/>
    <n v="21"/>
    <n v="1"/>
    <x v="9"/>
    <m/>
    <x v="1"/>
    <x v="1"/>
    <m/>
    <m/>
    <m/>
  </r>
  <r>
    <x v="203"/>
    <x v="162"/>
    <x v="1"/>
    <x v="32"/>
    <n v="22"/>
    <n v="2"/>
    <x v="0"/>
    <m/>
    <x v="0"/>
    <x v="0"/>
    <m/>
    <m/>
    <s v="x"/>
  </r>
  <r>
    <x v="203"/>
    <x v="1"/>
    <x v="1"/>
    <x v="52"/>
    <n v="14"/>
    <n v="2"/>
    <x v="0"/>
    <s v="x"/>
    <x v="1"/>
    <x v="1"/>
    <m/>
    <m/>
    <s v="x"/>
  </r>
  <r>
    <x v="203"/>
    <x v="217"/>
    <x v="7"/>
    <x v="20"/>
    <n v="2"/>
    <n v="1"/>
    <x v="0"/>
    <m/>
    <x v="0"/>
    <x v="0"/>
    <m/>
    <m/>
    <s v="x"/>
  </r>
  <r>
    <x v="203"/>
    <x v="617"/>
    <x v="1"/>
    <x v="45"/>
    <n v="16"/>
    <n v="2"/>
    <x v="0"/>
    <m/>
    <x v="0"/>
    <x v="0"/>
    <m/>
    <m/>
    <m/>
  </r>
  <r>
    <x v="203"/>
    <x v="1"/>
    <x v="1"/>
    <x v="45"/>
    <n v="10"/>
    <n v="1"/>
    <x v="0"/>
    <m/>
    <x v="0"/>
    <x v="0"/>
    <m/>
    <m/>
    <s v="x"/>
  </r>
  <r>
    <x v="204"/>
    <x v="618"/>
    <x v="7"/>
    <x v="20"/>
    <n v="21"/>
    <n v="1"/>
    <x v="21"/>
    <m/>
    <x v="1"/>
    <x v="1"/>
    <m/>
    <m/>
    <s v="x"/>
  </r>
  <r>
    <x v="204"/>
    <x v="619"/>
    <x v="10"/>
    <x v="16"/>
    <n v="25"/>
    <n v="1"/>
    <x v="14"/>
    <m/>
    <x v="1"/>
    <x v="1"/>
    <m/>
    <m/>
    <m/>
  </r>
  <r>
    <x v="204"/>
    <x v="619"/>
    <x v="10"/>
    <x v="17"/>
    <n v="22"/>
    <n v="1"/>
    <x v="14"/>
    <m/>
    <x v="1"/>
    <x v="1"/>
    <m/>
    <m/>
    <m/>
  </r>
  <r>
    <x v="204"/>
    <x v="620"/>
    <x v="5"/>
    <x v="31"/>
    <n v="11"/>
    <n v="1"/>
    <x v="0"/>
    <m/>
    <x v="0"/>
    <x v="0"/>
    <m/>
    <m/>
    <m/>
  </r>
  <r>
    <x v="204"/>
    <x v="618"/>
    <x v="7"/>
    <x v="20"/>
    <n v="17"/>
    <n v="1"/>
    <x v="0"/>
    <m/>
    <x v="0"/>
    <x v="0"/>
    <m/>
    <m/>
    <s v="x"/>
  </r>
  <r>
    <x v="205"/>
    <x v="413"/>
    <x v="7"/>
    <x v="20"/>
    <n v="21"/>
    <n v="2"/>
    <x v="2"/>
    <m/>
    <x v="1"/>
    <x v="1"/>
    <m/>
    <s v="x"/>
    <s v="x"/>
  </r>
  <r>
    <x v="205"/>
    <x v="413"/>
    <x v="3"/>
    <x v="17"/>
    <n v="21"/>
    <n v="2"/>
    <x v="2"/>
    <m/>
    <x v="1"/>
    <x v="1"/>
    <m/>
    <m/>
    <m/>
  </r>
  <r>
    <x v="205"/>
    <x v="621"/>
    <x v="2"/>
    <x v="2"/>
    <n v="12"/>
    <n v="2"/>
    <x v="0"/>
    <m/>
    <x v="0"/>
    <x v="0"/>
    <m/>
    <m/>
    <s v="x"/>
  </r>
  <r>
    <x v="205"/>
    <x v="8"/>
    <x v="5"/>
    <x v="55"/>
    <n v="7"/>
    <n v="4"/>
    <x v="0"/>
    <m/>
    <x v="0"/>
    <x v="0"/>
    <m/>
    <m/>
    <s v="x"/>
  </r>
  <r>
    <x v="205"/>
    <x v="212"/>
    <x v="7"/>
    <x v="15"/>
    <n v="25"/>
    <n v="2"/>
    <x v="0"/>
    <m/>
    <x v="0"/>
    <x v="9"/>
    <m/>
    <m/>
    <s v="x"/>
  </r>
  <r>
    <x v="205"/>
    <x v="8"/>
    <x v="7"/>
    <x v="36"/>
    <n v="23"/>
    <n v="2"/>
    <x v="0"/>
    <m/>
    <x v="0"/>
    <x v="0"/>
    <m/>
    <m/>
    <s v="x"/>
  </r>
  <r>
    <x v="205"/>
    <x v="8"/>
    <x v="7"/>
    <x v="36"/>
    <n v="23"/>
    <n v="2"/>
    <x v="0"/>
    <m/>
    <x v="0"/>
    <x v="0"/>
    <m/>
    <m/>
    <s v="x"/>
  </r>
  <r>
    <x v="205"/>
    <x v="592"/>
    <x v="1"/>
    <x v="18"/>
    <n v="23"/>
    <n v="1"/>
    <x v="0"/>
    <m/>
    <x v="0"/>
    <x v="4"/>
    <m/>
    <m/>
    <s v="x"/>
  </r>
  <r>
    <x v="206"/>
    <x v="119"/>
    <x v="9"/>
    <x v="29"/>
    <n v="8"/>
    <n v="1"/>
    <x v="17"/>
    <m/>
    <x v="1"/>
    <x v="1"/>
    <m/>
    <m/>
    <s v="x"/>
  </r>
  <r>
    <x v="206"/>
    <x v="553"/>
    <x v="7"/>
    <x v="22"/>
    <n v="7"/>
    <n v="1"/>
    <x v="23"/>
    <m/>
    <x v="1"/>
    <x v="1"/>
    <s v="x"/>
    <s v="x"/>
    <s v="x"/>
  </r>
  <r>
    <x v="207"/>
    <x v="16"/>
    <x v="9"/>
    <x v="25"/>
    <n v="20"/>
    <n v="1"/>
    <x v="17"/>
    <m/>
    <x v="1"/>
    <x v="1"/>
    <m/>
    <m/>
    <s v="x"/>
  </r>
  <r>
    <x v="208"/>
    <x v="126"/>
    <x v="5"/>
    <x v="11"/>
    <n v="7"/>
    <n v="3"/>
    <x v="16"/>
    <m/>
    <x v="1"/>
    <x v="1"/>
    <s v="x"/>
    <m/>
    <m/>
  </r>
  <r>
    <x v="208"/>
    <x v="622"/>
    <x v="9"/>
    <x v="29"/>
    <n v="22"/>
    <n v="1"/>
    <x v="0"/>
    <m/>
    <x v="0"/>
    <x v="0"/>
    <m/>
    <m/>
    <m/>
  </r>
  <r>
    <x v="209"/>
    <x v="23"/>
    <x v="5"/>
    <x v="17"/>
    <n v="26"/>
    <n v="2"/>
    <x v="2"/>
    <m/>
    <x v="1"/>
    <x v="1"/>
    <m/>
    <s v="x"/>
    <s v="x"/>
  </r>
  <r>
    <x v="209"/>
    <x v="623"/>
    <x v="5"/>
    <x v="8"/>
    <n v="24"/>
    <n v="2"/>
    <x v="9"/>
    <m/>
    <x v="1"/>
    <x v="1"/>
    <m/>
    <m/>
    <m/>
  </r>
  <r>
    <x v="209"/>
    <x v="624"/>
    <x v="9"/>
    <x v="67"/>
    <n v="10"/>
    <n v="2"/>
    <x v="0"/>
    <m/>
    <x v="0"/>
    <x v="0"/>
    <m/>
    <m/>
    <s v="x"/>
  </r>
  <r>
    <x v="209"/>
    <x v="625"/>
    <x v="2"/>
    <x v="76"/>
    <n v="9"/>
    <n v="2"/>
    <x v="0"/>
    <m/>
    <x v="0"/>
    <x v="0"/>
    <m/>
    <m/>
    <s v="x"/>
  </r>
  <r>
    <x v="209"/>
    <x v="626"/>
    <x v="7"/>
    <x v="36"/>
    <n v="20"/>
    <n v="3"/>
    <x v="0"/>
    <m/>
    <x v="0"/>
    <x v="0"/>
    <m/>
    <m/>
    <m/>
  </r>
  <r>
    <x v="209"/>
    <x v="212"/>
    <x v="7"/>
    <x v="20"/>
    <n v="23"/>
    <n v="1"/>
    <x v="0"/>
    <m/>
    <x v="0"/>
    <x v="9"/>
    <m/>
    <m/>
    <s v="x"/>
  </r>
  <r>
    <x v="209"/>
    <x v="627"/>
    <x v="9"/>
    <x v="67"/>
    <n v="5"/>
    <n v="1"/>
    <x v="0"/>
    <m/>
    <x v="0"/>
    <x v="0"/>
    <m/>
    <m/>
    <m/>
  </r>
  <r>
    <x v="209"/>
    <x v="628"/>
    <x v="1"/>
    <x v="18"/>
    <n v="28"/>
    <n v="1"/>
    <x v="0"/>
    <m/>
    <x v="0"/>
    <x v="0"/>
    <m/>
    <m/>
    <m/>
  </r>
  <r>
    <x v="209"/>
    <x v="628"/>
    <x v="1"/>
    <x v="18"/>
    <n v="26"/>
    <n v="2"/>
    <x v="0"/>
    <m/>
    <x v="0"/>
    <x v="0"/>
    <m/>
    <m/>
    <m/>
  </r>
  <r>
    <x v="209"/>
    <x v="23"/>
    <x v="0"/>
    <x v="17"/>
    <n v="24"/>
    <n v="2"/>
    <x v="0"/>
    <m/>
    <x v="0"/>
    <x v="0"/>
    <m/>
    <m/>
    <s v="x"/>
  </r>
  <r>
    <x v="209"/>
    <x v="516"/>
    <x v="5"/>
    <x v="4"/>
    <n v="17"/>
    <n v="2"/>
    <x v="5"/>
    <m/>
    <x v="1"/>
    <x v="1"/>
    <m/>
    <s v="x"/>
    <s v="x"/>
  </r>
  <r>
    <x v="209"/>
    <x v="516"/>
    <x v="5"/>
    <x v="4"/>
    <n v="17"/>
    <n v="2"/>
    <x v="5"/>
    <m/>
    <x v="1"/>
    <x v="1"/>
    <m/>
    <s v="x"/>
    <s v="x"/>
  </r>
  <r>
    <x v="209"/>
    <x v="516"/>
    <x v="5"/>
    <x v="4"/>
    <n v="17"/>
    <n v="2"/>
    <x v="5"/>
    <m/>
    <x v="1"/>
    <x v="1"/>
    <m/>
    <s v="x"/>
    <s v="x"/>
  </r>
  <r>
    <x v="210"/>
    <x v="452"/>
    <x v="4"/>
    <x v="24"/>
    <n v="14"/>
    <n v="4"/>
    <x v="0"/>
    <m/>
    <x v="0"/>
    <x v="0"/>
    <m/>
    <m/>
    <m/>
  </r>
  <r>
    <x v="211"/>
    <x v="629"/>
    <x v="1"/>
    <x v="67"/>
    <n v="29"/>
    <n v="4"/>
    <x v="0"/>
    <m/>
    <x v="0"/>
    <x v="0"/>
    <m/>
    <m/>
    <m/>
  </r>
  <r>
    <x v="211"/>
    <x v="630"/>
    <x v="7"/>
    <x v="11"/>
    <n v="25"/>
    <n v="8"/>
    <x v="0"/>
    <m/>
    <x v="0"/>
    <x v="0"/>
    <s v="x"/>
    <m/>
    <m/>
  </r>
  <r>
    <x v="211"/>
    <x v="631"/>
    <x v="4"/>
    <x v="24"/>
    <n v="27"/>
    <n v="4"/>
    <x v="0"/>
    <m/>
    <x v="0"/>
    <x v="0"/>
    <m/>
    <m/>
    <m/>
  </r>
  <r>
    <x v="211"/>
    <x v="546"/>
    <x v="9"/>
    <x v="25"/>
    <n v="19"/>
    <n v="1"/>
    <x v="0"/>
    <m/>
    <x v="0"/>
    <x v="2"/>
    <m/>
    <m/>
    <s v="x"/>
  </r>
  <r>
    <x v="211"/>
    <x v="546"/>
    <x v="9"/>
    <x v="25"/>
    <n v="19"/>
    <n v="1"/>
    <x v="0"/>
    <m/>
    <x v="0"/>
    <x v="2"/>
    <m/>
    <m/>
    <s v="x"/>
  </r>
  <r>
    <x v="211"/>
    <x v="51"/>
    <x v="1"/>
    <x v="6"/>
    <n v="19"/>
    <n v="1"/>
    <x v="0"/>
    <m/>
    <x v="0"/>
    <x v="15"/>
    <m/>
    <m/>
    <s v="x"/>
  </r>
  <r>
    <x v="211"/>
    <x v="632"/>
    <x v="9"/>
    <x v="104"/>
    <n v="9"/>
    <n v="4"/>
    <x v="0"/>
    <m/>
    <x v="0"/>
    <x v="0"/>
    <m/>
    <m/>
    <m/>
  </r>
  <r>
    <x v="211"/>
    <x v="55"/>
    <x v="5"/>
    <x v="31"/>
    <n v="23"/>
    <n v="2"/>
    <x v="0"/>
    <m/>
    <x v="0"/>
    <x v="0"/>
    <m/>
    <m/>
    <s v="x"/>
  </r>
  <r>
    <x v="211"/>
    <x v="55"/>
    <x v="5"/>
    <x v="31"/>
    <n v="23"/>
    <n v="2"/>
    <x v="0"/>
    <m/>
    <x v="0"/>
    <x v="0"/>
    <m/>
    <m/>
    <s v="x"/>
  </r>
  <r>
    <x v="211"/>
    <x v="55"/>
    <x v="5"/>
    <x v="31"/>
    <n v="23"/>
    <n v="2"/>
    <x v="0"/>
    <m/>
    <x v="0"/>
    <x v="0"/>
    <m/>
    <m/>
    <s v="x"/>
  </r>
  <r>
    <x v="211"/>
    <x v="55"/>
    <x v="5"/>
    <x v="79"/>
    <n v="13"/>
    <n v="2"/>
    <x v="0"/>
    <m/>
    <x v="0"/>
    <x v="0"/>
    <m/>
    <m/>
    <s v="x"/>
  </r>
  <r>
    <x v="211"/>
    <x v="633"/>
    <x v="1"/>
    <x v="52"/>
    <n v="29"/>
    <n v="2"/>
    <x v="0"/>
    <m/>
    <x v="0"/>
    <x v="3"/>
    <m/>
    <m/>
    <m/>
  </r>
  <r>
    <x v="211"/>
    <x v="634"/>
    <x v="2"/>
    <x v="2"/>
    <n v="16"/>
    <n v="3"/>
    <x v="0"/>
    <m/>
    <x v="0"/>
    <x v="0"/>
    <m/>
    <m/>
    <s v="x"/>
  </r>
  <r>
    <x v="212"/>
    <x v="629"/>
    <x v="1"/>
    <x v="67"/>
    <n v="15"/>
    <n v="2"/>
    <x v="24"/>
    <m/>
    <x v="1"/>
    <x v="1"/>
    <m/>
    <m/>
    <m/>
  </r>
  <r>
    <x v="212"/>
    <x v="629"/>
    <x v="1"/>
    <x v="67"/>
    <n v="15"/>
    <n v="2"/>
    <x v="24"/>
    <m/>
    <x v="1"/>
    <x v="1"/>
    <m/>
    <m/>
    <m/>
  </r>
  <r>
    <x v="212"/>
    <x v="606"/>
    <x v="3"/>
    <x v="4"/>
    <n v="14"/>
    <n v="2"/>
    <x v="25"/>
    <m/>
    <x v="1"/>
    <x v="1"/>
    <m/>
    <m/>
    <m/>
  </r>
  <r>
    <x v="212"/>
    <x v="635"/>
    <x v="9"/>
    <x v="105"/>
    <n v="10"/>
    <n v="1"/>
    <x v="17"/>
    <m/>
    <x v="1"/>
    <x v="1"/>
    <m/>
    <m/>
    <s v="x"/>
  </r>
  <r>
    <x v="212"/>
    <x v="552"/>
    <x v="5"/>
    <x v="31"/>
    <n v="20"/>
    <n v="2"/>
    <x v="25"/>
    <m/>
    <x v="1"/>
    <x v="1"/>
    <m/>
    <s v="x"/>
    <s v="x"/>
  </r>
  <r>
    <x v="212"/>
    <x v="313"/>
    <x v="5"/>
    <x v="17"/>
    <n v="27"/>
    <n v="2"/>
    <x v="25"/>
    <m/>
    <x v="1"/>
    <x v="1"/>
    <m/>
    <s v="x"/>
    <s v="x"/>
  </r>
  <r>
    <x v="212"/>
    <x v="254"/>
    <x v="2"/>
    <x v="38"/>
    <n v="4"/>
    <n v="6"/>
    <x v="0"/>
    <m/>
    <x v="0"/>
    <x v="0"/>
    <m/>
    <m/>
    <s v="x"/>
  </r>
  <r>
    <x v="212"/>
    <x v="313"/>
    <x v="0"/>
    <x v="17"/>
    <n v="25"/>
    <n v="2"/>
    <x v="0"/>
    <m/>
    <x v="0"/>
    <x v="0"/>
    <m/>
    <m/>
    <s v="x"/>
  </r>
  <r>
    <x v="212"/>
    <x v="636"/>
    <x v="5"/>
    <x v="4"/>
    <n v="15"/>
    <n v="3"/>
    <x v="0"/>
    <m/>
    <x v="0"/>
    <x v="0"/>
    <m/>
    <m/>
    <m/>
  </r>
  <r>
    <x v="212"/>
    <x v="637"/>
    <x v="7"/>
    <x v="99"/>
    <n v="4"/>
    <n v="2"/>
    <x v="0"/>
    <m/>
    <x v="0"/>
    <x v="0"/>
    <m/>
    <m/>
    <m/>
  </r>
  <r>
    <x v="212"/>
    <x v="638"/>
    <x v="1"/>
    <x v="12"/>
    <n v="19"/>
    <n v="1"/>
    <x v="0"/>
    <m/>
    <x v="0"/>
    <x v="0"/>
    <m/>
    <m/>
    <s v="x"/>
  </r>
  <r>
    <x v="212"/>
    <x v="51"/>
    <x v="1"/>
    <x v="6"/>
    <n v="10"/>
    <n v="1"/>
    <x v="0"/>
    <m/>
    <x v="0"/>
    <x v="0"/>
    <m/>
    <m/>
    <s v="x"/>
  </r>
  <r>
    <x v="212"/>
    <x v="48"/>
    <x v="0"/>
    <x v="0"/>
    <n v="22"/>
    <n v="2"/>
    <x v="0"/>
    <m/>
    <x v="0"/>
    <x v="0"/>
    <m/>
    <m/>
    <s v="x"/>
  </r>
  <r>
    <x v="212"/>
    <x v="48"/>
    <x v="0"/>
    <x v="0"/>
    <n v="22"/>
    <n v="2"/>
    <x v="0"/>
    <m/>
    <x v="0"/>
    <x v="0"/>
    <m/>
    <m/>
    <s v="x"/>
  </r>
  <r>
    <x v="212"/>
    <x v="639"/>
    <x v="0"/>
    <x v="17"/>
    <n v="6"/>
    <n v="2"/>
    <x v="0"/>
    <m/>
    <x v="0"/>
    <x v="0"/>
    <m/>
    <m/>
    <m/>
  </r>
  <r>
    <x v="212"/>
    <x v="13"/>
    <x v="6"/>
    <x v="0"/>
    <n v="1"/>
    <n v="1"/>
    <x v="0"/>
    <m/>
    <x v="0"/>
    <x v="0"/>
    <m/>
    <m/>
    <s v="x"/>
  </r>
  <r>
    <x v="212"/>
    <x v="26"/>
    <x v="2"/>
    <x v="2"/>
    <n v="9"/>
    <n v="3"/>
    <x v="0"/>
    <m/>
    <x v="0"/>
    <x v="0"/>
    <m/>
    <m/>
    <s v="x"/>
  </r>
  <r>
    <x v="213"/>
    <x v="640"/>
    <x v="2"/>
    <x v="2"/>
    <n v="15"/>
    <n v="3"/>
    <x v="0"/>
    <m/>
    <x v="0"/>
    <x v="0"/>
    <m/>
    <m/>
    <s v="x"/>
  </r>
  <r>
    <x v="213"/>
    <x v="589"/>
    <x v="1"/>
    <x v="93"/>
    <n v="26"/>
    <n v="1"/>
    <x v="0"/>
    <m/>
    <x v="0"/>
    <x v="4"/>
    <m/>
    <m/>
    <m/>
  </r>
  <r>
    <x v="213"/>
    <x v="589"/>
    <x v="1"/>
    <x v="93"/>
    <n v="26"/>
    <n v="1"/>
    <x v="0"/>
    <m/>
    <x v="0"/>
    <x v="4"/>
    <m/>
    <m/>
    <m/>
  </r>
  <r>
    <x v="213"/>
    <x v="589"/>
    <x v="1"/>
    <x v="93"/>
    <n v="26"/>
    <n v="1"/>
    <x v="0"/>
    <m/>
    <x v="0"/>
    <x v="4"/>
    <m/>
    <m/>
    <m/>
  </r>
  <r>
    <x v="213"/>
    <x v="589"/>
    <x v="1"/>
    <x v="93"/>
    <n v="26"/>
    <n v="1"/>
    <x v="0"/>
    <m/>
    <x v="0"/>
    <x v="4"/>
    <m/>
    <m/>
    <m/>
  </r>
  <r>
    <x v="213"/>
    <x v="589"/>
    <x v="1"/>
    <x v="93"/>
    <n v="26"/>
    <n v="1"/>
    <x v="0"/>
    <m/>
    <x v="0"/>
    <x v="4"/>
    <m/>
    <m/>
    <m/>
  </r>
  <r>
    <x v="213"/>
    <x v="641"/>
    <x v="5"/>
    <x v="106"/>
    <n v="20"/>
    <n v="2"/>
    <x v="0"/>
    <m/>
    <x v="0"/>
    <x v="1"/>
    <m/>
    <m/>
    <m/>
  </r>
  <r>
    <x v="213"/>
    <x v="641"/>
    <x v="5"/>
    <x v="106"/>
    <n v="20"/>
    <n v="2"/>
    <x v="0"/>
    <m/>
    <x v="0"/>
    <x v="1"/>
    <m/>
    <m/>
    <m/>
  </r>
  <r>
    <x v="213"/>
    <x v="641"/>
    <x v="5"/>
    <x v="106"/>
    <n v="20"/>
    <n v="2"/>
    <x v="0"/>
    <m/>
    <x v="0"/>
    <x v="1"/>
    <m/>
    <m/>
    <m/>
  </r>
  <r>
    <x v="213"/>
    <x v="460"/>
    <x v="1"/>
    <x v="19"/>
    <n v="6"/>
    <n v="1"/>
    <x v="0"/>
    <m/>
    <x v="0"/>
    <x v="0"/>
    <m/>
    <m/>
    <s v="x"/>
  </r>
  <r>
    <x v="213"/>
    <x v="642"/>
    <x v="0"/>
    <x v="0"/>
    <n v="25"/>
    <n v="2"/>
    <x v="0"/>
    <m/>
    <x v="0"/>
    <x v="0"/>
    <m/>
    <m/>
    <s v="x"/>
  </r>
  <r>
    <x v="213"/>
    <x v="642"/>
    <x v="0"/>
    <x v="0"/>
    <n v="25"/>
    <n v="2"/>
    <x v="0"/>
    <m/>
    <x v="0"/>
    <x v="0"/>
    <m/>
    <m/>
    <s v="x"/>
  </r>
  <r>
    <x v="213"/>
    <x v="456"/>
    <x v="2"/>
    <x v="23"/>
    <n v="2"/>
    <n v="1"/>
    <x v="0"/>
    <m/>
    <x v="0"/>
    <x v="0"/>
    <m/>
    <m/>
    <s v="x"/>
  </r>
  <r>
    <x v="213"/>
    <x v="643"/>
    <x v="2"/>
    <x v="2"/>
    <n v="5"/>
    <n v="2"/>
    <x v="0"/>
    <m/>
    <x v="0"/>
    <x v="0"/>
    <m/>
    <m/>
    <s v="x"/>
  </r>
  <r>
    <x v="213"/>
    <x v="198"/>
    <x v="2"/>
    <x v="2"/>
    <n v="12"/>
    <n v="3"/>
    <x v="0"/>
    <m/>
    <x v="0"/>
    <x v="0"/>
    <m/>
    <m/>
    <s v="x"/>
  </r>
  <r>
    <x v="213"/>
    <x v="3"/>
    <x v="2"/>
    <x v="2"/>
    <n v="20"/>
    <n v="3"/>
    <x v="0"/>
    <m/>
    <x v="0"/>
    <x v="0"/>
    <m/>
    <m/>
    <m/>
  </r>
  <r>
    <x v="213"/>
    <x v="3"/>
    <x v="2"/>
    <x v="2"/>
    <n v="20"/>
    <n v="3"/>
    <x v="0"/>
    <m/>
    <x v="0"/>
    <x v="0"/>
    <m/>
    <m/>
    <m/>
  </r>
  <r>
    <x v="213"/>
    <x v="56"/>
    <x v="7"/>
    <x v="15"/>
    <n v="16"/>
    <n v="1"/>
    <x v="0"/>
    <m/>
    <x v="0"/>
    <x v="3"/>
    <m/>
    <m/>
    <s v="x"/>
  </r>
  <r>
    <x v="213"/>
    <x v="644"/>
    <x v="7"/>
    <x v="22"/>
    <n v="16"/>
    <n v="1"/>
    <x v="0"/>
    <m/>
    <x v="0"/>
    <x v="0"/>
    <m/>
    <m/>
    <s v="x"/>
  </r>
  <r>
    <x v="213"/>
    <x v="13"/>
    <x v="6"/>
    <x v="0"/>
    <n v="1"/>
    <n v="1"/>
    <x v="0"/>
    <m/>
    <x v="0"/>
    <x v="0"/>
    <m/>
    <m/>
    <m/>
  </r>
  <r>
    <x v="213"/>
    <x v="23"/>
    <x v="0"/>
    <x v="0"/>
    <n v="25"/>
    <n v="2"/>
    <x v="0"/>
    <m/>
    <x v="0"/>
    <x v="0"/>
    <m/>
    <m/>
    <s v="x"/>
  </r>
  <r>
    <x v="214"/>
    <x v="645"/>
    <x v="10"/>
    <x v="78"/>
    <n v="22"/>
    <n v="3"/>
    <x v="26"/>
    <m/>
    <x v="1"/>
    <x v="1"/>
    <m/>
    <m/>
    <m/>
  </r>
  <r>
    <x v="214"/>
    <x v="645"/>
    <x v="10"/>
    <x v="100"/>
    <n v="22"/>
    <n v="3"/>
    <x v="25"/>
    <m/>
    <x v="1"/>
    <x v="1"/>
    <m/>
    <m/>
    <m/>
  </r>
  <r>
    <x v="214"/>
    <x v="645"/>
    <x v="10"/>
    <x v="99"/>
    <n v="22"/>
    <n v="3"/>
    <x v="24"/>
    <m/>
    <x v="1"/>
    <x v="1"/>
    <m/>
    <m/>
    <m/>
  </r>
  <r>
    <x v="214"/>
    <x v="640"/>
    <x v="2"/>
    <x v="2"/>
    <n v="15"/>
    <n v="3"/>
    <x v="26"/>
    <m/>
    <x v="1"/>
    <x v="1"/>
    <m/>
    <m/>
    <m/>
  </r>
  <r>
    <x v="214"/>
    <x v="646"/>
    <x v="1"/>
    <x v="18"/>
    <n v="29"/>
    <n v="3"/>
    <x v="12"/>
    <m/>
    <x v="1"/>
    <x v="1"/>
    <m/>
    <m/>
    <m/>
  </r>
  <r>
    <x v="214"/>
    <x v="647"/>
    <x v="9"/>
    <x v="63"/>
    <n v="18"/>
    <n v="2"/>
    <x v="24"/>
    <m/>
    <x v="1"/>
    <x v="1"/>
    <m/>
    <m/>
    <m/>
  </r>
  <r>
    <x v="214"/>
    <x v="647"/>
    <x v="9"/>
    <x v="63"/>
    <n v="18"/>
    <n v="2"/>
    <x v="24"/>
    <m/>
    <x v="1"/>
    <x v="1"/>
    <m/>
    <m/>
    <m/>
  </r>
  <r>
    <x v="214"/>
    <x v="617"/>
    <x v="1"/>
    <x v="52"/>
    <n v="22"/>
    <n v="2"/>
    <x v="0"/>
    <m/>
    <x v="0"/>
    <x v="0"/>
    <m/>
    <m/>
    <m/>
  </r>
  <r>
    <x v="214"/>
    <x v="648"/>
    <x v="1"/>
    <x v="45"/>
    <n v="19"/>
    <n v="2"/>
    <x v="0"/>
    <m/>
    <x v="0"/>
    <x v="0"/>
    <m/>
    <m/>
    <s v="x"/>
  </r>
  <r>
    <x v="214"/>
    <x v="648"/>
    <x v="1"/>
    <x v="45"/>
    <n v="19"/>
    <n v="2"/>
    <x v="0"/>
    <m/>
    <x v="0"/>
    <x v="0"/>
    <m/>
    <m/>
    <s v="x"/>
  </r>
  <r>
    <x v="214"/>
    <x v="649"/>
    <x v="1"/>
    <x v="18"/>
    <n v="30"/>
    <n v="2"/>
    <x v="0"/>
    <m/>
    <x v="0"/>
    <x v="9"/>
    <m/>
    <m/>
    <s v="x"/>
  </r>
  <r>
    <x v="214"/>
    <x v="650"/>
    <x v="1"/>
    <x v="18"/>
    <n v="21"/>
    <n v="1"/>
    <x v="0"/>
    <m/>
    <x v="0"/>
    <x v="0"/>
    <m/>
    <m/>
    <m/>
  </r>
  <r>
    <x v="214"/>
    <x v="650"/>
    <x v="1"/>
    <x v="18"/>
    <n v="21"/>
    <n v="1"/>
    <x v="0"/>
    <m/>
    <x v="0"/>
    <x v="0"/>
    <m/>
    <m/>
    <m/>
  </r>
  <r>
    <x v="214"/>
    <x v="650"/>
    <x v="1"/>
    <x v="18"/>
    <n v="21"/>
    <n v="1"/>
    <x v="0"/>
    <m/>
    <x v="0"/>
    <x v="0"/>
    <m/>
    <m/>
    <m/>
  </r>
  <r>
    <x v="214"/>
    <x v="650"/>
    <x v="1"/>
    <x v="18"/>
    <n v="21"/>
    <n v="1"/>
    <x v="0"/>
    <m/>
    <x v="0"/>
    <x v="0"/>
    <m/>
    <m/>
    <m/>
  </r>
  <r>
    <x v="214"/>
    <x v="651"/>
    <x v="7"/>
    <x v="15"/>
    <n v="22"/>
    <n v="2"/>
    <x v="0"/>
    <m/>
    <x v="0"/>
    <x v="0"/>
    <m/>
    <m/>
    <m/>
  </r>
  <r>
    <x v="214"/>
    <x v="651"/>
    <x v="7"/>
    <x v="15"/>
    <n v="22"/>
    <n v="2"/>
    <x v="0"/>
    <m/>
    <x v="0"/>
    <x v="0"/>
    <m/>
    <m/>
    <m/>
  </r>
  <r>
    <x v="214"/>
    <x v="651"/>
    <x v="7"/>
    <x v="15"/>
    <n v="22"/>
    <n v="2"/>
    <x v="0"/>
    <m/>
    <x v="0"/>
    <x v="0"/>
    <m/>
    <m/>
    <m/>
  </r>
  <r>
    <x v="214"/>
    <x v="651"/>
    <x v="7"/>
    <x v="15"/>
    <n v="22"/>
    <n v="2"/>
    <x v="0"/>
    <m/>
    <x v="0"/>
    <x v="0"/>
    <m/>
    <m/>
    <m/>
  </r>
  <r>
    <x v="214"/>
    <x v="652"/>
    <x v="9"/>
    <x v="67"/>
    <n v="22"/>
    <n v="6"/>
    <x v="0"/>
    <m/>
    <x v="0"/>
    <x v="0"/>
    <m/>
    <m/>
    <m/>
  </r>
  <r>
    <x v="214"/>
    <x v="653"/>
    <x v="9"/>
    <x v="19"/>
    <n v="15"/>
    <n v="2"/>
    <x v="0"/>
    <m/>
    <x v="0"/>
    <x v="0"/>
    <m/>
    <m/>
    <s v="x"/>
  </r>
  <r>
    <x v="214"/>
    <x v="654"/>
    <x v="0"/>
    <x v="0"/>
    <n v="11"/>
    <n v="3"/>
    <x v="0"/>
    <m/>
    <x v="0"/>
    <x v="0"/>
    <m/>
    <m/>
    <m/>
  </r>
  <r>
    <x v="214"/>
    <x v="655"/>
    <x v="7"/>
    <x v="24"/>
    <n v="23"/>
    <n v="2"/>
    <x v="0"/>
    <m/>
    <x v="0"/>
    <x v="0"/>
    <m/>
    <m/>
    <m/>
  </r>
  <r>
    <x v="214"/>
    <x v="655"/>
    <x v="7"/>
    <x v="24"/>
    <n v="23"/>
    <n v="2"/>
    <x v="0"/>
    <m/>
    <x v="0"/>
    <x v="0"/>
    <m/>
    <m/>
    <m/>
  </r>
  <r>
    <x v="214"/>
    <x v="656"/>
    <x v="9"/>
    <x v="67"/>
    <n v="24"/>
    <n v="4"/>
    <x v="0"/>
    <m/>
    <x v="0"/>
    <x v="0"/>
    <m/>
    <m/>
    <m/>
  </r>
  <r>
    <x v="214"/>
    <x v="656"/>
    <x v="9"/>
    <x v="67"/>
    <n v="24"/>
    <n v="4"/>
    <x v="0"/>
    <m/>
    <x v="0"/>
    <x v="0"/>
    <m/>
    <m/>
    <m/>
  </r>
  <r>
    <x v="214"/>
    <x v="656"/>
    <x v="9"/>
    <x v="67"/>
    <n v="24"/>
    <n v="4"/>
    <x v="0"/>
    <m/>
    <x v="0"/>
    <x v="0"/>
    <m/>
    <m/>
    <m/>
  </r>
  <r>
    <x v="214"/>
    <x v="656"/>
    <x v="9"/>
    <x v="67"/>
    <n v="24"/>
    <n v="4"/>
    <x v="0"/>
    <m/>
    <x v="0"/>
    <x v="0"/>
    <m/>
    <m/>
    <m/>
  </r>
  <r>
    <x v="214"/>
    <x v="657"/>
    <x v="7"/>
    <x v="5"/>
    <n v="10"/>
    <n v="7"/>
    <x v="0"/>
    <m/>
    <x v="0"/>
    <x v="0"/>
    <m/>
    <m/>
    <m/>
  </r>
  <r>
    <x v="214"/>
    <x v="456"/>
    <x v="2"/>
    <x v="23"/>
    <n v="2"/>
    <n v="1"/>
    <x v="0"/>
    <m/>
    <x v="0"/>
    <x v="0"/>
    <m/>
    <m/>
    <s v="x"/>
  </r>
  <r>
    <x v="214"/>
    <x v="658"/>
    <x v="2"/>
    <x v="2"/>
    <n v="10"/>
    <n v="2"/>
    <x v="0"/>
    <m/>
    <x v="0"/>
    <x v="0"/>
    <m/>
    <m/>
    <s v="x"/>
  </r>
  <r>
    <x v="214"/>
    <x v="455"/>
    <x v="2"/>
    <x v="23"/>
    <n v="2"/>
    <n v="1"/>
    <x v="0"/>
    <m/>
    <x v="0"/>
    <x v="0"/>
    <m/>
    <m/>
    <s v="x"/>
  </r>
  <r>
    <x v="214"/>
    <x v="245"/>
    <x v="0"/>
    <x v="16"/>
    <n v="2"/>
    <n v="1"/>
    <x v="0"/>
    <m/>
    <x v="0"/>
    <x v="0"/>
    <m/>
    <m/>
    <s v="x"/>
  </r>
  <r>
    <x v="215"/>
    <x v="380"/>
    <x v="5"/>
    <x v="8"/>
    <n v="23"/>
    <n v="2"/>
    <x v="25"/>
    <m/>
    <x v="1"/>
    <x v="1"/>
    <m/>
    <s v="x"/>
    <s v="x"/>
  </r>
  <r>
    <x v="215"/>
    <x v="380"/>
    <x v="5"/>
    <x v="8"/>
    <n v="23"/>
    <n v="2"/>
    <x v="25"/>
    <m/>
    <x v="1"/>
    <x v="1"/>
    <m/>
    <s v="x"/>
    <s v="x"/>
  </r>
  <r>
    <x v="215"/>
    <x v="380"/>
    <x v="5"/>
    <x v="8"/>
    <n v="23"/>
    <n v="2"/>
    <x v="25"/>
    <m/>
    <x v="1"/>
    <x v="1"/>
    <m/>
    <s v="x"/>
    <s v="x"/>
  </r>
  <r>
    <x v="215"/>
    <x v="659"/>
    <x v="7"/>
    <x v="15"/>
    <n v="21"/>
    <n v="2"/>
    <x v="25"/>
    <m/>
    <x v="1"/>
    <x v="1"/>
    <m/>
    <m/>
    <m/>
  </r>
  <r>
    <x v="215"/>
    <x v="659"/>
    <x v="7"/>
    <x v="15"/>
    <n v="21"/>
    <n v="2"/>
    <x v="25"/>
    <m/>
    <x v="1"/>
    <x v="1"/>
    <m/>
    <m/>
    <m/>
  </r>
  <r>
    <x v="215"/>
    <x v="647"/>
    <x v="9"/>
    <x v="63"/>
    <n v="20"/>
    <n v="2"/>
    <x v="24"/>
    <m/>
    <x v="1"/>
    <x v="1"/>
    <m/>
    <m/>
    <m/>
  </r>
  <r>
    <x v="215"/>
    <x v="647"/>
    <x v="9"/>
    <x v="63"/>
    <n v="20"/>
    <n v="2"/>
    <x v="24"/>
    <m/>
    <x v="1"/>
    <x v="1"/>
    <m/>
    <m/>
    <m/>
  </r>
  <r>
    <x v="215"/>
    <x v="660"/>
    <x v="5"/>
    <x v="11"/>
    <n v="8"/>
    <n v="4"/>
    <x v="23"/>
    <m/>
    <x v="1"/>
    <x v="1"/>
    <m/>
    <m/>
    <m/>
  </r>
  <r>
    <x v="215"/>
    <x v="661"/>
    <x v="1"/>
    <x v="18"/>
    <n v="28"/>
    <n v="2"/>
    <x v="0"/>
    <m/>
    <x v="0"/>
    <x v="0"/>
    <m/>
    <m/>
    <m/>
  </r>
  <r>
    <x v="215"/>
    <x v="51"/>
    <x v="1"/>
    <x v="6"/>
    <n v="14"/>
    <n v="2"/>
    <x v="0"/>
    <m/>
    <x v="0"/>
    <x v="0"/>
    <m/>
    <m/>
    <s v="x"/>
  </r>
  <r>
    <x v="215"/>
    <x v="573"/>
    <x v="7"/>
    <x v="15"/>
    <n v="7"/>
    <n v="5"/>
    <x v="0"/>
    <m/>
    <x v="2"/>
    <x v="0"/>
    <m/>
    <m/>
    <m/>
  </r>
  <r>
    <x v="215"/>
    <x v="382"/>
    <x v="7"/>
    <x v="96"/>
    <n v="15"/>
    <n v="2"/>
    <x v="0"/>
    <m/>
    <x v="0"/>
    <x v="0"/>
    <m/>
    <m/>
    <s v="x"/>
  </r>
  <r>
    <x v="215"/>
    <x v="662"/>
    <x v="4"/>
    <x v="24"/>
    <n v="10"/>
    <n v="2"/>
    <x v="0"/>
    <m/>
    <x v="0"/>
    <x v="0"/>
    <m/>
    <m/>
    <s v="x"/>
  </r>
  <r>
    <x v="215"/>
    <x v="59"/>
    <x v="1"/>
    <x v="6"/>
    <n v="20"/>
    <n v="1"/>
    <x v="0"/>
    <m/>
    <x v="0"/>
    <x v="0"/>
    <m/>
    <m/>
    <s v="x"/>
  </r>
  <r>
    <x v="216"/>
    <x v="663"/>
    <x v="5"/>
    <x v="17"/>
    <n v="23"/>
    <n v="2"/>
    <x v="25"/>
    <m/>
    <x v="1"/>
    <x v="1"/>
    <m/>
    <m/>
    <m/>
  </r>
  <r>
    <x v="216"/>
    <x v="663"/>
    <x v="5"/>
    <x v="17"/>
    <n v="23"/>
    <n v="2"/>
    <x v="25"/>
    <m/>
    <x v="1"/>
    <x v="1"/>
    <m/>
    <m/>
    <m/>
  </r>
  <r>
    <x v="216"/>
    <x v="663"/>
    <x v="5"/>
    <x v="17"/>
    <n v="23"/>
    <n v="2"/>
    <x v="25"/>
    <m/>
    <x v="1"/>
    <x v="1"/>
    <m/>
    <m/>
    <m/>
  </r>
  <r>
    <x v="216"/>
    <x v="663"/>
    <x v="5"/>
    <x v="17"/>
    <n v="23"/>
    <n v="2"/>
    <x v="25"/>
    <m/>
    <x v="1"/>
    <x v="1"/>
    <m/>
    <m/>
    <m/>
  </r>
  <r>
    <x v="216"/>
    <x v="641"/>
    <x v="0"/>
    <x v="11"/>
    <n v="7"/>
    <n v="2"/>
    <x v="0"/>
    <m/>
    <x v="0"/>
    <x v="0"/>
    <m/>
    <m/>
    <m/>
  </r>
  <r>
    <x v="216"/>
    <x v="664"/>
    <x v="1"/>
    <x v="18"/>
    <n v="14"/>
    <n v="2"/>
    <x v="0"/>
    <m/>
    <x v="0"/>
    <x v="0"/>
    <m/>
    <m/>
    <m/>
  </r>
  <r>
    <x v="216"/>
    <x v="649"/>
    <x v="1"/>
    <x v="18"/>
    <n v="20"/>
    <n v="1"/>
    <x v="0"/>
    <m/>
    <x v="0"/>
    <x v="9"/>
    <m/>
    <m/>
    <s v="x"/>
  </r>
  <r>
    <x v="216"/>
    <x v="649"/>
    <x v="1"/>
    <x v="18"/>
    <n v="29"/>
    <n v="1"/>
    <x v="0"/>
    <m/>
    <x v="0"/>
    <x v="1"/>
    <m/>
    <m/>
    <s v="x"/>
  </r>
  <r>
    <x v="216"/>
    <x v="665"/>
    <x v="1"/>
    <x v="67"/>
    <n v="23"/>
    <n v="6"/>
    <x v="0"/>
    <m/>
    <x v="0"/>
    <x v="0"/>
    <m/>
    <m/>
    <m/>
  </r>
  <r>
    <x v="216"/>
    <x v="665"/>
    <x v="1"/>
    <x v="67"/>
    <n v="23"/>
    <n v="6"/>
    <x v="0"/>
    <m/>
    <x v="0"/>
    <x v="0"/>
    <m/>
    <m/>
    <m/>
  </r>
  <r>
    <x v="216"/>
    <x v="51"/>
    <x v="1"/>
    <x v="6"/>
    <n v="19"/>
    <n v="1"/>
    <x v="0"/>
    <m/>
    <x v="0"/>
    <x v="0"/>
    <m/>
    <m/>
    <s v="x"/>
  </r>
  <r>
    <x v="216"/>
    <x v="217"/>
    <x v="7"/>
    <x v="24"/>
    <n v="8"/>
    <n v="2"/>
    <x v="0"/>
    <m/>
    <x v="0"/>
    <x v="0"/>
    <m/>
    <m/>
    <s v="x"/>
  </r>
  <r>
    <x v="216"/>
    <x v="278"/>
    <x v="0"/>
    <x v="17"/>
    <n v="25"/>
    <n v="3"/>
    <x v="0"/>
    <m/>
    <x v="0"/>
    <x v="0"/>
    <m/>
    <m/>
    <s v="x"/>
  </r>
  <r>
    <x v="216"/>
    <x v="51"/>
    <x v="1"/>
    <x v="6"/>
    <n v="19"/>
    <n v="1"/>
    <x v="0"/>
    <m/>
    <x v="0"/>
    <x v="0"/>
    <m/>
    <m/>
    <s v="x"/>
  </r>
  <r>
    <x v="216"/>
    <x v="666"/>
    <x v="5"/>
    <x v="8"/>
    <n v="15"/>
    <n v="2"/>
    <x v="0"/>
    <m/>
    <x v="0"/>
    <x v="15"/>
    <m/>
    <m/>
    <m/>
  </r>
  <r>
    <x v="216"/>
    <x v="553"/>
    <x v="0"/>
    <x v="0"/>
    <n v="19"/>
    <n v="3"/>
    <x v="0"/>
    <m/>
    <x v="0"/>
    <x v="1"/>
    <m/>
    <m/>
    <s v="x"/>
  </r>
  <r>
    <x v="216"/>
    <x v="667"/>
    <x v="1"/>
    <x v="67"/>
    <n v="20"/>
    <n v="2"/>
    <x v="0"/>
    <m/>
    <x v="0"/>
    <x v="1"/>
    <m/>
    <m/>
    <m/>
  </r>
  <r>
    <x v="216"/>
    <x v="667"/>
    <x v="1"/>
    <x v="67"/>
    <n v="20"/>
    <n v="2"/>
    <x v="0"/>
    <m/>
    <x v="0"/>
    <x v="1"/>
    <m/>
    <m/>
    <m/>
  </r>
  <r>
    <x v="216"/>
    <x v="668"/>
    <x v="1"/>
    <x v="18"/>
    <n v="25"/>
    <n v="2"/>
    <x v="0"/>
    <m/>
    <x v="0"/>
    <x v="0"/>
    <m/>
    <m/>
    <m/>
  </r>
  <r>
    <x v="216"/>
    <x v="668"/>
    <x v="1"/>
    <x v="18"/>
    <n v="25"/>
    <n v="2"/>
    <x v="0"/>
    <m/>
    <x v="0"/>
    <x v="0"/>
    <m/>
    <m/>
    <m/>
  </r>
  <r>
    <x v="216"/>
    <x v="75"/>
    <x v="0"/>
    <x v="107"/>
    <n v="11"/>
    <n v="5"/>
    <x v="0"/>
    <m/>
    <x v="0"/>
    <x v="0"/>
    <m/>
    <m/>
    <s v="x"/>
  </r>
  <r>
    <x v="216"/>
    <x v="43"/>
    <x v="7"/>
    <x v="15"/>
    <n v="20"/>
    <n v="1"/>
    <x v="0"/>
    <m/>
    <x v="0"/>
    <x v="0"/>
    <m/>
    <m/>
    <s v="x"/>
  </r>
  <r>
    <x v="216"/>
    <x v="43"/>
    <x v="7"/>
    <x v="15"/>
    <n v="20"/>
    <n v="1"/>
    <x v="0"/>
    <m/>
    <x v="0"/>
    <x v="0"/>
    <m/>
    <m/>
    <s v="x"/>
  </r>
  <r>
    <x v="216"/>
    <x v="105"/>
    <x v="0"/>
    <x v="16"/>
    <n v="23"/>
    <n v="3"/>
    <x v="0"/>
    <m/>
    <x v="0"/>
    <x v="15"/>
    <m/>
    <m/>
    <s v="x"/>
  </r>
  <r>
    <x v="216"/>
    <x v="593"/>
    <x v="0"/>
    <x v="37"/>
    <n v="23"/>
    <n v="2"/>
    <x v="0"/>
    <m/>
    <x v="0"/>
    <x v="0"/>
    <m/>
    <m/>
    <m/>
  </r>
  <r>
    <x v="216"/>
    <x v="593"/>
    <x v="0"/>
    <x v="37"/>
    <n v="23"/>
    <n v="2"/>
    <x v="0"/>
    <m/>
    <x v="0"/>
    <x v="0"/>
    <m/>
    <m/>
    <m/>
  </r>
  <r>
    <x v="216"/>
    <x v="593"/>
    <x v="0"/>
    <x v="37"/>
    <n v="23"/>
    <n v="2"/>
    <x v="0"/>
    <m/>
    <x v="0"/>
    <x v="0"/>
    <m/>
    <m/>
    <m/>
  </r>
  <r>
    <x v="216"/>
    <x v="593"/>
    <x v="0"/>
    <x v="37"/>
    <n v="23"/>
    <n v="2"/>
    <x v="0"/>
    <m/>
    <x v="0"/>
    <x v="0"/>
    <m/>
    <m/>
    <m/>
  </r>
  <r>
    <x v="216"/>
    <x v="593"/>
    <x v="0"/>
    <x v="37"/>
    <n v="23"/>
    <n v="2"/>
    <x v="0"/>
    <m/>
    <x v="0"/>
    <x v="0"/>
    <m/>
    <m/>
    <m/>
  </r>
  <r>
    <x v="216"/>
    <x v="593"/>
    <x v="0"/>
    <x v="37"/>
    <n v="23"/>
    <n v="2"/>
    <x v="0"/>
    <m/>
    <x v="0"/>
    <x v="0"/>
    <m/>
    <m/>
    <m/>
  </r>
  <r>
    <x v="216"/>
    <x v="593"/>
    <x v="0"/>
    <x v="37"/>
    <n v="23"/>
    <n v="2"/>
    <x v="0"/>
    <m/>
    <x v="0"/>
    <x v="0"/>
    <m/>
    <m/>
    <m/>
  </r>
  <r>
    <x v="216"/>
    <x v="593"/>
    <x v="0"/>
    <x v="37"/>
    <n v="23"/>
    <n v="2"/>
    <x v="0"/>
    <m/>
    <x v="0"/>
    <x v="0"/>
    <m/>
    <m/>
    <m/>
  </r>
  <r>
    <x v="216"/>
    <x v="593"/>
    <x v="0"/>
    <x v="37"/>
    <n v="23"/>
    <n v="2"/>
    <x v="0"/>
    <m/>
    <x v="0"/>
    <x v="0"/>
    <m/>
    <m/>
    <m/>
  </r>
  <r>
    <x v="216"/>
    <x v="593"/>
    <x v="0"/>
    <x v="37"/>
    <n v="23"/>
    <n v="2"/>
    <x v="0"/>
    <m/>
    <x v="0"/>
    <x v="0"/>
    <m/>
    <m/>
    <m/>
  </r>
  <r>
    <x v="216"/>
    <x v="13"/>
    <x v="6"/>
    <x v="16"/>
    <n v="2"/>
    <n v="2"/>
    <x v="0"/>
    <m/>
    <x v="0"/>
    <x v="0"/>
    <m/>
    <m/>
    <m/>
  </r>
  <r>
    <x v="217"/>
    <x v="451"/>
    <x v="0"/>
    <x v="14"/>
    <n v="23"/>
    <n v="3"/>
    <x v="26"/>
    <m/>
    <x v="1"/>
    <x v="1"/>
    <m/>
    <s v="x"/>
    <s v="x"/>
  </r>
  <r>
    <x v="217"/>
    <x v="451"/>
    <x v="0"/>
    <x v="14"/>
    <n v="23"/>
    <n v="3"/>
    <x v="26"/>
    <m/>
    <x v="1"/>
    <x v="1"/>
    <m/>
    <s v="x"/>
    <s v="x"/>
  </r>
  <r>
    <x v="217"/>
    <x v="669"/>
    <x v="5"/>
    <x v="31"/>
    <n v="23"/>
    <n v="2"/>
    <x v="25"/>
    <m/>
    <x v="1"/>
    <x v="1"/>
    <m/>
    <m/>
    <m/>
  </r>
  <r>
    <x v="217"/>
    <x v="669"/>
    <x v="5"/>
    <x v="31"/>
    <n v="23"/>
    <n v="2"/>
    <x v="25"/>
    <m/>
    <x v="1"/>
    <x v="1"/>
    <m/>
    <m/>
    <m/>
  </r>
  <r>
    <x v="217"/>
    <x v="670"/>
    <x v="7"/>
    <x v="63"/>
    <n v="24"/>
    <n v="1"/>
    <x v="24"/>
    <m/>
    <x v="1"/>
    <x v="1"/>
    <m/>
    <m/>
    <m/>
  </r>
  <r>
    <x v="217"/>
    <x v="670"/>
    <x v="7"/>
    <x v="63"/>
    <n v="24"/>
    <n v="1"/>
    <x v="24"/>
    <m/>
    <x v="1"/>
    <x v="1"/>
    <m/>
    <m/>
    <m/>
  </r>
  <r>
    <x v="217"/>
    <x v="671"/>
    <x v="9"/>
    <x v="21"/>
    <n v="4"/>
    <n v="3"/>
    <x v="0"/>
    <m/>
    <x v="0"/>
    <x v="0"/>
    <m/>
    <m/>
    <s v="x"/>
  </r>
  <r>
    <x v="217"/>
    <x v="649"/>
    <x v="1"/>
    <x v="18"/>
    <n v="29"/>
    <n v="1"/>
    <x v="0"/>
    <m/>
    <x v="0"/>
    <x v="9"/>
    <m/>
    <m/>
    <s v="x"/>
  </r>
  <r>
    <x v="217"/>
    <x v="451"/>
    <x v="0"/>
    <x v="17"/>
    <n v="23"/>
    <n v="2"/>
    <x v="0"/>
    <m/>
    <x v="0"/>
    <x v="0"/>
    <m/>
    <m/>
    <s v="x"/>
  </r>
  <r>
    <x v="217"/>
    <x v="553"/>
    <x v="0"/>
    <x v="0"/>
    <n v="20"/>
    <n v="3"/>
    <x v="0"/>
    <m/>
    <x v="0"/>
    <x v="0"/>
    <m/>
    <m/>
    <s v="x"/>
  </r>
  <r>
    <x v="217"/>
    <x v="672"/>
    <x v="5"/>
    <x v="46"/>
    <n v="24"/>
    <n v="1"/>
    <x v="0"/>
    <m/>
    <x v="0"/>
    <x v="15"/>
    <m/>
    <m/>
    <m/>
  </r>
  <r>
    <x v="217"/>
    <x v="672"/>
    <x v="5"/>
    <x v="46"/>
    <n v="24"/>
    <n v="1"/>
    <x v="0"/>
    <m/>
    <x v="0"/>
    <x v="15"/>
    <m/>
    <m/>
    <m/>
  </r>
  <r>
    <x v="217"/>
    <x v="672"/>
    <x v="5"/>
    <x v="46"/>
    <n v="24"/>
    <n v="1"/>
    <x v="0"/>
    <m/>
    <x v="0"/>
    <x v="15"/>
    <m/>
    <m/>
    <m/>
  </r>
  <r>
    <x v="217"/>
    <x v="673"/>
    <x v="1"/>
    <x v="24"/>
    <n v="30"/>
    <n v="2"/>
    <x v="0"/>
    <m/>
    <x v="0"/>
    <x v="0"/>
    <m/>
    <m/>
    <m/>
  </r>
  <r>
    <x v="217"/>
    <x v="673"/>
    <x v="1"/>
    <x v="24"/>
    <n v="30"/>
    <n v="2"/>
    <x v="0"/>
    <m/>
    <x v="0"/>
    <x v="0"/>
    <m/>
    <m/>
    <m/>
  </r>
  <r>
    <x v="217"/>
    <x v="674"/>
    <x v="7"/>
    <x v="36"/>
    <n v="16"/>
    <n v="2"/>
    <x v="0"/>
    <m/>
    <x v="0"/>
    <x v="4"/>
    <m/>
    <m/>
    <m/>
  </r>
  <r>
    <x v="217"/>
    <x v="674"/>
    <x v="7"/>
    <x v="36"/>
    <n v="16"/>
    <n v="2"/>
    <x v="0"/>
    <m/>
    <x v="0"/>
    <x v="4"/>
    <m/>
    <m/>
    <m/>
  </r>
  <r>
    <x v="217"/>
    <x v="641"/>
    <x v="0"/>
    <x v="107"/>
    <n v="6"/>
    <n v="2"/>
    <x v="0"/>
    <m/>
    <x v="0"/>
    <x v="4"/>
    <m/>
    <m/>
    <m/>
  </r>
  <r>
    <x v="217"/>
    <x v="675"/>
    <x v="1"/>
    <x v="24"/>
    <n v="4"/>
    <n v="2"/>
    <x v="0"/>
    <m/>
    <x v="0"/>
    <x v="0"/>
    <m/>
    <m/>
    <m/>
  </r>
  <r>
    <x v="217"/>
    <x v="451"/>
    <x v="0"/>
    <x v="17"/>
    <n v="21"/>
    <n v="2"/>
    <x v="0"/>
    <m/>
    <x v="0"/>
    <x v="0"/>
    <m/>
    <m/>
    <s v="x"/>
  </r>
  <r>
    <x v="217"/>
    <x v="676"/>
    <x v="2"/>
    <x v="2"/>
    <n v="13"/>
    <n v="2"/>
    <x v="0"/>
    <m/>
    <x v="0"/>
    <x v="0"/>
    <m/>
    <m/>
    <s v="x"/>
  </r>
  <r>
    <x v="217"/>
    <x v="677"/>
    <x v="2"/>
    <x v="2"/>
    <n v="20"/>
    <n v="3"/>
    <x v="0"/>
    <m/>
    <x v="0"/>
    <x v="0"/>
    <m/>
    <m/>
    <s v="x"/>
  </r>
  <r>
    <x v="217"/>
    <x v="458"/>
    <x v="2"/>
    <x v="23"/>
    <n v="8"/>
    <n v="5"/>
    <x v="0"/>
    <m/>
    <x v="0"/>
    <x v="0"/>
    <m/>
    <m/>
    <s v="x"/>
  </r>
  <r>
    <x v="217"/>
    <x v="678"/>
    <x v="2"/>
    <x v="2"/>
    <n v="16"/>
    <n v="4"/>
    <x v="0"/>
    <m/>
    <x v="0"/>
    <x v="0"/>
    <m/>
    <m/>
    <m/>
  </r>
  <r>
    <x v="217"/>
    <x v="13"/>
    <x v="6"/>
    <x v="108"/>
    <n v="5"/>
    <n v="3"/>
    <x v="0"/>
    <m/>
    <x v="0"/>
    <x v="0"/>
    <m/>
    <m/>
    <m/>
  </r>
  <r>
    <x v="217"/>
    <x v="679"/>
    <x v="2"/>
    <x v="2"/>
    <n v="10"/>
    <n v="3"/>
    <x v="0"/>
    <m/>
    <x v="0"/>
    <x v="0"/>
    <m/>
    <m/>
    <s v="x"/>
  </r>
  <r>
    <x v="217"/>
    <x v="680"/>
    <x v="5"/>
    <x v="109"/>
    <n v="10"/>
    <n v="2"/>
    <x v="0"/>
    <m/>
    <x v="0"/>
    <x v="0"/>
    <m/>
    <m/>
    <m/>
  </r>
  <r>
    <x v="217"/>
    <x v="681"/>
    <x v="2"/>
    <x v="2"/>
    <n v="10"/>
    <n v="2"/>
    <x v="0"/>
    <m/>
    <x v="0"/>
    <x v="0"/>
    <m/>
    <m/>
    <s v="x"/>
  </r>
  <r>
    <x v="217"/>
    <x v="682"/>
    <x v="1"/>
    <x v="19"/>
    <n v="21"/>
    <n v="11"/>
    <x v="0"/>
    <m/>
    <x v="0"/>
    <x v="0"/>
    <m/>
    <m/>
    <m/>
  </r>
  <r>
    <x v="217"/>
    <x v="683"/>
    <x v="1"/>
    <x v="18"/>
    <n v="21"/>
    <n v="2"/>
    <x v="0"/>
    <m/>
    <x v="0"/>
    <x v="0"/>
    <m/>
    <m/>
    <m/>
  </r>
  <r>
    <x v="217"/>
    <x v="684"/>
    <x v="9"/>
    <x v="9"/>
    <n v="12"/>
    <n v="1"/>
    <x v="0"/>
    <m/>
    <x v="0"/>
    <x v="0"/>
    <m/>
    <m/>
    <m/>
  </r>
  <r>
    <x v="217"/>
    <x v="685"/>
    <x v="7"/>
    <x v="15"/>
    <n v="24"/>
    <n v="2"/>
    <x v="0"/>
    <m/>
    <x v="0"/>
    <x v="1"/>
    <m/>
    <m/>
    <m/>
  </r>
  <r>
    <x v="217"/>
    <x v="685"/>
    <x v="7"/>
    <x v="15"/>
    <n v="24"/>
    <n v="2"/>
    <x v="0"/>
    <m/>
    <x v="0"/>
    <x v="1"/>
    <m/>
    <m/>
    <m/>
  </r>
  <r>
    <x v="217"/>
    <x v="686"/>
    <x v="0"/>
    <x v="102"/>
    <n v="12"/>
    <n v="2"/>
    <x v="0"/>
    <m/>
    <x v="0"/>
    <x v="0"/>
    <m/>
    <m/>
    <m/>
  </r>
  <r>
    <x v="217"/>
    <x v="686"/>
    <x v="0"/>
    <x v="110"/>
    <n v="12"/>
    <n v="2"/>
    <x v="0"/>
    <m/>
    <x v="0"/>
    <x v="0"/>
    <m/>
    <m/>
    <m/>
  </r>
  <r>
    <x v="217"/>
    <x v="686"/>
    <x v="0"/>
    <x v="110"/>
    <n v="12"/>
    <n v="2"/>
    <x v="0"/>
    <m/>
    <x v="0"/>
    <x v="0"/>
    <m/>
    <m/>
    <m/>
  </r>
  <r>
    <x v="217"/>
    <x v="686"/>
    <x v="5"/>
    <x v="43"/>
    <n v="12"/>
    <n v="2"/>
    <x v="0"/>
    <m/>
    <x v="0"/>
    <x v="0"/>
    <m/>
    <m/>
    <m/>
  </r>
  <r>
    <x v="217"/>
    <x v="686"/>
    <x v="5"/>
    <x v="22"/>
    <n v="12"/>
    <n v="2"/>
    <x v="0"/>
    <m/>
    <x v="0"/>
    <x v="0"/>
    <m/>
    <m/>
    <m/>
  </r>
  <r>
    <x v="217"/>
    <x v="298"/>
    <x v="7"/>
    <x v="22"/>
    <n v="15"/>
    <n v="2"/>
    <x v="0"/>
    <m/>
    <x v="0"/>
    <x v="0"/>
    <m/>
    <m/>
    <s v="x"/>
  </r>
  <r>
    <x v="217"/>
    <x v="687"/>
    <x v="3"/>
    <x v="4"/>
    <n v="21"/>
    <n v="2"/>
    <x v="0"/>
    <m/>
    <x v="0"/>
    <x v="0"/>
    <m/>
    <m/>
    <m/>
  </r>
  <r>
    <x v="217"/>
    <x v="13"/>
    <x v="6"/>
    <x v="14"/>
    <n v="1"/>
    <n v="2"/>
    <x v="0"/>
    <m/>
    <x v="0"/>
    <x v="0"/>
    <m/>
    <m/>
    <m/>
  </r>
  <r>
    <x v="217"/>
    <x v="688"/>
    <x v="5"/>
    <x v="46"/>
    <n v="21"/>
    <n v="6"/>
    <x v="0"/>
    <m/>
    <x v="0"/>
    <x v="0"/>
    <m/>
    <m/>
    <m/>
  </r>
  <r>
    <x v="217"/>
    <x v="278"/>
    <x v="5"/>
    <x v="111"/>
    <n v="19"/>
    <n v="2"/>
    <x v="0"/>
    <m/>
    <x v="0"/>
    <x v="0"/>
    <m/>
    <m/>
    <s v="x"/>
  </r>
  <r>
    <x v="217"/>
    <x v="278"/>
    <x v="5"/>
    <x v="111"/>
    <n v="19"/>
    <n v="2"/>
    <x v="0"/>
    <m/>
    <x v="0"/>
    <x v="0"/>
    <m/>
    <m/>
    <s v="x"/>
  </r>
  <r>
    <x v="217"/>
    <x v="438"/>
    <x v="5"/>
    <x v="4"/>
    <n v="21"/>
    <n v="2"/>
    <x v="0"/>
    <m/>
    <x v="0"/>
    <x v="0"/>
    <m/>
    <m/>
    <s v="x"/>
  </r>
  <r>
    <x v="217"/>
    <x v="660"/>
    <x v="7"/>
    <x v="20"/>
    <n v="7"/>
    <n v="4"/>
    <x v="0"/>
    <m/>
    <x v="0"/>
    <x v="0"/>
    <m/>
    <m/>
    <m/>
  </r>
  <r>
    <x v="217"/>
    <x v="689"/>
    <x v="10"/>
    <x v="35"/>
    <n v="22"/>
    <n v="2"/>
    <x v="0"/>
    <m/>
    <x v="0"/>
    <x v="0"/>
    <m/>
    <m/>
    <m/>
  </r>
  <r>
    <x v="217"/>
    <x v="689"/>
    <x v="10"/>
    <x v="35"/>
    <n v="22"/>
    <n v="2"/>
    <x v="0"/>
    <m/>
    <x v="0"/>
    <x v="0"/>
    <m/>
    <m/>
    <m/>
  </r>
  <r>
    <x v="217"/>
    <x v="689"/>
    <x v="10"/>
    <x v="35"/>
    <n v="22"/>
    <n v="2"/>
    <x v="0"/>
    <m/>
    <x v="0"/>
    <x v="0"/>
    <m/>
    <m/>
    <m/>
  </r>
  <r>
    <x v="217"/>
    <x v="281"/>
    <x v="0"/>
    <x v="64"/>
    <n v="22"/>
    <n v="2"/>
    <x v="0"/>
    <m/>
    <x v="0"/>
    <x v="0"/>
    <m/>
    <m/>
    <s v="x"/>
  </r>
  <r>
    <x v="217"/>
    <x v="281"/>
    <x v="0"/>
    <x v="64"/>
    <n v="22"/>
    <n v="2"/>
    <x v="0"/>
    <m/>
    <x v="0"/>
    <x v="0"/>
    <m/>
    <m/>
    <s v="x"/>
  </r>
  <r>
    <x v="217"/>
    <x v="281"/>
    <x v="0"/>
    <x v="64"/>
    <n v="22"/>
    <n v="2"/>
    <x v="0"/>
    <m/>
    <x v="0"/>
    <x v="0"/>
    <m/>
    <m/>
    <s v="x"/>
  </r>
  <r>
    <x v="217"/>
    <x v="470"/>
    <x v="2"/>
    <x v="2"/>
    <n v="12"/>
    <n v="3"/>
    <x v="0"/>
    <m/>
    <x v="0"/>
    <x v="0"/>
    <m/>
    <m/>
    <m/>
  </r>
  <r>
    <x v="217"/>
    <x v="26"/>
    <x v="2"/>
    <x v="2"/>
    <n v="8"/>
    <n v="2"/>
    <x v="0"/>
    <m/>
    <x v="0"/>
    <x v="0"/>
    <m/>
    <m/>
    <s v="x"/>
  </r>
  <r>
    <x v="217"/>
    <x v="546"/>
    <x v="9"/>
    <x v="12"/>
    <n v="24"/>
    <n v="1"/>
    <x v="0"/>
    <m/>
    <x v="0"/>
    <x v="0"/>
    <m/>
    <m/>
    <s v="x"/>
  </r>
  <r>
    <x v="217"/>
    <x v="546"/>
    <x v="9"/>
    <x v="25"/>
    <n v="25"/>
    <n v="1"/>
    <x v="0"/>
    <s v="x"/>
    <x v="1"/>
    <x v="1"/>
    <m/>
    <m/>
    <s v="x"/>
  </r>
  <r>
    <x v="217"/>
    <x v="690"/>
    <x v="5"/>
    <x v="8"/>
    <n v="23"/>
    <n v="2"/>
    <x v="0"/>
    <m/>
    <x v="0"/>
    <x v="0"/>
    <m/>
    <m/>
    <s v="x"/>
  </r>
  <r>
    <x v="218"/>
    <x v="298"/>
    <x v="5"/>
    <x v="17"/>
    <n v="23"/>
    <n v="2"/>
    <x v="25"/>
    <m/>
    <x v="1"/>
    <x v="1"/>
    <m/>
    <s v="x"/>
    <s v="x"/>
  </r>
  <r>
    <x v="218"/>
    <x v="298"/>
    <x v="5"/>
    <x v="17"/>
    <n v="23"/>
    <n v="2"/>
    <x v="25"/>
    <m/>
    <x v="1"/>
    <x v="1"/>
    <m/>
    <s v="x"/>
    <s v="x"/>
  </r>
  <r>
    <x v="218"/>
    <x v="691"/>
    <x v="7"/>
    <x v="63"/>
    <n v="24"/>
    <n v="1"/>
    <x v="24"/>
    <m/>
    <x v="1"/>
    <x v="1"/>
    <m/>
    <m/>
    <m/>
  </r>
  <r>
    <x v="218"/>
    <x v="691"/>
    <x v="7"/>
    <x v="63"/>
    <n v="24"/>
    <n v="1"/>
    <x v="24"/>
    <m/>
    <x v="1"/>
    <x v="1"/>
    <m/>
    <m/>
    <m/>
  </r>
  <r>
    <x v="218"/>
    <x v="685"/>
    <x v="5"/>
    <x v="112"/>
    <n v="27"/>
    <n v="2"/>
    <x v="25"/>
    <m/>
    <x v="1"/>
    <x v="1"/>
    <m/>
    <m/>
    <m/>
  </r>
  <r>
    <x v="218"/>
    <x v="685"/>
    <x v="5"/>
    <x v="112"/>
    <n v="27"/>
    <n v="2"/>
    <x v="25"/>
    <m/>
    <x v="1"/>
    <x v="1"/>
    <m/>
    <m/>
    <m/>
  </r>
  <r>
    <x v="218"/>
    <x v="685"/>
    <x v="5"/>
    <x v="112"/>
    <n v="27"/>
    <n v="2"/>
    <x v="25"/>
    <m/>
    <x v="1"/>
    <x v="1"/>
    <m/>
    <m/>
    <m/>
  </r>
  <r>
    <x v="218"/>
    <x v="685"/>
    <x v="5"/>
    <x v="112"/>
    <n v="27"/>
    <n v="2"/>
    <x v="25"/>
    <m/>
    <x v="1"/>
    <x v="1"/>
    <m/>
    <m/>
    <m/>
  </r>
  <r>
    <x v="218"/>
    <x v="685"/>
    <x v="5"/>
    <x v="112"/>
    <n v="27"/>
    <n v="2"/>
    <x v="25"/>
    <m/>
    <x v="1"/>
    <x v="1"/>
    <m/>
    <m/>
    <m/>
  </r>
  <r>
    <x v="218"/>
    <x v="685"/>
    <x v="5"/>
    <x v="8"/>
    <n v="23"/>
    <n v="2"/>
    <x v="0"/>
    <m/>
    <x v="0"/>
    <x v="0"/>
    <m/>
    <m/>
    <m/>
  </r>
  <r>
    <x v="218"/>
    <x v="685"/>
    <x v="5"/>
    <x v="4"/>
    <n v="23"/>
    <n v="2"/>
    <x v="0"/>
    <m/>
    <x v="0"/>
    <x v="0"/>
    <m/>
    <m/>
    <m/>
  </r>
  <r>
    <x v="218"/>
    <x v="685"/>
    <x v="5"/>
    <x v="31"/>
    <n v="23"/>
    <n v="2"/>
    <x v="0"/>
    <m/>
    <x v="0"/>
    <x v="0"/>
    <m/>
    <m/>
    <m/>
  </r>
  <r>
    <x v="218"/>
    <x v="685"/>
    <x v="5"/>
    <x v="31"/>
    <n v="23"/>
    <n v="2"/>
    <x v="0"/>
    <m/>
    <x v="0"/>
    <x v="0"/>
    <m/>
    <m/>
    <m/>
  </r>
  <r>
    <x v="218"/>
    <x v="685"/>
    <x v="5"/>
    <x v="4"/>
    <n v="23"/>
    <n v="2"/>
    <x v="0"/>
    <m/>
    <x v="0"/>
    <x v="0"/>
    <m/>
    <m/>
    <m/>
  </r>
  <r>
    <x v="218"/>
    <x v="692"/>
    <x v="2"/>
    <x v="2"/>
    <n v="9"/>
    <n v="3"/>
    <x v="0"/>
    <m/>
    <x v="0"/>
    <x v="0"/>
    <m/>
    <m/>
    <m/>
  </r>
  <r>
    <x v="218"/>
    <x v="693"/>
    <x v="1"/>
    <x v="18"/>
    <n v="25"/>
    <n v="2"/>
    <x v="0"/>
    <m/>
    <x v="0"/>
    <x v="0"/>
    <m/>
    <m/>
    <m/>
  </r>
  <r>
    <x v="218"/>
    <x v="617"/>
    <x v="9"/>
    <x v="68"/>
    <n v="15"/>
    <n v="2"/>
    <x v="0"/>
    <m/>
    <x v="0"/>
    <x v="0"/>
    <m/>
    <m/>
    <m/>
  </r>
  <r>
    <x v="218"/>
    <x v="231"/>
    <x v="7"/>
    <x v="24"/>
    <n v="27"/>
    <n v="2"/>
    <x v="0"/>
    <m/>
    <x v="0"/>
    <x v="0"/>
    <m/>
    <m/>
    <s v="x"/>
  </r>
  <r>
    <x v="218"/>
    <x v="231"/>
    <x v="7"/>
    <x v="24"/>
    <n v="27"/>
    <n v="2"/>
    <x v="0"/>
    <m/>
    <x v="0"/>
    <x v="0"/>
    <m/>
    <m/>
    <s v="x"/>
  </r>
  <r>
    <x v="218"/>
    <x v="694"/>
    <x v="0"/>
    <x v="16"/>
    <n v="26"/>
    <n v="5"/>
    <x v="0"/>
    <m/>
    <x v="0"/>
    <x v="0"/>
    <m/>
    <m/>
    <m/>
  </r>
  <r>
    <x v="218"/>
    <x v="13"/>
    <x v="6"/>
    <x v="3"/>
    <n v="4"/>
    <n v="2"/>
    <x v="0"/>
    <m/>
    <x v="0"/>
    <x v="16"/>
    <m/>
    <m/>
    <m/>
  </r>
  <r>
    <x v="218"/>
    <x v="618"/>
    <x v="5"/>
    <x v="31"/>
    <n v="14"/>
    <n v="2"/>
    <x v="0"/>
    <m/>
    <x v="0"/>
    <x v="15"/>
    <m/>
    <m/>
    <s v="x"/>
  </r>
  <r>
    <x v="218"/>
    <x v="467"/>
    <x v="10"/>
    <x v="0"/>
    <n v="21"/>
    <n v="2"/>
    <x v="0"/>
    <m/>
    <x v="0"/>
    <x v="0"/>
    <m/>
    <m/>
    <s v="x"/>
  </r>
  <r>
    <x v="218"/>
    <x v="432"/>
    <x v="0"/>
    <x v="0"/>
    <n v="6"/>
    <n v="3"/>
    <x v="0"/>
    <m/>
    <x v="0"/>
    <x v="0"/>
    <m/>
    <m/>
    <s v="x"/>
  </r>
  <r>
    <x v="218"/>
    <x v="695"/>
    <x v="4"/>
    <x v="20"/>
    <n v="32"/>
    <n v="4"/>
    <x v="0"/>
    <m/>
    <x v="0"/>
    <x v="0"/>
    <m/>
    <m/>
    <m/>
  </r>
  <r>
    <x v="218"/>
    <x v="55"/>
    <x v="0"/>
    <x v="14"/>
    <n v="24"/>
    <n v="2"/>
    <x v="0"/>
    <m/>
    <x v="0"/>
    <x v="0"/>
    <m/>
    <m/>
    <s v="x"/>
  </r>
  <r>
    <x v="218"/>
    <x v="696"/>
    <x v="7"/>
    <x v="15"/>
    <n v="24"/>
    <n v="2"/>
    <x v="0"/>
    <m/>
    <x v="0"/>
    <x v="0"/>
    <m/>
    <m/>
    <m/>
  </r>
  <r>
    <x v="218"/>
    <x v="696"/>
    <x v="7"/>
    <x v="15"/>
    <n v="24"/>
    <n v="2"/>
    <x v="0"/>
    <m/>
    <x v="0"/>
    <x v="0"/>
    <m/>
    <m/>
    <m/>
  </r>
  <r>
    <x v="218"/>
    <x v="690"/>
    <x v="7"/>
    <x v="15"/>
    <n v="24"/>
    <n v="1"/>
    <x v="0"/>
    <m/>
    <x v="0"/>
    <x v="0"/>
    <m/>
    <m/>
    <s v="x"/>
  </r>
  <r>
    <x v="218"/>
    <x v="553"/>
    <x v="0"/>
    <x v="0"/>
    <n v="19"/>
    <n v="3"/>
    <x v="0"/>
    <m/>
    <x v="0"/>
    <x v="0"/>
    <m/>
    <m/>
    <s v="x"/>
  </r>
  <r>
    <x v="218"/>
    <x v="694"/>
    <x v="0"/>
    <x v="16"/>
    <n v="27"/>
    <n v="6"/>
    <x v="0"/>
    <m/>
    <x v="0"/>
    <x v="0"/>
    <m/>
    <m/>
    <m/>
  </r>
  <r>
    <x v="218"/>
    <x v="697"/>
    <x v="0"/>
    <x v="97"/>
    <n v="23"/>
    <n v="3"/>
    <x v="0"/>
    <m/>
    <x v="0"/>
    <x v="0"/>
    <m/>
    <m/>
    <m/>
  </r>
  <r>
    <x v="218"/>
    <x v="697"/>
    <x v="0"/>
    <x v="97"/>
    <n v="23"/>
    <n v="3"/>
    <x v="0"/>
    <m/>
    <x v="0"/>
    <x v="0"/>
    <m/>
    <m/>
    <m/>
  </r>
  <r>
    <x v="218"/>
    <x v="697"/>
    <x v="0"/>
    <x v="97"/>
    <n v="23"/>
    <n v="3"/>
    <x v="0"/>
    <m/>
    <x v="0"/>
    <x v="0"/>
    <m/>
    <m/>
    <m/>
  </r>
  <r>
    <x v="218"/>
    <x v="697"/>
    <x v="0"/>
    <x v="97"/>
    <n v="23"/>
    <n v="3"/>
    <x v="0"/>
    <m/>
    <x v="0"/>
    <x v="0"/>
    <m/>
    <m/>
    <m/>
  </r>
  <r>
    <x v="218"/>
    <x v="618"/>
    <x v="7"/>
    <x v="36"/>
    <n v="13"/>
    <n v="1"/>
    <x v="0"/>
    <m/>
    <x v="0"/>
    <x v="0"/>
    <m/>
    <m/>
    <s v="x"/>
  </r>
  <r>
    <x v="218"/>
    <x v="451"/>
    <x v="0"/>
    <x v="17"/>
    <n v="23"/>
    <n v="2"/>
    <x v="0"/>
    <m/>
    <x v="0"/>
    <x v="0"/>
    <m/>
    <m/>
    <s v="x"/>
  </r>
  <r>
    <x v="218"/>
    <x v="451"/>
    <x v="0"/>
    <x v="17"/>
    <n v="23"/>
    <n v="3"/>
    <x v="0"/>
    <m/>
    <x v="0"/>
    <x v="0"/>
    <m/>
    <m/>
    <s v="x"/>
  </r>
  <r>
    <x v="218"/>
    <x v="27"/>
    <x v="1"/>
    <x v="18"/>
    <n v="24"/>
    <n v="1"/>
    <x v="0"/>
    <m/>
    <x v="0"/>
    <x v="0"/>
    <m/>
    <m/>
    <s v="x"/>
  </r>
  <r>
    <x v="219"/>
    <x v="23"/>
    <x v="0"/>
    <x v="16"/>
    <n v="24"/>
    <n v="3"/>
    <x v="26"/>
    <m/>
    <x v="1"/>
    <x v="1"/>
    <m/>
    <s v="x"/>
    <s v="x"/>
  </r>
  <r>
    <x v="219"/>
    <x v="451"/>
    <x v="0"/>
    <x v="14"/>
    <n v="23"/>
    <n v="2"/>
    <x v="26"/>
    <m/>
    <x v="1"/>
    <x v="1"/>
    <m/>
    <s v="x"/>
    <s v="x"/>
  </r>
  <r>
    <x v="219"/>
    <x v="451"/>
    <x v="0"/>
    <x v="14"/>
    <n v="23"/>
    <n v="2"/>
    <x v="26"/>
    <m/>
    <x v="1"/>
    <x v="1"/>
    <m/>
    <s v="x"/>
    <s v="x"/>
  </r>
  <r>
    <x v="219"/>
    <x v="298"/>
    <x v="5"/>
    <x v="31"/>
    <n v="19"/>
    <n v="2"/>
    <x v="25"/>
    <m/>
    <x v="1"/>
    <x v="1"/>
    <m/>
    <s v="x"/>
    <s v="x"/>
  </r>
  <r>
    <x v="219"/>
    <x v="298"/>
    <x v="5"/>
    <x v="31"/>
    <n v="19"/>
    <n v="2"/>
    <x v="25"/>
    <m/>
    <x v="1"/>
    <x v="1"/>
    <m/>
    <s v="x"/>
    <s v="x"/>
  </r>
  <r>
    <x v="219"/>
    <x v="698"/>
    <x v="5"/>
    <x v="17"/>
    <n v="27"/>
    <n v="2"/>
    <x v="25"/>
    <m/>
    <x v="1"/>
    <x v="1"/>
    <m/>
    <m/>
    <m/>
  </r>
  <r>
    <x v="219"/>
    <x v="524"/>
    <x v="8"/>
    <x v="15"/>
    <n v="24"/>
    <n v="1"/>
    <x v="24"/>
    <m/>
    <x v="1"/>
    <x v="1"/>
    <m/>
    <m/>
    <m/>
  </r>
  <r>
    <x v="219"/>
    <x v="699"/>
    <x v="7"/>
    <x v="63"/>
    <n v="26"/>
    <n v="2"/>
    <x v="24"/>
    <m/>
    <x v="1"/>
    <x v="1"/>
    <m/>
    <m/>
    <m/>
  </r>
  <r>
    <x v="219"/>
    <x v="699"/>
    <x v="7"/>
    <x v="63"/>
    <n v="26"/>
    <n v="2"/>
    <x v="24"/>
    <m/>
    <x v="1"/>
    <x v="1"/>
    <m/>
    <m/>
    <m/>
  </r>
  <r>
    <x v="219"/>
    <x v="700"/>
    <x v="0"/>
    <x v="11"/>
    <n v="6"/>
    <n v="3"/>
    <x v="23"/>
    <m/>
    <x v="1"/>
    <x v="1"/>
    <m/>
    <m/>
    <m/>
  </r>
  <r>
    <x v="219"/>
    <x v="582"/>
    <x v="5"/>
    <x v="31"/>
    <n v="24"/>
    <n v="2"/>
    <x v="25"/>
    <m/>
    <x v="1"/>
    <x v="1"/>
    <m/>
    <s v="x"/>
    <s v="x"/>
  </r>
  <r>
    <x v="219"/>
    <x v="162"/>
    <x v="1"/>
    <x v="32"/>
    <n v="27"/>
    <n v="1"/>
    <x v="0"/>
    <m/>
    <x v="0"/>
    <x v="0"/>
    <m/>
    <m/>
    <s v="x"/>
  </r>
  <r>
    <x v="219"/>
    <x v="701"/>
    <x v="7"/>
    <x v="24"/>
    <n v="14"/>
    <n v="7"/>
    <x v="0"/>
    <m/>
    <x v="0"/>
    <x v="4"/>
    <m/>
    <m/>
    <m/>
  </r>
  <r>
    <x v="219"/>
    <x v="702"/>
    <x v="1"/>
    <x v="67"/>
    <n v="25"/>
    <n v="5"/>
    <x v="0"/>
    <m/>
    <x v="0"/>
    <x v="15"/>
    <m/>
    <m/>
    <m/>
  </r>
  <r>
    <x v="219"/>
    <x v="702"/>
    <x v="1"/>
    <x v="67"/>
    <n v="25"/>
    <n v="5"/>
    <x v="0"/>
    <m/>
    <x v="0"/>
    <x v="15"/>
    <m/>
    <m/>
    <m/>
  </r>
  <r>
    <x v="219"/>
    <x v="281"/>
    <x v="0"/>
    <x v="0"/>
    <n v="21"/>
    <n v="2"/>
    <x v="0"/>
    <m/>
    <x v="0"/>
    <x v="0"/>
    <m/>
    <m/>
    <s v="x"/>
  </r>
  <r>
    <x v="219"/>
    <x v="684"/>
    <x v="9"/>
    <x v="9"/>
    <n v="18"/>
    <n v="2"/>
    <x v="0"/>
    <m/>
    <x v="0"/>
    <x v="0"/>
    <m/>
    <m/>
    <m/>
  </r>
  <r>
    <x v="219"/>
    <x v="703"/>
    <x v="7"/>
    <x v="22"/>
    <n v="21"/>
    <n v="3"/>
    <x v="0"/>
    <m/>
    <x v="0"/>
    <x v="15"/>
    <m/>
    <m/>
    <m/>
  </r>
  <r>
    <x v="219"/>
    <x v="703"/>
    <x v="7"/>
    <x v="22"/>
    <n v="21"/>
    <n v="3"/>
    <x v="0"/>
    <m/>
    <x v="0"/>
    <x v="15"/>
    <m/>
    <m/>
    <m/>
  </r>
  <r>
    <x v="219"/>
    <x v="703"/>
    <x v="7"/>
    <x v="22"/>
    <n v="21"/>
    <n v="3"/>
    <x v="0"/>
    <m/>
    <x v="0"/>
    <x v="15"/>
    <m/>
    <m/>
    <m/>
  </r>
  <r>
    <x v="219"/>
    <x v="704"/>
    <x v="7"/>
    <x v="20"/>
    <n v="5"/>
    <n v="3"/>
    <x v="0"/>
    <m/>
    <x v="0"/>
    <x v="0"/>
    <m/>
    <m/>
    <m/>
  </r>
  <r>
    <x v="219"/>
    <x v="705"/>
    <x v="1"/>
    <x v="24"/>
    <n v="20"/>
    <n v="2"/>
    <x v="0"/>
    <m/>
    <x v="0"/>
    <x v="0"/>
    <m/>
    <m/>
    <m/>
  </r>
  <r>
    <x v="219"/>
    <x v="705"/>
    <x v="1"/>
    <x v="24"/>
    <n v="20"/>
    <n v="2"/>
    <x v="0"/>
    <m/>
    <x v="0"/>
    <x v="0"/>
    <m/>
    <m/>
    <m/>
  </r>
  <r>
    <x v="219"/>
    <x v="705"/>
    <x v="1"/>
    <x v="24"/>
    <n v="20"/>
    <n v="2"/>
    <x v="0"/>
    <m/>
    <x v="0"/>
    <x v="0"/>
    <m/>
    <m/>
    <m/>
  </r>
  <r>
    <x v="219"/>
    <x v="706"/>
    <x v="1"/>
    <x v="24"/>
    <n v="9"/>
    <n v="4"/>
    <x v="0"/>
    <m/>
    <x v="0"/>
    <x v="0"/>
    <m/>
    <m/>
    <m/>
  </r>
  <r>
    <x v="219"/>
    <x v="582"/>
    <x v="5"/>
    <x v="31"/>
    <n v="24"/>
    <n v="2"/>
    <x v="0"/>
    <m/>
    <x v="0"/>
    <x v="0"/>
    <m/>
    <m/>
    <s v="x"/>
  </r>
  <r>
    <x v="219"/>
    <x v="381"/>
    <x v="0"/>
    <x v="17"/>
    <n v="27"/>
    <n v="3"/>
    <x v="0"/>
    <m/>
    <x v="0"/>
    <x v="0"/>
    <m/>
    <m/>
    <m/>
  </r>
  <r>
    <x v="219"/>
    <x v="381"/>
    <x v="0"/>
    <x v="17"/>
    <n v="27"/>
    <n v="3"/>
    <x v="0"/>
    <m/>
    <x v="0"/>
    <x v="0"/>
    <m/>
    <m/>
    <m/>
  </r>
  <r>
    <x v="219"/>
    <x v="694"/>
    <x v="0"/>
    <x v="17"/>
    <n v="26"/>
    <n v="8"/>
    <x v="0"/>
    <m/>
    <x v="0"/>
    <x v="0"/>
    <m/>
    <m/>
    <m/>
  </r>
  <r>
    <x v="219"/>
    <x v="23"/>
    <x v="5"/>
    <x v="31"/>
    <n v="25"/>
    <n v="2"/>
    <x v="0"/>
    <m/>
    <x v="0"/>
    <x v="0"/>
    <m/>
    <m/>
    <s v="x"/>
  </r>
  <r>
    <x v="219"/>
    <x v="690"/>
    <x v="0"/>
    <x v="14"/>
    <n v="18"/>
    <n v="3"/>
    <x v="0"/>
    <m/>
    <x v="0"/>
    <x v="0"/>
    <m/>
    <m/>
    <s v="x"/>
  </r>
  <r>
    <x v="219"/>
    <x v="23"/>
    <x v="0"/>
    <x v="16"/>
    <n v="22"/>
    <n v="3"/>
    <x v="0"/>
    <m/>
    <x v="0"/>
    <x v="0"/>
    <m/>
    <m/>
    <s v="x"/>
  </r>
  <r>
    <x v="219"/>
    <x v="637"/>
    <x v="7"/>
    <x v="36"/>
    <n v="3"/>
    <n v="2"/>
    <x v="0"/>
    <m/>
    <x v="0"/>
    <x v="0"/>
    <m/>
    <m/>
    <m/>
  </r>
  <r>
    <x v="219"/>
    <x v="700"/>
    <x v="0"/>
    <x v="17"/>
    <n v="5"/>
    <n v="3"/>
    <x v="0"/>
    <m/>
    <x v="0"/>
    <x v="0"/>
    <m/>
    <m/>
    <m/>
  </r>
  <r>
    <x v="219"/>
    <x v="707"/>
    <x v="5"/>
    <x v="46"/>
    <n v="25"/>
    <n v="2"/>
    <x v="0"/>
    <m/>
    <x v="0"/>
    <x v="0"/>
    <m/>
    <m/>
    <m/>
  </r>
  <r>
    <x v="219"/>
    <x v="707"/>
    <x v="5"/>
    <x v="46"/>
    <n v="25"/>
    <n v="2"/>
    <x v="0"/>
    <m/>
    <x v="0"/>
    <x v="0"/>
    <m/>
    <m/>
    <m/>
  </r>
  <r>
    <x v="219"/>
    <x v="481"/>
    <x v="7"/>
    <x v="24"/>
    <n v="8"/>
    <n v="3"/>
    <x v="0"/>
    <m/>
    <x v="0"/>
    <x v="0"/>
    <m/>
    <m/>
    <m/>
  </r>
  <r>
    <x v="219"/>
    <x v="23"/>
    <x v="0"/>
    <x v="14"/>
    <n v="22"/>
    <n v="2"/>
    <x v="0"/>
    <m/>
    <x v="0"/>
    <x v="0"/>
    <m/>
    <m/>
    <m/>
  </r>
  <r>
    <x v="219"/>
    <x v="708"/>
    <x v="7"/>
    <x v="15"/>
    <n v="11"/>
    <n v="2"/>
    <x v="0"/>
    <m/>
    <x v="0"/>
    <x v="16"/>
    <m/>
    <m/>
    <m/>
  </r>
  <r>
    <x v="219"/>
    <x v="709"/>
    <x v="7"/>
    <x v="5"/>
    <n v="25"/>
    <n v="2"/>
    <x v="0"/>
    <m/>
    <x v="0"/>
    <x v="15"/>
    <m/>
    <m/>
    <m/>
  </r>
  <r>
    <x v="219"/>
    <x v="709"/>
    <x v="7"/>
    <x v="5"/>
    <n v="25"/>
    <n v="2"/>
    <x v="0"/>
    <m/>
    <x v="0"/>
    <x v="15"/>
    <m/>
    <m/>
    <m/>
  </r>
  <r>
    <x v="219"/>
    <x v="709"/>
    <x v="7"/>
    <x v="5"/>
    <n v="25"/>
    <n v="2"/>
    <x v="0"/>
    <m/>
    <x v="0"/>
    <x v="15"/>
    <m/>
    <m/>
    <m/>
  </r>
  <r>
    <x v="219"/>
    <x v="709"/>
    <x v="7"/>
    <x v="5"/>
    <n v="25"/>
    <n v="2"/>
    <x v="0"/>
    <m/>
    <x v="0"/>
    <x v="15"/>
    <m/>
    <m/>
    <m/>
  </r>
  <r>
    <x v="219"/>
    <x v="709"/>
    <x v="7"/>
    <x v="5"/>
    <n v="25"/>
    <n v="2"/>
    <x v="0"/>
    <m/>
    <x v="0"/>
    <x v="15"/>
    <m/>
    <m/>
    <m/>
  </r>
  <r>
    <x v="219"/>
    <x v="411"/>
    <x v="7"/>
    <x v="36"/>
    <n v="6"/>
    <n v="2"/>
    <x v="0"/>
    <m/>
    <x v="0"/>
    <x v="0"/>
    <m/>
    <m/>
    <m/>
  </r>
  <r>
    <x v="219"/>
    <x v="594"/>
    <x v="7"/>
    <x v="66"/>
    <n v="5"/>
    <n v="1"/>
    <x v="0"/>
    <m/>
    <x v="0"/>
    <x v="15"/>
    <m/>
    <m/>
    <s v="x"/>
  </r>
  <r>
    <x v="219"/>
    <x v="13"/>
    <x v="6"/>
    <x v="113"/>
    <n v="4"/>
    <n v="2"/>
    <x v="0"/>
    <m/>
    <x v="0"/>
    <x v="0"/>
    <m/>
    <m/>
    <m/>
  </r>
  <r>
    <x v="219"/>
    <x v="710"/>
    <x v="2"/>
    <x v="2"/>
    <n v="8"/>
    <n v="2"/>
    <x v="0"/>
    <m/>
    <x v="0"/>
    <x v="0"/>
    <m/>
    <m/>
    <s v="x"/>
  </r>
  <r>
    <x v="219"/>
    <x v="13"/>
    <x v="6"/>
    <x v="114"/>
    <n v="2"/>
    <n v="2"/>
    <x v="0"/>
    <m/>
    <x v="0"/>
    <x v="0"/>
    <m/>
    <m/>
    <m/>
  </r>
  <r>
    <x v="219"/>
    <x v="13"/>
    <x v="6"/>
    <x v="114"/>
    <n v="2"/>
    <n v="2"/>
    <x v="0"/>
    <m/>
    <x v="0"/>
    <x v="0"/>
    <m/>
    <m/>
    <m/>
  </r>
  <r>
    <x v="219"/>
    <x v="711"/>
    <x v="7"/>
    <x v="50"/>
    <n v="15"/>
    <n v="8"/>
    <x v="0"/>
    <m/>
    <x v="0"/>
    <x v="0"/>
    <m/>
    <m/>
    <m/>
  </r>
  <r>
    <x v="219"/>
    <x v="712"/>
    <x v="1"/>
    <x v="18"/>
    <n v="9"/>
    <n v="3"/>
    <x v="0"/>
    <m/>
    <x v="0"/>
    <x v="0"/>
    <m/>
    <m/>
    <m/>
  </r>
  <r>
    <x v="219"/>
    <x v="713"/>
    <x v="1"/>
    <x v="19"/>
    <n v="9"/>
    <n v="5"/>
    <x v="0"/>
    <m/>
    <x v="0"/>
    <x v="0"/>
    <m/>
    <m/>
    <m/>
  </r>
  <r>
    <x v="219"/>
    <x v="546"/>
    <x v="1"/>
    <x v="25"/>
    <n v="11"/>
    <n v="1"/>
    <x v="0"/>
    <m/>
    <x v="0"/>
    <x v="0"/>
    <m/>
    <m/>
    <s v="x"/>
  </r>
  <r>
    <x v="220"/>
    <x v="319"/>
    <x v="5"/>
    <x v="17"/>
    <n v="26"/>
    <n v="4"/>
    <x v="25"/>
    <m/>
    <x v="1"/>
    <x v="1"/>
    <m/>
    <m/>
    <m/>
  </r>
  <r>
    <x v="220"/>
    <x v="145"/>
    <x v="5"/>
    <x v="4"/>
    <n v="25"/>
    <n v="2"/>
    <x v="25"/>
    <m/>
    <x v="1"/>
    <x v="1"/>
    <m/>
    <m/>
    <m/>
  </r>
  <r>
    <x v="220"/>
    <x v="145"/>
    <x v="5"/>
    <x v="4"/>
    <n v="25"/>
    <n v="2"/>
    <x v="25"/>
    <m/>
    <x v="1"/>
    <x v="1"/>
    <m/>
    <m/>
    <m/>
  </r>
  <r>
    <x v="220"/>
    <x v="145"/>
    <x v="5"/>
    <x v="4"/>
    <n v="25"/>
    <n v="2"/>
    <x v="25"/>
    <m/>
    <x v="1"/>
    <x v="1"/>
    <m/>
    <m/>
    <m/>
  </r>
  <r>
    <x v="220"/>
    <x v="94"/>
    <x v="0"/>
    <x v="16"/>
    <n v="18"/>
    <n v="2"/>
    <x v="26"/>
    <m/>
    <x v="1"/>
    <x v="1"/>
    <m/>
    <s v="x"/>
    <s v="x"/>
  </r>
  <r>
    <x v="220"/>
    <x v="94"/>
    <x v="0"/>
    <x v="16"/>
    <n v="18"/>
    <n v="2"/>
    <x v="26"/>
    <m/>
    <x v="1"/>
    <x v="1"/>
    <m/>
    <s v="x"/>
    <s v="x"/>
  </r>
  <r>
    <x v="220"/>
    <x v="73"/>
    <x v="9"/>
    <x v="21"/>
    <n v="8"/>
    <n v="2"/>
    <x v="10"/>
    <m/>
    <x v="1"/>
    <x v="1"/>
    <m/>
    <m/>
    <s v="x"/>
  </r>
  <r>
    <x v="220"/>
    <x v="714"/>
    <x v="7"/>
    <x v="24"/>
    <n v="22"/>
    <n v="2"/>
    <x v="0"/>
    <m/>
    <x v="0"/>
    <x v="0"/>
    <m/>
    <m/>
    <m/>
  </r>
  <r>
    <x v="220"/>
    <x v="715"/>
    <x v="2"/>
    <x v="2"/>
    <n v="20"/>
    <n v="4"/>
    <x v="0"/>
    <m/>
    <x v="0"/>
    <x v="0"/>
    <m/>
    <m/>
    <m/>
  </r>
  <r>
    <x v="220"/>
    <x v="716"/>
    <x v="2"/>
    <x v="2"/>
    <n v="11"/>
    <n v="4"/>
    <x v="0"/>
    <m/>
    <x v="0"/>
    <x v="0"/>
    <m/>
    <m/>
    <m/>
  </r>
  <r>
    <x v="220"/>
    <x v="717"/>
    <x v="0"/>
    <x v="17"/>
    <n v="22"/>
    <n v="2"/>
    <x v="0"/>
    <m/>
    <x v="0"/>
    <x v="15"/>
    <m/>
    <m/>
    <m/>
  </r>
  <r>
    <x v="220"/>
    <x v="717"/>
    <x v="0"/>
    <x v="17"/>
    <n v="22"/>
    <n v="2"/>
    <x v="0"/>
    <m/>
    <x v="0"/>
    <x v="16"/>
    <m/>
    <m/>
    <m/>
  </r>
  <r>
    <x v="220"/>
    <x v="717"/>
    <x v="0"/>
    <x v="17"/>
    <n v="22"/>
    <n v="2"/>
    <x v="0"/>
    <m/>
    <x v="0"/>
    <x v="16"/>
    <m/>
    <m/>
    <m/>
  </r>
  <r>
    <x v="220"/>
    <x v="25"/>
    <x v="5"/>
    <x v="4"/>
    <n v="20"/>
    <n v="4"/>
    <x v="0"/>
    <m/>
    <x v="0"/>
    <x v="1"/>
    <m/>
    <m/>
    <m/>
  </r>
  <r>
    <x v="220"/>
    <x v="718"/>
    <x v="7"/>
    <x v="20"/>
    <n v="29"/>
    <n v="2"/>
    <x v="0"/>
    <m/>
    <x v="0"/>
    <x v="0"/>
    <m/>
    <m/>
    <m/>
  </r>
  <r>
    <x v="220"/>
    <x v="718"/>
    <x v="7"/>
    <x v="20"/>
    <n v="29"/>
    <n v="2"/>
    <x v="0"/>
    <m/>
    <x v="0"/>
    <x v="0"/>
    <m/>
    <m/>
    <m/>
  </r>
  <r>
    <x v="220"/>
    <x v="546"/>
    <x v="1"/>
    <x v="12"/>
    <n v="21"/>
    <n v="1"/>
    <x v="0"/>
    <m/>
    <x v="0"/>
    <x v="0"/>
    <m/>
    <m/>
    <s v="x"/>
  </r>
  <r>
    <x v="220"/>
    <x v="8"/>
    <x v="7"/>
    <x v="15"/>
    <n v="15"/>
    <n v="3"/>
    <x v="0"/>
    <m/>
    <x v="0"/>
    <x v="16"/>
    <m/>
    <m/>
    <s v="x"/>
  </r>
  <r>
    <x v="220"/>
    <x v="719"/>
    <x v="7"/>
    <x v="22"/>
    <n v="25"/>
    <n v="4"/>
    <x v="0"/>
    <m/>
    <x v="0"/>
    <x v="4"/>
    <m/>
    <m/>
    <m/>
  </r>
  <r>
    <x v="220"/>
    <x v="719"/>
    <x v="7"/>
    <x v="22"/>
    <n v="25"/>
    <n v="4"/>
    <x v="0"/>
    <m/>
    <x v="0"/>
    <x v="4"/>
    <m/>
    <m/>
    <m/>
  </r>
  <r>
    <x v="220"/>
    <x v="582"/>
    <x v="7"/>
    <x v="15"/>
    <n v="17"/>
    <n v="1"/>
    <x v="0"/>
    <m/>
    <x v="0"/>
    <x v="0"/>
    <m/>
    <m/>
    <s v="x"/>
  </r>
  <r>
    <x v="220"/>
    <x v="61"/>
    <x v="5"/>
    <x v="13"/>
    <n v="5"/>
    <n v="3"/>
    <x v="0"/>
    <m/>
    <x v="0"/>
    <x v="0"/>
    <m/>
    <m/>
    <m/>
  </r>
  <r>
    <x v="220"/>
    <x v="418"/>
    <x v="7"/>
    <x v="24"/>
    <n v="22"/>
    <n v="2"/>
    <x v="0"/>
    <m/>
    <x v="0"/>
    <x v="0"/>
    <m/>
    <m/>
    <s v="x"/>
  </r>
  <r>
    <x v="220"/>
    <x v="418"/>
    <x v="7"/>
    <x v="24"/>
    <n v="22"/>
    <n v="2"/>
    <x v="0"/>
    <m/>
    <x v="0"/>
    <x v="0"/>
    <m/>
    <m/>
    <s v="x"/>
  </r>
  <r>
    <x v="220"/>
    <x v="418"/>
    <x v="7"/>
    <x v="24"/>
    <n v="22"/>
    <n v="2"/>
    <x v="0"/>
    <m/>
    <x v="0"/>
    <x v="0"/>
    <m/>
    <m/>
    <s v="x"/>
  </r>
  <r>
    <x v="220"/>
    <x v="418"/>
    <x v="7"/>
    <x v="24"/>
    <n v="22"/>
    <n v="2"/>
    <x v="0"/>
    <m/>
    <x v="0"/>
    <x v="0"/>
    <m/>
    <m/>
    <s v="x"/>
  </r>
  <r>
    <x v="220"/>
    <x v="418"/>
    <x v="7"/>
    <x v="24"/>
    <n v="22"/>
    <n v="2"/>
    <x v="0"/>
    <m/>
    <x v="0"/>
    <x v="0"/>
    <m/>
    <m/>
    <s v="x"/>
  </r>
  <r>
    <x v="220"/>
    <x v="418"/>
    <x v="7"/>
    <x v="24"/>
    <n v="22"/>
    <n v="2"/>
    <x v="0"/>
    <m/>
    <x v="0"/>
    <x v="0"/>
    <m/>
    <m/>
    <s v="x"/>
  </r>
  <r>
    <x v="220"/>
    <x v="720"/>
    <x v="5"/>
    <x v="46"/>
    <n v="9"/>
    <n v="3"/>
    <x v="0"/>
    <m/>
    <x v="0"/>
    <x v="0"/>
    <m/>
    <m/>
    <m/>
  </r>
  <r>
    <x v="220"/>
    <x v="721"/>
    <x v="7"/>
    <x v="15"/>
    <n v="2"/>
    <n v="2"/>
    <x v="0"/>
    <m/>
    <x v="0"/>
    <x v="0"/>
    <m/>
    <m/>
    <m/>
  </r>
  <r>
    <x v="220"/>
    <x v="55"/>
    <x v="7"/>
    <x v="20"/>
    <n v="21"/>
    <n v="1"/>
    <x v="0"/>
    <m/>
    <x v="0"/>
    <x v="0"/>
    <m/>
    <m/>
    <s v="x"/>
  </r>
  <r>
    <x v="220"/>
    <x v="404"/>
    <x v="7"/>
    <x v="15"/>
    <n v="19"/>
    <n v="1"/>
    <x v="0"/>
    <m/>
    <x v="0"/>
    <x v="0"/>
    <m/>
    <m/>
    <s v="x"/>
  </r>
  <r>
    <x v="220"/>
    <x v="404"/>
    <x v="7"/>
    <x v="15"/>
    <n v="19"/>
    <n v="1"/>
    <x v="0"/>
    <m/>
    <x v="0"/>
    <x v="0"/>
    <m/>
    <m/>
    <s v="x"/>
  </r>
  <r>
    <x v="220"/>
    <x v="718"/>
    <x v="0"/>
    <x v="17"/>
    <n v="19"/>
    <n v="2"/>
    <x v="0"/>
    <m/>
    <x v="0"/>
    <x v="0"/>
    <m/>
    <m/>
    <m/>
  </r>
  <r>
    <x v="220"/>
    <x v="13"/>
    <x v="6"/>
    <x v="41"/>
    <n v="2"/>
    <n v="1"/>
    <x v="0"/>
    <m/>
    <x v="0"/>
    <x v="15"/>
    <m/>
    <m/>
    <m/>
  </r>
  <r>
    <x v="220"/>
    <x v="282"/>
    <x v="0"/>
    <x v="17"/>
    <n v="24"/>
    <n v="2"/>
    <x v="0"/>
    <m/>
    <x v="0"/>
    <x v="0"/>
    <m/>
    <m/>
    <m/>
  </r>
  <r>
    <x v="220"/>
    <x v="282"/>
    <x v="0"/>
    <x v="17"/>
    <n v="24"/>
    <n v="2"/>
    <x v="0"/>
    <m/>
    <x v="0"/>
    <x v="0"/>
    <m/>
    <m/>
    <m/>
  </r>
  <r>
    <x v="220"/>
    <x v="269"/>
    <x v="1"/>
    <x v="67"/>
    <n v="26"/>
    <n v="3"/>
    <x v="0"/>
    <m/>
    <x v="0"/>
    <x v="0"/>
    <m/>
    <m/>
    <s v="x"/>
  </r>
  <r>
    <x v="220"/>
    <x v="269"/>
    <x v="1"/>
    <x v="67"/>
    <n v="26"/>
    <n v="3"/>
    <x v="0"/>
    <m/>
    <x v="0"/>
    <x v="0"/>
    <m/>
    <m/>
    <s v="x"/>
  </r>
  <r>
    <x v="220"/>
    <x v="700"/>
    <x v="7"/>
    <x v="26"/>
    <n v="4"/>
    <n v="2"/>
    <x v="0"/>
    <m/>
    <x v="0"/>
    <x v="0"/>
    <m/>
    <m/>
    <m/>
  </r>
  <r>
    <x v="220"/>
    <x v="714"/>
    <x v="7"/>
    <x v="49"/>
    <n v="19"/>
    <n v="3"/>
    <x v="0"/>
    <m/>
    <x v="0"/>
    <x v="0"/>
    <m/>
    <m/>
    <m/>
  </r>
  <r>
    <x v="220"/>
    <x v="722"/>
    <x v="5"/>
    <x v="4"/>
    <n v="1"/>
    <n v="1"/>
    <x v="0"/>
    <m/>
    <x v="0"/>
    <x v="0"/>
    <m/>
    <m/>
    <m/>
  </r>
  <r>
    <x v="220"/>
    <x v="723"/>
    <x v="7"/>
    <x v="36"/>
    <n v="20"/>
    <n v="2"/>
    <x v="0"/>
    <m/>
    <x v="0"/>
    <x v="0"/>
    <m/>
    <m/>
    <m/>
  </r>
  <r>
    <x v="220"/>
    <x v="51"/>
    <x v="1"/>
    <x v="6"/>
    <n v="24"/>
    <n v="1"/>
    <x v="0"/>
    <m/>
    <x v="0"/>
    <x v="0"/>
    <m/>
    <m/>
    <s v="x"/>
  </r>
  <r>
    <x v="220"/>
    <x v="724"/>
    <x v="7"/>
    <x v="15"/>
    <n v="25"/>
    <n v="2"/>
    <x v="0"/>
    <m/>
    <x v="0"/>
    <x v="10"/>
    <m/>
    <m/>
    <s v="x"/>
  </r>
  <r>
    <x v="220"/>
    <x v="724"/>
    <x v="7"/>
    <x v="15"/>
    <n v="25"/>
    <n v="2"/>
    <x v="0"/>
    <m/>
    <x v="0"/>
    <x v="10"/>
    <m/>
    <m/>
    <s v="x"/>
  </r>
  <r>
    <x v="220"/>
    <x v="546"/>
    <x v="1"/>
    <x v="12"/>
    <n v="19"/>
    <n v="1"/>
    <x v="0"/>
    <m/>
    <x v="0"/>
    <x v="0"/>
    <m/>
    <m/>
    <s v="x"/>
  </r>
  <r>
    <x v="221"/>
    <x v="231"/>
    <x v="7"/>
    <x v="15"/>
    <n v="13"/>
    <n v="1"/>
    <x v="0"/>
    <m/>
    <x v="0"/>
    <x v="3"/>
    <m/>
    <m/>
    <s v="x"/>
  </r>
  <r>
    <x v="222"/>
    <x v="56"/>
    <x v="5"/>
    <x v="4"/>
    <n v="24"/>
    <n v="2"/>
    <x v="25"/>
    <m/>
    <x v="1"/>
    <x v="1"/>
    <m/>
    <s v="x"/>
    <s v="x"/>
  </r>
  <r>
    <x v="222"/>
    <x v="594"/>
    <x v="5"/>
    <x v="17"/>
    <n v="21"/>
    <n v="2"/>
    <x v="25"/>
    <m/>
    <x v="1"/>
    <x v="1"/>
    <m/>
    <s v="x"/>
    <s v="x"/>
  </r>
  <r>
    <x v="222"/>
    <x v="725"/>
    <x v="4"/>
    <x v="20"/>
    <n v="17"/>
    <n v="2"/>
    <x v="24"/>
    <m/>
    <x v="1"/>
    <x v="1"/>
    <m/>
    <m/>
    <m/>
  </r>
  <r>
    <x v="222"/>
    <x v="726"/>
    <x v="3"/>
    <x v="8"/>
    <n v="24"/>
    <n v="2"/>
    <x v="25"/>
    <m/>
    <x v="1"/>
    <x v="1"/>
    <m/>
    <m/>
    <m/>
  </r>
  <r>
    <x v="222"/>
    <x v="726"/>
    <x v="3"/>
    <x v="8"/>
    <n v="24"/>
    <n v="2"/>
    <x v="25"/>
    <m/>
    <x v="1"/>
    <x v="1"/>
    <m/>
    <m/>
    <m/>
  </r>
  <r>
    <x v="222"/>
    <x v="726"/>
    <x v="3"/>
    <x v="8"/>
    <n v="24"/>
    <n v="2"/>
    <x v="25"/>
    <m/>
    <x v="1"/>
    <x v="1"/>
    <m/>
    <m/>
    <m/>
  </r>
  <r>
    <x v="222"/>
    <x v="278"/>
    <x v="5"/>
    <x v="4"/>
    <n v="16"/>
    <n v="2"/>
    <x v="25"/>
    <m/>
    <x v="1"/>
    <x v="1"/>
    <m/>
    <s v="x"/>
    <s v="x"/>
  </r>
  <r>
    <x v="222"/>
    <x v="382"/>
    <x v="0"/>
    <x v="115"/>
    <n v="7"/>
    <n v="3"/>
    <x v="26"/>
    <m/>
    <x v="1"/>
    <x v="1"/>
    <m/>
    <s v="x"/>
    <s v="x"/>
  </r>
  <r>
    <x v="222"/>
    <x v="10"/>
    <x v="2"/>
    <x v="2"/>
    <n v="23"/>
    <n v="3"/>
    <x v="26"/>
    <m/>
    <x v="1"/>
    <x v="1"/>
    <m/>
    <m/>
    <m/>
  </r>
  <r>
    <x v="222"/>
    <x v="727"/>
    <x v="5"/>
    <x v="11"/>
    <n v="4"/>
    <n v="2"/>
    <x v="0"/>
    <m/>
    <x v="0"/>
    <x v="0"/>
    <m/>
    <m/>
    <m/>
  </r>
  <r>
    <x v="222"/>
    <x v="278"/>
    <x v="0"/>
    <x v="16"/>
    <n v="19"/>
    <n v="3"/>
    <x v="0"/>
    <m/>
    <x v="0"/>
    <x v="0"/>
    <m/>
    <m/>
    <s v="x"/>
  </r>
  <r>
    <x v="222"/>
    <x v="594"/>
    <x v="0"/>
    <x v="17"/>
    <n v="21"/>
    <n v="3"/>
    <x v="0"/>
    <m/>
    <x v="0"/>
    <x v="1"/>
    <m/>
    <m/>
    <s v="x"/>
  </r>
  <r>
    <x v="222"/>
    <x v="728"/>
    <x v="4"/>
    <x v="33"/>
    <n v="7"/>
    <n v="2"/>
    <x v="0"/>
    <m/>
    <x v="0"/>
    <x v="0"/>
    <m/>
    <m/>
    <m/>
  </r>
  <r>
    <x v="222"/>
    <x v="406"/>
    <x v="5"/>
    <x v="116"/>
    <n v="26"/>
    <n v="5"/>
    <x v="0"/>
    <m/>
    <x v="0"/>
    <x v="0"/>
    <m/>
    <m/>
    <s v="x"/>
  </r>
  <r>
    <x v="222"/>
    <x v="406"/>
    <x v="5"/>
    <x v="116"/>
    <n v="26"/>
    <n v="5"/>
    <x v="0"/>
    <m/>
    <x v="0"/>
    <x v="0"/>
    <m/>
    <m/>
    <s v="x"/>
  </r>
  <r>
    <x v="222"/>
    <x v="636"/>
    <x v="5"/>
    <x v="8"/>
    <n v="22"/>
    <n v="1"/>
    <x v="0"/>
    <m/>
    <x v="0"/>
    <x v="0"/>
    <m/>
    <m/>
    <m/>
  </r>
  <r>
    <x v="222"/>
    <x v="636"/>
    <x v="5"/>
    <x v="8"/>
    <n v="22"/>
    <n v="1"/>
    <x v="0"/>
    <m/>
    <x v="0"/>
    <x v="0"/>
    <m/>
    <m/>
    <m/>
  </r>
  <r>
    <x v="222"/>
    <x v="729"/>
    <x v="5"/>
    <x v="8"/>
    <n v="22"/>
    <n v="2"/>
    <x v="0"/>
    <m/>
    <x v="0"/>
    <x v="15"/>
    <m/>
    <m/>
    <m/>
  </r>
  <r>
    <x v="222"/>
    <x v="730"/>
    <x v="5"/>
    <x v="11"/>
    <n v="5"/>
    <n v="2"/>
    <x v="0"/>
    <m/>
    <x v="0"/>
    <x v="1"/>
    <m/>
    <s v="x"/>
    <m/>
  </r>
  <r>
    <x v="222"/>
    <x v="731"/>
    <x v="5"/>
    <x v="4"/>
    <n v="26"/>
    <n v="2"/>
    <x v="0"/>
    <m/>
    <x v="0"/>
    <x v="15"/>
    <m/>
    <m/>
    <m/>
  </r>
  <r>
    <x v="222"/>
    <x v="732"/>
    <x v="7"/>
    <x v="22"/>
    <n v="9"/>
    <n v="3"/>
    <x v="0"/>
    <m/>
    <x v="0"/>
    <x v="15"/>
    <m/>
    <m/>
    <m/>
  </r>
  <r>
    <x v="222"/>
    <x v="278"/>
    <x v="0"/>
    <x v="11"/>
    <n v="6"/>
    <n v="3"/>
    <x v="0"/>
    <m/>
    <x v="0"/>
    <x v="0"/>
    <s v="x"/>
    <m/>
    <s v="x"/>
  </r>
  <r>
    <x v="222"/>
    <x v="733"/>
    <x v="7"/>
    <x v="22"/>
    <n v="9"/>
    <n v="4"/>
    <x v="0"/>
    <m/>
    <x v="0"/>
    <x v="1"/>
    <m/>
    <m/>
    <m/>
  </r>
  <r>
    <x v="222"/>
    <x v="734"/>
    <x v="2"/>
    <x v="2"/>
    <n v="19"/>
    <n v="5"/>
    <x v="0"/>
    <m/>
    <x v="0"/>
    <x v="0"/>
    <m/>
    <m/>
    <m/>
  </r>
  <r>
    <x v="222"/>
    <x v="195"/>
    <x v="7"/>
    <x v="36"/>
    <n v="22"/>
    <n v="2"/>
    <x v="0"/>
    <m/>
    <x v="0"/>
    <x v="0"/>
    <m/>
    <m/>
    <s v="x"/>
  </r>
  <r>
    <x v="222"/>
    <x v="195"/>
    <x v="0"/>
    <x v="17"/>
    <n v="23"/>
    <n v="2"/>
    <x v="0"/>
    <m/>
    <x v="0"/>
    <x v="0"/>
    <m/>
    <m/>
    <s v="x"/>
  </r>
  <r>
    <x v="222"/>
    <x v="195"/>
    <x v="7"/>
    <x v="36"/>
    <n v="22"/>
    <n v="2"/>
    <x v="0"/>
    <m/>
    <x v="0"/>
    <x v="0"/>
    <m/>
    <m/>
    <s v="x"/>
  </r>
  <r>
    <x v="222"/>
    <x v="195"/>
    <x v="0"/>
    <x v="17"/>
    <n v="23"/>
    <n v="2"/>
    <x v="0"/>
    <m/>
    <x v="0"/>
    <x v="0"/>
    <m/>
    <m/>
    <s v="x"/>
  </r>
  <r>
    <x v="222"/>
    <x v="195"/>
    <x v="7"/>
    <x v="15"/>
    <n v="22"/>
    <n v="2"/>
    <x v="0"/>
    <m/>
    <x v="0"/>
    <x v="0"/>
    <m/>
    <m/>
    <s v="x"/>
  </r>
  <r>
    <x v="222"/>
    <x v="195"/>
    <x v="5"/>
    <x v="8"/>
    <n v="22"/>
    <n v="2"/>
    <x v="0"/>
    <m/>
    <x v="0"/>
    <x v="0"/>
    <m/>
    <m/>
    <s v="x"/>
  </r>
  <r>
    <x v="222"/>
    <x v="195"/>
    <x v="5"/>
    <x v="8"/>
    <n v="22"/>
    <n v="2"/>
    <x v="0"/>
    <m/>
    <x v="0"/>
    <x v="0"/>
    <m/>
    <m/>
    <s v="x"/>
  </r>
  <r>
    <x v="222"/>
    <x v="195"/>
    <x v="7"/>
    <x v="15"/>
    <n v="22"/>
    <n v="2"/>
    <x v="0"/>
    <m/>
    <x v="0"/>
    <x v="0"/>
    <m/>
    <m/>
    <s v="x"/>
  </r>
  <r>
    <x v="222"/>
    <x v="195"/>
    <x v="0"/>
    <x v="16"/>
    <n v="22"/>
    <n v="2"/>
    <x v="0"/>
    <m/>
    <x v="0"/>
    <x v="0"/>
    <m/>
    <m/>
    <s v="x"/>
  </r>
  <r>
    <x v="222"/>
    <x v="195"/>
    <x v="0"/>
    <x v="0"/>
    <n v="22"/>
    <n v="2"/>
    <x v="0"/>
    <m/>
    <x v="0"/>
    <x v="0"/>
    <m/>
    <m/>
    <s v="x"/>
  </r>
  <r>
    <x v="222"/>
    <x v="195"/>
    <x v="5"/>
    <x v="8"/>
    <n v="22"/>
    <n v="2"/>
    <x v="0"/>
    <m/>
    <x v="0"/>
    <x v="0"/>
    <m/>
    <m/>
    <s v="x"/>
  </r>
  <r>
    <x v="222"/>
    <x v="195"/>
    <x v="0"/>
    <x v="16"/>
    <n v="22"/>
    <n v="2"/>
    <x v="0"/>
    <m/>
    <x v="0"/>
    <x v="0"/>
    <m/>
    <m/>
    <s v="x"/>
  </r>
  <r>
    <x v="222"/>
    <x v="195"/>
    <x v="0"/>
    <x v="14"/>
    <n v="22"/>
    <n v="2"/>
    <x v="0"/>
    <m/>
    <x v="0"/>
    <x v="0"/>
    <m/>
    <m/>
    <s v="x"/>
  </r>
  <r>
    <x v="222"/>
    <x v="195"/>
    <x v="5"/>
    <x v="31"/>
    <n v="22"/>
    <n v="2"/>
    <x v="0"/>
    <m/>
    <x v="0"/>
    <x v="0"/>
    <m/>
    <m/>
    <s v="x"/>
  </r>
  <r>
    <x v="222"/>
    <x v="195"/>
    <x v="0"/>
    <x v="14"/>
    <n v="22"/>
    <n v="2"/>
    <x v="0"/>
    <m/>
    <x v="0"/>
    <x v="0"/>
    <m/>
    <m/>
    <s v="x"/>
  </r>
  <r>
    <x v="222"/>
    <x v="195"/>
    <x v="7"/>
    <x v="15"/>
    <n v="22"/>
    <n v="2"/>
    <x v="0"/>
    <m/>
    <x v="0"/>
    <x v="0"/>
    <m/>
    <m/>
    <s v="x"/>
  </r>
  <r>
    <x v="222"/>
    <x v="195"/>
    <x v="5"/>
    <x v="8"/>
    <n v="22"/>
    <n v="2"/>
    <x v="0"/>
    <m/>
    <x v="0"/>
    <x v="0"/>
    <m/>
    <m/>
    <s v="x"/>
  </r>
  <r>
    <x v="222"/>
    <x v="195"/>
    <x v="7"/>
    <x v="36"/>
    <n v="22"/>
    <n v="2"/>
    <x v="0"/>
    <m/>
    <x v="0"/>
    <x v="0"/>
    <m/>
    <m/>
    <s v="x"/>
  </r>
  <r>
    <x v="222"/>
    <x v="195"/>
    <x v="7"/>
    <x v="20"/>
    <n v="22"/>
    <n v="2"/>
    <x v="0"/>
    <m/>
    <x v="0"/>
    <x v="0"/>
    <m/>
    <m/>
    <s v="x"/>
  </r>
  <r>
    <x v="222"/>
    <x v="195"/>
    <x v="7"/>
    <x v="20"/>
    <n v="22"/>
    <n v="2"/>
    <x v="0"/>
    <m/>
    <x v="0"/>
    <x v="0"/>
    <m/>
    <m/>
    <s v="x"/>
  </r>
  <r>
    <x v="222"/>
    <x v="195"/>
    <x v="5"/>
    <x v="4"/>
    <n v="22"/>
    <n v="2"/>
    <x v="0"/>
    <m/>
    <x v="0"/>
    <x v="0"/>
    <m/>
    <m/>
    <s v="x"/>
  </r>
  <r>
    <x v="222"/>
    <x v="195"/>
    <x v="7"/>
    <x v="20"/>
    <n v="22"/>
    <n v="2"/>
    <x v="0"/>
    <m/>
    <x v="0"/>
    <x v="0"/>
    <m/>
    <m/>
    <s v="x"/>
  </r>
  <r>
    <x v="222"/>
    <x v="195"/>
    <x v="5"/>
    <x v="4"/>
    <n v="22"/>
    <n v="2"/>
    <x v="0"/>
    <m/>
    <x v="0"/>
    <x v="0"/>
    <m/>
    <m/>
    <s v="x"/>
  </r>
  <r>
    <x v="222"/>
    <x v="195"/>
    <x v="5"/>
    <x v="31"/>
    <n v="22"/>
    <n v="2"/>
    <x v="0"/>
    <m/>
    <x v="0"/>
    <x v="0"/>
    <m/>
    <m/>
    <s v="x"/>
  </r>
  <r>
    <x v="222"/>
    <x v="735"/>
    <x v="7"/>
    <x v="11"/>
    <n v="9"/>
    <n v="3"/>
    <x v="0"/>
    <m/>
    <x v="0"/>
    <x v="15"/>
    <m/>
    <m/>
    <m/>
  </r>
  <r>
    <x v="223"/>
    <x v="659"/>
    <x v="5"/>
    <x v="117"/>
    <n v="21"/>
    <n v="1"/>
    <x v="25"/>
    <m/>
    <x v="1"/>
    <x v="1"/>
    <m/>
    <m/>
    <m/>
  </r>
  <r>
    <x v="223"/>
    <x v="659"/>
    <x v="5"/>
    <x v="117"/>
    <n v="21"/>
    <n v="1"/>
    <x v="25"/>
    <m/>
    <x v="1"/>
    <x v="1"/>
    <m/>
    <m/>
    <m/>
  </r>
  <r>
    <x v="223"/>
    <x v="736"/>
    <x v="7"/>
    <x v="36"/>
    <n v="22"/>
    <n v="2"/>
    <x v="24"/>
    <m/>
    <x v="1"/>
    <x v="1"/>
    <m/>
    <m/>
    <m/>
  </r>
  <r>
    <x v="223"/>
    <x v="620"/>
    <x v="5"/>
    <x v="11"/>
    <n v="12"/>
    <n v="4"/>
    <x v="25"/>
    <m/>
    <x v="1"/>
    <x v="1"/>
    <s v="x"/>
    <s v="x"/>
    <s v="x"/>
  </r>
  <r>
    <x v="223"/>
    <x v="281"/>
    <x v="0"/>
    <x v="0"/>
    <n v="21"/>
    <n v="2"/>
    <x v="26"/>
    <m/>
    <x v="1"/>
    <x v="1"/>
    <m/>
    <s v="x"/>
    <s v="x"/>
  </r>
  <r>
    <x v="223"/>
    <x v="737"/>
    <x v="5"/>
    <x v="46"/>
    <n v="22"/>
    <n v="3"/>
    <x v="25"/>
    <m/>
    <x v="1"/>
    <x v="1"/>
    <m/>
    <m/>
    <m/>
  </r>
  <r>
    <x v="223"/>
    <x v="408"/>
    <x v="7"/>
    <x v="11"/>
    <n v="7"/>
    <n v="2"/>
    <x v="23"/>
    <m/>
    <x v="1"/>
    <x v="1"/>
    <m/>
    <m/>
    <m/>
  </r>
  <r>
    <x v="223"/>
    <x v="105"/>
    <x v="0"/>
    <x v="14"/>
    <n v="21"/>
    <n v="2"/>
    <x v="26"/>
    <m/>
    <x v="1"/>
    <x v="1"/>
    <m/>
    <s v="x"/>
    <s v="x"/>
  </r>
  <r>
    <x v="224"/>
    <x v="380"/>
    <x v="5"/>
    <x v="11"/>
    <n v="5"/>
    <n v="2"/>
    <x v="23"/>
    <m/>
    <x v="1"/>
    <x v="1"/>
    <s v="x"/>
    <s v="x"/>
    <s v="x"/>
  </r>
  <r>
    <x v="224"/>
    <x v="738"/>
    <x v="8"/>
    <x v="15"/>
    <n v="24"/>
    <n v="2"/>
    <x v="24"/>
    <m/>
    <x v="1"/>
    <x v="1"/>
    <m/>
    <m/>
    <m/>
  </r>
  <r>
    <x v="224"/>
    <x v="131"/>
    <x v="0"/>
    <x v="0"/>
    <n v="21"/>
    <n v="3"/>
    <x v="26"/>
    <m/>
    <x v="1"/>
    <x v="1"/>
    <m/>
    <s v="x"/>
    <s v="x"/>
  </r>
  <r>
    <x v="224"/>
    <x v="739"/>
    <x v="4"/>
    <x v="20"/>
    <n v="24"/>
    <n v="2"/>
    <x v="24"/>
    <m/>
    <x v="1"/>
    <x v="1"/>
    <m/>
    <m/>
    <m/>
  </r>
  <r>
    <x v="224"/>
    <x v="436"/>
    <x v="5"/>
    <x v="8"/>
    <n v="20"/>
    <n v="2"/>
    <x v="25"/>
    <m/>
    <x v="1"/>
    <x v="1"/>
    <m/>
    <m/>
    <m/>
  </r>
  <r>
    <x v="224"/>
    <x v="740"/>
    <x v="5"/>
    <x v="17"/>
    <n v="20"/>
    <n v="5"/>
    <x v="25"/>
    <m/>
    <x v="1"/>
    <x v="1"/>
    <m/>
    <m/>
    <m/>
  </r>
  <r>
    <x v="224"/>
    <x v="438"/>
    <x v="5"/>
    <x v="4"/>
    <n v="24"/>
    <n v="2"/>
    <x v="25"/>
    <m/>
    <x v="1"/>
    <x v="1"/>
    <m/>
    <s v="x"/>
    <s v="x"/>
  </r>
  <r>
    <x v="224"/>
    <x v="741"/>
    <x v="5"/>
    <x v="31"/>
    <n v="24"/>
    <n v="2"/>
    <x v="25"/>
    <m/>
    <x v="1"/>
    <x v="1"/>
    <m/>
    <m/>
    <m/>
  </r>
  <r>
    <x v="224"/>
    <x v="742"/>
    <x v="5"/>
    <x v="113"/>
    <n v="20"/>
    <n v="2"/>
    <x v="0"/>
    <m/>
    <x v="0"/>
    <x v="0"/>
    <m/>
    <m/>
    <m/>
  </r>
  <r>
    <x v="224"/>
    <x v="742"/>
    <x v="5"/>
    <x v="113"/>
    <n v="20"/>
    <n v="2"/>
    <x v="0"/>
    <m/>
    <x v="0"/>
    <x v="0"/>
    <m/>
    <m/>
    <m/>
  </r>
  <r>
    <x v="224"/>
    <x v="742"/>
    <x v="5"/>
    <x v="113"/>
    <n v="20"/>
    <n v="2"/>
    <x v="0"/>
    <m/>
    <x v="0"/>
    <x v="0"/>
    <m/>
    <m/>
    <m/>
  </r>
  <r>
    <x v="224"/>
    <x v="742"/>
    <x v="5"/>
    <x v="113"/>
    <n v="20"/>
    <n v="2"/>
    <x v="0"/>
    <m/>
    <x v="0"/>
    <x v="0"/>
    <m/>
    <m/>
    <m/>
  </r>
  <r>
    <x v="224"/>
    <x v="743"/>
    <x v="4"/>
    <x v="20"/>
    <n v="24"/>
    <n v="2"/>
    <x v="0"/>
    <m/>
    <x v="0"/>
    <x v="0"/>
    <m/>
    <m/>
    <m/>
  </r>
  <r>
    <x v="224"/>
    <x v="743"/>
    <x v="4"/>
    <x v="20"/>
    <n v="24"/>
    <n v="2"/>
    <x v="0"/>
    <m/>
    <x v="0"/>
    <x v="0"/>
    <m/>
    <m/>
    <m/>
  </r>
  <r>
    <x v="224"/>
    <x v="650"/>
    <x v="1"/>
    <x v="57"/>
    <n v="17"/>
    <n v="3"/>
    <x v="0"/>
    <m/>
    <x v="0"/>
    <x v="0"/>
    <m/>
    <m/>
    <m/>
  </r>
  <r>
    <x v="224"/>
    <x v="266"/>
    <x v="5"/>
    <x v="21"/>
    <n v="2"/>
    <n v="1"/>
    <x v="0"/>
    <m/>
    <x v="0"/>
    <x v="0"/>
    <m/>
    <m/>
    <s v="x"/>
  </r>
  <r>
    <x v="224"/>
    <x v="380"/>
    <x v="5"/>
    <x v="21"/>
    <n v="5"/>
    <n v="1"/>
    <x v="0"/>
    <m/>
    <x v="0"/>
    <x v="0"/>
    <m/>
    <m/>
    <s v="x"/>
  </r>
  <r>
    <x v="224"/>
    <x v="744"/>
    <x v="1"/>
    <x v="45"/>
    <n v="24"/>
    <n v="2"/>
    <x v="0"/>
    <m/>
    <x v="0"/>
    <x v="0"/>
    <m/>
    <m/>
    <m/>
  </r>
  <r>
    <x v="224"/>
    <x v="438"/>
    <x v="7"/>
    <x v="15"/>
    <n v="23"/>
    <n v="1"/>
    <x v="0"/>
    <m/>
    <x v="0"/>
    <x v="0"/>
    <m/>
    <m/>
    <s v="x"/>
  </r>
  <r>
    <x v="224"/>
    <x v="745"/>
    <x v="9"/>
    <x v="50"/>
    <n v="30"/>
    <n v="13"/>
    <x v="0"/>
    <m/>
    <x v="0"/>
    <x v="0"/>
    <m/>
    <m/>
    <m/>
  </r>
  <r>
    <x v="224"/>
    <x v="746"/>
    <x v="3"/>
    <x v="8"/>
    <n v="21"/>
    <n v="2"/>
    <x v="0"/>
    <m/>
    <x v="0"/>
    <x v="0"/>
    <m/>
    <m/>
    <m/>
  </r>
  <r>
    <x v="224"/>
    <x v="438"/>
    <x v="7"/>
    <x v="15"/>
    <n v="23"/>
    <n v="1"/>
    <x v="0"/>
    <m/>
    <x v="0"/>
    <x v="0"/>
    <m/>
    <m/>
    <s v="x"/>
  </r>
  <r>
    <x v="224"/>
    <x v="747"/>
    <x v="1"/>
    <x v="19"/>
    <n v="10"/>
    <n v="2"/>
    <x v="0"/>
    <m/>
    <x v="0"/>
    <x v="1"/>
    <m/>
    <m/>
    <m/>
  </r>
  <r>
    <x v="224"/>
    <x v="741"/>
    <x v="5"/>
    <x v="4"/>
    <n v="3"/>
    <n v="2"/>
    <x v="0"/>
    <m/>
    <x v="0"/>
    <x v="0"/>
    <m/>
    <m/>
    <m/>
  </r>
  <r>
    <x v="225"/>
    <x v="406"/>
    <x v="5"/>
    <x v="17"/>
    <n v="20"/>
    <n v="3"/>
    <x v="25"/>
    <m/>
    <x v="1"/>
    <x v="1"/>
    <m/>
    <s v="x"/>
    <s v="x"/>
  </r>
  <r>
    <x v="225"/>
    <x v="406"/>
    <x v="5"/>
    <x v="17"/>
    <n v="20"/>
    <n v="3"/>
    <x v="25"/>
    <m/>
    <x v="1"/>
    <x v="1"/>
    <m/>
    <s v="x"/>
    <s v="x"/>
  </r>
  <r>
    <x v="225"/>
    <x v="55"/>
    <x v="5"/>
    <x v="8"/>
    <n v="24"/>
    <n v="3"/>
    <x v="25"/>
    <m/>
    <x v="1"/>
    <x v="1"/>
    <m/>
    <s v="x"/>
    <s v="x"/>
  </r>
  <r>
    <x v="225"/>
    <x v="748"/>
    <x v="5"/>
    <x v="8"/>
    <n v="17"/>
    <n v="3"/>
    <x v="25"/>
    <m/>
    <x v="1"/>
    <x v="1"/>
    <m/>
    <m/>
    <m/>
  </r>
  <r>
    <x v="225"/>
    <x v="8"/>
    <x v="5"/>
    <x v="79"/>
    <n v="12"/>
    <n v="3"/>
    <x v="23"/>
    <m/>
    <x v="1"/>
    <x v="1"/>
    <m/>
    <s v="x"/>
    <s v="x"/>
  </r>
  <r>
    <x v="225"/>
    <x v="749"/>
    <x v="7"/>
    <x v="63"/>
    <n v="15"/>
    <n v="1"/>
    <x v="25"/>
    <m/>
    <x v="1"/>
    <x v="1"/>
    <m/>
    <m/>
    <m/>
  </r>
  <r>
    <x v="225"/>
    <x v="749"/>
    <x v="7"/>
    <x v="63"/>
    <n v="15"/>
    <n v="1"/>
    <x v="25"/>
    <m/>
    <x v="1"/>
    <x v="1"/>
    <m/>
    <m/>
    <m/>
  </r>
  <r>
    <x v="225"/>
    <x v="749"/>
    <x v="7"/>
    <x v="63"/>
    <n v="15"/>
    <n v="1"/>
    <x v="25"/>
    <m/>
    <x v="1"/>
    <x v="1"/>
    <m/>
    <m/>
    <m/>
  </r>
  <r>
    <x v="225"/>
    <x v="516"/>
    <x v="5"/>
    <x v="8"/>
    <n v="21"/>
    <n v="2"/>
    <x v="25"/>
    <m/>
    <x v="1"/>
    <x v="1"/>
    <m/>
    <s v="x"/>
    <s v="x"/>
  </r>
  <r>
    <x v="225"/>
    <x v="11"/>
    <x v="1"/>
    <x v="9"/>
    <n v="16"/>
    <n v="1"/>
    <x v="0"/>
    <s v="x"/>
    <x v="1"/>
    <x v="1"/>
    <m/>
    <m/>
    <s v="x"/>
  </r>
  <r>
    <x v="225"/>
    <x v="750"/>
    <x v="0"/>
    <x v="17"/>
    <n v="20"/>
    <n v="2"/>
    <x v="0"/>
    <m/>
    <x v="0"/>
    <x v="0"/>
    <m/>
    <m/>
    <m/>
  </r>
  <r>
    <x v="225"/>
    <x v="750"/>
    <x v="0"/>
    <x v="17"/>
    <n v="20"/>
    <n v="2"/>
    <x v="0"/>
    <m/>
    <x v="0"/>
    <x v="0"/>
    <m/>
    <m/>
    <m/>
  </r>
  <r>
    <x v="225"/>
    <x v="87"/>
    <x v="1"/>
    <x v="45"/>
    <n v="22"/>
    <n v="1"/>
    <x v="0"/>
    <m/>
    <x v="0"/>
    <x v="0"/>
    <m/>
    <m/>
    <m/>
  </r>
  <r>
    <x v="225"/>
    <x v="87"/>
    <x v="1"/>
    <x v="45"/>
    <n v="22"/>
    <n v="1"/>
    <x v="0"/>
    <m/>
    <x v="0"/>
    <x v="0"/>
    <m/>
    <m/>
    <m/>
  </r>
  <r>
    <x v="225"/>
    <x v="87"/>
    <x v="1"/>
    <x v="45"/>
    <n v="22"/>
    <n v="1"/>
    <x v="0"/>
    <m/>
    <x v="0"/>
    <x v="0"/>
    <m/>
    <m/>
    <m/>
  </r>
  <r>
    <x v="225"/>
    <x v="87"/>
    <x v="1"/>
    <x v="45"/>
    <n v="22"/>
    <n v="1"/>
    <x v="0"/>
    <m/>
    <x v="0"/>
    <x v="0"/>
    <m/>
    <m/>
    <m/>
  </r>
  <r>
    <x v="225"/>
    <x v="87"/>
    <x v="1"/>
    <x v="45"/>
    <n v="22"/>
    <n v="1"/>
    <x v="0"/>
    <m/>
    <x v="0"/>
    <x v="0"/>
    <m/>
    <m/>
    <m/>
  </r>
  <r>
    <x v="225"/>
    <x v="87"/>
    <x v="1"/>
    <x v="45"/>
    <n v="22"/>
    <n v="1"/>
    <x v="0"/>
    <m/>
    <x v="0"/>
    <x v="0"/>
    <m/>
    <m/>
    <m/>
  </r>
  <r>
    <x v="225"/>
    <x v="87"/>
    <x v="1"/>
    <x v="45"/>
    <n v="22"/>
    <n v="1"/>
    <x v="0"/>
    <m/>
    <x v="0"/>
    <x v="0"/>
    <m/>
    <m/>
    <m/>
  </r>
  <r>
    <x v="225"/>
    <x v="8"/>
    <x v="7"/>
    <x v="36"/>
    <n v="19"/>
    <n v="1"/>
    <x v="0"/>
    <m/>
    <x v="0"/>
    <x v="16"/>
    <m/>
    <m/>
    <s v="x"/>
  </r>
  <r>
    <x v="225"/>
    <x v="8"/>
    <x v="7"/>
    <x v="36"/>
    <n v="19"/>
    <n v="1"/>
    <x v="0"/>
    <m/>
    <x v="0"/>
    <x v="16"/>
    <m/>
    <m/>
    <s v="x"/>
  </r>
  <r>
    <x v="225"/>
    <x v="751"/>
    <x v="1"/>
    <x v="67"/>
    <n v="3"/>
    <n v="2"/>
    <x v="0"/>
    <m/>
    <x v="0"/>
    <x v="0"/>
    <m/>
    <m/>
    <m/>
  </r>
  <r>
    <x v="225"/>
    <x v="752"/>
    <x v="1"/>
    <x v="19"/>
    <n v="19"/>
    <n v="2"/>
    <x v="0"/>
    <m/>
    <x v="0"/>
    <x v="0"/>
    <m/>
    <m/>
    <m/>
  </r>
  <r>
    <x v="225"/>
    <x v="220"/>
    <x v="5"/>
    <x v="61"/>
    <n v="6"/>
    <n v="3"/>
    <x v="0"/>
    <m/>
    <x v="0"/>
    <x v="0"/>
    <m/>
    <m/>
    <m/>
  </r>
  <r>
    <x v="225"/>
    <x v="654"/>
    <x v="5"/>
    <x v="8"/>
    <n v="29"/>
    <n v="3"/>
    <x v="0"/>
    <m/>
    <x v="0"/>
    <x v="15"/>
    <m/>
    <m/>
    <m/>
  </r>
  <r>
    <x v="226"/>
    <x v="23"/>
    <x v="5"/>
    <x v="8"/>
    <n v="24"/>
    <n v="2"/>
    <x v="25"/>
    <m/>
    <x v="1"/>
    <x v="1"/>
    <m/>
    <s v="x"/>
    <s v="x"/>
  </r>
  <r>
    <x v="226"/>
    <x v="451"/>
    <x v="5"/>
    <x v="4"/>
    <n v="22"/>
    <n v="2"/>
    <x v="25"/>
    <m/>
    <x v="1"/>
    <x v="1"/>
    <m/>
    <s v="x"/>
    <s v="x"/>
  </r>
  <r>
    <x v="226"/>
    <x v="183"/>
    <x v="5"/>
    <x v="17"/>
    <n v="22"/>
    <n v="3"/>
    <x v="25"/>
    <m/>
    <x v="1"/>
    <x v="1"/>
    <m/>
    <s v="x"/>
    <s v="x"/>
  </r>
  <r>
    <x v="226"/>
    <x v="694"/>
    <x v="5"/>
    <x v="4"/>
    <n v="19"/>
    <n v="2"/>
    <x v="25"/>
    <m/>
    <x v="1"/>
    <x v="1"/>
    <m/>
    <m/>
    <m/>
  </r>
  <r>
    <x v="226"/>
    <x v="694"/>
    <x v="5"/>
    <x v="4"/>
    <n v="19"/>
    <n v="2"/>
    <x v="25"/>
    <m/>
    <x v="1"/>
    <x v="1"/>
    <m/>
    <m/>
    <m/>
  </r>
  <r>
    <x v="226"/>
    <x v="143"/>
    <x v="0"/>
    <x v="16"/>
    <n v="17"/>
    <n v="2"/>
    <x v="26"/>
    <m/>
    <x v="1"/>
    <x v="1"/>
    <m/>
    <s v="x"/>
    <s v="x"/>
  </r>
  <r>
    <x v="226"/>
    <x v="183"/>
    <x v="5"/>
    <x v="4"/>
    <n v="23"/>
    <n v="2"/>
    <x v="25"/>
    <m/>
    <x v="1"/>
    <x v="1"/>
    <m/>
    <s v="x"/>
    <s v="x"/>
  </r>
  <r>
    <x v="226"/>
    <x v="62"/>
    <x v="5"/>
    <x v="8"/>
    <n v="17"/>
    <n v="2"/>
    <x v="25"/>
    <m/>
    <x v="1"/>
    <x v="1"/>
    <m/>
    <s v="x"/>
    <s v="x"/>
  </r>
  <r>
    <x v="226"/>
    <x v="45"/>
    <x v="5"/>
    <x v="8"/>
    <n v="18"/>
    <n v="2"/>
    <x v="0"/>
    <m/>
    <x v="0"/>
    <x v="0"/>
    <m/>
    <m/>
    <s v="x"/>
  </r>
  <r>
    <x v="226"/>
    <x v="13"/>
    <x v="6"/>
    <x v="0"/>
    <n v="2"/>
    <n v="1"/>
    <x v="0"/>
    <m/>
    <x v="0"/>
    <x v="0"/>
    <m/>
    <m/>
    <m/>
  </r>
  <r>
    <x v="226"/>
    <x v="183"/>
    <x v="0"/>
    <x v="17"/>
    <n v="21"/>
    <n v="3"/>
    <x v="0"/>
    <m/>
    <x v="0"/>
    <x v="0"/>
    <m/>
    <m/>
    <s v="x"/>
  </r>
  <r>
    <x v="226"/>
    <x v="45"/>
    <x v="5"/>
    <x v="8"/>
    <n v="23"/>
    <n v="2"/>
    <x v="0"/>
    <m/>
    <x v="0"/>
    <x v="0"/>
    <m/>
    <m/>
    <s v="x"/>
  </r>
  <r>
    <x v="226"/>
    <x v="753"/>
    <x v="5"/>
    <x v="43"/>
    <n v="8"/>
    <n v="2"/>
    <x v="0"/>
    <m/>
    <x v="0"/>
    <x v="15"/>
    <m/>
    <m/>
    <m/>
  </r>
  <r>
    <x v="226"/>
    <x v="754"/>
    <x v="1"/>
    <x v="19"/>
    <n v="12"/>
    <n v="2"/>
    <x v="0"/>
    <m/>
    <x v="0"/>
    <x v="1"/>
    <m/>
    <m/>
    <s v="x"/>
  </r>
  <r>
    <x v="226"/>
    <x v="45"/>
    <x v="0"/>
    <x v="14"/>
    <n v="18"/>
    <n v="2"/>
    <x v="0"/>
    <m/>
    <x v="0"/>
    <x v="0"/>
    <m/>
    <m/>
    <s v="x"/>
  </r>
  <r>
    <x v="226"/>
    <x v="45"/>
    <x v="0"/>
    <x v="14"/>
    <n v="18"/>
    <n v="2"/>
    <x v="0"/>
    <m/>
    <x v="0"/>
    <x v="0"/>
    <m/>
    <m/>
    <s v="x"/>
  </r>
  <r>
    <x v="226"/>
    <x v="45"/>
    <x v="0"/>
    <x v="14"/>
    <n v="18"/>
    <n v="2"/>
    <x v="0"/>
    <m/>
    <x v="0"/>
    <x v="0"/>
    <m/>
    <m/>
    <s v="x"/>
  </r>
  <r>
    <x v="226"/>
    <x v="451"/>
    <x v="5"/>
    <x v="4"/>
    <n v="22"/>
    <n v="2"/>
    <x v="0"/>
    <m/>
    <x v="0"/>
    <x v="0"/>
    <m/>
    <m/>
    <s v="x"/>
  </r>
  <r>
    <x v="226"/>
    <x v="755"/>
    <x v="7"/>
    <x v="11"/>
    <n v="6"/>
    <n v="4"/>
    <x v="0"/>
    <m/>
    <x v="0"/>
    <x v="0"/>
    <m/>
    <m/>
    <m/>
  </r>
  <r>
    <x v="226"/>
    <x v="40"/>
    <x v="7"/>
    <x v="21"/>
    <n v="3"/>
    <n v="2"/>
    <x v="0"/>
    <m/>
    <x v="0"/>
    <x v="15"/>
    <m/>
    <m/>
    <m/>
  </r>
  <r>
    <x v="226"/>
    <x v="62"/>
    <x v="5"/>
    <x v="8"/>
    <n v="15"/>
    <n v="2"/>
    <x v="0"/>
    <m/>
    <x v="0"/>
    <x v="0"/>
    <m/>
    <m/>
    <s v="x"/>
  </r>
  <r>
    <x v="226"/>
    <x v="380"/>
    <x v="0"/>
    <x v="14"/>
    <n v="22"/>
    <n v="2"/>
    <x v="0"/>
    <m/>
    <x v="0"/>
    <x v="1"/>
    <m/>
    <m/>
    <s v="x"/>
  </r>
  <r>
    <x v="226"/>
    <x v="380"/>
    <x v="0"/>
    <x v="14"/>
    <n v="22"/>
    <n v="2"/>
    <x v="0"/>
    <m/>
    <x v="0"/>
    <x v="1"/>
    <m/>
    <m/>
    <s v="x"/>
  </r>
  <r>
    <x v="226"/>
    <x v="756"/>
    <x v="5"/>
    <x v="4"/>
    <n v="23"/>
    <n v="1"/>
    <x v="0"/>
    <m/>
    <x v="0"/>
    <x v="15"/>
    <m/>
    <m/>
    <m/>
  </r>
  <r>
    <x v="226"/>
    <x v="756"/>
    <x v="5"/>
    <x v="4"/>
    <n v="23"/>
    <n v="1"/>
    <x v="0"/>
    <m/>
    <x v="0"/>
    <x v="15"/>
    <m/>
    <m/>
    <m/>
  </r>
  <r>
    <x v="226"/>
    <x v="757"/>
    <x v="1"/>
    <x v="18"/>
    <n v="30"/>
    <n v="2"/>
    <x v="0"/>
    <m/>
    <x v="0"/>
    <x v="0"/>
    <m/>
    <m/>
    <m/>
  </r>
  <r>
    <x v="226"/>
    <x v="230"/>
    <x v="7"/>
    <x v="24"/>
    <n v="18"/>
    <n v="1"/>
    <x v="0"/>
    <m/>
    <x v="0"/>
    <x v="0"/>
    <m/>
    <m/>
    <m/>
  </r>
  <r>
    <x v="226"/>
    <x v="230"/>
    <x v="7"/>
    <x v="24"/>
    <n v="18"/>
    <n v="1"/>
    <x v="0"/>
    <m/>
    <x v="0"/>
    <x v="0"/>
    <m/>
    <m/>
    <m/>
  </r>
  <r>
    <x v="226"/>
    <x v="43"/>
    <x v="0"/>
    <x v="17"/>
    <n v="21"/>
    <n v="2"/>
    <x v="0"/>
    <m/>
    <x v="0"/>
    <x v="0"/>
    <m/>
    <m/>
    <s v="x"/>
  </r>
  <r>
    <x v="226"/>
    <x v="758"/>
    <x v="1"/>
    <x v="42"/>
    <n v="30"/>
    <n v="1"/>
    <x v="0"/>
    <m/>
    <x v="0"/>
    <x v="0"/>
    <m/>
    <m/>
    <m/>
  </r>
  <r>
    <x v="226"/>
    <x v="758"/>
    <x v="1"/>
    <x v="42"/>
    <n v="30"/>
    <n v="1"/>
    <x v="0"/>
    <m/>
    <x v="0"/>
    <x v="0"/>
    <m/>
    <m/>
    <m/>
  </r>
  <r>
    <x v="226"/>
    <x v="2"/>
    <x v="0"/>
    <x v="16"/>
    <n v="16"/>
    <n v="2"/>
    <x v="0"/>
    <m/>
    <x v="0"/>
    <x v="0"/>
    <m/>
    <m/>
    <m/>
  </r>
  <r>
    <x v="226"/>
    <x v="2"/>
    <x v="0"/>
    <x v="16"/>
    <n v="16"/>
    <n v="2"/>
    <x v="0"/>
    <m/>
    <x v="0"/>
    <x v="0"/>
    <m/>
    <m/>
    <m/>
  </r>
  <r>
    <x v="226"/>
    <x v="24"/>
    <x v="0"/>
    <x v="16"/>
    <n v="25"/>
    <n v="2"/>
    <x v="0"/>
    <m/>
    <x v="0"/>
    <x v="15"/>
    <m/>
    <m/>
    <m/>
  </r>
  <r>
    <x v="226"/>
    <x v="24"/>
    <x v="0"/>
    <x v="16"/>
    <n v="25"/>
    <n v="2"/>
    <x v="0"/>
    <m/>
    <x v="0"/>
    <x v="15"/>
    <m/>
    <m/>
    <m/>
  </r>
  <r>
    <x v="226"/>
    <x v="24"/>
    <x v="0"/>
    <x v="16"/>
    <n v="25"/>
    <n v="2"/>
    <x v="0"/>
    <m/>
    <x v="0"/>
    <x v="15"/>
    <m/>
    <m/>
    <m/>
  </r>
  <r>
    <x v="226"/>
    <x v="78"/>
    <x v="1"/>
    <x v="18"/>
    <n v="25"/>
    <n v="1"/>
    <x v="0"/>
    <m/>
    <x v="0"/>
    <x v="0"/>
    <m/>
    <m/>
    <m/>
  </r>
  <r>
    <x v="226"/>
    <x v="245"/>
    <x v="7"/>
    <x v="36"/>
    <n v="25"/>
    <n v="2"/>
    <x v="0"/>
    <m/>
    <x v="0"/>
    <x v="0"/>
    <m/>
    <m/>
    <s v="x"/>
  </r>
  <r>
    <x v="226"/>
    <x v="460"/>
    <x v="1"/>
    <x v="67"/>
    <n v="16"/>
    <n v="3"/>
    <x v="0"/>
    <m/>
    <x v="0"/>
    <x v="0"/>
    <m/>
    <m/>
    <s v="x"/>
  </r>
  <r>
    <x v="226"/>
    <x v="759"/>
    <x v="7"/>
    <x v="15"/>
    <n v="2"/>
    <n v="2"/>
    <x v="0"/>
    <m/>
    <x v="0"/>
    <x v="1"/>
    <m/>
    <m/>
    <m/>
  </r>
  <r>
    <x v="226"/>
    <x v="45"/>
    <x v="5"/>
    <x v="8"/>
    <n v="24"/>
    <n v="1"/>
    <x v="0"/>
    <m/>
    <x v="0"/>
    <x v="0"/>
    <m/>
    <m/>
    <s v="x"/>
  </r>
  <r>
    <x v="226"/>
    <x v="13"/>
    <x v="6"/>
    <x v="41"/>
    <n v="10"/>
    <n v="7"/>
    <x v="0"/>
    <m/>
    <x v="0"/>
    <x v="0"/>
    <m/>
    <m/>
    <s v="x"/>
  </r>
  <r>
    <x v="226"/>
    <x v="380"/>
    <x v="5"/>
    <x v="4"/>
    <n v="17"/>
    <n v="1"/>
    <x v="0"/>
    <m/>
    <x v="0"/>
    <x v="1"/>
    <m/>
    <m/>
    <s v="x"/>
  </r>
  <r>
    <x v="226"/>
    <x v="13"/>
    <x v="6"/>
    <x v="118"/>
    <n v="4"/>
    <n v="2"/>
    <x v="0"/>
    <m/>
    <x v="0"/>
    <x v="0"/>
    <m/>
    <m/>
    <m/>
  </r>
  <r>
    <x v="226"/>
    <x v="281"/>
    <x v="7"/>
    <x v="36"/>
    <n v="23"/>
    <n v="1"/>
    <x v="0"/>
    <m/>
    <x v="0"/>
    <x v="1"/>
    <m/>
    <m/>
    <s v="x"/>
  </r>
  <r>
    <x v="227"/>
    <x v="718"/>
    <x v="7"/>
    <x v="15"/>
    <n v="26"/>
    <n v="2"/>
    <x v="0"/>
    <m/>
    <x v="0"/>
    <x v="15"/>
    <m/>
    <m/>
    <m/>
  </r>
  <r>
    <x v="227"/>
    <x v="718"/>
    <x v="7"/>
    <x v="15"/>
    <n v="26"/>
    <n v="2"/>
    <x v="0"/>
    <m/>
    <x v="0"/>
    <x v="15"/>
    <m/>
    <m/>
    <m/>
  </r>
  <r>
    <x v="228"/>
    <x v="406"/>
    <x v="5"/>
    <x v="119"/>
    <n v="20"/>
    <n v="2"/>
    <x v="25"/>
    <m/>
    <x v="1"/>
    <x v="1"/>
    <m/>
    <s v="x"/>
    <s v="x"/>
  </r>
  <r>
    <x v="228"/>
    <x v="406"/>
    <x v="5"/>
    <x v="119"/>
    <n v="20"/>
    <n v="2"/>
    <x v="25"/>
    <m/>
    <x v="1"/>
    <x v="1"/>
    <m/>
    <s v="x"/>
    <s v="x"/>
  </r>
  <r>
    <x v="228"/>
    <x v="406"/>
    <x v="5"/>
    <x v="8"/>
    <n v="22"/>
    <n v="3"/>
    <x v="25"/>
    <m/>
    <x v="1"/>
    <x v="1"/>
    <m/>
    <s v="x"/>
    <s v="x"/>
  </r>
  <r>
    <x v="228"/>
    <x v="185"/>
    <x v="0"/>
    <x v="16"/>
    <n v="19"/>
    <n v="2"/>
    <x v="26"/>
    <m/>
    <x v="1"/>
    <x v="1"/>
    <m/>
    <s v="x"/>
    <s v="x"/>
  </r>
  <r>
    <x v="228"/>
    <x v="428"/>
    <x v="10"/>
    <x v="14"/>
    <n v="19"/>
    <n v="3"/>
    <x v="26"/>
    <m/>
    <x v="1"/>
    <x v="1"/>
    <m/>
    <m/>
    <m/>
  </r>
  <r>
    <x v="228"/>
    <x v="282"/>
    <x v="5"/>
    <x v="31"/>
    <n v="21"/>
    <n v="2"/>
    <x v="25"/>
    <m/>
    <x v="1"/>
    <x v="1"/>
    <m/>
    <m/>
    <m/>
  </r>
  <r>
    <x v="228"/>
    <x v="282"/>
    <x v="5"/>
    <x v="31"/>
    <n v="21"/>
    <n v="2"/>
    <x v="25"/>
    <m/>
    <x v="1"/>
    <x v="1"/>
    <m/>
    <m/>
    <m/>
  </r>
  <r>
    <x v="228"/>
    <x v="428"/>
    <x v="3"/>
    <x v="17"/>
    <n v="19"/>
    <n v="3"/>
    <x v="25"/>
    <m/>
    <x v="1"/>
    <x v="1"/>
    <m/>
    <m/>
    <m/>
  </r>
  <r>
    <x v="228"/>
    <x v="700"/>
    <x v="5"/>
    <x v="11"/>
    <n v="9"/>
    <n v="2"/>
    <x v="23"/>
    <m/>
    <x v="1"/>
    <x v="1"/>
    <m/>
    <m/>
    <m/>
  </r>
  <r>
    <x v="228"/>
    <x v="760"/>
    <x v="5"/>
    <x v="4"/>
    <n v="13"/>
    <n v="2"/>
    <x v="0"/>
    <m/>
    <x v="0"/>
    <x v="0"/>
    <m/>
    <m/>
    <m/>
  </r>
  <r>
    <x v="228"/>
    <x v="761"/>
    <x v="5"/>
    <x v="4"/>
    <n v="22"/>
    <n v="2"/>
    <x v="0"/>
    <m/>
    <x v="0"/>
    <x v="0"/>
    <m/>
    <m/>
    <m/>
  </r>
  <r>
    <x v="228"/>
    <x v="761"/>
    <x v="5"/>
    <x v="4"/>
    <n v="22"/>
    <n v="2"/>
    <x v="0"/>
    <m/>
    <x v="0"/>
    <x v="0"/>
    <m/>
    <m/>
    <m/>
  </r>
  <r>
    <x v="228"/>
    <x v="13"/>
    <x v="6"/>
    <x v="37"/>
    <n v="4"/>
    <n v="2"/>
    <x v="0"/>
    <m/>
    <x v="0"/>
    <x v="0"/>
    <m/>
    <m/>
    <m/>
  </r>
  <r>
    <x v="228"/>
    <x v="762"/>
    <x v="7"/>
    <x v="11"/>
    <n v="4"/>
    <n v="2"/>
    <x v="0"/>
    <m/>
    <x v="0"/>
    <x v="0"/>
    <s v="x"/>
    <m/>
    <m/>
  </r>
  <r>
    <x v="228"/>
    <x v="428"/>
    <x v="10"/>
    <x v="14"/>
    <n v="18"/>
    <n v="2"/>
    <x v="0"/>
    <m/>
    <x v="0"/>
    <x v="0"/>
    <m/>
    <m/>
    <m/>
  </r>
  <r>
    <x v="228"/>
    <x v="428"/>
    <x v="10"/>
    <x v="17"/>
    <n v="18"/>
    <n v="2"/>
    <x v="0"/>
    <m/>
    <x v="0"/>
    <x v="0"/>
    <m/>
    <m/>
    <m/>
  </r>
  <r>
    <x v="228"/>
    <x v="620"/>
    <x v="5"/>
    <x v="4"/>
    <n v="25"/>
    <n v="3"/>
    <x v="0"/>
    <m/>
    <x v="0"/>
    <x v="3"/>
    <m/>
    <m/>
    <m/>
  </r>
  <r>
    <x v="228"/>
    <x v="620"/>
    <x v="5"/>
    <x v="4"/>
    <n v="25"/>
    <n v="3"/>
    <x v="0"/>
    <m/>
    <x v="0"/>
    <x v="3"/>
    <m/>
    <m/>
    <m/>
  </r>
  <r>
    <x v="228"/>
    <x v="145"/>
    <x v="5"/>
    <x v="31"/>
    <n v="25"/>
    <n v="2"/>
    <x v="0"/>
    <m/>
    <x v="0"/>
    <x v="15"/>
    <m/>
    <m/>
    <m/>
  </r>
  <r>
    <x v="228"/>
    <x v="145"/>
    <x v="5"/>
    <x v="31"/>
    <n v="25"/>
    <n v="2"/>
    <x v="0"/>
    <m/>
    <x v="0"/>
    <x v="15"/>
    <m/>
    <m/>
    <m/>
  </r>
  <r>
    <x v="228"/>
    <x v="145"/>
    <x v="5"/>
    <x v="31"/>
    <n v="25"/>
    <n v="2"/>
    <x v="0"/>
    <m/>
    <x v="0"/>
    <x v="15"/>
    <m/>
    <m/>
    <m/>
  </r>
  <r>
    <x v="228"/>
    <x v="145"/>
    <x v="5"/>
    <x v="31"/>
    <n v="25"/>
    <n v="2"/>
    <x v="0"/>
    <m/>
    <x v="0"/>
    <x v="15"/>
    <m/>
    <m/>
    <m/>
  </r>
  <r>
    <x v="228"/>
    <x v="763"/>
    <x v="1"/>
    <x v="19"/>
    <n v="6"/>
    <n v="3"/>
    <x v="0"/>
    <m/>
    <x v="0"/>
    <x v="1"/>
    <m/>
    <m/>
    <m/>
  </r>
  <r>
    <x v="228"/>
    <x v="245"/>
    <x v="0"/>
    <x v="16"/>
    <n v="21"/>
    <n v="3"/>
    <x v="0"/>
    <m/>
    <x v="0"/>
    <x v="0"/>
    <m/>
    <m/>
    <s v="x"/>
  </r>
  <r>
    <x v="228"/>
    <x v="764"/>
    <x v="5"/>
    <x v="31"/>
    <n v="28"/>
    <n v="4"/>
    <x v="0"/>
    <m/>
    <x v="0"/>
    <x v="15"/>
    <m/>
    <m/>
    <m/>
  </r>
  <r>
    <x v="228"/>
    <x v="765"/>
    <x v="1"/>
    <x v="67"/>
    <n v="7"/>
    <n v="2"/>
    <x v="0"/>
    <m/>
    <x v="0"/>
    <x v="0"/>
    <m/>
    <m/>
    <m/>
  </r>
  <r>
    <x v="228"/>
    <x v="721"/>
    <x v="0"/>
    <x v="17"/>
    <n v="24"/>
    <n v="3"/>
    <x v="0"/>
    <m/>
    <x v="0"/>
    <x v="0"/>
    <m/>
    <m/>
    <m/>
  </r>
  <r>
    <x v="228"/>
    <x v="721"/>
    <x v="0"/>
    <x v="17"/>
    <n v="24"/>
    <n v="3"/>
    <x v="0"/>
    <m/>
    <x v="0"/>
    <x v="0"/>
    <m/>
    <m/>
    <m/>
  </r>
  <r>
    <x v="228"/>
    <x v="766"/>
    <x v="5"/>
    <x v="11"/>
    <n v="25"/>
    <n v="7"/>
    <x v="0"/>
    <m/>
    <x v="0"/>
    <x v="0"/>
    <m/>
    <m/>
    <m/>
  </r>
  <r>
    <x v="228"/>
    <x v="767"/>
    <x v="7"/>
    <x v="20"/>
    <n v="20"/>
    <n v="2"/>
    <x v="0"/>
    <m/>
    <x v="0"/>
    <x v="0"/>
    <m/>
    <m/>
    <m/>
  </r>
  <r>
    <x v="228"/>
    <x v="767"/>
    <x v="7"/>
    <x v="20"/>
    <n v="20"/>
    <n v="2"/>
    <x v="0"/>
    <m/>
    <x v="0"/>
    <x v="0"/>
    <m/>
    <m/>
    <m/>
  </r>
  <r>
    <x v="228"/>
    <x v="767"/>
    <x v="7"/>
    <x v="20"/>
    <n v="20"/>
    <n v="2"/>
    <x v="0"/>
    <m/>
    <x v="0"/>
    <x v="0"/>
    <m/>
    <m/>
    <m/>
  </r>
  <r>
    <x v="228"/>
    <x v="768"/>
    <x v="0"/>
    <x v="16"/>
    <n v="20"/>
    <n v="2"/>
    <x v="0"/>
    <m/>
    <x v="0"/>
    <x v="16"/>
    <m/>
    <m/>
    <m/>
  </r>
  <r>
    <x v="228"/>
    <x v="768"/>
    <x v="0"/>
    <x v="16"/>
    <n v="20"/>
    <n v="2"/>
    <x v="0"/>
    <m/>
    <x v="0"/>
    <x v="16"/>
    <m/>
    <m/>
    <m/>
  </r>
  <r>
    <x v="228"/>
    <x v="768"/>
    <x v="0"/>
    <x v="16"/>
    <n v="20"/>
    <n v="2"/>
    <x v="0"/>
    <m/>
    <x v="0"/>
    <x v="16"/>
    <m/>
    <m/>
    <m/>
  </r>
  <r>
    <x v="228"/>
    <x v="185"/>
    <x v="0"/>
    <x v="0"/>
    <n v="20"/>
    <n v="3"/>
    <x v="0"/>
    <m/>
    <x v="0"/>
    <x v="0"/>
    <m/>
    <m/>
    <s v="x"/>
  </r>
  <r>
    <x v="228"/>
    <x v="185"/>
    <x v="0"/>
    <x v="0"/>
    <n v="20"/>
    <n v="3"/>
    <x v="0"/>
    <m/>
    <x v="0"/>
    <x v="0"/>
    <m/>
    <m/>
    <s v="x"/>
  </r>
  <r>
    <x v="228"/>
    <x v="11"/>
    <x v="1"/>
    <x v="9"/>
    <n v="20"/>
    <n v="2"/>
    <x v="0"/>
    <m/>
    <x v="0"/>
    <x v="0"/>
    <m/>
    <m/>
    <s v="x"/>
  </r>
  <r>
    <x v="228"/>
    <x v="11"/>
    <x v="1"/>
    <x v="9"/>
    <n v="20"/>
    <n v="2"/>
    <x v="0"/>
    <m/>
    <x v="0"/>
    <x v="0"/>
    <m/>
    <m/>
    <s v="x"/>
  </r>
  <r>
    <x v="228"/>
    <x v="769"/>
    <x v="7"/>
    <x v="24"/>
    <n v="9"/>
    <n v="2"/>
    <x v="0"/>
    <m/>
    <x v="0"/>
    <x v="0"/>
    <m/>
    <m/>
    <m/>
  </r>
  <r>
    <x v="228"/>
    <x v="767"/>
    <x v="5"/>
    <x v="8"/>
    <n v="21"/>
    <n v="2"/>
    <x v="0"/>
    <m/>
    <x v="0"/>
    <x v="0"/>
    <m/>
    <m/>
    <m/>
  </r>
  <r>
    <x v="228"/>
    <x v="770"/>
    <x v="5"/>
    <x v="31"/>
    <n v="20"/>
    <n v="2"/>
    <x v="0"/>
    <m/>
    <x v="0"/>
    <x v="0"/>
    <m/>
    <m/>
    <s v="x"/>
  </r>
  <r>
    <x v="228"/>
    <x v="770"/>
    <x v="5"/>
    <x v="31"/>
    <n v="20"/>
    <n v="2"/>
    <x v="0"/>
    <m/>
    <x v="0"/>
    <x v="0"/>
    <m/>
    <m/>
    <s v="x"/>
  </r>
  <r>
    <x v="228"/>
    <x v="406"/>
    <x v="7"/>
    <x v="15"/>
    <n v="20"/>
    <n v="2"/>
    <x v="0"/>
    <m/>
    <x v="0"/>
    <x v="0"/>
    <m/>
    <m/>
    <s v="x"/>
  </r>
  <r>
    <x v="228"/>
    <x v="406"/>
    <x v="7"/>
    <x v="15"/>
    <n v="20"/>
    <n v="2"/>
    <x v="0"/>
    <m/>
    <x v="0"/>
    <x v="0"/>
    <m/>
    <m/>
    <s v="x"/>
  </r>
  <r>
    <x v="228"/>
    <x v="282"/>
    <x v="5"/>
    <x v="31"/>
    <n v="20"/>
    <n v="2"/>
    <x v="0"/>
    <m/>
    <x v="0"/>
    <x v="0"/>
    <m/>
    <m/>
    <m/>
  </r>
  <r>
    <x v="228"/>
    <x v="282"/>
    <x v="5"/>
    <x v="31"/>
    <n v="20"/>
    <n v="2"/>
    <x v="0"/>
    <m/>
    <x v="0"/>
    <x v="0"/>
    <m/>
    <m/>
    <m/>
  </r>
  <r>
    <x v="228"/>
    <x v="185"/>
    <x v="0"/>
    <x v="16"/>
    <n v="19"/>
    <n v="2"/>
    <x v="0"/>
    <m/>
    <x v="0"/>
    <x v="0"/>
    <m/>
    <m/>
    <s v="x"/>
  </r>
  <r>
    <x v="228"/>
    <x v="406"/>
    <x v="5"/>
    <x v="8"/>
    <n v="21"/>
    <n v="2"/>
    <x v="0"/>
    <m/>
    <x v="0"/>
    <x v="0"/>
    <m/>
    <m/>
    <s v="x"/>
  </r>
  <r>
    <x v="228"/>
    <x v="185"/>
    <x v="7"/>
    <x v="66"/>
    <n v="7"/>
    <n v="2"/>
    <x v="0"/>
    <m/>
    <x v="0"/>
    <x v="0"/>
    <m/>
    <m/>
    <s v="x"/>
  </r>
  <r>
    <x v="228"/>
    <x v="771"/>
    <x v="2"/>
    <x v="2"/>
    <n v="20"/>
    <n v="4"/>
    <x v="0"/>
    <m/>
    <x v="0"/>
    <x v="0"/>
    <m/>
    <m/>
    <s v="x"/>
  </r>
  <r>
    <x v="228"/>
    <x v="185"/>
    <x v="7"/>
    <x v="22"/>
    <n v="7"/>
    <n v="2"/>
    <x v="0"/>
    <m/>
    <x v="0"/>
    <x v="0"/>
    <m/>
    <m/>
    <s v="x"/>
  </r>
  <r>
    <x v="229"/>
    <x v="43"/>
    <x v="0"/>
    <x v="0"/>
    <n v="24"/>
    <n v="2"/>
    <x v="26"/>
    <m/>
    <x v="1"/>
    <x v="1"/>
    <m/>
    <s v="x"/>
    <s v="x"/>
  </r>
  <r>
    <x v="229"/>
    <x v="43"/>
    <x v="0"/>
    <x v="0"/>
    <n v="24"/>
    <n v="2"/>
    <x v="26"/>
    <m/>
    <x v="1"/>
    <x v="1"/>
    <m/>
    <s v="x"/>
    <s v="x"/>
  </r>
  <r>
    <x v="229"/>
    <x v="43"/>
    <x v="0"/>
    <x v="0"/>
    <n v="24"/>
    <n v="2"/>
    <x v="26"/>
    <m/>
    <x v="1"/>
    <x v="1"/>
    <m/>
    <s v="x"/>
    <s v="x"/>
  </r>
  <r>
    <x v="229"/>
    <x v="772"/>
    <x v="5"/>
    <x v="17"/>
    <n v="26"/>
    <n v="2"/>
    <x v="25"/>
    <m/>
    <x v="1"/>
    <x v="1"/>
    <m/>
    <m/>
    <m/>
  </r>
  <r>
    <x v="229"/>
    <x v="620"/>
    <x v="5"/>
    <x v="31"/>
    <n v="25"/>
    <n v="2"/>
    <x v="25"/>
    <m/>
    <x v="1"/>
    <x v="1"/>
    <m/>
    <m/>
    <m/>
  </r>
  <r>
    <x v="229"/>
    <x v="620"/>
    <x v="5"/>
    <x v="31"/>
    <n v="25"/>
    <n v="2"/>
    <x v="25"/>
    <m/>
    <x v="1"/>
    <x v="1"/>
    <m/>
    <m/>
    <m/>
  </r>
  <r>
    <x v="229"/>
    <x v="620"/>
    <x v="5"/>
    <x v="31"/>
    <n v="25"/>
    <n v="2"/>
    <x v="25"/>
    <m/>
    <x v="1"/>
    <x v="1"/>
    <m/>
    <m/>
    <m/>
  </r>
  <r>
    <x v="229"/>
    <x v="281"/>
    <x v="5"/>
    <x v="17"/>
    <n v="22"/>
    <n v="2"/>
    <x v="25"/>
    <m/>
    <x v="1"/>
    <x v="1"/>
    <m/>
    <s v="x"/>
    <s v="x"/>
  </r>
  <r>
    <x v="229"/>
    <x v="48"/>
    <x v="5"/>
    <x v="31"/>
    <n v="26"/>
    <n v="1"/>
    <x v="25"/>
    <m/>
    <x v="1"/>
    <x v="1"/>
    <m/>
    <s v="x"/>
    <s v="x"/>
  </r>
  <r>
    <x v="229"/>
    <x v="48"/>
    <x v="5"/>
    <x v="31"/>
    <n v="26"/>
    <n v="1"/>
    <x v="25"/>
    <m/>
    <x v="1"/>
    <x v="1"/>
    <m/>
    <s v="x"/>
    <s v="x"/>
  </r>
  <r>
    <x v="229"/>
    <x v="185"/>
    <x v="5"/>
    <x v="31"/>
    <n v="17"/>
    <n v="2"/>
    <x v="25"/>
    <m/>
    <x v="1"/>
    <x v="1"/>
    <m/>
    <s v="x"/>
    <s v="x"/>
  </r>
  <r>
    <x v="229"/>
    <x v="185"/>
    <x v="5"/>
    <x v="31"/>
    <n v="17"/>
    <n v="2"/>
    <x v="25"/>
    <m/>
    <x v="1"/>
    <x v="1"/>
    <m/>
    <s v="x"/>
    <s v="x"/>
  </r>
  <r>
    <x v="229"/>
    <x v="773"/>
    <x v="0"/>
    <x v="16"/>
    <n v="27"/>
    <n v="3"/>
    <x v="0"/>
    <m/>
    <x v="0"/>
    <x v="0"/>
    <m/>
    <m/>
    <m/>
  </r>
  <r>
    <x v="229"/>
    <x v="760"/>
    <x v="5"/>
    <x v="8"/>
    <n v="13"/>
    <n v="3"/>
    <x v="0"/>
    <m/>
    <x v="0"/>
    <x v="15"/>
    <m/>
    <m/>
    <m/>
  </r>
  <r>
    <x v="229"/>
    <x v="680"/>
    <x v="5"/>
    <x v="8"/>
    <n v="4"/>
    <n v="2"/>
    <x v="0"/>
    <m/>
    <x v="0"/>
    <x v="0"/>
    <m/>
    <m/>
    <m/>
  </r>
  <r>
    <x v="229"/>
    <x v="774"/>
    <x v="1"/>
    <x v="6"/>
    <n v="20"/>
    <n v="2"/>
    <x v="0"/>
    <m/>
    <x v="0"/>
    <x v="0"/>
    <m/>
    <m/>
    <m/>
  </r>
  <r>
    <x v="229"/>
    <x v="774"/>
    <x v="1"/>
    <x v="6"/>
    <n v="20"/>
    <n v="2"/>
    <x v="0"/>
    <m/>
    <x v="0"/>
    <x v="0"/>
    <m/>
    <m/>
    <m/>
  </r>
  <r>
    <x v="229"/>
    <x v="774"/>
    <x v="1"/>
    <x v="6"/>
    <n v="20"/>
    <n v="2"/>
    <x v="0"/>
    <m/>
    <x v="0"/>
    <x v="0"/>
    <m/>
    <m/>
    <m/>
  </r>
  <r>
    <x v="229"/>
    <x v="775"/>
    <x v="5"/>
    <x v="13"/>
    <n v="15"/>
    <n v="2"/>
    <x v="0"/>
    <m/>
    <x v="0"/>
    <x v="0"/>
    <m/>
    <m/>
    <m/>
  </r>
  <r>
    <x v="229"/>
    <x v="776"/>
    <x v="0"/>
    <x v="17"/>
    <n v="20"/>
    <n v="2"/>
    <x v="0"/>
    <m/>
    <x v="0"/>
    <x v="0"/>
    <m/>
    <m/>
    <s v="x"/>
  </r>
  <r>
    <x v="229"/>
    <x v="776"/>
    <x v="0"/>
    <x v="17"/>
    <n v="20"/>
    <n v="2"/>
    <x v="0"/>
    <m/>
    <x v="0"/>
    <x v="0"/>
    <m/>
    <m/>
    <s v="x"/>
  </r>
  <r>
    <x v="229"/>
    <x v="776"/>
    <x v="0"/>
    <x v="17"/>
    <n v="20"/>
    <n v="2"/>
    <x v="0"/>
    <m/>
    <x v="0"/>
    <x v="0"/>
    <m/>
    <m/>
    <s v="x"/>
  </r>
  <r>
    <x v="229"/>
    <x v="772"/>
    <x v="0"/>
    <x v="17"/>
    <n v="29"/>
    <n v="2"/>
    <x v="0"/>
    <m/>
    <x v="0"/>
    <x v="0"/>
    <m/>
    <m/>
    <m/>
  </r>
  <r>
    <x v="229"/>
    <x v="777"/>
    <x v="1"/>
    <x v="18"/>
    <n v="25"/>
    <n v="2"/>
    <x v="0"/>
    <m/>
    <x v="0"/>
    <x v="0"/>
    <m/>
    <m/>
    <m/>
  </r>
  <r>
    <x v="229"/>
    <x v="777"/>
    <x v="1"/>
    <x v="18"/>
    <n v="25"/>
    <n v="2"/>
    <x v="0"/>
    <m/>
    <x v="0"/>
    <x v="0"/>
    <m/>
    <m/>
    <m/>
  </r>
  <r>
    <x v="229"/>
    <x v="778"/>
    <x v="1"/>
    <x v="24"/>
    <n v="8"/>
    <n v="4"/>
    <x v="0"/>
    <m/>
    <x v="0"/>
    <x v="0"/>
    <m/>
    <m/>
    <m/>
  </r>
  <r>
    <x v="229"/>
    <x v="779"/>
    <x v="1"/>
    <x v="19"/>
    <n v="10"/>
    <n v="4"/>
    <x v="0"/>
    <m/>
    <x v="0"/>
    <x v="1"/>
    <m/>
    <m/>
    <m/>
  </r>
  <r>
    <x v="229"/>
    <x v="632"/>
    <x v="9"/>
    <x v="118"/>
    <n v="11"/>
    <n v="4"/>
    <x v="0"/>
    <m/>
    <x v="0"/>
    <x v="0"/>
    <m/>
    <m/>
    <m/>
  </r>
  <r>
    <x v="229"/>
    <x v="185"/>
    <x v="0"/>
    <x v="16"/>
    <n v="17"/>
    <n v="4"/>
    <x v="0"/>
    <m/>
    <x v="0"/>
    <x v="0"/>
    <m/>
    <m/>
    <s v="x"/>
  </r>
  <r>
    <x v="229"/>
    <x v="620"/>
    <x v="5"/>
    <x v="31"/>
    <n v="23"/>
    <n v="2"/>
    <x v="0"/>
    <m/>
    <x v="0"/>
    <x v="0"/>
    <m/>
    <m/>
    <m/>
  </r>
  <r>
    <x v="229"/>
    <x v="620"/>
    <x v="5"/>
    <x v="31"/>
    <n v="23"/>
    <n v="2"/>
    <x v="0"/>
    <m/>
    <x v="0"/>
    <x v="0"/>
    <m/>
    <m/>
    <m/>
  </r>
  <r>
    <x v="229"/>
    <x v="620"/>
    <x v="5"/>
    <x v="31"/>
    <n v="23"/>
    <n v="2"/>
    <x v="0"/>
    <m/>
    <x v="0"/>
    <x v="0"/>
    <m/>
    <m/>
    <m/>
  </r>
  <r>
    <x v="229"/>
    <x v="780"/>
    <x v="2"/>
    <x v="2"/>
    <n v="22"/>
    <n v="4"/>
    <x v="0"/>
    <m/>
    <x v="0"/>
    <x v="0"/>
    <m/>
    <m/>
    <m/>
  </r>
  <r>
    <x v="229"/>
    <x v="781"/>
    <x v="1"/>
    <x v="19"/>
    <n v="14"/>
    <n v="4"/>
    <x v="0"/>
    <m/>
    <x v="0"/>
    <x v="0"/>
    <m/>
    <m/>
    <m/>
  </r>
  <r>
    <x v="229"/>
    <x v="782"/>
    <x v="2"/>
    <x v="2"/>
    <n v="11"/>
    <n v="4"/>
    <x v="0"/>
    <m/>
    <x v="0"/>
    <x v="0"/>
    <m/>
    <m/>
    <s v="x"/>
  </r>
  <r>
    <x v="229"/>
    <x v="453"/>
    <x v="2"/>
    <x v="2"/>
    <n v="10"/>
    <n v="4"/>
    <x v="0"/>
    <m/>
    <x v="0"/>
    <x v="0"/>
    <m/>
    <m/>
    <s v="x"/>
  </r>
  <r>
    <x v="229"/>
    <x v="783"/>
    <x v="2"/>
    <x v="2"/>
    <n v="20"/>
    <n v="4"/>
    <x v="0"/>
    <m/>
    <x v="0"/>
    <x v="0"/>
    <m/>
    <m/>
    <s v="x"/>
  </r>
  <r>
    <x v="229"/>
    <x v="784"/>
    <x v="7"/>
    <x v="20"/>
    <n v="4"/>
    <n v="2"/>
    <x v="0"/>
    <m/>
    <x v="0"/>
    <x v="0"/>
    <m/>
    <m/>
    <s v="x"/>
  </r>
  <r>
    <x v="229"/>
    <x v="75"/>
    <x v="7"/>
    <x v="22"/>
    <n v="10"/>
    <n v="3"/>
    <x v="0"/>
    <m/>
    <x v="0"/>
    <x v="0"/>
    <m/>
    <m/>
    <s v="x"/>
  </r>
  <r>
    <x v="229"/>
    <x v="784"/>
    <x v="7"/>
    <x v="20"/>
    <n v="4"/>
    <n v="2"/>
    <x v="0"/>
    <m/>
    <x v="0"/>
    <x v="0"/>
    <m/>
    <m/>
    <s v="x"/>
  </r>
  <r>
    <x v="229"/>
    <x v="469"/>
    <x v="2"/>
    <x v="2"/>
    <n v="6"/>
    <n v="2"/>
    <x v="0"/>
    <m/>
    <x v="0"/>
    <x v="0"/>
    <m/>
    <m/>
    <s v="x"/>
  </r>
  <r>
    <x v="229"/>
    <x v="785"/>
    <x v="2"/>
    <x v="2"/>
    <n v="7"/>
    <n v="4"/>
    <x v="0"/>
    <m/>
    <x v="0"/>
    <x v="0"/>
    <m/>
    <m/>
    <s v="x"/>
  </r>
  <r>
    <x v="229"/>
    <x v="770"/>
    <x v="7"/>
    <x v="22"/>
    <n v="6"/>
    <n v="2"/>
    <x v="0"/>
    <m/>
    <x v="0"/>
    <x v="0"/>
    <m/>
    <m/>
    <s v="x"/>
  </r>
  <r>
    <x v="229"/>
    <x v="786"/>
    <x v="7"/>
    <x v="58"/>
    <n v="3"/>
    <n v="4"/>
    <x v="0"/>
    <m/>
    <x v="0"/>
    <x v="0"/>
    <m/>
    <m/>
    <m/>
  </r>
  <r>
    <x v="229"/>
    <x v="185"/>
    <x v="0"/>
    <x v="16"/>
    <n v="18"/>
    <n v="2"/>
    <x v="0"/>
    <m/>
    <x v="0"/>
    <x v="0"/>
    <m/>
    <m/>
    <s v="x"/>
  </r>
  <r>
    <x v="229"/>
    <x v="185"/>
    <x v="5"/>
    <x v="31"/>
    <n v="18"/>
    <n v="2"/>
    <x v="0"/>
    <m/>
    <x v="0"/>
    <x v="0"/>
    <m/>
    <m/>
    <s v="x"/>
  </r>
  <r>
    <x v="229"/>
    <x v="185"/>
    <x v="5"/>
    <x v="31"/>
    <n v="18"/>
    <n v="2"/>
    <x v="0"/>
    <m/>
    <x v="0"/>
    <x v="0"/>
    <m/>
    <m/>
    <s v="x"/>
  </r>
  <r>
    <x v="229"/>
    <x v="43"/>
    <x v="0"/>
    <x v="35"/>
    <n v="18"/>
    <n v="2"/>
    <x v="0"/>
    <m/>
    <x v="0"/>
    <x v="0"/>
    <m/>
    <m/>
    <s v="x"/>
  </r>
  <r>
    <x v="229"/>
    <x v="43"/>
    <x v="0"/>
    <x v="35"/>
    <n v="18"/>
    <n v="2"/>
    <x v="0"/>
    <m/>
    <x v="0"/>
    <x v="0"/>
    <m/>
    <m/>
    <s v="x"/>
  </r>
  <r>
    <x v="229"/>
    <x v="82"/>
    <x v="5"/>
    <x v="11"/>
    <n v="7"/>
    <n v="4"/>
    <x v="0"/>
    <m/>
    <x v="0"/>
    <x v="0"/>
    <s v="x"/>
    <m/>
    <s v="x"/>
  </r>
  <r>
    <x v="229"/>
    <x v="82"/>
    <x v="0"/>
    <x v="11"/>
    <n v="9"/>
    <n v="8"/>
    <x v="0"/>
    <m/>
    <x v="0"/>
    <x v="0"/>
    <s v="x"/>
    <m/>
    <s v="x"/>
  </r>
  <r>
    <x v="229"/>
    <x v="764"/>
    <x v="5"/>
    <x v="4"/>
    <n v="22"/>
    <n v="2"/>
    <x v="0"/>
    <m/>
    <x v="0"/>
    <x v="15"/>
    <m/>
    <m/>
    <m/>
  </r>
  <r>
    <x v="229"/>
    <x v="764"/>
    <x v="5"/>
    <x v="4"/>
    <n v="22"/>
    <n v="2"/>
    <x v="0"/>
    <m/>
    <x v="0"/>
    <x v="15"/>
    <m/>
    <m/>
    <m/>
  </r>
  <r>
    <x v="229"/>
    <x v="23"/>
    <x v="5"/>
    <x v="31"/>
    <n v="25"/>
    <n v="2"/>
    <x v="0"/>
    <m/>
    <x v="0"/>
    <x v="0"/>
    <m/>
    <m/>
    <s v="x"/>
  </r>
  <r>
    <x v="229"/>
    <x v="23"/>
    <x v="0"/>
    <x v="14"/>
    <n v="22"/>
    <n v="2"/>
    <x v="0"/>
    <m/>
    <x v="0"/>
    <x v="0"/>
    <m/>
    <m/>
    <s v="x"/>
  </r>
  <r>
    <x v="229"/>
    <x v="281"/>
    <x v="0"/>
    <x v="17"/>
    <n v="20"/>
    <n v="2"/>
    <x v="0"/>
    <m/>
    <x v="0"/>
    <x v="0"/>
    <m/>
    <m/>
    <s v="x"/>
  </r>
  <r>
    <x v="229"/>
    <x v="1"/>
    <x v="1"/>
    <x v="1"/>
    <n v="11"/>
    <n v="1"/>
    <x v="0"/>
    <m/>
    <x v="0"/>
    <x v="0"/>
    <m/>
    <m/>
    <s v="x"/>
  </r>
  <r>
    <x v="229"/>
    <x v="773"/>
    <x v="0"/>
    <x v="14"/>
    <n v="19"/>
    <n v="2"/>
    <x v="0"/>
    <m/>
    <x v="0"/>
    <x v="0"/>
    <m/>
    <m/>
    <m/>
  </r>
  <r>
    <x v="229"/>
    <x v="131"/>
    <x v="5"/>
    <x v="8"/>
    <n v="21"/>
    <n v="2"/>
    <x v="0"/>
    <m/>
    <x v="0"/>
    <x v="17"/>
    <m/>
    <m/>
    <s v="x"/>
  </r>
  <r>
    <x v="229"/>
    <x v="787"/>
    <x v="0"/>
    <x v="97"/>
    <n v="20"/>
    <n v="4"/>
    <x v="0"/>
    <m/>
    <x v="0"/>
    <x v="0"/>
    <m/>
    <m/>
    <m/>
  </r>
  <r>
    <x v="229"/>
    <x v="787"/>
    <x v="0"/>
    <x v="97"/>
    <n v="20"/>
    <n v="4"/>
    <x v="0"/>
    <m/>
    <x v="0"/>
    <x v="0"/>
    <m/>
    <m/>
    <m/>
  </r>
  <r>
    <x v="229"/>
    <x v="787"/>
    <x v="0"/>
    <x v="97"/>
    <n v="20"/>
    <n v="4"/>
    <x v="0"/>
    <m/>
    <x v="0"/>
    <x v="0"/>
    <m/>
    <m/>
    <m/>
  </r>
  <r>
    <x v="229"/>
    <x v="773"/>
    <x v="0"/>
    <x v="0"/>
    <n v="20"/>
    <n v="3"/>
    <x v="0"/>
    <m/>
    <x v="0"/>
    <x v="0"/>
    <m/>
    <m/>
    <m/>
  </r>
  <r>
    <x v="229"/>
    <x v="43"/>
    <x v="0"/>
    <x v="35"/>
    <n v="28"/>
    <n v="2"/>
    <x v="0"/>
    <m/>
    <x v="0"/>
    <x v="1"/>
    <m/>
    <m/>
    <s v="x"/>
  </r>
  <r>
    <x v="229"/>
    <x v="788"/>
    <x v="5"/>
    <x v="46"/>
    <n v="25"/>
    <n v="2"/>
    <x v="0"/>
    <m/>
    <x v="0"/>
    <x v="0"/>
    <m/>
    <m/>
    <m/>
  </r>
  <r>
    <x v="229"/>
    <x v="788"/>
    <x v="5"/>
    <x v="46"/>
    <n v="25"/>
    <n v="2"/>
    <x v="0"/>
    <m/>
    <x v="0"/>
    <x v="0"/>
    <m/>
    <m/>
    <m/>
  </r>
  <r>
    <x v="229"/>
    <x v="2"/>
    <x v="0"/>
    <x v="14"/>
    <n v="22"/>
    <n v="2"/>
    <x v="0"/>
    <m/>
    <x v="0"/>
    <x v="0"/>
    <m/>
    <m/>
    <s v="x"/>
  </r>
  <r>
    <x v="229"/>
    <x v="2"/>
    <x v="0"/>
    <x v="14"/>
    <n v="22"/>
    <n v="2"/>
    <x v="0"/>
    <m/>
    <x v="0"/>
    <x v="0"/>
    <m/>
    <m/>
    <s v="x"/>
  </r>
  <r>
    <x v="229"/>
    <x v="549"/>
    <x v="7"/>
    <x v="20"/>
    <n v="24"/>
    <n v="2"/>
    <x v="0"/>
    <m/>
    <x v="0"/>
    <x v="0"/>
    <m/>
    <m/>
    <s v="x"/>
  </r>
  <r>
    <x v="229"/>
    <x v="549"/>
    <x v="0"/>
    <x v="16"/>
    <n v="24"/>
    <n v="2"/>
    <x v="0"/>
    <m/>
    <x v="0"/>
    <x v="0"/>
    <m/>
    <m/>
    <s v="x"/>
  </r>
  <r>
    <x v="229"/>
    <x v="789"/>
    <x v="7"/>
    <x v="36"/>
    <n v="5"/>
    <n v="2"/>
    <x v="0"/>
    <m/>
    <x v="0"/>
    <x v="0"/>
    <m/>
    <m/>
    <m/>
  </r>
  <r>
    <x v="229"/>
    <x v="790"/>
    <x v="5"/>
    <x v="26"/>
    <n v="6"/>
    <n v="3"/>
    <x v="0"/>
    <m/>
    <x v="0"/>
    <x v="0"/>
    <m/>
    <m/>
    <m/>
  </r>
  <r>
    <x v="229"/>
    <x v="791"/>
    <x v="0"/>
    <x v="37"/>
    <n v="22"/>
    <n v="2"/>
    <x v="0"/>
    <m/>
    <x v="0"/>
    <x v="0"/>
    <m/>
    <m/>
    <m/>
  </r>
  <r>
    <x v="229"/>
    <x v="791"/>
    <x v="0"/>
    <x v="37"/>
    <n v="22"/>
    <n v="2"/>
    <x v="0"/>
    <m/>
    <x v="0"/>
    <x v="0"/>
    <m/>
    <m/>
    <m/>
  </r>
  <r>
    <x v="229"/>
    <x v="792"/>
    <x v="3"/>
    <x v="120"/>
    <n v="22"/>
    <n v="2"/>
    <x v="0"/>
    <m/>
    <x v="0"/>
    <x v="0"/>
    <m/>
    <m/>
    <m/>
  </r>
  <r>
    <x v="229"/>
    <x v="48"/>
    <x v="5"/>
    <x v="31"/>
    <n v="25"/>
    <n v="1"/>
    <x v="0"/>
    <m/>
    <x v="0"/>
    <x v="0"/>
    <m/>
    <m/>
    <s v="x"/>
  </r>
  <r>
    <x v="229"/>
    <x v="48"/>
    <x v="5"/>
    <x v="31"/>
    <n v="25"/>
    <n v="1"/>
    <x v="0"/>
    <m/>
    <x v="0"/>
    <x v="0"/>
    <m/>
    <m/>
    <s v="x"/>
  </r>
  <r>
    <x v="230"/>
    <x v="0"/>
    <x v="5"/>
    <x v="31"/>
    <n v="25"/>
    <n v="1"/>
    <x v="25"/>
    <m/>
    <x v="1"/>
    <x v="1"/>
    <m/>
    <s v="x"/>
    <s v="x"/>
  </r>
  <r>
    <x v="230"/>
    <x v="313"/>
    <x v="3"/>
    <x v="17"/>
    <n v="28"/>
    <n v="2"/>
    <x v="25"/>
    <m/>
    <x v="1"/>
    <x v="1"/>
    <m/>
    <s v="x"/>
    <s v="x"/>
  </r>
  <r>
    <x v="230"/>
    <x v="230"/>
    <x v="0"/>
    <x v="0"/>
    <n v="14"/>
    <n v="2"/>
    <x v="26"/>
    <m/>
    <x v="1"/>
    <x v="1"/>
    <m/>
    <m/>
    <m/>
  </r>
  <r>
    <x v="230"/>
    <x v="0"/>
    <x v="5"/>
    <x v="121"/>
    <n v="13"/>
    <n v="4"/>
    <x v="25"/>
    <m/>
    <x v="1"/>
    <x v="1"/>
    <m/>
    <s v="x"/>
    <s v="x"/>
  </r>
  <r>
    <x v="230"/>
    <x v="581"/>
    <x v="5"/>
    <x v="4"/>
    <n v="18"/>
    <n v="2"/>
    <x v="25"/>
    <m/>
    <x v="1"/>
    <x v="1"/>
    <m/>
    <m/>
    <m/>
  </r>
  <r>
    <x v="230"/>
    <x v="793"/>
    <x v="7"/>
    <x v="20"/>
    <n v="18"/>
    <n v="2"/>
    <x v="24"/>
    <m/>
    <x v="1"/>
    <x v="1"/>
    <m/>
    <m/>
    <m/>
  </r>
  <r>
    <x v="230"/>
    <x v="718"/>
    <x v="5"/>
    <x v="8"/>
    <n v="29"/>
    <n v="2"/>
    <x v="25"/>
    <m/>
    <x v="1"/>
    <x v="1"/>
    <m/>
    <m/>
    <m/>
  </r>
  <r>
    <x v="230"/>
    <x v="718"/>
    <x v="5"/>
    <x v="8"/>
    <n v="29"/>
    <n v="2"/>
    <x v="25"/>
    <m/>
    <x v="1"/>
    <x v="1"/>
    <m/>
    <m/>
    <m/>
  </r>
  <r>
    <x v="230"/>
    <x v="794"/>
    <x v="1"/>
    <x v="67"/>
    <n v="18"/>
    <n v="3"/>
    <x v="0"/>
    <m/>
    <x v="0"/>
    <x v="0"/>
    <m/>
    <m/>
    <m/>
  </r>
  <r>
    <x v="230"/>
    <x v="795"/>
    <x v="4"/>
    <x v="33"/>
    <n v="11"/>
    <n v="1"/>
    <x v="0"/>
    <m/>
    <x v="0"/>
    <x v="0"/>
    <m/>
    <m/>
    <m/>
  </r>
  <r>
    <x v="230"/>
    <x v="230"/>
    <x v="0"/>
    <x v="0"/>
    <n v="12"/>
    <n v="2"/>
    <x v="0"/>
    <m/>
    <x v="0"/>
    <x v="0"/>
    <m/>
    <m/>
    <m/>
  </r>
  <r>
    <x v="230"/>
    <x v="581"/>
    <x v="5"/>
    <x v="4"/>
    <n v="15"/>
    <n v="2"/>
    <x v="0"/>
    <m/>
    <x v="0"/>
    <x v="0"/>
    <m/>
    <m/>
    <m/>
  </r>
  <r>
    <x v="230"/>
    <x v="789"/>
    <x v="7"/>
    <x v="22"/>
    <n v="6"/>
    <n v="2"/>
    <x v="0"/>
    <m/>
    <x v="0"/>
    <x v="0"/>
    <m/>
    <m/>
    <m/>
  </r>
  <r>
    <x v="230"/>
    <x v="796"/>
    <x v="5"/>
    <x v="31"/>
    <n v="23"/>
    <n v="3"/>
    <x v="0"/>
    <m/>
    <x v="0"/>
    <x v="0"/>
    <m/>
    <m/>
    <m/>
  </r>
  <r>
    <x v="230"/>
    <x v="718"/>
    <x v="5"/>
    <x v="8"/>
    <n v="28"/>
    <n v="2"/>
    <x v="0"/>
    <m/>
    <x v="0"/>
    <x v="0"/>
    <m/>
    <m/>
    <m/>
  </r>
  <r>
    <x v="230"/>
    <x v="718"/>
    <x v="5"/>
    <x v="8"/>
    <n v="28"/>
    <n v="2"/>
    <x v="0"/>
    <m/>
    <x v="0"/>
    <x v="0"/>
    <m/>
    <m/>
    <m/>
  </r>
  <r>
    <x v="230"/>
    <x v="797"/>
    <x v="5"/>
    <x v="79"/>
    <n v="5"/>
    <n v="3"/>
    <x v="0"/>
    <m/>
    <x v="0"/>
    <x v="15"/>
    <m/>
    <m/>
    <m/>
  </r>
  <r>
    <x v="230"/>
    <x v="0"/>
    <x v="5"/>
    <x v="46"/>
    <n v="3"/>
    <n v="2"/>
    <x v="0"/>
    <m/>
    <x v="0"/>
    <x v="0"/>
    <m/>
    <m/>
    <s v="x"/>
  </r>
  <r>
    <x v="230"/>
    <x v="0"/>
    <x v="5"/>
    <x v="46"/>
    <n v="3"/>
    <n v="2"/>
    <x v="0"/>
    <m/>
    <x v="0"/>
    <x v="0"/>
    <m/>
    <m/>
    <s v="x"/>
  </r>
  <r>
    <x v="230"/>
    <x v="798"/>
    <x v="0"/>
    <x v="14"/>
    <n v="15"/>
    <n v="3"/>
    <x v="0"/>
    <m/>
    <x v="0"/>
    <x v="0"/>
    <m/>
    <m/>
    <m/>
  </r>
  <r>
    <x v="230"/>
    <x v="799"/>
    <x v="0"/>
    <x v="35"/>
    <n v="33"/>
    <n v="2"/>
    <x v="0"/>
    <m/>
    <x v="0"/>
    <x v="0"/>
    <m/>
    <m/>
    <m/>
  </r>
  <r>
    <x v="230"/>
    <x v="773"/>
    <x v="0"/>
    <x v="17"/>
    <n v="20"/>
    <n v="2"/>
    <x v="0"/>
    <m/>
    <x v="0"/>
    <x v="0"/>
    <m/>
    <m/>
    <m/>
  </r>
  <r>
    <x v="230"/>
    <x v="773"/>
    <x v="0"/>
    <x v="17"/>
    <n v="20"/>
    <n v="2"/>
    <x v="0"/>
    <m/>
    <x v="0"/>
    <x v="0"/>
    <m/>
    <m/>
    <m/>
  </r>
  <r>
    <x v="230"/>
    <x v="773"/>
    <x v="0"/>
    <x v="17"/>
    <n v="20"/>
    <n v="2"/>
    <x v="0"/>
    <m/>
    <x v="0"/>
    <x v="0"/>
    <m/>
    <m/>
    <m/>
  </r>
  <r>
    <x v="230"/>
    <x v="800"/>
    <x v="7"/>
    <x v="49"/>
    <n v="13"/>
    <n v="7"/>
    <x v="0"/>
    <m/>
    <x v="0"/>
    <x v="0"/>
    <m/>
    <m/>
    <m/>
  </r>
  <r>
    <x v="230"/>
    <x v="801"/>
    <x v="5"/>
    <x v="11"/>
    <n v="8"/>
    <n v="4"/>
    <x v="0"/>
    <m/>
    <x v="0"/>
    <x v="0"/>
    <s v="x"/>
    <m/>
    <s v="x"/>
  </r>
  <r>
    <x v="230"/>
    <x v="802"/>
    <x v="1"/>
    <x v="45"/>
    <n v="20"/>
    <n v="2"/>
    <x v="0"/>
    <m/>
    <x v="0"/>
    <x v="0"/>
    <m/>
    <m/>
    <m/>
  </r>
  <r>
    <x v="230"/>
    <x v="802"/>
    <x v="1"/>
    <x v="45"/>
    <n v="20"/>
    <n v="2"/>
    <x v="0"/>
    <m/>
    <x v="0"/>
    <x v="0"/>
    <m/>
    <m/>
    <m/>
  </r>
  <r>
    <x v="230"/>
    <x v="803"/>
    <x v="5"/>
    <x v="21"/>
    <n v="6"/>
    <n v="3"/>
    <x v="0"/>
    <m/>
    <x v="0"/>
    <x v="0"/>
    <m/>
    <m/>
    <m/>
  </r>
  <r>
    <x v="230"/>
    <x v="53"/>
    <x v="7"/>
    <x v="50"/>
    <n v="12"/>
    <n v="4"/>
    <x v="0"/>
    <m/>
    <x v="0"/>
    <x v="0"/>
    <m/>
    <m/>
    <m/>
  </r>
  <r>
    <x v="230"/>
    <x v="804"/>
    <x v="2"/>
    <x v="2"/>
    <n v="20"/>
    <n v="4"/>
    <x v="0"/>
    <m/>
    <x v="0"/>
    <x v="0"/>
    <m/>
    <m/>
    <s v="x"/>
  </r>
  <r>
    <x v="230"/>
    <x v="805"/>
    <x v="7"/>
    <x v="49"/>
    <n v="12"/>
    <n v="2"/>
    <x v="0"/>
    <m/>
    <x v="0"/>
    <x v="17"/>
    <m/>
    <m/>
    <m/>
  </r>
  <r>
    <x v="230"/>
    <x v="406"/>
    <x v="5"/>
    <x v="4"/>
    <n v="17"/>
    <n v="2"/>
    <x v="0"/>
    <m/>
    <x v="0"/>
    <x v="0"/>
    <m/>
    <m/>
    <s v="x"/>
  </r>
  <r>
    <x v="230"/>
    <x v="806"/>
    <x v="7"/>
    <x v="20"/>
    <n v="10"/>
    <n v="4"/>
    <x v="0"/>
    <m/>
    <x v="0"/>
    <x v="1"/>
    <m/>
    <m/>
    <m/>
  </r>
  <r>
    <x v="230"/>
    <x v="432"/>
    <x v="5"/>
    <x v="17"/>
    <n v="22"/>
    <n v="2"/>
    <x v="0"/>
    <m/>
    <x v="0"/>
    <x v="0"/>
    <m/>
    <m/>
    <s v="x"/>
  </r>
  <r>
    <x v="230"/>
    <x v="807"/>
    <x v="7"/>
    <x v="22"/>
    <n v="7"/>
    <n v="2"/>
    <x v="0"/>
    <m/>
    <x v="0"/>
    <x v="0"/>
    <m/>
    <m/>
    <m/>
  </r>
  <r>
    <x v="230"/>
    <x v="582"/>
    <x v="0"/>
    <x v="17"/>
    <n v="19"/>
    <n v="2"/>
    <x v="0"/>
    <m/>
    <x v="0"/>
    <x v="15"/>
    <m/>
    <m/>
    <s v="x"/>
  </r>
  <r>
    <x v="230"/>
    <x v="582"/>
    <x v="0"/>
    <x v="17"/>
    <n v="19"/>
    <n v="2"/>
    <x v="0"/>
    <m/>
    <x v="0"/>
    <x v="15"/>
    <m/>
    <m/>
    <s v="x"/>
  </r>
  <r>
    <x v="230"/>
    <x v="808"/>
    <x v="1"/>
    <x v="9"/>
    <n v="28"/>
    <n v="2"/>
    <x v="0"/>
    <m/>
    <x v="0"/>
    <x v="0"/>
    <m/>
    <m/>
    <m/>
  </r>
  <r>
    <x v="230"/>
    <x v="809"/>
    <x v="9"/>
    <x v="122"/>
    <n v="9"/>
    <n v="1"/>
    <x v="0"/>
    <m/>
    <x v="0"/>
    <x v="0"/>
    <m/>
    <m/>
    <m/>
  </r>
  <r>
    <x v="230"/>
    <x v="810"/>
    <x v="9"/>
    <x v="123"/>
    <n v="2"/>
    <n v="3"/>
    <x v="0"/>
    <m/>
    <x v="0"/>
    <x v="0"/>
    <m/>
    <m/>
    <s v="x"/>
  </r>
  <r>
    <x v="230"/>
    <x v="811"/>
    <x v="2"/>
    <x v="2"/>
    <n v="20"/>
    <n v="2"/>
    <x v="0"/>
    <m/>
    <x v="0"/>
    <x v="0"/>
    <m/>
    <m/>
    <s v="x"/>
  </r>
  <r>
    <x v="230"/>
    <x v="812"/>
    <x v="5"/>
    <x v="13"/>
    <n v="4"/>
    <n v="4"/>
    <x v="0"/>
    <m/>
    <x v="0"/>
    <x v="1"/>
    <m/>
    <m/>
    <m/>
  </r>
  <r>
    <x v="230"/>
    <x v="62"/>
    <x v="5"/>
    <x v="4"/>
    <n v="3"/>
    <n v="2"/>
    <x v="0"/>
    <m/>
    <x v="0"/>
    <x v="0"/>
    <m/>
    <m/>
    <s v="x"/>
  </r>
  <r>
    <x v="230"/>
    <x v="451"/>
    <x v="7"/>
    <x v="33"/>
    <n v="10"/>
    <n v="5"/>
    <x v="0"/>
    <m/>
    <x v="0"/>
    <x v="15"/>
    <m/>
    <m/>
    <s v="x"/>
  </r>
  <r>
    <x v="230"/>
    <x v="813"/>
    <x v="2"/>
    <x v="23"/>
    <n v="8"/>
    <n v="3"/>
    <x v="0"/>
    <m/>
    <x v="0"/>
    <x v="0"/>
    <m/>
    <m/>
    <s v="x"/>
  </r>
  <r>
    <x v="230"/>
    <x v="524"/>
    <x v="10"/>
    <x v="41"/>
    <n v="20"/>
    <n v="2"/>
    <x v="0"/>
    <m/>
    <x v="0"/>
    <x v="0"/>
    <m/>
    <m/>
    <m/>
  </r>
  <r>
    <x v="230"/>
    <x v="524"/>
    <x v="10"/>
    <x v="41"/>
    <n v="20"/>
    <n v="2"/>
    <x v="0"/>
    <m/>
    <x v="0"/>
    <x v="0"/>
    <m/>
    <m/>
    <m/>
  </r>
  <r>
    <x v="230"/>
    <x v="524"/>
    <x v="10"/>
    <x v="41"/>
    <n v="20"/>
    <n v="2"/>
    <x v="0"/>
    <m/>
    <x v="0"/>
    <x v="0"/>
    <m/>
    <m/>
    <m/>
  </r>
  <r>
    <x v="230"/>
    <x v="524"/>
    <x v="10"/>
    <x v="41"/>
    <n v="20"/>
    <n v="2"/>
    <x v="0"/>
    <m/>
    <x v="0"/>
    <x v="0"/>
    <m/>
    <m/>
    <m/>
  </r>
  <r>
    <x v="230"/>
    <x v="524"/>
    <x v="10"/>
    <x v="41"/>
    <n v="20"/>
    <n v="2"/>
    <x v="0"/>
    <m/>
    <x v="0"/>
    <x v="0"/>
    <m/>
    <m/>
    <m/>
  </r>
  <r>
    <x v="230"/>
    <x v="814"/>
    <x v="10"/>
    <x v="41"/>
    <n v="21"/>
    <n v="3"/>
    <x v="0"/>
    <m/>
    <x v="0"/>
    <x v="0"/>
    <m/>
    <m/>
    <m/>
  </r>
  <r>
    <x v="230"/>
    <x v="814"/>
    <x v="10"/>
    <x v="41"/>
    <n v="21"/>
    <n v="3"/>
    <x v="0"/>
    <m/>
    <x v="0"/>
    <x v="0"/>
    <m/>
    <m/>
    <m/>
  </r>
  <r>
    <x v="230"/>
    <x v="793"/>
    <x v="7"/>
    <x v="20"/>
    <n v="18"/>
    <n v="2"/>
    <x v="0"/>
    <m/>
    <x v="0"/>
    <x v="0"/>
    <m/>
    <m/>
    <m/>
  </r>
  <r>
    <x v="230"/>
    <x v="793"/>
    <x v="7"/>
    <x v="20"/>
    <n v="18"/>
    <n v="2"/>
    <x v="0"/>
    <m/>
    <x v="0"/>
    <x v="0"/>
    <m/>
    <m/>
    <m/>
  </r>
  <r>
    <x v="230"/>
    <x v="815"/>
    <x v="0"/>
    <x v="51"/>
    <n v="6"/>
    <n v="5"/>
    <x v="0"/>
    <m/>
    <x v="0"/>
    <x v="0"/>
    <m/>
    <m/>
    <m/>
  </r>
  <r>
    <x v="230"/>
    <x v="816"/>
    <x v="2"/>
    <x v="2"/>
    <n v="15"/>
    <n v="5"/>
    <x v="0"/>
    <m/>
    <x v="0"/>
    <x v="1"/>
    <m/>
    <m/>
    <s v="x"/>
  </r>
  <r>
    <x v="230"/>
    <x v="325"/>
    <x v="4"/>
    <x v="24"/>
    <n v="16"/>
    <n v="4"/>
    <x v="0"/>
    <m/>
    <x v="0"/>
    <x v="0"/>
    <m/>
    <m/>
    <m/>
  </r>
  <r>
    <x v="230"/>
    <x v="91"/>
    <x v="4"/>
    <x v="24"/>
    <n v="30"/>
    <n v="2"/>
    <x v="0"/>
    <m/>
    <x v="0"/>
    <x v="0"/>
    <m/>
    <m/>
    <m/>
  </r>
  <r>
    <x v="230"/>
    <x v="91"/>
    <x v="4"/>
    <x v="24"/>
    <n v="30"/>
    <n v="2"/>
    <x v="0"/>
    <m/>
    <x v="0"/>
    <x v="0"/>
    <m/>
    <m/>
    <m/>
  </r>
  <r>
    <x v="230"/>
    <x v="817"/>
    <x v="4"/>
    <x v="5"/>
    <n v="25"/>
    <n v="5"/>
    <x v="0"/>
    <m/>
    <x v="0"/>
    <x v="0"/>
    <m/>
    <m/>
    <m/>
  </r>
  <r>
    <x v="230"/>
    <x v="817"/>
    <x v="4"/>
    <x v="5"/>
    <n v="25"/>
    <n v="5"/>
    <x v="0"/>
    <m/>
    <x v="0"/>
    <x v="0"/>
    <m/>
    <m/>
    <m/>
  </r>
  <r>
    <x v="230"/>
    <x v="817"/>
    <x v="4"/>
    <x v="5"/>
    <n v="25"/>
    <n v="5"/>
    <x v="0"/>
    <m/>
    <x v="0"/>
    <x v="0"/>
    <m/>
    <m/>
    <m/>
  </r>
  <r>
    <x v="230"/>
    <x v="817"/>
    <x v="4"/>
    <x v="5"/>
    <n v="25"/>
    <n v="5"/>
    <x v="0"/>
    <m/>
    <x v="0"/>
    <x v="0"/>
    <m/>
    <m/>
    <m/>
  </r>
  <r>
    <x v="230"/>
    <x v="817"/>
    <x v="4"/>
    <x v="5"/>
    <n v="25"/>
    <n v="5"/>
    <x v="0"/>
    <m/>
    <x v="0"/>
    <x v="0"/>
    <m/>
    <m/>
    <m/>
  </r>
  <r>
    <x v="230"/>
    <x v="818"/>
    <x v="1"/>
    <x v="60"/>
    <n v="5"/>
    <n v="1"/>
    <x v="0"/>
    <m/>
    <x v="0"/>
    <x v="0"/>
    <m/>
    <m/>
    <s v="x"/>
  </r>
  <r>
    <x v="230"/>
    <x v="819"/>
    <x v="0"/>
    <x v="41"/>
    <n v="20"/>
    <n v="2"/>
    <x v="0"/>
    <m/>
    <x v="0"/>
    <x v="0"/>
    <m/>
    <m/>
    <m/>
  </r>
  <r>
    <x v="230"/>
    <x v="819"/>
    <x v="0"/>
    <x v="41"/>
    <n v="20"/>
    <n v="2"/>
    <x v="0"/>
    <m/>
    <x v="0"/>
    <x v="0"/>
    <m/>
    <m/>
    <m/>
  </r>
  <r>
    <x v="230"/>
    <x v="819"/>
    <x v="0"/>
    <x v="41"/>
    <n v="20"/>
    <n v="2"/>
    <x v="0"/>
    <m/>
    <x v="0"/>
    <x v="0"/>
    <m/>
    <m/>
    <m/>
  </r>
  <r>
    <x v="230"/>
    <x v="819"/>
    <x v="0"/>
    <x v="41"/>
    <n v="20"/>
    <n v="2"/>
    <x v="0"/>
    <m/>
    <x v="0"/>
    <x v="0"/>
    <m/>
    <m/>
    <m/>
  </r>
  <r>
    <x v="230"/>
    <x v="820"/>
    <x v="1"/>
    <x v="60"/>
    <n v="7"/>
    <n v="2"/>
    <x v="0"/>
    <m/>
    <x v="0"/>
    <x v="0"/>
    <m/>
    <m/>
    <m/>
  </r>
  <r>
    <x v="230"/>
    <x v="91"/>
    <x v="4"/>
    <x v="5"/>
    <n v="30"/>
    <n v="2"/>
    <x v="0"/>
    <m/>
    <x v="0"/>
    <x v="0"/>
    <m/>
    <m/>
    <m/>
  </r>
  <r>
    <x v="230"/>
    <x v="91"/>
    <x v="4"/>
    <x v="5"/>
    <n v="30"/>
    <n v="2"/>
    <x v="0"/>
    <m/>
    <x v="0"/>
    <x v="0"/>
    <m/>
    <m/>
    <m/>
  </r>
  <r>
    <x v="230"/>
    <x v="620"/>
    <x v="7"/>
    <x v="20"/>
    <n v="21"/>
    <n v="2"/>
    <x v="0"/>
    <m/>
    <x v="0"/>
    <x v="0"/>
    <m/>
    <m/>
    <m/>
  </r>
  <r>
    <x v="230"/>
    <x v="821"/>
    <x v="5"/>
    <x v="31"/>
    <n v="25"/>
    <n v="2"/>
    <x v="0"/>
    <m/>
    <x v="0"/>
    <x v="0"/>
    <m/>
    <m/>
    <m/>
  </r>
  <r>
    <x v="230"/>
    <x v="821"/>
    <x v="5"/>
    <x v="31"/>
    <n v="25"/>
    <n v="2"/>
    <x v="0"/>
    <m/>
    <x v="0"/>
    <x v="0"/>
    <m/>
    <m/>
    <m/>
  </r>
  <r>
    <x v="231"/>
    <x v="23"/>
    <x v="0"/>
    <x v="16"/>
    <n v="24"/>
    <n v="2"/>
    <x v="26"/>
    <m/>
    <x v="1"/>
    <x v="1"/>
    <m/>
    <s v="x"/>
    <s v="x"/>
  </r>
  <r>
    <x v="231"/>
    <x v="406"/>
    <x v="5"/>
    <x v="17"/>
    <n v="19"/>
    <n v="2"/>
    <x v="25"/>
    <m/>
    <x v="1"/>
    <x v="1"/>
    <m/>
    <s v="x"/>
    <s v="x"/>
  </r>
  <r>
    <x v="231"/>
    <x v="406"/>
    <x v="5"/>
    <x v="17"/>
    <n v="19"/>
    <n v="2"/>
    <x v="25"/>
    <m/>
    <x v="1"/>
    <x v="1"/>
    <m/>
    <s v="x"/>
    <s v="x"/>
  </r>
  <r>
    <x v="231"/>
    <x v="298"/>
    <x v="0"/>
    <x v="79"/>
    <n v="12"/>
    <n v="2"/>
    <x v="23"/>
    <m/>
    <x v="1"/>
    <x v="1"/>
    <s v="x"/>
    <s v="x"/>
    <s v="x"/>
  </r>
  <r>
    <x v="231"/>
    <x v="298"/>
    <x v="0"/>
    <x v="79"/>
    <n v="12"/>
    <n v="2"/>
    <x v="23"/>
    <m/>
    <x v="1"/>
    <x v="1"/>
    <s v="x"/>
    <s v="x"/>
    <s v="x"/>
  </r>
  <r>
    <x v="231"/>
    <x v="822"/>
    <x v="7"/>
    <x v="63"/>
    <n v="20"/>
    <n v="2"/>
    <x v="24"/>
    <m/>
    <x v="1"/>
    <x v="1"/>
    <m/>
    <m/>
    <m/>
  </r>
  <r>
    <x v="231"/>
    <x v="402"/>
    <x v="3"/>
    <x v="17"/>
    <n v="15"/>
    <n v="2"/>
    <x v="25"/>
    <m/>
    <x v="1"/>
    <x v="1"/>
    <m/>
    <s v="x"/>
    <s v="x"/>
  </r>
  <r>
    <x v="231"/>
    <x v="402"/>
    <x v="3"/>
    <x v="17"/>
    <n v="15"/>
    <n v="2"/>
    <x v="25"/>
    <m/>
    <x v="1"/>
    <x v="1"/>
    <m/>
    <s v="x"/>
    <s v="x"/>
  </r>
  <r>
    <x v="231"/>
    <x v="823"/>
    <x v="7"/>
    <x v="20"/>
    <n v="23"/>
    <n v="2"/>
    <x v="24"/>
    <m/>
    <x v="1"/>
    <x v="1"/>
    <m/>
    <m/>
    <m/>
  </r>
  <r>
    <x v="231"/>
    <x v="823"/>
    <x v="7"/>
    <x v="20"/>
    <n v="23"/>
    <n v="2"/>
    <x v="24"/>
    <m/>
    <x v="1"/>
    <x v="1"/>
    <m/>
    <m/>
    <m/>
  </r>
  <r>
    <x v="231"/>
    <x v="579"/>
    <x v="5"/>
    <x v="8"/>
    <n v="23"/>
    <n v="3"/>
    <x v="25"/>
    <m/>
    <x v="1"/>
    <x v="1"/>
    <m/>
    <s v="x"/>
    <s v="x"/>
  </r>
  <r>
    <x v="231"/>
    <x v="579"/>
    <x v="5"/>
    <x v="8"/>
    <n v="23"/>
    <n v="3"/>
    <x v="25"/>
    <m/>
    <x v="1"/>
    <x v="1"/>
    <m/>
    <s v="x"/>
    <s v="x"/>
  </r>
  <r>
    <x v="231"/>
    <x v="824"/>
    <x v="7"/>
    <x v="24"/>
    <n v="14"/>
    <n v="2"/>
    <x v="24"/>
    <m/>
    <x v="1"/>
    <x v="1"/>
    <m/>
    <m/>
    <m/>
  </r>
  <r>
    <x v="231"/>
    <x v="772"/>
    <x v="5"/>
    <x v="43"/>
    <n v="13"/>
    <n v="2"/>
    <x v="25"/>
    <m/>
    <x v="1"/>
    <x v="1"/>
    <m/>
    <m/>
    <m/>
  </r>
  <r>
    <x v="231"/>
    <x v="105"/>
    <x v="0"/>
    <x v="14"/>
    <n v="23"/>
    <n v="3"/>
    <x v="26"/>
    <m/>
    <x v="1"/>
    <x v="1"/>
    <m/>
    <s v="x"/>
    <s v="x"/>
  </r>
  <r>
    <x v="231"/>
    <x v="105"/>
    <x v="0"/>
    <x v="14"/>
    <n v="23"/>
    <n v="4"/>
    <x v="26"/>
    <m/>
    <x v="1"/>
    <x v="1"/>
    <m/>
    <s v="x"/>
    <s v="x"/>
  </r>
  <r>
    <x v="231"/>
    <x v="825"/>
    <x v="1"/>
    <x v="67"/>
    <n v="20"/>
    <n v="4"/>
    <x v="0"/>
    <m/>
    <x v="0"/>
    <x v="0"/>
    <m/>
    <m/>
    <m/>
  </r>
  <r>
    <x v="231"/>
    <x v="825"/>
    <x v="1"/>
    <x v="67"/>
    <n v="20"/>
    <n v="4"/>
    <x v="0"/>
    <m/>
    <x v="0"/>
    <x v="0"/>
    <m/>
    <m/>
    <m/>
  </r>
  <r>
    <x v="231"/>
    <x v="825"/>
    <x v="1"/>
    <x v="67"/>
    <n v="20"/>
    <n v="4"/>
    <x v="0"/>
    <m/>
    <x v="0"/>
    <x v="0"/>
    <m/>
    <m/>
    <m/>
  </r>
  <r>
    <x v="231"/>
    <x v="826"/>
    <x v="2"/>
    <x v="12"/>
    <n v="6"/>
    <n v="2"/>
    <x v="0"/>
    <m/>
    <x v="0"/>
    <x v="0"/>
    <m/>
    <m/>
    <s v="x"/>
  </r>
  <r>
    <x v="231"/>
    <x v="514"/>
    <x v="2"/>
    <x v="2"/>
    <n v="11"/>
    <n v="2"/>
    <x v="0"/>
    <m/>
    <x v="0"/>
    <x v="1"/>
    <m/>
    <m/>
    <s v="x"/>
  </r>
  <r>
    <x v="231"/>
    <x v="456"/>
    <x v="2"/>
    <x v="23"/>
    <n v="4"/>
    <n v="2"/>
    <x v="0"/>
    <m/>
    <x v="0"/>
    <x v="0"/>
    <m/>
    <m/>
    <s v="x"/>
  </r>
  <r>
    <x v="231"/>
    <x v="827"/>
    <x v="2"/>
    <x v="2"/>
    <n v="19"/>
    <n v="5"/>
    <x v="0"/>
    <m/>
    <x v="0"/>
    <x v="0"/>
    <m/>
    <m/>
    <m/>
  </r>
  <r>
    <x v="231"/>
    <x v="828"/>
    <x v="2"/>
    <x v="2"/>
    <n v="22"/>
    <n v="4"/>
    <x v="0"/>
    <m/>
    <x v="0"/>
    <x v="0"/>
    <m/>
    <m/>
    <s v="x"/>
  </r>
  <r>
    <x v="231"/>
    <x v="829"/>
    <x v="2"/>
    <x v="2"/>
    <n v="21"/>
    <n v="5"/>
    <x v="0"/>
    <m/>
    <x v="0"/>
    <x v="0"/>
    <m/>
    <m/>
    <m/>
  </r>
  <r>
    <x v="231"/>
    <x v="830"/>
    <x v="2"/>
    <x v="2"/>
    <n v="16"/>
    <n v="5"/>
    <x v="0"/>
    <m/>
    <x v="0"/>
    <x v="0"/>
    <m/>
    <m/>
    <s v="x"/>
  </r>
  <r>
    <x v="231"/>
    <x v="831"/>
    <x v="2"/>
    <x v="2"/>
    <n v="12"/>
    <n v="2"/>
    <x v="0"/>
    <m/>
    <x v="0"/>
    <x v="0"/>
    <m/>
    <m/>
    <s v="x"/>
  </r>
  <r>
    <x v="231"/>
    <x v="13"/>
    <x v="6"/>
    <x v="107"/>
    <n v="9"/>
    <n v="4"/>
    <x v="0"/>
    <m/>
    <x v="0"/>
    <x v="0"/>
    <m/>
    <m/>
    <m/>
  </r>
  <r>
    <x v="231"/>
    <x v="822"/>
    <x v="7"/>
    <x v="15"/>
    <n v="18"/>
    <n v="2"/>
    <x v="0"/>
    <m/>
    <x v="0"/>
    <x v="0"/>
    <m/>
    <m/>
    <m/>
  </r>
  <r>
    <x v="231"/>
    <x v="701"/>
    <x v="9"/>
    <x v="60"/>
    <n v="19"/>
    <n v="4"/>
    <x v="0"/>
    <m/>
    <x v="0"/>
    <x v="0"/>
    <m/>
    <m/>
    <m/>
  </r>
  <r>
    <x v="231"/>
    <x v="579"/>
    <x v="5"/>
    <x v="8"/>
    <n v="26"/>
    <n v="1"/>
    <x v="0"/>
    <m/>
    <x v="0"/>
    <x v="0"/>
    <m/>
    <m/>
    <s v="x"/>
  </r>
  <r>
    <x v="231"/>
    <x v="579"/>
    <x v="5"/>
    <x v="8"/>
    <n v="26"/>
    <n v="1"/>
    <x v="0"/>
    <m/>
    <x v="0"/>
    <x v="0"/>
    <m/>
    <m/>
    <s v="x"/>
  </r>
  <r>
    <x v="231"/>
    <x v="832"/>
    <x v="8"/>
    <x v="15"/>
    <n v="19"/>
    <n v="2"/>
    <x v="0"/>
    <m/>
    <x v="0"/>
    <x v="0"/>
    <m/>
    <m/>
    <m/>
  </r>
  <r>
    <x v="231"/>
    <x v="833"/>
    <x v="1"/>
    <x v="67"/>
    <n v="6"/>
    <n v="1"/>
    <x v="0"/>
    <m/>
    <x v="0"/>
    <x v="0"/>
    <m/>
    <m/>
    <m/>
  </r>
  <r>
    <x v="231"/>
    <x v="834"/>
    <x v="0"/>
    <x v="35"/>
    <n v="21"/>
    <n v="2"/>
    <x v="0"/>
    <m/>
    <x v="0"/>
    <x v="0"/>
    <m/>
    <m/>
    <m/>
  </r>
  <r>
    <x v="231"/>
    <x v="834"/>
    <x v="0"/>
    <x v="35"/>
    <n v="21"/>
    <n v="2"/>
    <x v="0"/>
    <m/>
    <x v="0"/>
    <x v="0"/>
    <m/>
    <m/>
    <m/>
  </r>
  <r>
    <x v="231"/>
    <x v="675"/>
    <x v="7"/>
    <x v="22"/>
    <n v="10"/>
    <n v="5"/>
    <x v="0"/>
    <m/>
    <x v="0"/>
    <x v="0"/>
    <m/>
    <m/>
    <m/>
  </r>
  <r>
    <x v="231"/>
    <x v="142"/>
    <x v="7"/>
    <x v="20"/>
    <n v="6"/>
    <n v="2"/>
    <x v="0"/>
    <m/>
    <x v="0"/>
    <x v="0"/>
    <m/>
    <m/>
    <s v="x"/>
  </r>
  <r>
    <x v="231"/>
    <x v="835"/>
    <x v="7"/>
    <x v="20"/>
    <n v="21"/>
    <n v="2"/>
    <x v="0"/>
    <m/>
    <x v="0"/>
    <x v="1"/>
    <m/>
    <m/>
    <m/>
  </r>
  <r>
    <x v="231"/>
    <x v="835"/>
    <x v="7"/>
    <x v="20"/>
    <n v="21"/>
    <n v="2"/>
    <x v="0"/>
    <m/>
    <x v="0"/>
    <x v="1"/>
    <m/>
    <m/>
    <m/>
  </r>
  <r>
    <x v="231"/>
    <x v="836"/>
    <x v="2"/>
    <x v="2"/>
    <n v="11"/>
    <n v="2"/>
    <x v="0"/>
    <m/>
    <x v="0"/>
    <x v="0"/>
    <m/>
    <m/>
    <s v="x"/>
  </r>
  <r>
    <x v="231"/>
    <x v="834"/>
    <x v="5"/>
    <x v="43"/>
    <n v="21"/>
    <n v="2"/>
    <x v="0"/>
    <m/>
    <x v="0"/>
    <x v="0"/>
    <m/>
    <m/>
    <m/>
  </r>
  <r>
    <x v="231"/>
    <x v="747"/>
    <x v="1"/>
    <x v="19"/>
    <n v="9"/>
    <n v="2"/>
    <x v="0"/>
    <m/>
    <x v="0"/>
    <x v="0"/>
    <m/>
    <m/>
    <m/>
  </r>
  <r>
    <x v="231"/>
    <x v="834"/>
    <x v="5"/>
    <x v="110"/>
    <n v="21"/>
    <n v="2"/>
    <x v="0"/>
    <m/>
    <x v="0"/>
    <x v="0"/>
    <m/>
    <m/>
    <m/>
  </r>
  <r>
    <x v="231"/>
    <x v="834"/>
    <x v="2"/>
    <x v="2"/>
    <n v="21"/>
    <n v="2"/>
    <x v="0"/>
    <m/>
    <x v="0"/>
    <x v="0"/>
    <m/>
    <m/>
    <m/>
  </r>
  <r>
    <x v="231"/>
    <x v="43"/>
    <x v="5"/>
    <x v="8"/>
    <n v="24"/>
    <n v="2"/>
    <x v="0"/>
    <m/>
    <x v="0"/>
    <x v="0"/>
    <m/>
    <m/>
    <s v="x"/>
  </r>
  <r>
    <x v="231"/>
    <x v="43"/>
    <x v="5"/>
    <x v="8"/>
    <n v="24"/>
    <n v="2"/>
    <x v="0"/>
    <m/>
    <x v="0"/>
    <x v="0"/>
    <m/>
    <m/>
    <s v="x"/>
  </r>
  <r>
    <x v="231"/>
    <x v="618"/>
    <x v="0"/>
    <x v="16"/>
    <n v="21"/>
    <n v="3"/>
    <x v="0"/>
    <m/>
    <x v="0"/>
    <x v="17"/>
    <m/>
    <m/>
    <s v="x"/>
  </r>
  <r>
    <x v="231"/>
    <x v="553"/>
    <x v="5"/>
    <x v="79"/>
    <n v="21"/>
    <n v="2"/>
    <x v="0"/>
    <m/>
    <x v="0"/>
    <x v="0"/>
    <m/>
    <m/>
    <s v="x"/>
  </r>
  <r>
    <x v="231"/>
    <x v="837"/>
    <x v="7"/>
    <x v="36"/>
    <n v="4"/>
    <n v="2"/>
    <x v="0"/>
    <m/>
    <x v="0"/>
    <x v="0"/>
    <m/>
    <m/>
    <m/>
  </r>
  <r>
    <x v="231"/>
    <x v="838"/>
    <x v="7"/>
    <x v="49"/>
    <n v="4"/>
    <n v="2"/>
    <x v="0"/>
    <m/>
    <x v="0"/>
    <x v="0"/>
    <m/>
    <m/>
    <m/>
  </r>
  <r>
    <x v="231"/>
    <x v="839"/>
    <x v="7"/>
    <x v="124"/>
    <n v="7"/>
    <n v="4"/>
    <x v="0"/>
    <m/>
    <x v="0"/>
    <x v="4"/>
    <m/>
    <m/>
    <m/>
  </r>
  <r>
    <x v="231"/>
    <x v="298"/>
    <x v="5"/>
    <x v="8"/>
    <n v="21"/>
    <n v="2"/>
    <x v="0"/>
    <m/>
    <x v="0"/>
    <x v="0"/>
    <m/>
    <m/>
    <s v="x"/>
  </r>
  <r>
    <x v="231"/>
    <x v="298"/>
    <x v="5"/>
    <x v="8"/>
    <n v="21"/>
    <n v="2"/>
    <x v="0"/>
    <m/>
    <x v="0"/>
    <x v="0"/>
    <m/>
    <m/>
    <s v="x"/>
  </r>
  <r>
    <x v="231"/>
    <x v="298"/>
    <x v="7"/>
    <x v="36"/>
    <n v="21"/>
    <n v="2"/>
    <x v="0"/>
    <m/>
    <x v="0"/>
    <x v="17"/>
    <m/>
    <m/>
    <s v="x"/>
  </r>
  <r>
    <x v="231"/>
    <x v="298"/>
    <x v="7"/>
    <x v="36"/>
    <n v="21"/>
    <n v="2"/>
    <x v="0"/>
    <m/>
    <x v="0"/>
    <x v="17"/>
    <m/>
    <m/>
    <s v="x"/>
  </r>
  <r>
    <x v="231"/>
    <x v="840"/>
    <x v="5"/>
    <x v="46"/>
    <n v="25"/>
    <n v="2"/>
    <x v="0"/>
    <m/>
    <x v="0"/>
    <x v="0"/>
    <m/>
    <m/>
    <m/>
  </r>
  <r>
    <x v="231"/>
    <x v="840"/>
    <x v="5"/>
    <x v="46"/>
    <n v="25"/>
    <n v="2"/>
    <x v="0"/>
    <m/>
    <x v="0"/>
    <x v="0"/>
    <m/>
    <m/>
    <m/>
  </r>
  <r>
    <x v="231"/>
    <x v="840"/>
    <x v="5"/>
    <x v="46"/>
    <n v="25"/>
    <n v="2"/>
    <x v="0"/>
    <m/>
    <x v="0"/>
    <x v="0"/>
    <m/>
    <m/>
    <m/>
  </r>
  <r>
    <x v="231"/>
    <x v="840"/>
    <x v="5"/>
    <x v="46"/>
    <n v="25"/>
    <n v="2"/>
    <x v="0"/>
    <m/>
    <x v="0"/>
    <x v="0"/>
    <m/>
    <m/>
    <m/>
  </r>
  <r>
    <x v="231"/>
    <x v="94"/>
    <x v="0"/>
    <x v="0"/>
    <n v="26"/>
    <n v="2"/>
    <x v="0"/>
    <m/>
    <x v="0"/>
    <x v="0"/>
    <m/>
    <m/>
    <m/>
  </r>
  <r>
    <x v="231"/>
    <x v="94"/>
    <x v="0"/>
    <x v="0"/>
    <n v="26"/>
    <n v="2"/>
    <x v="0"/>
    <m/>
    <x v="0"/>
    <x v="0"/>
    <m/>
    <m/>
    <m/>
  </r>
  <r>
    <x v="231"/>
    <x v="841"/>
    <x v="5"/>
    <x v="4"/>
    <n v="6"/>
    <n v="3"/>
    <x v="0"/>
    <m/>
    <x v="0"/>
    <x v="0"/>
    <m/>
    <m/>
    <m/>
  </r>
  <r>
    <x v="231"/>
    <x v="770"/>
    <x v="5"/>
    <x v="8"/>
    <n v="16"/>
    <n v="2"/>
    <x v="0"/>
    <m/>
    <x v="0"/>
    <x v="0"/>
    <m/>
    <m/>
    <s v="x"/>
  </r>
  <r>
    <x v="231"/>
    <x v="770"/>
    <x v="5"/>
    <x v="8"/>
    <n v="16"/>
    <n v="2"/>
    <x v="0"/>
    <m/>
    <x v="0"/>
    <x v="0"/>
    <m/>
    <m/>
    <s v="x"/>
  </r>
  <r>
    <x v="231"/>
    <x v="842"/>
    <x v="7"/>
    <x v="24"/>
    <n v="26"/>
    <n v="2"/>
    <x v="0"/>
    <m/>
    <x v="0"/>
    <x v="0"/>
    <m/>
    <m/>
    <m/>
  </r>
  <r>
    <x v="231"/>
    <x v="842"/>
    <x v="7"/>
    <x v="24"/>
    <n v="26"/>
    <n v="2"/>
    <x v="0"/>
    <m/>
    <x v="0"/>
    <x v="0"/>
    <m/>
    <m/>
    <m/>
  </r>
  <r>
    <x v="231"/>
    <x v="843"/>
    <x v="7"/>
    <x v="24"/>
    <n v="8"/>
    <n v="4"/>
    <x v="0"/>
    <m/>
    <x v="0"/>
    <x v="0"/>
    <m/>
    <m/>
    <m/>
  </r>
  <r>
    <x v="231"/>
    <x v="755"/>
    <x v="7"/>
    <x v="11"/>
    <n v="7"/>
    <n v="5"/>
    <x v="0"/>
    <m/>
    <x v="0"/>
    <x v="0"/>
    <m/>
    <m/>
    <m/>
  </r>
  <r>
    <x v="231"/>
    <x v="298"/>
    <x v="0"/>
    <x v="79"/>
    <n v="8"/>
    <n v="2"/>
    <x v="0"/>
    <m/>
    <x v="0"/>
    <x v="1"/>
    <m/>
    <m/>
    <s v="x"/>
  </r>
  <r>
    <x v="231"/>
    <x v="844"/>
    <x v="7"/>
    <x v="20"/>
    <n v="21"/>
    <n v="1"/>
    <x v="0"/>
    <m/>
    <x v="0"/>
    <x v="0"/>
    <m/>
    <m/>
    <m/>
  </r>
  <r>
    <x v="231"/>
    <x v="844"/>
    <x v="7"/>
    <x v="20"/>
    <n v="21"/>
    <n v="1"/>
    <x v="0"/>
    <m/>
    <x v="0"/>
    <x v="0"/>
    <m/>
    <m/>
    <m/>
  </r>
  <r>
    <x v="231"/>
    <x v="844"/>
    <x v="7"/>
    <x v="36"/>
    <n v="21"/>
    <n v="1"/>
    <x v="0"/>
    <m/>
    <x v="0"/>
    <x v="17"/>
    <m/>
    <m/>
    <m/>
  </r>
  <r>
    <x v="231"/>
    <x v="844"/>
    <x v="7"/>
    <x v="36"/>
    <n v="21"/>
    <n v="1"/>
    <x v="0"/>
    <m/>
    <x v="0"/>
    <x v="17"/>
    <m/>
    <m/>
    <m/>
  </r>
  <r>
    <x v="231"/>
    <x v="402"/>
    <x v="5"/>
    <x v="4"/>
    <n v="25"/>
    <n v="2"/>
    <x v="0"/>
    <m/>
    <x v="0"/>
    <x v="1"/>
    <m/>
    <m/>
    <s v="x"/>
  </r>
  <r>
    <x v="231"/>
    <x v="845"/>
    <x v="4"/>
    <x v="24"/>
    <n v="23"/>
    <n v="2"/>
    <x v="0"/>
    <m/>
    <x v="0"/>
    <x v="0"/>
    <m/>
    <m/>
    <m/>
  </r>
  <r>
    <x v="231"/>
    <x v="845"/>
    <x v="4"/>
    <x v="24"/>
    <n v="23"/>
    <n v="2"/>
    <x v="0"/>
    <m/>
    <x v="0"/>
    <x v="0"/>
    <m/>
    <m/>
    <m/>
  </r>
  <r>
    <x v="0"/>
    <x v="380"/>
    <x v="5"/>
    <x v="4"/>
    <n v="22"/>
    <n v="1"/>
    <x v="25"/>
    <m/>
    <x v="1"/>
    <x v="1"/>
    <m/>
    <s v="x"/>
    <s v="x"/>
  </r>
  <r>
    <x v="0"/>
    <x v="380"/>
    <x v="5"/>
    <x v="4"/>
    <n v="22"/>
    <n v="1"/>
    <x v="25"/>
    <m/>
    <x v="1"/>
    <x v="1"/>
    <m/>
    <s v="x"/>
    <s v="x"/>
  </r>
  <r>
    <x v="0"/>
    <x v="380"/>
    <x v="5"/>
    <x v="4"/>
    <n v="22"/>
    <n v="1"/>
    <x v="25"/>
    <m/>
    <x v="1"/>
    <x v="1"/>
    <m/>
    <s v="x"/>
    <s v="x"/>
  </r>
  <r>
    <x v="0"/>
    <x v="131"/>
    <x v="5"/>
    <x v="17"/>
    <n v="21"/>
    <n v="2"/>
    <x v="25"/>
    <m/>
    <x v="1"/>
    <x v="1"/>
    <m/>
    <s v="x"/>
    <s v="x"/>
  </r>
  <r>
    <x v="0"/>
    <x v="434"/>
    <x v="7"/>
    <x v="20"/>
    <n v="24"/>
    <n v="2"/>
    <x v="24"/>
    <m/>
    <x v="1"/>
    <x v="1"/>
    <m/>
    <m/>
    <m/>
  </r>
  <r>
    <x v="0"/>
    <x v="108"/>
    <x v="0"/>
    <x v="16"/>
    <n v="23"/>
    <n v="3"/>
    <x v="26"/>
    <m/>
    <x v="1"/>
    <x v="1"/>
    <m/>
    <m/>
    <m/>
  </r>
  <r>
    <x v="0"/>
    <x v="489"/>
    <x v="7"/>
    <x v="15"/>
    <n v="22"/>
    <n v="2"/>
    <x v="25"/>
    <m/>
    <x v="1"/>
    <x v="1"/>
    <m/>
    <m/>
    <m/>
  </r>
  <r>
    <x v="0"/>
    <x v="434"/>
    <x v="7"/>
    <x v="20"/>
    <n v="18"/>
    <n v="1"/>
    <x v="0"/>
    <m/>
    <x v="0"/>
    <x v="0"/>
    <m/>
    <m/>
    <m/>
  </r>
  <r>
    <x v="0"/>
    <x v="846"/>
    <x v="1"/>
    <x v="18"/>
    <n v="21"/>
    <n v="1"/>
    <x v="0"/>
    <m/>
    <x v="0"/>
    <x v="1"/>
    <m/>
    <m/>
    <m/>
  </r>
  <r>
    <x v="0"/>
    <x v="108"/>
    <x v="0"/>
    <x v="16"/>
    <n v="22"/>
    <n v="3"/>
    <x v="0"/>
    <m/>
    <x v="0"/>
    <x v="0"/>
    <m/>
    <m/>
    <m/>
  </r>
  <r>
    <x v="0"/>
    <x v="131"/>
    <x v="5"/>
    <x v="8"/>
    <n v="19"/>
    <n v="2"/>
    <x v="0"/>
    <m/>
    <x v="0"/>
    <x v="0"/>
    <m/>
    <m/>
    <s v="x"/>
  </r>
  <r>
    <x v="0"/>
    <x v="270"/>
    <x v="0"/>
    <x v="11"/>
    <n v="9"/>
    <n v="4"/>
    <x v="0"/>
    <m/>
    <x v="0"/>
    <x v="0"/>
    <m/>
    <m/>
    <m/>
  </r>
  <r>
    <x v="0"/>
    <x v="489"/>
    <x v="7"/>
    <x v="15"/>
    <n v="22"/>
    <n v="2"/>
    <x v="0"/>
    <m/>
    <x v="0"/>
    <x v="0"/>
    <m/>
    <m/>
    <m/>
  </r>
  <r>
    <x v="0"/>
    <x v="762"/>
    <x v="7"/>
    <x v="26"/>
    <n v="7"/>
    <n v="2"/>
    <x v="0"/>
    <m/>
    <x v="0"/>
    <x v="0"/>
    <s v="x"/>
    <m/>
    <m/>
  </r>
  <r>
    <x v="0"/>
    <x v="847"/>
    <x v="7"/>
    <x v="5"/>
    <n v="22"/>
    <n v="2"/>
    <x v="0"/>
    <m/>
    <x v="0"/>
    <x v="0"/>
    <m/>
    <m/>
    <m/>
  </r>
  <r>
    <x v="0"/>
    <x v="847"/>
    <x v="7"/>
    <x v="5"/>
    <n v="22"/>
    <n v="2"/>
    <x v="0"/>
    <m/>
    <x v="0"/>
    <x v="0"/>
    <m/>
    <m/>
    <m/>
  </r>
  <r>
    <x v="0"/>
    <x v="847"/>
    <x v="7"/>
    <x v="5"/>
    <n v="22"/>
    <n v="2"/>
    <x v="0"/>
    <m/>
    <x v="0"/>
    <x v="0"/>
    <m/>
    <m/>
    <m/>
  </r>
  <r>
    <x v="0"/>
    <x v="847"/>
    <x v="7"/>
    <x v="5"/>
    <n v="22"/>
    <n v="2"/>
    <x v="0"/>
    <m/>
    <x v="0"/>
    <x v="0"/>
    <m/>
    <m/>
    <m/>
  </r>
  <r>
    <x v="0"/>
    <x v="847"/>
    <x v="7"/>
    <x v="5"/>
    <n v="22"/>
    <n v="2"/>
    <x v="0"/>
    <m/>
    <x v="0"/>
    <x v="0"/>
    <m/>
    <m/>
    <m/>
  </r>
  <r>
    <x v="0"/>
    <x v="847"/>
    <x v="7"/>
    <x v="5"/>
    <n v="22"/>
    <n v="2"/>
    <x v="0"/>
    <m/>
    <x v="0"/>
    <x v="0"/>
    <m/>
    <m/>
    <m/>
  </r>
  <r>
    <x v="0"/>
    <x v="847"/>
    <x v="7"/>
    <x v="5"/>
    <n v="22"/>
    <n v="2"/>
    <x v="0"/>
    <m/>
    <x v="0"/>
    <x v="0"/>
    <m/>
    <m/>
    <m/>
  </r>
  <r>
    <x v="0"/>
    <x v="847"/>
    <x v="7"/>
    <x v="5"/>
    <n v="22"/>
    <n v="2"/>
    <x v="0"/>
    <m/>
    <x v="0"/>
    <x v="0"/>
    <m/>
    <m/>
    <m/>
  </r>
  <r>
    <x v="0"/>
    <x v="847"/>
    <x v="7"/>
    <x v="5"/>
    <n v="22"/>
    <n v="2"/>
    <x v="0"/>
    <m/>
    <x v="0"/>
    <x v="0"/>
    <m/>
    <m/>
    <m/>
  </r>
  <r>
    <x v="0"/>
    <x v="269"/>
    <x v="1"/>
    <x v="67"/>
    <n v="6"/>
    <n v="2"/>
    <x v="0"/>
    <m/>
    <x v="0"/>
    <x v="0"/>
    <m/>
    <m/>
    <s v="x"/>
  </r>
  <r>
    <x v="0"/>
    <x v="269"/>
    <x v="1"/>
    <x v="67"/>
    <n v="6"/>
    <n v="2"/>
    <x v="0"/>
    <m/>
    <x v="0"/>
    <x v="0"/>
    <m/>
    <m/>
    <s v="x"/>
  </r>
  <r>
    <x v="0"/>
    <x v="131"/>
    <x v="0"/>
    <x v="17"/>
    <n v="20"/>
    <n v="3"/>
    <x v="0"/>
    <m/>
    <x v="0"/>
    <x v="0"/>
    <m/>
    <m/>
    <s v="x"/>
  </r>
  <r>
    <x v="0"/>
    <x v="380"/>
    <x v="0"/>
    <x v="14"/>
    <n v="23"/>
    <n v="5"/>
    <x v="0"/>
    <m/>
    <x v="0"/>
    <x v="0"/>
    <m/>
    <m/>
    <s v="x"/>
  </r>
  <r>
    <x v="0"/>
    <x v="380"/>
    <x v="0"/>
    <x v="14"/>
    <n v="23"/>
    <n v="5"/>
    <x v="0"/>
    <m/>
    <x v="0"/>
    <x v="0"/>
    <m/>
    <m/>
    <s v="x"/>
  </r>
  <r>
    <x v="0"/>
    <x v="344"/>
    <x v="5"/>
    <x v="8"/>
    <n v="33"/>
    <n v="3"/>
    <x v="0"/>
    <m/>
    <x v="0"/>
    <x v="15"/>
    <m/>
    <m/>
    <m/>
  </r>
  <r>
    <x v="0"/>
    <x v="245"/>
    <x v="7"/>
    <x v="36"/>
    <n v="22"/>
    <n v="2"/>
    <x v="0"/>
    <m/>
    <x v="0"/>
    <x v="0"/>
    <m/>
    <m/>
    <s v="x"/>
  </r>
  <r>
    <x v="0"/>
    <x v="848"/>
    <x v="2"/>
    <x v="2"/>
    <n v="13"/>
    <n v="2"/>
    <x v="0"/>
    <m/>
    <x v="0"/>
    <x v="0"/>
    <m/>
    <m/>
    <s v="x"/>
  </r>
  <r>
    <x v="0"/>
    <x v="62"/>
    <x v="5"/>
    <x v="8"/>
    <n v="8"/>
    <n v="2"/>
    <x v="0"/>
    <m/>
    <x v="0"/>
    <x v="17"/>
    <m/>
    <m/>
    <s v="x"/>
  </r>
  <r>
    <x v="0"/>
    <x v="733"/>
    <x v="5"/>
    <x v="31"/>
    <n v="7"/>
    <n v="3"/>
    <x v="0"/>
    <m/>
    <x v="0"/>
    <x v="0"/>
    <m/>
    <m/>
    <m/>
  </r>
  <r>
    <x v="0"/>
    <x v="770"/>
    <x v="0"/>
    <x v="16"/>
    <n v="7"/>
    <n v="4"/>
    <x v="0"/>
    <m/>
    <x v="0"/>
    <x v="0"/>
    <m/>
    <m/>
    <s v="x"/>
  </r>
  <r>
    <x v="0"/>
    <x v="849"/>
    <x v="5"/>
    <x v="11"/>
    <n v="8"/>
    <n v="3"/>
    <x v="0"/>
    <m/>
    <x v="0"/>
    <x v="0"/>
    <m/>
    <m/>
    <s v="x"/>
  </r>
  <r>
    <x v="0"/>
    <x v="850"/>
    <x v="2"/>
    <x v="76"/>
    <n v="5"/>
    <n v="2"/>
    <x v="0"/>
    <m/>
    <x v="0"/>
    <x v="0"/>
    <m/>
    <m/>
    <s v="x"/>
  </r>
  <r>
    <x v="0"/>
    <x v="851"/>
    <x v="7"/>
    <x v="15"/>
    <n v="9"/>
    <n v="4"/>
    <x v="0"/>
    <m/>
    <x v="0"/>
    <x v="0"/>
    <m/>
    <m/>
    <m/>
  </r>
  <r>
    <x v="0"/>
    <x v="852"/>
    <x v="1"/>
    <x v="45"/>
    <n v="14"/>
    <n v="1"/>
    <x v="0"/>
    <m/>
    <x v="0"/>
    <x v="0"/>
    <m/>
    <m/>
    <m/>
  </r>
  <r>
    <x v="0"/>
    <x v="853"/>
    <x v="1"/>
    <x v="60"/>
    <n v="25"/>
    <n v="3"/>
    <x v="0"/>
    <m/>
    <x v="0"/>
    <x v="0"/>
    <m/>
    <m/>
    <s v="x"/>
  </r>
  <r>
    <x v="0"/>
    <x v="278"/>
    <x v="5"/>
    <x v="3"/>
    <n v="18"/>
    <n v="2"/>
    <x v="0"/>
    <m/>
    <x v="0"/>
    <x v="0"/>
    <m/>
    <m/>
    <s v="x"/>
  </r>
  <r>
    <x v="0"/>
    <x v="380"/>
    <x v="5"/>
    <x v="4"/>
    <n v="17"/>
    <n v="1"/>
    <x v="0"/>
    <m/>
    <x v="0"/>
    <x v="0"/>
    <m/>
    <m/>
    <s v="x"/>
  </r>
  <r>
    <x v="0"/>
    <x v="185"/>
    <x v="5"/>
    <x v="48"/>
    <n v="8"/>
    <n v="4"/>
    <x v="0"/>
    <m/>
    <x v="0"/>
    <x v="0"/>
    <m/>
    <m/>
    <s v="x"/>
  </r>
  <r>
    <x v="0"/>
    <x v="854"/>
    <x v="4"/>
    <x v="24"/>
    <n v="27"/>
    <n v="2"/>
    <x v="0"/>
    <m/>
    <x v="0"/>
    <x v="0"/>
    <m/>
    <m/>
    <m/>
  </r>
  <r>
    <x v="0"/>
    <x v="55"/>
    <x v="0"/>
    <x v="0"/>
    <n v="21"/>
    <n v="3"/>
    <x v="0"/>
    <m/>
    <x v="0"/>
    <x v="0"/>
    <m/>
    <m/>
    <s v="x"/>
  </r>
  <r>
    <x v="0"/>
    <x v="162"/>
    <x v="1"/>
    <x v="32"/>
    <n v="20"/>
    <n v="2"/>
    <x v="0"/>
    <m/>
    <x v="0"/>
    <x v="0"/>
    <m/>
    <m/>
    <s v="x"/>
  </r>
  <r>
    <x v="0"/>
    <x v="162"/>
    <x v="1"/>
    <x v="32"/>
    <n v="20"/>
    <n v="2"/>
    <x v="0"/>
    <m/>
    <x v="0"/>
    <x v="0"/>
    <m/>
    <m/>
    <s v="x"/>
  </r>
  <r>
    <x v="0"/>
    <x v="855"/>
    <x v="7"/>
    <x v="50"/>
    <n v="3"/>
    <n v="3"/>
    <x v="0"/>
    <s v="x"/>
    <x v="1"/>
    <x v="0"/>
    <m/>
    <m/>
    <m/>
  </r>
  <r>
    <x v="0"/>
    <x v="655"/>
    <x v="7"/>
    <x v="33"/>
    <n v="14"/>
    <n v="1"/>
    <x v="0"/>
    <m/>
    <x v="0"/>
    <x v="0"/>
    <m/>
    <m/>
    <m/>
  </r>
  <r>
    <x v="0"/>
    <x v="655"/>
    <x v="7"/>
    <x v="33"/>
    <n v="14"/>
    <n v="1"/>
    <x v="0"/>
    <m/>
    <x v="0"/>
    <x v="0"/>
    <m/>
    <m/>
    <m/>
  </r>
  <r>
    <x v="0"/>
    <x v="856"/>
    <x v="1"/>
    <x v="19"/>
    <n v="3"/>
    <n v="2"/>
    <x v="0"/>
    <m/>
    <x v="0"/>
    <x v="0"/>
    <m/>
    <m/>
    <m/>
  </r>
  <r>
    <x v="0"/>
    <x v="655"/>
    <x v="7"/>
    <x v="33"/>
    <n v="14"/>
    <n v="1"/>
    <x v="0"/>
    <m/>
    <x v="0"/>
    <x v="0"/>
    <m/>
    <m/>
    <m/>
  </r>
  <r>
    <x v="0"/>
    <x v="287"/>
    <x v="7"/>
    <x v="20"/>
    <n v="15"/>
    <n v="1"/>
    <x v="0"/>
    <m/>
    <x v="0"/>
    <x v="0"/>
    <m/>
    <m/>
    <m/>
  </r>
  <r>
    <x v="232"/>
    <x v="451"/>
    <x v="5"/>
    <x v="31"/>
    <n v="22"/>
    <n v="2"/>
    <x v="25"/>
    <m/>
    <x v="1"/>
    <x v="1"/>
    <m/>
    <s v="x"/>
    <s v="x"/>
  </r>
  <r>
    <x v="232"/>
    <x v="451"/>
    <x v="5"/>
    <x v="31"/>
    <n v="22"/>
    <n v="2"/>
    <x v="25"/>
    <m/>
    <x v="1"/>
    <x v="1"/>
    <m/>
    <s v="x"/>
    <s v="x"/>
  </r>
  <r>
    <x v="232"/>
    <x v="451"/>
    <x v="5"/>
    <x v="31"/>
    <n v="22"/>
    <n v="2"/>
    <x v="25"/>
    <m/>
    <x v="1"/>
    <x v="1"/>
    <m/>
    <s v="x"/>
    <s v="x"/>
  </r>
  <r>
    <x v="232"/>
    <x v="451"/>
    <x v="5"/>
    <x v="31"/>
    <n v="22"/>
    <n v="2"/>
    <x v="25"/>
    <m/>
    <x v="1"/>
    <x v="1"/>
    <m/>
    <s v="x"/>
    <s v="x"/>
  </r>
  <r>
    <x v="232"/>
    <x v="857"/>
    <x v="5"/>
    <x v="17"/>
    <n v="20"/>
    <n v="2"/>
    <x v="25"/>
    <m/>
    <x v="1"/>
    <x v="1"/>
    <m/>
    <m/>
    <m/>
  </r>
  <r>
    <x v="232"/>
    <x v="857"/>
    <x v="5"/>
    <x v="17"/>
    <n v="20"/>
    <n v="2"/>
    <x v="25"/>
    <m/>
    <x v="1"/>
    <x v="1"/>
    <m/>
    <m/>
    <m/>
  </r>
  <r>
    <x v="232"/>
    <x v="857"/>
    <x v="5"/>
    <x v="17"/>
    <n v="20"/>
    <n v="2"/>
    <x v="25"/>
    <m/>
    <x v="1"/>
    <x v="1"/>
    <m/>
    <m/>
    <m/>
  </r>
  <r>
    <x v="232"/>
    <x v="858"/>
    <x v="1"/>
    <x v="60"/>
    <n v="13"/>
    <n v="2"/>
    <x v="0"/>
    <m/>
    <x v="0"/>
    <x v="0"/>
    <m/>
    <m/>
    <s v="x"/>
  </r>
  <r>
    <x v="232"/>
    <x v="119"/>
    <x v="9"/>
    <x v="29"/>
    <n v="9"/>
    <n v="1"/>
    <x v="0"/>
    <m/>
    <x v="0"/>
    <x v="0"/>
    <m/>
    <m/>
    <s v="x"/>
  </r>
  <r>
    <x v="232"/>
    <x v="162"/>
    <x v="1"/>
    <x v="32"/>
    <n v="19"/>
    <n v="1"/>
    <x v="0"/>
    <m/>
    <x v="0"/>
    <x v="1"/>
    <m/>
    <m/>
    <s v="x"/>
  </r>
  <r>
    <x v="232"/>
    <x v="849"/>
    <x v="7"/>
    <x v="15"/>
    <n v="1"/>
    <n v="1"/>
    <x v="0"/>
    <m/>
    <x v="0"/>
    <x v="0"/>
    <m/>
    <m/>
    <s v="x"/>
  </r>
  <r>
    <x v="232"/>
    <x v="195"/>
    <x v="7"/>
    <x v="15"/>
    <n v="21"/>
    <n v="1"/>
    <x v="0"/>
    <m/>
    <x v="0"/>
    <x v="0"/>
    <m/>
    <m/>
    <s v="x"/>
  </r>
  <r>
    <x v="232"/>
    <x v="195"/>
    <x v="5"/>
    <x v="4"/>
    <n v="20"/>
    <n v="2"/>
    <x v="0"/>
    <m/>
    <x v="0"/>
    <x v="0"/>
    <m/>
    <m/>
    <s v="x"/>
  </r>
  <r>
    <x v="232"/>
    <x v="859"/>
    <x v="5"/>
    <x v="125"/>
    <n v="21"/>
    <n v="2"/>
    <x v="0"/>
    <m/>
    <x v="0"/>
    <x v="17"/>
    <m/>
    <m/>
    <m/>
  </r>
  <r>
    <x v="232"/>
    <x v="859"/>
    <x v="5"/>
    <x v="125"/>
    <n v="21"/>
    <n v="2"/>
    <x v="0"/>
    <m/>
    <x v="0"/>
    <x v="17"/>
    <m/>
    <m/>
    <m/>
  </r>
  <r>
    <x v="232"/>
    <x v="860"/>
    <x v="1"/>
    <x v="67"/>
    <n v="9"/>
    <n v="2"/>
    <x v="0"/>
    <m/>
    <x v="0"/>
    <x v="0"/>
    <m/>
    <m/>
    <m/>
  </r>
  <r>
    <x v="232"/>
    <x v="162"/>
    <x v="1"/>
    <x v="32"/>
    <n v="27"/>
    <n v="2"/>
    <x v="0"/>
    <m/>
    <x v="0"/>
    <x v="0"/>
    <m/>
    <m/>
    <s v="x"/>
  </r>
  <r>
    <x v="232"/>
    <x v="861"/>
    <x v="4"/>
    <x v="5"/>
    <n v="22"/>
    <n v="1"/>
    <x v="0"/>
    <m/>
    <x v="0"/>
    <x v="0"/>
    <m/>
    <m/>
    <m/>
  </r>
  <r>
    <x v="232"/>
    <x v="861"/>
    <x v="4"/>
    <x v="5"/>
    <n v="22"/>
    <n v="1"/>
    <x v="0"/>
    <m/>
    <x v="0"/>
    <x v="0"/>
    <m/>
    <m/>
    <m/>
  </r>
  <r>
    <x v="232"/>
    <x v="861"/>
    <x v="4"/>
    <x v="5"/>
    <n v="22"/>
    <n v="1"/>
    <x v="0"/>
    <m/>
    <x v="0"/>
    <x v="0"/>
    <m/>
    <m/>
    <m/>
  </r>
  <r>
    <x v="232"/>
    <x v="861"/>
    <x v="4"/>
    <x v="5"/>
    <n v="22"/>
    <n v="1"/>
    <x v="0"/>
    <m/>
    <x v="0"/>
    <x v="0"/>
    <m/>
    <m/>
    <m/>
  </r>
  <r>
    <x v="232"/>
    <x v="861"/>
    <x v="4"/>
    <x v="5"/>
    <n v="22"/>
    <n v="1"/>
    <x v="0"/>
    <m/>
    <x v="0"/>
    <x v="0"/>
    <m/>
    <m/>
    <m/>
  </r>
  <r>
    <x v="232"/>
    <x v="281"/>
    <x v="5"/>
    <x v="4"/>
    <n v="22"/>
    <n v="2"/>
    <x v="0"/>
    <m/>
    <x v="0"/>
    <x v="0"/>
    <m/>
    <m/>
    <s v="x"/>
  </r>
  <r>
    <x v="232"/>
    <x v="281"/>
    <x v="5"/>
    <x v="4"/>
    <n v="22"/>
    <n v="2"/>
    <x v="0"/>
    <m/>
    <x v="0"/>
    <x v="0"/>
    <m/>
    <m/>
    <s v="x"/>
  </r>
  <r>
    <x v="232"/>
    <x v="281"/>
    <x v="5"/>
    <x v="4"/>
    <n v="22"/>
    <n v="2"/>
    <x v="0"/>
    <m/>
    <x v="0"/>
    <x v="0"/>
    <m/>
    <m/>
    <s v="x"/>
  </r>
  <r>
    <x v="232"/>
    <x v="313"/>
    <x v="3"/>
    <x v="8"/>
    <n v="19"/>
    <n v="2"/>
    <x v="0"/>
    <m/>
    <x v="0"/>
    <x v="15"/>
    <m/>
    <m/>
    <s v="x"/>
  </r>
  <r>
    <x v="232"/>
    <x v="61"/>
    <x v="7"/>
    <x v="20"/>
    <n v="12"/>
    <n v="4"/>
    <x v="0"/>
    <m/>
    <x v="0"/>
    <x v="1"/>
    <m/>
    <m/>
    <m/>
  </r>
  <r>
    <x v="232"/>
    <x v="862"/>
    <x v="7"/>
    <x v="36"/>
    <n v="22"/>
    <n v="2"/>
    <x v="0"/>
    <m/>
    <x v="0"/>
    <x v="0"/>
    <m/>
    <m/>
    <m/>
  </r>
  <r>
    <x v="232"/>
    <x v="862"/>
    <x v="7"/>
    <x v="36"/>
    <n v="22"/>
    <n v="2"/>
    <x v="0"/>
    <m/>
    <x v="0"/>
    <x v="0"/>
    <m/>
    <m/>
    <m/>
  </r>
  <r>
    <x v="232"/>
    <x v="726"/>
    <x v="8"/>
    <x v="15"/>
    <n v="21"/>
    <n v="2"/>
    <x v="0"/>
    <m/>
    <x v="0"/>
    <x v="15"/>
    <m/>
    <m/>
    <m/>
  </r>
  <r>
    <x v="232"/>
    <x v="434"/>
    <x v="5"/>
    <x v="11"/>
    <n v="6"/>
    <n v="3"/>
    <x v="0"/>
    <m/>
    <x v="0"/>
    <x v="0"/>
    <s v="x"/>
    <m/>
    <m/>
  </r>
  <r>
    <x v="232"/>
    <x v="434"/>
    <x v="5"/>
    <x v="11"/>
    <n v="6"/>
    <n v="3"/>
    <x v="0"/>
    <m/>
    <x v="0"/>
    <x v="0"/>
    <s v="x"/>
    <m/>
    <m/>
  </r>
  <r>
    <x v="232"/>
    <x v="863"/>
    <x v="7"/>
    <x v="15"/>
    <n v="18"/>
    <n v="2"/>
    <x v="0"/>
    <m/>
    <x v="0"/>
    <x v="1"/>
    <m/>
    <m/>
    <m/>
  </r>
  <r>
    <x v="232"/>
    <x v="863"/>
    <x v="7"/>
    <x v="15"/>
    <n v="18"/>
    <n v="2"/>
    <x v="0"/>
    <m/>
    <x v="0"/>
    <x v="1"/>
    <m/>
    <m/>
    <m/>
  </r>
  <r>
    <x v="232"/>
    <x v="142"/>
    <x v="5"/>
    <x v="8"/>
    <n v="22"/>
    <n v="3"/>
    <x v="0"/>
    <m/>
    <x v="0"/>
    <x v="17"/>
    <m/>
    <m/>
    <s v="x"/>
  </r>
  <r>
    <x v="232"/>
    <x v="864"/>
    <x v="5"/>
    <x v="11"/>
    <n v="3"/>
    <n v="4"/>
    <x v="0"/>
    <m/>
    <x v="0"/>
    <x v="1"/>
    <s v="x"/>
    <m/>
    <m/>
  </r>
  <r>
    <x v="232"/>
    <x v="282"/>
    <x v="7"/>
    <x v="15"/>
    <n v="20"/>
    <n v="2"/>
    <x v="0"/>
    <m/>
    <x v="0"/>
    <x v="15"/>
    <m/>
    <m/>
    <m/>
  </r>
  <r>
    <x v="232"/>
    <x v="282"/>
    <x v="7"/>
    <x v="15"/>
    <n v="20"/>
    <n v="2"/>
    <x v="0"/>
    <m/>
    <x v="0"/>
    <x v="15"/>
    <m/>
    <m/>
    <m/>
  </r>
  <r>
    <x v="232"/>
    <x v="865"/>
    <x v="7"/>
    <x v="20"/>
    <n v="23"/>
    <n v="5"/>
    <x v="0"/>
    <m/>
    <x v="0"/>
    <x v="0"/>
    <m/>
    <m/>
    <m/>
  </r>
  <r>
    <x v="232"/>
    <x v="865"/>
    <x v="7"/>
    <x v="20"/>
    <n v="23"/>
    <n v="5"/>
    <x v="0"/>
    <m/>
    <x v="0"/>
    <x v="0"/>
    <m/>
    <m/>
    <m/>
  </r>
  <r>
    <x v="232"/>
    <x v="434"/>
    <x v="5"/>
    <x v="11"/>
    <n v="6"/>
    <n v="3"/>
    <x v="0"/>
    <m/>
    <x v="0"/>
    <x v="0"/>
    <s v="x"/>
    <m/>
    <m/>
  </r>
  <r>
    <x v="232"/>
    <x v="344"/>
    <x v="0"/>
    <x v="17"/>
    <n v="20"/>
    <n v="4"/>
    <x v="0"/>
    <m/>
    <x v="0"/>
    <x v="15"/>
    <m/>
    <m/>
    <m/>
  </r>
  <r>
    <x v="232"/>
    <x v="344"/>
    <x v="0"/>
    <x v="17"/>
    <n v="20"/>
    <n v="4"/>
    <x v="0"/>
    <m/>
    <x v="0"/>
    <x v="15"/>
    <m/>
    <m/>
    <m/>
  </r>
  <r>
    <x v="232"/>
    <x v="344"/>
    <x v="5"/>
    <x v="8"/>
    <n v="2"/>
    <n v="2"/>
    <x v="0"/>
    <m/>
    <x v="0"/>
    <x v="1"/>
    <m/>
    <m/>
    <m/>
  </r>
  <r>
    <x v="232"/>
    <x v="866"/>
    <x v="13"/>
    <x v="94"/>
    <n v="19"/>
    <n v="2"/>
    <x v="0"/>
    <m/>
    <x v="0"/>
    <x v="1"/>
    <m/>
    <m/>
    <m/>
  </r>
  <r>
    <x v="232"/>
    <x v="866"/>
    <x v="13"/>
    <x v="94"/>
    <n v="19"/>
    <n v="2"/>
    <x v="0"/>
    <m/>
    <x v="0"/>
    <x v="1"/>
    <m/>
    <m/>
    <m/>
  </r>
  <r>
    <x v="232"/>
    <x v="866"/>
    <x v="13"/>
    <x v="94"/>
    <n v="19"/>
    <n v="2"/>
    <x v="0"/>
    <m/>
    <x v="0"/>
    <x v="1"/>
    <m/>
    <m/>
    <m/>
  </r>
  <r>
    <x v="232"/>
    <x v="866"/>
    <x v="13"/>
    <x v="94"/>
    <n v="19"/>
    <n v="2"/>
    <x v="0"/>
    <m/>
    <x v="0"/>
    <x v="1"/>
    <m/>
    <m/>
    <m/>
  </r>
  <r>
    <x v="232"/>
    <x v="866"/>
    <x v="13"/>
    <x v="94"/>
    <n v="19"/>
    <n v="2"/>
    <x v="0"/>
    <m/>
    <x v="0"/>
    <x v="1"/>
    <m/>
    <m/>
    <m/>
  </r>
  <r>
    <x v="232"/>
    <x v="866"/>
    <x v="13"/>
    <x v="94"/>
    <n v="19"/>
    <n v="2"/>
    <x v="0"/>
    <m/>
    <x v="0"/>
    <x v="1"/>
    <m/>
    <m/>
    <m/>
  </r>
  <r>
    <x v="232"/>
    <x v="866"/>
    <x v="13"/>
    <x v="94"/>
    <n v="19"/>
    <n v="2"/>
    <x v="0"/>
    <m/>
    <x v="0"/>
    <x v="1"/>
    <m/>
    <m/>
    <m/>
  </r>
  <r>
    <x v="232"/>
    <x v="866"/>
    <x v="13"/>
    <x v="94"/>
    <n v="19"/>
    <n v="2"/>
    <x v="0"/>
    <m/>
    <x v="0"/>
    <x v="1"/>
    <m/>
    <m/>
    <m/>
  </r>
  <r>
    <x v="232"/>
    <x v="867"/>
    <x v="1"/>
    <x v="49"/>
    <n v="7"/>
    <n v="3"/>
    <x v="0"/>
    <m/>
    <x v="0"/>
    <x v="0"/>
    <m/>
    <m/>
    <m/>
  </r>
  <r>
    <x v="232"/>
    <x v="868"/>
    <x v="9"/>
    <x v="11"/>
    <n v="7"/>
    <n v="1"/>
    <x v="0"/>
    <m/>
    <x v="0"/>
    <x v="0"/>
    <s v="x"/>
    <m/>
    <m/>
  </r>
  <r>
    <x v="232"/>
    <x v="869"/>
    <x v="9"/>
    <x v="11"/>
    <n v="5"/>
    <n v="2"/>
    <x v="0"/>
    <m/>
    <x v="0"/>
    <x v="0"/>
    <s v="x"/>
    <m/>
    <m/>
  </r>
  <r>
    <x v="232"/>
    <x v="870"/>
    <x v="2"/>
    <x v="2"/>
    <n v="5"/>
    <n v="2"/>
    <x v="0"/>
    <m/>
    <x v="0"/>
    <x v="0"/>
    <m/>
    <m/>
    <s v="x"/>
  </r>
  <r>
    <x v="232"/>
    <x v="871"/>
    <x v="2"/>
    <x v="2"/>
    <n v="1"/>
    <n v="1"/>
    <x v="0"/>
    <m/>
    <x v="0"/>
    <x v="0"/>
    <m/>
    <m/>
    <s v="x"/>
  </r>
  <r>
    <x v="232"/>
    <x v="643"/>
    <x v="2"/>
    <x v="2"/>
    <n v="6"/>
    <n v="2"/>
    <x v="0"/>
    <m/>
    <x v="0"/>
    <x v="0"/>
    <m/>
    <m/>
    <s v="x"/>
  </r>
  <r>
    <x v="232"/>
    <x v="250"/>
    <x v="2"/>
    <x v="2"/>
    <n v="4"/>
    <n v="2"/>
    <x v="0"/>
    <m/>
    <x v="0"/>
    <x v="0"/>
    <m/>
    <m/>
    <s v="x"/>
  </r>
  <r>
    <x v="232"/>
    <x v="872"/>
    <x v="2"/>
    <x v="2"/>
    <n v="6"/>
    <n v="2"/>
    <x v="0"/>
    <m/>
    <x v="0"/>
    <x v="0"/>
    <m/>
    <m/>
    <s v="x"/>
  </r>
  <r>
    <x v="232"/>
    <x v="873"/>
    <x v="7"/>
    <x v="15"/>
    <n v="4"/>
    <n v="3"/>
    <x v="0"/>
    <m/>
    <x v="0"/>
    <x v="0"/>
    <m/>
    <m/>
    <m/>
  </r>
  <r>
    <x v="232"/>
    <x v="284"/>
    <x v="2"/>
    <x v="2"/>
    <n v="19"/>
    <n v="3"/>
    <x v="0"/>
    <m/>
    <x v="0"/>
    <x v="0"/>
    <m/>
    <m/>
    <s v="x"/>
  </r>
  <r>
    <x v="232"/>
    <x v="284"/>
    <x v="2"/>
    <x v="2"/>
    <n v="19"/>
    <n v="3"/>
    <x v="0"/>
    <m/>
    <x v="0"/>
    <x v="0"/>
    <m/>
    <m/>
    <s v="x"/>
  </r>
  <r>
    <x v="232"/>
    <x v="179"/>
    <x v="2"/>
    <x v="2"/>
    <n v="8"/>
    <n v="2"/>
    <x v="0"/>
    <m/>
    <x v="0"/>
    <x v="0"/>
    <m/>
    <m/>
    <s v="x"/>
  </r>
  <r>
    <x v="232"/>
    <x v="874"/>
    <x v="4"/>
    <x v="5"/>
    <n v="20"/>
    <n v="2"/>
    <x v="0"/>
    <m/>
    <x v="0"/>
    <x v="0"/>
    <m/>
    <m/>
    <m/>
  </r>
  <r>
    <x v="232"/>
    <x v="874"/>
    <x v="4"/>
    <x v="5"/>
    <n v="20"/>
    <n v="2"/>
    <x v="0"/>
    <m/>
    <x v="0"/>
    <x v="0"/>
    <m/>
    <m/>
    <m/>
  </r>
  <r>
    <x v="232"/>
    <x v="874"/>
    <x v="4"/>
    <x v="5"/>
    <n v="20"/>
    <n v="2"/>
    <x v="0"/>
    <m/>
    <x v="0"/>
    <x v="0"/>
    <m/>
    <m/>
    <m/>
  </r>
  <r>
    <x v="232"/>
    <x v="874"/>
    <x v="4"/>
    <x v="5"/>
    <n v="20"/>
    <n v="2"/>
    <x v="0"/>
    <m/>
    <x v="0"/>
    <x v="0"/>
    <m/>
    <m/>
    <m/>
  </r>
  <r>
    <x v="232"/>
    <x v="874"/>
    <x v="4"/>
    <x v="5"/>
    <n v="20"/>
    <n v="2"/>
    <x v="0"/>
    <m/>
    <x v="0"/>
    <x v="0"/>
    <m/>
    <m/>
    <m/>
  </r>
  <r>
    <x v="232"/>
    <x v="874"/>
    <x v="4"/>
    <x v="5"/>
    <n v="20"/>
    <n v="2"/>
    <x v="0"/>
    <m/>
    <x v="0"/>
    <x v="0"/>
    <m/>
    <m/>
    <m/>
  </r>
  <r>
    <x v="232"/>
    <x v="714"/>
    <x v="7"/>
    <x v="20"/>
    <n v="22"/>
    <n v="2"/>
    <x v="0"/>
    <m/>
    <x v="0"/>
    <x v="0"/>
    <m/>
    <m/>
    <m/>
  </r>
  <r>
    <x v="232"/>
    <x v="714"/>
    <x v="7"/>
    <x v="20"/>
    <n v="22"/>
    <n v="2"/>
    <x v="0"/>
    <m/>
    <x v="0"/>
    <x v="0"/>
    <m/>
    <m/>
    <m/>
  </r>
  <r>
    <x v="232"/>
    <x v="714"/>
    <x v="7"/>
    <x v="20"/>
    <n v="22"/>
    <n v="2"/>
    <x v="0"/>
    <m/>
    <x v="0"/>
    <x v="0"/>
    <m/>
    <m/>
    <m/>
  </r>
  <r>
    <x v="233"/>
    <x v="43"/>
    <x v="0"/>
    <x v="16"/>
    <n v="25"/>
    <n v="2"/>
    <x v="26"/>
    <m/>
    <x v="1"/>
    <x v="1"/>
    <m/>
    <s v="x"/>
    <s v="x"/>
  </r>
  <r>
    <x v="233"/>
    <x v="43"/>
    <x v="0"/>
    <x v="16"/>
    <n v="25"/>
    <n v="2"/>
    <x v="26"/>
    <m/>
    <x v="1"/>
    <x v="1"/>
    <m/>
    <s v="x"/>
    <s v="x"/>
  </r>
  <r>
    <x v="233"/>
    <x v="43"/>
    <x v="0"/>
    <x v="16"/>
    <n v="25"/>
    <n v="2"/>
    <x v="26"/>
    <m/>
    <x v="1"/>
    <x v="1"/>
    <m/>
    <s v="x"/>
    <s v="x"/>
  </r>
  <r>
    <x v="233"/>
    <x v="142"/>
    <x v="0"/>
    <x v="16"/>
    <n v="28"/>
    <n v="3"/>
    <x v="26"/>
    <m/>
    <x v="1"/>
    <x v="1"/>
    <m/>
    <s v="x"/>
    <s v="x"/>
  </r>
  <r>
    <x v="233"/>
    <x v="582"/>
    <x v="5"/>
    <x v="4"/>
    <n v="25"/>
    <n v="2"/>
    <x v="25"/>
    <m/>
    <x v="1"/>
    <x v="1"/>
    <m/>
    <s v="x"/>
    <s v="x"/>
  </r>
  <r>
    <x v="233"/>
    <x v="582"/>
    <x v="5"/>
    <x v="4"/>
    <n v="25"/>
    <n v="2"/>
    <x v="25"/>
    <m/>
    <x v="1"/>
    <x v="1"/>
    <m/>
    <s v="x"/>
    <s v="x"/>
  </r>
  <r>
    <x v="233"/>
    <x v="875"/>
    <x v="5"/>
    <x v="8"/>
    <n v="21"/>
    <n v="2"/>
    <x v="24"/>
    <m/>
    <x v="1"/>
    <x v="1"/>
    <m/>
    <m/>
    <m/>
  </r>
  <r>
    <x v="233"/>
    <x v="825"/>
    <x v="1"/>
    <x v="67"/>
    <n v="20"/>
    <n v="4"/>
    <x v="24"/>
    <m/>
    <x v="1"/>
    <x v="1"/>
    <m/>
    <m/>
    <m/>
  </r>
  <r>
    <x v="233"/>
    <x v="825"/>
    <x v="1"/>
    <x v="67"/>
    <n v="20"/>
    <n v="4"/>
    <x v="24"/>
    <m/>
    <x v="1"/>
    <x v="1"/>
    <m/>
    <m/>
    <m/>
  </r>
  <r>
    <x v="233"/>
    <x v="825"/>
    <x v="1"/>
    <x v="67"/>
    <n v="20"/>
    <n v="4"/>
    <x v="24"/>
    <m/>
    <x v="1"/>
    <x v="1"/>
    <m/>
    <m/>
    <m/>
  </r>
  <r>
    <x v="233"/>
    <x v="825"/>
    <x v="1"/>
    <x v="67"/>
    <n v="20"/>
    <n v="4"/>
    <x v="24"/>
    <m/>
    <x v="1"/>
    <x v="1"/>
    <m/>
    <m/>
    <m/>
  </r>
  <r>
    <x v="233"/>
    <x v="760"/>
    <x v="5"/>
    <x v="31"/>
    <n v="11"/>
    <n v="2"/>
    <x v="0"/>
    <m/>
    <x v="0"/>
    <x v="16"/>
    <m/>
    <m/>
    <m/>
  </r>
  <r>
    <x v="233"/>
    <x v="697"/>
    <x v="5"/>
    <x v="11"/>
    <n v="21"/>
    <n v="6"/>
    <x v="0"/>
    <m/>
    <x v="0"/>
    <x v="0"/>
    <m/>
    <m/>
    <m/>
  </r>
  <r>
    <x v="233"/>
    <x v="697"/>
    <x v="5"/>
    <x v="11"/>
    <n v="21"/>
    <n v="6"/>
    <x v="0"/>
    <m/>
    <x v="0"/>
    <x v="0"/>
    <m/>
    <m/>
    <m/>
  </r>
  <r>
    <x v="233"/>
    <x v="876"/>
    <x v="7"/>
    <x v="24"/>
    <n v="23"/>
    <n v="5"/>
    <x v="0"/>
    <m/>
    <x v="0"/>
    <x v="0"/>
    <m/>
    <m/>
    <m/>
  </r>
  <r>
    <x v="233"/>
    <x v="877"/>
    <x v="1"/>
    <x v="20"/>
    <n v="2"/>
    <n v="2"/>
    <x v="0"/>
    <m/>
    <x v="0"/>
    <x v="0"/>
    <m/>
    <m/>
    <m/>
  </r>
  <r>
    <x v="233"/>
    <x v="142"/>
    <x v="0"/>
    <x v="16"/>
    <n v="24"/>
    <n v="3"/>
    <x v="0"/>
    <m/>
    <x v="0"/>
    <x v="0"/>
    <m/>
    <m/>
    <s v="x"/>
  </r>
  <r>
    <x v="233"/>
    <x v="582"/>
    <x v="5"/>
    <x v="4"/>
    <n v="23"/>
    <n v="2"/>
    <x v="0"/>
    <m/>
    <x v="0"/>
    <x v="0"/>
    <m/>
    <m/>
    <s v="x"/>
  </r>
  <r>
    <x v="233"/>
    <x v="582"/>
    <x v="5"/>
    <x v="4"/>
    <n v="23"/>
    <n v="2"/>
    <x v="0"/>
    <m/>
    <x v="0"/>
    <x v="0"/>
    <m/>
    <m/>
    <s v="x"/>
  </r>
  <r>
    <x v="233"/>
    <x v="875"/>
    <x v="5"/>
    <x v="8"/>
    <n v="20"/>
    <n v="2"/>
    <x v="0"/>
    <m/>
    <x v="0"/>
    <x v="0"/>
    <m/>
    <m/>
    <m/>
  </r>
  <r>
    <x v="233"/>
    <x v="43"/>
    <x v="0"/>
    <x v="35"/>
    <n v="21"/>
    <n v="2"/>
    <x v="0"/>
    <m/>
    <x v="0"/>
    <x v="0"/>
    <m/>
    <m/>
    <s v="x"/>
  </r>
  <r>
    <x v="233"/>
    <x v="43"/>
    <x v="0"/>
    <x v="35"/>
    <n v="21"/>
    <n v="2"/>
    <x v="0"/>
    <m/>
    <x v="0"/>
    <x v="0"/>
    <m/>
    <m/>
    <s v="x"/>
  </r>
  <r>
    <x v="233"/>
    <x v="878"/>
    <x v="5"/>
    <x v="31"/>
    <n v="26"/>
    <n v="3"/>
    <x v="0"/>
    <m/>
    <x v="0"/>
    <x v="0"/>
    <m/>
    <m/>
    <m/>
  </r>
  <r>
    <x v="233"/>
    <x v="879"/>
    <x v="7"/>
    <x v="33"/>
    <n v="5"/>
    <n v="3"/>
    <x v="0"/>
    <m/>
    <x v="0"/>
    <x v="0"/>
    <m/>
    <m/>
    <m/>
  </r>
  <r>
    <x v="233"/>
    <x v="217"/>
    <x v="5"/>
    <x v="46"/>
    <n v="20"/>
    <n v="2"/>
    <x v="0"/>
    <m/>
    <x v="0"/>
    <x v="0"/>
    <m/>
    <m/>
    <s v="x"/>
  </r>
  <r>
    <x v="233"/>
    <x v="217"/>
    <x v="5"/>
    <x v="46"/>
    <n v="20"/>
    <n v="2"/>
    <x v="0"/>
    <m/>
    <x v="0"/>
    <x v="0"/>
    <m/>
    <m/>
    <s v="x"/>
  </r>
  <r>
    <x v="233"/>
    <x v="217"/>
    <x v="5"/>
    <x v="46"/>
    <n v="20"/>
    <n v="2"/>
    <x v="0"/>
    <m/>
    <x v="0"/>
    <x v="0"/>
    <m/>
    <m/>
    <s v="x"/>
  </r>
  <r>
    <x v="233"/>
    <x v="789"/>
    <x v="7"/>
    <x v="49"/>
    <n v="4"/>
    <n v="2"/>
    <x v="0"/>
    <m/>
    <x v="0"/>
    <x v="1"/>
    <m/>
    <m/>
    <m/>
  </r>
  <r>
    <x v="233"/>
    <x v="105"/>
    <x v="5"/>
    <x v="4"/>
    <n v="16"/>
    <n v="2"/>
    <x v="0"/>
    <m/>
    <x v="0"/>
    <x v="17"/>
    <m/>
    <m/>
    <s v="x"/>
  </r>
  <r>
    <x v="233"/>
    <x v="549"/>
    <x v="5"/>
    <x v="4"/>
    <n v="23"/>
    <n v="2"/>
    <x v="0"/>
    <m/>
    <x v="0"/>
    <x v="17"/>
    <m/>
    <m/>
    <s v="x"/>
  </r>
  <r>
    <x v="233"/>
    <x v="549"/>
    <x v="5"/>
    <x v="31"/>
    <n v="21"/>
    <n v="1"/>
    <x v="0"/>
    <m/>
    <x v="0"/>
    <x v="17"/>
    <m/>
    <m/>
    <s v="x"/>
  </r>
  <r>
    <x v="233"/>
    <x v="75"/>
    <x v="5"/>
    <x v="8"/>
    <n v="23"/>
    <n v="2"/>
    <x v="0"/>
    <m/>
    <x v="0"/>
    <x v="0"/>
    <m/>
    <m/>
    <s v="x"/>
  </r>
  <r>
    <x v="233"/>
    <x v="75"/>
    <x v="5"/>
    <x v="8"/>
    <n v="23"/>
    <n v="2"/>
    <x v="0"/>
    <m/>
    <x v="0"/>
    <x v="0"/>
    <m/>
    <m/>
    <s v="x"/>
  </r>
  <r>
    <x v="233"/>
    <x v="667"/>
    <x v="1"/>
    <x v="67"/>
    <n v="8"/>
    <n v="3"/>
    <x v="0"/>
    <m/>
    <x v="0"/>
    <x v="17"/>
    <m/>
    <m/>
    <m/>
  </r>
  <r>
    <x v="233"/>
    <x v="880"/>
    <x v="5"/>
    <x v="8"/>
    <n v="18"/>
    <n v="2"/>
    <x v="0"/>
    <m/>
    <x v="0"/>
    <x v="0"/>
    <m/>
    <m/>
    <m/>
  </r>
  <r>
    <x v="233"/>
    <x v="880"/>
    <x v="5"/>
    <x v="8"/>
    <n v="18"/>
    <n v="2"/>
    <x v="0"/>
    <m/>
    <x v="0"/>
    <x v="0"/>
    <m/>
    <m/>
    <m/>
  </r>
  <r>
    <x v="233"/>
    <x v="881"/>
    <x v="7"/>
    <x v="22"/>
    <n v="5"/>
    <n v="2"/>
    <x v="0"/>
    <m/>
    <x v="0"/>
    <x v="15"/>
    <m/>
    <m/>
    <m/>
  </r>
  <r>
    <x v="233"/>
    <x v="882"/>
    <x v="7"/>
    <x v="24"/>
    <n v="20"/>
    <n v="6"/>
    <x v="0"/>
    <m/>
    <x v="0"/>
    <x v="15"/>
    <m/>
    <m/>
    <m/>
  </r>
  <r>
    <x v="233"/>
    <x v="882"/>
    <x v="7"/>
    <x v="24"/>
    <n v="20"/>
    <n v="6"/>
    <x v="0"/>
    <m/>
    <x v="0"/>
    <x v="15"/>
    <m/>
    <m/>
    <m/>
  </r>
  <r>
    <x v="233"/>
    <x v="882"/>
    <x v="7"/>
    <x v="24"/>
    <n v="20"/>
    <n v="6"/>
    <x v="0"/>
    <m/>
    <x v="0"/>
    <x v="3"/>
    <m/>
    <m/>
    <m/>
  </r>
  <r>
    <x v="233"/>
    <x v="549"/>
    <x v="5"/>
    <x v="31"/>
    <n v="22"/>
    <n v="2"/>
    <x v="0"/>
    <m/>
    <x v="0"/>
    <x v="1"/>
    <m/>
    <m/>
    <s v="x"/>
  </r>
  <r>
    <x v="233"/>
    <x v="13"/>
    <x v="6"/>
    <x v="0"/>
    <n v="2"/>
    <n v="2"/>
    <x v="0"/>
    <m/>
    <x v="0"/>
    <x v="1"/>
    <m/>
    <m/>
    <m/>
  </r>
  <r>
    <x v="233"/>
    <x v="549"/>
    <x v="5"/>
    <x v="8"/>
    <n v="23"/>
    <n v="2"/>
    <x v="0"/>
    <m/>
    <x v="0"/>
    <x v="0"/>
    <m/>
    <m/>
    <s v="x"/>
  </r>
  <r>
    <x v="233"/>
    <x v="27"/>
    <x v="1"/>
    <x v="18"/>
    <n v="19"/>
    <n v="1"/>
    <x v="0"/>
    <m/>
    <x v="0"/>
    <x v="9"/>
    <m/>
    <m/>
    <s v="x"/>
  </r>
  <r>
    <x v="233"/>
    <x v="883"/>
    <x v="1"/>
    <x v="67"/>
    <n v="25"/>
    <n v="3"/>
    <x v="0"/>
    <m/>
    <x v="0"/>
    <x v="17"/>
    <m/>
    <m/>
    <s v="x"/>
  </r>
  <r>
    <x v="233"/>
    <x v="883"/>
    <x v="1"/>
    <x v="67"/>
    <n v="25"/>
    <n v="3"/>
    <x v="0"/>
    <m/>
    <x v="0"/>
    <x v="17"/>
    <m/>
    <m/>
    <s v="x"/>
  </r>
  <r>
    <x v="233"/>
    <x v="884"/>
    <x v="4"/>
    <x v="5"/>
    <n v="22"/>
    <n v="2"/>
    <x v="0"/>
    <m/>
    <x v="0"/>
    <x v="0"/>
    <m/>
    <m/>
    <m/>
  </r>
  <r>
    <x v="233"/>
    <x v="884"/>
    <x v="4"/>
    <x v="5"/>
    <n v="22"/>
    <n v="2"/>
    <x v="0"/>
    <m/>
    <x v="0"/>
    <x v="0"/>
    <m/>
    <m/>
    <m/>
  </r>
  <r>
    <x v="233"/>
    <x v="884"/>
    <x v="4"/>
    <x v="5"/>
    <n v="22"/>
    <n v="2"/>
    <x v="0"/>
    <m/>
    <x v="0"/>
    <x v="0"/>
    <m/>
    <m/>
    <m/>
  </r>
  <r>
    <x v="233"/>
    <x v="884"/>
    <x v="4"/>
    <x v="5"/>
    <n v="22"/>
    <n v="2"/>
    <x v="0"/>
    <m/>
    <x v="0"/>
    <x v="0"/>
    <m/>
    <m/>
    <m/>
  </r>
  <r>
    <x v="233"/>
    <x v="884"/>
    <x v="4"/>
    <x v="5"/>
    <n v="22"/>
    <n v="2"/>
    <x v="0"/>
    <m/>
    <x v="0"/>
    <x v="0"/>
    <m/>
    <m/>
    <m/>
  </r>
  <r>
    <x v="233"/>
    <x v="884"/>
    <x v="4"/>
    <x v="5"/>
    <n v="22"/>
    <n v="2"/>
    <x v="0"/>
    <m/>
    <x v="0"/>
    <x v="0"/>
    <m/>
    <m/>
    <m/>
  </r>
  <r>
    <x v="233"/>
    <x v="884"/>
    <x v="4"/>
    <x v="5"/>
    <n v="22"/>
    <n v="2"/>
    <x v="0"/>
    <m/>
    <x v="0"/>
    <x v="0"/>
    <m/>
    <m/>
    <m/>
  </r>
  <r>
    <x v="233"/>
    <x v="884"/>
    <x v="4"/>
    <x v="5"/>
    <n v="22"/>
    <n v="2"/>
    <x v="0"/>
    <m/>
    <x v="0"/>
    <x v="0"/>
    <m/>
    <m/>
    <m/>
  </r>
  <r>
    <x v="233"/>
    <x v="88"/>
    <x v="2"/>
    <x v="2"/>
    <n v="6"/>
    <n v="2"/>
    <x v="0"/>
    <m/>
    <x v="0"/>
    <x v="0"/>
    <m/>
    <m/>
    <s v="x"/>
  </r>
  <r>
    <x v="233"/>
    <x v="88"/>
    <x v="2"/>
    <x v="2"/>
    <n v="6"/>
    <n v="2"/>
    <x v="0"/>
    <m/>
    <x v="0"/>
    <x v="0"/>
    <m/>
    <m/>
    <s v="x"/>
  </r>
  <r>
    <x v="233"/>
    <x v="251"/>
    <x v="2"/>
    <x v="2"/>
    <n v="4"/>
    <n v="2"/>
    <x v="0"/>
    <m/>
    <x v="0"/>
    <x v="0"/>
    <m/>
    <m/>
    <s v="x"/>
  </r>
  <r>
    <x v="233"/>
    <x v="885"/>
    <x v="2"/>
    <x v="2"/>
    <n v="20"/>
    <n v="4"/>
    <x v="0"/>
    <m/>
    <x v="0"/>
    <x v="0"/>
    <m/>
    <m/>
    <s v="x"/>
  </r>
  <r>
    <x v="233"/>
    <x v="886"/>
    <x v="2"/>
    <x v="2"/>
    <n v="10"/>
    <n v="4"/>
    <x v="0"/>
    <m/>
    <x v="0"/>
    <x v="0"/>
    <m/>
    <m/>
    <s v="x"/>
  </r>
  <r>
    <x v="233"/>
    <x v="449"/>
    <x v="2"/>
    <x v="2"/>
    <n v="16"/>
    <n v="4"/>
    <x v="0"/>
    <m/>
    <x v="0"/>
    <x v="0"/>
    <m/>
    <m/>
    <m/>
  </r>
  <r>
    <x v="233"/>
    <x v="245"/>
    <x v="0"/>
    <x v="102"/>
    <n v="2"/>
    <n v="2"/>
    <x v="0"/>
    <m/>
    <x v="0"/>
    <x v="0"/>
    <m/>
    <m/>
    <s v="x"/>
  </r>
  <r>
    <x v="233"/>
    <x v="887"/>
    <x v="7"/>
    <x v="49"/>
    <n v="8"/>
    <n v="2"/>
    <x v="0"/>
    <m/>
    <x v="0"/>
    <x v="0"/>
    <m/>
    <m/>
    <s v="x"/>
  </r>
  <r>
    <x v="234"/>
    <x v="0"/>
    <x v="5"/>
    <x v="4"/>
    <n v="20"/>
    <n v="2"/>
    <x v="25"/>
    <m/>
    <x v="1"/>
    <x v="1"/>
    <m/>
    <s v="x"/>
    <s v="x"/>
  </r>
  <r>
    <x v="234"/>
    <x v="823"/>
    <x v="5"/>
    <x v="8"/>
    <n v="21"/>
    <n v="2"/>
    <x v="25"/>
    <m/>
    <x v="1"/>
    <x v="1"/>
    <m/>
    <m/>
    <m/>
  </r>
  <r>
    <x v="234"/>
    <x v="823"/>
    <x v="5"/>
    <x v="8"/>
    <n v="21"/>
    <n v="2"/>
    <x v="25"/>
    <m/>
    <x v="1"/>
    <x v="1"/>
    <m/>
    <m/>
    <m/>
  </r>
  <r>
    <x v="234"/>
    <x v="823"/>
    <x v="5"/>
    <x v="8"/>
    <n v="21"/>
    <n v="2"/>
    <x v="25"/>
    <m/>
    <x v="1"/>
    <x v="1"/>
    <m/>
    <m/>
    <m/>
  </r>
  <r>
    <x v="234"/>
    <x v="888"/>
    <x v="7"/>
    <x v="8"/>
    <n v="25"/>
    <n v="2"/>
    <x v="25"/>
    <m/>
    <x v="1"/>
    <x v="1"/>
    <m/>
    <m/>
    <m/>
  </r>
  <r>
    <x v="234"/>
    <x v="888"/>
    <x v="7"/>
    <x v="8"/>
    <n v="25"/>
    <n v="2"/>
    <x v="25"/>
    <m/>
    <x v="1"/>
    <x v="1"/>
    <m/>
    <m/>
    <m/>
  </r>
  <r>
    <x v="234"/>
    <x v="888"/>
    <x v="7"/>
    <x v="8"/>
    <n v="25"/>
    <n v="2"/>
    <x v="25"/>
    <m/>
    <x v="1"/>
    <x v="1"/>
    <m/>
    <m/>
    <m/>
  </r>
  <r>
    <x v="234"/>
    <x v="149"/>
    <x v="10"/>
    <x v="115"/>
    <n v="30"/>
    <n v="2"/>
    <x v="26"/>
    <m/>
    <x v="1"/>
    <x v="1"/>
    <m/>
    <m/>
    <m/>
  </r>
  <r>
    <x v="234"/>
    <x v="149"/>
    <x v="10"/>
    <x v="126"/>
    <n v="30"/>
    <n v="2"/>
    <x v="26"/>
    <m/>
    <x v="1"/>
    <x v="1"/>
    <m/>
    <m/>
    <m/>
  </r>
  <r>
    <x v="234"/>
    <x v="149"/>
    <x v="3"/>
    <x v="55"/>
    <n v="30"/>
    <n v="2"/>
    <x v="25"/>
    <m/>
    <x v="1"/>
    <x v="1"/>
    <m/>
    <m/>
    <m/>
  </r>
  <r>
    <x v="234"/>
    <x v="149"/>
    <x v="8"/>
    <x v="61"/>
    <n v="30"/>
    <n v="2"/>
    <x v="24"/>
    <m/>
    <x v="1"/>
    <x v="1"/>
    <m/>
    <m/>
    <m/>
  </r>
  <r>
    <x v="234"/>
    <x v="149"/>
    <x v="10"/>
    <x v="49"/>
    <n v="30"/>
    <n v="2"/>
    <x v="24"/>
    <m/>
    <x v="1"/>
    <x v="1"/>
    <m/>
    <m/>
    <m/>
  </r>
  <r>
    <x v="234"/>
    <x v="889"/>
    <x v="7"/>
    <x v="20"/>
    <n v="22"/>
    <n v="1"/>
    <x v="0"/>
    <m/>
    <x v="0"/>
    <x v="0"/>
    <m/>
    <m/>
    <m/>
  </r>
  <r>
    <x v="234"/>
    <x v="890"/>
    <x v="9"/>
    <x v="60"/>
    <n v="23"/>
    <n v="3"/>
    <x v="0"/>
    <m/>
    <x v="0"/>
    <x v="0"/>
    <m/>
    <m/>
    <m/>
  </r>
  <r>
    <x v="234"/>
    <x v="820"/>
    <x v="9"/>
    <x v="60"/>
    <n v="8"/>
    <n v="1"/>
    <x v="0"/>
    <m/>
    <x v="0"/>
    <x v="0"/>
    <m/>
    <m/>
    <m/>
  </r>
  <r>
    <x v="234"/>
    <x v="142"/>
    <x v="0"/>
    <x v="107"/>
    <n v="18"/>
    <n v="3"/>
    <x v="0"/>
    <m/>
    <x v="0"/>
    <x v="0"/>
    <m/>
    <m/>
    <s v="x"/>
  </r>
  <r>
    <x v="234"/>
    <x v="438"/>
    <x v="7"/>
    <x v="24"/>
    <n v="11"/>
    <n v="1"/>
    <x v="0"/>
    <m/>
    <x v="0"/>
    <x v="1"/>
    <m/>
    <m/>
    <s v="x"/>
  </r>
  <r>
    <x v="234"/>
    <x v="461"/>
    <x v="2"/>
    <x v="2"/>
    <n v="16"/>
    <n v="4"/>
    <x v="0"/>
    <m/>
    <x v="0"/>
    <x v="0"/>
    <m/>
    <m/>
    <s v="x"/>
  </r>
  <r>
    <x v="234"/>
    <x v="891"/>
    <x v="5"/>
    <x v="4"/>
    <n v="2"/>
    <n v="2"/>
    <x v="0"/>
    <m/>
    <x v="0"/>
    <x v="0"/>
    <m/>
    <m/>
    <m/>
  </r>
  <r>
    <x v="234"/>
    <x v="128"/>
    <x v="2"/>
    <x v="2"/>
    <n v="13"/>
    <n v="4"/>
    <x v="0"/>
    <m/>
    <x v="0"/>
    <x v="0"/>
    <m/>
    <m/>
    <s v="x"/>
  </r>
  <r>
    <x v="234"/>
    <x v="892"/>
    <x v="1"/>
    <x v="19"/>
    <n v="12"/>
    <n v="4"/>
    <x v="0"/>
    <m/>
    <x v="0"/>
    <x v="0"/>
    <m/>
    <m/>
    <s v="x"/>
  </r>
  <r>
    <x v="234"/>
    <x v="893"/>
    <x v="2"/>
    <x v="23"/>
    <n v="5"/>
    <n v="2"/>
    <x v="0"/>
    <m/>
    <x v="0"/>
    <x v="0"/>
    <m/>
    <m/>
    <s v="x"/>
  </r>
  <r>
    <x v="234"/>
    <x v="886"/>
    <x v="2"/>
    <x v="23"/>
    <n v="5"/>
    <n v="2"/>
    <x v="0"/>
    <m/>
    <x v="0"/>
    <x v="0"/>
    <m/>
    <m/>
    <s v="x"/>
  </r>
  <r>
    <x v="234"/>
    <x v="31"/>
    <x v="2"/>
    <x v="2"/>
    <n v="20"/>
    <n v="4"/>
    <x v="0"/>
    <m/>
    <x v="0"/>
    <x v="0"/>
    <m/>
    <m/>
    <s v="x"/>
  </r>
  <r>
    <x v="234"/>
    <x v="886"/>
    <x v="2"/>
    <x v="23"/>
    <n v="5"/>
    <n v="2"/>
    <x v="0"/>
    <m/>
    <x v="0"/>
    <x v="0"/>
    <m/>
    <m/>
    <s v="x"/>
  </r>
  <r>
    <x v="234"/>
    <x v="134"/>
    <x v="2"/>
    <x v="2"/>
    <n v="12"/>
    <n v="3"/>
    <x v="0"/>
    <m/>
    <x v="0"/>
    <x v="0"/>
    <m/>
    <m/>
    <s v="x"/>
  </r>
  <r>
    <x v="234"/>
    <x v="701"/>
    <x v="1"/>
    <x v="60"/>
    <n v="2"/>
    <n v="2"/>
    <x v="0"/>
    <m/>
    <x v="0"/>
    <x v="0"/>
    <m/>
    <m/>
    <m/>
  </r>
  <r>
    <x v="234"/>
    <x v="13"/>
    <x v="6"/>
    <x v="13"/>
    <n v="3"/>
    <n v="1"/>
    <x v="0"/>
    <m/>
    <x v="0"/>
    <x v="0"/>
    <m/>
    <m/>
    <m/>
  </r>
  <r>
    <x v="234"/>
    <x v="0"/>
    <x v="5"/>
    <x v="4"/>
    <n v="25"/>
    <n v="2"/>
    <x v="0"/>
    <m/>
    <x v="0"/>
    <x v="0"/>
    <m/>
    <m/>
    <s v="x"/>
  </r>
  <r>
    <x v="234"/>
    <x v="888"/>
    <x v="5"/>
    <x v="8"/>
    <n v="23"/>
    <n v="2"/>
    <x v="0"/>
    <s v="x"/>
    <x v="1"/>
    <x v="1"/>
    <m/>
    <m/>
    <m/>
  </r>
  <r>
    <x v="234"/>
    <x v="888"/>
    <x v="5"/>
    <x v="8"/>
    <n v="23"/>
    <n v="2"/>
    <x v="0"/>
    <s v="x"/>
    <x v="1"/>
    <x v="1"/>
    <m/>
    <m/>
    <m/>
  </r>
  <r>
    <x v="234"/>
    <x v="888"/>
    <x v="5"/>
    <x v="8"/>
    <n v="23"/>
    <n v="2"/>
    <x v="0"/>
    <s v="x"/>
    <x v="1"/>
    <x v="1"/>
    <m/>
    <m/>
    <m/>
  </r>
  <r>
    <x v="234"/>
    <x v="823"/>
    <x v="5"/>
    <x v="8"/>
    <n v="22"/>
    <n v="2"/>
    <x v="0"/>
    <m/>
    <x v="0"/>
    <x v="0"/>
    <m/>
    <m/>
    <m/>
  </r>
  <r>
    <x v="234"/>
    <x v="823"/>
    <x v="5"/>
    <x v="8"/>
    <n v="22"/>
    <n v="2"/>
    <x v="0"/>
    <m/>
    <x v="0"/>
    <x v="0"/>
    <m/>
    <m/>
    <m/>
  </r>
  <r>
    <x v="234"/>
    <x v="823"/>
    <x v="5"/>
    <x v="8"/>
    <n v="22"/>
    <n v="2"/>
    <x v="0"/>
    <m/>
    <x v="0"/>
    <x v="0"/>
    <m/>
    <m/>
    <m/>
  </r>
  <r>
    <x v="234"/>
    <x v="894"/>
    <x v="7"/>
    <x v="36"/>
    <n v="26"/>
    <n v="2"/>
    <x v="0"/>
    <m/>
    <x v="0"/>
    <x v="0"/>
    <m/>
    <m/>
    <m/>
  </r>
  <r>
    <x v="234"/>
    <x v="894"/>
    <x v="7"/>
    <x v="36"/>
    <n v="26"/>
    <n v="2"/>
    <x v="0"/>
    <m/>
    <x v="0"/>
    <x v="0"/>
    <m/>
    <m/>
    <m/>
  </r>
  <r>
    <x v="234"/>
    <x v="894"/>
    <x v="7"/>
    <x v="36"/>
    <n v="26"/>
    <n v="2"/>
    <x v="0"/>
    <m/>
    <x v="0"/>
    <x v="0"/>
    <m/>
    <m/>
    <m/>
  </r>
  <r>
    <x v="234"/>
    <x v="894"/>
    <x v="7"/>
    <x v="36"/>
    <n v="26"/>
    <n v="2"/>
    <x v="0"/>
    <m/>
    <x v="0"/>
    <x v="0"/>
    <m/>
    <m/>
    <m/>
  </r>
  <r>
    <x v="234"/>
    <x v="13"/>
    <x v="6"/>
    <x v="17"/>
    <n v="1"/>
    <n v="1"/>
    <x v="0"/>
    <m/>
    <x v="0"/>
    <x v="0"/>
    <m/>
    <m/>
    <m/>
  </r>
  <r>
    <x v="234"/>
    <x v="895"/>
    <x v="5"/>
    <x v="79"/>
    <n v="18"/>
    <n v="3"/>
    <x v="0"/>
    <m/>
    <x v="0"/>
    <x v="0"/>
    <m/>
    <m/>
    <s v="x"/>
  </r>
  <r>
    <x v="234"/>
    <x v="896"/>
    <x v="5"/>
    <x v="8"/>
    <n v="9"/>
    <n v="4"/>
    <x v="0"/>
    <m/>
    <x v="0"/>
    <x v="0"/>
    <m/>
    <m/>
    <m/>
  </r>
  <r>
    <x v="234"/>
    <x v="897"/>
    <x v="9"/>
    <x v="22"/>
    <n v="10"/>
    <n v="4"/>
    <x v="0"/>
    <m/>
    <x v="0"/>
    <x v="0"/>
    <m/>
    <m/>
    <m/>
  </r>
  <r>
    <x v="234"/>
    <x v="898"/>
    <x v="2"/>
    <x v="76"/>
    <n v="4"/>
    <n v="2"/>
    <x v="0"/>
    <m/>
    <x v="0"/>
    <x v="0"/>
    <m/>
    <m/>
    <s v="x"/>
  </r>
  <r>
    <x v="234"/>
    <x v="489"/>
    <x v="0"/>
    <x v="16"/>
    <n v="19"/>
    <n v="2"/>
    <x v="0"/>
    <m/>
    <x v="0"/>
    <x v="0"/>
    <m/>
    <m/>
    <m/>
  </r>
  <r>
    <x v="234"/>
    <x v="105"/>
    <x v="0"/>
    <x v="16"/>
    <n v="6"/>
    <n v="4"/>
    <x v="0"/>
    <m/>
    <x v="0"/>
    <x v="0"/>
    <m/>
    <m/>
    <s v="x"/>
  </r>
  <r>
    <x v="234"/>
    <x v="105"/>
    <x v="0"/>
    <x v="16"/>
    <n v="6"/>
    <n v="4"/>
    <x v="0"/>
    <m/>
    <x v="0"/>
    <x v="0"/>
    <m/>
    <m/>
    <s v="x"/>
  </r>
  <r>
    <x v="234"/>
    <x v="899"/>
    <x v="0"/>
    <x v="16"/>
    <n v="19"/>
    <n v="3"/>
    <x v="0"/>
    <m/>
    <x v="0"/>
    <x v="15"/>
    <m/>
    <m/>
    <m/>
  </r>
  <r>
    <x v="234"/>
    <x v="418"/>
    <x v="0"/>
    <x v="14"/>
    <n v="17"/>
    <n v="3"/>
    <x v="0"/>
    <m/>
    <x v="0"/>
    <x v="0"/>
    <m/>
    <m/>
    <s v="x"/>
  </r>
  <r>
    <x v="234"/>
    <x v="900"/>
    <x v="4"/>
    <x v="24"/>
    <n v="20"/>
    <n v="1"/>
    <x v="0"/>
    <m/>
    <x v="0"/>
    <x v="0"/>
    <m/>
    <m/>
    <m/>
  </r>
  <r>
    <x v="234"/>
    <x v="900"/>
    <x v="4"/>
    <x v="24"/>
    <n v="20"/>
    <n v="1"/>
    <x v="0"/>
    <m/>
    <x v="0"/>
    <x v="0"/>
    <m/>
    <m/>
    <m/>
  </r>
  <r>
    <x v="234"/>
    <x v="900"/>
    <x v="4"/>
    <x v="24"/>
    <n v="20"/>
    <n v="1"/>
    <x v="0"/>
    <m/>
    <x v="0"/>
    <x v="0"/>
    <m/>
    <m/>
    <m/>
  </r>
  <r>
    <x v="234"/>
    <x v="900"/>
    <x v="4"/>
    <x v="24"/>
    <n v="20"/>
    <n v="1"/>
    <x v="0"/>
    <m/>
    <x v="0"/>
    <x v="0"/>
    <m/>
    <m/>
    <m/>
  </r>
  <r>
    <x v="234"/>
    <x v="900"/>
    <x v="4"/>
    <x v="24"/>
    <n v="20"/>
    <n v="1"/>
    <x v="0"/>
    <m/>
    <x v="0"/>
    <x v="0"/>
    <m/>
    <m/>
    <m/>
  </r>
  <r>
    <x v="234"/>
    <x v="900"/>
    <x v="4"/>
    <x v="24"/>
    <n v="20"/>
    <n v="1"/>
    <x v="0"/>
    <m/>
    <x v="0"/>
    <x v="0"/>
    <m/>
    <m/>
    <m/>
  </r>
  <r>
    <x v="234"/>
    <x v="278"/>
    <x v="0"/>
    <x v="17"/>
    <n v="7"/>
    <n v="4"/>
    <x v="0"/>
    <m/>
    <x v="0"/>
    <x v="0"/>
    <m/>
    <m/>
    <s v="x"/>
  </r>
  <r>
    <x v="234"/>
    <x v="765"/>
    <x v="1"/>
    <x v="67"/>
    <n v="20"/>
    <n v="4"/>
    <x v="0"/>
    <m/>
    <x v="0"/>
    <x v="0"/>
    <m/>
    <m/>
    <m/>
  </r>
  <r>
    <x v="234"/>
    <x v="765"/>
    <x v="1"/>
    <x v="67"/>
    <n v="20"/>
    <n v="4"/>
    <x v="0"/>
    <m/>
    <x v="0"/>
    <x v="0"/>
    <m/>
    <m/>
    <m/>
  </r>
  <r>
    <x v="234"/>
    <x v="765"/>
    <x v="1"/>
    <x v="67"/>
    <n v="20"/>
    <n v="4"/>
    <x v="0"/>
    <m/>
    <x v="0"/>
    <x v="0"/>
    <m/>
    <m/>
    <m/>
  </r>
  <r>
    <x v="234"/>
    <x v="765"/>
    <x v="1"/>
    <x v="67"/>
    <n v="20"/>
    <n v="4"/>
    <x v="0"/>
    <m/>
    <x v="0"/>
    <x v="0"/>
    <m/>
    <m/>
    <m/>
  </r>
  <r>
    <x v="234"/>
    <x v="765"/>
    <x v="1"/>
    <x v="67"/>
    <n v="20"/>
    <n v="4"/>
    <x v="0"/>
    <m/>
    <x v="0"/>
    <x v="0"/>
    <m/>
    <m/>
    <m/>
  </r>
  <r>
    <x v="234"/>
    <x v="765"/>
    <x v="1"/>
    <x v="67"/>
    <n v="20"/>
    <n v="4"/>
    <x v="0"/>
    <m/>
    <x v="0"/>
    <x v="0"/>
    <m/>
    <m/>
    <m/>
  </r>
  <r>
    <x v="234"/>
    <x v="489"/>
    <x v="0"/>
    <x v="16"/>
    <n v="22"/>
    <n v="2"/>
    <x v="0"/>
    <m/>
    <x v="0"/>
    <x v="0"/>
    <m/>
    <m/>
    <m/>
  </r>
  <r>
    <x v="234"/>
    <x v="489"/>
    <x v="0"/>
    <x v="16"/>
    <n v="22"/>
    <n v="2"/>
    <x v="0"/>
    <m/>
    <x v="0"/>
    <x v="0"/>
    <m/>
    <m/>
    <m/>
  </r>
  <r>
    <x v="235"/>
    <x v="23"/>
    <x v="5"/>
    <x v="17"/>
    <n v="26"/>
    <n v="2"/>
    <x v="25"/>
    <m/>
    <x v="1"/>
    <x v="1"/>
    <m/>
    <s v="x"/>
    <s v="x"/>
  </r>
  <r>
    <x v="235"/>
    <x v="594"/>
    <x v="5"/>
    <x v="8"/>
    <n v="19"/>
    <n v="1"/>
    <x v="25"/>
    <m/>
    <x v="1"/>
    <x v="1"/>
    <m/>
    <s v="x"/>
    <s v="x"/>
  </r>
  <r>
    <x v="235"/>
    <x v="594"/>
    <x v="5"/>
    <x v="8"/>
    <n v="19"/>
    <n v="1"/>
    <x v="25"/>
    <m/>
    <x v="1"/>
    <x v="1"/>
    <m/>
    <s v="x"/>
    <s v="x"/>
  </r>
  <r>
    <x v="235"/>
    <x v="594"/>
    <x v="5"/>
    <x v="8"/>
    <n v="19"/>
    <n v="1"/>
    <x v="25"/>
    <m/>
    <x v="1"/>
    <x v="1"/>
    <m/>
    <s v="x"/>
    <s v="x"/>
  </r>
  <r>
    <x v="235"/>
    <x v="901"/>
    <x v="7"/>
    <x v="15"/>
    <n v="20"/>
    <n v="2"/>
    <x v="24"/>
    <m/>
    <x v="1"/>
    <x v="1"/>
    <m/>
    <m/>
    <m/>
  </r>
  <r>
    <x v="235"/>
    <x v="901"/>
    <x v="7"/>
    <x v="15"/>
    <n v="20"/>
    <n v="2"/>
    <x v="24"/>
    <m/>
    <x v="1"/>
    <x v="1"/>
    <m/>
    <m/>
    <m/>
  </r>
  <r>
    <x v="235"/>
    <x v="901"/>
    <x v="7"/>
    <x v="15"/>
    <n v="20"/>
    <n v="2"/>
    <x v="24"/>
    <m/>
    <x v="1"/>
    <x v="1"/>
    <m/>
    <m/>
    <m/>
  </r>
  <r>
    <x v="235"/>
    <x v="760"/>
    <x v="5"/>
    <x v="31"/>
    <n v="11"/>
    <n v="2"/>
    <x v="25"/>
    <m/>
    <x v="1"/>
    <x v="1"/>
    <m/>
    <m/>
    <m/>
  </r>
  <r>
    <x v="235"/>
    <x v="748"/>
    <x v="5"/>
    <x v="31"/>
    <n v="22"/>
    <n v="2"/>
    <x v="25"/>
    <m/>
    <x v="1"/>
    <x v="1"/>
    <m/>
    <m/>
    <m/>
  </r>
  <r>
    <x v="235"/>
    <x v="343"/>
    <x v="5"/>
    <x v="4"/>
    <n v="20"/>
    <n v="4"/>
    <x v="25"/>
    <m/>
    <x v="1"/>
    <x v="1"/>
    <m/>
    <m/>
    <m/>
  </r>
  <r>
    <x v="235"/>
    <x v="343"/>
    <x v="5"/>
    <x v="4"/>
    <n v="20"/>
    <n v="4"/>
    <x v="25"/>
    <m/>
    <x v="1"/>
    <x v="1"/>
    <m/>
    <m/>
    <m/>
  </r>
  <r>
    <x v="235"/>
    <x v="590"/>
    <x v="1"/>
    <x v="19"/>
    <n v="6"/>
    <n v="2"/>
    <x v="0"/>
    <m/>
    <x v="0"/>
    <x v="0"/>
    <m/>
    <m/>
    <s v="x"/>
  </r>
  <r>
    <x v="235"/>
    <x v="902"/>
    <x v="1"/>
    <x v="19"/>
    <n v="11"/>
    <n v="4"/>
    <x v="0"/>
    <m/>
    <x v="0"/>
    <x v="0"/>
    <m/>
    <m/>
    <m/>
  </r>
  <r>
    <x v="235"/>
    <x v="381"/>
    <x v="7"/>
    <x v="36"/>
    <n v="28"/>
    <n v="3"/>
    <x v="0"/>
    <m/>
    <x v="0"/>
    <x v="17"/>
    <m/>
    <m/>
    <m/>
  </r>
  <r>
    <x v="235"/>
    <x v="381"/>
    <x v="7"/>
    <x v="36"/>
    <n v="28"/>
    <n v="3"/>
    <x v="0"/>
    <m/>
    <x v="0"/>
    <x v="17"/>
    <m/>
    <m/>
    <m/>
  </r>
  <r>
    <x v="235"/>
    <x v="209"/>
    <x v="4"/>
    <x v="127"/>
    <n v="23"/>
    <n v="1"/>
    <x v="0"/>
    <m/>
    <x v="0"/>
    <x v="0"/>
    <m/>
    <m/>
    <m/>
  </r>
  <r>
    <x v="235"/>
    <x v="209"/>
    <x v="4"/>
    <x v="127"/>
    <n v="23"/>
    <n v="1"/>
    <x v="0"/>
    <m/>
    <x v="0"/>
    <x v="0"/>
    <m/>
    <m/>
    <m/>
  </r>
  <r>
    <x v="235"/>
    <x v="209"/>
    <x v="4"/>
    <x v="127"/>
    <n v="23"/>
    <n v="1"/>
    <x v="0"/>
    <m/>
    <x v="0"/>
    <x v="0"/>
    <m/>
    <m/>
    <m/>
  </r>
  <r>
    <x v="235"/>
    <x v="209"/>
    <x v="4"/>
    <x v="127"/>
    <n v="23"/>
    <n v="1"/>
    <x v="0"/>
    <m/>
    <x v="0"/>
    <x v="0"/>
    <m/>
    <m/>
    <m/>
  </r>
  <r>
    <x v="235"/>
    <x v="209"/>
    <x v="4"/>
    <x v="127"/>
    <n v="23"/>
    <n v="1"/>
    <x v="0"/>
    <m/>
    <x v="0"/>
    <x v="0"/>
    <m/>
    <m/>
    <m/>
  </r>
  <r>
    <x v="235"/>
    <x v="762"/>
    <x v="7"/>
    <x v="11"/>
    <n v="10"/>
    <n v="2"/>
    <x v="0"/>
    <m/>
    <x v="0"/>
    <x v="0"/>
    <m/>
    <m/>
    <m/>
  </r>
  <r>
    <x v="235"/>
    <x v="903"/>
    <x v="1"/>
    <x v="128"/>
    <n v="2"/>
    <n v="2"/>
    <x v="0"/>
    <m/>
    <x v="0"/>
    <x v="0"/>
    <m/>
    <m/>
    <m/>
  </r>
  <r>
    <x v="235"/>
    <x v="904"/>
    <x v="7"/>
    <x v="15"/>
    <n v="21"/>
    <n v="1"/>
    <x v="0"/>
    <m/>
    <x v="0"/>
    <x v="0"/>
    <m/>
    <m/>
    <m/>
  </r>
  <r>
    <x v="235"/>
    <x v="904"/>
    <x v="7"/>
    <x v="15"/>
    <n v="21"/>
    <n v="1"/>
    <x v="0"/>
    <m/>
    <x v="0"/>
    <x v="0"/>
    <m/>
    <m/>
    <m/>
  </r>
  <r>
    <x v="235"/>
    <x v="904"/>
    <x v="7"/>
    <x v="15"/>
    <n v="21"/>
    <n v="1"/>
    <x v="0"/>
    <m/>
    <x v="0"/>
    <x v="0"/>
    <m/>
    <m/>
    <m/>
  </r>
  <r>
    <x v="235"/>
    <x v="655"/>
    <x v="7"/>
    <x v="24"/>
    <n v="23"/>
    <n v="1"/>
    <x v="0"/>
    <m/>
    <x v="0"/>
    <x v="0"/>
    <m/>
    <m/>
    <m/>
  </r>
  <r>
    <x v="235"/>
    <x v="655"/>
    <x v="7"/>
    <x v="24"/>
    <n v="23"/>
    <n v="1"/>
    <x v="0"/>
    <m/>
    <x v="0"/>
    <x v="0"/>
    <m/>
    <m/>
    <m/>
  </r>
  <r>
    <x v="235"/>
    <x v="131"/>
    <x v="5"/>
    <x v="55"/>
    <n v="23"/>
    <n v="2"/>
    <x v="0"/>
    <m/>
    <x v="0"/>
    <x v="17"/>
    <m/>
    <m/>
    <s v="x"/>
  </r>
  <r>
    <x v="235"/>
    <x v="131"/>
    <x v="5"/>
    <x v="55"/>
    <n v="23"/>
    <n v="2"/>
    <x v="0"/>
    <m/>
    <x v="0"/>
    <x v="17"/>
    <m/>
    <m/>
    <s v="x"/>
  </r>
  <r>
    <x v="235"/>
    <x v="451"/>
    <x v="7"/>
    <x v="36"/>
    <n v="28"/>
    <n v="3"/>
    <x v="0"/>
    <m/>
    <x v="0"/>
    <x v="17"/>
    <m/>
    <m/>
    <s v="x"/>
  </r>
  <r>
    <x v="235"/>
    <x v="451"/>
    <x v="7"/>
    <x v="36"/>
    <n v="28"/>
    <n v="3"/>
    <x v="0"/>
    <m/>
    <x v="0"/>
    <x v="17"/>
    <m/>
    <m/>
    <s v="x"/>
  </r>
  <r>
    <x v="235"/>
    <x v="716"/>
    <x v="2"/>
    <x v="2"/>
    <n v="21"/>
    <n v="6"/>
    <x v="0"/>
    <m/>
    <x v="0"/>
    <x v="0"/>
    <m/>
    <m/>
    <m/>
  </r>
  <r>
    <x v="235"/>
    <x v="684"/>
    <x v="9"/>
    <x v="9"/>
    <n v="22"/>
    <n v="2"/>
    <x v="0"/>
    <m/>
    <x v="0"/>
    <x v="0"/>
    <m/>
    <m/>
    <m/>
  </r>
  <r>
    <x v="235"/>
    <x v="669"/>
    <x v="7"/>
    <x v="15"/>
    <n v="26"/>
    <n v="2"/>
    <x v="0"/>
    <m/>
    <x v="0"/>
    <x v="4"/>
    <m/>
    <m/>
    <m/>
  </r>
  <r>
    <x v="235"/>
    <x v="669"/>
    <x v="7"/>
    <x v="15"/>
    <n v="26"/>
    <n v="2"/>
    <x v="0"/>
    <m/>
    <x v="0"/>
    <x v="4"/>
    <m/>
    <m/>
    <m/>
  </r>
  <r>
    <x v="235"/>
    <x v="669"/>
    <x v="7"/>
    <x v="15"/>
    <n v="26"/>
    <n v="2"/>
    <x v="0"/>
    <m/>
    <x v="0"/>
    <x v="4"/>
    <m/>
    <m/>
    <m/>
  </r>
  <r>
    <x v="235"/>
    <x v="697"/>
    <x v="5"/>
    <x v="8"/>
    <n v="20"/>
    <n v="2"/>
    <x v="0"/>
    <m/>
    <x v="0"/>
    <x v="0"/>
    <m/>
    <m/>
    <m/>
  </r>
  <r>
    <x v="235"/>
    <x v="697"/>
    <x v="5"/>
    <x v="8"/>
    <n v="20"/>
    <n v="2"/>
    <x v="0"/>
    <m/>
    <x v="0"/>
    <x v="0"/>
    <m/>
    <m/>
    <m/>
  </r>
  <r>
    <x v="235"/>
    <x v="905"/>
    <x v="7"/>
    <x v="15"/>
    <n v="20"/>
    <n v="2"/>
    <x v="0"/>
    <m/>
    <x v="0"/>
    <x v="17"/>
    <m/>
    <m/>
    <m/>
  </r>
  <r>
    <x v="235"/>
    <x v="905"/>
    <x v="7"/>
    <x v="15"/>
    <n v="20"/>
    <n v="2"/>
    <x v="0"/>
    <m/>
    <x v="0"/>
    <x v="17"/>
    <m/>
    <m/>
    <m/>
  </r>
  <r>
    <x v="235"/>
    <x v="905"/>
    <x v="7"/>
    <x v="15"/>
    <n v="20"/>
    <n v="2"/>
    <x v="0"/>
    <m/>
    <x v="0"/>
    <x v="17"/>
    <m/>
    <m/>
    <m/>
  </r>
  <r>
    <x v="235"/>
    <x v="905"/>
    <x v="7"/>
    <x v="15"/>
    <n v="20"/>
    <n v="2"/>
    <x v="0"/>
    <m/>
    <x v="0"/>
    <x v="17"/>
    <m/>
    <m/>
    <m/>
  </r>
  <r>
    <x v="235"/>
    <x v="217"/>
    <x v="0"/>
    <x v="0"/>
    <n v="19"/>
    <n v="3"/>
    <x v="0"/>
    <m/>
    <x v="0"/>
    <x v="0"/>
    <m/>
    <m/>
    <s v="x"/>
  </r>
  <r>
    <x v="235"/>
    <x v="11"/>
    <x v="9"/>
    <x v="9"/>
    <n v="16"/>
    <n v="1"/>
    <x v="0"/>
    <m/>
    <x v="0"/>
    <x v="0"/>
    <m/>
    <m/>
    <s v="x"/>
  </r>
  <r>
    <x v="235"/>
    <x v="652"/>
    <x v="1"/>
    <x v="67"/>
    <n v="20"/>
    <n v="2"/>
    <x v="0"/>
    <m/>
    <x v="0"/>
    <x v="0"/>
    <m/>
    <m/>
    <m/>
  </r>
  <r>
    <x v="235"/>
    <x v="652"/>
    <x v="1"/>
    <x v="67"/>
    <n v="20"/>
    <n v="2"/>
    <x v="0"/>
    <m/>
    <x v="0"/>
    <x v="0"/>
    <m/>
    <m/>
    <m/>
  </r>
  <r>
    <x v="235"/>
    <x v="652"/>
    <x v="1"/>
    <x v="67"/>
    <n v="20"/>
    <n v="2"/>
    <x v="0"/>
    <m/>
    <x v="0"/>
    <x v="0"/>
    <m/>
    <m/>
    <m/>
  </r>
  <r>
    <x v="235"/>
    <x v="652"/>
    <x v="1"/>
    <x v="67"/>
    <n v="20"/>
    <n v="2"/>
    <x v="0"/>
    <m/>
    <x v="0"/>
    <x v="0"/>
    <m/>
    <m/>
    <m/>
  </r>
  <r>
    <x v="235"/>
    <x v="652"/>
    <x v="1"/>
    <x v="67"/>
    <n v="25"/>
    <n v="5"/>
    <x v="0"/>
    <m/>
    <x v="0"/>
    <x v="0"/>
    <m/>
    <m/>
    <m/>
  </r>
  <r>
    <x v="235"/>
    <x v="652"/>
    <x v="1"/>
    <x v="67"/>
    <n v="25"/>
    <n v="5"/>
    <x v="0"/>
    <m/>
    <x v="0"/>
    <x v="0"/>
    <m/>
    <m/>
    <m/>
  </r>
  <r>
    <x v="235"/>
    <x v="765"/>
    <x v="1"/>
    <x v="67"/>
    <n v="7"/>
    <n v="2"/>
    <x v="0"/>
    <m/>
    <x v="0"/>
    <x v="0"/>
    <m/>
    <m/>
    <m/>
  </r>
  <r>
    <x v="235"/>
    <x v="23"/>
    <x v="0"/>
    <x v="17"/>
    <n v="24"/>
    <n v="2"/>
    <x v="0"/>
    <m/>
    <x v="0"/>
    <x v="0"/>
    <m/>
    <m/>
    <s v="x"/>
  </r>
  <r>
    <x v="235"/>
    <x v="906"/>
    <x v="1"/>
    <x v="67"/>
    <n v="24"/>
    <n v="5"/>
    <x v="0"/>
    <m/>
    <x v="0"/>
    <x v="0"/>
    <m/>
    <m/>
    <m/>
  </r>
  <r>
    <x v="235"/>
    <x v="700"/>
    <x v="7"/>
    <x v="36"/>
    <n v="3"/>
    <n v="3"/>
    <x v="0"/>
    <m/>
    <x v="0"/>
    <x v="0"/>
    <m/>
    <m/>
    <m/>
  </r>
  <r>
    <x v="235"/>
    <x v="907"/>
    <x v="1"/>
    <x v="22"/>
    <n v="7"/>
    <n v="4"/>
    <x v="0"/>
    <m/>
    <x v="0"/>
    <x v="0"/>
    <m/>
    <m/>
    <m/>
  </r>
  <r>
    <x v="235"/>
    <x v="908"/>
    <x v="2"/>
    <x v="2"/>
    <n v="14"/>
    <n v="2"/>
    <x v="0"/>
    <m/>
    <x v="0"/>
    <x v="0"/>
    <m/>
    <m/>
    <s v="x"/>
  </r>
  <r>
    <x v="235"/>
    <x v="700"/>
    <x v="5"/>
    <x v="59"/>
    <n v="4"/>
    <n v="4"/>
    <x v="0"/>
    <m/>
    <x v="0"/>
    <x v="0"/>
    <m/>
    <m/>
    <m/>
  </r>
  <r>
    <x v="235"/>
    <x v="438"/>
    <x v="7"/>
    <x v="15"/>
    <n v="4"/>
    <n v="2"/>
    <x v="0"/>
    <m/>
    <x v="0"/>
    <x v="0"/>
    <m/>
    <m/>
    <s v="x"/>
  </r>
  <r>
    <x v="235"/>
    <x v="438"/>
    <x v="7"/>
    <x v="20"/>
    <n v="6"/>
    <n v="2"/>
    <x v="0"/>
    <m/>
    <x v="0"/>
    <x v="0"/>
    <m/>
    <m/>
    <s v="x"/>
  </r>
  <r>
    <x v="235"/>
    <x v="438"/>
    <x v="7"/>
    <x v="22"/>
    <n v="6"/>
    <n v="2"/>
    <x v="0"/>
    <m/>
    <x v="0"/>
    <x v="0"/>
    <m/>
    <m/>
    <s v="x"/>
  </r>
  <r>
    <x v="235"/>
    <x v="438"/>
    <x v="7"/>
    <x v="15"/>
    <n v="3"/>
    <n v="2"/>
    <x v="0"/>
    <m/>
    <x v="0"/>
    <x v="0"/>
    <m/>
    <m/>
    <s v="x"/>
  </r>
  <r>
    <x v="235"/>
    <x v="909"/>
    <x v="2"/>
    <x v="2"/>
    <n v="6"/>
    <n v="2"/>
    <x v="0"/>
    <m/>
    <x v="0"/>
    <x v="1"/>
    <m/>
    <m/>
    <s v="x"/>
  </r>
  <r>
    <x v="235"/>
    <x v="886"/>
    <x v="2"/>
    <x v="2"/>
    <n v="8"/>
    <n v="3"/>
    <x v="0"/>
    <m/>
    <x v="0"/>
    <x v="0"/>
    <m/>
    <m/>
    <s v="x"/>
  </r>
  <r>
    <x v="235"/>
    <x v="88"/>
    <x v="2"/>
    <x v="2"/>
    <n v="5"/>
    <n v="3"/>
    <x v="0"/>
    <m/>
    <x v="0"/>
    <x v="0"/>
    <m/>
    <m/>
    <s v="x"/>
  </r>
  <r>
    <x v="235"/>
    <x v="13"/>
    <x v="6"/>
    <x v="16"/>
    <n v="12"/>
    <n v="5"/>
    <x v="0"/>
    <m/>
    <x v="0"/>
    <x v="17"/>
    <m/>
    <m/>
    <m/>
  </r>
  <r>
    <x v="235"/>
    <x v="61"/>
    <x v="7"/>
    <x v="33"/>
    <n v="5"/>
    <n v="3"/>
    <x v="0"/>
    <m/>
    <x v="0"/>
    <x v="0"/>
    <m/>
    <m/>
    <m/>
  </r>
  <r>
    <x v="236"/>
    <x v="418"/>
    <x v="10"/>
    <x v="0"/>
    <n v="14"/>
    <n v="2"/>
    <x v="26"/>
    <m/>
    <x v="1"/>
    <x v="1"/>
    <m/>
    <s v="x"/>
    <s v="x"/>
  </r>
  <r>
    <x v="236"/>
    <x v="13"/>
    <x v="6"/>
    <x v="14"/>
    <n v="1"/>
    <n v="1"/>
    <x v="0"/>
    <m/>
    <x v="0"/>
    <x v="0"/>
    <m/>
    <m/>
    <m/>
  </r>
  <r>
    <x v="236"/>
    <x v="1"/>
    <x v="1"/>
    <x v="1"/>
    <n v="26"/>
    <n v="2"/>
    <x v="0"/>
    <m/>
    <x v="0"/>
    <x v="0"/>
    <m/>
    <m/>
    <s v="x"/>
  </r>
  <r>
    <x v="236"/>
    <x v="418"/>
    <x v="0"/>
    <x v="0"/>
    <n v="14"/>
    <n v="2"/>
    <x v="0"/>
    <m/>
    <x v="0"/>
    <x v="0"/>
    <m/>
    <m/>
    <s v="x"/>
  </r>
  <r>
    <x v="236"/>
    <x v="546"/>
    <x v="9"/>
    <x v="12"/>
    <n v="23"/>
    <n v="1"/>
    <x v="0"/>
    <m/>
    <x v="0"/>
    <x v="0"/>
    <m/>
    <m/>
    <s v="x"/>
  </r>
  <r>
    <x v="236"/>
    <x v="546"/>
    <x v="9"/>
    <x v="12"/>
    <n v="23"/>
    <n v="1"/>
    <x v="0"/>
    <m/>
    <x v="0"/>
    <x v="0"/>
    <m/>
    <m/>
    <s v="x"/>
  </r>
  <r>
    <x v="236"/>
    <x v="546"/>
    <x v="9"/>
    <x v="12"/>
    <n v="23"/>
    <n v="1"/>
    <x v="0"/>
    <m/>
    <x v="0"/>
    <x v="0"/>
    <m/>
    <m/>
    <s v="x"/>
  </r>
  <r>
    <x v="236"/>
    <x v="910"/>
    <x v="7"/>
    <x v="24"/>
    <n v="20"/>
    <n v="2"/>
    <x v="0"/>
    <m/>
    <x v="0"/>
    <x v="4"/>
    <m/>
    <m/>
    <m/>
  </r>
  <r>
    <x v="236"/>
    <x v="910"/>
    <x v="7"/>
    <x v="24"/>
    <n v="20"/>
    <n v="2"/>
    <x v="0"/>
    <m/>
    <x v="0"/>
    <x v="15"/>
    <m/>
    <m/>
    <m/>
  </r>
  <r>
    <x v="236"/>
    <x v="910"/>
    <x v="7"/>
    <x v="24"/>
    <n v="20"/>
    <n v="2"/>
    <x v="0"/>
    <m/>
    <x v="0"/>
    <x v="4"/>
    <m/>
    <m/>
    <m/>
  </r>
  <r>
    <x v="236"/>
    <x v="627"/>
    <x v="1"/>
    <x v="67"/>
    <n v="13"/>
    <n v="2"/>
    <x v="0"/>
    <m/>
    <x v="0"/>
    <x v="0"/>
    <m/>
    <m/>
    <m/>
  </r>
  <r>
    <x v="236"/>
    <x v="805"/>
    <x v="7"/>
    <x v="24"/>
    <n v="7"/>
    <n v="2"/>
    <x v="0"/>
    <m/>
    <x v="0"/>
    <x v="0"/>
    <m/>
    <m/>
    <m/>
  </r>
  <r>
    <x v="236"/>
    <x v="881"/>
    <x v="7"/>
    <x v="50"/>
    <n v="32"/>
    <n v="20"/>
    <x v="0"/>
    <m/>
    <x v="0"/>
    <x v="0"/>
    <m/>
    <m/>
    <m/>
  </r>
  <r>
    <x v="236"/>
    <x v="11"/>
    <x v="1"/>
    <x v="9"/>
    <n v="26"/>
    <n v="2"/>
    <x v="0"/>
    <m/>
    <x v="0"/>
    <x v="0"/>
    <m/>
    <m/>
    <s v="x"/>
  </r>
  <r>
    <x v="236"/>
    <x v="11"/>
    <x v="1"/>
    <x v="9"/>
    <n v="26"/>
    <n v="2"/>
    <x v="0"/>
    <m/>
    <x v="0"/>
    <x v="0"/>
    <m/>
    <m/>
    <s v="x"/>
  </r>
  <r>
    <x v="236"/>
    <x v="382"/>
    <x v="13"/>
    <x v="129"/>
    <n v="25"/>
    <n v="9"/>
    <x v="0"/>
    <m/>
    <x v="0"/>
    <x v="0"/>
    <m/>
    <m/>
    <m/>
  </r>
  <r>
    <x v="236"/>
    <x v="382"/>
    <x v="13"/>
    <x v="129"/>
    <n v="25"/>
    <n v="9"/>
    <x v="0"/>
    <m/>
    <x v="0"/>
    <x v="0"/>
    <m/>
    <m/>
    <m/>
  </r>
  <r>
    <x v="236"/>
    <x v="131"/>
    <x v="7"/>
    <x v="20"/>
    <n v="20"/>
    <n v="2"/>
    <x v="0"/>
    <m/>
    <x v="0"/>
    <x v="0"/>
    <m/>
    <m/>
    <s v="x"/>
  </r>
  <r>
    <x v="236"/>
    <x v="131"/>
    <x v="7"/>
    <x v="20"/>
    <n v="20"/>
    <n v="2"/>
    <x v="0"/>
    <m/>
    <x v="0"/>
    <x v="0"/>
    <m/>
    <m/>
    <s v="x"/>
  </r>
  <r>
    <x v="236"/>
    <x v="131"/>
    <x v="7"/>
    <x v="20"/>
    <n v="20"/>
    <n v="2"/>
    <x v="0"/>
    <m/>
    <x v="0"/>
    <x v="0"/>
    <m/>
    <m/>
    <s v="x"/>
  </r>
  <r>
    <x v="236"/>
    <x v="911"/>
    <x v="0"/>
    <x v="41"/>
    <n v="12"/>
    <n v="11"/>
    <x v="0"/>
    <m/>
    <x v="0"/>
    <x v="0"/>
    <m/>
    <m/>
    <m/>
  </r>
  <r>
    <x v="236"/>
    <x v="13"/>
    <x v="6"/>
    <x v="130"/>
    <n v="8"/>
    <n v="2"/>
    <x v="0"/>
    <m/>
    <x v="0"/>
    <x v="0"/>
    <m/>
    <m/>
    <m/>
  </r>
  <r>
    <x v="237"/>
    <x v="912"/>
    <x v="2"/>
    <x v="2"/>
    <n v="1"/>
    <n v="1"/>
    <x v="0"/>
    <m/>
    <x v="0"/>
    <x v="0"/>
    <m/>
    <m/>
    <s v="x"/>
  </r>
  <r>
    <x v="238"/>
    <x v="62"/>
    <x v="2"/>
    <x v="38"/>
    <n v="5"/>
    <n v="2"/>
    <x v="0"/>
    <m/>
    <x v="0"/>
    <x v="1"/>
    <m/>
    <m/>
    <s v="x"/>
  </r>
  <r>
    <x v="238"/>
    <x v="217"/>
    <x v="2"/>
    <x v="38"/>
    <n v="5"/>
    <n v="6"/>
    <x v="0"/>
    <m/>
    <x v="0"/>
    <x v="0"/>
    <m/>
    <m/>
    <s v="x"/>
  </r>
  <r>
    <x v="238"/>
    <x v="498"/>
    <x v="2"/>
    <x v="2"/>
    <n v="6"/>
    <n v="1"/>
    <x v="0"/>
    <m/>
    <x v="0"/>
    <x v="0"/>
    <m/>
    <m/>
    <s v="x"/>
  </r>
  <r>
    <x v="163"/>
    <x v="606"/>
    <x v="8"/>
    <x v="20"/>
    <n v="19"/>
    <n v="1"/>
    <x v="0"/>
    <m/>
    <x v="0"/>
    <x v="0"/>
    <m/>
    <m/>
    <m/>
  </r>
  <r>
    <x v="163"/>
    <x v="606"/>
    <x v="8"/>
    <x v="15"/>
    <n v="19"/>
    <n v="1"/>
    <x v="0"/>
    <m/>
    <x v="0"/>
    <x v="0"/>
    <m/>
    <m/>
    <m/>
  </r>
  <r>
    <x v="164"/>
    <x v="546"/>
    <x v="1"/>
    <x v="25"/>
    <n v="22"/>
    <n v="1"/>
    <x v="0"/>
    <m/>
    <x v="0"/>
    <x v="0"/>
    <m/>
    <m/>
    <s v="x"/>
  </r>
  <r>
    <x v="184"/>
    <x v="700"/>
    <x v="0"/>
    <x v="126"/>
    <n v="4"/>
    <n v="3"/>
    <x v="0"/>
    <m/>
    <x v="0"/>
    <x v="0"/>
    <m/>
    <m/>
    <m/>
  </r>
  <r>
    <x v="184"/>
    <x v="772"/>
    <x v="5"/>
    <x v="8"/>
    <n v="23"/>
    <n v="2"/>
    <x v="0"/>
    <m/>
    <x v="0"/>
    <x v="4"/>
    <m/>
    <m/>
    <m/>
  </r>
  <r>
    <x v="163"/>
    <x v="546"/>
    <x v="1"/>
    <x v="21"/>
    <n v="13"/>
    <n v="2"/>
    <x v="0"/>
    <m/>
    <x v="0"/>
    <x v="0"/>
    <m/>
    <m/>
    <s v="x"/>
  </r>
  <r>
    <x v="163"/>
    <x v="913"/>
    <x v="7"/>
    <x v="20"/>
    <n v="22"/>
    <n v="2"/>
    <x v="0"/>
    <m/>
    <x v="0"/>
    <x v="0"/>
    <m/>
    <m/>
    <m/>
  </r>
  <r>
    <x v="163"/>
    <x v="914"/>
    <x v="9"/>
    <x v="68"/>
    <n v="25"/>
    <n v="5"/>
    <x v="0"/>
    <m/>
    <x v="0"/>
    <x v="0"/>
    <m/>
    <m/>
    <m/>
  </r>
  <r>
    <x v="163"/>
    <x v="915"/>
    <x v="7"/>
    <x v="36"/>
    <n v="12"/>
    <n v="3"/>
    <x v="0"/>
    <m/>
    <x v="0"/>
    <x v="0"/>
    <m/>
    <m/>
    <m/>
  </r>
  <r>
    <x v="163"/>
    <x v="916"/>
    <x v="8"/>
    <x v="15"/>
    <n v="22"/>
    <n v="2"/>
    <x v="0"/>
    <m/>
    <x v="0"/>
    <x v="0"/>
    <m/>
    <m/>
    <m/>
  </r>
  <r>
    <x v="163"/>
    <x v="298"/>
    <x v="5"/>
    <x v="4"/>
    <n v="22"/>
    <n v="2"/>
    <x v="0"/>
    <m/>
    <x v="0"/>
    <x v="0"/>
    <m/>
    <m/>
    <s v="x"/>
  </r>
  <r>
    <x v="163"/>
    <x v="533"/>
    <x v="1"/>
    <x v="28"/>
    <n v="20"/>
    <n v="2"/>
    <x v="0"/>
    <m/>
    <x v="0"/>
    <x v="0"/>
    <m/>
    <m/>
    <m/>
  </r>
  <r>
    <x v="163"/>
    <x v="533"/>
    <x v="1"/>
    <x v="28"/>
    <n v="20"/>
    <n v="2"/>
    <x v="0"/>
    <m/>
    <x v="0"/>
    <x v="0"/>
    <m/>
    <m/>
    <m/>
  </r>
  <r>
    <x v="163"/>
    <x v="917"/>
    <x v="1"/>
    <x v="42"/>
    <n v="13"/>
    <n v="1"/>
    <x v="0"/>
    <m/>
    <x v="0"/>
    <x v="0"/>
    <m/>
    <m/>
    <m/>
  </r>
  <r>
    <x v="168"/>
    <x v="918"/>
    <x v="7"/>
    <x v="36"/>
    <n v="22"/>
    <n v="2"/>
    <x v="0"/>
    <m/>
    <x v="0"/>
    <x v="0"/>
    <m/>
    <m/>
    <m/>
  </r>
  <r>
    <x v="186"/>
    <x v="919"/>
    <x v="1"/>
    <x v="18"/>
    <n v="35"/>
    <n v="1"/>
    <x v="0"/>
    <m/>
    <x v="0"/>
    <x v="0"/>
    <m/>
    <m/>
    <m/>
  </r>
  <r>
    <x v="191"/>
    <x v="920"/>
    <x v="1"/>
    <x v="19"/>
    <n v="3"/>
    <n v="2"/>
    <x v="0"/>
    <m/>
    <x v="0"/>
    <x v="0"/>
    <m/>
    <m/>
    <m/>
  </r>
  <r>
    <x v="191"/>
    <x v="75"/>
    <x v="5"/>
    <x v="8"/>
    <n v="20"/>
    <n v="2"/>
    <x v="0"/>
    <m/>
    <x v="0"/>
    <x v="4"/>
    <m/>
    <m/>
    <s v="x"/>
  </r>
  <r>
    <x v="191"/>
    <x v="75"/>
    <x v="5"/>
    <x v="8"/>
    <n v="20"/>
    <n v="2"/>
    <x v="0"/>
    <m/>
    <x v="0"/>
    <x v="4"/>
    <m/>
    <m/>
    <s v="x"/>
  </r>
  <r>
    <x v="191"/>
    <x v="921"/>
    <x v="7"/>
    <x v="20"/>
    <n v="18"/>
    <n v="2"/>
    <x v="0"/>
    <m/>
    <x v="0"/>
    <x v="0"/>
    <m/>
    <m/>
    <m/>
  </r>
  <r>
    <x v="191"/>
    <x v="921"/>
    <x v="7"/>
    <x v="20"/>
    <n v="18"/>
    <n v="2"/>
    <x v="0"/>
    <m/>
    <x v="0"/>
    <x v="0"/>
    <m/>
    <m/>
    <m/>
  </r>
  <r>
    <x v="195"/>
    <x v="546"/>
    <x v="9"/>
    <x v="12"/>
    <n v="16"/>
    <n v="1"/>
    <x v="0"/>
    <m/>
    <x v="0"/>
    <x v="0"/>
    <m/>
    <m/>
    <s v="x"/>
  </r>
  <r>
    <x v="194"/>
    <x v="232"/>
    <x v="9"/>
    <x v="9"/>
    <n v="34"/>
    <n v="4"/>
    <x v="0"/>
    <m/>
    <x v="0"/>
    <x v="0"/>
    <m/>
    <m/>
    <m/>
  </r>
  <r>
    <x v="195"/>
    <x v="922"/>
    <x v="7"/>
    <x v="24"/>
    <n v="16"/>
    <n v="2"/>
    <x v="0"/>
    <m/>
    <x v="0"/>
    <x v="4"/>
    <m/>
    <m/>
    <m/>
  </r>
  <r>
    <x v="181"/>
    <x v="13"/>
    <x v="6"/>
    <x v="21"/>
    <n v="2"/>
    <n v="1"/>
    <x v="0"/>
    <m/>
    <x v="0"/>
    <x v="0"/>
    <m/>
    <m/>
    <m/>
  </r>
  <r>
    <x v="195"/>
    <x v="195"/>
    <x v="5"/>
    <x v="51"/>
    <n v="24"/>
    <n v="2"/>
    <x v="0"/>
    <m/>
    <x v="0"/>
    <x v="0"/>
    <m/>
    <m/>
    <s v="x"/>
  </r>
  <r>
    <x v="195"/>
    <x v="195"/>
    <x v="0"/>
    <x v="37"/>
    <n v="25"/>
    <n v="2"/>
    <x v="0"/>
    <m/>
    <x v="0"/>
    <x v="0"/>
    <m/>
    <m/>
    <s v="x"/>
  </r>
  <r>
    <x v="195"/>
    <x v="195"/>
    <x v="0"/>
    <x v="37"/>
    <n v="25"/>
    <n v="2"/>
    <x v="0"/>
    <m/>
    <x v="0"/>
    <x v="0"/>
    <m/>
    <m/>
    <s v="x"/>
  </r>
  <r>
    <x v="195"/>
    <x v="195"/>
    <x v="0"/>
    <x v="37"/>
    <n v="25"/>
    <n v="2"/>
    <x v="0"/>
    <m/>
    <x v="0"/>
    <x v="0"/>
    <m/>
    <m/>
    <s v="x"/>
  </r>
  <r>
    <x v="195"/>
    <x v="195"/>
    <x v="0"/>
    <x v="37"/>
    <n v="25"/>
    <n v="2"/>
    <x v="0"/>
    <m/>
    <x v="0"/>
    <x v="0"/>
    <m/>
    <m/>
    <s v="x"/>
  </r>
  <r>
    <x v="191"/>
    <x v="422"/>
    <x v="7"/>
    <x v="36"/>
    <n v="10"/>
    <n v="2"/>
    <x v="0"/>
    <m/>
    <x v="0"/>
    <x v="0"/>
    <m/>
    <m/>
    <m/>
  </r>
  <r>
    <x v="191"/>
    <x v="1"/>
    <x v="1"/>
    <x v="1"/>
    <n v="13"/>
    <n v="3"/>
    <x v="0"/>
    <m/>
    <x v="0"/>
    <x v="0"/>
    <m/>
    <m/>
    <s v="x"/>
  </r>
  <r>
    <x v="167"/>
    <x v="266"/>
    <x v="5"/>
    <x v="21"/>
    <n v="4"/>
    <n v="1"/>
    <x v="0"/>
    <m/>
    <x v="0"/>
    <x v="0"/>
    <m/>
    <m/>
    <s v="x"/>
  </r>
  <r>
    <x v="167"/>
    <x v="80"/>
    <x v="1"/>
    <x v="52"/>
    <n v="32"/>
    <n v="2"/>
    <x v="0"/>
    <m/>
    <x v="0"/>
    <x v="0"/>
    <m/>
    <m/>
    <m/>
  </r>
  <r>
    <x v="167"/>
    <x v="43"/>
    <x v="0"/>
    <x v="21"/>
    <n v="23"/>
    <n v="3"/>
    <x v="0"/>
    <m/>
    <x v="0"/>
    <x v="0"/>
    <m/>
    <m/>
    <s v="x"/>
  </r>
  <r>
    <x v="167"/>
    <x v="119"/>
    <x v="9"/>
    <x v="29"/>
    <n v="16"/>
    <n v="1"/>
    <x v="0"/>
    <m/>
    <x v="0"/>
    <x v="1"/>
    <m/>
    <m/>
    <s v="x"/>
  </r>
  <r>
    <x v="239"/>
    <x v="923"/>
    <x v="9"/>
    <x v="73"/>
    <n v="11"/>
    <n v="1"/>
    <x v="0"/>
    <m/>
    <x v="0"/>
    <x v="0"/>
    <m/>
    <m/>
    <s v="x"/>
  </r>
  <r>
    <x v="239"/>
    <x v="553"/>
    <x v="0"/>
    <x v="41"/>
    <n v="11"/>
    <n v="3"/>
    <x v="0"/>
    <m/>
    <x v="0"/>
    <x v="0"/>
    <m/>
    <m/>
    <s v="x"/>
  </r>
  <r>
    <x v="239"/>
    <x v="458"/>
    <x v="2"/>
    <x v="2"/>
    <n v="7"/>
    <n v="3"/>
    <x v="0"/>
    <m/>
    <x v="0"/>
    <x v="0"/>
    <m/>
    <m/>
    <s v="x"/>
  </r>
  <r>
    <x v="240"/>
    <x v="546"/>
    <x v="9"/>
    <x v="90"/>
    <n v="6"/>
    <n v="1"/>
    <x v="0"/>
    <m/>
    <x v="0"/>
    <x v="0"/>
    <m/>
    <m/>
    <s v="x"/>
  </r>
  <r>
    <x v="240"/>
    <x v="1"/>
    <x v="1"/>
    <x v="45"/>
    <n v="24"/>
    <n v="2"/>
    <x v="0"/>
    <m/>
    <x v="0"/>
    <x v="0"/>
    <m/>
    <m/>
    <s v="x"/>
  </r>
  <r>
    <x v="240"/>
    <x v="881"/>
    <x v="7"/>
    <x v="49"/>
    <n v="4"/>
    <n v="2"/>
    <x v="0"/>
    <m/>
    <x v="0"/>
    <x v="0"/>
    <m/>
    <m/>
    <m/>
  </r>
  <r>
    <x v="241"/>
    <x v="924"/>
    <x v="7"/>
    <x v="22"/>
    <n v="7"/>
    <n v="6"/>
    <x v="0"/>
    <m/>
    <x v="0"/>
    <x v="0"/>
    <m/>
    <m/>
    <m/>
  </r>
  <r>
    <x v="241"/>
    <x v="925"/>
    <x v="5"/>
    <x v="46"/>
    <n v="16"/>
    <n v="2"/>
    <x v="0"/>
    <m/>
    <x v="0"/>
    <x v="0"/>
    <m/>
    <m/>
    <s v="x"/>
  </r>
  <r>
    <x v="241"/>
    <x v="926"/>
    <x v="9"/>
    <x v="60"/>
    <n v="10"/>
    <n v="2"/>
    <x v="0"/>
    <m/>
    <x v="0"/>
    <x v="0"/>
    <m/>
    <m/>
    <s v="x"/>
  </r>
  <r>
    <x v="241"/>
    <x v="13"/>
    <x v="6"/>
    <x v="126"/>
    <n v="5"/>
    <n v="3"/>
    <x v="0"/>
    <m/>
    <x v="0"/>
    <x v="0"/>
    <m/>
    <m/>
    <m/>
  </r>
  <r>
    <x v="241"/>
    <x v="927"/>
    <x v="7"/>
    <x v="5"/>
    <n v="2"/>
    <n v="1"/>
    <x v="0"/>
    <m/>
    <x v="0"/>
    <x v="0"/>
    <m/>
    <m/>
    <s v="x"/>
  </r>
  <r>
    <x v="241"/>
    <x v="923"/>
    <x v="9"/>
    <x v="73"/>
    <n v="17"/>
    <n v="2"/>
    <x v="0"/>
    <m/>
    <x v="0"/>
    <x v="0"/>
    <m/>
    <m/>
    <s v="x"/>
  </r>
  <r>
    <x v="241"/>
    <x v="923"/>
    <x v="9"/>
    <x v="73"/>
    <n v="17"/>
    <n v="2"/>
    <x v="0"/>
    <m/>
    <x v="0"/>
    <x v="0"/>
    <m/>
    <m/>
    <s v="x"/>
  </r>
  <r>
    <x v="241"/>
    <x v="923"/>
    <x v="9"/>
    <x v="73"/>
    <n v="17"/>
    <n v="2"/>
    <x v="0"/>
    <m/>
    <x v="0"/>
    <x v="0"/>
    <m/>
    <m/>
    <s v="x"/>
  </r>
  <r>
    <x v="241"/>
    <x v="923"/>
    <x v="9"/>
    <x v="73"/>
    <n v="17"/>
    <n v="2"/>
    <x v="0"/>
    <m/>
    <x v="0"/>
    <x v="0"/>
    <m/>
    <m/>
    <s v="x"/>
  </r>
  <r>
    <x v="241"/>
    <x v="928"/>
    <x v="2"/>
    <x v="2"/>
    <n v="13"/>
    <n v="3"/>
    <x v="0"/>
    <m/>
    <x v="0"/>
    <x v="0"/>
    <m/>
    <m/>
    <s v="x"/>
  </r>
  <r>
    <x v="242"/>
    <x v="923"/>
    <x v="9"/>
    <x v="73"/>
    <n v="17"/>
    <n v="2"/>
    <x v="0"/>
    <m/>
    <x v="0"/>
    <x v="0"/>
    <m/>
    <m/>
    <s v="x"/>
  </r>
  <r>
    <x v="242"/>
    <x v="929"/>
    <x v="9"/>
    <x v="60"/>
    <n v="7"/>
    <n v="1"/>
    <x v="0"/>
    <m/>
    <x v="0"/>
    <x v="0"/>
    <m/>
    <m/>
    <m/>
  </r>
  <r>
    <x v="242"/>
    <x v="287"/>
    <x v="0"/>
    <x v="41"/>
    <n v="16"/>
    <n v="3"/>
    <x v="0"/>
    <m/>
    <x v="0"/>
    <x v="0"/>
    <m/>
    <m/>
    <m/>
  </r>
  <r>
    <x v="242"/>
    <x v="698"/>
    <x v="0"/>
    <x v="41"/>
    <n v="25"/>
    <n v="4"/>
    <x v="0"/>
    <m/>
    <x v="0"/>
    <x v="0"/>
    <m/>
    <m/>
    <m/>
  </r>
  <r>
    <x v="242"/>
    <x v="930"/>
    <x v="10"/>
    <x v="38"/>
    <n v="15"/>
    <n v="5"/>
    <x v="0"/>
    <m/>
    <x v="0"/>
    <x v="0"/>
    <m/>
    <m/>
    <s v="x"/>
  </r>
  <r>
    <x v="242"/>
    <x v="931"/>
    <x v="2"/>
    <x v="23"/>
    <n v="4"/>
    <n v="2"/>
    <x v="0"/>
    <m/>
    <x v="0"/>
    <x v="0"/>
    <m/>
    <m/>
    <s v="x"/>
  </r>
  <r>
    <x v="242"/>
    <x v="932"/>
    <x v="2"/>
    <x v="23"/>
    <n v="6"/>
    <n v="3"/>
    <x v="0"/>
    <m/>
    <x v="0"/>
    <x v="0"/>
    <m/>
    <m/>
    <s v="x"/>
  </r>
  <r>
    <x v="242"/>
    <x v="933"/>
    <x v="2"/>
    <x v="2"/>
    <n v="30"/>
    <n v="20"/>
    <x v="0"/>
    <m/>
    <x v="0"/>
    <x v="2"/>
    <m/>
    <m/>
    <s v="x"/>
  </r>
  <r>
    <x v="242"/>
    <x v="13"/>
    <x v="6"/>
    <x v="21"/>
    <n v="4"/>
    <n v="4"/>
    <x v="0"/>
    <m/>
    <x v="0"/>
    <x v="0"/>
    <m/>
    <m/>
    <m/>
  </r>
  <r>
    <x v="242"/>
    <x v="934"/>
    <x v="9"/>
    <x v="60"/>
    <n v="9"/>
    <n v="3"/>
    <x v="0"/>
    <m/>
    <x v="0"/>
    <x v="0"/>
    <m/>
    <m/>
    <s v="x"/>
  </r>
  <r>
    <x v="243"/>
    <x v="276"/>
    <x v="5"/>
    <x v="46"/>
    <n v="19"/>
    <n v="3"/>
    <x v="0"/>
    <m/>
    <x v="0"/>
    <x v="0"/>
    <m/>
    <m/>
    <s v="x"/>
  </r>
  <r>
    <x v="244"/>
    <x v="590"/>
    <x v="1"/>
    <x v="19"/>
    <n v="8"/>
    <n v="5"/>
    <x v="0"/>
    <m/>
    <x v="0"/>
    <x v="0"/>
    <m/>
    <m/>
    <s v="x"/>
  </r>
  <r>
    <x v="244"/>
    <x v="708"/>
    <x v="3"/>
    <x v="55"/>
    <n v="27"/>
    <n v="2"/>
    <x v="0"/>
    <m/>
    <x v="0"/>
    <x v="0"/>
    <m/>
    <m/>
    <m/>
  </r>
  <r>
    <x v="186"/>
    <x v="231"/>
    <x v="5"/>
    <x v="31"/>
    <n v="22"/>
    <n v="2"/>
    <x v="0"/>
    <m/>
    <x v="0"/>
    <x v="0"/>
    <m/>
    <m/>
    <s v="x"/>
  </r>
  <r>
    <x v="245"/>
    <x v="923"/>
    <x v="9"/>
    <x v="73"/>
    <n v="17"/>
    <n v="2"/>
    <x v="0"/>
    <m/>
    <x v="0"/>
    <x v="0"/>
    <m/>
    <m/>
    <s v="x"/>
  </r>
  <r>
    <x v="245"/>
    <x v="935"/>
    <x v="2"/>
    <x v="2"/>
    <n v="13"/>
    <n v="3"/>
    <x v="0"/>
    <m/>
    <x v="0"/>
    <x v="0"/>
    <m/>
    <m/>
    <m/>
  </r>
  <r>
    <x v="245"/>
    <x v="923"/>
    <x v="9"/>
    <x v="73"/>
    <n v="17"/>
    <n v="2"/>
    <x v="0"/>
    <m/>
    <x v="0"/>
    <x v="0"/>
    <m/>
    <m/>
    <s v="x"/>
  </r>
  <r>
    <x v="245"/>
    <x v="923"/>
    <x v="9"/>
    <x v="73"/>
    <n v="17"/>
    <n v="2"/>
    <x v="0"/>
    <m/>
    <x v="0"/>
    <x v="0"/>
    <m/>
    <m/>
    <s v="x"/>
  </r>
  <r>
    <x v="245"/>
    <x v="936"/>
    <x v="9"/>
    <x v="60"/>
    <n v="5"/>
    <n v="1"/>
    <x v="0"/>
    <m/>
    <x v="0"/>
    <x v="0"/>
    <m/>
    <m/>
    <s v="x"/>
  </r>
  <r>
    <x v="245"/>
    <x v="923"/>
    <x v="9"/>
    <x v="73"/>
    <n v="17"/>
    <n v="2"/>
    <x v="0"/>
    <m/>
    <x v="0"/>
    <x v="0"/>
    <m/>
    <m/>
    <s v="x"/>
  </r>
  <r>
    <x v="186"/>
    <x v="937"/>
    <x v="1"/>
    <x v="45"/>
    <n v="18"/>
    <n v="2"/>
    <x v="0"/>
    <m/>
    <x v="0"/>
    <x v="0"/>
    <m/>
    <m/>
    <s v="x"/>
  </r>
  <r>
    <x v="186"/>
    <x v="581"/>
    <x v="5"/>
    <x v="8"/>
    <n v="24"/>
    <n v="1"/>
    <x v="0"/>
    <m/>
    <x v="0"/>
    <x v="0"/>
    <m/>
    <m/>
    <m/>
  </r>
  <r>
    <x v="240"/>
    <x v="938"/>
    <x v="9"/>
    <x v="68"/>
    <n v="13"/>
    <n v="2"/>
    <x v="0"/>
    <m/>
    <x v="0"/>
    <x v="0"/>
    <m/>
    <m/>
    <m/>
  </r>
  <r>
    <x v="246"/>
    <x v="542"/>
    <x v="1"/>
    <x v="18"/>
    <n v="24"/>
    <n v="2"/>
    <x v="0"/>
    <m/>
    <x v="0"/>
    <x v="0"/>
    <m/>
    <m/>
    <m/>
  </r>
  <r>
    <x v="246"/>
    <x v="939"/>
    <x v="7"/>
    <x v="36"/>
    <n v="21"/>
    <n v="2"/>
    <x v="0"/>
    <m/>
    <x v="0"/>
    <x v="0"/>
    <m/>
    <m/>
    <m/>
  </r>
  <r>
    <x v="246"/>
    <x v="761"/>
    <x v="0"/>
    <x v="17"/>
    <n v="20"/>
    <n v="3"/>
    <x v="0"/>
    <m/>
    <x v="0"/>
    <x v="0"/>
    <m/>
    <m/>
    <m/>
  </r>
  <r>
    <x v="246"/>
    <x v="761"/>
    <x v="0"/>
    <x v="17"/>
    <n v="20"/>
    <n v="3"/>
    <x v="0"/>
    <m/>
    <x v="0"/>
    <x v="0"/>
    <m/>
    <m/>
    <m/>
  </r>
  <r>
    <x v="246"/>
    <x v="761"/>
    <x v="0"/>
    <x v="17"/>
    <n v="20"/>
    <n v="3"/>
    <x v="0"/>
    <m/>
    <x v="0"/>
    <x v="0"/>
    <m/>
    <m/>
    <m/>
  </r>
  <r>
    <x v="246"/>
    <x v="761"/>
    <x v="0"/>
    <x v="17"/>
    <n v="20"/>
    <n v="3"/>
    <x v="0"/>
    <m/>
    <x v="0"/>
    <x v="0"/>
    <m/>
    <m/>
    <m/>
  </r>
  <r>
    <x v="246"/>
    <x v="761"/>
    <x v="0"/>
    <x v="17"/>
    <n v="20"/>
    <n v="3"/>
    <x v="0"/>
    <m/>
    <x v="0"/>
    <x v="0"/>
    <m/>
    <m/>
    <m/>
  </r>
  <r>
    <x v="246"/>
    <x v="183"/>
    <x v="5"/>
    <x v="4"/>
    <n v="23"/>
    <n v="2"/>
    <x v="0"/>
    <m/>
    <x v="0"/>
    <x v="0"/>
    <m/>
    <m/>
    <s v="x"/>
  </r>
  <r>
    <x v="246"/>
    <x v="133"/>
    <x v="1"/>
    <x v="18"/>
    <n v="21"/>
    <n v="3"/>
    <x v="0"/>
    <m/>
    <x v="0"/>
    <x v="0"/>
    <m/>
    <m/>
    <m/>
  </r>
  <r>
    <x v="189"/>
    <x v="661"/>
    <x v="1"/>
    <x v="18"/>
    <n v="30"/>
    <n v="1"/>
    <x v="0"/>
    <m/>
    <x v="0"/>
    <x v="4"/>
    <m/>
    <m/>
    <m/>
  </r>
  <r>
    <x v="189"/>
    <x v="661"/>
    <x v="1"/>
    <x v="18"/>
    <n v="30"/>
    <n v="1"/>
    <x v="0"/>
    <m/>
    <x v="0"/>
    <x v="4"/>
    <m/>
    <m/>
    <m/>
  </r>
  <r>
    <x v="189"/>
    <x v="661"/>
    <x v="1"/>
    <x v="18"/>
    <n v="30"/>
    <n v="1"/>
    <x v="0"/>
    <m/>
    <x v="0"/>
    <x v="4"/>
    <m/>
    <m/>
    <m/>
  </r>
  <r>
    <x v="189"/>
    <x v="940"/>
    <x v="1"/>
    <x v="18"/>
    <n v="24"/>
    <n v="1"/>
    <x v="0"/>
    <m/>
    <x v="0"/>
    <x v="0"/>
    <m/>
    <m/>
    <s v="x"/>
  </r>
  <r>
    <x v="189"/>
    <x v="402"/>
    <x v="8"/>
    <x v="15"/>
    <n v="11"/>
    <n v="1"/>
    <x v="0"/>
    <m/>
    <x v="0"/>
    <x v="0"/>
    <m/>
    <m/>
    <s v="x"/>
  </r>
  <r>
    <x v="246"/>
    <x v="770"/>
    <x v="7"/>
    <x v="5"/>
    <n v="3"/>
    <n v="2"/>
    <x v="0"/>
    <m/>
    <x v="0"/>
    <x v="0"/>
    <m/>
    <m/>
    <s v="x"/>
  </r>
  <r>
    <x v="189"/>
    <x v="941"/>
    <x v="1"/>
    <x v="6"/>
    <n v="7"/>
    <n v="2"/>
    <x v="0"/>
    <m/>
    <x v="0"/>
    <x v="4"/>
    <m/>
    <m/>
    <m/>
  </r>
  <r>
    <x v="189"/>
    <x v="733"/>
    <x v="5"/>
    <x v="13"/>
    <n v="7"/>
    <n v="4"/>
    <x v="0"/>
    <m/>
    <x v="0"/>
    <x v="0"/>
    <m/>
    <m/>
    <m/>
  </r>
  <r>
    <x v="189"/>
    <x v="598"/>
    <x v="7"/>
    <x v="15"/>
    <n v="18"/>
    <n v="2"/>
    <x v="0"/>
    <m/>
    <x v="0"/>
    <x v="0"/>
    <m/>
    <m/>
    <m/>
  </r>
  <r>
    <x v="189"/>
    <x v="598"/>
    <x v="7"/>
    <x v="15"/>
    <n v="18"/>
    <n v="2"/>
    <x v="0"/>
    <m/>
    <x v="0"/>
    <x v="0"/>
    <m/>
    <m/>
    <m/>
  </r>
  <r>
    <x v="189"/>
    <x v="598"/>
    <x v="7"/>
    <x v="15"/>
    <n v="18"/>
    <n v="2"/>
    <x v="0"/>
    <m/>
    <x v="0"/>
    <x v="0"/>
    <m/>
    <m/>
    <m/>
  </r>
  <r>
    <x v="224"/>
    <x v="26"/>
    <x v="2"/>
    <x v="2"/>
    <n v="8"/>
    <n v="2"/>
    <x v="0"/>
    <m/>
    <x v="0"/>
    <x v="0"/>
    <m/>
    <m/>
    <s v="x"/>
  </r>
  <r>
    <x v="224"/>
    <x v="98"/>
    <x v="2"/>
    <x v="2"/>
    <n v="15"/>
    <n v="5"/>
    <x v="0"/>
    <m/>
    <x v="0"/>
    <x v="1"/>
    <m/>
    <m/>
    <s v="x"/>
  </r>
  <r>
    <x v="224"/>
    <x v="942"/>
    <x v="2"/>
    <x v="2"/>
    <n v="8"/>
    <n v="2"/>
    <x v="0"/>
    <m/>
    <x v="0"/>
    <x v="0"/>
    <m/>
    <m/>
    <s v="x"/>
  </r>
  <r>
    <x v="224"/>
    <x v="943"/>
    <x v="2"/>
    <x v="2"/>
    <n v="11"/>
    <n v="2"/>
    <x v="0"/>
    <m/>
    <x v="0"/>
    <x v="0"/>
    <m/>
    <m/>
    <s v="x"/>
  </r>
  <r>
    <x v="224"/>
    <x v="944"/>
    <x v="2"/>
    <x v="23"/>
    <n v="5"/>
    <n v="2"/>
    <x v="0"/>
    <m/>
    <x v="0"/>
    <x v="0"/>
    <m/>
    <m/>
    <s v="x"/>
  </r>
  <r>
    <x v="224"/>
    <x v="380"/>
    <x v="5"/>
    <x v="104"/>
    <n v="4"/>
    <n v="1"/>
    <x v="0"/>
    <m/>
    <x v="0"/>
    <x v="0"/>
    <m/>
    <m/>
    <s v="x"/>
  </r>
  <r>
    <x v="224"/>
    <x v="945"/>
    <x v="5"/>
    <x v="58"/>
    <n v="6"/>
    <n v="3"/>
    <x v="0"/>
    <m/>
    <x v="0"/>
    <x v="0"/>
    <m/>
    <m/>
    <m/>
  </r>
  <r>
    <x v="184"/>
    <x v="946"/>
    <x v="7"/>
    <x v="15"/>
    <n v="18"/>
    <n v="2"/>
    <x v="0"/>
    <m/>
    <x v="0"/>
    <x v="4"/>
    <m/>
    <m/>
    <m/>
  </r>
  <r>
    <x v="184"/>
    <x v="946"/>
    <x v="7"/>
    <x v="15"/>
    <n v="18"/>
    <n v="2"/>
    <x v="0"/>
    <m/>
    <x v="0"/>
    <x v="4"/>
    <m/>
    <m/>
    <m/>
  </r>
  <r>
    <x v="184"/>
    <x v="237"/>
    <x v="7"/>
    <x v="36"/>
    <n v="18"/>
    <n v="2"/>
    <x v="0"/>
    <m/>
    <x v="0"/>
    <x v="4"/>
    <m/>
    <m/>
    <m/>
  </r>
  <r>
    <x v="187"/>
    <x v="947"/>
    <x v="5"/>
    <x v="31"/>
    <n v="18"/>
    <n v="2"/>
    <x v="0"/>
    <m/>
    <x v="0"/>
    <x v="0"/>
    <m/>
    <m/>
    <m/>
  </r>
  <r>
    <x v="179"/>
    <x v="694"/>
    <x v="5"/>
    <x v="131"/>
    <n v="26"/>
    <n v="9"/>
    <x v="0"/>
    <m/>
    <x v="0"/>
    <x v="0"/>
    <m/>
    <m/>
    <m/>
  </r>
  <r>
    <x v="179"/>
    <x v="45"/>
    <x v="7"/>
    <x v="15"/>
    <n v="21"/>
    <n v="2"/>
    <x v="0"/>
    <s v="Byvandring"/>
    <x v="1"/>
    <x v="1"/>
    <m/>
    <m/>
    <s v="x"/>
  </r>
  <r>
    <x v="174"/>
    <x v="948"/>
    <x v="5"/>
    <x v="8"/>
    <n v="18"/>
    <n v="2"/>
    <x v="0"/>
    <m/>
    <x v="0"/>
    <x v="0"/>
    <m/>
    <m/>
    <m/>
  </r>
  <r>
    <x v="174"/>
    <x v="949"/>
    <x v="9"/>
    <x v="60"/>
    <n v="9"/>
    <n v="2"/>
    <x v="0"/>
    <m/>
    <x v="0"/>
    <x v="0"/>
    <m/>
    <m/>
    <s v="x"/>
  </r>
  <r>
    <x v="174"/>
    <x v="649"/>
    <x v="1"/>
    <x v="18"/>
    <n v="32"/>
    <n v="4"/>
    <x v="0"/>
    <m/>
    <x v="0"/>
    <x v="0"/>
    <m/>
    <m/>
    <s v="x"/>
  </r>
  <r>
    <x v="174"/>
    <x v="950"/>
    <x v="1"/>
    <x v="18"/>
    <n v="25"/>
    <n v="2"/>
    <x v="0"/>
    <m/>
    <x v="0"/>
    <x v="0"/>
    <m/>
    <m/>
    <m/>
  </r>
  <r>
    <x v="174"/>
    <x v="950"/>
    <x v="1"/>
    <x v="18"/>
    <n v="25"/>
    <n v="2"/>
    <x v="0"/>
    <m/>
    <x v="0"/>
    <x v="0"/>
    <m/>
    <m/>
    <m/>
  </r>
  <r>
    <x v="174"/>
    <x v="951"/>
    <x v="9"/>
    <x v="12"/>
    <n v="24"/>
    <n v="1"/>
    <x v="0"/>
    <m/>
    <x v="0"/>
    <x v="1"/>
    <m/>
    <m/>
    <s v="x"/>
  </r>
  <r>
    <x v="174"/>
    <x v="952"/>
    <x v="7"/>
    <x v="36"/>
    <n v="19"/>
    <n v="2"/>
    <x v="0"/>
    <m/>
    <x v="0"/>
    <x v="0"/>
    <m/>
    <m/>
    <m/>
  </r>
  <r>
    <x v="174"/>
    <x v="952"/>
    <x v="7"/>
    <x v="36"/>
    <n v="19"/>
    <n v="2"/>
    <x v="0"/>
    <m/>
    <x v="0"/>
    <x v="0"/>
    <m/>
    <m/>
    <m/>
  </r>
  <r>
    <x v="174"/>
    <x v="953"/>
    <x v="7"/>
    <x v="36"/>
    <n v="13"/>
    <n v="4"/>
    <x v="0"/>
    <m/>
    <x v="0"/>
    <x v="0"/>
    <m/>
    <m/>
    <m/>
  </r>
  <r>
    <x v="174"/>
    <x v="728"/>
    <x v="4"/>
    <x v="24"/>
    <n v="19"/>
    <n v="4"/>
    <x v="0"/>
    <m/>
    <x v="0"/>
    <x v="0"/>
    <m/>
    <m/>
    <m/>
  </r>
  <r>
    <x v="174"/>
    <x v="728"/>
    <x v="4"/>
    <x v="24"/>
    <n v="19"/>
    <n v="4"/>
    <x v="0"/>
    <m/>
    <x v="0"/>
    <x v="0"/>
    <m/>
    <m/>
    <m/>
  </r>
  <r>
    <x v="174"/>
    <x v="307"/>
    <x v="7"/>
    <x v="36"/>
    <n v="7"/>
    <n v="2"/>
    <x v="0"/>
    <m/>
    <x v="0"/>
    <x v="0"/>
    <m/>
    <m/>
    <m/>
  </r>
  <r>
    <x v="174"/>
    <x v="954"/>
    <x v="0"/>
    <x v="126"/>
    <n v="20"/>
    <n v="2"/>
    <x v="0"/>
    <m/>
    <x v="0"/>
    <x v="0"/>
    <m/>
    <m/>
    <m/>
  </r>
  <r>
    <x v="174"/>
    <x v="954"/>
    <x v="0"/>
    <x v="126"/>
    <n v="20"/>
    <n v="2"/>
    <x v="0"/>
    <m/>
    <x v="0"/>
    <x v="0"/>
    <m/>
    <m/>
    <m/>
  </r>
  <r>
    <x v="178"/>
    <x v="955"/>
    <x v="7"/>
    <x v="36"/>
    <n v="22"/>
    <n v="2"/>
    <x v="0"/>
    <m/>
    <x v="0"/>
    <x v="0"/>
    <m/>
    <m/>
    <m/>
  </r>
  <r>
    <x v="178"/>
    <x v="956"/>
    <x v="5"/>
    <x v="4"/>
    <n v="7"/>
    <n v="2"/>
    <x v="0"/>
    <m/>
    <x v="0"/>
    <x v="0"/>
    <m/>
    <m/>
    <m/>
  </r>
  <r>
    <x v="178"/>
    <x v="957"/>
    <x v="7"/>
    <x v="20"/>
    <n v="21"/>
    <n v="2"/>
    <x v="0"/>
    <m/>
    <x v="0"/>
    <x v="0"/>
    <m/>
    <m/>
    <m/>
  </r>
  <r>
    <x v="178"/>
    <x v="958"/>
    <x v="7"/>
    <x v="36"/>
    <n v="20"/>
    <n v="2"/>
    <x v="0"/>
    <m/>
    <x v="0"/>
    <x v="3"/>
    <m/>
    <m/>
    <m/>
  </r>
  <r>
    <x v="178"/>
    <x v="958"/>
    <x v="7"/>
    <x v="36"/>
    <n v="20"/>
    <n v="2"/>
    <x v="0"/>
    <m/>
    <x v="0"/>
    <x v="3"/>
    <m/>
    <m/>
    <m/>
  </r>
  <r>
    <x v="178"/>
    <x v="958"/>
    <x v="7"/>
    <x v="36"/>
    <n v="20"/>
    <n v="2"/>
    <x v="0"/>
    <m/>
    <x v="0"/>
    <x v="3"/>
    <m/>
    <m/>
    <m/>
  </r>
  <r>
    <x v="178"/>
    <x v="959"/>
    <x v="7"/>
    <x v="36"/>
    <n v="32"/>
    <n v="5"/>
    <x v="0"/>
    <m/>
    <x v="0"/>
    <x v="0"/>
    <m/>
    <m/>
    <m/>
  </r>
  <r>
    <x v="176"/>
    <x v="960"/>
    <x v="7"/>
    <x v="36"/>
    <n v="23"/>
    <n v="2"/>
    <x v="0"/>
    <m/>
    <x v="0"/>
    <x v="0"/>
    <m/>
    <m/>
    <m/>
  </r>
  <r>
    <x v="178"/>
    <x v="961"/>
    <x v="7"/>
    <x v="49"/>
    <n v="9"/>
    <n v="6"/>
    <x v="0"/>
    <m/>
    <x v="0"/>
    <x v="0"/>
    <m/>
    <m/>
    <m/>
  </r>
  <r>
    <x v="163"/>
    <x v="119"/>
    <x v="9"/>
    <x v="29"/>
    <n v="25"/>
    <n v="1"/>
    <x v="0"/>
    <m/>
    <x v="0"/>
    <x v="0"/>
    <m/>
    <m/>
    <s v="x"/>
  </r>
  <r>
    <x v="163"/>
    <x v="119"/>
    <x v="9"/>
    <x v="29"/>
    <n v="25"/>
    <n v="1"/>
    <x v="0"/>
    <m/>
    <x v="0"/>
    <x v="0"/>
    <m/>
    <m/>
    <s v="x"/>
  </r>
  <r>
    <x v="163"/>
    <x v="119"/>
    <x v="9"/>
    <x v="29"/>
    <n v="25"/>
    <n v="1"/>
    <x v="0"/>
    <m/>
    <x v="0"/>
    <x v="0"/>
    <m/>
    <m/>
    <s v="x"/>
  </r>
  <r>
    <x v="163"/>
    <x v="119"/>
    <x v="9"/>
    <x v="29"/>
    <n v="25"/>
    <n v="1"/>
    <x v="0"/>
    <m/>
    <x v="0"/>
    <x v="0"/>
    <m/>
    <m/>
    <s v="x"/>
  </r>
  <r>
    <x v="176"/>
    <x v="571"/>
    <x v="1"/>
    <x v="52"/>
    <n v="15"/>
    <n v="2"/>
    <x v="0"/>
    <m/>
    <x v="0"/>
    <x v="0"/>
    <m/>
    <m/>
    <m/>
  </r>
  <r>
    <x v="178"/>
    <x v="576"/>
    <x v="1"/>
    <x v="18"/>
    <n v="12"/>
    <n v="2"/>
    <x v="0"/>
    <m/>
    <x v="0"/>
    <x v="0"/>
    <m/>
    <m/>
    <m/>
  </r>
  <r>
    <x v="173"/>
    <x v="962"/>
    <x v="9"/>
    <x v="60"/>
    <n v="5"/>
    <n v="2"/>
    <x v="0"/>
    <m/>
    <x v="0"/>
    <x v="0"/>
    <m/>
    <m/>
    <s v="x"/>
  </r>
  <r>
    <x v="173"/>
    <x v="963"/>
    <x v="7"/>
    <x v="49"/>
    <n v="6"/>
    <n v="5"/>
    <x v="0"/>
    <m/>
    <x v="0"/>
    <x v="1"/>
    <m/>
    <m/>
    <m/>
  </r>
  <r>
    <x v="224"/>
    <x v="964"/>
    <x v="2"/>
    <x v="23"/>
    <n v="14"/>
    <n v="4"/>
    <x v="0"/>
    <m/>
    <x v="0"/>
    <x v="0"/>
    <m/>
    <m/>
    <s v="x"/>
  </r>
  <r>
    <x v="224"/>
    <x v="610"/>
    <x v="5"/>
    <x v="4"/>
    <n v="7"/>
    <n v="4"/>
    <x v="0"/>
    <m/>
    <x v="0"/>
    <x v="0"/>
    <m/>
    <m/>
    <m/>
  </r>
  <r>
    <x v="224"/>
    <x v="965"/>
    <x v="2"/>
    <x v="2"/>
    <n v="12"/>
    <n v="3"/>
    <x v="0"/>
    <m/>
    <x v="0"/>
    <x v="0"/>
    <m/>
    <m/>
    <s v="x"/>
  </r>
  <r>
    <x v="224"/>
    <x v="621"/>
    <x v="2"/>
    <x v="2"/>
    <n v="27"/>
    <n v="6"/>
    <x v="0"/>
    <m/>
    <x v="0"/>
    <x v="0"/>
    <m/>
    <m/>
    <s v="x"/>
  </r>
  <r>
    <x v="224"/>
    <x v="966"/>
    <x v="2"/>
    <x v="2"/>
    <n v="4"/>
    <n v="2"/>
    <x v="0"/>
    <m/>
    <x v="0"/>
    <x v="0"/>
    <m/>
    <m/>
    <s v="x"/>
  </r>
  <r>
    <x v="225"/>
    <x v="402"/>
    <x v="10"/>
    <x v="0"/>
    <n v="16"/>
    <n v="2"/>
    <x v="0"/>
    <m/>
    <x v="0"/>
    <x v="0"/>
    <m/>
    <m/>
    <s v="x"/>
  </r>
  <r>
    <x v="225"/>
    <x v="402"/>
    <x v="10"/>
    <x v="0"/>
    <n v="16"/>
    <n v="2"/>
    <x v="0"/>
    <m/>
    <x v="0"/>
    <x v="0"/>
    <m/>
    <m/>
    <s v="x"/>
  </r>
  <r>
    <x v="225"/>
    <x v="967"/>
    <x v="0"/>
    <x v="17"/>
    <n v="15"/>
    <n v="3"/>
    <x v="0"/>
    <m/>
    <x v="0"/>
    <x v="0"/>
    <m/>
    <m/>
    <m/>
  </r>
  <r>
    <x v="225"/>
    <x v="733"/>
    <x v="7"/>
    <x v="22"/>
    <n v="7"/>
    <n v="3"/>
    <x v="0"/>
    <m/>
    <x v="0"/>
    <x v="0"/>
    <m/>
    <m/>
    <m/>
  </r>
  <r>
    <x v="225"/>
    <x v="968"/>
    <x v="5"/>
    <x v="4"/>
    <n v="25"/>
    <n v="2"/>
    <x v="0"/>
    <m/>
    <x v="0"/>
    <x v="15"/>
    <m/>
    <m/>
    <m/>
  </r>
  <r>
    <x v="225"/>
    <x v="968"/>
    <x v="5"/>
    <x v="4"/>
    <n v="25"/>
    <n v="2"/>
    <x v="0"/>
    <m/>
    <x v="0"/>
    <x v="15"/>
    <m/>
    <m/>
    <m/>
  </r>
  <r>
    <x v="225"/>
    <x v="968"/>
    <x v="5"/>
    <x v="4"/>
    <n v="25"/>
    <n v="2"/>
    <x v="0"/>
    <m/>
    <x v="0"/>
    <x v="15"/>
    <m/>
    <m/>
    <m/>
  </r>
  <r>
    <x v="225"/>
    <x v="968"/>
    <x v="5"/>
    <x v="4"/>
    <n v="25"/>
    <n v="2"/>
    <x v="0"/>
    <m/>
    <x v="0"/>
    <x v="15"/>
    <m/>
    <m/>
    <m/>
  </r>
  <r>
    <x v="225"/>
    <x v="969"/>
    <x v="13"/>
    <x v="129"/>
    <n v="25"/>
    <n v="4"/>
    <x v="0"/>
    <m/>
    <x v="0"/>
    <x v="0"/>
    <m/>
    <m/>
    <s v="x"/>
  </r>
  <r>
    <x v="225"/>
    <x v="969"/>
    <x v="13"/>
    <x v="129"/>
    <n v="25"/>
    <n v="4"/>
    <x v="0"/>
    <m/>
    <x v="0"/>
    <x v="0"/>
    <m/>
    <m/>
    <s v="x"/>
  </r>
  <r>
    <x v="225"/>
    <x v="970"/>
    <x v="0"/>
    <x v="0"/>
    <n v="24"/>
    <n v="2"/>
    <x v="0"/>
    <m/>
    <x v="0"/>
    <x v="15"/>
    <m/>
    <m/>
    <m/>
  </r>
  <r>
    <x v="225"/>
    <x v="970"/>
    <x v="0"/>
    <x v="0"/>
    <n v="24"/>
    <n v="2"/>
    <x v="0"/>
    <m/>
    <x v="0"/>
    <x v="15"/>
    <m/>
    <m/>
    <m/>
  </r>
  <r>
    <x v="225"/>
    <x v="406"/>
    <x v="5"/>
    <x v="4"/>
    <n v="16"/>
    <n v="2"/>
    <x v="0"/>
    <m/>
    <x v="0"/>
    <x v="0"/>
    <m/>
    <m/>
    <s v="x"/>
  </r>
  <r>
    <x v="225"/>
    <x v="406"/>
    <x v="5"/>
    <x v="4"/>
    <n v="16"/>
    <n v="2"/>
    <x v="0"/>
    <m/>
    <x v="0"/>
    <x v="0"/>
    <m/>
    <m/>
    <s v="x"/>
  </r>
  <r>
    <x v="225"/>
    <x v="131"/>
    <x v="5"/>
    <x v="8"/>
    <n v="20"/>
    <n v="2"/>
    <x v="0"/>
    <m/>
    <x v="0"/>
    <x v="0"/>
    <m/>
    <m/>
    <s v="x"/>
  </r>
  <r>
    <x v="225"/>
    <x v="971"/>
    <x v="7"/>
    <x v="50"/>
    <n v="14"/>
    <n v="4"/>
    <x v="0"/>
    <m/>
    <x v="0"/>
    <x v="0"/>
    <m/>
    <m/>
    <m/>
  </r>
  <r>
    <x v="231"/>
    <x v="528"/>
    <x v="5"/>
    <x v="11"/>
    <n v="5"/>
    <n v="4"/>
    <x v="0"/>
    <m/>
    <x v="0"/>
    <x v="0"/>
    <m/>
    <m/>
    <m/>
  </r>
  <r>
    <x v="231"/>
    <x v="972"/>
    <x v="5"/>
    <x v="11"/>
    <n v="8"/>
    <n v="3"/>
    <x v="0"/>
    <m/>
    <x v="0"/>
    <x v="0"/>
    <m/>
    <m/>
    <m/>
  </r>
  <r>
    <x v="231"/>
    <x v="973"/>
    <x v="7"/>
    <x v="21"/>
    <n v="6"/>
    <n v="3"/>
    <x v="0"/>
    <m/>
    <x v="0"/>
    <x v="0"/>
    <m/>
    <m/>
    <m/>
  </r>
  <r>
    <x v="224"/>
    <x v="78"/>
    <x v="1"/>
    <x v="18"/>
    <n v="25"/>
    <n v="2"/>
    <x v="0"/>
    <m/>
    <x v="0"/>
    <x v="0"/>
    <m/>
    <m/>
    <m/>
  </r>
  <r>
    <x v="224"/>
    <x v="78"/>
    <x v="1"/>
    <x v="18"/>
    <n v="25"/>
    <n v="2"/>
    <x v="0"/>
    <m/>
    <x v="0"/>
    <x v="0"/>
    <m/>
    <m/>
    <m/>
  </r>
  <r>
    <x v="226"/>
    <x v="8"/>
    <x v="7"/>
    <x v="20"/>
    <n v="23"/>
    <n v="2"/>
    <x v="0"/>
    <m/>
    <x v="0"/>
    <x v="4"/>
    <m/>
    <m/>
    <s v="x"/>
  </r>
  <r>
    <x v="231"/>
    <x v="448"/>
    <x v="1"/>
    <x v="67"/>
    <n v="18"/>
    <n v="2"/>
    <x v="0"/>
    <m/>
    <x v="0"/>
    <x v="0"/>
    <m/>
    <m/>
    <m/>
  </r>
  <r>
    <x v="231"/>
    <x v="974"/>
    <x v="1"/>
    <x v="19"/>
    <n v="3"/>
    <n v="2"/>
    <x v="0"/>
    <m/>
    <x v="0"/>
    <x v="0"/>
    <m/>
    <m/>
    <m/>
  </r>
  <r>
    <x v="231"/>
    <x v="582"/>
    <x v="7"/>
    <x v="49"/>
    <n v="8"/>
    <n v="2"/>
    <x v="0"/>
    <m/>
    <x v="0"/>
    <x v="0"/>
    <m/>
    <m/>
    <s v="x"/>
  </r>
  <r>
    <x v="231"/>
    <x v="812"/>
    <x v="0"/>
    <x v="37"/>
    <n v="6"/>
    <n v="4"/>
    <x v="0"/>
    <m/>
    <x v="0"/>
    <x v="0"/>
    <m/>
    <m/>
    <m/>
  </r>
  <r>
    <x v="231"/>
    <x v="975"/>
    <x v="7"/>
    <x v="5"/>
    <n v="7"/>
    <n v="3"/>
    <x v="0"/>
    <m/>
    <x v="0"/>
    <x v="0"/>
    <m/>
    <m/>
    <s v="x"/>
  </r>
  <r>
    <x v="231"/>
    <x v="824"/>
    <x v="7"/>
    <x v="24"/>
    <n v="5"/>
    <n v="2"/>
    <x v="0"/>
    <m/>
    <x v="0"/>
    <x v="0"/>
    <m/>
    <m/>
    <m/>
  </r>
  <r>
    <x v="219"/>
    <x v="458"/>
    <x v="2"/>
    <x v="2"/>
    <n v="6"/>
    <n v="4"/>
    <x v="0"/>
    <m/>
    <x v="0"/>
    <x v="0"/>
    <m/>
    <m/>
    <s v="x"/>
  </r>
  <r>
    <x v="219"/>
    <x v="976"/>
    <x v="2"/>
    <x v="2"/>
    <n v="18"/>
    <n v="5"/>
    <x v="0"/>
    <m/>
    <x v="0"/>
    <x v="0"/>
    <m/>
    <m/>
    <m/>
  </r>
  <r>
    <x v="219"/>
    <x v="456"/>
    <x v="2"/>
    <x v="23"/>
    <n v="3"/>
    <n v="2"/>
    <x v="0"/>
    <m/>
    <x v="0"/>
    <x v="0"/>
    <m/>
    <m/>
    <s v="x"/>
  </r>
  <r>
    <x v="219"/>
    <x v="977"/>
    <x v="2"/>
    <x v="2"/>
    <n v="14"/>
    <n v="3"/>
    <x v="0"/>
    <m/>
    <x v="0"/>
    <x v="0"/>
    <m/>
    <m/>
    <s v="x"/>
  </r>
  <r>
    <x v="219"/>
    <x v="658"/>
    <x v="2"/>
    <x v="2"/>
    <n v="9"/>
    <n v="3"/>
    <x v="0"/>
    <m/>
    <x v="0"/>
    <x v="0"/>
    <m/>
    <m/>
    <s v="x"/>
  </r>
  <r>
    <x v="218"/>
    <x v="546"/>
    <x v="1"/>
    <x v="90"/>
    <n v="20"/>
    <n v="1"/>
    <x v="0"/>
    <m/>
    <x v="0"/>
    <x v="0"/>
    <m/>
    <m/>
    <s v="x"/>
  </r>
  <r>
    <x v="220"/>
    <x v="978"/>
    <x v="7"/>
    <x v="20"/>
    <n v="4"/>
    <n v="2"/>
    <x v="0"/>
    <m/>
    <x v="0"/>
    <x v="0"/>
    <m/>
    <m/>
    <m/>
  </r>
  <r>
    <x v="219"/>
    <x v="979"/>
    <x v="7"/>
    <x v="22"/>
    <n v="5"/>
    <n v="2"/>
    <x v="0"/>
    <m/>
    <x v="0"/>
    <x v="0"/>
    <m/>
    <m/>
    <m/>
  </r>
  <r>
    <x v="219"/>
    <x v="287"/>
    <x v="7"/>
    <x v="15"/>
    <n v="23"/>
    <n v="1"/>
    <x v="0"/>
    <m/>
    <x v="0"/>
    <x v="0"/>
    <m/>
    <m/>
    <m/>
  </r>
  <r>
    <x v="167"/>
    <x v="11"/>
    <x v="1"/>
    <x v="9"/>
    <n v="30"/>
    <n v="1"/>
    <x v="0"/>
    <s v="x"/>
    <x v="1"/>
    <x v="1"/>
    <m/>
    <m/>
    <s v="x"/>
  </r>
  <r>
    <x v="166"/>
    <x v="980"/>
    <x v="1"/>
    <x v="18"/>
    <n v="24"/>
    <n v="2"/>
    <x v="0"/>
    <m/>
    <x v="0"/>
    <x v="0"/>
    <m/>
    <m/>
    <m/>
  </r>
  <r>
    <x v="166"/>
    <x v="13"/>
    <x v="6"/>
    <x v="35"/>
    <n v="3"/>
    <n v="2"/>
    <x v="0"/>
    <m/>
    <x v="0"/>
    <x v="0"/>
    <m/>
    <m/>
    <m/>
  </r>
  <r>
    <x v="166"/>
    <x v="58"/>
    <x v="9"/>
    <x v="21"/>
    <n v="28"/>
    <n v="2"/>
    <x v="0"/>
    <s v="x"/>
    <x v="1"/>
    <x v="1"/>
    <m/>
    <m/>
    <m/>
  </r>
  <r>
    <x v="247"/>
    <x v="981"/>
    <x v="1"/>
    <x v="18"/>
    <n v="20"/>
    <n v="2"/>
    <x v="0"/>
    <m/>
    <x v="0"/>
    <x v="0"/>
    <m/>
    <m/>
    <m/>
  </r>
  <r>
    <x v="189"/>
    <x v="81"/>
    <x v="1"/>
    <x v="19"/>
    <n v="3"/>
    <n v="2"/>
    <x v="0"/>
    <m/>
    <x v="0"/>
    <x v="0"/>
    <m/>
    <m/>
    <s v="x"/>
  </r>
  <r>
    <x v="189"/>
    <x v="438"/>
    <x v="5"/>
    <x v="4"/>
    <n v="22"/>
    <n v="2"/>
    <x v="0"/>
    <m/>
    <x v="0"/>
    <x v="1"/>
    <m/>
    <m/>
    <s v="x"/>
  </r>
  <r>
    <x v="184"/>
    <x v="982"/>
    <x v="5"/>
    <x v="4"/>
    <n v="18"/>
    <n v="2"/>
    <x v="0"/>
    <m/>
    <x v="0"/>
    <x v="0"/>
    <m/>
    <m/>
    <m/>
  </r>
  <r>
    <x v="184"/>
    <x v="982"/>
    <x v="5"/>
    <x v="4"/>
    <n v="18"/>
    <n v="2"/>
    <x v="0"/>
    <m/>
    <x v="0"/>
    <x v="0"/>
    <m/>
    <m/>
    <m/>
  </r>
  <r>
    <x v="168"/>
    <x v="546"/>
    <x v="1"/>
    <x v="12"/>
    <n v="18"/>
    <n v="2"/>
    <x v="0"/>
    <m/>
    <x v="0"/>
    <x v="0"/>
    <m/>
    <m/>
    <s v="x"/>
  </r>
  <r>
    <x v="168"/>
    <x v="980"/>
    <x v="1"/>
    <x v="18"/>
    <n v="27"/>
    <n v="2"/>
    <x v="0"/>
    <m/>
    <x v="0"/>
    <x v="0"/>
    <m/>
    <m/>
    <m/>
  </r>
  <r>
    <x v="168"/>
    <x v="649"/>
    <x v="1"/>
    <x v="18"/>
    <n v="7"/>
    <n v="1"/>
    <x v="0"/>
    <m/>
    <x v="0"/>
    <x v="0"/>
    <m/>
    <m/>
    <s v="x"/>
  </r>
  <r>
    <x v="168"/>
    <x v="983"/>
    <x v="7"/>
    <x v="15"/>
    <n v="29"/>
    <n v="4"/>
    <x v="0"/>
    <m/>
    <x v="0"/>
    <x v="0"/>
    <m/>
    <m/>
    <m/>
  </r>
  <r>
    <x v="168"/>
    <x v="984"/>
    <x v="5"/>
    <x v="8"/>
    <n v="13"/>
    <n v="2"/>
    <x v="0"/>
    <m/>
    <x v="0"/>
    <x v="0"/>
    <m/>
    <m/>
    <m/>
  </r>
  <r>
    <x v="168"/>
    <x v="985"/>
    <x v="7"/>
    <x v="15"/>
    <n v="19"/>
    <n v="2"/>
    <x v="0"/>
    <m/>
    <x v="0"/>
    <x v="4"/>
    <m/>
    <m/>
    <m/>
  </r>
  <r>
    <x v="168"/>
    <x v="985"/>
    <x v="7"/>
    <x v="15"/>
    <n v="19"/>
    <n v="2"/>
    <x v="0"/>
    <m/>
    <x v="0"/>
    <x v="4"/>
    <m/>
    <m/>
    <m/>
  </r>
  <r>
    <x v="168"/>
    <x v="540"/>
    <x v="7"/>
    <x v="20"/>
    <n v="17"/>
    <n v="2"/>
    <x v="0"/>
    <m/>
    <x v="0"/>
    <x v="0"/>
    <m/>
    <m/>
    <m/>
  </r>
  <r>
    <x v="168"/>
    <x v="115"/>
    <x v="1"/>
    <x v="18"/>
    <n v="20"/>
    <n v="3"/>
    <x v="0"/>
    <m/>
    <x v="0"/>
    <x v="0"/>
    <m/>
    <m/>
    <s v="x"/>
  </r>
  <r>
    <x v="168"/>
    <x v="1"/>
    <x v="1"/>
    <x v="18"/>
    <n v="30"/>
    <n v="2"/>
    <x v="0"/>
    <m/>
    <x v="0"/>
    <x v="0"/>
    <m/>
    <m/>
    <s v="x"/>
  </r>
  <r>
    <x v="168"/>
    <x v="1"/>
    <x v="1"/>
    <x v="18"/>
    <n v="30"/>
    <n v="2"/>
    <x v="0"/>
    <m/>
    <x v="0"/>
    <x v="0"/>
    <m/>
    <m/>
    <s v="x"/>
  </r>
  <r>
    <x v="168"/>
    <x v="986"/>
    <x v="9"/>
    <x v="68"/>
    <n v="19"/>
    <n v="2"/>
    <x v="0"/>
    <m/>
    <x v="0"/>
    <x v="0"/>
    <m/>
    <m/>
    <m/>
  </r>
  <r>
    <x v="168"/>
    <x v="986"/>
    <x v="9"/>
    <x v="68"/>
    <n v="19"/>
    <n v="2"/>
    <x v="0"/>
    <m/>
    <x v="0"/>
    <x v="0"/>
    <m/>
    <m/>
    <m/>
  </r>
  <r>
    <x v="246"/>
    <x v="593"/>
    <x v="7"/>
    <x v="15"/>
    <n v="30"/>
    <n v="2"/>
    <x v="0"/>
    <m/>
    <x v="0"/>
    <x v="0"/>
    <m/>
    <m/>
    <m/>
  </r>
  <r>
    <x v="246"/>
    <x v="987"/>
    <x v="1"/>
    <x v="45"/>
    <n v="22"/>
    <n v="2"/>
    <x v="0"/>
    <m/>
    <x v="0"/>
    <x v="0"/>
    <m/>
    <m/>
    <m/>
  </r>
  <r>
    <x v="246"/>
    <x v="987"/>
    <x v="1"/>
    <x v="45"/>
    <n v="22"/>
    <n v="2"/>
    <x v="0"/>
    <m/>
    <x v="0"/>
    <x v="0"/>
    <m/>
    <m/>
    <m/>
  </r>
  <r>
    <x v="246"/>
    <x v="988"/>
    <x v="7"/>
    <x v="15"/>
    <n v="16"/>
    <n v="2"/>
    <x v="0"/>
    <m/>
    <x v="0"/>
    <x v="0"/>
    <m/>
    <m/>
    <m/>
  </r>
  <r>
    <x v="246"/>
    <x v="580"/>
    <x v="7"/>
    <x v="50"/>
    <n v="8"/>
    <n v="4"/>
    <x v="0"/>
    <m/>
    <x v="0"/>
    <x v="0"/>
    <m/>
    <m/>
    <m/>
  </r>
  <r>
    <x v="246"/>
    <x v="939"/>
    <x v="7"/>
    <x v="36"/>
    <n v="20"/>
    <n v="2"/>
    <x v="0"/>
    <m/>
    <x v="0"/>
    <x v="0"/>
    <m/>
    <m/>
    <m/>
  </r>
  <r>
    <x v="189"/>
    <x v="987"/>
    <x v="1"/>
    <x v="45"/>
    <n v="18"/>
    <n v="1"/>
    <x v="0"/>
    <m/>
    <x v="0"/>
    <x v="9"/>
    <m/>
    <m/>
    <m/>
  </r>
  <r>
    <x v="185"/>
    <x v="217"/>
    <x v="0"/>
    <x v="17"/>
    <n v="8"/>
    <n v="3"/>
    <x v="0"/>
    <m/>
    <x v="0"/>
    <x v="1"/>
    <m/>
    <m/>
    <s v="x"/>
  </r>
  <r>
    <x v="185"/>
    <x v="987"/>
    <x v="1"/>
    <x v="18"/>
    <n v="22"/>
    <n v="2"/>
    <x v="0"/>
    <m/>
    <x v="0"/>
    <x v="0"/>
    <m/>
    <m/>
    <m/>
  </r>
  <r>
    <x v="185"/>
    <x v="987"/>
    <x v="1"/>
    <x v="18"/>
    <n v="22"/>
    <n v="2"/>
    <x v="0"/>
    <m/>
    <x v="0"/>
    <x v="0"/>
    <m/>
    <m/>
    <m/>
  </r>
  <r>
    <x v="185"/>
    <x v="989"/>
    <x v="9"/>
    <x v="68"/>
    <n v="21"/>
    <n v="3"/>
    <x v="0"/>
    <m/>
    <x v="0"/>
    <x v="0"/>
    <m/>
    <m/>
    <m/>
  </r>
  <r>
    <x v="185"/>
    <x v="990"/>
    <x v="1"/>
    <x v="32"/>
    <n v="18"/>
    <n v="2"/>
    <x v="0"/>
    <m/>
    <x v="0"/>
    <x v="0"/>
    <m/>
    <m/>
    <s v="x"/>
  </r>
  <r>
    <x v="185"/>
    <x v="34"/>
    <x v="1"/>
    <x v="18"/>
    <n v="30"/>
    <n v="2"/>
    <x v="0"/>
    <m/>
    <x v="0"/>
    <x v="0"/>
    <m/>
    <m/>
    <s v="x"/>
  </r>
  <r>
    <x v="185"/>
    <x v="34"/>
    <x v="1"/>
    <x v="18"/>
    <n v="30"/>
    <n v="2"/>
    <x v="0"/>
    <m/>
    <x v="0"/>
    <x v="0"/>
    <m/>
    <m/>
    <s v="x"/>
  </r>
  <r>
    <x v="185"/>
    <x v="991"/>
    <x v="4"/>
    <x v="24"/>
    <n v="21"/>
    <n v="2"/>
    <x v="0"/>
    <m/>
    <x v="0"/>
    <x v="0"/>
    <m/>
    <m/>
    <m/>
  </r>
  <r>
    <x v="185"/>
    <x v="991"/>
    <x v="4"/>
    <x v="24"/>
    <n v="21"/>
    <n v="2"/>
    <x v="0"/>
    <m/>
    <x v="0"/>
    <x v="0"/>
    <m/>
    <m/>
    <m/>
  </r>
  <r>
    <x v="246"/>
    <x v="438"/>
    <x v="7"/>
    <x v="20"/>
    <n v="24"/>
    <n v="2"/>
    <x v="0"/>
    <m/>
    <x v="0"/>
    <x v="0"/>
    <m/>
    <m/>
    <s v="x"/>
  </r>
  <r>
    <x v="189"/>
    <x v="987"/>
    <x v="1"/>
    <x v="93"/>
    <n v="26"/>
    <n v="2"/>
    <x v="0"/>
    <m/>
    <x v="0"/>
    <x v="0"/>
    <m/>
    <m/>
    <m/>
  </r>
  <r>
    <x v="187"/>
    <x v="947"/>
    <x v="5"/>
    <x v="31"/>
    <n v="1"/>
    <n v="2"/>
    <x v="0"/>
    <m/>
    <x v="0"/>
    <x v="0"/>
    <m/>
    <m/>
    <m/>
  </r>
  <r>
    <x v="181"/>
    <x v="992"/>
    <x v="9"/>
    <x v="68"/>
    <n v="125"/>
    <n v="2"/>
    <x v="0"/>
    <m/>
    <x v="0"/>
    <x v="0"/>
    <m/>
    <m/>
    <m/>
  </r>
  <r>
    <x v="248"/>
    <x v="580"/>
    <x v="7"/>
    <x v="21"/>
    <n v="7"/>
    <n v="3"/>
    <x v="0"/>
    <m/>
    <x v="0"/>
    <x v="0"/>
    <m/>
    <m/>
    <m/>
  </r>
  <r>
    <x v="180"/>
    <x v="56"/>
    <x v="7"/>
    <x v="24"/>
    <n v="25"/>
    <n v="1"/>
    <x v="0"/>
    <m/>
    <x v="0"/>
    <x v="0"/>
    <m/>
    <m/>
    <s v="x"/>
  </r>
  <r>
    <x v="180"/>
    <x v="993"/>
    <x v="1"/>
    <x v="6"/>
    <n v="28"/>
    <n v="3"/>
    <x v="0"/>
    <m/>
    <x v="0"/>
    <x v="0"/>
    <m/>
    <m/>
    <m/>
  </r>
  <r>
    <x v="180"/>
    <x v="993"/>
    <x v="1"/>
    <x v="6"/>
    <n v="28"/>
    <n v="3"/>
    <x v="0"/>
    <m/>
    <x v="0"/>
    <x v="0"/>
    <m/>
    <m/>
    <m/>
  </r>
  <r>
    <x v="180"/>
    <x v="130"/>
    <x v="9"/>
    <x v="45"/>
    <n v="14"/>
    <n v="2"/>
    <x v="0"/>
    <m/>
    <x v="0"/>
    <x v="0"/>
    <m/>
    <m/>
    <m/>
  </r>
  <r>
    <x v="175"/>
    <x v="417"/>
    <x v="0"/>
    <x v="17"/>
    <n v="22"/>
    <n v="3"/>
    <x v="0"/>
    <m/>
    <x v="0"/>
    <x v="0"/>
    <m/>
    <m/>
    <s v="x"/>
  </r>
  <r>
    <x v="175"/>
    <x v="355"/>
    <x v="5"/>
    <x v="46"/>
    <n v="16"/>
    <n v="3"/>
    <x v="0"/>
    <m/>
    <x v="0"/>
    <x v="4"/>
    <m/>
    <m/>
    <s v="x"/>
  </r>
  <r>
    <x v="175"/>
    <x v="284"/>
    <x v="2"/>
    <x v="2"/>
    <n v="16"/>
    <n v="4"/>
    <x v="0"/>
    <m/>
    <x v="0"/>
    <x v="0"/>
    <m/>
    <m/>
    <s v="x"/>
  </r>
  <r>
    <x v="179"/>
    <x v="994"/>
    <x v="7"/>
    <x v="22"/>
    <n v="22"/>
    <n v="5"/>
    <x v="0"/>
    <m/>
    <x v="0"/>
    <x v="0"/>
    <m/>
    <m/>
    <m/>
  </r>
  <r>
    <x v="224"/>
    <x v="995"/>
    <x v="9"/>
    <x v="60"/>
    <n v="5"/>
    <n v="2"/>
    <x v="0"/>
    <m/>
    <x v="0"/>
    <x v="0"/>
    <m/>
    <m/>
    <m/>
  </r>
  <r>
    <x v="224"/>
    <x v="261"/>
    <x v="2"/>
    <x v="2"/>
    <n v="11"/>
    <n v="3"/>
    <x v="0"/>
    <m/>
    <x v="0"/>
    <x v="0"/>
    <m/>
    <m/>
    <s v="x"/>
  </r>
  <r>
    <x v="225"/>
    <x v="996"/>
    <x v="7"/>
    <x v="11"/>
    <n v="3"/>
    <n v="2"/>
    <x v="0"/>
    <m/>
    <x v="0"/>
    <x v="0"/>
    <s v="x"/>
    <m/>
    <m/>
  </r>
  <r>
    <x v="225"/>
    <x v="435"/>
    <x v="7"/>
    <x v="15"/>
    <n v="24"/>
    <n v="5"/>
    <x v="0"/>
    <m/>
    <x v="0"/>
    <x v="0"/>
    <m/>
    <m/>
    <m/>
  </r>
  <r>
    <x v="225"/>
    <x v="997"/>
    <x v="0"/>
    <x v="17"/>
    <n v="26"/>
    <n v="2"/>
    <x v="0"/>
    <m/>
    <x v="0"/>
    <x v="0"/>
    <m/>
    <m/>
    <m/>
  </r>
  <r>
    <x v="225"/>
    <x v="997"/>
    <x v="0"/>
    <x v="17"/>
    <n v="26"/>
    <n v="2"/>
    <x v="0"/>
    <m/>
    <x v="0"/>
    <x v="0"/>
    <m/>
    <m/>
    <m/>
  </r>
  <r>
    <x v="224"/>
    <x v="438"/>
    <x v="7"/>
    <x v="15"/>
    <n v="20"/>
    <n v="1"/>
    <x v="0"/>
    <m/>
    <x v="0"/>
    <x v="15"/>
    <m/>
    <m/>
    <s v="x"/>
  </r>
  <r>
    <x v="194"/>
    <x v="998"/>
    <x v="9"/>
    <x v="21"/>
    <n v="20"/>
    <n v="1"/>
    <x v="0"/>
    <m/>
    <x v="0"/>
    <x v="0"/>
    <m/>
    <m/>
    <m/>
  </r>
  <r>
    <x v="192"/>
    <x v="56"/>
    <x v="7"/>
    <x v="15"/>
    <n v="14"/>
    <n v="1"/>
    <x v="0"/>
    <m/>
    <x v="2"/>
    <x v="3"/>
    <m/>
    <m/>
    <s v="x"/>
  </r>
  <r>
    <x v="192"/>
    <x v="453"/>
    <x v="2"/>
    <x v="2"/>
    <n v="10"/>
    <n v="3"/>
    <x v="0"/>
    <m/>
    <x v="0"/>
    <x v="0"/>
    <m/>
    <m/>
    <s v="x"/>
  </r>
  <r>
    <x v="192"/>
    <x v="940"/>
    <x v="1"/>
    <x v="57"/>
    <n v="23"/>
    <n v="3"/>
    <x v="0"/>
    <m/>
    <x v="0"/>
    <x v="0"/>
    <m/>
    <m/>
    <s v="x"/>
  </r>
  <r>
    <x v="192"/>
    <x v="999"/>
    <x v="7"/>
    <x v="24"/>
    <n v="1"/>
    <n v="1"/>
    <x v="0"/>
    <s v="x"/>
    <x v="0"/>
    <x v="1"/>
    <m/>
    <m/>
    <s v="x"/>
  </r>
  <r>
    <x v="192"/>
    <x v="546"/>
    <x v="9"/>
    <x v="12"/>
    <n v="17"/>
    <n v="1"/>
    <x v="0"/>
    <m/>
    <x v="0"/>
    <x v="0"/>
    <m/>
    <m/>
    <s v="x"/>
  </r>
  <r>
    <x v="192"/>
    <x v="11"/>
    <x v="1"/>
    <x v="9"/>
    <n v="23"/>
    <n v="1"/>
    <x v="0"/>
    <s v="x"/>
    <x v="1"/>
    <x v="1"/>
    <m/>
    <m/>
    <s v="x"/>
  </r>
  <r>
    <x v="191"/>
    <x v="162"/>
    <x v="1"/>
    <x v="32"/>
    <n v="13"/>
    <n v="2"/>
    <x v="0"/>
    <m/>
    <x v="0"/>
    <x v="0"/>
    <m/>
    <m/>
    <s v="x"/>
  </r>
  <r>
    <x v="192"/>
    <x v="11"/>
    <x v="1"/>
    <x v="9"/>
    <n v="23"/>
    <n v="1"/>
    <x v="0"/>
    <s v="x"/>
    <x v="1"/>
    <x v="1"/>
    <m/>
    <m/>
    <s v="x"/>
  </r>
  <r>
    <x v="192"/>
    <x v="11"/>
    <x v="1"/>
    <x v="9"/>
    <n v="23"/>
    <n v="1"/>
    <x v="0"/>
    <s v="x"/>
    <x v="1"/>
    <x v="1"/>
    <m/>
    <m/>
    <s v="x"/>
  </r>
  <r>
    <x v="193"/>
    <x v="273"/>
    <x v="7"/>
    <x v="11"/>
    <n v="5"/>
    <n v="3"/>
    <x v="0"/>
    <m/>
    <x v="0"/>
    <x v="0"/>
    <s v="x"/>
    <m/>
    <s v="x"/>
  </r>
  <r>
    <x v="193"/>
    <x v="724"/>
    <x v="7"/>
    <x v="15"/>
    <n v="19"/>
    <n v="2"/>
    <x v="0"/>
    <m/>
    <x v="0"/>
    <x v="10"/>
    <m/>
    <m/>
    <s v="x"/>
  </r>
  <r>
    <x v="193"/>
    <x v="724"/>
    <x v="7"/>
    <x v="15"/>
    <n v="19"/>
    <n v="2"/>
    <x v="0"/>
    <m/>
    <x v="0"/>
    <x v="10"/>
    <m/>
    <m/>
    <s v="x"/>
  </r>
  <r>
    <x v="193"/>
    <x v="546"/>
    <x v="9"/>
    <x v="12"/>
    <n v="19"/>
    <n v="1"/>
    <x v="0"/>
    <m/>
    <x v="0"/>
    <x v="0"/>
    <m/>
    <m/>
    <s v="x"/>
  </r>
  <r>
    <x v="193"/>
    <x v="1000"/>
    <x v="9"/>
    <x v="29"/>
    <n v="24"/>
    <n v="1"/>
    <x v="0"/>
    <m/>
    <x v="0"/>
    <x v="0"/>
    <m/>
    <m/>
    <m/>
  </r>
  <r>
    <x v="193"/>
    <x v="848"/>
    <x v="2"/>
    <x v="2"/>
    <n v="6"/>
    <n v="1"/>
    <x v="0"/>
    <m/>
    <x v="0"/>
    <x v="0"/>
    <m/>
    <m/>
    <s v="x"/>
  </r>
  <r>
    <x v="194"/>
    <x v="552"/>
    <x v="7"/>
    <x v="15"/>
    <n v="20"/>
    <n v="2"/>
    <x v="0"/>
    <m/>
    <x v="0"/>
    <x v="3"/>
    <m/>
    <m/>
    <s v="x"/>
  </r>
  <r>
    <x v="194"/>
    <x v="188"/>
    <x v="1"/>
    <x v="6"/>
    <n v="11"/>
    <n v="2"/>
    <x v="0"/>
    <m/>
    <x v="0"/>
    <x v="0"/>
    <m/>
    <m/>
    <m/>
  </r>
  <r>
    <x v="194"/>
    <x v="1001"/>
    <x v="1"/>
    <x v="19"/>
    <n v="8"/>
    <n v="2"/>
    <x v="0"/>
    <m/>
    <x v="0"/>
    <x v="0"/>
    <m/>
    <m/>
    <m/>
  </r>
  <r>
    <x v="194"/>
    <x v="56"/>
    <x v="7"/>
    <x v="24"/>
    <n v="17"/>
    <n v="1"/>
    <x v="0"/>
    <m/>
    <x v="0"/>
    <x v="0"/>
    <m/>
    <m/>
    <s v="x"/>
  </r>
  <r>
    <x v="206"/>
    <x v="923"/>
    <x v="9"/>
    <x v="73"/>
    <n v="26"/>
    <n v="2"/>
    <x v="0"/>
    <m/>
    <x v="0"/>
    <x v="0"/>
    <m/>
    <m/>
    <s v="x"/>
  </r>
  <r>
    <x v="249"/>
    <x v="1002"/>
    <x v="7"/>
    <x v="15"/>
    <n v="26"/>
    <n v="4"/>
    <x v="0"/>
    <m/>
    <x v="0"/>
    <x v="10"/>
    <m/>
    <m/>
    <s v="x"/>
  </r>
  <r>
    <x v="206"/>
    <x v="1003"/>
    <x v="9"/>
    <x v="68"/>
    <n v="11"/>
    <n v="2"/>
    <x v="0"/>
    <m/>
    <x v="0"/>
    <x v="0"/>
    <m/>
    <m/>
    <m/>
  </r>
  <r>
    <x v="206"/>
    <x v="1004"/>
    <x v="2"/>
    <x v="76"/>
    <n v="3"/>
    <n v="2"/>
    <x v="0"/>
    <m/>
    <x v="0"/>
    <x v="0"/>
    <m/>
    <m/>
    <s v="x"/>
  </r>
  <r>
    <x v="206"/>
    <x v="1005"/>
    <x v="5"/>
    <x v="8"/>
    <n v="20"/>
    <n v="2"/>
    <x v="0"/>
    <m/>
    <x v="0"/>
    <x v="0"/>
    <m/>
    <m/>
    <s v="x"/>
  </r>
  <r>
    <x v="206"/>
    <x v="553"/>
    <x v="0"/>
    <x v="79"/>
    <n v="15"/>
    <n v="3"/>
    <x v="0"/>
    <m/>
    <x v="0"/>
    <x v="0"/>
    <m/>
    <m/>
    <s v="x"/>
  </r>
  <r>
    <x v="206"/>
    <x v="278"/>
    <x v="0"/>
    <x v="14"/>
    <n v="30"/>
    <n v="1"/>
    <x v="0"/>
    <m/>
    <x v="0"/>
    <x v="0"/>
    <m/>
    <m/>
    <s v="x"/>
  </r>
  <r>
    <x v="206"/>
    <x v="278"/>
    <x v="0"/>
    <x v="14"/>
    <n v="30"/>
    <n v="1"/>
    <x v="0"/>
    <m/>
    <x v="0"/>
    <x v="0"/>
    <m/>
    <m/>
    <s v="x"/>
  </r>
  <r>
    <x v="206"/>
    <x v="278"/>
    <x v="5"/>
    <x v="31"/>
    <n v="8"/>
    <n v="2"/>
    <x v="0"/>
    <m/>
    <x v="0"/>
    <x v="0"/>
    <m/>
    <m/>
    <s v="x"/>
  </r>
  <r>
    <x v="206"/>
    <x v="940"/>
    <x v="1"/>
    <x v="18"/>
    <n v="3"/>
    <n v="1"/>
    <x v="0"/>
    <m/>
    <x v="0"/>
    <x v="0"/>
    <m/>
    <m/>
    <s v="x"/>
  </r>
  <r>
    <x v="206"/>
    <x v="1006"/>
    <x v="7"/>
    <x v="20"/>
    <n v="32"/>
    <n v="2"/>
    <x v="0"/>
    <m/>
    <x v="0"/>
    <x v="0"/>
    <m/>
    <m/>
    <m/>
  </r>
  <r>
    <x v="206"/>
    <x v="546"/>
    <x v="9"/>
    <x v="90"/>
    <n v="12"/>
    <n v="1"/>
    <x v="0"/>
    <m/>
    <x v="0"/>
    <x v="0"/>
    <m/>
    <m/>
    <s v="x"/>
  </r>
  <r>
    <x v="207"/>
    <x v="212"/>
    <x v="7"/>
    <x v="20"/>
    <n v="22"/>
    <n v="2"/>
    <x v="0"/>
    <m/>
    <x v="0"/>
    <x v="9"/>
    <m/>
    <m/>
    <s v="x"/>
  </r>
  <r>
    <x v="207"/>
    <x v="1007"/>
    <x v="7"/>
    <x v="36"/>
    <n v="26"/>
    <n v="2"/>
    <x v="0"/>
    <m/>
    <x v="0"/>
    <x v="3"/>
    <m/>
    <m/>
    <m/>
  </r>
  <r>
    <x v="207"/>
    <x v="1007"/>
    <x v="7"/>
    <x v="36"/>
    <n v="26"/>
    <n v="2"/>
    <x v="0"/>
    <m/>
    <x v="0"/>
    <x v="3"/>
    <m/>
    <m/>
    <m/>
  </r>
  <r>
    <x v="207"/>
    <x v="165"/>
    <x v="2"/>
    <x v="2"/>
    <n v="1"/>
    <n v="1"/>
    <x v="0"/>
    <m/>
    <x v="0"/>
    <x v="0"/>
    <m/>
    <m/>
    <s v="x"/>
  </r>
  <r>
    <x v="207"/>
    <x v="380"/>
    <x v="5"/>
    <x v="104"/>
    <n v="4"/>
    <n v="1"/>
    <x v="0"/>
    <m/>
    <x v="0"/>
    <x v="0"/>
    <m/>
    <m/>
    <s v="x"/>
  </r>
  <r>
    <x v="207"/>
    <x v="552"/>
    <x v="5"/>
    <x v="31"/>
    <n v="8"/>
    <n v="2"/>
    <x v="0"/>
    <m/>
    <x v="0"/>
    <x v="2"/>
    <s v="x"/>
    <m/>
    <s v="x"/>
  </r>
  <r>
    <x v="207"/>
    <x v="1008"/>
    <x v="7"/>
    <x v="15"/>
    <n v="20"/>
    <n v="2"/>
    <x v="0"/>
    <m/>
    <x v="0"/>
    <x v="10"/>
    <m/>
    <m/>
    <s v="x"/>
  </r>
  <r>
    <x v="207"/>
    <x v="1008"/>
    <x v="7"/>
    <x v="15"/>
    <n v="20"/>
    <n v="2"/>
    <x v="0"/>
    <m/>
    <x v="0"/>
    <x v="10"/>
    <m/>
    <m/>
    <s v="x"/>
  </r>
  <r>
    <x v="207"/>
    <x v="1"/>
    <x v="1"/>
    <x v="1"/>
    <n v="17"/>
    <n v="1"/>
    <x v="0"/>
    <m/>
    <x v="0"/>
    <x v="0"/>
    <m/>
    <m/>
    <s v="x"/>
  </r>
  <r>
    <x v="207"/>
    <x v="1009"/>
    <x v="7"/>
    <x v="36"/>
    <n v="4"/>
    <n v="2"/>
    <x v="0"/>
    <m/>
    <x v="0"/>
    <x v="0"/>
    <m/>
    <m/>
    <m/>
  </r>
  <r>
    <x v="208"/>
    <x v="130"/>
    <x v="1"/>
    <x v="24"/>
    <n v="25"/>
    <n v="2"/>
    <x v="0"/>
    <m/>
    <x v="0"/>
    <x v="4"/>
    <m/>
    <m/>
    <m/>
  </r>
  <r>
    <x v="208"/>
    <x v="130"/>
    <x v="1"/>
    <x v="24"/>
    <n v="25"/>
    <n v="2"/>
    <x v="0"/>
    <m/>
    <x v="0"/>
    <x v="4"/>
    <m/>
    <m/>
    <m/>
  </r>
  <r>
    <x v="208"/>
    <x v="130"/>
    <x v="1"/>
    <x v="24"/>
    <n v="25"/>
    <n v="2"/>
    <x v="0"/>
    <m/>
    <x v="0"/>
    <x v="4"/>
    <m/>
    <m/>
    <m/>
  </r>
  <r>
    <x v="208"/>
    <x v="130"/>
    <x v="1"/>
    <x v="24"/>
    <n v="25"/>
    <n v="2"/>
    <x v="0"/>
    <m/>
    <x v="0"/>
    <x v="4"/>
    <m/>
    <m/>
    <m/>
  </r>
  <r>
    <x v="208"/>
    <x v="130"/>
    <x v="1"/>
    <x v="24"/>
    <n v="25"/>
    <n v="2"/>
    <x v="0"/>
    <m/>
    <x v="0"/>
    <x v="4"/>
    <m/>
    <m/>
    <m/>
  </r>
  <r>
    <x v="208"/>
    <x v="130"/>
    <x v="1"/>
    <x v="24"/>
    <n v="25"/>
    <n v="2"/>
    <x v="0"/>
    <m/>
    <x v="0"/>
    <x v="4"/>
    <m/>
    <m/>
    <m/>
  </r>
  <r>
    <x v="208"/>
    <x v="130"/>
    <x v="1"/>
    <x v="24"/>
    <n v="25"/>
    <n v="2"/>
    <x v="0"/>
    <m/>
    <x v="0"/>
    <x v="4"/>
    <m/>
    <m/>
    <m/>
  </r>
  <r>
    <x v="208"/>
    <x v="37"/>
    <x v="2"/>
    <x v="23"/>
    <n v="6"/>
    <n v="2"/>
    <x v="0"/>
    <m/>
    <x v="0"/>
    <x v="0"/>
    <m/>
    <m/>
    <s v="x"/>
  </r>
  <r>
    <x v="208"/>
    <x v="183"/>
    <x v="5"/>
    <x v="4"/>
    <n v="20"/>
    <n v="4"/>
    <x v="0"/>
    <m/>
    <x v="0"/>
    <x v="0"/>
    <m/>
    <m/>
    <s v="x"/>
  </r>
  <r>
    <x v="208"/>
    <x v="1010"/>
    <x v="1"/>
    <x v="1"/>
    <n v="19"/>
    <n v="2"/>
    <x v="0"/>
    <m/>
    <x v="0"/>
    <x v="0"/>
    <m/>
    <m/>
    <m/>
  </r>
  <r>
    <x v="208"/>
    <x v="1010"/>
    <x v="1"/>
    <x v="1"/>
    <n v="19"/>
    <n v="2"/>
    <x v="0"/>
    <m/>
    <x v="0"/>
    <x v="0"/>
    <m/>
    <m/>
    <m/>
  </r>
  <r>
    <x v="208"/>
    <x v="1010"/>
    <x v="1"/>
    <x v="1"/>
    <n v="19"/>
    <n v="2"/>
    <x v="0"/>
    <m/>
    <x v="0"/>
    <x v="0"/>
    <m/>
    <m/>
    <m/>
  </r>
  <r>
    <x v="208"/>
    <x v="1010"/>
    <x v="1"/>
    <x v="1"/>
    <n v="19"/>
    <n v="2"/>
    <x v="0"/>
    <m/>
    <x v="0"/>
    <x v="0"/>
    <m/>
    <m/>
    <m/>
  </r>
  <r>
    <x v="208"/>
    <x v="675"/>
    <x v="1"/>
    <x v="20"/>
    <n v="3"/>
    <n v="2"/>
    <x v="0"/>
    <m/>
    <x v="0"/>
    <x v="0"/>
    <m/>
    <m/>
    <m/>
  </r>
  <r>
    <x v="208"/>
    <x v="1011"/>
    <x v="9"/>
    <x v="15"/>
    <n v="32"/>
    <n v="2"/>
    <x v="0"/>
    <m/>
    <x v="0"/>
    <x v="10"/>
    <m/>
    <m/>
    <s v="x"/>
  </r>
  <r>
    <x v="208"/>
    <x v="13"/>
    <x v="6"/>
    <x v="91"/>
    <n v="4"/>
    <n v="1"/>
    <x v="0"/>
    <m/>
    <x v="0"/>
    <x v="0"/>
    <m/>
    <m/>
    <m/>
  </r>
  <r>
    <x v="224"/>
    <x v="127"/>
    <x v="5"/>
    <x v="3"/>
    <n v="5"/>
    <n v="2"/>
    <x v="0"/>
    <m/>
    <x v="0"/>
    <x v="0"/>
    <m/>
    <m/>
    <m/>
  </r>
  <r>
    <x v="224"/>
    <x v="245"/>
    <x v="7"/>
    <x v="15"/>
    <n v="20"/>
    <n v="2"/>
    <x v="0"/>
    <m/>
    <x v="0"/>
    <x v="15"/>
    <m/>
    <m/>
    <s v="x"/>
  </r>
  <r>
    <x v="224"/>
    <x v="245"/>
    <x v="7"/>
    <x v="15"/>
    <n v="20"/>
    <n v="2"/>
    <x v="0"/>
    <m/>
    <x v="0"/>
    <x v="15"/>
    <m/>
    <m/>
    <s v="x"/>
  </r>
  <r>
    <x v="224"/>
    <x v="245"/>
    <x v="7"/>
    <x v="15"/>
    <n v="20"/>
    <n v="2"/>
    <x v="0"/>
    <m/>
    <x v="0"/>
    <x v="15"/>
    <m/>
    <m/>
    <s v="x"/>
  </r>
  <r>
    <x v="224"/>
    <x v="245"/>
    <x v="7"/>
    <x v="15"/>
    <n v="20"/>
    <n v="2"/>
    <x v="0"/>
    <m/>
    <x v="0"/>
    <x v="15"/>
    <m/>
    <m/>
    <s v="x"/>
  </r>
  <r>
    <x v="224"/>
    <x v="805"/>
    <x v="7"/>
    <x v="120"/>
    <n v="4"/>
    <n v="3"/>
    <x v="0"/>
    <m/>
    <x v="0"/>
    <x v="15"/>
    <m/>
    <m/>
    <m/>
  </r>
  <r>
    <x v="224"/>
    <x v="802"/>
    <x v="1"/>
    <x v="28"/>
    <n v="23"/>
    <n v="2"/>
    <x v="0"/>
    <m/>
    <x v="0"/>
    <x v="0"/>
    <m/>
    <m/>
    <m/>
  </r>
  <r>
    <x v="224"/>
    <x v="802"/>
    <x v="1"/>
    <x v="28"/>
    <n v="23"/>
    <n v="2"/>
    <x v="0"/>
    <m/>
    <x v="0"/>
    <x v="0"/>
    <m/>
    <m/>
    <m/>
  </r>
  <r>
    <x v="224"/>
    <x v="436"/>
    <x v="5"/>
    <x v="8"/>
    <n v="19"/>
    <n v="2"/>
    <x v="0"/>
    <m/>
    <x v="0"/>
    <x v="0"/>
    <m/>
    <m/>
    <m/>
  </r>
  <r>
    <x v="224"/>
    <x v="549"/>
    <x v="14"/>
    <x v="14"/>
    <n v="23"/>
    <n v="2"/>
    <x v="0"/>
    <m/>
    <x v="0"/>
    <x v="0"/>
    <m/>
    <m/>
    <s v="x"/>
  </r>
  <r>
    <x v="224"/>
    <x v="2"/>
    <x v="7"/>
    <x v="22"/>
    <n v="6"/>
    <n v="2"/>
    <x v="0"/>
    <m/>
    <x v="0"/>
    <x v="0"/>
    <s v="x"/>
    <m/>
    <s v="x"/>
  </r>
  <r>
    <x v="224"/>
    <x v="1012"/>
    <x v="1"/>
    <x v="67"/>
    <n v="11"/>
    <n v="2"/>
    <x v="0"/>
    <m/>
    <x v="0"/>
    <x v="0"/>
    <m/>
    <m/>
    <m/>
  </r>
  <r>
    <x v="224"/>
    <x v="131"/>
    <x v="0"/>
    <x v="0"/>
    <n v="20"/>
    <n v="3"/>
    <x v="0"/>
    <m/>
    <x v="0"/>
    <x v="0"/>
    <m/>
    <m/>
    <s v="x"/>
  </r>
  <r>
    <x v="224"/>
    <x v="1013"/>
    <x v="7"/>
    <x v="20"/>
    <n v="31"/>
    <n v="3"/>
    <x v="0"/>
    <m/>
    <x v="0"/>
    <x v="0"/>
    <m/>
    <m/>
    <m/>
  </r>
  <r>
    <x v="224"/>
    <x v="1013"/>
    <x v="7"/>
    <x v="20"/>
    <n v="31"/>
    <n v="3"/>
    <x v="0"/>
    <m/>
    <x v="0"/>
    <x v="0"/>
    <m/>
    <m/>
    <m/>
  </r>
  <r>
    <x v="224"/>
    <x v="1014"/>
    <x v="4"/>
    <x v="24"/>
    <n v="20"/>
    <n v="2"/>
    <x v="0"/>
    <m/>
    <x v="0"/>
    <x v="0"/>
    <m/>
    <m/>
    <m/>
  </r>
  <r>
    <x v="224"/>
    <x v="1014"/>
    <x v="4"/>
    <x v="24"/>
    <n v="20"/>
    <n v="2"/>
    <x v="0"/>
    <m/>
    <x v="0"/>
    <x v="0"/>
    <m/>
    <m/>
    <m/>
  </r>
  <r>
    <x v="224"/>
    <x v="1014"/>
    <x v="4"/>
    <x v="24"/>
    <n v="20"/>
    <n v="2"/>
    <x v="0"/>
    <m/>
    <x v="0"/>
    <x v="0"/>
    <m/>
    <m/>
    <m/>
  </r>
  <r>
    <x v="224"/>
    <x v="1014"/>
    <x v="4"/>
    <x v="24"/>
    <n v="20"/>
    <n v="2"/>
    <x v="0"/>
    <m/>
    <x v="0"/>
    <x v="0"/>
    <m/>
    <m/>
    <m/>
  </r>
  <r>
    <x v="224"/>
    <x v="1015"/>
    <x v="5"/>
    <x v="59"/>
    <n v="8"/>
    <n v="4"/>
    <x v="0"/>
    <m/>
    <x v="0"/>
    <x v="15"/>
    <m/>
    <m/>
    <m/>
  </r>
  <r>
    <x v="224"/>
    <x v="881"/>
    <x v="0"/>
    <x v="97"/>
    <n v="20"/>
    <n v="10"/>
    <x v="0"/>
    <m/>
    <x v="0"/>
    <x v="0"/>
    <m/>
    <m/>
    <m/>
  </r>
  <r>
    <x v="224"/>
    <x v="467"/>
    <x v="10"/>
    <x v="0"/>
    <n v="22"/>
    <n v="2"/>
    <x v="0"/>
    <m/>
    <x v="0"/>
    <x v="0"/>
    <m/>
    <m/>
    <s v="x"/>
  </r>
  <r>
    <x v="224"/>
    <x v="278"/>
    <x v="0"/>
    <x v="16"/>
    <n v="6"/>
    <n v="3"/>
    <x v="0"/>
    <m/>
    <x v="0"/>
    <x v="0"/>
    <m/>
    <m/>
    <s v="x"/>
  </r>
  <r>
    <x v="220"/>
    <x v="714"/>
    <x v="7"/>
    <x v="24"/>
    <n v="17"/>
    <n v="1"/>
    <x v="0"/>
    <m/>
    <x v="0"/>
    <x v="0"/>
    <m/>
    <m/>
    <m/>
  </r>
  <r>
    <x v="220"/>
    <x v="714"/>
    <x v="7"/>
    <x v="24"/>
    <n v="17"/>
    <n v="1"/>
    <x v="0"/>
    <m/>
    <x v="0"/>
    <x v="0"/>
    <m/>
    <m/>
    <m/>
  </r>
  <r>
    <x v="220"/>
    <x v="714"/>
    <x v="7"/>
    <x v="24"/>
    <n v="17"/>
    <n v="1"/>
    <x v="0"/>
    <m/>
    <x v="0"/>
    <x v="0"/>
    <m/>
    <m/>
    <m/>
  </r>
  <r>
    <x v="220"/>
    <x v="1016"/>
    <x v="6"/>
    <x v="14"/>
    <n v="1"/>
    <n v="1"/>
    <x v="0"/>
    <m/>
    <x v="0"/>
    <x v="0"/>
    <m/>
    <m/>
    <m/>
  </r>
  <r>
    <x v="218"/>
    <x v="456"/>
    <x v="2"/>
    <x v="23"/>
    <n v="4"/>
    <n v="3"/>
    <x v="0"/>
    <m/>
    <x v="0"/>
    <x v="0"/>
    <m/>
    <m/>
    <s v="x"/>
  </r>
  <r>
    <x v="218"/>
    <x v="977"/>
    <x v="2"/>
    <x v="2"/>
    <n v="12"/>
    <n v="2"/>
    <x v="0"/>
    <m/>
    <x v="0"/>
    <x v="0"/>
    <m/>
    <m/>
    <s v="x"/>
  </r>
  <r>
    <x v="218"/>
    <x v="966"/>
    <x v="2"/>
    <x v="2"/>
    <n v="5"/>
    <n v="1"/>
    <x v="0"/>
    <m/>
    <x v="0"/>
    <x v="0"/>
    <m/>
    <m/>
    <s v="x"/>
  </r>
  <r>
    <x v="218"/>
    <x v="966"/>
    <x v="2"/>
    <x v="2"/>
    <n v="5"/>
    <n v="1"/>
    <x v="0"/>
    <m/>
    <x v="0"/>
    <x v="0"/>
    <m/>
    <m/>
    <s v="x"/>
  </r>
  <r>
    <x v="218"/>
    <x v="1017"/>
    <x v="2"/>
    <x v="2"/>
    <n v="12"/>
    <n v="2"/>
    <x v="0"/>
    <m/>
    <x v="0"/>
    <x v="0"/>
    <m/>
    <m/>
    <s v="x"/>
  </r>
  <r>
    <x v="218"/>
    <x v="1018"/>
    <x v="2"/>
    <x v="2"/>
    <n v="25"/>
    <n v="4"/>
    <x v="0"/>
    <m/>
    <x v="0"/>
    <x v="0"/>
    <m/>
    <m/>
    <s v="x"/>
  </r>
  <r>
    <x v="218"/>
    <x v="943"/>
    <x v="2"/>
    <x v="2"/>
    <n v="12"/>
    <n v="4"/>
    <x v="0"/>
    <m/>
    <x v="0"/>
    <x v="0"/>
    <m/>
    <m/>
    <s v="x"/>
  </r>
  <r>
    <x v="218"/>
    <x v="1019"/>
    <x v="2"/>
    <x v="2"/>
    <n v="24"/>
    <n v="5"/>
    <x v="0"/>
    <m/>
    <x v="0"/>
    <x v="0"/>
    <m/>
    <m/>
    <s v="x"/>
  </r>
  <r>
    <x v="218"/>
    <x v="676"/>
    <x v="2"/>
    <x v="2"/>
    <n v="11"/>
    <n v="2"/>
    <x v="0"/>
    <m/>
    <x v="0"/>
    <x v="0"/>
    <m/>
    <m/>
    <s v="x"/>
  </r>
  <r>
    <x v="218"/>
    <x v="1020"/>
    <x v="2"/>
    <x v="2"/>
    <n v="22"/>
    <n v="2"/>
    <x v="0"/>
    <m/>
    <x v="0"/>
    <x v="0"/>
    <m/>
    <m/>
    <s v="x"/>
  </r>
  <r>
    <x v="218"/>
    <x v="1021"/>
    <x v="2"/>
    <x v="2"/>
    <n v="14"/>
    <n v="3"/>
    <x v="0"/>
    <m/>
    <x v="0"/>
    <x v="0"/>
    <m/>
    <m/>
    <s v="x"/>
  </r>
  <r>
    <x v="218"/>
    <x v="458"/>
    <x v="2"/>
    <x v="2"/>
    <n v="10"/>
    <n v="3"/>
    <x v="0"/>
    <m/>
    <x v="0"/>
    <x v="0"/>
    <m/>
    <m/>
    <s v="x"/>
  </r>
  <r>
    <x v="218"/>
    <x v="61"/>
    <x v="7"/>
    <x v="33"/>
    <n v="8"/>
    <n v="3"/>
    <x v="0"/>
    <m/>
    <x v="0"/>
    <x v="0"/>
    <m/>
    <m/>
    <m/>
  </r>
  <r>
    <x v="212"/>
    <x v="2"/>
    <x v="7"/>
    <x v="22"/>
    <n v="7"/>
    <n v="2"/>
    <x v="0"/>
    <m/>
    <x v="0"/>
    <x v="0"/>
    <m/>
    <m/>
    <m/>
  </r>
  <r>
    <x v="218"/>
    <x v="82"/>
    <x v="7"/>
    <x v="24"/>
    <n v="1"/>
    <n v="1"/>
    <x v="0"/>
    <m/>
    <x v="0"/>
    <x v="0"/>
    <m/>
    <m/>
    <s v="x"/>
  </r>
  <r>
    <x v="218"/>
    <x v="82"/>
    <x v="7"/>
    <x v="24"/>
    <n v="5"/>
    <n v="1"/>
    <x v="0"/>
    <m/>
    <x v="0"/>
    <x v="0"/>
    <m/>
    <m/>
    <s v="x"/>
  </r>
  <r>
    <x v="218"/>
    <x v="418"/>
    <x v="7"/>
    <x v="15"/>
    <n v="22"/>
    <n v="2"/>
    <x v="0"/>
    <m/>
    <x v="0"/>
    <x v="0"/>
    <m/>
    <m/>
    <s v="x"/>
  </r>
  <r>
    <x v="224"/>
    <x v="1022"/>
    <x v="9"/>
    <x v="60"/>
    <n v="8"/>
    <n v="1"/>
    <x v="0"/>
    <m/>
    <x v="0"/>
    <x v="0"/>
    <m/>
    <m/>
    <m/>
  </r>
  <r>
    <x v="224"/>
    <x v="344"/>
    <x v="5"/>
    <x v="55"/>
    <n v="19"/>
    <n v="3"/>
    <x v="0"/>
    <m/>
    <x v="0"/>
    <x v="0"/>
    <m/>
    <m/>
    <m/>
  </r>
  <r>
    <x v="224"/>
    <x v="344"/>
    <x v="5"/>
    <x v="55"/>
    <n v="19"/>
    <n v="3"/>
    <x v="0"/>
    <m/>
    <x v="0"/>
    <x v="0"/>
    <m/>
    <m/>
    <m/>
  </r>
  <r>
    <x v="224"/>
    <x v="1023"/>
    <x v="9"/>
    <x v="60"/>
    <n v="8"/>
    <n v="2"/>
    <x v="0"/>
    <m/>
    <x v="0"/>
    <x v="0"/>
    <m/>
    <m/>
    <s v="x"/>
  </r>
  <r>
    <x v="223"/>
    <x v="155"/>
    <x v="9"/>
    <x v="9"/>
    <n v="25"/>
    <n v="2"/>
    <x v="0"/>
    <m/>
    <x v="0"/>
    <x v="0"/>
    <m/>
    <m/>
    <m/>
  </r>
  <r>
    <x v="223"/>
    <x v="155"/>
    <x v="9"/>
    <x v="9"/>
    <n v="25"/>
    <n v="2"/>
    <x v="0"/>
    <m/>
    <x v="0"/>
    <x v="0"/>
    <m/>
    <m/>
    <m/>
  </r>
  <r>
    <x v="223"/>
    <x v="1024"/>
    <x v="4"/>
    <x v="5"/>
    <n v="20"/>
    <n v="2"/>
    <x v="0"/>
    <m/>
    <x v="0"/>
    <x v="15"/>
    <m/>
    <m/>
    <m/>
  </r>
  <r>
    <x v="223"/>
    <x v="1024"/>
    <x v="4"/>
    <x v="5"/>
    <n v="20"/>
    <n v="2"/>
    <x v="0"/>
    <m/>
    <x v="0"/>
    <x v="15"/>
    <m/>
    <m/>
    <m/>
  </r>
  <r>
    <x v="223"/>
    <x v="1024"/>
    <x v="4"/>
    <x v="5"/>
    <n v="20"/>
    <n v="2"/>
    <x v="0"/>
    <m/>
    <x v="0"/>
    <x v="15"/>
    <m/>
    <m/>
    <m/>
  </r>
  <r>
    <x v="223"/>
    <x v="1024"/>
    <x v="4"/>
    <x v="5"/>
    <n v="20"/>
    <n v="2"/>
    <x v="0"/>
    <m/>
    <x v="0"/>
    <x v="15"/>
    <m/>
    <m/>
    <m/>
  </r>
  <r>
    <x v="223"/>
    <x v="406"/>
    <x v="5"/>
    <x v="8"/>
    <n v="20"/>
    <n v="3"/>
    <x v="0"/>
    <m/>
    <x v="0"/>
    <x v="0"/>
    <m/>
    <m/>
    <s v="x"/>
  </r>
  <r>
    <x v="223"/>
    <x v="659"/>
    <x v="5"/>
    <x v="8"/>
    <n v="21"/>
    <n v="2"/>
    <x v="0"/>
    <m/>
    <x v="0"/>
    <x v="0"/>
    <m/>
    <m/>
    <m/>
  </r>
  <r>
    <x v="223"/>
    <x v="659"/>
    <x v="5"/>
    <x v="8"/>
    <n v="21"/>
    <n v="2"/>
    <x v="0"/>
    <m/>
    <x v="0"/>
    <x v="0"/>
    <m/>
    <m/>
    <m/>
  </r>
  <r>
    <x v="223"/>
    <x v="573"/>
    <x v="5"/>
    <x v="8"/>
    <n v="5"/>
    <n v="5"/>
    <x v="0"/>
    <m/>
    <x v="0"/>
    <x v="0"/>
    <m/>
    <m/>
    <m/>
  </r>
  <r>
    <x v="223"/>
    <x v="1025"/>
    <x v="5"/>
    <x v="31"/>
    <n v="25"/>
    <n v="2"/>
    <x v="0"/>
    <m/>
    <x v="0"/>
    <x v="15"/>
    <m/>
    <m/>
    <m/>
  </r>
  <r>
    <x v="223"/>
    <x v="432"/>
    <x v="7"/>
    <x v="15"/>
    <n v="19"/>
    <n v="2"/>
    <x v="0"/>
    <m/>
    <x v="0"/>
    <x v="0"/>
    <m/>
    <m/>
    <s v="x"/>
  </r>
  <r>
    <x v="223"/>
    <x v="684"/>
    <x v="9"/>
    <x v="9"/>
    <n v="21"/>
    <n v="1"/>
    <x v="0"/>
    <m/>
    <x v="0"/>
    <x v="0"/>
    <m/>
    <m/>
    <m/>
  </r>
  <r>
    <x v="223"/>
    <x v="43"/>
    <x v="7"/>
    <x v="15"/>
    <n v="23"/>
    <n v="1"/>
    <x v="0"/>
    <m/>
    <x v="0"/>
    <x v="0"/>
    <m/>
    <m/>
    <s v="x"/>
  </r>
  <r>
    <x v="223"/>
    <x v="2"/>
    <x v="0"/>
    <x v="16"/>
    <n v="7"/>
    <n v="2"/>
    <x v="0"/>
    <m/>
    <x v="0"/>
    <x v="0"/>
    <m/>
    <m/>
    <s v="x"/>
  </r>
  <r>
    <x v="223"/>
    <x v="300"/>
    <x v="7"/>
    <x v="20"/>
    <n v="20"/>
    <n v="2"/>
    <x v="0"/>
    <m/>
    <x v="0"/>
    <x v="0"/>
    <m/>
    <m/>
    <m/>
  </r>
  <r>
    <x v="222"/>
    <x v="82"/>
    <x v="0"/>
    <x v="118"/>
    <n v="9"/>
    <n v="5"/>
    <x v="0"/>
    <m/>
    <x v="0"/>
    <x v="0"/>
    <s v="x"/>
    <m/>
    <s v="x"/>
  </r>
  <r>
    <x v="223"/>
    <x v="185"/>
    <x v="0"/>
    <x v="107"/>
    <n v="22"/>
    <n v="2"/>
    <x v="0"/>
    <m/>
    <x v="0"/>
    <x v="0"/>
    <m/>
    <m/>
    <s v="x"/>
  </r>
  <r>
    <x v="223"/>
    <x v="185"/>
    <x v="0"/>
    <x v="107"/>
    <n v="22"/>
    <n v="2"/>
    <x v="0"/>
    <m/>
    <x v="0"/>
    <x v="0"/>
    <m/>
    <m/>
    <s v="x"/>
  </r>
  <r>
    <x v="223"/>
    <x v="406"/>
    <x v="5"/>
    <x v="8"/>
    <n v="20"/>
    <n v="2"/>
    <x v="0"/>
    <m/>
    <x v="0"/>
    <x v="0"/>
    <m/>
    <m/>
    <s v="x"/>
  </r>
  <r>
    <x v="223"/>
    <x v="1026"/>
    <x v="1"/>
    <x v="19"/>
    <n v="10"/>
    <n v="2"/>
    <x v="0"/>
    <m/>
    <x v="0"/>
    <x v="0"/>
    <m/>
    <m/>
    <m/>
  </r>
  <r>
    <x v="223"/>
    <x v="1027"/>
    <x v="7"/>
    <x v="20"/>
    <n v="20"/>
    <n v="2"/>
    <x v="0"/>
    <m/>
    <x v="0"/>
    <x v="0"/>
    <m/>
    <m/>
    <s v="x"/>
  </r>
  <r>
    <x v="223"/>
    <x v="1027"/>
    <x v="7"/>
    <x v="20"/>
    <n v="20"/>
    <n v="2"/>
    <x v="0"/>
    <m/>
    <x v="0"/>
    <x v="0"/>
    <m/>
    <m/>
    <s v="x"/>
  </r>
  <r>
    <x v="223"/>
    <x v="13"/>
    <x v="6"/>
    <x v="132"/>
    <n v="17"/>
    <n v="11"/>
    <x v="0"/>
    <m/>
    <x v="0"/>
    <x v="0"/>
    <m/>
    <m/>
    <m/>
  </r>
  <r>
    <x v="223"/>
    <x v="236"/>
    <x v="1"/>
    <x v="9"/>
    <n v="36"/>
    <n v="2"/>
    <x v="0"/>
    <m/>
    <x v="0"/>
    <x v="0"/>
    <m/>
    <m/>
    <m/>
  </r>
  <r>
    <x v="223"/>
    <x v="105"/>
    <x v="5"/>
    <x v="21"/>
    <n v="21"/>
    <n v="2"/>
    <x v="0"/>
    <m/>
    <x v="0"/>
    <x v="0"/>
    <m/>
    <m/>
    <s v="x"/>
  </r>
  <r>
    <x v="223"/>
    <x v="1028"/>
    <x v="7"/>
    <x v="15"/>
    <n v="7"/>
    <n v="2"/>
    <x v="0"/>
    <m/>
    <x v="0"/>
    <x v="0"/>
    <m/>
    <m/>
    <m/>
  </r>
  <r>
    <x v="223"/>
    <x v="945"/>
    <x v="0"/>
    <x v="17"/>
    <n v="5"/>
    <n v="2"/>
    <x v="0"/>
    <m/>
    <x v="0"/>
    <x v="0"/>
    <m/>
    <m/>
    <m/>
  </r>
  <r>
    <x v="223"/>
    <x v="1029"/>
    <x v="0"/>
    <x v="126"/>
    <n v="4"/>
    <n v="2"/>
    <x v="0"/>
    <m/>
    <x v="0"/>
    <x v="0"/>
    <m/>
    <m/>
    <m/>
  </r>
  <r>
    <x v="223"/>
    <x v="1030"/>
    <x v="6"/>
    <x v="21"/>
    <n v="17"/>
    <n v="14"/>
    <x v="0"/>
    <m/>
    <x v="0"/>
    <x v="0"/>
    <m/>
    <m/>
    <s v="x"/>
  </r>
  <r>
    <x v="223"/>
    <x v="1031"/>
    <x v="2"/>
    <x v="2"/>
    <n v="21"/>
    <n v="4"/>
    <x v="0"/>
    <m/>
    <x v="0"/>
    <x v="0"/>
    <m/>
    <m/>
    <m/>
  </r>
  <r>
    <x v="223"/>
    <x v="780"/>
    <x v="2"/>
    <x v="2"/>
    <n v="20"/>
    <n v="4"/>
    <x v="0"/>
    <m/>
    <x v="0"/>
    <x v="0"/>
    <m/>
    <m/>
    <m/>
  </r>
  <r>
    <x v="223"/>
    <x v="470"/>
    <x v="2"/>
    <x v="2"/>
    <n v="11"/>
    <n v="2"/>
    <x v="0"/>
    <m/>
    <x v="0"/>
    <x v="0"/>
    <m/>
    <m/>
    <m/>
  </r>
  <r>
    <x v="223"/>
    <x v="1032"/>
    <x v="7"/>
    <x v="20"/>
    <n v="11"/>
    <n v="3"/>
    <x v="0"/>
    <m/>
    <x v="0"/>
    <x v="0"/>
    <m/>
    <m/>
    <m/>
  </r>
  <r>
    <x v="223"/>
    <x v="1033"/>
    <x v="2"/>
    <x v="76"/>
    <n v="6"/>
    <n v="2"/>
    <x v="0"/>
    <m/>
    <x v="0"/>
    <x v="0"/>
    <m/>
    <m/>
    <s v="x"/>
  </r>
  <r>
    <x v="223"/>
    <x v="1034"/>
    <x v="7"/>
    <x v="15"/>
    <n v="6"/>
    <n v="3"/>
    <x v="0"/>
    <m/>
    <x v="0"/>
    <x v="0"/>
    <m/>
    <m/>
    <m/>
  </r>
  <r>
    <x v="223"/>
    <x v="942"/>
    <x v="2"/>
    <x v="2"/>
    <n v="11"/>
    <n v="4"/>
    <x v="0"/>
    <m/>
    <x v="0"/>
    <x v="0"/>
    <m/>
    <m/>
    <s v="x"/>
  </r>
  <r>
    <x v="223"/>
    <x v="154"/>
    <x v="2"/>
    <x v="2"/>
    <n v="15"/>
    <n v="2"/>
    <x v="0"/>
    <m/>
    <x v="0"/>
    <x v="0"/>
    <m/>
    <m/>
    <s v="x"/>
  </r>
  <r>
    <x v="223"/>
    <x v="618"/>
    <x v="5"/>
    <x v="4"/>
    <n v="26"/>
    <n v="3"/>
    <x v="0"/>
    <m/>
    <x v="0"/>
    <x v="0"/>
    <m/>
    <m/>
    <s v="x"/>
  </r>
  <r>
    <x v="223"/>
    <x v="94"/>
    <x v="5"/>
    <x v="48"/>
    <n v="15"/>
    <n v="1"/>
    <x v="0"/>
    <m/>
    <x v="0"/>
    <x v="0"/>
    <m/>
    <m/>
    <s v="x"/>
  </r>
  <r>
    <x v="223"/>
    <x v="417"/>
    <x v="5"/>
    <x v="8"/>
    <n v="21"/>
    <n v="2"/>
    <x v="0"/>
    <m/>
    <x v="0"/>
    <x v="15"/>
    <m/>
    <m/>
    <s v="x"/>
  </r>
  <r>
    <x v="223"/>
    <x v="970"/>
    <x v="0"/>
    <x v="17"/>
    <n v="25"/>
    <n v="3"/>
    <x v="0"/>
    <m/>
    <x v="0"/>
    <x v="15"/>
    <m/>
    <m/>
    <m/>
  </r>
  <r>
    <x v="223"/>
    <x v="970"/>
    <x v="0"/>
    <x v="17"/>
    <n v="25"/>
    <n v="3"/>
    <x v="0"/>
    <m/>
    <x v="0"/>
    <x v="15"/>
    <m/>
    <m/>
    <m/>
  </r>
  <r>
    <x v="223"/>
    <x v="406"/>
    <x v="0"/>
    <x v="0"/>
    <n v="24"/>
    <n v="2"/>
    <x v="0"/>
    <m/>
    <x v="0"/>
    <x v="0"/>
    <m/>
    <m/>
    <s v="x"/>
  </r>
  <r>
    <x v="223"/>
    <x v="406"/>
    <x v="0"/>
    <x v="0"/>
    <n v="24"/>
    <n v="2"/>
    <x v="0"/>
    <m/>
    <x v="0"/>
    <x v="0"/>
    <m/>
    <m/>
    <s v="x"/>
  </r>
  <r>
    <x v="223"/>
    <x v="406"/>
    <x v="0"/>
    <x v="0"/>
    <n v="24"/>
    <n v="2"/>
    <x v="0"/>
    <m/>
    <x v="0"/>
    <x v="0"/>
    <m/>
    <m/>
    <s v="x"/>
  </r>
  <r>
    <x v="223"/>
    <x v="1035"/>
    <x v="0"/>
    <x v="91"/>
    <n v="19"/>
    <n v="2"/>
    <x v="0"/>
    <m/>
    <x v="0"/>
    <x v="0"/>
    <m/>
    <m/>
    <m/>
  </r>
  <r>
    <x v="223"/>
    <x v="1035"/>
    <x v="0"/>
    <x v="91"/>
    <n v="19"/>
    <n v="2"/>
    <x v="0"/>
    <m/>
    <x v="0"/>
    <x v="0"/>
    <m/>
    <m/>
    <m/>
  </r>
  <r>
    <x v="223"/>
    <x v="406"/>
    <x v="0"/>
    <x v="0"/>
    <n v="24"/>
    <n v="2"/>
    <x v="0"/>
    <m/>
    <x v="0"/>
    <x v="0"/>
    <m/>
    <m/>
    <s v="x"/>
  </r>
  <r>
    <x v="225"/>
    <x v="740"/>
    <x v="7"/>
    <x v="22"/>
    <n v="14"/>
    <n v="4"/>
    <x v="0"/>
    <m/>
    <x v="0"/>
    <x v="0"/>
    <m/>
    <m/>
    <m/>
  </r>
  <r>
    <x v="225"/>
    <x v="785"/>
    <x v="2"/>
    <x v="2"/>
    <n v="6"/>
    <n v="3"/>
    <x v="0"/>
    <m/>
    <x v="0"/>
    <x v="0"/>
    <m/>
    <m/>
    <s v="x"/>
  </r>
  <r>
    <x v="225"/>
    <x v="762"/>
    <x v="5"/>
    <x v="46"/>
    <n v="7"/>
    <n v="2"/>
    <x v="0"/>
    <m/>
    <x v="0"/>
    <x v="15"/>
    <s v="x"/>
    <m/>
    <s v="x"/>
  </r>
  <r>
    <x v="225"/>
    <x v="889"/>
    <x v="5"/>
    <x v="11"/>
    <n v="15"/>
    <n v="4"/>
    <x v="0"/>
    <m/>
    <x v="0"/>
    <x v="0"/>
    <s v="x"/>
    <m/>
    <m/>
  </r>
  <r>
    <x v="225"/>
    <x v="862"/>
    <x v="7"/>
    <x v="58"/>
    <n v="8"/>
    <n v="2"/>
    <x v="0"/>
    <m/>
    <x v="0"/>
    <x v="0"/>
    <m/>
    <m/>
    <m/>
  </r>
  <r>
    <x v="225"/>
    <x v="1036"/>
    <x v="2"/>
    <x v="2"/>
    <n v="9"/>
    <n v="2"/>
    <x v="0"/>
    <m/>
    <x v="0"/>
    <x v="0"/>
    <m/>
    <m/>
    <s v="x"/>
  </r>
  <r>
    <x v="225"/>
    <x v="1037"/>
    <x v="2"/>
    <x v="2"/>
    <n v="13"/>
    <n v="2"/>
    <x v="0"/>
    <m/>
    <x v="0"/>
    <x v="0"/>
    <m/>
    <m/>
    <s v="x"/>
  </r>
  <r>
    <x v="225"/>
    <x v="1038"/>
    <x v="2"/>
    <x v="2"/>
    <n v="6"/>
    <n v="2"/>
    <x v="0"/>
    <m/>
    <x v="0"/>
    <x v="0"/>
    <m/>
    <m/>
    <s v="x"/>
  </r>
  <r>
    <x v="225"/>
    <x v="1038"/>
    <x v="2"/>
    <x v="2"/>
    <n v="6"/>
    <n v="2"/>
    <x v="0"/>
    <m/>
    <x v="0"/>
    <x v="0"/>
    <m/>
    <m/>
    <s v="x"/>
  </r>
  <r>
    <x v="225"/>
    <x v="456"/>
    <x v="2"/>
    <x v="23"/>
    <n v="4"/>
    <n v="2"/>
    <x v="0"/>
    <m/>
    <x v="0"/>
    <x v="0"/>
    <m/>
    <m/>
    <s v="x"/>
  </r>
  <r>
    <x v="225"/>
    <x v="1039"/>
    <x v="2"/>
    <x v="2"/>
    <n v="5"/>
    <n v="2"/>
    <x v="0"/>
    <m/>
    <x v="0"/>
    <x v="0"/>
    <m/>
    <m/>
    <s v="x"/>
  </r>
  <r>
    <x v="225"/>
    <x v="13"/>
    <x v="6"/>
    <x v="21"/>
    <n v="3"/>
    <n v="1"/>
    <x v="0"/>
    <m/>
    <x v="0"/>
    <x v="0"/>
    <m/>
    <m/>
    <m/>
  </r>
  <r>
    <x v="225"/>
    <x v="13"/>
    <x v="6"/>
    <x v="21"/>
    <n v="3"/>
    <n v="1"/>
    <x v="0"/>
    <m/>
    <x v="0"/>
    <x v="0"/>
    <m/>
    <m/>
    <m/>
  </r>
  <r>
    <x v="225"/>
    <x v="546"/>
    <x v="9"/>
    <x v="25"/>
    <n v="20"/>
    <n v="2"/>
    <x v="0"/>
    <m/>
    <x v="0"/>
    <x v="0"/>
    <m/>
    <m/>
    <s v="x"/>
  </r>
  <r>
    <x v="225"/>
    <x v="1040"/>
    <x v="7"/>
    <x v="20"/>
    <n v="26"/>
    <n v="2"/>
    <x v="0"/>
    <m/>
    <x v="0"/>
    <x v="0"/>
    <m/>
    <m/>
    <m/>
  </r>
  <r>
    <x v="225"/>
    <x v="1040"/>
    <x v="7"/>
    <x v="20"/>
    <n v="26"/>
    <n v="2"/>
    <x v="0"/>
    <m/>
    <x v="0"/>
    <x v="0"/>
    <m/>
    <m/>
    <m/>
  </r>
  <r>
    <x v="225"/>
    <x v="161"/>
    <x v="7"/>
    <x v="36"/>
    <n v="3"/>
    <n v="4"/>
    <x v="0"/>
    <m/>
    <x v="0"/>
    <x v="0"/>
    <m/>
    <m/>
    <m/>
  </r>
  <r>
    <x v="224"/>
    <x v="13"/>
    <x v="6"/>
    <x v="14"/>
    <n v="1"/>
    <n v="2"/>
    <x v="0"/>
    <m/>
    <x v="0"/>
    <x v="0"/>
    <m/>
    <m/>
    <m/>
  </r>
  <r>
    <x v="224"/>
    <x v="1041"/>
    <x v="7"/>
    <x v="36"/>
    <n v="23"/>
    <n v="2"/>
    <x v="0"/>
    <m/>
    <x v="0"/>
    <x v="0"/>
    <m/>
    <m/>
    <m/>
  </r>
  <r>
    <x v="224"/>
    <x v="1041"/>
    <x v="7"/>
    <x v="36"/>
    <n v="23"/>
    <n v="2"/>
    <x v="0"/>
    <m/>
    <x v="0"/>
    <x v="0"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14">
  <r>
    <x v="0"/>
    <s v="Børnehuset Trolden"/>
    <x v="0"/>
    <s v="Børnehave"/>
    <n v="5"/>
    <n v="3"/>
    <x v="0"/>
    <m/>
    <x v="0"/>
    <x v="0"/>
    <m/>
    <m/>
    <s v="x"/>
  </r>
  <r>
    <x v="0"/>
    <s v="Marselisborg Gymnasium"/>
    <x v="1"/>
    <s v="STX"/>
    <n v="9"/>
    <n v="1"/>
    <x v="0"/>
    <m/>
    <x v="0"/>
    <x v="0"/>
    <m/>
    <m/>
    <s v="x"/>
  </r>
  <r>
    <x v="0"/>
    <s v="Skanderborg Gymnasium"/>
    <x v="2"/>
    <s v="Gym."/>
    <n v="21"/>
    <n v="1"/>
    <x v="1"/>
    <s v=""/>
    <x v="0"/>
    <x v="0"/>
    <m/>
    <s v=""/>
    <s v=""/>
  </r>
  <r>
    <x v="1"/>
    <s v="Børnehaven Silkeborgen"/>
    <x v="0"/>
    <s v="Børnehave"/>
    <n v="1"/>
    <n v="1"/>
    <x v="0"/>
    <m/>
    <x v="0"/>
    <x v="0"/>
    <m/>
    <m/>
    <s v="x"/>
  </r>
  <r>
    <x v="2"/>
    <s v="Gammelgaardsskolen"/>
    <x v="3"/>
    <n v="7"/>
    <n v="20"/>
    <n v="1"/>
    <x v="0"/>
    <m/>
    <x v="0"/>
    <x v="0"/>
    <m/>
    <m/>
    <s v="x"/>
  </r>
  <r>
    <x v="2"/>
    <s v="Børnehuset Malmøgade"/>
    <x v="0"/>
    <s v="Børnehave"/>
    <n v="13"/>
    <n v="4"/>
    <x v="1"/>
    <s v=""/>
    <x v="0"/>
    <x v="1"/>
    <m/>
    <s v=""/>
    <s v="x"/>
  </r>
  <r>
    <x v="3"/>
    <s v="Børnenes Ø"/>
    <x v="0"/>
    <s v="Børnehave"/>
    <n v="15"/>
    <n v="5"/>
    <x v="1"/>
    <s v=""/>
    <x v="0"/>
    <x v="0"/>
    <m/>
    <s v=""/>
    <s v="x"/>
  </r>
  <r>
    <x v="4"/>
    <s v="Veng Skole Idrætsbør"/>
    <x v="4"/>
    <s v="2+7"/>
    <n v="25"/>
    <n v="3"/>
    <x v="1"/>
    <s v=""/>
    <x v="0"/>
    <x v="0"/>
    <m/>
    <s v=""/>
    <s v="x"/>
  </r>
  <r>
    <x v="5"/>
    <s v="Børnehuset Trolle"/>
    <x v="0"/>
    <s v="Børnehave"/>
    <n v="13"/>
    <n v="1"/>
    <x v="1"/>
    <s v=""/>
    <x v="0"/>
    <x v="1"/>
    <m/>
    <s v=""/>
    <s v=""/>
  </r>
  <r>
    <x v="6"/>
    <s v="Silkeborgen"/>
    <x v="0"/>
    <s v="Børnehave"/>
    <n v="2"/>
    <n v="1"/>
    <x v="0"/>
    <m/>
    <x v="0"/>
    <x v="0"/>
    <m/>
    <m/>
    <s v="x"/>
  </r>
  <r>
    <x v="6"/>
    <s v="Herning Gymnasium"/>
    <x v="1"/>
    <s v="HTX"/>
    <n v="22"/>
    <n v="2"/>
    <x v="0"/>
    <m/>
    <x v="0"/>
    <x v="0"/>
    <m/>
    <m/>
    <m/>
  </r>
  <r>
    <x v="6"/>
    <s v="Herning Gymnasium"/>
    <x v="1"/>
    <s v="HTX"/>
    <n v="22"/>
    <n v="2"/>
    <x v="0"/>
    <m/>
    <x v="0"/>
    <x v="0"/>
    <m/>
    <m/>
    <m/>
  </r>
  <r>
    <x v="7"/>
    <s v="Romalt Friskole"/>
    <x v="5"/>
    <s v="4.-6."/>
    <n v="22"/>
    <n v="2"/>
    <x v="0"/>
    <m/>
    <x v="0"/>
    <x v="0"/>
    <m/>
    <m/>
    <m/>
  </r>
  <r>
    <x v="7"/>
    <s v="Romalt Friskole"/>
    <x v="5"/>
    <s v="4.-6."/>
    <n v="22"/>
    <n v="2"/>
    <x v="0"/>
    <m/>
    <x v="0"/>
    <x v="0"/>
    <m/>
    <m/>
    <m/>
  </r>
  <r>
    <x v="7"/>
    <s v="Romalt Friskole"/>
    <x v="5"/>
    <s v="4.-6."/>
    <n v="22"/>
    <n v="2"/>
    <x v="0"/>
    <m/>
    <x v="0"/>
    <x v="0"/>
    <m/>
    <m/>
    <m/>
  </r>
  <r>
    <x v="7"/>
    <s v="Tech College"/>
    <x v="1"/>
    <s v="GF1"/>
    <n v="25"/>
    <n v="2"/>
    <x v="0"/>
    <m/>
    <x v="0"/>
    <x v="0"/>
    <m/>
    <m/>
    <m/>
  </r>
  <r>
    <x v="7"/>
    <s v="Tech College"/>
    <x v="1"/>
    <s v="GF1"/>
    <n v="25"/>
    <n v="2"/>
    <x v="0"/>
    <m/>
    <x v="0"/>
    <x v="0"/>
    <m/>
    <m/>
    <m/>
  </r>
  <r>
    <x v="7"/>
    <s v="Aarhus Gymnasium Tilst"/>
    <x v="1"/>
    <s v="STX"/>
    <n v="24"/>
    <n v="4"/>
    <x v="0"/>
    <s v="x"/>
    <x v="1"/>
    <x v="0"/>
    <m/>
    <m/>
    <s v="x"/>
  </r>
  <r>
    <x v="8"/>
    <s v="Risskov Skole"/>
    <x v="5"/>
    <n v="5"/>
    <n v="23"/>
    <n v="2"/>
    <x v="2"/>
    <m/>
    <x v="1"/>
    <x v="0"/>
    <m/>
    <s v="x"/>
    <s v="x"/>
  </r>
  <r>
    <x v="8"/>
    <s v="Aarhus Efterskole"/>
    <x v="6"/>
    <n v="10"/>
    <n v="19"/>
    <n v="1"/>
    <x v="0"/>
    <m/>
    <x v="0"/>
    <x v="0"/>
    <m/>
    <m/>
    <s v="x"/>
  </r>
  <r>
    <x v="8"/>
    <s v="Aarhus Efterskole"/>
    <x v="6"/>
    <n v="10"/>
    <n v="19"/>
    <n v="1"/>
    <x v="0"/>
    <m/>
    <x v="0"/>
    <x v="0"/>
    <m/>
    <m/>
    <s v="x"/>
  </r>
  <r>
    <x v="8"/>
    <s v="Fadls Børnhave"/>
    <x v="0"/>
    <s v="Børnehave"/>
    <n v="10"/>
    <n v="2"/>
    <x v="1"/>
    <s v=""/>
    <x v="0"/>
    <x v="0"/>
    <m/>
    <s v=""/>
    <s v="x"/>
  </r>
  <r>
    <x v="9"/>
    <s v="BevægelsesBørnehuset"/>
    <x v="0"/>
    <s v="Vuggestue"/>
    <n v="13"/>
    <n v="7"/>
    <x v="0"/>
    <m/>
    <x v="0"/>
    <x v="0"/>
    <m/>
    <m/>
    <s v="x"/>
  </r>
  <r>
    <x v="9"/>
    <s v="Børnehaven Silkeborgen"/>
    <x v="0"/>
    <s v="Børnehave"/>
    <n v="16"/>
    <n v="3"/>
    <x v="0"/>
    <m/>
    <x v="0"/>
    <x v="0"/>
    <m/>
    <m/>
    <s v="x"/>
  </r>
  <r>
    <x v="10"/>
    <s v="Langagerskolen"/>
    <x v="7"/>
    <s v="Special"/>
    <n v="6"/>
    <n v="2"/>
    <x v="3"/>
    <m/>
    <x v="1"/>
    <x v="0"/>
    <s v="x"/>
    <m/>
    <s v="x"/>
  </r>
  <r>
    <x v="10"/>
    <s v="Vedersø Idrætsefterskole"/>
    <x v="6"/>
    <n v="10"/>
    <n v="22"/>
    <n v="4"/>
    <x v="0"/>
    <m/>
    <x v="0"/>
    <x v="0"/>
    <m/>
    <m/>
    <m/>
  </r>
  <r>
    <x v="10"/>
    <s v="Skovvangskolen"/>
    <x v="3"/>
    <n v="8"/>
    <n v="25"/>
    <n v="2"/>
    <x v="0"/>
    <m/>
    <x v="0"/>
    <x v="0"/>
    <m/>
    <m/>
    <s v="x"/>
  </r>
  <r>
    <x v="10"/>
    <s v="Skovvangskolen"/>
    <x v="3"/>
    <n v="8"/>
    <n v="25"/>
    <n v="2"/>
    <x v="0"/>
    <m/>
    <x v="0"/>
    <x v="0"/>
    <m/>
    <m/>
    <s v="x"/>
  </r>
  <r>
    <x v="10"/>
    <s v="Skovvangskolen"/>
    <x v="3"/>
    <n v="8"/>
    <n v="25"/>
    <n v="2"/>
    <x v="0"/>
    <m/>
    <x v="0"/>
    <x v="0"/>
    <m/>
    <m/>
    <s v="x"/>
  </r>
  <r>
    <x v="10"/>
    <s v="Aarhus Tech"/>
    <x v="1"/>
    <s v="GF2"/>
    <n v="21"/>
    <n v="2"/>
    <x v="0"/>
    <m/>
    <x v="0"/>
    <x v="0"/>
    <m/>
    <m/>
    <s v="x"/>
  </r>
  <r>
    <x v="10"/>
    <s v="Aarhus Tech"/>
    <x v="1"/>
    <s v="9.-10.kl."/>
    <n v="14"/>
    <n v="4"/>
    <x v="0"/>
    <m/>
    <x v="0"/>
    <x v="0"/>
    <m/>
    <m/>
    <s v="x"/>
  </r>
  <r>
    <x v="11"/>
    <s v="Jægerspris Skole"/>
    <x v="8"/>
    <s v=""/>
    <n v="7"/>
    <n v="2"/>
    <x v="1"/>
    <s v=""/>
    <x v="0"/>
    <x v="0"/>
    <m/>
    <s v=""/>
    <s v=""/>
  </r>
  <r>
    <x v="12"/>
    <s v="TIEtgenskolen"/>
    <x v="3"/>
    <n v="10"/>
    <n v="19.333333333333332"/>
    <n v="2"/>
    <x v="1"/>
    <s v=""/>
    <x v="0"/>
    <x v="1"/>
    <m/>
    <s v=""/>
    <s v=""/>
  </r>
  <r>
    <x v="12"/>
    <s v="TIEtgenskolen"/>
    <x v="3"/>
    <n v="10"/>
    <n v="19.333333333333332"/>
    <n v="2"/>
    <x v="1"/>
    <s v=""/>
    <x v="0"/>
    <x v="1"/>
    <m/>
    <s v=""/>
    <s v=""/>
  </r>
  <r>
    <x v="12"/>
    <s v="TIEtgenskolen"/>
    <x v="3"/>
    <n v="10"/>
    <n v="19.333333333333332"/>
    <n v="2"/>
    <x v="1"/>
    <s v=""/>
    <x v="0"/>
    <x v="1"/>
    <m/>
    <s v=""/>
    <s v=""/>
  </r>
  <r>
    <x v="13"/>
    <s v="Sølystskolen"/>
    <x v="4"/>
    <n v="3"/>
    <n v="22"/>
    <n v="3"/>
    <x v="3"/>
    <m/>
    <x v="1"/>
    <x v="0"/>
    <m/>
    <s v="x"/>
    <s v="x"/>
  </r>
  <r>
    <x v="13"/>
    <s v="Langagerskolen"/>
    <x v="7"/>
    <s v="Special"/>
    <n v="3"/>
    <n v="2"/>
    <x v="0"/>
    <m/>
    <x v="0"/>
    <x v="0"/>
    <m/>
    <m/>
    <s v="x"/>
  </r>
  <r>
    <x v="13"/>
    <s v="Friskolen i Viborg"/>
    <x v="5"/>
    <s v="4.-5."/>
    <n v="20"/>
    <n v="2"/>
    <x v="0"/>
    <m/>
    <x v="0"/>
    <x v="2"/>
    <m/>
    <m/>
    <m/>
  </r>
  <r>
    <x v="13"/>
    <s v="Friskolen i Viborg"/>
    <x v="5"/>
    <s v="4.-5."/>
    <n v="20"/>
    <n v="2"/>
    <x v="0"/>
    <m/>
    <x v="0"/>
    <x v="2"/>
    <m/>
    <m/>
    <m/>
  </r>
  <r>
    <x v="13"/>
    <s v="Marselisborg Gymnasium"/>
    <x v="1"/>
    <s v="STX"/>
    <n v="8"/>
    <n v="2"/>
    <x v="0"/>
    <m/>
    <x v="0"/>
    <x v="0"/>
    <m/>
    <m/>
    <s v="x"/>
  </r>
  <r>
    <x v="14"/>
    <s v="Ådalens skole"/>
    <x v="5"/>
    <s v="4.-6."/>
    <n v="20"/>
    <n v="2"/>
    <x v="0"/>
    <m/>
    <x v="0"/>
    <x v="0"/>
    <m/>
    <m/>
    <m/>
  </r>
  <r>
    <x v="14"/>
    <s v="Ådalens skole"/>
    <x v="5"/>
    <s v="4.-6."/>
    <n v="20"/>
    <n v="2"/>
    <x v="0"/>
    <m/>
    <x v="0"/>
    <x v="0"/>
    <m/>
    <m/>
    <m/>
  </r>
  <r>
    <x v="14"/>
    <s v="Silkeborgen Børnehave"/>
    <x v="0"/>
    <s v="Børnehave"/>
    <n v="1"/>
    <n v="1"/>
    <x v="0"/>
    <m/>
    <x v="0"/>
    <x v="0"/>
    <m/>
    <m/>
    <s v="x"/>
  </r>
  <r>
    <x v="15"/>
    <s v="Esbjerghus Efterskole"/>
    <x v="6"/>
    <n v="10"/>
    <n v="19"/>
    <n v="3"/>
    <x v="0"/>
    <m/>
    <x v="0"/>
    <x v="0"/>
    <m/>
    <m/>
    <m/>
  </r>
  <r>
    <x v="15"/>
    <s v="Esbjerghus Efterskole"/>
    <x v="6"/>
    <n v="10"/>
    <n v="19"/>
    <n v="3"/>
    <x v="0"/>
    <m/>
    <x v="0"/>
    <x v="0"/>
    <m/>
    <m/>
    <m/>
  </r>
  <r>
    <x v="15"/>
    <s v="Ådalens skole"/>
    <x v="5"/>
    <s v="4.-6."/>
    <n v="16"/>
    <n v="1"/>
    <x v="0"/>
    <m/>
    <x v="0"/>
    <x v="0"/>
    <m/>
    <m/>
    <m/>
  </r>
  <r>
    <x v="15"/>
    <s v="Ådalens skole"/>
    <x v="5"/>
    <s v="4.-6."/>
    <n v="16"/>
    <n v="1"/>
    <x v="0"/>
    <m/>
    <x v="0"/>
    <x v="0"/>
    <m/>
    <m/>
    <m/>
  </r>
  <r>
    <x v="15"/>
    <s v="Bryrup Kirke"/>
    <x v="9"/>
    <s v="Konfirmander"/>
    <n v="17"/>
    <n v="2"/>
    <x v="0"/>
    <m/>
    <x v="0"/>
    <x v="0"/>
    <m/>
    <m/>
    <m/>
  </r>
  <r>
    <x v="15"/>
    <s v="Elsbjerghus Internationale Efterskole"/>
    <x v="6"/>
    <n v="10"/>
    <n v="17"/>
    <n v="2"/>
    <x v="0"/>
    <m/>
    <x v="0"/>
    <x v="0"/>
    <m/>
    <m/>
    <m/>
  </r>
  <r>
    <x v="15"/>
    <s v="Elsbjerghus Internationale Efterskole"/>
    <x v="6"/>
    <n v="10"/>
    <n v="17"/>
    <n v="2"/>
    <x v="0"/>
    <m/>
    <x v="0"/>
    <x v="0"/>
    <m/>
    <m/>
    <m/>
  </r>
  <r>
    <x v="15"/>
    <s v="Beder Skole"/>
    <x v="4"/>
    <n v="1"/>
    <n v="6"/>
    <n v="3"/>
    <x v="0"/>
    <m/>
    <x v="0"/>
    <x v="0"/>
    <m/>
    <m/>
    <s v="x"/>
  </r>
  <r>
    <x v="15"/>
    <s v="Via University College"/>
    <x v="10"/>
    <s v="VIA Pæd."/>
    <n v="7"/>
    <n v="1"/>
    <x v="0"/>
    <m/>
    <x v="0"/>
    <x v="0"/>
    <m/>
    <m/>
    <m/>
  </r>
  <r>
    <x v="15"/>
    <s v="Hjemmeskole"/>
    <x v="11"/>
    <n v="0"/>
    <n v="1"/>
    <n v="1"/>
    <x v="0"/>
    <m/>
    <x v="0"/>
    <x v="0"/>
    <m/>
    <m/>
    <m/>
  </r>
  <r>
    <x v="15"/>
    <s v="Børnehaven Silkeborgen"/>
    <x v="0"/>
    <s v="Børnehave"/>
    <n v="1"/>
    <n v="1"/>
    <x v="0"/>
    <m/>
    <x v="0"/>
    <x v="0"/>
    <m/>
    <m/>
    <s v="x"/>
  </r>
  <r>
    <x v="15"/>
    <s v="Vuggestuen Kernehuset (Vestereng 12)"/>
    <x v="2"/>
    <s v="Vuggestue"/>
    <n v="5"/>
    <n v="4"/>
    <x v="1"/>
    <s v=""/>
    <x v="0"/>
    <x v="1"/>
    <m/>
    <s v=""/>
    <s v="x"/>
  </r>
  <r>
    <x v="16"/>
    <s v="HHX U/Nord Hillerød"/>
    <x v="1"/>
    <s v="HHX"/>
    <n v="28"/>
    <n v="2"/>
    <x v="4"/>
    <m/>
    <x v="1"/>
    <x v="0"/>
    <m/>
    <m/>
    <m/>
  </r>
  <r>
    <x v="16"/>
    <s v="Forældreskolen"/>
    <x v="4"/>
    <n v="2"/>
    <n v="20"/>
    <n v="2"/>
    <x v="5"/>
    <m/>
    <x v="1"/>
    <x v="0"/>
    <m/>
    <s v="x"/>
    <s v="x"/>
  </r>
  <r>
    <x v="16"/>
    <s v="Forældreskolen"/>
    <x v="4"/>
    <n v="2"/>
    <n v="20"/>
    <n v="2"/>
    <x v="5"/>
    <m/>
    <x v="1"/>
    <x v="0"/>
    <m/>
    <s v="x"/>
    <s v="x"/>
  </r>
  <r>
    <x v="16"/>
    <s v="SOSU Østjylland"/>
    <x v="12"/>
    <s v="SOSU"/>
    <n v="20"/>
    <n v="1"/>
    <x v="0"/>
    <s v="x"/>
    <x v="1"/>
    <x v="0"/>
    <m/>
    <m/>
    <s v="x"/>
  </r>
  <r>
    <x v="16"/>
    <s v="Legehuset"/>
    <x v="0"/>
    <s v="Børnehave"/>
    <n v="11"/>
    <n v="2"/>
    <x v="0"/>
    <m/>
    <x v="0"/>
    <x v="0"/>
    <m/>
    <m/>
    <s v="x"/>
  </r>
  <r>
    <x v="16"/>
    <s v="Bakkeskolen"/>
    <x v="3"/>
    <n v="7"/>
    <n v="22"/>
    <n v="2"/>
    <x v="0"/>
    <m/>
    <x v="0"/>
    <x v="0"/>
    <m/>
    <m/>
    <s v="x"/>
  </r>
  <r>
    <x v="17"/>
    <s v="Børnehuset Trolden"/>
    <x v="0"/>
    <s v="Børnehave"/>
    <n v="5"/>
    <n v="1"/>
    <x v="0"/>
    <m/>
    <x v="0"/>
    <x v="0"/>
    <m/>
    <m/>
    <s v="x"/>
  </r>
  <r>
    <x v="17"/>
    <s v="Aarhus Tech"/>
    <x v="1"/>
    <s v="Tech"/>
    <n v="24"/>
    <n v="1"/>
    <x v="0"/>
    <m/>
    <x v="0"/>
    <x v="0"/>
    <m/>
    <m/>
    <s v="x"/>
  </r>
  <r>
    <x v="17"/>
    <s v="N. Kochs Skole"/>
    <x v="4"/>
    <n v="1"/>
    <n v="24"/>
    <n v="2"/>
    <x v="0"/>
    <m/>
    <x v="0"/>
    <x v="0"/>
    <m/>
    <m/>
    <s v="x"/>
  </r>
  <r>
    <x v="17"/>
    <s v="Aarhus Tech"/>
    <x v="1"/>
    <s v="Tech"/>
    <n v="24"/>
    <n v="1"/>
    <x v="0"/>
    <m/>
    <x v="0"/>
    <x v="0"/>
    <m/>
    <m/>
    <s v="x"/>
  </r>
  <r>
    <x v="18"/>
    <s v="FGU Aarhus Skejby"/>
    <x v="13"/>
    <s v="FGU"/>
    <n v="20"/>
    <n v="2.3333333333333335"/>
    <x v="1"/>
    <s v=""/>
    <x v="0"/>
    <x v="0"/>
    <m/>
    <s v=""/>
    <s v="x"/>
  </r>
  <r>
    <x v="18"/>
    <s v="FGU Aarhus Skejby"/>
    <x v="13"/>
    <s v="FGU"/>
    <n v="20"/>
    <n v="2.3333333333333335"/>
    <x v="1"/>
    <s v=""/>
    <x v="0"/>
    <x v="0"/>
    <m/>
    <s v=""/>
    <s v="x"/>
  </r>
  <r>
    <x v="18"/>
    <s v="FGU Aarhus Skejby"/>
    <x v="13"/>
    <s v="FGU"/>
    <n v="20"/>
    <n v="2.3333333333333335"/>
    <x v="1"/>
    <s v=""/>
    <x v="0"/>
    <x v="0"/>
    <m/>
    <s v=""/>
    <s v="x"/>
  </r>
  <r>
    <x v="18"/>
    <s v="Syddansk Universitet"/>
    <x v="4"/>
    <n v="3"/>
    <n v="15"/>
    <n v="2"/>
    <x v="1"/>
    <s v=""/>
    <x v="0"/>
    <x v="0"/>
    <m/>
    <s v=""/>
    <s v=""/>
  </r>
  <r>
    <x v="18"/>
    <s v="Haldum-Hinnerup Skole"/>
    <x v="7"/>
    <s v="Special"/>
    <n v="8"/>
    <n v="3"/>
    <x v="1"/>
    <s v=""/>
    <x v="0"/>
    <x v="1"/>
    <m/>
    <s v="x"/>
    <s v=""/>
  </r>
  <r>
    <x v="19"/>
    <s v="bavnhøj skole"/>
    <x v="5"/>
    <n v="6"/>
    <n v="24"/>
    <n v="1"/>
    <x v="0"/>
    <s v=""/>
    <x v="0"/>
    <x v="1"/>
    <m/>
    <s v=""/>
    <s v=""/>
  </r>
  <r>
    <x v="19"/>
    <s v="bavnhøj skole"/>
    <x v="5"/>
    <n v="6"/>
    <n v="24"/>
    <n v="1"/>
    <x v="0"/>
    <s v=""/>
    <x v="0"/>
    <x v="1"/>
    <m/>
    <s v=""/>
    <s v=""/>
  </r>
  <r>
    <x v="19"/>
    <s v="Børnehuset Haven"/>
    <x v="0"/>
    <s v="Børnehave"/>
    <n v="16"/>
    <n v="4"/>
    <x v="1"/>
    <s v=""/>
    <x v="0"/>
    <x v="1"/>
    <m/>
    <s v=""/>
    <s v="x"/>
  </r>
  <r>
    <x v="20"/>
    <s v="Aabenraa Statsskole"/>
    <x v="1"/>
    <s v="HF og VUC"/>
    <n v="9"/>
    <n v="2"/>
    <x v="0"/>
    <m/>
    <x v="0"/>
    <x v="0"/>
    <m/>
    <m/>
    <m/>
  </r>
  <r>
    <x v="20"/>
    <s v="Kløverskolen"/>
    <x v="4"/>
    <n v="0"/>
    <n v="15"/>
    <n v="3"/>
    <x v="1"/>
    <s v=""/>
    <x v="0"/>
    <x v="0"/>
    <m/>
    <s v=""/>
    <s v=""/>
  </r>
  <r>
    <x v="20"/>
    <s v="Korshøjskolen"/>
    <x v="3"/>
    <n v="7"/>
    <n v="13"/>
    <n v="1"/>
    <x v="1"/>
    <s v=""/>
    <x v="0"/>
    <x v="1"/>
    <m/>
    <s v=""/>
    <s v="x"/>
  </r>
  <r>
    <x v="21"/>
    <s v="Forældreskolen"/>
    <x v="5"/>
    <n v="4"/>
    <n v="22"/>
    <n v="2"/>
    <x v="3"/>
    <m/>
    <x v="1"/>
    <x v="0"/>
    <m/>
    <s v="x"/>
    <s v="x"/>
  </r>
  <r>
    <x v="21"/>
    <s v="Forældreskolen"/>
    <x v="5"/>
    <n v="4"/>
    <n v="22"/>
    <n v="2"/>
    <x v="3"/>
    <m/>
    <x v="1"/>
    <x v="0"/>
    <m/>
    <s v="x"/>
    <s v="x"/>
  </r>
  <r>
    <x v="21"/>
    <s v="Kirkeballeskolen"/>
    <x v="3"/>
    <n v="8"/>
    <n v="30"/>
    <n v="2"/>
    <x v="0"/>
    <m/>
    <x v="0"/>
    <x v="0"/>
    <m/>
    <m/>
    <m/>
  </r>
  <r>
    <x v="21"/>
    <s v="Kirkeballeskolen"/>
    <x v="3"/>
    <n v="8"/>
    <n v="30"/>
    <n v="2"/>
    <x v="0"/>
    <m/>
    <x v="0"/>
    <x v="0"/>
    <m/>
    <m/>
    <m/>
  </r>
  <r>
    <x v="21"/>
    <s v="Kirkeballeskolen"/>
    <x v="3"/>
    <n v="8"/>
    <n v="30"/>
    <n v="2"/>
    <x v="0"/>
    <m/>
    <x v="0"/>
    <x v="0"/>
    <m/>
    <m/>
    <m/>
  </r>
  <r>
    <x v="21"/>
    <s v="Galten Børnehave og Vuggestue"/>
    <x v="0"/>
    <s v="Børnehave"/>
    <n v="19"/>
    <n v="4"/>
    <x v="0"/>
    <m/>
    <x v="0"/>
    <x v="3"/>
    <m/>
    <m/>
    <m/>
  </r>
  <r>
    <x v="21"/>
    <s v="N. Kochs Skole"/>
    <x v="3"/>
    <n v="7"/>
    <n v="21"/>
    <n v="1"/>
    <x v="0"/>
    <m/>
    <x v="0"/>
    <x v="4"/>
    <m/>
    <m/>
    <s v="x"/>
  </r>
  <r>
    <x v="21"/>
    <s v="Skelager Kirke"/>
    <x v="3"/>
    <n v="7"/>
    <n v="7"/>
    <n v="2"/>
    <x v="0"/>
    <m/>
    <x v="0"/>
    <x v="5"/>
    <m/>
    <m/>
    <s v="x"/>
  </r>
  <r>
    <x v="21"/>
    <s v="skive college"/>
    <x v="1"/>
    <s v="Ungdomsskole"/>
    <n v="20"/>
    <n v="2"/>
    <x v="1"/>
    <s v=""/>
    <x v="0"/>
    <x v="0"/>
    <m/>
    <s v=""/>
    <s v="x"/>
  </r>
  <r>
    <x v="21"/>
    <s v="Efterskolen Soft Academy, Denmark"/>
    <x v="2"/>
    <s v="9.+10."/>
    <n v="20"/>
    <n v="3"/>
    <x v="1"/>
    <s v=""/>
    <x v="0"/>
    <x v="0"/>
    <m/>
    <s v=""/>
    <m/>
  </r>
  <r>
    <x v="21"/>
    <s v="Efterskolen Soft Academy, Denmark"/>
    <x v="2"/>
    <s v="9.+10."/>
    <n v="19"/>
    <n v="3"/>
    <x v="1"/>
    <s v=""/>
    <x v="0"/>
    <x v="0"/>
    <m/>
    <s v=""/>
    <s v=""/>
  </r>
  <r>
    <x v="21"/>
    <s v="Mårslet skole"/>
    <x v="3"/>
    <n v="8"/>
    <n v="1"/>
    <m/>
    <x v="1"/>
    <s v=""/>
    <x v="0"/>
    <x v="1"/>
    <m/>
    <s v=""/>
    <s v="x"/>
  </r>
  <r>
    <x v="22"/>
    <s v="Katrinebjergskolen"/>
    <x v="7"/>
    <s v="Special"/>
    <n v="16"/>
    <n v="2"/>
    <x v="6"/>
    <m/>
    <x v="1"/>
    <x v="0"/>
    <s v="x"/>
    <s v="x"/>
    <s v="x"/>
  </r>
  <r>
    <x v="22"/>
    <s v="Katrinebjergskolen"/>
    <x v="7"/>
    <s v="Special"/>
    <n v="16"/>
    <n v="2"/>
    <x v="6"/>
    <m/>
    <x v="1"/>
    <x v="0"/>
    <s v="x"/>
    <s v="x"/>
    <s v="x"/>
  </r>
  <r>
    <x v="22"/>
    <s v="Marstal Skole"/>
    <x v="3"/>
    <n v="10"/>
    <n v="13"/>
    <n v="2"/>
    <x v="7"/>
    <m/>
    <x v="1"/>
    <x v="0"/>
    <m/>
    <m/>
    <m/>
  </r>
  <r>
    <x v="22"/>
    <s v="Marstal Skole"/>
    <x v="3"/>
    <n v="10"/>
    <n v="13"/>
    <n v="2"/>
    <x v="7"/>
    <m/>
    <x v="1"/>
    <x v="0"/>
    <m/>
    <m/>
    <m/>
  </r>
  <r>
    <x v="22"/>
    <s v="SOSU Østjylland"/>
    <x v="12"/>
    <s v="SOSU"/>
    <n v="23"/>
    <n v="1"/>
    <x v="0"/>
    <s v="x"/>
    <x v="1"/>
    <x v="0"/>
    <m/>
    <m/>
    <s v="x"/>
  </r>
  <r>
    <x v="22"/>
    <s v="Efterskolen Sports Academy Danmark"/>
    <x v="6"/>
    <n v="10"/>
    <n v="29"/>
    <n v="2"/>
    <x v="0"/>
    <m/>
    <x v="0"/>
    <x v="0"/>
    <m/>
    <m/>
    <m/>
  </r>
  <r>
    <x v="22"/>
    <s v="Efterskolen Sports Academy Danmark"/>
    <x v="6"/>
    <n v="10"/>
    <n v="29"/>
    <n v="2"/>
    <x v="0"/>
    <m/>
    <x v="0"/>
    <x v="0"/>
    <m/>
    <m/>
    <m/>
  </r>
  <r>
    <x v="22"/>
    <s v="Børnehaven Silkeborgen"/>
    <x v="0"/>
    <s v="Børnehave"/>
    <n v="2"/>
    <n v="1"/>
    <x v="0"/>
    <m/>
    <x v="0"/>
    <x v="0"/>
    <m/>
    <m/>
    <s v="x"/>
  </r>
  <r>
    <x v="22"/>
    <s v="Atheneskolen"/>
    <x v="2"/>
    <s v="Gym."/>
    <n v="23"/>
    <n v="2"/>
    <x v="1"/>
    <s v=""/>
    <x v="0"/>
    <x v="1"/>
    <m/>
    <s v=""/>
    <s v=""/>
  </r>
  <r>
    <x v="22"/>
    <s v="Aabenraa Statsskole"/>
    <x v="2"/>
    <s v="HF og VUC"/>
    <n v="9"/>
    <n v="2"/>
    <x v="1"/>
    <s v=""/>
    <x v="0"/>
    <x v="1"/>
    <m/>
    <s v=""/>
    <s v=""/>
  </r>
  <r>
    <x v="23"/>
    <s v="Sønderborg Statsskole"/>
    <x v="1"/>
    <s v="STX"/>
    <n v="28"/>
    <n v="2"/>
    <x v="4"/>
    <m/>
    <x v="1"/>
    <x v="0"/>
    <m/>
    <m/>
    <m/>
  </r>
  <r>
    <x v="23"/>
    <s v="Børnehaven Viben"/>
    <x v="0"/>
    <s v="Børnehave"/>
    <n v="4"/>
    <n v="1"/>
    <x v="0"/>
    <m/>
    <x v="0"/>
    <x v="0"/>
    <m/>
    <m/>
    <s v="x"/>
  </r>
  <r>
    <x v="23"/>
    <s v="SOSU Østjylland"/>
    <x v="12"/>
    <s v="SOSU"/>
    <n v="16"/>
    <n v="1"/>
    <x v="0"/>
    <s v="x"/>
    <x v="1"/>
    <x v="0"/>
    <m/>
    <m/>
    <s v="x"/>
  </r>
  <r>
    <x v="23"/>
    <s v="Vidtskue"/>
    <x v="0"/>
    <s v="Børnehave"/>
    <n v="12"/>
    <n v="2"/>
    <x v="0"/>
    <m/>
    <x v="0"/>
    <x v="0"/>
    <m/>
    <m/>
    <s v="x"/>
  </r>
  <r>
    <x v="23"/>
    <s v="Mårslet Skole"/>
    <x v="4"/>
    <n v="0"/>
    <n v="20"/>
    <n v="2"/>
    <x v="0"/>
    <m/>
    <x v="0"/>
    <x v="0"/>
    <m/>
    <m/>
    <s v="x"/>
  </r>
  <r>
    <x v="23"/>
    <s v="Mårslet Skole"/>
    <x v="4"/>
    <n v="0"/>
    <n v="20"/>
    <n v="2"/>
    <x v="0"/>
    <m/>
    <x v="0"/>
    <x v="0"/>
    <m/>
    <m/>
    <s v="x"/>
  </r>
  <r>
    <x v="23"/>
    <s v="Berufsbildende Schule"/>
    <x v="14"/>
    <s v="Internationale"/>
    <n v="9"/>
    <n v="4"/>
    <x v="0"/>
    <m/>
    <x v="0"/>
    <x v="0"/>
    <m/>
    <m/>
    <m/>
  </r>
  <r>
    <x v="23"/>
    <s v="Tirstrup Idrætsefterskole"/>
    <x v="6"/>
    <n v="10"/>
    <n v="25"/>
    <n v="10"/>
    <x v="0"/>
    <m/>
    <x v="0"/>
    <x v="0"/>
    <m/>
    <m/>
    <s v="x"/>
  </r>
  <r>
    <x v="23"/>
    <s v="IUC Ikast"/>
    <x v="1"/>
    <n v="10"/>
    <n v="22"/>
    <n v="2"/>
    <x v="0"/>
    <m/>
    <x v="0"/>
    <x v="0"/>
    <m/>
    <m/>
    <m/>
  </r>
  <r>
    <x v="23"/>
    <s v="IUC Ikast"/>
    <x v="1"/>
    <n v="10"/>
    <n v="22"/>
    <n v="2"/>
    <x v="0"/>
    <m/>
    <x v="0"/>
    <x v="0"/>
    <m/>
    <m/>
    <m/>
  </r>
  <r>
    <x v="23"/>
    <s v="Skelager Kirke"/>
    <x v="9"/>
    <s v="Konfirmander"/>
    <n v="13"/>
    <n v="2"/>
    <x v="0"/>
    <m/>
    <x v="0"/>
    <x v="5"/>
    <m/>
    <m/>
    <s v="x"/>
  </r>
  <r>
    <x v="23"/>
    <s v="Odense Tekniske Gymnasium"/>
    <x v="1"/>
    <s v="HTX"/>
    <n v="12"/>
    <n v="1"/>
    <x v="0"/>
    <m/>
    <x v="0"/>
    <x v="0"/>
    <m/>
    <m/>
    <m/>
  </r>
  <r>
    <x v="23"/>
    <s v="AARHUS TECH"/>
    <x v="1"/>
    <s v="Tech"/>
    <n v="28"/>
    <n v="3"/>
    <x v="1"/>
    <s v=""/>
    <x v="0"/>
    <x v="1"/>
    <m/>
    <s v=""/>
    <s v="x"/>
  </r>
  <r>
    <x v="23"/>
    <s v="AARHUS HANDELSGYMNASIUM"/>
    <x v="4"/>
    <n v="2"/>
    <n v="26"/>
    <n v="1"/>
    <x v="1"/>
    <s v=""/>
    <x v="0"/>
    <x v="0"/>
    <m/>
    <s v=""/>
    <s v="x"/>
  </r>
  <r>
    <x v="23"/>
    <s v="Tilst Skole + læreruddannelsen VIA"/>
    <x v="3"/>
    <n v="10"/>
    <n v="22"/>
    <n v="2"/>
    <x v="1"/>
    <s v=""/>
    <x v="0"/>
    <x v="1"/>
    <m/>
    <s v=""/>
    <s v="x"/>
  </r>
  <r>
    <x v="23"/>
    <s v="Bakkely Privatskole"/>
    <x v="3"/>
    <n v="8"/>
    <n v="18"/>
    <n v="2"/>
    <x v="1"/>
    <s v=""/>
    <x v="0"/>
    <x v="0"/>
    <m/>
    <s v=""/>
    <s v="x"/>
  </r>
  <r>
    <x v="24"/>
    <s v="Aarhus Tech"/>
    <x v="1"/>
    <n v="10"/>
    <n v="19"/>
    <n v="2"/>
    <x v="0"/>
    <m/>
    <x v="0"/>
    <x v="0"/>
    <m/>
    <m/>
    <s v="x"/>
  </r>
  <r>
    <x v="24"/>
    <s v="Aarhus Tech"/>
    <x v="1"/>
    <n v="10"/>
    <n v="19"/>
    <n v="2"/>
    <x v="0"/>
    <m/>
    <x v="0"/>
    <x v="0"/>
    <m/>
    <m/>
    <s v="x"/>
  </r>
  <r>
    <x v="24"/>
    <s v="FGU Aarhus"/>
    <x v="13"/>
    <s v="FGU"/>
    <n v="7"/>
    <n v="2"/>
    <x v="0"/>
    <m/>
    <x v="0"/>
    <x v="0"/>
    <m/>
    <m/>
    <s v="x"/>
  </r>
  <r>
    <x v="24"/>
    <s v="SILKEBORG Ungdomsskole"/>
    <x v="3"/>
    <n v="10"/>
    <n v="27"/>
    <n v="2"/>
    <x v="1"/>
    <s v=""/>
    <x v="0"/>
    <x v="0"/>
    <m/>
    <s v=""/>
    <s v=""/>
  </r>
  <r>
    <x v="24"/>
    <s v="SILKEBORG Ungdomsskole"/>
    <x v="3"/>
    <n v="10"/>
    <n v="27"/>
    <n v="2"/>
    <x v="1"/>
    <s v=""/>
    <x v="0"/>
    <x v="0"/>
    <m/>
    <s v=""/>
    <s v=""/>
  </r>
  <r>
    <x v="25"/>
    <s v="Langagerskolen"/>
    <x v="4"/>
    <n v="0"/>
    <n v="25.666666666666668"/>
    <n v="1"/>
    <x v="1"/>
    <s v=""/>
    <x v="0"/>
    <x v="1"/>
    <m/>
    <s v=""/>
    <s v="x"/>
  </r>
  <r>
    <x v="25"/>
    <s v="Langagerskolen"/>
    <x v="4"/>
    <n v="0"/>
    <n v="25.666666666666668"/>
    <n v="0"/>
    <x v="1"/>
    <s v=""/>
    <x v="0"/>
    <x v="1"/>
    <m/>
    <s v=""/>
    <s v="x"/>
  </r>
  <r>
    <x v="25"/>
    <s v="Langagerskolen"/>
    <x v="4"/>
    <n v="0"/>
    <n v="25.666666666666668"/>
    <n v="0"/>
    <x v="1"/>
    <s v=""/>
    <x v="0"/>
    <x v="1"/>
    <m/>
    <s v=""/>
    <s v="x"/>
  </r>
  <r>
    <x v="25"/>
    <s v="Egebakkeskolen"/>
    <x v="5"/>
    <n v="4"/>
    <n v="23"/>
    <n v="2"/>
    <x v="1"/>
    <s v=""/>
    <x v="0"/>
    <x v="1"/>
    <m/>
    <s v=""/>
    <s v="x"/>
  </r>
  <r>
    <x v="26"/>
    <s v="Skovvangskolen"/>
    <x v="3"/>
    <n v="8"/>
    <n v="1"/>
    <n v="2"/>
    <x v="0"/>
    <m/>
    <x v="0"/>
    <x v="0"/>
    <m/>
    <m/>
    <s v="x"/>
  </r>
  <r>
    <x v="26"/>
    <s v="Rønde Skole"/>
    <x v="3"/>
    <n v="7"/>
    <n v="23"/>
    <n v="1"/>
    <x v="0"/>
    <m/>
    <x v="0"/>
    <x v="0"/>
    <m/>
    <m/>
    <m/>
  </r>
  <r>
    <x v="26"/>
    <s v="Rønde Skole"/>
    <x v="3"/>
    <n v="7"/>
    <n v="23"/>
    <n v="1"/>
    <x v="0"/>
    <m/>
    <x v="0"/>
    <x v="0"/>
    <m/>
    <m/>
    <m/>
  </r>
  <r>
    <x v="26"/>
    <s v="Skovvangskolen"/>
    <x v="5"/>
    <n v="6"/>
    <n v="3"/>
    <n v="2"/>
    <x v="0"/>
    <m/>
    <x v="0"/>
    <x v="0"/>
    <m/>
    <m/>
    <s v="x"/>
  </r>
  <r>
    <x v="26"/>
    <s v="DIS"/>
    <x v="15"/>
    <s v="Internationale"/>
    <n v="29"/>
    <n v="3"/>
    <x v="0"/>
    <m/>
    <x v="0"/>
    <x v="0"/>
    <m/>
    <m/>
    <m/>
  </r>
  <r>
    <x v="26"/>
    <s v="Hjemmeskole"/>
    <x v="11"/>
    <s v="2.+5."/>
    <n v="2"/>
    <n v="2"/>
    <x v="0"/>
    <m/>
    <x v="0"/>
    <x v="0"/>
    <m/>
    <m/>
    <m/>
  </r>
  <r>
    <x v="26"/>
    <s v="DIS"/>
    <x v="15"/>
    <s v="Internationale"/>
    <n v="29"/>
    <n v="3"/>
    <x v="0"/>
    <m/>
    <x v="0"/>
    <x v="0"/>
    <m/>
    <m/>
    <m/>
  </r>
  <r>
    <x v="26"/>
    <s v="DIS"/>
    <x v="15"/>
    <s v="Internationale"/>
    <n v="29"/>
    <n v="3"/>
    <x v="0"/>
    <m/>
    <x v="0"/>
    <x v="0"/>
    <m/>
    <m/>
    <m/>
  </r>
  <r>
    <x v="26"/>
    <s v="DIS"/>
    <x v="15"/>
    <s v="Internationale"/>
    <n v="29"/>
    <n v="3"/>
    <x v="0"/>
    <m/>
    <x v="0"/>
    <x v="0"/>
    <m/>
    <m/>
    <m/>
  </r>
  <r>
    <x v="26"/>
    <s v="Billums Privatskole"/>
    <x v="5"/>
    <s v="6.-7."/>
    <n v="18"/>
    <n v="2"/>
    <x v="0"/>
    <m/>
    <x v="0"/>
    <x v="0"/>
    <m/>
    <m/>
    <m/>
  </r>
  <r>
    <x v="26"/>
    <s v="Billums Privatskole"/>
    <x v="5"/>
    <s v="6.-7."/>
    <n v="18"/>
    <n v="2"/>
    <x v="0"/>
    <m/>
    <x v="0"/>
    <x v="0"/>
    <m/>
    <m/>
    <m/>
  </r>
  <r>
    <x v="27"/>
    <s v="Kragelundskolen"/>
    <x v="4"/>
    <n v="1"/>
    <n v="25"/>
    <n v="2"/>
    <x v="5"/>
    <m/>
    <x v="1"/>
    <x v="0"/>
    <m/>
    <s v="x"/>
    <s v="x"/>
  </r>
  <r>
    <x v="27"/>
    <s v="Kragelundskolen"/>
    <x v="4"/>
    <n v="1"/>
    <n v="25"/>
    <n v="2"/>
    <x v="5"/>
    <m/>
    <x v="1"/>
    <x v="0"/>
    <m/>
    <s v="x"/>
    <s v="x"/>
  </r>
  <r>
    <x v="27"/>
    <s v="Kragelundskolen"/>
    <x v="4"/>
    <n v="1"/>
    <n v="25"/>
    <n v="2"/>
    <x v="5"/>
    <m/>
    <x v="1"/>
    <x v="0"/>
    <m/>
    <s v="x"/>
    <s v="x"/>
  </r>
  <r>
    <x v="27"/>
    <s v="Kragelundskolen"/>
    <x v="5"/>
    <m/>
    <n v="25"/>
    <n v="2"/>
    <x v="0"/>
    <s v="x"/>
    <x v="1"/>
    <x v="0"/>
    <m/>
    <m/>
    <s v="x"/>
  </r>
  <r>
    <x v="27"/>
    <s v="Kragelundskolen"/>
    <x v="5"/>
    <m/>
    <n v="25"/>
    <n v="2"/>
    <x v="0"/>
    <s v="x"/>
    <x v="1"/>
    <x v="0"/>
    <m/>
    <m/>
    <s v="x"/>
  </r>
  <r>
    <x v="27"/>
    <s v="Kragelundskolen"/>
    <x v="5"/>
    <m/>
    <n v="25"/>
    <n v="2"/>
    <x v="0"/>
    <s v="x"/>
    <x v="1"/>
    <x v="0"/>
    <m/>
    <m/>
    <s v="x"/>
  </r>
  <r>
    <x v="27"/>
    <s v="Bakkegårdsskolen"/>
    <x v="3"/>
    <s v="9.-10."/>
    <n v="15"/>
    <n v="3"/>
    <x v="0"/>
    <m/>
    <x v="0"/>
    <x v="0"/>
    <m/>
    <m/>
    <s v="x"/>
  </r>
  <r>
    <x v="27"/>
    <s v="Marselisborg Gymnasium"/>
    <x v="1"/>
    <s v="STX"/>
    <n v="28"/>
    <n v="2"/>
    <x v="0"/>
    <m/>
    <x v="0"/>
    <x v="0"/>
    <m/>
    <m/>
    <s v="x"/>
  </r>
  <r>
    <x v="27"/>
    <s v="Rosborg Gymnasium"/>
    <x v="1"/>
    <s v="STX"/>
    <n v="22"/>
    <n v="4"/>
    <x v="0"/>
    <m/>
    <x v="0"/>
    <x v="0"/>
    <m/>
    <m/>
    <m/>
  </r>
  <r>
    <x v="27"/>
    <s v="Viby Gymnasium"/>
    <x v="1"/>
    <s v="STX"/>
    <n v="19"/>
    <n v="1"/>
    <x v="0"/>
    <m/>
    <x v="0"/>
    <x v="0"/>
    <m/>
    <m/>
    <s v="x"/>
  </r>
  <r>
    <x v="27"/>
    <s v="DIS"/>
    <x v="15"/>
    <s v="Internationale"/>
    <n v="20"/>
    <n v="2"/>
    <x v="0"/>
    <s v="x"/>
    <x v="1"/>
    <x v="0"/>
    <m/>
    <m/>
    <m/>
  </r>
  <r>
    <x v="28"/>
    <s v="Beder Skole"/>
    <x v="5"/>
    <n v="5"/>
    <n v="1"/>
    <n v="1"/>
    <x v="0"/>
    <m/>
    <x v="0"/>
    <x v="0"/>
    <m/>
    <m/>
    <s v="x"/>
  </r>
  <r>
    <x v="28"/>
    <s v="Skovvangskolen"/>
    <x v="7"/>
    <s v="Special"/>
    <n v="8"/>
    <n v="2"/>
    <x v="0"/>
    <m/>
    <x v="0"/>
    <x v="0"/>
    <m/>
    <m/>
    <s v="x"/>
  </r>
  <r>
    <x v="28"/>
    <s v="Næshøjskolen"/>
    <x v="5"/>
    <n v="6"/>
    <n v="21"/>
    <n v="1"/>
    <x v="0"/>
    <m/>
    <x v="0"/>
    <x v="2"/>
    <m/>
    <m/>
    <s v="x"/>
  </r>
  <r>
    <x v="28"/>
    <s v="Næshøjskolen"/>
    <x v="5"/>
    <n v="6"/>
    <n v="21"/>
    <n v="1"/>
    <x v="0"/>
    <m/>
    <x v="0"/>
    <x v="2"/>
    <m/>
    <m/>
    <s v="x"/>
  </r>
  <r>
    <x v="28"/>
    <s v="Jordbrugets Udd.Center"/>
    <x v="1"/>
    <s v="Erhvervsudd."/>
    <n v="25"/>
    <n v="1"/>
    <x v="0"/>
    <m/>
    <x v="0"/>
    <x v="0"/>
    <m/>
    <m/>
    <s v="x"/>
  </r>
  <r>
    <x v="28"/>
    <s v="Feldballe Friskole"/>
    <x v="3"/>
    <s v="8.-9."/>
    <n v="21"/>
    <n v="2"/>
    <x v="0"/>
    <m/>
    <x v="0"/>
    <x v="0"/>
    <m/>
    <m/>
    <m/>
  </r>
  <r>
    <x v="28"/>
    <s v="MSP VIA University College"/>
    <x v="10"/>
    <s v="VIA"/>
    <n v="18"/>
    <n v="1"/>
    <x v="0"/>
    <m/>
    <x v="0"/>
    <x v="0"/>
    <m/>
    <m/>
    <s v="x"/>
  </r>
  <r>
    <x v="28"/>
    <s v="Aarhus Statsgymnasium"/>
    <x v="1"/>
    <s v="STX"/>
    <n v="26"/>
    <n v="2"/>
    <x v="0"/>
    <m/>
    <x v="0"/>
    <x v="0"/>
    <m/>
    <m/>
    <s v="x"/>
  </r>
  <r>
    <x v="28"/>
    <s v="Aarhus Statsgymnasium"/>
    <x v="1"/>
    <s v="STX"/>
    <n v="26"/>
    <n v="2"/>
    <x v="0"/>
    <m/>
    <x v="0"/>
    <x v="0"/>
    <m/>
    <m/>
    <s v="x"/>
  </r>
  <r>
    <x v="28"/>
    <s v="Marselisborg Gymnasium"/>
    <x v="1"/>
    <s v="STX"/>
    <n v="27"/>
    <n v="1"/>
    <x v="0"/>
    <m/>
    <x v="0"/>
    <x v="0"/>
    <m/>
    <m/>
    <s v="x"/>
  </r>
  <r>
    <x v="29"/>
    <s v="Engdalskolen"/>
    <x v="5"/>
    <n v="5"/>
    <n v="25"/>
    <n v="2"/>
    <x v="8"/>
    <m/>
    <x v="1"/>
    <x v="0"/>
    <m/>
    <s v="x"/>
    <s v="x"/>
  </r>
  <r>
    <x v="29"/>
    <s v="Engdalskolen"/>
    <x v="4"/>
    <n v="1"/>
    <n v="24"/>
    <n v="2"/>
    <x v="6"/>
    <m/>
    <x v="1"/>
    <x v="0"/>
    <m/>
    <s v="x"/>
    <s v="x"/>
  </r>
  <r>
    <x v="29"/>
    <s v="Hadbjerg Skole"/>
    <x v="5"/>
    <n v="6"/>
    <n v="28"/>
    <n v="2"/>
    <x v="0"/>
    <m/>
    <x v="0"/>
    <x v="2"/>
    <m/>
    <m/>
    <s v="x"/>
  </r>
  <r>
    <x v="29"/>
    <s v="Vuggestuen Nannasvej"/>
    <x v="0"/>
    <s v="Vuggestue"/>
    <n v="8"/>
    <n v="2"/>
    <x v="0"/>
    <m/>
    <x v="0"/>
    <x v="0"/>
    <m/>
    <m/>
    <s v="x"/>
  </r>
  <r>
    <x v="29"/>
    <s v="Rønde Skole"/>
    <x v="4"/>
    <n v="2"/>
    <n v="18"/>
    <n v="2"/>
    <x v="0"/>
    <m/>
    <x v="0"/>
    <x v="0"/>
    <m/>
    <m/>
    <m/>
  </r>
  <r>
    <x v="29"/>
    <s v="Rønde Skole"/>
    <x v="4"/>
    <n v="2"/>
    <n v="18"/>
    <n v="2"/>
    <x v="0"/>
    <m/>
    <x v="0"/>
    <x v="0"/>
    <m/>
    <m/>
    <m/>
  </r>
  <r>
    <x v="29"/>
    <s v="DIS"/>
    <x v="16"/>
    <s v="Internationale"/>
    <n v="14"/>
    <n v="2"/>
    <x v="0"/>
    <m/>
    <x v="0"/>
    <x v="0"/>
    <m/>
    <m/>
    <m/>
  </r>
  <r>
    <x v="29"/>
    <s v="DIS"/>
    <x v="16"/>
    <s v="Internationale"/>
    <n v="23"/>
    <n v="2"/>
    <x v="0"/>
    <m/>
    <x v="0"/>
    <x v="0"/>
    <m/>
    <m/>
    <m/>
  </r>
  <r>
    <x v="29"/>
    <s v="Jordbrugets Udd.Center"/>
    <x v="1"/>
    <s v="Erhvervsudd."/>
    <n v="15"/>
    <n v="3"/>
    <x v="0"/>
    <m/>
    <x v="0"/>
    <x v="0"/>
    <m/>
    <m/>
    <s v="x"/>
  </r>
  <r>
    <x v="30"/>
    <s v="FGU Aarhus"/>
    <x v="13"/>
    <s v="FGU"/>
    <n v="20"/>
    <n v="2"/>
    <x v="0"/>
    <m/>
    <x v="0"/>
    <x v="0"/>
    <m/>
    <m/>
    <s v="x"/>
  </r>
  <r>
    <x v="30"/>
    <s v="Vorrevangskolen"/>
    <x v="3"/>
    <n v="9"/>
    <n v="5"/>
    <n v="5"/>
    <x v="0"/>
    <m/>
    <x v="0"/>
    <x v="0"/>
    <m/>
    <m/>
    <s v="x"/>
  </r>
  <r>
    <x v="30"/>
    <s v="Skovvangskolen"/>
    <x v="3"/>
    <n v="7"/>
    <n v="20"/>
    <n v="2"/>
    <x v="0"/>
    <m/>
    <x v="0"/>
    <x v="2"/>
    <m/>
    <m/>
    <s v="x"/>
  </r>
  <r>
    <x v="30"/>
    <s v="Kanonskolen"/>
    <x v="3"/>
    <n v="9"/>
    <n v="1"/>
    <n v="1"/>
    <x v="0"/>
    <m/>
    <x v="0"/>
    <x v="0"/>
    <m/>
    <m/>
    <m/>
  </r>
  <r>
    <x v="30"/>
    <s v="Risskov Skole"/>
    <x v="4"/>
    <n v="2"/>
    <n v="21"/>
    <n v="3"/>
    <x v="0"/>
    <m/>
    <x v="0"/>
    <x v="3"/>
    <m/>
    <m/>
    <s v="x"/>
  </r>
  <r>
    <x v="30"/>
    <s v="Langenæsstien 6a"/>
    <x v="17"/>
    <s v="Studerende"/>
    <n v="8"/>
    <n v="2"/>
    <x v="0"/>
    <m/>
    <x v="0"/>
    <x v="0"/>
    <m/>
    <m/>
    <s v="x"/>
  </r>
  <r>
    <x v="30"/>
    <s v="Næshøjskolen"/>
    <x v="4"/>
    <n v="3"/>
    <n v="2"/>
    <n v="3"/>
    <x v="0"/>
    <m/>
    <x v="0"/>
    <x v="0"/>
    <m/>
    <m/>
    <s v="x"/>
  </r>
  <r>
    <x v="30"/>
    <s v="Børnehuset Thunfisken"/>
    <x v="0"/>
    <s v="Vuggestue"/>
    <n v="6"/>
    <n v="2"/>
    <x v="0"/>
    <m/>
    <x v="0"/>
    <x v="0"/>
    <m/>
    <m/>
    <s v="x"/>
  </r>
  <r>
    <x v="30"/>
    <s v="Via University College"/>
    <x v="10"/>
    <s v="Bygningskonstruktør"/>
    <n v="24"/>
    <n v="2"/>
    <x v="0"/>
    <s v="x"/>
    <x v="1"/>
    <x v="0"/>
    <m/>
    <m/>
    <s v="x"/>
  </r>
  <r>
    <x v="30"/>
    <s v="Via University College"/>
    <x v="10"/>
    <s v="Bygningskonstruktør"/>
    <n v="24"/>
    <n v="2"/>
    <x v="0"/>
    <s v="x"/>
    <x v="1"/>
    <x v="0"/>
    <m/>
    <m/>
    <s v="x"/>
  </r>
  <r>
    <x v="30"/>
    <s v="DIS"/>
    <x v="15"/>
    <s v="Internationale"/>
    <n v="16"/>
    <n v="2"/>
    <x v="0"/>
    <m/>
    <x v="0"/>
    <x v="0"/>
    <m/>
    <m/>
    <m/>
  </r>
  <r>
    <x v="30"/>
    <s v="DIS"/>
    <x v="15"/>
    <s v="Internationale"/>
    <n v="17"/>
    <n v="2"/>
    <x v="0"/>
    <m/>
    <x v="0"/>
    <x v="0"/>
    <m/>
    <m/>
    <m/>
  </r>
  <r>
    <x v="31"/>
    <s v="Rundhøjskolen"/>
    <x v="3"/>
    <s v="8-9"/>
    <n v="9"/>
    <n v="2"/>
    <x v="1"/>
    <s v=""/>
    <x v="0"/>
    <x v="1"/>
    <m/>
    <s v=""/>
    <s v=""/>
  </r>
  <r>
    <x v="31"/>
    <s v="Lilleskolen - skoven"/>
    <x v="4"/>
    <s v="2.-5."/>
    <m/>
    <n v="11"/>
    <x v="1"/>
    <s v=""/>
    <x v="0"/>
    <x v="1"/>
    <m/>
    <s v="x"/>
    <s v="x"/>
  </r>
  <r>
    <x v="32"/>
    <s v="AOF Job og Udd."/>
    <x v="16"/>
    <s v="Sprogskole"/>
    <n v="37"/>
    <n v="3"/>
    <x v="0"/>
    <m/>
    <x v="0"/>
    <x v="0"/>
    <m/>
    <m/>
    <s v="x"/>
  </r>
  <r>
    <x v="32"/>
    <s v="Lyngåskolen STU"/>
    <x v="18"/>
    <s v="STU"/>
    <n v="6"/>
    <n v="3"/>
    <x v="0"/>
    <m/>
    <x v="0"/>
    <x v="0"/>
    <m/>
    <m/>
    <s v="x"/>
  </r>
  <r>
    <x v="32"/>
    <s v="Guldsmeden"/>
    <x v="0"/>
    <s v="Børnehave"/>
    <n v="16"/>
    <n v="4"/>
    <x v="1"/>
    <s v=""/>
    <x v="0"/>
    <x v="1"/>
    <m/>
    <s v=""/>
    <s v=""/>
  </r>
  <r>
    <x v="32"/>
    <s v="?"/>
    <x v="5"/>
    <s v="3-4"/>
    <n v="8"/>
    <n v="1"/>
    <x v="1"/>
    <s v=""/>
    <x v="0"/>
    <x v="0"/>
    <m/>
    <s v=""/>
    <s v=""/>
  </r>
  <r>
    <x v="33"/>
    <s v="Via University College"/>
    <x v="10"/>
    <s v="Bygningskonstruktør"/>
    <n v="25"/>
    <n v="2"/>
    <x v="0"/>
    <m/>
    <x v="0"/>
    <x v="0"/>
    <m/>
    <m/>
    <s v="x"/>
  </r>
  <r>
    <x v="33"/>
    <s v="Via University College"/>
    <x v="10"/>
    <s v="Bygningskonstruktør"/>
    <n v="25"/>
    <n v="2"/>
    <x v="0"/>
    <m/>
    <x v="0"/>
    <x v="0"/>
    <m/>
    <m/>
    <s v="x"/>
  </r>
  <r>
    <x v="33"/>
    <s v="Præstemarkskolen"/>
    <x v="4"/>
    <n v="3"/>
    <n v="25"/>
    <n v="2.5"/>
    <x v="1"/>
    <s v=""/>
    <x v="0"/>
    <x v="1"/>
    <m/>
    <s v=""/>
    <s v=""/>
  </r>
  <r>
    <x v="33"/>
    <s v="Præstemarkskolen"/>
    <x v="4"/>
    <n v="3"/>
    <n v="25"/>
    <n v="2.5"/>
    <x v="1"/>
    <s v=""/>
    <x v="0"/>
    <x v="1"/>
    <m/>
    <s v=""/>
    <s v=""/>
  </r>
  <r>
    <x v="33"/>
    <s v="Hornslet Skole"/>
    <x v="3"/>
    <n v="8"/>
    <n v="24"/>
    <n v="2"/>
    <x v="1"/>
    <s v=""/>
    <x v="0"/>
    <x v="1"/>
    <m/>
    <s v=""/>
    <s v=""/>
  </r>
  <r>
    <x v="33"/>
    <s v="Elise Smiths Skole"/>
    <x v="5"/>
    <n v="5"/>
    <n v="24"/>
    <n v="2"/>
    <x v="1"/>
    <s v=""/>
    <x v="0"/>
    <x v="1"/>
    <m/>
    <s v=""/>
    <s v="x"/>
  </r>
  <r>
    <x v="33"/>
    <s v="Elise Smiths Skole"/>
    <x v="3"/>
    <n v="7"/>
    <n v="22"/>
    <n v="1"/>
    <x v="1"/>
    <s v=""/>
    <x v="0"/>
    <x v="1"/>
    <m/>
    <s v=""/>
    <s v="x"/>
  </r>
  <r>
    <x v="33"/>
    <s v="Støvring Skole"/>
    <x v="3"/>
    <n v="8"/>
    <n v="20"/>
    <n v="1"/>
    <x v="1"/>
    <s v=""/>
    <x v="0"/>
    <x v="1"/>
    <m/>
    <s v=""/>
    <s v="x"/>
  </r>
  <r>
    <x v="33"/>
    <s v="Støvring Skole"/>
    <x v="3"/>
    <n v="8"/>
    <n v="20"/>
    <n v="1"/>
    <x v="1"/>
    <s v=""/>
    <x v="0"/>
    <x v="1"/>
    <m/>
    <s v=""/>
    <s v="x"/>
  </r>
  <r>
    <x v="33"/>
    <s v="Ellev Skoles Skole"/>
    <x v="4"/>
    <n v="2"/>
    <n v="17"/>
    <n v="2"/>
    <x v="1"/>
    <s v=""/>
    <x v="0"/>
    <x v="1"/>
    <m/>
    <s v=""/>
    <s v="x"/>
  </r>
  <r>
    <x v="33"/>
    <s v="heltidsundervisning randers ungdomsskolen"/>
    <x v="3"/>
    <n v="8"/>
    <n v="9"/>
    <n v="2"/>
    <x v="1"/>
    <s v=""/>
    <x v="0"/>
    <x v="0"/>
    <m/>
    <s v=""/>
    <s v=""/>
  </r>
  <r>
    <x v="33"/>
    <s v="skt janus børnehave"/>
    <x v="0"/>
    <s v="Børnehave"/>
    <n v="26"/>
    <n v="6"/>
    <x v="1"/>
    <s v=""/>
    <x v="0"/>
    <x v="1"/>
    <m/>
    <s v=""/>
    <s v="x"/>
  </r>
  <r>
    <x v="34"/>
    <s v="Carolus Clusius College"/>
    <x v="14"/>
    <s v="Internationale"/>
    <n v="29"/>
    <n v="2"/>
    <x v="0"/>
    <m/>
    <x v="0"/>
    <x v="0"/>
    <m/>
    <m/>
    <m/>
  </r>
  <r>
    <x v="34"/>
    <s v="Via University College"/>
    <x v="10"/>
    <s v="Bygningskonstruktør"/>
    <n v="25"/>
    <n v="3"/>
    <x v="0"/>
    <m/>
    <x v="0"/>
    <x v="0"/>
    <m/>
    <m/>
    <s v="x"/>
  </r>
  <r>
    <x v="34"/>
    <s v="Støvring Gymnasium"/>
    <x v="1"/>
    <s v="Gym"/>
    <n v="32"/>
    <n v="2"/>
    <x v="0"/>
    <m/>
    <x v="0"/>
    <x v="0"/>
    <m/>
    <m/>
    <m/>
  </r>
  <r>
    <x v="34"/>
    <s v="STU Fredericia"/>
    <x v="18"/>
    <s v="STU"/>
    <n v="1"/>
    <n v="2"/>
    <x v="0"/>
    <m/>
    <x v="0"/>
    <x v="0"/>
    <m/>
    <m/>
    <m/>
  </r>
  <r>
    <x v="34"/>
    <s v="Ulstrup Fritidscenter"/>
    <x v="19"/>
    <s v="Klub"/>
    <n v="4"/>
    <n v="2"/>
    <x v="0"/>
    <m/>
    <x v="0"/>
    <x v="0"/>
    <m/>
    <m/>
    <m/>
  </r>
  <r>
    <x v="34"/>
    <s v="Åby Skole"/>
    <x v="3"/>
    <s v="7-9"/>
    <n v="23.333333333333332"/>
    <n v="1.3333333333333333"/>
    <x v="1"/>
    <s v=""/>
    <x v="0"/>
    <x v="1"/>
    <m/>
    <s v=""/>
    <s v="x"/>
  </r>
  <r>
    <x v="34"/>
    <s v="Åby Skole"/>
    <x v="3"/>
    <s v="7-9"/>
    <n v="23.333333333333332"/>
    <n v="1.3333333333333333"/>
    <x v="1"/>
    <s v=""/>
    <x v="0"/>
    <x v="1"/>
    <m/>
    <s v=""/>
    <s v="x"/>
  </r>
  <r>
    <x v="34"/>
    <s v="Åby Skole"/>
    <x v="3"/>
    <s v="7-9"/>
    <n v="23.333333333333332"/>
    <n v="1.3333333333333333"/>
    <x v="1"/>
    <s v=""/>
    <x v="0"/>
    <x v="1"/>
    <m/>
    <s v=""/>
    <s v="x"/>
  </r>
  <r>
    <x v="34"/>
    <s v="Møllevangskolen"/>
    <x v="4"/>
    <n v="2"/>
    <n v="15"/>
    <n v="5"/>
    <x v="1"/>
    <s v=""/>
    <x v="0"/>
    <x v="1"/>
    <m/>
    <s v=""/>
    <s v=""/>
  </r>
  <r>
    <x v="35"/>
    <s v="Frederiksbjerg Klubben"/>
    <x v="19"/>
    <s v="Klub"/>
    <n v="6"/>
    <n v="1"/>
    <x v="0"/>
    <m/>
    <x v="0"/>
    <x v="0"/>
    <m/>
    <m/>
    <s v="x"/>
  </r>
  <r>
    <x v="35"/>
    <s v="Bakkegårdsskolens SFO"/>
    <x v="20"/>
    <s v="SFO"/>
    <n v="15"/>
    <n v="1"/>
    <x v="0"/>
    <m/>
    <x v="0"/>
    <x v="3"/>
    <m/>
    <m/>
    <s v="x"/>
  </r>
  <r>
    <x v="35"/>
    <s v="Kolbøtten"/>
    <x v="0"/>
    <s v="Børnehave"/>
    <n v="12"/>
    <n v="3"/>
    <x v="0"/>
    <m/>
    <x v="0"/>
    <x v="0"/>
    <m/>
    <m/>
    <m/>
  </r>
  <r>
    <x v="35"/>
    <s v="Dalgasskolen "/>
    <x v="3"/>
    <m/>
    <n v="5"/>
    <n v="1"/>
    <x v="0"/>
    <m/>
    <x v="0"/>
    <x v="0"/>
    <m/>
    <m/>
    <s v="x"/>
  </r>
  <r>
    <x v="36"/>
    <s v="Søndre Skole Viborg"/>
    <x v="3"/>
    <s v="7-9"/>
    <n v="28"/>
    <n v="7"/>
    <x v="1"/>
    <s v=""/>
    <x v="0"/>
    <x v="1"/>
    <m/>
    <s v=""/>
    <s v=""/>
  </r>
  <r>
    <x v="37"/>
    <s v="ELISE SMITHS SKOLE"/>
    <x v="3"/>
    <n v="8"/>
    <n v="22"/>
    <n v="1"/>
    <x v="1"/>
    <s v=""/>
    <x v="0"/>
    <x v="1"/>
    <m/>
    <s v=""/>
    <s v="x"/>
  </r>
  <r>
    <x v="37"/>
    <s v="Dalby Skole Kolding"/>
    <x v="3"/>
    <n v="9"/>
    <n v="19"/>
    <n v="1.5"/>
    <x v="1"/>
    <s v=""/>
    <x v="0"/>
    <x v="0"/>
    <m/>
    <s v=""/>
    <s v=""/>
  </r>
  <r>
    <x v="37"/>
    <s v="Dalby Skole Kolding"/>
    <x v="3"/>
    <n v="9"/>
    <n v="19"/>
    <n v="1.5"/>
    <x v="1"/>
    <s v=""/>
    <x v="0"/>
    <x v="0"/>
    <m/>
    <s v=""/>
    <s v=""/>
  </r>
  <r>
    <x v="37"/>
    <s v="Skovby Børnehus - Coldsmeden"/>
    <x v="0"/>
    <s v="Børnehave"/>
    <n v="13"/>
    <n v="4"/>
    <x v="1"/>
    <s v=""/>
    <x v="0"/>
    <x v="1"/>
    <m/>
    <s v=""/>
    <s v="x"/>
  </r>
  <r>
    <x v="37"/>
    <s v="Børnehuset Tisviljana"/>
    <x v="3"/>
    <n v="9"/>
    <n v="7"/>
    <n v="3"/>
    <x v="1"/>
    <s v=""/>
    <x v="0"/>
    <x v="1"/>
    <m/>
    <s v=""/>
    <s v="x"/>
  </r>
  <r>
    <x v="37"/>
    <s v="natur og miljøbørnehuset Viben"/>
    <x v="0"/>
    <s v="Børnehave"/>
    <n v="6"/>
    <n v="2"/>
    <x v="1"/>
    <s v=""/>
    <x v="0"/>
    <x v="1"/>
    <m/>
    <s v=""/>
    <s v="x"/>
  </r>
  <r>
    <x v="38"/>
    <s v="Marselisborg Gymnasium"/>
    <x v="1"/>
    <s v="Gym"/>
    <n v="23"/>
    <n v="1"/>
    <x v="0"/>
    <m/>
    <x v="0"/>
    <x v="0"/>
    <m/>
    <m/>
    <s v="x"/>
  </r>
  <r>
    <x v="38"/>
    <s v="Aarhus Tech"/>
    <x v="1"/>
    <s v="Tech"/>
    <n v="20"/>
    <n v="1"/>
    <x v="0"/>
    <m/>
    <x v="0"/>
    <x v="0"/>
    <m/>
    <m/>
    <s v="x"/>
  </r>
  <r>
    <x v="38"/>
    <s v="Aarhus Tech"/>
    <x v="1"/>
    <s v="Tech"/>
    <n v="20"/>
    <n v="1"/>
    <x v="0"/>
    <m/>
    <x v="0"/>
    <x v="0"/>
    <m/>
    <m/>
    <s v="x"/>
  </r>
  <r>
    <x v="38"/>
    <s v="Aarhus Tech"/>
    <x v="1"/>
    <s v="Tech"/>
    <n v="20"/>
    <n v="1"/>
    <x v="0"/>
    <m/>
    <x v="0"/>
    <x v="0"/>
    <m/>
    <m/>
    <s v="x"/>
  </r>
  <r>
    <x v="38"/>
    <s v="Aarhus Tech"/>
    <x v="1"/>
    <s v="Tech"/>
    <n v="20"/>
    <n v="1"/>
    <x v="0"/>
    <m/>
    <x v="0"/>
    <x v="0"/>
    <m/>
    <m/>
    <s v="x"/>
  </r>
  <r>
    <x v="38"/>
    <s v="gedsted skole"/>
    <x v="4"/>
    <s v="0-6"/>
    <n v="26"/>
    <n v="3.3333333333333335"/>
    <x v="0"/>
    <s v=""/>
    <x v="0"/>
    <x v="6"/>
    <m/>
    <s v=""/>
    <s v="x"/>
  </r>
  <r>
    <x v="38"/>
    <s v="gedsted skole"/>
    <x v="4"/>
    <s v="0-6"/>
    <n v="26"/>
    <n v="3.3333333333333335"/>
    <x v="1"/>
    <s v=""/>
    <x v="0"/>
    <x v="6"/>
    <m/>
    <s v=""/>
    <s v="x"/>
  </r>
  <r>
    <x v="38"/>
    <s v="gedsted skole"/>
    <x v="4"/>
    <s v="0-6"/>
    <n v="26"/>
    <n v="3.3333333333333335"/>
    <x v="1"/>
    <s v=""/>
    <x v="0"/>
    <x v="6"/>
    <m/>
    <s v=""/>
    <s v="x"/>
  </r>
  <r>
    <x v="38"/>
    <s v="Fjordvang efterskole"/>
    <x v="3"/>
    <s v="9-10"/>
    <n v="25"/>
    <n v="1"/>
    <x v="1"/>
    <m/>
    <x v="0"/>
    <x v="0"/>
    <m/>
    <m/>
    <m/>
  </r>
  <r>
    <x v="38"/>
    <s v="Fjordvang efterskole"/>
    <x v="3"/>
    <s v="9-10"/>
    <n v="25"/>
    <n v="1"/>
    <x v="1"/>
    <m/>
    <x v="0"/>
    <x v="0"/>
    <m/>
    <m/>
    <m/>
  </r>
  <r>
    <x v="38"/>
    <s v="Fjordvang efterskole"/>
    <x v="3"/>
    <s v="9-10"/>
    <n v="25"/>
    <n v="0"/>
    <x v="1"/>
    <m/>
    <x v="0"/>
    <x v="0"/>
    <m/>
    <m/>
    <m/>
  </r>
  <r>
    <x v="38"/>
    <s v="Fjordvang efterskole"/>
    <x v="3"/>
    <s v="9-10"/>
    <n v="24"/>
    <n v="1"/>
    <x v="1"/>
    <s v=""/>
    <x v="0"/>
    <x v="1"/>
    <m/>
    <s v=""/>
    <s v=""/>
  </r>
  <r>
    <x v="38"/>
    <s v="Fjordvang efterskole"/>
    <x v="3"/>
    <s v="9-10"/>
    <n v="24"/>
    <n v="1"/>
    <x v="1"/>
    <m/>
    <x v="0"/>
    <x v="0"/>
    <m/>
    <m/>
    <m/>
  </r>
  <r>
    <x v="38"/>
    <s v="Åby Skole"/>
    <x v="4"/>
    <n v="1"/>
    <n v="17"/>
    <n v="2"/>
    <x v="1"/>
    <s v=""/>
    <x v="0"/>
    <x v="1"/>
    <m/>
    <s v=""/>
    <s v="x"/>
  </r>
  <r>
    <x v="38"/>
    <s v="toflelunden, engen"/>
    <x v="17"/>
    <n v="13"/>
    <n v="13"/>
    <n v="2"/>
    <x v="1"/>
    <s v=""/>
    <x v="0"/>
    <x v="1"/>
    <m/>
    <s v=""/>
    <s v="x"/>
  </r>
  <r>
    <x v="38"/>
    <s v="hjemmeskole"/>
    <x v="5"/>
    <n v="4"/>
    <n v="1"/>
    <n v="1"/>
    <x v="1"/>
    <s v=""/>
    <x v="0"/>
    <x v="1"/>
    <m/>
    <s v=""/>
    <s v=""/>
  </r>
  <r>
    <x v="39"/>
    <s v="Vorrevangskolen"/>
    <x v="7"/>
    <s v="Special"/>
    <n v="8"/>
    <n v="2"/>
    <x v="9"/>
    <m/>
    <x v="1"/>
    <x v="0"/>
    <s v="x"/>
    <s v="x"/>
    <s v="x"/>
  </r>
  <r>
    <x v="39"/>
    <s v="Ellehøjskolen"/>
    <x v="5"/>
    <s v="6.-7."/>
    <n v="3"/>
    <n v="1"/>
    <x v="0"/>
    <m/>
    <x v="0"/>
    <x v="0"/>
    <m/>
    <m/>
    <s v="x"/>
  </r>
  <r>
    <x v="39"/>
    <s v="Tilst Skole"/>
    <x v="5"/>
    <n v="4"/>
    <n v="18"/>
    <n v="2"/>
    <x v="1"/>
    <s v=""/>
    <x v="0"/>
    <x v="1"/>
    <m/>
    <s v=""/>
    <s v="x"/>
  </r>
  <r>
    <x v="40"/>
    <s v="Rybners HHX"/>
    <x v="1"/>
    <s v="HHX"/>
    <n v="14"/>
    <n v="2"/>
    <x v="10"/>
    <m/>
    <x v="1"/>
    <x v="0"/>
    <m/>
    <m/>
    <m/>
  </r>
  <r>
    <x v="40"/>
    <s v="Dalgasskolen "/>
    <x v="5"/>
    <s v="Voksne"/>
    <n v="4"/>
    <n v="1"/>
    <x v="0"/>
    <m/>
    <x v="0"/>
    <x v="0"/>
    <m/>
    <m/>
    <s v="x"/>
  </r>
  <r>
    <x v="40"/>
    <s v="Handelsgymnasiet Aarhus"/>
    <x v="1"/>
    <s v="HHX"/>
    <n v="29"/>
    <n v="1"/>
    <x v="0"/>
    <m/>
    <x v="0"/>
    <x v="0"/>
    <m/>
    <m/>
    <s v="x"/>
  </r>
  <r>
    <x v="40"/>
    <s v="Ranum Efterskole"/>
    <x v="6"/>
    <n v="10"/>
    <n v="15"/>
    <n v="1"/>
    <x v="0"/>
    <m/>
    <x v="0"/>
    <x v="0"/>
    <m/>
    <m/>
    <m/>
  </r>
  <r>
    <x v="40"/>
    <s v="Selam Privatskole"/>
    <x v="3"/>
    <n v="7"/>
    <n v="13"/>
    <n v="1"/>
    <x v="0"/>
    <m/>
    <x v="0"/>
    <x v="0"/>
    <m/>
    <m/>
    <s v="x"/>
  </r>
  <r>
    <x v="40"/>
    <s v="Rybners HHX"/>
    <x v="1"/>
    <s v="HHX"/>
    <n v="13"/>
    <n v="2"/>
    <x v="0"/>
    <m/>
    <x v="0"/>
    <x v="0"/>
    <m/>
    <m/>
    <m/>
  </r>
  <r>
    <x v="40"/>
    <s v="Virupskolen"/>
    <x v="4"/>
    <n v="3"/>
    <n v="17"/>
    <n v="3"/>
    <x v="0"/>
    <m/>
    <x v="0"/>
    <x v="3"/>
    <m/>
    <m/>
    <s v="x"/>
  </r>
  <r>
    <x v="41"/>
    <s v="Eisbjerghus Efterskole"/>
    <x v="6"/>
    <n v="10"/>
    <n v="20"/>
    <n v="4"/>
    <x v="0"/>
    <m/>
    <x v="0"/>
    <x v="0"/>
    <m/>
    <m/>
    <m/>
  </r>
  <r>
    <x v="41"/>
    <s v="Risskov Gymnasium"/>
    <x v="1"/>
    <s v="STX"/>
    <n v="23"/>
    <n v="1"/>
    <x v="0"/>
    <m/>
    <x v="0"/>
    <x v="0"/>
    <m/>
    <m/>
    <s v="x"/>
  </r>
  <r>
    <x v="41"/>
    <s v="Hvidovre Ungdomsskole"/>
    <x v="3"/>
    <s v="7.-9."/>
    <n v="17"/>
    <n v="2"/>
    <x v="0"/>
    <m/>
    <x v="0"/>
    <x v="0"/>
    <m/>
    <m/>
    <m/>
  </r>
  <r>
    <x v="41"/>
    <s v="Aarhus Tech"/>
    <x v="1"/>
    <s v="Tech"/>
    <n v="29"/>
    <n v="2"/>
    <x v="0"/>
    <m/>
    <x v="0"/>
    <x v="0"/>
    <m/>
    <m/>
    <s v="x"/>
  </r>
  <r>
    <x v="41"/>
    <s v="møllevang skolen"/>
    <x v="5"/>
    <n v="5"/>
    <n v="26"/>
    <n v="2"/>
    <x v="1"/>
    <s v=""/>
    <x v="0"/>
    <x v="1"/>
    <m/>
    <s v=""/>
    <s v="x"/>
  </r>
  <r>
    <x v="41"/>
    <s v="møllevang skolen"/>
    <x v="5"/>
    <n v="5"/>
    <n v="26"/>
    <n v="2"/>
    <x v="1"/>
    <s v=""/>
    <x v="0"/>
    <x v="0"/>
    <m/>
    <m/>
    <s v="x"/>
  </r>
  <r>
    <x v="41"/>
    <s v="møllevang skolen"/>
    <x v="5"/>
    <n v="5"/>
    <n v="25"/>
    <n v="2"/>
    <x v="1"/>
    <s v=""/>
    <x v="0"/>
    <x v="0"/>
    <m/>
    <m/>
    <s v="x"/>
  </r>
  <r>
    <x v="41"/>
    <s v="møllevang skolen"/>
    <x v="5"/>
    <n v="5"/>
    <n v="25"/>
    <n v="2"/>
    <x v="1"/>
    <s v=""/>
    <x v="0"/>
    <x v="0"/>
    <m/>
    <m/>
    <s v="x"/>
  </r>
  <r>
    <x v="42"/>
    <s v="Fyns HF og VUC"/>
    <x v="1"/>
    <s v="HF og VUC"/>
    <n v="20"/>
    <n v="1"/>
    <x v="4"/>
    <m/>
    <x v="1"/>
    <x v="0"/>
    <m/>
    <m/>
    <m/>
  </r>
  <r>
    <x v="42"/>
    <s v="Fyns HF og VUC"/>
    <x v="1"/>
    <s v="HF og VUC"/>
    <n v="20"/>
    <n v="1"/>
    <x v="10"/>
    <m/>
    <x v="1"/>
    <x v="0"/>
    <m/>
    <m/>
    <m/>
  </r>
  <r>
    <x v="42"/>
    <s v="Skåde Skole"/>
    <x v="3"/>
    <n v="9"/>
    <n v="21"/>
    <n v="1"/>
    <x v="0"/>
    <m/>
    <x v="0"/>
    <x v="0"/>
    <m/>
    <m/>
    <s v="x"/>
  </r>
  <r>
    <x v="42"/>
    <s v="Skåde Skole"/>
    <x v="3"/>
    <n v="9"/>
    <n v="21"/>
    <n v="1"/>
    <x v="0"/>
    <m/>
    <x v="0"/>
    <x v="0"/>
    <m/>
    <m/>
    <s v="x"/>
  </r>
  <r>
    <x v="42"/>
    <s v="Fyns HF og VUC"/>
    <x v="1"/>
    <s v="HF og VUC"/>
    <n v="18"/>
    <n v="3"/>
    <x v="0"/>
    <m/>
    <x v="0"/>
    <x v="0"/>
    <m/>
    <m/>
    <m/>
  </r>
  <r>
    <x v="42"/>
    <s v="Fyns HF og VUC"/>
    <x v="1"/>
    <s v="HF og VUC"/>
    <n v="18"/>
    <n v="3"/>
    <x v="0"/>
    <m/>
    <x v="0"/>
    <x v="0"/>
    <m/>
    <m/>
    <m/>
  </r>
  <r>
    <x v="42"/>
    <s v="Tilst Skole"/>
    <x v="4"/>
    <n v="1"/>
    <n v="22"/>
    <n v="3"/>
    <x v="1"/>
    <s v=""/>
    <x v="0"/>
    <x v="1"/>
    <m/>
    <s v=""/>
    <s v=""/>
  </r>
  <r>
    <x v="43"/>
    <s v="Aarhus tech"/>
    <x v="2"/>
    <s v="Ung."/>
    <n v="16"/>
    <n v="2"/>
    <x v="1"/>
    <s v=""/>
    <x v="0"/>
    <x v="0"/>
    <m/>
    <s v=""/>
    <s v="x"/>
  </r>
  <r>
    <x v="43"/>
    <s v="AOF Vejle, Dansk"/>
    <x v="4"/>
    <s v="DU1"/>
    <n v="15"/>
    <n v="1"/>
    <x v="1"/>
    <s v=""/>
    <x v="0"/>
    <x v="1"/>
    <m/>
    <s v=""/>
    <s v=""/>
  </r>
  <r>
    <x v="43"/>
    <s v="AOF Vejle, Dansk"/>
    <x v="4"/>
    <s v="DU1"/>
    <n v="15"/>
    <n v="1"/>
    <x v="1"/>
    <s v=""/>
    <x v="0"/>
    <x v="1"/>
    <m/>
    <s v=""/>
    <s v=""/>
  </r>
  <r>
    <x v="43"/>
    <s v="Fårvang Skole og SFO"/>
    <x v="4"/>
    <s v="0-4"/>
    <n v="5"/>
    <n v="2"/>
    <x v="1"/>
    <s v=""/>
    <x v="0"/>
    <x v="1"/>
    <m/>
    <s v=""/>
    <s v=""/>
  </r>
  <r>
    <x v="44"/>
    <s v="AOF Job og Dansk"/>
    <x v="16"/>
    <s v="Sprogskole"/>
    <n v="13"/>
    <n v="1"/>
    <x v="1"/>
    <s v=""/>
    <x v="0"/>
    <x v="1"/>
    <m/>
    <s v=""/>
    <s v=""/>
  </r>
  <r>
    <x v="44"/>
    <s v="Ungdomsskolen Horsens"/>
    <x v="19"/>
    <s v="Klub"/>
    <n v="5"/>
    <n v="2"/>
    <x v="1"/>
    <s v=""/>
    <x v="0"/>
    <x v="1"/>
    <m/>
    <s v=""/>
    <s v=""/>
  </r>
  <r>
    <x v="45"/>
    <s v="Skovkanten"/>
    <x v="0"/>
    <s v="Børnehave"/>
    <n v="6"/>
    <n v="2"/>
    <x v="0"/>
    <m/>
    <x v="0"/>
    <x v="0"/>
    <m/>
    <m/>
    <s v="x"/>
  </r>
  <r>
    <x v="45"/>
    <s v="Skæring Skole"/>
    <x v="4"/>
    <n v="2"/>
    <n v="22"/>
    <n v="2"/>
    <x v="1"/>
    <s v=""/>
    <x v="0"/>
    <x v="1"/>
    <m/>
    <s v=""/>
    <s v=""/>
  </r>
  <r>
    <x v="45"/>
    <s v="Malling skole"/>
    <x v="5"/>
    <s v="6+10"/>
    <n v="21"/>
    <n v="3"/>
    <x v="1"/>
    <s v=""/>
    <x v="0"/>
    <x v="1"/>
    <m/>
    <s v=""/>
    <s v=""/>
  </r>
  <r>
    <x v="46"/>
    <s v="Langagerskolen"/>
    <x v="7"/>
    <s v="Special"/>
    <n v="5"/>
    <n v="2"/>
    <x v="9"/>
    <m/>
    <x v="1"/>
    <x v="0"/>
    <s v="x"/>
    <s v="x"/>
    <s v="x"/>
  </r>
  <r>
    <x v="46"/>
    <s v="SOSU Aabenraa"/>
    <x v="1"/>
    <s v="SOSU"/>
    <n v="14"/>
    <n v="1"/>
    <x v="0"/>
    <m/>
    <x v="0"/>
    <x v="0"/>
    <m/>
    <m/>
    <m/>
  </r>
  <r>
    <x v="46"/>
    <s v="SmåSkolen Søgårdhus"/>
    <x v="3"/>
    <s v="8.-9."/>
    <n v="4"/>
    <n v="3"/>
    <x v="0"/>
    <m/>
    <x v="0"/>
    <x v="0"/>
    <m/>
    <m/>
    <m/>
  </r>
  <r>
    <x v="46"/>
    <s v="Tranbjergskolen"/>
    <x v="3"/>
    <n v="8"/>
    <n v="24"/>
    <n v="2"/>
    <x v="0"/>
    <m/>
    <x v="0"/>
    <x v="0"/>
    <m/>
    <m/>
    <s v="x"/>
  </r>
  <r>
    <x v="46"/>
    <s v="College 360"/>
    <x v="1"/>
    <s v="EUD"/>
    <n v="8"/>
    <n v="1"/>
    <x v="0"/>
    <m/>
    <x v="0"/>
    <x v="0"/>
    <m/>
    <m/>
    <m/>
  </r>
  <r>
    <x v="46"/>
    <s v="DII Solen"/>
    <x v="0"/>
    <s v="Børnehave"/>
    <n v="14"/>
    <n v="2"/>
    <x v="0"/>
    <m/>
    <x v="0"/>
    <x v="0"/>
    <m/>
    <m/>
    <s v="x"/>
  </r>
  <r>
    <x v="46"/>
    <s v="Aarhus Tech"/>
    <x v="1"/>
    <s v="EUD"/>
    <n v="8"/>
    <n v="2"/>
    <x v="0"/>
    <m/>
    <x v="0"/>
    <x v="0"/>
    <m/>
    <m/>
    <s v="x"/>
  </r>
  <r>
    <x v="46"/>
    <s v="Skolen for arkitektur"/>
    <x v="1"/>
    <m/>
    <n v="6"/>
    <n v="2"/>
    <x v="0"/>
    <m/>
    <x v="0"/>
    <x v="0"/>
    <m/>
    <m/>
    <s v="x"/>
  </r>
  <r>
    <x v="46"/>
    <s v="Børnehaven Skt. Johannes "/>
    <x v="0"/>
    <s v="Børnehave"/>
    <n v="7"/>
    <n v="2"/>
    <x v="0"/>
    <m/>
    <x v="0"/>
    <x v="3"/>
    <m/>
    <m/>
    <s v="x"/>
  </r>
  <r>
    <x v="47"/>
    <s v="SOSU Østjylland"/>
    <x v="12"/>
    <s v="SOSU"/>
    <n v="20"/>
    <n v="2"/>
    <x v="0"/>
    <s v="x"/>
    <x v="1"/>
    <x v="0"/>
    <m/>
    <m/>
    <s v="x"/>
  </r>
  <r>
    <x v="47"/>
    <s v="Skovbyskolen"/>
    <x v="4"/>
    <s v="0.-2."/>
    <n v="20"/>
    <n v="1"/>
    <x v="0"/>
    <m/>
    <x v="0"/>
    <x v="0"/>
    <m/>
    <m/>
    <m/>
  </r>
  <r>
    <x v="47"/>
    <s v="Skovbyskolen"/>
    <x v="4"/>
    <s v="0.-2."/>
    <n v="20"/>
    <n v="1"/>
    <x v="0"/>
    <m/>
    <x v="0"/>
    <x v="0"/>
    <m/>
    <m/>
    <m/>
  </r>
  <r>
    <x v="47"/>
    <s v="Skovbyskolen"/>
    <x v="4"/>
    <s v="0.-2."/>
    <n v="20"/>
    <n v="1"/>
    <x v="0"/>
    <m/>
    <x v="0"/>
    <x v="0"/>
    <m/>
    <m/>
    <m/>
  </r>
  <r>
    <x v="47"/>
    <s v="SOSU Østjylland"/>
    <x v="12"/>
    <s v="SOSU"/>
    <n v="13"/>
    <n v="1"/>
    <x v="0"/>
    <m/>
    <x v="0"/>
    <x v="0"/>
    <m/>
    <m/>
    <s v="x"/>
  </r>
  <r>
    <x v="47"/>
    <s v="Aalborghus Gymnasium"/>
    <x v="1"/>
    <s v="STX"/>
    <n v="23"/>
    <n v="2"/>
    <x v="0"/>
    <m/>
    <x v="0"/>
    <x v="0"/>
    <m/>
    <m/>
    <m/>
  </r>
  <r>
    <x v="47"/>
    <s v="Aalborghus Gymnasium"/>
    <x v="1"/>
    <s v="STX"/>
    <n v="23"/>
    <n v="2"/>
    <x v="0"/>
    <m/>
    <x v="0"/>
    <x v="0"/>
    <m/>
    <m/>
    <m/>
  </r>
  <r>
    <x v="47"/>
    <s v="EngBlommen"/>
    <x v="0"/>
    <s v="Børnehave"/>
    <n v="14.5"/>
    <n v="3"/>
    <x v="1"/>
    <s v=""/>
    <x v="0"/>
    <x v="1"/>
    <m/>
    <s v=""/>
    <s v="x"/>
  </r>
  <r>
    <x v="47"/>
    <s v="EngBlommen"/>
    <x v="0"/>
    <s v="Børnehave"/>
    <n v="14.5"/>
    <n v="3"/>
    <x v="1"/>
    <s v=""/>
    <x v="0"/>
    <x v="1"/>
    <m/>
    <s v=""/>
    <s v="x"/>
  </r>
  <r>
    <x v="48"/>
    <s v="FGU Trekanten"/>
    <x v="13"/>
    <s v="FGU"/>
    <n v="16"/>
    <n v="1"/>
    <x v="0"/>
    <m/>
    <x v="0"/>
    <x v="0"/>
    <m/>
    <m/>
    <m/>
  </r>
  <r>
    <x v="48"/>
    <s v="Solen"/>
    <x v="0"/>
    <s v="Børnehave"/>
    <n v="11"/>
    <n v="2"/>
    <x v="0"/>
    <m/>
    <x v="0"/>
    <x v="0"/>
    <m/>
    <m/>
    <s v="x"/>
  </r>
  <r>
    <x v="48"/>
    <s v="Via University College"/>
    <x v="1"/>
    <s v="VIA Pæd."/>
    <n v="13"/>
    <n v="2"/>
    <x v="0"/>
    <m/>
    <x v="0"/>
    <x v="0"/>
    <m/>
    <m/>
    <m/>
  </r>
  <r>
    <x v="48"/>
    <s v="Børnehset Herluf Trolles Gade"/>
    <x v="0"/>
    <s v="Børnehave"/>
    <n v="10"/>
    <n v="2"/>
    <x v="0"/>
    <m/>
    <x v="0"/>
    <x v="0"/>
    <m/>
    <m/>
    <s v="x"/>
  </r>
  <r>
    <x v="48"/>
    <s v="FGU Trekanten"/>
    <x v="13"/>
    <s v="FGU"/>
    <n v="20"/>
    <n v="4"/>
    <x v="0"/>
    <m/>
    <x v="0"/>
    <x v="0"/>
    <m/>
    <m/>
    <m/>
  </r>
  <r>
    <x v="49"/>
    <s v="Aalborg Universitet"/>
    <x v="15"/>
    <m/>
    <n v="10"/>
    <n v="2"/>
    <x v="0"/>
    <m/>
    <x v="0"/>
    <x v="0"/>
    <m/>
    <m/>
    <m/>
  </r>
  <r>
    <x v="49"/>
    <s v="Læssøesgadeskole"/>
    <x v="4"/>
    <n v="2"/>
    <n v="1"/>
    <n v="1"/>
    <x v="0"/>
    <m/>
    <x v="0"/>
    <x v="0"/>
    <m/>
    <m/>
    <s v="x"/>
  </r>
  <r>
    <x v="49"/>
    <s v="Åby Skole"/>
    <x v="5"/>
    <n v="6"/>
    <n v="21"/>
    <n v="2"/>
    <x v="1"/>
    <s v=""/>
    <x v="0"/>
    <x v="7"/>
    <m/>
    <s v=""/>
    <s v="x"/>
  </r>
  <r>
    <x v="50"/>
    <s v="Hedens Efterskole"/>
    <x v="6"/>
    <s v="8.-10."/>
    <n v="26"/>
    <n v="3"/>
    <x v="0"/>
    <m/>
    <x v="0"/>
    <x v="0"/>
    <m/>
    <m/>
    <m/>
  </r>
  <r>
    <x v="50"/>
    <s v="Hedens Efterskole"/>
    <x v="6"/>
    <s v="8.-10."/>
    <n v="26"/>
    <n v="3"/>
    <x v="0"/>
    <m/>
    <x v="0"/>
    <x v="0"/>
    <m/>
    <m/>
    <m/>
  </r>
  <r>
    <x v="50"/>
    <s v="Marselisborg Gymnasium"/>
    <x v="1"/>
    <n v="1"/>
    <n v="26"/>
    <n v="1"/>
    <x v="0"/>
    <m/>
    <x v="0"/>
    <x v="0"/>
    <m/>
    <m/>
    <s v="x"/>
  </r>
  <r>
    <x v="50"/>
    <s v="Ellehøjskolen"/>
    <x v="5"/>
    <s v="6.-7."/>
    <n v="3"/>
    <n v="1"/>
    <x v="0"/>
    <m/>
    <x v="0"/>
    <x v="0"/>
    <m/>
    <m/>
    <s v="x"/>
  </r>
  <r>
    <x v="51"/>
    <s v="Virupskolen"/>
    <x v="4"/>
    <n v="2"/>
    <n v="24"/>
    <n v="2"/>
    <x v="5"/>
    <m/>
    <x v="1"/>
    <x v="0"/>
    <m/>
    <s v="x"/>
    <s v="x"/>
  </r>
  <r>
    <x v="51"/>
    <s v="Viby Gymnasium"/>
    <x v="1"/>
    <s v="STX"/>
    <n v="22"/>
    <n v="1"/>
    <x v="0"/>
    <m/>
    <x v="0"/>
    <x v="0"/>
    <m/>
    <m/>
    <s v="x"/>
  </r>
  <r>
    <x v="51"/>
    <s v="Toftegårdsskolen"/>
    <x v="3"/>
    <s v="8.-9."/>
    <n v="21"/>
    <n v="2"/>
    <x v="0"/>
    <m/>
    <x v="0"/>
    <x v="0"/>
    <m/>
    <m/>
    <m/>
  </r>
  <r>
    <x v="51"/>
    <s v="Toftegårdsskolen"/>
    <x v="3"/>
    <s v="8.-9."/>
    <n v="21"/>
    <n v="2"/>
    <x v="0"/>
    <m/>
    <x v="0"/>
    <x v="0"/>
    <m/>
    <m/>
    <m/>
  </r>
  <r>
    <x v="51"/>
    <s v="Aarhus Tech"/>
    <x v="1"/>
    <s v="Tech"/>
    <n v="21"/>
    <n v="1"/>
    <x v="0"/>
    <m/>
    <x v="0"/>
    <x v="0"/>
    <m/>
    <m/>
    <s v="x"/>
  </r>
  <r>
    <x v="51"/>
    <s v="Rudolf Steiner-skolen"/>
    <x v="3"/>
    <n v="8"/>
    <n v="28"/>
    <n v="3"/>
    <x v="0"/>
    <m/>
    <x v="0"/>
    <x v="8"/>
    <m/>
    <m/>
    <s v="x"/>
  </r>
  <r>
    <x v="51"/>
    <s v="St. Magleby Skole"/>
    <x v="3"/>
    <n v="7"/>
    <n v="20"/>
    <n v="2"/>
    <x v="0"/>
    <m/>
    <x v="0"/>
    <x v="2"/>
    <m/>
    <m/>
    <m/>
  </r>
  <r>
    <x v="51"/>
    <s v="Hældagerskolen"/>
    <x v="3"/>
    <n v="8"/>
    <n v="27"/>
    <n v="2"/>
    <x v="0"/>
    <m/>
    <x v="0"/>
    <x v="0"/>
    <m/>
    <m/>
    <m/>
  </r>
  <r>
    <x v="51"/>
    <s v="Hældagerskolen"/>
    <x v="3"/>
    <n v="8"/>
    <n v="27"/>
    <n v="2"/>
    <x v="0"/>
    <m/>
    <x v="0"/>
    <x v="0"/>
    <m/>
    <m/>
    <m/>
  </r>
  <r>
    <x v="52"/>
    <s v="Elsted Skole"/>
    <x v="5"/>
    <n v="6"/>
    <n v="21"/>
    <n v="2"/>
    <x v="8"/>
    <m/>
    <x v="1"/>
    <x v="0"/>
    <m/>
    <s v="x"/>
    <s v="x"/>
  </r>
  <r>
    <x v="52"/>
    <s v="Skæring Skole"/>
    <x v="4"/>
    <n v="3"/>
    <n v="25"/>
    <n v="2"/>
    <x v="6"/>
    <m/>
    <x v="1"/>
    <x v="0"/>
    <m/>
    <s v="x"/>
    <s v="x"/>
  </r>
  <r>
    <x v="52"/>
    <s v="Ullerup Bæk Skole"/>
    <x v="3"/>
    <n v="9"/>
    <n v="15"/>
    <n v="2"/>
    <x v="0"/>
    <m/>
    <x v="0"/>
    <x v="0"/>
    <m/>
    <m/>
    <m/>
  </r>
  <r>
    <x v="52"/>
    <s v="Ellehøjskolen"/>
    <x v="5"/>
    <n v="6"/>
    <n v="16"/>
    <n v="2"/>
    <x v="0"/>
    <m/>
    <x v="0"/>
    <x v="0"/>
    <m/>
    <m/>
    <s v="x"/>
  </r>
  <r>
    <x v="52"/>
    <s v="Den jyske håndværkerskole"/>
    <x v="1"/>
    <s v="Erhvervsudd."/>
    <n v="17"/>
    <n v="2"/>
    <x v="0"/>
    <m/>
    <x v="0"/>
    <x v="0"/>
    <m/>
    <m/>
    <m/>
  </r>
  <r>
    <x v="52"/>
    <s v="SOSU Horsens"/>
    <x v="12"/>
    <s v="SOSU"/>
    <n v="20"/>
    <n v="2"/>
    <x v="0"/>
    <s v="x"/>
    <x v="1"/>
    <x v="0"/>
    <m/>
    <m/>
    <m/>
  </r>
  <r>
    <x v="52"/>
    <s v="SOSU Horsens"/>
    <x v="12"/>
    <s v="SOSU"/>
    <n v="20"/>
    <n v="2"/>
    <x v="0"/>
    <s v="x"/>
    <x v="1"/>
    <x v="0"/>
    <m/>
    <m/>
    <m/>
  </r>
  <r>
    <x v="52"/>
    <s v="SOSU Horsens"/>
    <x v="12"/>
    <s v="SOSU"/>
    <n v="20"/>
    <n v="2"/>
    <x v="0"/>
    <s v="x"/>
    <x v="1"/>
    <x v="0"/>
    <m/>
    <m/>
    <m/>
  </r>
  <r>
    <x v="52"/>
    <s v="SOSU Horsens"/>
    <x v="12"/>
    <s v="SOSU"/>
    <n v="20"/>
    <n v="2"/>
    <x v="0"/>
    <s v="x"/>
    <x v="1"/>
    <x v="0"/>
    <m/>
    <m/>
    <m/>
  </r>
  <r>
    <x v="52"/>
    <s v="Via University College"/>
    <x v="21"/>
    <s v="VIA Pæd."/>
    <n v="27"/>
    <n v="2"/>
    <x v="0"/>
    <m/>
    <x v="0"/>
    <x v="0"/>
    <m/>
    <m/>
    <s v="x"/>
  </r>
  <r>
    <x v="52"/>
    <s v="Via University College"/>
    <x v="21"/>
    <s v="VIA Pæd."/>
    <n v="27"/>
    <n v="2"/>
    <x v="0"/>
    <m/>
    <x v="0"/>
    <x v="0"/>
    <m/>
    <m/>
    <s v="x"/>
  </r>
  <r>
    <x v="52"/>
    <s v="Stjærskolen"/>
    <x v="3"/>
    <n v="8"/>
    <n v="19"/>
    <n v="2"/>
    <x v="0"/>
    <m/>
    <x v="0"/>
    <x v="0"/>
    <m/>
    <m/>
    <m/>
  </r>
  <r>
    <x v="52"/>
    <s v="Stjærskolen"/>
    <x v="3"/>
    <n v="8"/>
    <n v="19"/>
    <n v="2"/>
    <x v="0"/>
    <m/>
    <x v="0"/>
    <x v="0"/>
    <m/>
    <m/>
    <m/>
  </r>
  <r>
    <x v="52"/>
    <s v="Elsted Skole"/>
    <x v="3"/>
    <n v="8"/>
    <n v="21"/>
    <n v="2"/>
    <x v="0"/>
    <m/>
    <x v="0"/>
    <x v="0"/>
    <m/>
    <m/>
    <s v="x"/>
  </r>
  <r>
    <x v="53"/>
    <s v="Højvangskolen"/>
    <x v="5"/>
    <n v="4"/>
    <n v="23"/>
    <n v="2"/>
    <x v="8"/>
    <m/>
    <x v="1"/>
    <x v="0"/>
    <m/>
    <s v="x"/>
    <s v="x"/>
  </r>
  <r>
    <x v="53"/>
    <s v="Skive Gymnasium"/>
    <x v="1"/>
    <s v="STX"/>
    <n v="28"/>
    <n v="2"/>
    <x v="0"/>
    <m/>
    <x v="0"/>
    <x v="0"/>
    <m/>
    <m/>
    <m/>
  </r>
  <r>
    <x v="53"/>
    <s v="Store Magleby Skole"/>
    <x v="3"/>
    <n v="7"/>
    <n v="19"/>
    <n v="2"/>
    <x v="0"/>
    <m/>
    <x v="0"/>
    <x v="2"/>
    <m/>
    <m/>
    <m/>
  </r>
  <r>
    <x v="54"/>
    <s v="Risskov Skole"/>
    <x v="5"/>
    <n v="4"/>
    <n v="25"/>
    <n v="2"/>
    <x v="2"/>
    <m/>
    <x v="1"/>
    <x v="0"/>
    <m/>
    <s v="x"/>
    <s v="x"/>
  </r>
  <r>
    <x v="54"/>
    <s v="Bavnehøj Skole"/>
    <x v="3"/>
    <n v="8"/>
    <n v="27"/>
    <n v="2"/>
    <x v="11"/>
    <m/>
    <x v="1"/>
    <x v="0"/>
    <m/>
    <s v="x"/>
    <s v="x"/>
  </r>
  <r>
    <x v="54"/>
    <s v="Bavnehøj Skole"/>
    <x v="3"/>
    <n v="8"/>
    <n v="27"/>
    <n v="2"/>
    <x v="11"/>
    <m/>
    <x v="1"/>
    <x v="0"/>
    <m/>
    <s v="x"/>
    <s v="x"/>
  </r>
  <r>
    <x v="54"/>
    <s v="Børnehaven Silkeborgen"/>
    <x v="0"/>
    <s v="Børnehave"/>
    <n v="5"/>
    <n v="2"/>
    <x v="0"/>
    <m/>
    <x v="0"/>
    <x v="0"/>
    <m/>
    <m/>
    <s v="x"/>
  </r>
  <r>
    <x v="54"/>
    <s v="Via University College"/>
    <x v="21"/>
    <s v="VIA Pæd."/>
    <n v="7"/>
    <n v="1"/>
    <x v="0"/>
    <s v="x"/>
    <x v="1"/>
    <x v="0"/>
    <m/>
    <m/>
    <m/>
  </r>
  <r>
    <x v="55"/>
    <s v="Syddansk Erhvervsskole"/>
    <x v="1"/>
    <s v="Erhvervsudd."/>
    <n v="10"/>
    <n v="1"/>
    <x v="0"/>
    <s v="x"/>
    <x v="1"/>
    <x v="0"/>
    <m/>
    <m/>
    <m/>
  </r>
  <r>
    <x v="56"/>
    <s v="Vorrevangskolen"/>
    <x v="7"/>
    <s v="Special"/>
    <n v="8"/>
    <n v="3"/>
    <x v="9"/>
    <m/>
    <x v="1"/>
    <x v="0"/>
    <s v="x"/>
    <s v="x"/>
    <s v="x"/>
  </r>
  <r>
    <x v="56"/>
    <s v="Randers Social- og Sundhedsskole"/>
    <x v="12"/>
    <s v="SOSU"/>
    <n v="21"/>
    <n v="1"/>
    <x v="0"/>
    <s v="x"/>
    <x v="1"/>
    <x v="0"/>
    <m/>
    <m/>
    <s v="x"/>
  </r>
  <r>
    <x v="56"/>
    <s v="Haven Vestervang"/>
    <x v="0"/>
    <s v="Børnehave"/>
    <n v="3"/>
    <n v="1"/>
    <x v="0"/>
    <m/>
    <x v="0"/>
    <x v="0"/>
    <m/>
    <m/>
    <s v="x"/>
  </r>
  <r>
    <x v="56"/>
    <s v="Egå Gymnasium"/>
    <x v="14"/>
    <s v="Internationale"/>
    <n v="30"/>
    <n v="2"/>
    <x v="0"/>
    <m/>
    <x v="0"/>
    <x v="0"/>
    <m/>
    <m/>
    <s v="x"/>
  </r>
  <r>
    <x v="56"/>
    <s v="Egå Gymnasium"/>
    <x v="14"/>
    <s v="Internationale"/>
    <n v="30"/>
    <n v="2"/>
    <x v="0"/>
    <m/>
    <x v="0"/>
    <x v="0"/>
    <m/>
    <m/>
    <s v="x"/>
  </r>
  <r>
    <x v="56"/>
    <s v="Stuer Statsgymnasium"/>
    <x v="3"/>
    <n v="10"/>
    <n v="19.5"/>
    <n v="1"/>
    <x v="1"/>
    <s v=""/>
    <x v="0"/>
    <x v="1"/>
    <m/>
    <s v=""/>
    <s v=""/>
  </r>
  <r>
    <x v="56"/>
    <s v="Stuer Statsgymnasium"/>
    <x v="3"/>
    <n v="10"/>
    <n v="19.5"/>
    <n v="1"/>
    <x v="1"/>
    <s v=""/>
    <x v="0"/>
    <x v="1"/>
    <m/>
    <s v=""/>
    <s v=""/>
  </r>
  <r>
    <x v="57"/>
    <s v="Børnehuset Trolle"/>
    <x v="0"/>
    <s v="Børnehave"/>
    <n v="12"/>
    <n v="3"/>
    <x v="0"/>
    <m/>
    <x v="0"/>
    <x v="0"/>
    <m/>
    <m/>
    <s v="x"/>
  </r>
  <r>
    <x v="57"/>
    <s v="Valdemarskolen"/>
    <x v="3"/>
    <n v="8"/>
    <n v="3"/>
    <n v="3"/>
    <x v="0"/>
    <m/>
    <x v="0"/>
    <x v="0"/>
    <m/>
    <m/>
    <m/>
  </r>
  <r>
    <x v="57"/>
    <s v="Odense Katedralskole"/>
    <x v="1"/>
    <s v="Gym"/>
    <n v="24"/>
    <n v="4"/>
    <x v="0"/>
    <m/>
    <x v="0"/>
    <x v="0"/>
    <m/>
    <m/>
    <m/>
  </r>
  <r>
    <x v="57"/>
    <s v="Eisbjerghus Efterskole"/>
    <x v="6"/>
    <n v="10"/>
    <n v="30"/>
    <n v="3"/>
    <x v="0"/>
    <m/>
    <x v="0"/>
    <x v="0"/>
    <m/>
    <m/>
    <m/>
  </r>
  <r>
    <x v="57"/>
    <s v="AABC HHX Gymnasiet Viby"/>
    <x v="1"/>
    <s v="EUD"/>
    <n v="7"/>
    <n v="8"/>
    <x v="0"/>
    <m/>
    <x v="0"/>
    <x v="0"/>
    <m/>
    <m/>
    <s v="x"/>
  </r>
  <r>
    <x v="58"/>
    <s v="Højvangskolen"/>
    <x v="5"/>
    <n v="4"/>
    <n v="22"/>
    <n v="2"/>
    <x v="8"/>
    <m/>
    <x v="1"/>
    <x v="0"/>
    <m/>
    <s v="x"/>
    <s v="x"/>
  </r>
  <r>
    <x v="58"/>
    <s v="AOF Job og Udd."/>
    <x v="16"/>
    <s v="Sprogskole"/>
    <n v="9"/>
    <n v="1"/>
    <x v="0"/>
    <m/>
    <x v="0"/>
    <x v="0"/>
    <m/>
    <m/>
    <s v="x"/>
  </r>
  <r>
    <x v="58"/>
    <s v="AOF Job og Udd."/>
    <x v="16"/>
    <s v="Sprogskole"/>
    <n v="9"/>
    <n v="1"/>
    <x v="0"/>
    <m/>
    <x v="0"/>
    <x v="0"/>
    <m/>
    <m/>
    <s v="x"/>
  </r>
  <r>
    <x v="58"/>
    <s v="AOF Job og Udd."/>
    <x v="16"/>
    <s v="Sprogskole"/>
    <n v="9"/>
    <n v="1"/>
    <x v="0"/>
    <m/>
    <x v="0"/>
    <x v="0"/>
    <m/>
    <m/>
    <s v="x"/>
  </r>
  <r>
    <x v="58"/>
    <s v="Mariagerfjord Gymnasium"/>
    <x v="1"/>
    <s v="STX"/>
    <n v="30"/>
    <n v="5"/>
    <x v="0"/>
    <m/>
    <x v="0"/>
    <x v="0"/>
    <m/>
    <m/>
    <m/>
  </r>
  <r>
    <x v="58"/>
    <s v="Vamdrup Skole"/>
    <x v="3"/>
    <s v="7.-9."/>
    <n v="20"/>
    <n v="3"/>
    <x v="0"/>
    <m/>
    <x v="0"/>
    <x v="0"/>
    <m/>
    <m/>
    <m/>
  </r>
  <r>
    <x v="58"/>
    <s v="SOSU Fredericia"/>
    <x v="12"/>
    <s v="SOSU"/>
    <n v="13"/>
    <n v="2"/>
    <x v="0"/>
    <m/>
    <x v="0"/>
    <x v="0"/>
    <m/>
    <m/>
    <m/>
  </r>
  <r>
    <x v="58"/>
    <s v="Københavns Universitet"/>
    <x v="22"/>
    <s v="Uni."/>
    <n v="24"/>
    <n v="1"/>
    <x v="0"/>
    <m/>
    <x v="0"/>
    <x v="0"/>
    <m/>
    <m/>
    <m/>
  </r>
  <r>
    <x v="58"/>
    <s v="møllevang skolen"/>
    <x v="5"/>
    <n v="5"/>
    <n v="22.5"/>
    <n v="2"/>
    <x v="0"/>
    <s v=""/>
    <x v="0"/>
    <x v="0"/>
    <m/>
    <s v=""/>
    <s v=""/>
  </r>
  <r>
    <x v="58"/>
    <s v="møllevang skolen"/>
    <x v="5"/>
    <n v="5"/>
    <n v="22.5"/>
    <n v="1"/>
    <x v="0"/>
    <s v=""/>
    <x v="0"/>
    <x v="0"/>
    <m/>
    <m/>
    <m/>
  </r>
  <r>
    <x v="58"/>
    <s v="Læssøesgades Skole"/>
    <x v="3"/>
    <n v="9"/>
    <n v="5"/>
    <n v="3"/>
    <x v="1"/>
    <s v=""/>
    <x v="0"/>
    <x v="1"/>
    <m/>
    <s v=""/>
    <s v="x"/>
  </r>
  <r>
    <x v="59"/>
    <s v="Højvangskolen"/>
    <x v="5"/>
    <n v="4"/>
    <n v="25"/>
    <n v="2"/>
    <x v="8"/>
    <m/>
    <x v="1"/>
    <x v="0"/>
    <m/>
    <s v="x"/>
    <s v="x"/>
  </r>
  <r>
    <x v="59"/>
    <s v="Ntur og Miljøjuset"/>
    <x v="0"/>
    <s v="Børnehave"/>
    <n v="9"/>
    <n v="2"/>
    <x v="0"/>
    <m/>
    <x v="0"/>
    <x v="0"/>
    <m/>
    <m/>
    <s v="x"/>
  </r>
  <r>
    <x v="59"/>
    <s v="Børnehuset Haven"/>
    <x v="0"/>
    <s v="Børnehave"/>
    <n v="11"/>
    <n v="3"/>
    <x v="0"/>
    <m/>
    <x v="0"/>
    <x v="0"/>
    <m/>
    <m/>
    <s v="x"/>
  </r>
  <r>
    <x v="59"/>
    <s v="Forældreskolen"/>
    <x v="3"/>
    <n v="7"/>
    <n v="18"/>
    <n v="2"/>
    <x v="0"/>
    <m/>
    <x v="0"/>
    <x v="0"/>
    <m/>
    <m/>
    <s v="x"/>
  </r>
  <r>
    <x v="59"/>
    <s v="Solbjergskolen"/>
    <x v="3"/>
    <n v="7"/>
    <n v="21"/>
    <n v="2"/>
    <x v="0"/>
    <m/>
    <x v="0"/>
    <x v="0"/>
    <m/>
    <m/>
    <s v="x"/>
  </r>
  <r>
    <x v="59"/>
    <s v="Solvejsskolen"/>
    <x v="5"/>
    <m/>
    <n v="10"/>
    <n v="8"/>
    <x v="0"/>
    <m/>
    <x v="0"/>
    <x v="2"/>
    <m/>
    <m/>
    <m/>
  </r>
  <r>
    <x v="60"/>
    <s v="Skovby Børnehus Græshoppen"/>
    <x v="0"/>
    <s v="Børnehave"/>
    <n v="19"/>
    <n v="4"/>
    <x v="0"/>
    <m/>
    <x v="0"/>
    <x v="0"/>
    <m/>
    <m/>
    <m/>
  </r>
  <r>
    <x v="60"/>
    <s v="Børnehuset Bækken"/>
    <x v="0"/>
    <s v="Børnehave"/>
    <n v="2"/>
    <n v="1"/>
    <x v="0"/>
    <m/>
    <x v="0"/>
    <x v="0"/>
    <m/>
    <m/>
    <s v="x"/>
  </r>
  <r>
    <x v="60"/>
    <s v="Hjemmeskole"/>
    <x v="11"/>
    <n v="4"/>
    <n v="1"/>
    <n v="2"/>
    <x v="0"/>
    <m/>
    <x v="0"/>
    <x v="0"/>
    <m/>
    <m/>
    <m/>
  </r>
  <r>
    <x v="60"/>
    <s v="FGU Aarhus"/>
    <x v="13"/>
    <s v="FGU"/>
    <n v="17"/>
    <n v="2"/>
    <x v="0"/>
    <m/>
    <x v="0"/>
    <x v="0"/>
    <m/>
    <m/>
    <s v="x"/>
  </r>
  <r>
    <x v="60"/>
    <s v="bjerregrav friskole"/>
    <x v="4"/>
    <s v="0-3"/>
    <n v="19.666666666666668"/>
    <n v="2.3333333333333335"/>
    <x v="1"/>
    <s v=""/>
    <x v="0"/>
    <x v="1"/>
    <m/>
    <s v=""/>
    <s v=""/>
  </r>
  <r>
    <x v="60"/>
    <s v="bjerregrav friskole"/>
    <x v="4"/>
    <s v="0-3"/>
    <n v="19.666666666666668"/>
    <n v="2.3333333333333335"/>
    <x v="1"/>
    <s v=""/>
    <x v="0"/>
    <x v="1"/>
    <m/>
    <s v=""/>
    <s v=""/>
  </r>
  <r>
    <x v="60"/>
    <s v="bjerregrav friskole"/>
    <x v="4"/>
    <s v="0-3"/>
    <n v="19.666666666666668"/>
    <n v="2.3333333333333335"/>
    <x v="1"/>
    <s v=""/>
    <x v="0"/>
    <x v="1"/>
    <m/>
    <s v=""/>
    <s v=""/>
  </r>
  <r>
    <x v="61"/>
    <s v="Gudenåskolen"/>
    <x v="4"/>
    <n v="1"/>
    <n v="22"/>
    <n v="3"/>
    <x v="1"/>
    <s v=""/>
    <x v="0"/>
    <x v="6"/>
    <m/>
    <s v=""/>
    <s v=""/>
  </r>
  <r>
    <x v="61"/>
    <s v="Campus Vejle"/>
    <x v="2"/>
    <s v="3.G"/>
    <n v="21"/>
    <n v="2"/>
    <x v="1"/>
    <s v=""/>
    <x v="0"/>
    <x v="1"/>
    <m/>
    <s v=""/>
    <s v=""/>
  </r>
  <r>
    <x v="62"/>
    <s v="åskov efterskole"/>
    <x v="3"/>
    <s v="9-10"/>
    <n v="24"/>
    <n v="2"/>
    <x v="1"/>
    <s v=""/>
    <x v="0"/>
    <x v="1"/>
    <m/>
    <s v=""/>
    <s v=""/>
  </r>
  <r>
    <x v="62"/>
    <s v="åskov efterskole"/>
    <x v="3"/>
    <s v="9-10"/>
    <n v="24"/>
    <n v="2"/>
    <x v="1"/>
    <m/>
    <x v="0"/>
    <x v="0"/>
    <m/>
    <m/>
    <m/>
  </r>
  <r>
    <x v="62"/>
    <s v="åskov efterskole"/>
    <x v="3"/>
    <s v="9-10"/>
    <n v="23"/>
    <n v="2"/>
    <x v="1"/>
    <m/>
    <x v="0"/>
    <x v="0"/>
    <m/>
    <m/>
    <m/>
  </r>
  <r>
    <x v="62"/>
    <s v="åskov efterskole"/>
    <x v="3"/>
    <s v="9-10"/>
    <n v="23"/>
    <n v="3"/>
    <x v="1"/>
    <m/>
    <x v="0"/>
    <x v="0"/>
    <m/>
    <m/>
    <m/>
  </r>
  <r>
    <x v="62"/>
    <s v="åskov efterskole"/>
    <x v="3"/>
    <s v="9-10"/>
    <n v="23"/>
    <n v="3"/>
    <x v="1"/>
    <m/>
    <x v="0"/>
    <x v="0"/>
    <m/>
    <m/>
    <m/>
  </r>
  <r>
    <x v="63"/>
    <s v="Møllevangskolen"/>
    <x v="7"/>
    <s v="Special"/>
    <n v="9"/>
    <n v="4"/>
    <x v="9"/>
    <m/>
    <x v="1"/>
    <x v="0"/>
    <s v="x"/>
    <s v="x"/>
    <s v="x"/>
  </r>
  <r>
    <x v="63"/>
    <s v="Assens Skole"/>
    <x v="5"/>
    <n v="5"/>
    <n v="17"/>
    <n v="3"/>
    <x v="0"/>
    <m/>
    <x v="0"/>
    <x v="0"/>
    <m/>
    <m/>
    <m/>
  </r>
  <r>
    <x v="63"/>
    <s v="Via University College"/>
    <x v="23"/>
    <s v="VIA lærer"/>
    <n v="27"/>
    <n v="1"/>
    <x v="0"/>
    <m/>
    <x v="0"/>
    <x v="0"/>
    <m/>
    <m/>
    <s v="x"/>
  </r>
  <r>
    <x v="63"/>
    <s v="Aarhus Handelsgymnasium"/>
    <x v="1"/>
    <s v="HHX"/>
    <n v="25"/>
    <n v="1"/>
    <x v="0"/>
    <m/>
    <x v="0"/>
    <x v="0"/>
    <m/>
    <m/>
    <s v="x"/>
  </r>
  <r>
    <x v="63"/>
    <s v="AABC HHX Gymnasiet Viby"/>
    <x v="1"/>
    <s v="HHX"/>
    <n v="26"/>
    <n v="1"/>
    <x v="0"/>
    <m/>
    <x v="0"/>
    <x v="2"/>
    <m/>
    <m/>
    <s v="x"/>
  </r>
  <r>
    <x v="63"/>
    <s v="Vesterdal Efterskole"/>
    <x v="6"/>
    <s v="9.-10.kl."/>
    <n v="5"/>
    <n v="1"/>
    <x v="0"/>
    <m/>
    <x v="0"/>
    <x v="0"/>
    <m/>
    <m/>
    <m/>
  </r>
  <r>
    <x v="63"/>
    <s v="IBC Fredericia "/>
    <x v="1"/>
    <s v="HHX"/>
    <n v="24"/>
    <n v="3"/>
    <x v="0"/>
    <m/>
    <x v="0"/>
    <x v="0"/>
    <m/>
    <m/>
    <m/>
  </r>
  <r>
    <x v="63"/>
    <s v="HOBRO Søndre SKOLE"/>
    <x v="3"/>
    <n v="8"/>
    <n v="28"/>
    <n v="3"/>
    <x v="0"/>
    <s v=""/>
    <x v="0"/>
    <x v="0"/>
    <m/>
    <m/>
    <m/>
  </r>
  <r>
    <x v="63"/>
    <s v="HOBRO Søndre SKOLE"/>
    <x v="3"/>
    <n v="8"/>
    <n v="28"/>
    <n v="3"/>
    <x v="0"/>
    <s v=""/>
    <x v="0"/>
    <x v="0"/>
    <m/>
    <m/>
    <m/>
  </r>
  <r>
    <x v="63"/>
    <s v="HOBRO Søndre SKOLE"/>
    <x v="3"/>
    <n v="8"/>
    <n v="27"/>
    <n v="2"/>
    <x v="0"/>
    <s v=""/>
    <x v="0"/>
    <x v="1"/>
    <m/>
    <s v=""/>
    <s v=""/>
  </r>
  <r>
    <x v="63"/>
    <s v="HOBRO Søndre SKOLE"/>
    <x v="3"/>
    <n v="8"/>
    <n v="27"/>
    <n v="3"/>
    <x v="0"/>
    <s v=""/>
    <x v="0"/>
    <x v="0"/>
    <m/>
    <m/>
    <m/>
  </r>
  <r>
    <x v="63"/>
    <s v="Elise Smiths Skole"/>
    <x v="3"/>
    <n v="9"/>
    <n v="24"/>
    <n v="2"/>
    <x v="1"/>
    <s v=""/>
    <x v="0"/>
    <x v="0"/>
    <m/>
    <s v=""/>
    <s v=""/>
  </r>
  <r>
    <x v="63"/>
    <s v="Via University Campus C"/>
    <x v="10"/>
    <s v="VIA"/>
    <n v="10"/>
    <n v="1"/>
    <x v="0"/>
    <s v=""/>
    <x v="0"/>
    <x v="0"/>
    <m/>
    <s v=""/>
    <s v=""/>
  </r>
  <r>
    <x v="64"/>
    <s v="Kirstinedalsskolen"/>
    <x v="3"/>
    <n v="8"/>
    <n v="22"/>
    <n v="2"/>
    <x v="12"/>
    <m/>
    <x v="1"/>
    <x v="0"/>
    <m/>
    <m/>
    <m/>
  </r>
  <r>
    <x v="64"/>
    <s v="SOSU Syd Aabenraa"/>
    <x v="1"/>
    <s v="SOSU"/>
    <n v="17"/>
    <n v="2"/>
    <x v="0"/>
    <s v="x"/>
    <x v="1"/>
    <x v="0"/>
    <m/>
    <m/>
    <m/>
  </r>
  <r>
    <x v="64"/>
    <s v="Åby Skole"/>
    <x v="3"/>
    <n v="7"/>
    <n v="25"/>
    <n v="2"/>
    <x v="0"/>
    <m/>
    <x v="0"/>
    <x v="0"/>
    <m/>
    <m/>
    <s v="x"/>
  </r>
  <r>
    <x v="64"/>
    <s v="Det europæiske solidaritets corps"/>
    <x v="17"/>
    <s v="Internationale"/>
    <n v="9"/>
    <n v="2"/>
    <x v="0"/>
    <m/>
    <x v="0"/>
    <x v="0"/>
    <m/>
    <m/>
    <m/>
  </r>
  <r>
    <x v="64"/>
    <s v="SOSU Syd Aabenraa"/>
    <x v="1"/>
    <s v="SOSU"/>
    <n v="20"/>
    <n v="2"/>
    <x v="0"/>
    <m/>
    <x v="0"/>
    <x v="0"/>
    <m/>
    <m/>
    <m/>
  </r>
  <r>
    <x v="64"/>
    <s v="Tølløse Slots Efterskole"/>
    <x v="6"/>
    <n v="10"/>
    <n v="29"/>
    <n v="2"/>
    <x v="0"/>
    <m/>
    <x v="0"/>
    <x v="0"/>
    <m/>
    <m/>
    <m/>
  </r>
  <r>
    <x v="64"/>
    <s v="Frederiksodde skole"/>
    <x v="3"/>
    <s v="8-9"/>
    <n v="10"/>
    <n v="5"/>
    <x v="1"/>
    <s v=""/>
    <x v="0"/>
    <x v="0"/>
    <m/>
    <s v=""/>
    <s v=""/>
  </r>
  <r>
    <x v="65"/>
    <s v="Den Grønne STU"/>
    <x v="18"/>
    <s v="STU"/>
    <n v="9"/>
    <n v="3"/>
    <x v="0"/>
    <m/>
    <x v="0"/>
    <x v="0"/>
    <m/>
    <m/>
    <s v="x"/>
  </r>
  <r>
    <x v="65"/>
    <s v="Ikast-Brande Gymnasium"/>
    <x v="1"/>
    <s v="STX"/>
    <n v="14"/>
    <n v="2"/>
    <x v="0"/>
    <m/>
    <x v="0"/>
    <x v="0"/>
    <m/>
    <m/>
    <m/>
  </r>
  <r>
    <x v="65"/>
    <s v="Katrinebjergskolen"/>
    <x v="5"/>
    <n v="6"/>
    <n v="6"/>
    <n v="2"/>
    <x v="0"/>
    <m/>
    <x v="0"/>
    <x v="0"/>
    <m/>
    <m/>
    <s v="x"/>
  </r>
  <r>
    <x v="65"/>
    <s v="HHX Gymnasiet Risskov"/>
    <x v="1"/>
    <s v="HHX"/>
    <n v="26"/>
    <n v="1"/>
    <x v="0"/>
    <m/>
    <x v="0"/>
    <x v="0"/>
    <m/>
    <m/>
    <s v="x"/>
  </r>
  <r>
    <x v="65"/>
    <s v="Learnmark Horsens"/>
    <x v="1"/>
    <s v="Erhvervsudd."/>
    <n v="16"/>
    <n v="2"/>
    <x v="0"/>
    <s v="x"/>
    <x v="1"/>
    <x v="0"/>
    <m/>
    <m/>
    <m/>
  </r>
  <r>
    <x v="66"/>
    <s v="Skt. Knuds Skole"/>
    <x v="5"/>
    <n v="6"/>
    <n v="24"/>
    <n v="2"/>
    <x v="2"/>
    <m/>
    <x v="1"/>
    <x v="0"/>
    <m/>
    <s v="x"/>
    <s v="x"/>
  </r>
  <r>
    <x v="66"/>
    <s v="Ølsted Skole"/>
    <x v="5"/>
    <n v="6"/>
    <n v="28"/>
    <n v="2"/>
    <x v="8"/>
    <m/>
    <x v="1"/>
    <x v="0"/>
    <m/>
    <m/>
    <m/>
  </r>
  <r>
    <x v="66"/>
    <s v="UC Plus Højbjerg"/>
    <x v="1"/>
    <s v="EUD"/>
    <n v="17"/>
    <n v="2"/>
    <x v="0"/>
    <m/>
    <x v="0"/>
    <x v="0"/>
    <m/>
    <m/>
    <s v="x"/>
  </r>
  <r>
    <x v="66"/>
    <s v="AABC HHX Gymnasiet Viby"/>
    <x v="1"/>
    <s v="HHX"/>
    <n v="21"/>
    <n v="1"/>
    <x v="0"/>
    <m/>
    <x v="0"/>
    <x v="0"/>
    <m/>
    <m/>
    <s v="x"/>
  </r>
  <r>
    <x v="66"/>
    <s v="Arveprinsessens Børnehave"/>
    <x v="0"/>
    <s v="Børnehave"/>
    <n v="14"/>
    <n v="2"/>
    <x v="0"/>
    <m/>
    <x v="0"/>
    <x v="0"/>
    <m/>
    <m/>
    <s v="x"/>
  </r>
  <r>
    <x v="66"/>
    <s v="Mejby Efterskole"/>
    <x v="6"/>
    <s v="9.-10."/>
    <n v="20"/>
    <n v="2"/>
    <x v="0"/>
    <m/>
    <x v="0"/>
    <x v="0"/>
    <m/>
    <m/>
    <m/>
  </r>
  <r>
    <x v="66"/>
    <s v="Mejby Efterskole"/>
    <x v="6"/>
    <s v="9.-10."/>
    <n v="20"/>
    <n v="2"/>
    <x v="0"/>
    <m/>
    <x v="0"/>
    <x v="0"/>
    <m/>
    <m/>
    <m/>
  </r>
  <r>
    <x v="66"/>
    <s v="Mejby Efterskole"/>
    <x v="6"/>
    <s v="9.-10."/>
    <n v="20"/>
    <n v="2"/>
    <x v="0"/>
    <m/>
    <x v="0"/>
    <x v="0"/>
    <m/>
    <m/>
    <m/>
  </r>
  <r>
    <x v="66"/>
    <s v="Mejby Efterskole"/>
    <x v="6"/>
    <s v="9.-10."/>
    <n v="20"/>
    <n v="2"/>
    <x v="0"/>
    <m/>
    <x v="0"/>
    <x v="0"/>
    <m/>
    <m/>
    <m/>
  </r>
  <r>
    <x v="66"/>
    <s v="LIBS Linz International Business School"/>
    <x v="14"/>
    <s v="Internationale"/>
    <n v="22"/>
    <n v="2"/>
    <x v="0"/>
    <m/>
    <x v="0"/>
    <x v="0"/>
    <m/>
    <m/>
    <m/>
  </r>
  <r>
    <x v="66"/>
    <s v="Escola Municipal Bacelona"/>
    <x v="14"/>
    <s v="Internationale"/>
    <n v="15"/>
    <n v="3"/>
    <x v="0"/>
    <m/>
    <x v="0"/>
    <x v="0"/>
    <m/>
    <m/>
    <m/>
  </r>
  <r>
    <x v="66"/>
    <s v="Haderslev Katedralskole"/>
    <x v="1"/>
    <s v="Gym"/>
    <n v="22"/>
    <n v="3"/>
    <x v="0"/>
    <m/>
    <x v="0"/>
    <x v="0"/>
    <m/>
    <m/>
    <m/>
  </r>
  <r>
    <x v="66"/>
    <s v="AABC HHX Gymnasiet Viby"/>
    <x v="1"/>
    <s v="HHX"/>
    <n v="23"/>
    <n v="1"/>
    <x v="0"/>
    <m/>
    <x v="0"/>
    <x v="0"/>
    <m/>
    <m/>
    <s v="x"/>
  </r>
  <r>
    <x v="67"/>
    <s v="Aarhus Handelsgymnasium"/>
    <x v="1"/>
    <s v="HHX"/>
    <n v="27"/>
    <n v="1"/>
    <x v="0"/>
    <m/>
    <x v="0"/>
    <x v="0"/>
    <m/>
    <m/>
    <s v="x"/>
  </r>
  <r>
    <x v="67"/>
    <s v="Skovbrynet Skole"/>
    <x v="3"/>
    <n v="9"/>
    <n v="27"/>
    <n v="3"/>
    <x v="0"/>
    <m/>
    <x v="0"/>
    <x v="0"/>
    <m/>
    <m/>
    <m/>
  </r>
  <r>
    <x v="67"/>
    <s v="Horsens Byskole Spec. Afd."/>
    <x v="7"/>
    <s v="Special"/>
    <n v="7"/>
    <n v="2"/>
    <x v="0"/>
    <m/>
    <x v="0"/>
    <x v="0"/>
    <m/>
    <m/>
    <m/>
  </r>
  <r>
    <x v="67"/>
    <s v="Skovbakkeskolen"/>
    <x v="3"/>
    <n v="8"/>
    <n v="20"/>
    <n v="2"/>
    <x v="0"/>
    <m/>
    <x v="0"/>
    <x v="0"/>
    <m/>
    <m/>
    <m/>
  </r>
  <r>
    <x v="67"/>
    <s v="Horsens Byskole"/>
    <x v="3"/>
    <n v="7"/>
    <n v="19"/>
    <n v="2"/>
    <x v="0"/>
    <m/>
    <x v="0"/>
    <x v="0"/>
    <m/>
    <m/>
    <m/>
  </r>
  <r>
    <x v="67"/>
    <s v="Horsens Byskole"/>
    <x v="3"/>
    <n v="7"/>
    <n v="19"/>
    <n v="2"/>
    <x v="0"/>
    <m/>
    <x v="0"/>
    <x v="0"/>
    <m/>
    <m/>
    <m/>
  </r>
  <r>
    <x v="67"/>
    <s v="Horsens Byskole"/>
    <x v="3"/>
    <n v="7"/>
    <n v="19"/>
    <n v="2"/>
    <x v="0"/>
    <m/>
    <x v="0"/>
    <x v="0"/>
    <m/>
    <m/>
    <m/>
  </r>
  <r>
    <x v="68"/>
    <s v="Chrix"/>
    <x v="3"/>
    <n v="7"/>
    <n v="2"/>
    <n v="1"/>
    <x v="1"/>
    <s v=""/>
    <x v="0"/>
    <x v="0"/>
    <m/>
    <s v=""/>
    <s v=""/>
  </r>
  <r>
    <x v="69"/>
    <s v="Møllevangskolen"/>
    <x v="5"/>
    <n v="4"/>
    <n v="16"/>
    <n v="1"/>
    <x v="8"/>
    <m/>
    <x v="1"/>
    <x v="0"/>
    <m/>
    <s v="x"/>
    <s v="x"/>
  </r>
  <r>
    <x v="69"/>
    <s v="Møllevangskolen"/>
    <x v="5"/>
    <n v="4"/>
    <n v="16"/>
    <n v="1"/>
    <x v="8"/>
    <m/>
    <x v="1"/>
    <x v="0"/>
    <m/>
    <s v="x"/>
    <s v="x"/>
  </r>
  <r>
    <x v="69"/>
    <s v="Jakobskolen"/>
    <x v="3"/>
    <n v="7"/>
    <n v="24"/>
    <n v="2"/>
    <x v="11"/>
    <m/>
    <x v="1"/>
    <x v="0"/>
    <m/>
    <s v="x"/>
    <s v="x"/>
  </r>
  <r>
    <x v="69"/>
    <s v="Randers Realskole"/>
    <x v="3"/>
    <n v="9"/>
    <n v="25"/>
    <n v="2"/>
    <x v="4"/>
    <m/>
    <x v="1"/>
    <x v="0"/>
    <m/>
    <m/>
    <m/>
  </r>
  <r>
    <x v="69"/>
    <s v="SOSU Østjylland"/>
    <x v="1"/>
    <s v="SOSU"/>
    <n v="25"/>
    <n v="1"/>
    <x v="0"/>
    <s v="x"/>
    <x v="1"/>
    <x v="0"/>
    <m/>
    <m/>
    <s v="x"/>
  </r>
  <r>
    <x v="69"/>
    <s v="Randers Realskole"/>
    <x v="3"/>
    <n v="9"/>
    <n v="23"/>
    <n v="1"/>
    <x v="0"/>
    <m/>
    <x v="0"/>
    <x v="0"/>
    <m/>
    <m/>
    <m/>
  </r>
  <r>
    <x v="69"/>
    <s v="Aarhus Katedralskole"/>
    <x v="1"/>
    <s v="STX"/>
    <n v="20"/>
    <n v="2"/>
    <x v="0"/>
    <m/>
    <x v="0"/>
    <x v="2"/>
    <m/>
    <m/>
    <s v="x"/>
  </r>
  <r>
    <x v="69"/>
    <s v="Aarhus Katedralskole"/>
    <x v="1"/>
    <s v="STX"/>
    <n v="20"/>
    <n v="2"/>
    <x v="0"/>
    <m/>
    <x v="0"/>
    <x v="2"/>
    <m/>
    <m/>
    <s v="x"/>
  </r>
  <r>
    <x v="70"/>
    <s v="Højvangskolen"/>
    <x v="5"/>
    <n v="6"/>
    <n v="22"/>
    <n v="2"/>
    <x v="0"/>
    <m/>
    <x v="0"/>
    <x v="0"/>
    <m/>
    <m/>
    <s v="x"/>
  </r>
  <r>
    <x v="70"/>
    <s v="Sølystskolen"/>
    <x v="5"/>
    <m/>
    <n v="22"/>
    <n v="1"/>
    <x v="0"/>
    <s v="x"/>
    <x v="1"/>
    <x v="0"/>
    <m/>
    <m/>
    <m/>
  </r>
  <r>
    <x v="70"/>
    <s v="CEE Baix Moestrat"/>
    <x v="14"/>
    <s v="Internationale"/>
    <n v="16"/>
    <n v="5"/>
    <x v="0"/>
    <m/>
    <x v="0"/>
    <x v="0"/>
    <m/>
    <m/>
    <m/>
  </r>
  <r>
    <x v="70"/>
    <s v="Egå Gymnasium"/>
    <x v="1"/>
    <s v="Gym"/>
    <n v="11"/>
    <n v="1"/>
    <x v="0"/>
    <m/>
    <x v="0"/>
    <x v="0"/>
    <m/>
    <m/>
    <s v="x"/>
  </r>
  <r>
    <x v="70"/>
    <s v="Aarhus Katedralskole"/>
    <x v="1"/>
    <s v="Gym"/>
    <n v="17"/>
    <n v="3"/>
    <x v="0"/>
    <m/>
    <x v="0"/>
    <x v="0"/>
    <m/>
    <m/>
    <s v="x"/>
  </r>
  <r>
    <x v="70"/>
    <s v="HF og VUC Glamsbjerg"/>
    <x v="1"/>
    <s v="HF og VUC"/>
    <n v="19"/>
    <n v="4"/>
    <x v="0"/>
    <m/>
    <x v="0"/>
    <x v="0"/>
    <m/>
    <m/>
    <m/>
  </r>
  <r>
    <x v="70"/>
    <s v="HF og VUC Glamsbjerg"/>
    <x v="1"/>
    <s v="HF og VUC"/>
    <n v="19"/>
    <n v="4"/>
    <x v="0"/>
    <m/>
    <x v="0"/>
    <x v="0"/>
    <m/>
    <m/>
    <m/>
  </r>
  <r>
    <x v="70"/>
    <s v="Via University College"/>
    <x v="23"/>
    <s v="VIA lærer"/>
    <n v="23"/>
    <n v="1"/>
    <x v="0"/>
    <m/>
    <x v="0"/>
    <x v="0"/>
    <m/>
    <m/>
    <s v="x"/>
  </r>
  <r>
    <x v="70"/>
    <s v="Rosendalskolen"/>
    <x v="3"/>
    <s v="7.-8."/>
    <n v="15"/>
    <n v="2"/>
    <x v="0"/>
    <m/>
    <x v="0"/>
    <x v="0"/>
    <m/>
    <m/>
    <m/>
  </r>
  <r>
    <x v="70"/>
    <s v="Rosendalskolen"/>
    <x v="3"/>
    <s v="7.-8."/>
    <n v="15"/>
    <n v="2"/>
    <x v="0"/>
    <m/>
    <x v="0"/>
    <x v="0"/>
    <m/>
    <m/>
    <m/>
  </r>
  <r>
    <x v="70"/>
    <s v="Herning Friskole"/>
    <x v="5"/>
    <m/>
    <n v="16"/>
    <n v="1"/>
    <x v="0"/>
    <m/>
    <x v="0"/>
    <x v="0"/>
    <m/>
    <m/>
    <m/>
  </r>
  <r>
    <x v="70"/>
    <s v="Englystskolen"/>
    <x v="3"/>
    <n v="9"/>
    <n v="25"/>
    <n v="2"/>
    <x v="0"/>
    <m/>
    <x v="0"/>
    <x v="0"/>
    <m/>
    <m/>
    <m/>
  </r>
  <r>
    <x v="70"/>
    <s v="Englystskolen"/>
    <x v="3"/>
    <n v="9"/>
    <n v="25"/>
    <n v="2"/>
    <x v="0"/>
    <m/>
    <x v="0"/>
    <x v="0"/>
    <m/>
    <m/>
    <m/>
  </r>
  <r>
    <x v="70"/>
    <s v="Englystskolen"/>
    <x v="3"/>
    <n v="9"/>
    <n v="25"/>
    <n v="2"/>
    <x v="0"/>
    <m/>
    <x v="0"/>
    <x v="0"/>
    <m/>
    <m/>
    <m/>
  </r>
  <r>
    <x v="70"/>
    <s v="Højvangskolen"/>
    <x v="5"/>
    <n v="6"/>
    <n v="21"/>
    <n v="1"/>
    <x v="0"/>
    <m/>
    <x v="0"/>
    <x v="2"/>
    <m/>
    <m/>
    <s v="x"/>
  </r>
  <r>
    <x v="70"/>
    <s v="Højvangskolen"/>
    <x v="5"/>
    <n v="6"/>
    <n v="21"/>
    <n v="1"/>
    <x v="0"/>
    <m/>
    <x v="0"/>
    <x v="2"/>
    <m/>
    <m/>
    <s v="x"/>
  </r>
  <r>
    <x v="70"/>
    <s v="Højmarkskolen"/>
    <x v="3"/>
    <s v="7.-10.kl."/>
    <n v="17"/>
    <n v="5"/>
    <x v="0"/>
    <m/>
    <x v="0"/>
    <x v="0"/>
    <m/>
    <m/>
    <m/>
  </r>
  <r>
    <x v="71"/>
    <s v="Risskov Skole"/>
    <x v="7"/>
    <s v="Special"/>
    <n v="22"/>
    <n v="1"/>
    <x v="9"/>
    <m/>
    <x v="1"/>
    <x v="0"/>
    <s v="x"/>
    <s v="x"/>
    <s v="x"/>
  </r>
  <r>
    <x v="71"/>
    <s v="Skæring Skole"/>
    <x v="4"/>
    <n v="2"/>
    <n v="24"/>
    <n v="2"/>
    <x v="6"/>
    <m/>
    <x v="1"/>
    <x v="0"/>
    <m/>
    <s v="x"/>
    <s v="x"/>
  </r>
  <r>
    <x v="71"/>
    <s v="Sigerslevøster Privatskole"/>
    <x v="5"/>
    <n v="6"/>
    <n v="24"/>
    <n v="2"/>
    <x v="2"/>
    <m/>
    <x v="1"/>
    <x v="0"/>
    <m/>
    <m/>
    <m/>
  </r>
  <r>
    <x v="71"/>
    <s v="Herning Friskole"/>
    <x v="3"/>
    <n v="10"/>
    <n v="19"/>
    <n v="1"/>
    <x v="12"/>
    <m/>
    <x v="1"/>
    <x v="0"/>
    <m/>
    <m/>
    <m/>
  </r>
  <r>
    <x v="71"/>
    <s v="Skive Gymnasium"/>
    <x v="1"/>
    <s v="Gym"/>
    <n v="21"/>
    <n v="3"/>
    <x v="0"/>
    <m/>
    <x v="0"/>
    <x v="0"/>
    <m/>
    <m/>
    <m/>
  </r>
  <r>
    <x v="71"/>
    <s v="Tinglev Skole"/>
    <x v="5"/>
    <n v="6"/>
    <n v="28"/>
    <n v="3"/>
    <x v="0"/>
    <m/>
    <x v="0"/>
    <x v="0"/>
    <m/>
    <m/>
    <m/>
  </r>
  <r>
    <x v="71"/>
    <s v="Risskov skole"/>
    <x v="5"/>
    <n v="4"/>
    <n v="19"/>
    <n v="1"/>
    <x v="0"/>
    <m/>
    <x v="0"/>
    <x v="0"/>
    <m/>
    <m/>
    <s v="x"/>
  </r>
  <r>
    <x v="71"/>
    <s v="Sankt Norbert Skole"/>
    <x v="9"/>
    <s v="Konfirmander"/>
    <n v="21"/>
    <n v="2"/>
    <x v="0"/>
    <m/>
    <x v="0"/>
    <x v="0"/>
    <m/>
    <m/>
    <m/>
  </r>
  <r>
    <x v="71"/>
    <s v="Risbjergskolen"/>
    <x v="3"/>
    <n v="8"/>
    <n v="20"/>
    <n v="3"/>
    <x v="0"/>
    <m/>
    <x v="0"/>
    <x v="2"/>
    <m/>
    <m/>
    <m/>
  </r>
  <r>
    <x v="71"/>
    <s v="Elsted Skole"/>
    <x v="3"/>
    <n v="7"/>
    <n v="20"/>
    <n v="1"/>
    <x v="1"/>
    <s v=""/>
    <x v="0"/>
    <x v="1"/>
    <m/>
    <s v=""/>
    <s v=""/>
  </r>
  <r>
    <x v="71"/>
    <s v="Elsted Skole"/>
    <x v="3"/>
    <n v="7"/>
    <n v="20"/>
    <n v="1"/>
    <x v="1"/>
    <s v=""/>
    <x v="0"/>
    <x v="1"/>
    <m/>
    <s v=""/>
    <s v=""/>
  </r>
  <r>
    <x v="72"/>
    <s v="Elsted Skole"/>
    <x v="5"/>
    <n v="6"/>
    <n v="23"/>
    <n v="2"/>
    <x v="8"/>
    <m/>
    <x v="1"/>
    <x v="0"/>
    <m/>
    <s v="x"/>
    <s v="x"/>
  </r>
  <r>
    <x v="72"/>
    <s v="HF og VUC Fyn"/>
    <x v="1"/>
    <s v="HF og VUC"/>
    <n v="26"/>
    <n v="6"/>
    <x v="4"/>
    <m/>
    <x v="1"/>
    <x v="0"/>
    <m/>
    <m/>
    <m/>
  </r>
  <r>
    <x v="72"/>
    <s v="Høng Privatskole"/>
    <x v="3"/>
    <n v="7"/>
    <n v="21"/>
    <n v="2"/>
    <x v="12"/>
    <m/>
    <x v="1"/>
    <x v="0"/>
    <m/>
    <m/>
    <m/>
  </r>
  <r>
    <x v="72"/>
    <s v="Elsted Skole"/>
    <x v="4"/>
    <n v="3"/>
    <n v="24"/>
    <n v="2"/>
    <x v="6"/>
    <m/>
    <x v="1"/>
    <x v="0"/>
    <m/>
    <s v="x"/>
    <s v="x"/>
  </r>
  <r>
    <x v="72"/>
    <s v="Mercantec"/>
    <x v="14"/>
    <s v="Internationale"/>
    <n v="6"/>
    <n v="4"/>
    <x v="0"/>
    <m/>
    <x v="0"/>
    <x v="0"/>
    <m/>
    <m/>
    <m/>
  </r>
  <r>
    <x v="72"/>
    <s v="Skovvangskolen"/>
    <x v="3"/>
    <n v="9"/>
    <n v="30"/>
    <n v="3"/>
    <x v="0"/>
    <m/>
    <x v="0"/>
    <x v="0"/>
    <m/>
    <m/>
    <s v="x"/>
  </r>
  <r>
    <x v="72"/>
    <s v="Sydvestjyllands Efterskole"/>
    <x v="6"/>
    <s v="9.-10."/>
    <n v="22"/>
    <n v="2"/>
    <x v="0"/>
    <m/>
    <x v="0"/>
    <x v="0"/>
    <m/>
    <m/>
    <m/>
  </r>
  <r>
    <x v="72"/>
    <s v="Sydvestjyllands Efterskole"/>
    <x v="6"/>
    <s v="9.-10."/>
    <n v="22"/>
    <n v="2"/>
    <x v="0"/>
    <m/>
    <x v="0"/>
    <x v="0"/>
    <m/>
    <m/>
    <m/>
  </r>
  <r>
    <x v="72"/>
    <s v="Sydvestjyllands Efterskole"/>
    <x v="6"/>
    <s v="9.-10."/>
    <n v="22"/>
    <n v="2"/>
    <x v="0"/>
    <m/>
    <x v="0"/>
    <x v="0"/>
    <m/>
    <m/>
    <m/>
  </r>
  <r>
    <x v="72"/>
    <s v="Sydvestjyllands Efterskole"/>
    <x v="6"/>
    <s v="9.-10."/>
    <n v="22"/>
    <n v="2"/>
    <x v="0"/>
    <m/>
    <x v="0"/>
    <x v="0"/>
    <m/>
    <m/>
    <m/>
  </r>
  <r>
    <x v="72"/>
    <s v="Sydvestjyllands Efterskole"/>
    <x v="6"/>
    <s v="9.-10."/>
    <n v="22"/>
    <n v="2"/>
    <x v="0"/>
    <m/>
    <x v="0"/>
    <x v="0"/>
    <m/>
    <m/>
    <m/>
  </r>
  <r>
    <x v="72"/>
    <s v="Gymnazium Jihlava"/>
    <x v="14"/>
    <s v="Internationale"/>
    <n v="21"/>
    <n v="2"/>
    <x v="0"/>
    <m/>
    <x v="0"/>
    <x v="0"/>
    <m/>
    <m/>
    <m/>
  </r>
  <r>
    <x v="72"/>
    <s v="Børnehuset Haven"/>
    <x v="0"/>
    <s v="Børnehave"/>
    <n v="4"/>
    <n v="1"/>
    <x v="0"/>
    <m/>
    <x v="0"/>
    <x v="0"/>
    <m/>
    <m/>
    <s v="x"/>
  </r>
  <r>
    <x v="72"/>
    <s v="Mariehøj Kirke"/>
    <x v="9"/>
    <s v="Konfirmander"/>
    <n v="18"/>
    <n v="2"/>
    <x v="0"/>
    <m/>
    <x v="0"/>
    <x v="5"/>
    <m/>
    <m/>
    <m/>
  </r>
  <r>
    <x v="72"/>
    <s v="Mariehøj Kirke"/>
    <x v="9"/>
    <s v="Konfirmander"/>
    <n v="18"/>
    <n v="2"/>
    <x v="0"/>
    <m/>
    <x v="0"/>
    <x v="9"/>
    <m/>
    <m/>
    <m/>
  </r>
  <r>
    <x v="72"/>
    <s v="Engen Flintebakken"/>
    <x v="0"/>
    <s v="Børnehave"/>
    <n v="9"/>
    <n v="3"/>
    <x v="0"/>
    <m/>
    <x v="0"/>
    <x v="0"/>
    <m/>
    <m/>
    <s v="x"/>
  </r>
  <r>
    <x v="72"/>
    <s v="STU Special Minds"/>
    <x v="1"/>
    <s v="Ung."/>
    <n v="14"/>
    <n v="3"/>
    <x v="1"/>
    <s v=""/>
    <x v="0"/>
    <x v="1"/>
    <m/>
    <s v="x"/>
    <s v=""/>
  </r>
  <r>
    <x v="73"/>
    <s v="HHX Gymnasiet Risskov"/>
    <x v="1"/>
    <s v="HHX"/>
    <n v="21"/>
    <n v="1"/>
    <x v="0"/>
    <m/>
    <x v="0"/>
    <x v="0"/>
    <m/>
    <m/>
    <s v="x"/>
  </r>
  <r>
    <x v="73"/>
    <s v="Aarhus Tech"/>
    <x v="1"/>
    <s v="Tech"/>
    <n v="3"/>
    <n v="2"/>
    <x v="0"/>
    <m/>
    <x v="0"/>
    <x v="0"/>
    <m/>
    <m/>
    <s v="x"/>
  </r>
  <r>
    <x v="73"/>
    <s v="CF So Norrostro"/>
    <x v="14"/>
    <s v="Internationale"/>
    <n v="12"/>
    <n v="1"/>
    <x v="0"/>
    <m/>
    <x v="0"/>
    <x v="0"/>
    <m/>
    <m/>
    <m/>
  </r>
  <r>
    <x v="73"/>
    <s v="Vorrevangskolen"/>
    <x v="3"/>
    <n v="8"/>
    <n v="8"/>
    <n v="4"/>
    <x v="0"/>
    <m/>
    <x v="0"/>
    <x v="0"/>
    <m/>
    <m/>
    <s v="x"/>
  </r>
  <r>
    <x v="73"/>
    <s v="Aarhus Handelsgymnasium"/>
    <x v="4"/>
    <n v="3"/>
    <n v="27"/>
    <n v="2"/>
    <x v="1"/>
    <s v=""/>
    <x v="0"/>
    <x v="1"/>
    <m/>
    <s v=""/>
    <s v="x"/>
  </r>
  <r>
    <x v="74"/>
    <s v="Gammelgaardsskolen"/>
    <x v="3"/>
    <n v="8"/>
    <n v="20"/>
    <n v="1"/>
    <x v="0"/>
    <m/>
    <x v="0"/>
    <x v="0"/>
    <m/>
    <m/>
    <s v="x"/>
  </r>
  <r>
    <x v="74"/>
    <s v="POLESTED KIRKE"/>
    <x v="3"/>
    <n v="7"/>
    <n v="24"/>
    <n v="3"/>
    <x v="1"/>
    <s v=""/>
    <x v="0"/>
    <x v="0"/>
    <m/>
    <s v=""/>
    <s v=""/>
  </r>
  <r>
    <x v="74"/>
    <s v="Ikast Skole"/>
    <x v="8"/>
    <s v=""/>
    <n v="12"/>
    <n v="9"/>
    <x v="1"/>
    <s v=""/>
    <x v="0"/>
    <x v="0"/>
    <m/>
    <s v=""/>
    <s v=""/>
  </r>
  <r>
    <x v="75"/>
    <s v="Samsøgades Skole"/>
    <x v="4"/>
    <n v="0"/>
    <n v="24"/>
    <n v="2"/>
    <x v="5"/>
    <m/>
    <x v="1"/>
    <x v="0"/>
    <m/>
    <s v="x"/>
    <s v="x"/>
  </r>
  <r>
    <x v="75"/>
    <s v="Viby Gymnasium"/>
    <x v="1"/>
    <s v="STX"/>
    <n v="29"/>
    <n v="2"/>
    <x v="4"/>
    <m/>
    <x v="1"/>
    <x v="0"/>
    <m/>
    <m/>
    <s v="x"/>
  </r>
  <r>
    <x v="75"/>
    <s v="Helms Skole"/>
    <x v="3"/>
    <n v="7"/>
    <n v="24"/>
    <n v="2"/>
    <x v="11"/>
    <m/>
    <x v="1"/>
    <x v="0"/>
    <m/>
    <m/>
    <m/>
  </r>
  <r>
    <x v="75"/>
    <s v="Helms Skole"/>
    <x v="3"/>
    <n v="7"/>
    <n v="16"/>
    <n v="2"/>
    <x v="0"/>
    <m/>
    <x v="0"/>
    <x v="0"/>
    <m/>
    <m/>
    <m/>
  </r>
  <r>
    <x v="75"/>
    <s v="Risskov Gymnasium"/>
    <x v="1"/>
    <s v="Gym"/>
    <n v="24"/>
    <n v="2"/>
    <x v="0"/>
    <m/>
    <x v="0"/>
    <x v="0"/>
    <m/>
    <m/>
    <s v="x"/>
  </r>
  <r>
    <x v="75"/>
    <s v="Aalborg Tekniske Gymnasium"/>
    <x v="1"/>
    <s v="HTX"/>
    <n v="18"/>
    <n v="2"/>
    <x v="0"/>
    <m/>
    <x v="0"/>
    <x v="0"/>
    <m/>
    <m/>
    <m/>
  </r>
  <r>
    <x v="75"/>
    <s v="Aalborg Tekniske Gymnasium"/>
    <x v="1"/>
    <s v="HTX"/>
    <n v="18"/>
    <n v="2"/>
    <x v="0"/>
    <m/>
    <x v="0"/>
    <x v="0"/>
    <m/>
    <m/>
    <m/>
  </r>
  <r>
    <x v="75"/>
    <s v="Læssøesgadeskole"/>
    <x v="4"/>
    <n v="3"/>
    <n v="3"/>
    <n v="3"/>
    <x v="0"/>
    <m/>
    <x v="0"/>
    <x v="0"/>
    <m/>
    <m/>
    <s v="x"/>
  </r>
  <r>
    <x v="75"/>
    <s v="scu"/>
    <x v="2"/>
    <s v="2g"/>
    <n v="28"/>
    <n v="1"/>
    <x v="1"/>
    <s v=""/>
    <x v="0"/>
    <x v="1"/>
    <m/>
    <s v=""/>
    <s v="x"/>
  </r>
  <r>
    <x v="75"/>
    <s v="Skt. Jørgens Skole"/>
    <x v="3"/>
    <n v="7"/>
    <n v="21.5"/>
    <n v="2"/>
    <x v="1"/>
    <s v=""/>
    <x v="0"/>
    <x v="1"/>
    <m/>
    <s v=""/>
    <s v=""/>
  </r>
  <r>
    <x v="75"/>
    <s v="Skt. Jørgens Skole"/>
    <x v="3"/>
    <n v="7"/>
    <n v="21.5"/>
    <n v="2"/>
    <x v="1"/>
    <m/>
    <x v="0"/>
    <x v="0"/>
    <m/>
    <m/>
    <m/>
  </r>
  <r>
    <x v="75"/>
    <s v="Børnehuset Elmegården"/>
    <x v="0"/>
    <s v="Børnehave"/>
    <n v="17"/>
    <n v="3"/>
    <x v="1"/>
    <s v=""/>
    <x v="0"/>
    <x v="1"/>
    <m/>
    <s v=""/>
    <s v=""/>
  </r>
  <r>
    <x v="75"/>
    <s v="Aarhus International School"/>
    <x v="4"/>
    <n v="1"/>
    <n v="15"/>
    <n v="2"/>
    <x v="1"/>
    <s v=""/>
    <x v="0"/>
    <x v="0"/>
    <m/>
    <s v=""/>
    <s v="x"/>
  </r>
  <r>
    <x v="75"/>
    <s v="Aarhus International School"/>
    <x v="4"/>
    <n v="1"/>
    <n v="15"/>
    <n v="2"/>
    <x v="1"/>
    <s v=""/>
    <x v="0"/>
    <x v="0"/>
    <m/>
    <s v=""/>
    <s v="x"/>
  </r>
  <r>
    <x v="75"/>
    <s v="MØLLESKOLEN RY"/>
    <x v="3"/>
    <s v="7-9"/>
    <n v="6"/>
    <n v="3"/>
    <x v="1"/>
    <s v=""/>
    <x v="0"/>
    <x v="1"/>
    <m/>
    <s v=""/>
    <s v=""/>
  </r>
  <r>
    <x v="76"/>
    <s v="Samsøgades Skole"/>
    <x v="4"/>
    <n v="0"/>
    <n v="24"/>
    <n v="2"/>
    <x v="5"/>
    <m/>
    <x v="1"/>
    <x v="0"/>
    <m/>
    <s v="x"/>
    <s v="x"/>
  </r>
  <r>
    <x v="76"/>
    <s v="Sønderholm Skole"/>
    <x v="3"/>
    <n v="8"/>
    <n v="18"/>
    <n v="2"/>
    <x v="0"/>
    <m/>
    <x v="0"/>
    <x v="0"/>
    <m/>
    <m/>
    <m/>
  </r>
  <r>
    <x v="76"/>
    <s v="Søborg Skole"/>
    <x v="3"/>
    <s v="7.-8."/>
    <n v="11"/>
    <n v="4"/>
    <x v="0"/>
    <m/>
    <x v="0"/>
    <x v="2"/>
    <m/>
    <m/>
    <m/>
  </r>
  <r>
    <x v="76"/>
    <s v="De Terra (Holland)"/>
    <x v="14"/>
    <s v="Internationale"/>
    <n v="27"/>
    <n v="3"/>
    <x v="0"/>
    <m/>
    <x v="0"/>
    <x v="0"/>
    <m/>
    <m/>
    <m/>
  </r>
  <r>
    <x v="76"/>
    <s v="De Terra (Holland)"/>
    <x v="14"/>
    <s v="Internationale"/>
    <n v="27"/>
    <n v="3"/>
    <x v="0"/>
    <m/>
    <x v="0"/>
    <x v="0"/>
    <m/>
    <m/>
    <m/>
  </r>
  <r>
    <x v="76"/>
    <s v="Herningsholm Erhvervsudd."/>
    <x v="1"/>
    <s v="Erhvervsudd."/>
    <n v="30"/>
    <n v="2"/>
    <x v="0"/>
    <m/>
    <x v="0"/>
    <x v="0"/>
    <m/>
    <m/>
    <m/>
  </r>
  <r>
    <x v="76"/>
    <s v="Struer Statsgymnasium"/>
    <x v="1"/>
    <s v="Gym"/>
    <n v="21"/>
    <n v="2"/>
    <x v="0"/>
    <m/>
    <x v="0"/>
    <x v="0"/>
    <m/>
    <m/>
    <m/>
  </r>
  <r>
    <x v="76"/>
    <s v="Struer Statsgymnasium"/>
    <x v="1"/>
    <s v="Gym"/>
    <n v="21"/>
    <n v="2"/>
    <x v="0"/>
    <m/>
    <x v="0"/>
    <x v="0"/>
    <m/>
    <m/>
    <m/>
  </r>
  <r>
    <x v="76"/>
    <s v="Gumgehusskolen"/>
    <x v="3"/>
    <n v="8"/>
    <n v="15"/>
    <n v="3"/>
    <x v="0"/>
    <m/>
    <x v="0"/>
    <x v="0"/>
    <m/>
    <m/>
    <m/>
  </r>
  <r>
    <x v="76"/>
    <s v="Fjordvang Efterskole"/>
    <x v="6"/>
    <n v="10"/>
    <n v="30"/>
    <n v="2"/>
    <x v="0"/>
    <m/>
    <x v="0"/>
    <x v="0"/>
    <m/>
    <m/>
    <m/>
  </r>
  <r>
    <x v="76"/>
    <s v="Fjordvang Efterskole"/>
    <x v="6"/>
    <n v="10"/>
    <n v="30"/>
    <n v="2"/>
    <x v="0"/>
    <m/>
    <x v="0"/>
    <x v="0"/>
    <m/>
    <m/>
    <m/>
  </r>
  <r>
    <x v="76"/>
    <s v="Idrætsbørnehuset Hoppeland"/>
    <x v="0"/>
    <s v="Børnehave"/>
    <n v="2"/>
    <n v="1"/>
    <x v="0"/>
    <m/>
    <x v="0"/>
    <x v="0"/>
    <m/>
    <m/>
    <s v="x"/>
  </r>
  <r>
    <x v="76"/>
    <s v="Børnehuset Fusijama"/>
    <x v="0"/>
    <s v="Børnehave"/>
    <n v="8"/>
    <n v="1"/>
    <x v="0"/>
    <m/>
    <x v="0"/>
    <x v="0"/>
    <m/>
    <m/>
    <s v="x"/>
  </r>
  <r>
    <x v="76"/>
    <s v="Herningsholm Erhvervsudd."/>
    <x v="1"/>
    <s v="Erhvervsudd."/>
    <n v="23"/>
    <n v="1"/>
    <x v="0"/>
    <m/>
    <x v="0"/>
    <x v="0"/>
    <m/>
    <m/>
    <m/>
  </r>
  <r>
    <x v="77"/>
    <s v="Skæring Skole"/>
    <x v="5"/>
    <n v="6"/>
    <n v="24"/>
    <n v="2"/>
    <x v="7"/>
    <m/>
    <x v="1"/>
    <x v="0"/>
    <m/>
    <s v="x"/>
    <s v="x"/>
  </r>
  <r>
    <x v="77"/>
    <s v="Skæring Skole"/>
    <x v="5"/>
    <n v="6"/>
    <n v="23"/>
    <n v="2"/>
    <x v="7"/>
    <m/>
    <x v="1"/>
    <x v="0"/>
    <m/>
    <s v="x"/>
    <s v="x"/>
  </r>
  <r>
    <x v="77"/>
    <s v="Viby Gymnasium"/>
    <x v="1"/>
    <s v="STX"/>
    <n v="29"/>
    <n v="2"/>
    <x v="4"/>
    <m/>
    <x v="1"/>
    <x v="0"/>
    <m/>
    <m/>
    <s v="x"/>
  </r>
  <r>
    <x v="77"/>
    <s v="Efterskolen Ådalen"/>
    <x v="6"/>
    <n v="10"/>
    <n v="30"/>
    <n v="2"/>
    <x v="0"/>
    <m/>
    <x v="0"/>
    <x v="0"/>
    <m/>
    <m/>
    <m/>
  </r>
  <r>
    <x v="77"/>
    <s v="NBA UngOdense"/>
    <x v="17"/>
    <s v="Ungdomsskole"/>
    <n v="10"/>
    <n v="18"/>
    <x v="0"/>
    <m/>
    <x v="0"/>
    <x v="0"/>
    <m/>
    <m/>
    <m/>
  </r>
  <r>
    <x v="77"/>
    <s v="Skovbyskolen"/>
    <x v="4"/>
    <s v="0.-2.kl."/>
    <n v="20"/>
    <n v="3"/>
    <x v="0"/>
    <m/>
    <x v="0"/>
    <x v="0"/>
    <m/>
    <m/>
    <m/>
  </r>
  <r>
    <x v="77"/>
    <s v="Skovbyskolen"/>
    <x v="4"/>
    <s v="0.-2.kl."/>
    <n v="20"/>
    <n v="3"/>
    <x v="0"/>
    <m/>
    <x v="0"/>
    <x v="0"/>
    <m/>
    <m/>
    <m/>
  </r>
  <r>
    <x v="77"/>
    <s v="Skovbyskolen"/>
    <x v="4"/>
    <s v="0.-2.kl."/>
    <n v="20"/>
    <n v="3"/>
    <x v="0"/>
    <m/>
    <x v="0"/>
    <x v="0"/>
    <m/>
    <m/>
    <m/>
  </r>
  <r>
    <x v="77"/>
    <s v="Niels Ebbesens Skolen"/>
    <x v="3"/>
    <s v="7.-8."/>
    <n v="28"/>
    <n v="2"/>
    <x v="0"/>
    <m/>
    <x v="0"/>
    <x v="2"/>
    <m/>
    <m/>
    <m/>
  </r>
  <r>
    <x v="77"/>
    <s v="Niels Ebbesens Skolen"/>
    <x v="3"/>
    <s v="7.-8."/>
    <n v="28"/>
    <n v="2"/>
    <x v="0"/>
    <m/>
    <x v="0"/>
    <x v="2"/>
    <m/>
    <m/>
    <m/>
  </r>
  <r>
    <x v="77"/>
    <s v="Mariehøj Kirke"/>
    <x v="9"/>
    <s v="Konfirmander"/>
    <n v="25"/>
    <n v="2"/>
    <x v="0"/>
    <m/>
    <x v="0"/>
    <x v="5"/>
    <m/>
    <m/>
    <m/>
  </r>
  <r>
    <x v="77"/>
    <s v="Mariehøj Kirke"/>
    <x v="9"/>
    <s v="Konfirmander"/>
    <n v="25"/>
    <n v="2"/>
    <x v="0"/>
    <m/>
    <x v="0"/>
    <x v="9"/>
    <m/>
    <m/>
    <m/>
  </r>
  <r>
    <x v="77"/>
    <s v="VUC Hornslet"/>
    <x v="1"/>
    <s v="VUC"/>
    <n v="17"/>
    <n v="4"/>
    <x v="0"/>
    <m/>
    <x v="0"/>
    <x v="0"/>
    <m/>
    <m/>
    <m/>
  </r>
  <r>
    <x v="77"/>
    <s v="Skive Gymnasium"/>
    <x v="1"/>
    <s v="STX"/>
    <n v="29"/>
    <n v="4"/>
    <x v="0"/>
    <m/>
    <x v="0"/>
    <x v="0"/>
    <m/>
    <m/>
    <m/>
  </r>
  <r>
    <x v="77"/>
    <s v="Skive College"/>
    <x v="1"/>
    <s v="Gym"/>
    <n v="8"/>
    <n v="2"/>
    <x v="0"/>
    <m/>
    <x v="0"/>
    <x v="0"/>
    <m/>
    <m/>
    <m/>
  </r>
  <r>
    <x v="77"/>
    <s v="Via University College"/>
    <x v="10"/>
    <s v="Via Byg."/>
    <n v="23"/>
    <n v="6"/>
    <x v="0"/>
    <m/>
    <x v="0"/>
    <x v="0"/>
    <m/>
    <m/>
    <s v="x"/>
  </r>
  <r>
    <x v="77"/>
    <s v="Brejning Efterskole"/>
    <x v="6"/>
    <n v="10"/>
    <n v="24"/>
    <n v="2"/>
    <x v="0"/>
    <m/>
    <x v="0"/>
    <x v="0"/>
    <m/>
    <m/>
    <m/>
  </r>
  <r>
    <x v="77"/>
    <s v="Brejning Efterskole"/>
    <x v="6"/>
    <n v="10"/>
    <n v="24"/>
    <n v="2"/>
    <x v="0"/>
    <m/>
    <x v="0"/>
    <x v="0"/>
    <m/>
    <m/>
    <m/>
  </r>
  <r>
    <x v="77"/>
    <s v="Sankt Norbert Skole"/>
    <x v="3"/>
    <n v="7"/>
    <n v="20"/>
    <n v="1"/>
    <x v="0"/>
    <m/>
    <x v="0"/>
    <x v="0"/>
    <m/>
    <m/>
    <m/>
  </r>
  <r>
    <x v="77"/>
    <s v="Kathøj STU"/>
    <x v="18"/>
    <s v="STU"/>
    <n v="7"/>
    <n v="2"/>
    <x v="0"/>
    <m/>
    <x v="0"/>
    <x v="0"/>
    <m/>
    <m/>
    <m/>
  </r>
  <r>
    <x v="78"/>
    <s v="Samsøgades Skole"/>
    <x v="4"/>
    <n v="0"/>
    <n v="24"/>
    <n v="2"/>
    <x v="5"/>
    <m/>
    <x v="1"/>
    <x v="0"/>
    <m/>
    <s v="x"/>
    <s v="x"/>
  </r>
  <r>
    <x v="78"/>
    <s v="Leonardskolen"/>
    <x v="3"/>
    <s v="6.-7."/>
    <n v="24"/>
    <n v="2"/>
    <x v="7"/>
    <m/>
    <x v="1"/>
    <x v="0"/>
    <m/>
    <s v="x"/>
    <s v="x"/>
  </r>
  <r>
    <x v="78"/>
    <s v="Mårslet Skole"/>
    <x v="4"/>
    <n v="1"/>
    <n v="25"/>
    <n v="2"/>
    <x v="6"/>
    <m/>
    <x v="1"/>
    <x v="0"/>
    <m/>
    <s v="x"/>
    <s v="x"/>
  </r>
  <r>
    <x v="78"/>
    <s v="Samsø Skole"/>
    <x v="4"/>
    <n v="3"/>
    <n v="16"/>
    <n v="4"/>
    <x v="3"/>
    <m/>
    <x v="1"/>
    <x v="0"/>
    <m/>
    <m/>
    <m/>
  </r>
  <r>
    <x v="78"/>
    <s v="HF og VUC Fyn"/>
    <x v="1"/>
    <s v="HF og VUC"/>
    <n v="26"/>
    <n v="6"/>
    <x v="4"/>
    <m/>
    <x v="1"/>
    <x v="0"/>
    <m/>
    <m/>
    <m/>
  </r>
  <r>
    <x v="78"/>
    <s v="Søren Kanne Skolen Grenå"/>
    <x v="5"/>
    <s v="4.-6."/>
    <n v="5"/>
    <n v="2"/>
    <x v="0"/>
    <m/>
    <x v="0"/>
    <x v="0"/>
    <m/>
    <m/>
    <m/>
  </r>
  <r>
    <x v="78"/>
    <s v="Dalgasskolen "/>
    <x v="5"/>
    <m/>
    <n v="7"/>
    <n v="1"/>
    <x v="0"/>
    <m/>
    <x v="0"/>
    <x v="0"/>
    <m/>
    <m/>
    <s v="x"/>
  </r>
  <r>
    <x v="78"/>
    <s v="Herstedlund Skole"/>
    <x v="3"/>
    <n v="7"/>
    <n v="25"/>
    <n v="2"/>
    <x v="0"/>
    <m/>
    <x v="0"/>
    <x v="0"/>
    <m/>
    <m/>
    <m/>
  </r>
  <r>
    <x v="78"/>
    <s v="Herstedlund Skole"/>
    <x v="3"/>
    <n v="7"/>
    <n v="25"/>
    <n v="2"/>
    <x v="0"/>
    <m/>
    <x v="0"/>
    <x v="0"/>
    <m/>
    <m/>
    <m/>
  </r>
  <r>
    <x v="78"/>
    <s v="HF og VUC Nord"/>
    <x v="1"/>
    <s v="HF og VUC"/>
    <n v="32"/>
    <n v="4"/>
    <x v="0"/>
    <m/>
    <x v="0"/>
    <x v="0"/>
    <m/>
    <m/>
    <m/>
  </r>
  <r>
    <x v="78"/>
    <s v="Herning Gymnasium"/>
    <x v="1"/>
    <s v="Gym"/>
    <n v="24"/>
    <n v="2"/>
    <x v="0"/>
    <m/>
    <x v="0"/>
    <x v="0"/>
    <m/>
    <m/>
    <m/>
  </r>
  <r>
    <x v="78"/>
    <s v="Herning Gymnasium"/>
    <x v="1"/>
    <s v="Gym"/>
    <n v="24"/>
    <n v="2"/>
    <x v="0"/>
    <m/>
    <x v="0"/>
    <x v="0"/>
    <m/>
    <m/>
    <m/>
  </r>
  <r>
    <x v="78"/>
    <s v="Jordbrugets Udd.Center"/>
    <x v="1"/>
    <s v="Erhvervsudd."/>
    <n v="16"/>
    <n v="3"/>
    <x v="0"/>
    <m/>
    <x v="0"/>
    <x v="0"/>
    <m/>
    <m/>
    <s v="x"/>
  </r>
  <r>
    <x v="78"/>
    <s v="Engen Flintebakken"/>
    <x v="0"/>
    <s v="Børnehave"/>
    <n v="8"/>
    <n v="2"/>
    <x v="0"/>
    <m/>
    <x v="0"/>
    <x v="0"/>
    <m/>
    <m/>
    <s v="x"/>
  </r>
  <r>
    <x v="78"/>
    <s v="Idrætsinstitutionen Motalagade"/>
    <x v="0"/>
    <s v="Børnehave"/>
    <n v="8"/>
    <n v="3"/>
    <x v="0"/>
    <m/>
    <x v="0"/>
    <x v="0"/>
    <m/>
    <m/>
    <s v="x"/>
  </r>
  <r>
    <x v="78"/>
    <s v="FGU Sydøstjylland"/>
    <x v="13"/>
    <s v="FGU"/>
    <n v="8"/>
    <n v="3"/>
    <x v="0"/>
    <m/>
    <x v="0"/>
    <x v="0"/>
    <m/>
    <m/>
    <m/>
  </r>
  <r>
    <x v="79"/>
    <s v="Jordbrugets Udd.Center"/>
    <x v="1"/>
    <s v="Erhvervsudd."/>
    <n v="18"/>
    <n v="2"/>
    <x v="0"/>
    <m/>
    <x v="0"/>
    <x v="0"/>
    <m/>
    <m/>
    <s v="x"/>
  </r>
  <r>
    <x v="79"/>
    <s v="Copenhagen Business School"/>
    <x v="22"/>
    <s v="Uni."/>
    <n v="25"/>
    <n v="1"/>
    <x v="0"/>
    <m/>
    <x v="0"/>
    <x v="0"/>
    <m/>
    <m/>
    <m/>
  </r>
  <r>
    <x v="79"/>
    <s v="Landstede MBO Zwolle"/>
    <x v="14"/>
    <s v="Internationale"/>
    <n v="8"/>
    <n v="2"/>
    <x v="0"/>
    <m/>
    <x v="0"/>
    <x v="0"/>
    <m/>
    <m/>
    <m/>
  </r>
  <r>
    <x v="79"/>
    <s v="Samsø Efterskole"/>
    <x v="6"/>
    <s v="9.-10."/>
    <n v="30"/>
    <n v="2"/>
    <x v="0"/>
    <m/>
    <x v="0"/>
    <x v="0"/>
    <m/>
    <m/>
    <m/>
  </r>
  <r>
    <x v="79"/>
    <s v="Samsø Efterskole"/>
    <x v="6"/>
    <s v="9.-10."/>
    <n v="30"/>
    <n v="2"/>
    <x v="0"/>
    <m/>
    <x v="0"/>
    <x v="0"/>
    <m/>
    <m/>
    <m/>
  </r>
  <r>
    <x v="79"/>
    <s v="Samsø Efterskole"/>
    <x v="6"/>
    <s v="9.-10."/>
    <n v="30"/>
    <n v="2"/>
    <x v="0"/>
    <m/>
    <x v="0"/>
    <x v="0"/>
    <m/>
    <m/>
    <m/>
  </r>
  <r>
    <x v="79"/>
    <s v="Samsø Efterskole"/>
    <x v="6"/>
    <s v="9.-10."/>
    <n v="30"/>
    <n v="2"/>
    <x v="0"/>
    <m/>
    <x v="0"/>
    <x v="0"/>
    <m/>
    <m/>
    <m/>
  </r>
  <r>
    <x v="79"/>
    <s v="Lindbjergskolen"/>
    <x v="3"/>
    <n v="9"/>
    <n v="32"/>
    <n v="2"/>
    <x v="0"/>
    <m/>
    <x v="0"/>
    <x v="0"/>
    <m/>
    <m/>
    <m/>
  </r>
  <r>
    <x v="79"/>
    <s v="Aarhus Statsgymnasium"/>
    <x v="1"/>
    <s v="STX"/>
    <n v="22"/>
    <n v="2"/>
    <x v="0"/>
    <m/>
    <x v="0"/>
    <x v="0"/>
    <m/>
    <m/>
    <s v="x"/>
  </r>
  <r>
    <x v="79"/>
    <s v="Bagsværd Kostskole"/>
    <x v="17"/>
    <s v="Kostskole"/>
    <n v="3"/>
    <n v="2"/>
    <x v="0"/>
    <m/>
    <x v="0"/>
    <x v="0"/>
    <m/>
    <m/>
    <m/>
  </r>
  <r>
    <x v="80"/>
    <s v="SOSU Østjylland"/>
    <x v="12"/>
    <s v="SOSU"/>
    <n v="13"/>
    <n v="3"/>
    <x v="0"/>
    <m/>
    <x v="0"/>
    <x v="0"/>
    <m/>
    <m/>
    <s v="x"/>
  </r>
  <r>
    <x v="81"/>
    <s v="Engdalskolen"/>
    <x v="5"/>
    <n v="5"/>
    <n v="24"/>
    <n v="2"/>
    <x v="8"/>
    <m/>
    <x v="1"/>
    <x v="0"/>
    <m/>
    <s v="x"/>
    <s v="x"/>
  </r>
  <r>
    <x v="81"/>
    <s v="Thisted Gymnasium STX og HF"/>
    <x v="1"/>
    <s v="STX"/>
    <n v="23"/>
    <n v="2"/>
    <x v="0"/>
    <m/>
    <x v="0"/>
    <x v="0"/>
    <m/>
    <m/>
    <m/>
  </r>
  <r>
    <x v="81"/>
    <s v="Gildbroskolen"/>
    <x v="24"/>
    <s v="Modtageklasse"/>
    <n v="20"/>
    <n v="2"/>
    <x v="0"/>
    <m/>
    <x v="0"/>
    <x v="0"/>
    <m/>
    <m/>
    <m/>
  </r>
  <r>
    <x v="81"/>
    <s v="Internationalt Universitet Barcelona"/>
    <x v="14"/>
    <s v="Internationale"/>
    <n v="10"/>
    <n v="3"/>
    <x v="0"/>
    <m/>
    <x v="0"/>
    <x v="0"/>
    <m/>
    <m/>
    <m/>
  </r>
  <r>
    <x v="81"/>
    <s v="Rosborg Gymnasium"/>
    <x v="1"/>
    <s v="Gym"/>
    <n v="26"/>
    <n v="1"/>
    <x v="0"/>
    <m/>
    <x v="0"/>
    <x v="0"/>
    <m/>
    <m/>
    <m/>
  </r>
  <r>
    <x v="81"/>
    <s v="Rosborg Gymnasium"/>
    <x v="1"/>
    <s v="Gym"/>
    <n v="26"/>
    <n v="1"/>
    <x v="0"/>
    <m/>
    <x v="0"/>
    <x v="0"/>
    <m/>
    <m/>
    <m/>
  </r>
  <r>
    <x v="81"/>
    <s v="Mårslet Skole"/>
    <x v="3"/>
    <n v="8"/>
    <n v="25"/>
    <n v="3"/>
    <x v="0"/>
    <m/>
    <x v="0"/>
    <x v="0"/>
    <m/>
    <m/>
    <s v="x"/>
  </r>
  <r>
    <x v="81"/>
    <s v="Mårslet Skole"/>
    <x v="3"/>
    <n v="8"/>
    <n v="25"/>
    <n v="3"/>
    <x v="0"/>
    <m/>
    <x v="0"/>
    <x v="0"/>
    <m/>
    <m/>
    <s v="x"/>
  </r>
  <r>
    <x v="81"/>
    <s v="FGU Grenaa"/>
    <x v="13"/>
    <s v="FGU"/>
    <n v="10"/>
    <n v="2"/>
    <x v="0"/>
    <m/>
    <x v="0"/>
    <x v="0"/>
    <m/>
    <m/>
    <m/>
  </r>
  <r>
    <x v="81"/>
    <s v="Vilnius Universitet"/>
    <x v="15"/>
    <s v="Uni."/>
    <n v="14"/>
    <n v="1"/>
    <x v="0"/>
    <m/>
    <x v="0"/>
    <x v="0"/>
    <m/>
    <m/>
    <m/>
  </r>
  <r>
    <x v="81"/>
    <s v="glamsbjerg efterskole"/>
    <x v="3"/>
    <s v="7-9"/>
    <n v="20"/>
    <n v="2"/>
    <x v="1"/>
    <s v=""/>
    <x v="0"/>
    <x v="1"/>
    <m/>
    <s v=""/>
    <s v=""/>
  </r>
  <r>
    <x v="81"/>
    <s v="glamsbjerg efterskole"/>
    <x v="3"/>
    <s v="7-9"/>
    <n v="20"/>
    <n v="2"/>
    <x v="1"/>
    <s v=""/>
    <x v="0"/>
    <x v="1"/>
    <m/>
    <m/>
    <m/>
  </r>
  <r>
    <x v="81"/>
    <s v="glamsbjerg efterskole"/>
    <x v="3"/>
    <s v="7-9"/>
    <n v="20"/>
    <n v="2"/>
    <x v="1"/>
    <s v=""/>
    <x v="0"/>
    <x v="1"/>
    <m/>
    <m/>
    <m/>
  </r>
  <r>
    <x v="82"/>
    <s v="Toftegårdsskolen"/>
    <x v="7"/>
    <s v="Special"/>
    <n v="20"/>
    <n v="3"/>
    <x v="2"/>
    <m/>
    <x v="1"/>
    <x v="0"/>
    <s v="x"/>
    <m/>
    <m/>
  </r>
  <r>
    <x v="82"/>
    <s v="Vestergårdsskolen"/>
    <x v="5"/>
    <n v="5"/>
    <n v="18"/>
    <n v="2"/>
    <x v="8"/>
    <m/>
    <x v="1"/>
    <x v="0"/>
    <m/>
    <s v="x"/>
    <s v="x"/>
  </r>
  <r>
    <x v="82"/>
    <s v="Mølleskolen Ry"/>
    <x v="5"/>
    <n v="6"/>
    <n v="25"/>
    <n v="2"/>
    <x v="11"/>
    <m/>
    <x v="1"/>
    <x v="0"/>
    <m/>
    <m/>
    <m/>
  </r>
  <r>
    <x v="82"/>
    <s v="Skive-Viborg HF og VUC"/>
    <x v="1"/>
    <s v="HF og VUC"/>
    <n v="10"/>
    <n v="2"/>
    <x v="10"/>
    <m/>
    <x v="1"/>
    <x v="0"/>
    <m/>
    <m/>
    <m/>
  </r>
  <r>
    <x v="82"/>
    <s v="Yderbyskolen"/>
    <x v="4"/>
    <s v="Indskoling"/>
    <n v="6"/>
    <n v="4"/>
    <x v="0"/>
    <m/>
    <x v="0"/>
    <x v="0"/>
    <m/>
    <m/>
    <m/>
  </r>
  <r>
    <x v="82"/>
    <s v="Sorning Børnehus"/>
    <x v="0"/>
    <s v="Børnehave"/>
    <n v="24"/>
    <n v="5"/>
    <x v="0"/>
    <m/>
    <x v="0"/>
    <x v="0"/>
    <m/>
    <m/>
    <m/>
  </r>
  <r>
    <x v="82"/>
    <s v="Herning Gymnasium"/>
    <x v="1"/>
    <s v="Gym"/>
    <n v="25"/>
    <n v="7"/>
    <x v="0"/>
    <m/>
    <x v="0"/>
    <x v="0"/>
    <m/>
    <m/>
    <m/>
  </r>
  <r>
    <x v="82"/>
    <s v="Rosenvangskolen"/>
    <x v="3"/>
    <n v="8"/>
    <n v="24"/>
    <n v="2"/>
    <x v="0"/>
    <m/>
    <x v="0"/>
    <x v="0"/>
    <m/>
    <m/>
    <s v="x"/>
  </r>
  <r>
    <x v="82"/>
    <s v="Rosenvangskolen"/>
    <x v="3"/>
    <n v="8"/>
    <n v="24"/>
    <n v="2"/>
    <x v="0"/>
    <m/>
    <x v="0"/>
    <x v="0"/>
    <m/>
    <m/>
    <s v="x"/>
  </r>
  <r>
    <x v="82"/>
    <s v="Toftegårdsskolen"/>
    <x v="3"/>
    <s v="8.-9."/>
    <n v="18"/>
    <n v="3"/>
    <x v="0"/>
    <m/>
    <x v="0"/>
    <x v="0"/>
    <m/>
    <m/>
    <m/>
  </r>
  <r>
    <x v="83"/>
    <s v="Birkerød Privatskole"/>
    <x v="5"/>
    <n v="5"/>
    <n v="22"/>
    <n v="2"/>
    <x v="8"/>
    <m/>
    <x v="1"/>
    <x v="0"/>
    <m/>
    <m/>
    <m/>
  </r>
  <r>
    <x v="83"/>
    <s v="Birkerød Privatskole"/>
    <x v="5"/>
    <n v="5"/>
    <n v="22"/>
    <n v="2"/>
    <x v="8"/>
    <m/>
    <x v="1"/>
    <x v="0"/>
    <m/>
    <m/>
    <m/>
  </r>
  <r>
    <x v="83"/>
    <s v="Skæring Skole"/>
    <x v="5"/>
    <n v="6"/>
    <n v="23"/>
    <n v="2"/>
    <x v="7"/>
    <m/>
    <x v="1"/>
    <x v="0"/>
    <m/>
    <s v="x"/>
    <s v="x"/>
  </r>
  <r>
    <x v="83"/>
    <s v="Skæring Skole"/>
    <x v="5"/>
    <n v="6"/>
    <n v="23"/>
    <n v="2"/>
    <x v="7"/>
    <m/>
    <x v="1"/>
    <x v="0"/>
    <m/>
    <s v="x"/>
    <s v="x"/>
  </r>
  <r>
    <x v="83"/>
    <s v="Himmelevskole"/>
    <x v="3"/>
    <n v="8"/>
    <n v="25"/>
    <n v="2"/>
    <x v="7"/>
    <m/>
    <x v="1"/>
    <x v="0"/>
    <m/>
    <m/>
    <m/>
  </r>
  <r>
    <x v="83"/>
    <s v="Himmelevskole"/>
    <x v="3"/>
    <n v="8"/>
    <n v="25"/>
    <n v="2"/>
    <x v="7"/>
    <m/>
    <x v="1"/>
    <x v="0"/>
    <m/>
    <m/>
    <m/>
  </r>
  <r>
    <x v="83"/>
    <s v="NEXT Business, Ballerup"/>
    <x v="1"/>
    <s v="EUX"/>
    <n v="21"/>
    <n v="2"/>
    <x v="4"/>
    <m/>
    <x v="1"/>
    <x v="0"/>
    <m/>
    <m/>
    <m/>
  </r>
  <r>
    <x v="83"/>
    <s v="Frisholm Skole"/>
    <x v="3"/>
    <n v="8"/>
    <n v="22"/>
    <n v="2"/>
    <x v="0"/>
    <m/>
    <x v="0"/>
    <x v="0"/>
    <m/>
    <m/>
    <m/>
  </r>
  <r>
    <x v="83"/>
    <s v="Frisholm Skole"/>
    <x v="3"/>
    <n v="8"/>
    <n v="22"/>
    <n v="2"/>
    <x v="0"/>
    <m/>
    <x v="0"/>
    <x v="0"/>
    <m/>
    <m/>
    <m/>
  </r>
  <r>
    <x v="83"/>
    <s v="Frisholm Skole"/>
    <x v="3"/>
    <n v="8"/>
    <n v="22"/>
    <n v="2"/>
    <x v="0"/>
    <m/>
    <x v="0"/>
    <x v="0"/>
    <m/>
    <m/>
    <m/>
  </r>
  <r>
    <x v="83"/>
    <s v="Frisholm Skole"/>
    <x v="3"/>
    <n v="8"/>
    <n v="22"/>
    <n v="2"/>
    <x v="0"/>
    <m/>
    <x v="0"/>
    <x v="0"/>
    <m/>
    <m/>
    <m/>
  </r>
  <r>
    <x v="83"/>
    <s v="Broskolen korsør"/>
    <x v="5"/>
    <n v="5"/>
    <n v="30"/>
    <n v="3"/>
    <x v="0"/>
    <m/>
    <x v="0"/>
    <x v="0"/>
    <m/>
    <m/>
    <m/>
  </r>
  <r>
    <x v="83"/>
    <s v="Udd. Centeret 10.kl. Nygård"/>
    <x v="3"/>
    <n v="10"/>
    <n v="7"/>
    <n v="5"/>
    <x v="0"/>
    <m/>
    <x v="0"/>
    <x v="0"/>
    <m/>
    <m/>
    <m/>
  </r>
  <r>
    <x v="83"/>
    <s v="Nordfyns Ungdomsskole Heltidsundervisning"/>
    <x v="3"/>
    <s v="7.-10."/>
    <n v="6"/>
    <n v="4"/>
    <x v="0"/>
    <m/>
    <x v="0"/>
    <x v="0"/>
    <m/>
    <m/>
    <m/>
  </r>
  <r>
    <x v="83"/>
    <s v="Trekløverskolens"/>
    <x v="3"/>
    <n v="10"/>
    <n v="4"/>
    <n v="2"/>
    <x v="0"/>
    <m/>
    <x v="0"/>
    <x v="0"/>
    <m/>
    <m/>
    <m/>
  </r>
  <r>
    <x v="83"/>
    <s v="Børnehaven Jasminvej"/>
    <x v="0"/>
    <s v="Børnehave"/>
    <n v="10"/>
    <n v="2"/>
    <x v="0"/>
    <m/>
    <x v="0"/>
    <x v="0"/>
    <m/>
    <m/>
    <s v="x"/>
  </r>
  <r>
    <x v="83"/>
    <s v="Skovbyskolen"/>
    <x v="4"/>
    <n v="0"/>
    <n v="23"/>
    <n v="3"/>
    <x v="0"/>
    <m/>
    <x v="0"/>
    <x v="0"/>
    <m/>
    <m/>
    <m/>
  </r>
  <r>
    <x v="83"/>
    <s v="Risbjergskolen"/>
    <x v="3"/>
    <n v="8"/>
    <n v="19"/>
    <n v="2"/>
    <x v="0"/>
    <m/>
    <x v="0"/>
    <x v="2"/>
    <m/>
    <m/>
    <m/>
  </r>
  <r>
    <x v="83"/>
    <s v="Børnehuset Luften"/>
    <x v="0"/>
    <s v="Børnehave"/>
    <n v="7"/>
    <n v="2"/>
    <x v="0"/>
    <m/>
    <x v="0"/>
    <x v="0"/>
    <m/>
    <m/>
    <s v="x"/>
  </r>
  <r>
    <x v="83"/>
    <s v="Ikast-Brande Gymnasium"/>
    <x v="1"/>
    <s v="Gym"/>
    <n v="33"/>
    <n v="3"/>
    <x v="0"/>
    <m/>
    <x v="0"/>
    <x v="0"/>
    <m/>
    <m/>
    <m/>
  </r>
  <r>
    <x v="83"/>
    <s v="Søndervangskolen"/>
    <x v="5"/>
    <n v="5"/>
    <n v="30"/>
    <n v="2"/>
    <x v="0"/>
    <m/>
    <x v="0"/>
    <x v="0"/>
    <m/>
    <m/>
    <m/>
  </r>
  <r>
    <x v="83"/>
    <s v="Søndervangskolen"/>
    <x v="5"/>
    <n v="5"/>
    <n v="30"/>
    <n v="2"/>
    <x v="0"/>
    <m/>
    <x v="0"/>
    <x v="0"/>
    <m/>
    <m/>
    <m/>
  </r>
  <r>
    <x v="83"/>
    <s v="Vittenbergskolen"/>
    <x v="3"/>
    <n v="9"/>
    <n v="7"/>
    <n v="3"/>
    <x v="0"/>
    <m/>
    <x v="0"/>
    <x v="0"/>
    <m/>
    <m/>
    <m/>
  </r>
  <r>
    <x v="83"/>
    <s v="Rudolf Steiner-skolen"/>
    <x v="4"/>
    <n v="3"/>
    <n v="23"/>
    <n v="2"/>
    <x v="0"/>
    <m/>
    <x v="0"/>
    <x v="0"/>
    <m/>
    <m/>
    <s v="x"/>
  </r>
  <r>
    <x v="83"/>
    <s v="Polsk Skole"/>
    <x v="14"/>
    <s v="Internationale"/>
    <n v="22"/>
    <n v="2"/>
    <x v="0"/>
    <m/>
    <x v="0"/>
    <x v="0"/>
    <m/>
    <m/>
    <m/>
  </r>
  <r>
    <x v="83"/>
    <s v="Polsk Skole"/>
    <x v="14"/>
    <s v="Internationale"/>
    <n v="22"/>
    <n v="2"/>
    <x v="0"/>
    <m/>
    <x v="0"/>
    <x v="0"/>
    <m/>
    <m/>
    <m/>
  </r>
  <r>
    <x v="84"/>
    <s v="Hasle Skole"/>
    <x v="5"/>
    <n v="5"/>
    <n v="22"/>
    <n v="2"/>
    <x v="13"/>
    <m/>
    <x v="1"/>
    <x v="0"/>
    <m/>
    <s v="x"/>
    <s v="x"/>
  </r>
  <r>
    <x v="84"/>
    <s v="Himmelevskole"/>
    <x v="3"/>
    <n v="8"/>
    <n v="25"/>
    <n v="2"/>
    <x v="7"/>
    <m/>
    <x v="1"/>
    <x v="0"/>
    <m/>
    <m/>
    <m/>
  </r>
  <r>
    <x v="84"/>
    <s v="Himmelevskole"/>
    <x v="3"/>
    <n v="8"/>
    <n v="25"/>
    <n v="2"/>
    <x v="7"/>
    <m/>
    <x v="1"/>
    <x v="0"/>
    <m/>
    <m/>
    <m/>
  </r>
  <r>
    <x v="84"/>
    <s v="Tove Ditlevsens Skole"/>
    <x v="3"/>
    <n v="8"/>
    <n v="20"/>
    <n v="2"/>
    <x v="7"/>
    <m/>
    <x v="1"/>
    <x v="0"/>
    <m/>
    <m/>
    <m/>
  </r>
  <r>
    <x v="84"/>
    <s v="Tove Ditlevsens Skole"/>
    <x v="3"/>
    <n v="8"/>
    <n v="20"/>
    <n v="2"/>
    <x v="7"/>
    <m/>
    <x v="1"/>
    <x v="0"/>
    <m/>
    <m/>
    <m/>
  </r>
  <r>
    <x v="84"/>
    <s v="Tove Ditlevsens Skole"/>
    <x v="3"/>
    <n v="8"/>
    <n v="20"/>
    <n v="2"/>
    <x v="7"/>
    <m/>
    <x v="1"/>
    <x v="0"/>
    <m/>
    <m/>
    <m/>
  </r>
  <r>
    <x v="84"/>
    <s v="Tove Ditlevsens Skole"/>
    <x v="3"/>
    <n v="8"/>
    <n v="20"/>
    <n v="2"/>
    <x v="7"/>
    <m/>
    <x v="1"/>
    <x v="0"/>
    <m/>
    <m/>
    <m/>
  </r>
  <r>
    <x v="84"/>
    <s v="Rundhøjskolen"/>
    <x v="3"/>
    <n v="8"/>
    <n v="18"/>
    <n v="1"/>
    <x v="0"/>
    <m/>
    <x v="0"/>
    <x v="0"/>
    <m/>
    <m/>
    <s v="x"/>
  </r>
  <r>
    <x v="84"/>
    <s v="Fole Friskole"/>
    <x v="3"/>
    <s v="8.-9."/>
    <n v="14"/>
    <n v="2"/>
    <x v="0"/>
    <m/>
    <x v="0"/>
    <x v="0"/>
    <m/>
    <m/>
    <m/>
  </r>
  <r>
    <x v="84"/>
    <s v="Randers Lilleskole"/>
    <x v="4"/>
    <n v="3"/>
    <n v="20"/>
    <n v="2"/>
    <x v="0"/>
    <m/>
    <x v="0"/>
    <x v="3"/>
    <m/>
    <m/>
    <m/>
  </r>
  <r>
    <x v="84"/>
    <s v="Aarhus International School"/>
    <x v="3"/>
    <n v="8"/>
    <n v="20"/>
    <n v="2"/>
    <x v="0"/>
    <m/>
    <x v="0"/>
    <x v="0"/>
    <m/>
    <m/>
    <s v="x"/>
  </r>
  <r>
    <x v="84"/>
    <s v="Aarhus International School"/>
    <x v="3"/>
    <n v="8"/>
    <n v="20"/>
    <n v="2"/>
    <x v="0"/>
    <m/>
    <x v="0"/>
    <x v="0"/>
    <m/>
    <m/>
    <s v="x"/>
  </r>
  <r>
    <x v="85"/>
    <s v="Engdalskolen"/>
    <x v="5"/>
    <n v="5"/>
    <n v="24"/>
    <n v="2"/>
    <x v="8"/>
    <m/>
    <x v="1"/>
    <x v="0"/>
    <m/>
    <s v="x"/>
    <s v="x"/>
  </r>
  <r>
    <x v="85"/>
    <s v="UCL Læreruddannelsen Odense"/>
    <x v="1"/>
    <s v="Lærer"/>
    <n v="20"/>
    <n v="1"/>
    <x v="14"/>
    <m/>
    <x v="1"/>
    <x v="0"/>
    <m/>
    <m/>
    <m/>
  </r>
  <r>
    <x v="85"/>
    <s v="Låsby Skole"/>
    <x v="7"/>
    <s v="Special"/>
    <n v="3"/>
    <n v="2"/>
    <x v="0"/>
    <m/>
    <x v="0"/>
    <x v="0"/>
    <s v="x"/>
    <m/>
    <m/>
  </r>
  <r>
    <x v="85"/>
    <s v="Elsted Skole"/>
    <x v="4"/>
    <n v="3"/>
    <n v="23"/>
    <n v="2"/>
    <x v="0"/>
    <m/>
    <x v="0"/>
    <x v="0"/>
    <m/>
    <m/>
    <s v="x"/>
  </r>
  <r>
    <x v="85"/>
    <s v="Hornslet Skole"/>
    <x v="3"/>
    <n v="8"/>
    <n v="20"/>
    <n v="2"/>
    <x v="1"/>
    <s v=""/>
    <x v="0"/>
    <x v="1"/>
    <m/>
    <s v=""/>
    <s v="x"/>
  </r>
  <r>
    <x v="86"/>
    <s v="Bevægelserbørnhuset"/>
    <x v="0"/>
    <s v="Børnehave"/>
    <n v="25"/>
    <n v="4"/>
    <x v="1"/>
    <s v=""/>
    <x v="0"/>
    <x v="1"/>
    <m/>
    <s v=""/>
    <s v="x"/>
  </r>
  <r>
    <x v="87"/>
    <s v="Det Boligesociale Hus Gellerup"/>
    <x v="17"/>
    <s v="Internationale"/>
    <n v="19"/>
    <n v="2"/>
    <x v="4"/>
    <m/>
    <x v="1"/>
    <x v="0"/>
    <m/>
    <m/>
    <s v="x"/>
  </r>
  <r>
    <x v="87"/>
    <s v="Det Boligesociale Hus Gellerup"/>
    <x v="17"/>
    <s v="Internationale"/>
    <n v="19"/>
    <n v="2"/>
    <x v="4"/>
    <m/>
    <x v="1"/>
    <x v="0"/>
    <m/>
    <m/>
    <s v="x"/>
  </r>
  <r>
    <x v="88"/>
    <s v="Store Andst Efterskole"/>
    <x v="6"/>
    <n v="10"/>
    <n v="18"/>
    <n v="3"/>
    <x v="0"/>
    <m/>
    <x v="0"/>
    <x v="0"/>
    <m/>
    <m/>
    <m/>
  </r>
  <r>
    <x v="88"/>
    <s v="Store Andst Efterskole"/>
    <x v="6"/>
    <n v="10"/>
    <n v="18"/>
    <n v="3"/>
    <x v="0"/>
    <m/>
    <x v="0"/>
    <x v="0"/>
    <m/>
    <m/>
    <m/>
  </r>
  <r>
    <x v="88"/>
    <s v="Store Andst Efterskole"/>
    <x v="6"/>
    <n v="8"/>
    <n v="22"/>
    <n v="3"/>
    <x v="0"/>
    <m/>
    <x v="0"/>
    <x v="0"/>
    <m/>
    <m/>
    <m/>
  </r>
  <r>
    <x v="89"/>
    <s v="Magleby Efterskole"/>
    <x v="3"/>
    <s v="8.-10."/>
    <n v="16"/>
    <n v="3"/>
    <x v="0"/>
    <m/>
    <x v="0"/>
    <x v="0"/>
    <m/>
    <m/>
    <m/>
  </r>
  <r>
    <x v="89"/>
    <s v="Brøruphus Efterskole"/>
    <x v="6"/>
    <n v="10"/>
    <n v="20"/>
    <n v="1"/>
    <x v="0"/>
    <m/>
    <x v="0"/>
    <x v="0"/>
    <m/>
    <m/>
    <m/>
  </r>
  <r>
    <x v="89"/>
    <s v="Brøruphus Efterskole"/>
    <x v="6"/>
    <n v="10"/>
    <n v="20"/>
    <n v="1"/>
    <x v="0"/>
    <m/>
    <x v="0"/>
    <x v="0"/>
    <m/>
    <m/>
    <m/>
  </r>
  <r>
    <x v="89"/>
    <s v="Brøruphus Efterskole"/>
    <x v="6"/>
    <n v="10"/>
    <n v="20"/>
    <n v="1"/>
    <x v="0"/>
    <m/>
    <x v="0"/>
    <x v="0"/>
    <m/>
    <m/>
    <m/>
  </r>
  <r>
    <x v="89"/>
    <s v="Arveprinsessens Børnehave"/>
    <x v="0"/>
    <s v="Børnehave"/>
    <n v="8"/>
    <n v="2"/>
    <x v="0"/>
    <m/>
    <x v="0"/>
    <x v="0"/>
    <m/>
    <m/>
    <s v="x"/>
  </r>
  <r>
    <x v="89"/>
    <s v="SOSU Østjylland"/>
    <x v="12"/>
    <s v="SOSU"/>
    <n v="18"/>
    <n v="1"/>
    <x v="0"/>
    <s v="x"/>
    <x v="1"/>
    <x v="0"/>
    <m/>
    <m/>
    <s v="x"/>
  </r>
  <r>
    <x v="89"/>
    <s v="Skt. Knuds skole"/>
    <x v="3"/>
    <n v="7"/>
    <n v="18"/>
    <n v="2"/>
    <x v="1"/>
    <s v=""/>
    <x v="0"/>
    <x v="0"/>
    <m/>
    <s v=""/>
    <s v="x"/>
  </r>
  <r>
    <x v="90"/>
    <s v="Hjemmeskole"/>
    <x v="3"/>
    <n v="9"/>
    <n v="1"/>
    <n v="1"/>
    <x v="0"/>
    <m/>
    <x v="0"/>
    <x v="0"/>
    <m/>
    <m/>
    <m/>
  </r>
  <r>
    <x v="90"/>
    <s v="Langagerskolen"/>
    <x v="7"/>
    <s v="Special"/>
    <n v="2"/>
    <n v="2"/>
    <x v="0"/>
    <m/>
    <x v="0"/>
    <x v="0"/>
    <s v="x"/>
    <m/>
    <s v="x"/>
  </r>
  <r>
    <x v="90"/>
    <s v="AOF Job og Udd."/>
    <x v="16"/>
    <s v="Sprogskole"/>
    <n v="20"/>
    <n v="2"/>
    <x v="0"/>
    <m/>
    <x v="0"/>
    <x v="0"/>
    <m/>
    <m/>
    <s v="x"/>
  </r>
  <r>
    <x v="90"/>
    <s v="Himmerlands Erhvervsgymnasium"/>
    <x v="1"/>
    <s v="EUD"/>
    <n v="6"/>
    <n v="2"/>
    <x v="0"/>
    <m/>
    <x v="0"/>
    <x v="0"/>
    <m/>
    <m/>
    <m/>
  </r>
  <r>
    <x v="91"/>
    <s v="Linguista Education"/>
    <x v="14"/>
    <s v="aftenskole for voksne"/>
    <n v="26"/>
    <n v="1"/>
    <x v="1"/>
    <m/>
    <x v="0"/>
    <x v="0"/>
    <m/>
    <m/>
    <m/>
  </r>
  <r>
    <x v="91"/>
    <s v="Linguista Education"/>
    <x v="14"/>
    <s v="aftenskole for voksne"/>
    <n v="25"/>
    <n v="1"/>
    <x v="1"/>
    <s v=""/>
    <x v="0"/>
    <x v="1"/>
    <m/>
    <s v=""/>
    <s v=""/>
  </r>
  <r>
    <x v="91"/>
    <s v="Linguista Education"/>
    <x v="14"/>
    <s v="aftenskole for voksne"/>
    <n v="25"/>
    <n v="1"/>
    <x v="1"/>
    <m/>
    <x v="0"/>
    <x v="0"/>
    <m/>
    <m/>
    <m/>
  </r>
  <r>
    <x v="91"/>
    <s v="Linguista Education"/>
    <x v="14"/>
    <s v="aftenskole for voksne"/>
    <n v="25"/>
    <n v="1"/>
    <x v="1"/>
    <m/>
    <x v="0"/>
    <x v="0"/>
    <m/>
    <m/>
    <m/>
  </r>
  <r>
    <x v="91"/>
    <s v="Rønde Privatskole"/>
    <x v="0"/>
    <s v="Børnehave"/>
    <n v="25"/>
    <n v="6"/>
    <x v="1"/>
    <s v=""/>
    <x v="0"/>
    <x v="1"/>
    <m/>
    <s v=""/>
    <s v=""/>
  </r>
  <r>
    <x v="91"/>
    <s v="HELTIDSWERKSKOLEN"/>
    <x v="3"/>
    <n v="9"/>
    <n v="11"/>
    <n v="3"/>
    <x v="1"/>
    <s v=""/>
    <x v="0"/>
    <x v="1"/>
    <m/>
    <s v=""/>
    <s v="x"/>
  </r>
  <r>
    <x v="92"/>
    <s v="Rønde Efterskole"/>
    <x v="3"/>
    <s v="9-10"/>
    <n v="24"/>
    <n v="1"/>
    <x v="1"/>
    <s v=""/>
    <x v="0"/>
    <x v="1"/>
    <m/>
    <s v=""/>
    <s v=""/>
  </r>
  <r>
    <x v="92"/>
    <s v="Rønde Efterskole"/>
    <x v="3"/>
    <s v="9-10"/>
    <n v="24"/>
    <n v="1"/>
    <x v="1"/>
    <s v=""/>
    <x v="0"/>
    <x v="0"/>
    <m/>
    <m/>
    <m/>
  </r>
  <r>
    <x v="92"/>
    <s v="Rønde Efterskole"/>
    <x v="3"/>
    <s v="9-10"/>
    <n v="24"/>
    <n v="0"/>
    <x v="1"/>
    <s v=""/>
    <x v="0"/>
    <x v="0"/>
    <m/>
    <m/>
    <m/>
  </r>
  <r>
    <x v="93"/>
    <s v="Silkeborg Ungdomsskole"/>
    <x v="3"/>
    <n v="10"/>
    <n v="23.333333333333332"/>
    <n v="1.6666666666666667"/>
    <x v="1"/>
    <s v=""/>
    <x v="0"/>
    <x v="1"/>
    <m/>
    <s v=""/>
    <s v=""/>
  </r>
  <r>
    <x v="93"/>
    <s v="Silkeborg Ungdomsskole"/>
    <x v="3"/>
    <n v="10"/>
    <n v="23.333333333333332"/>
    <n v="1.6666666666666667"/>
    <x v="1"/>
    <m/>
    <x v="0"/>
    <x v="0"/>
    <m/>
    <m/>
    <m/>
  </r>
  <r>
    <x v="93"/>
    <s v="Silkeborg Ungdomsskole"/>
    <x v="3"/>
    <n v="10"/>
    <n v="23.333333333333332"/>
    <n v="1.6666666666666667"/>
    <x v="1"/>
    <m/>
    <x v="0"/>
    <x v="0"/>
    <m/>
    <m/>
    <m/>
  </r>
  <r>
    <x v="93"/>
    <s v="AARHUS TECH"/>
    <x v="2"/>
    <s v="EUD"/>
    <n v="17"/>
    <n v="1"/>
    <x v="1"/>
    <s v=""/>
    <x v="0"/>
    <x v="0"/>
    <m/>
    <s v=""/>
    <s v="x"/>
  </r>
  <r>
    <x v="93"/>
    <s v="Aof Job og Dansk"/>
    <x v="16"/>
    <s v="Sprogskole"/>
    <n v="10"/>
    <n v="1"/>
    <x v="0"/>
    <s v=""/>
    <x v="0"/>
    <x v="10"/>
    <m/>
    <s v=""/>
    <s v=""/>
  </r>
  <r>
    <x v="94"/>
    <s v="Hjemmeskole"/>
    <x v="11"/>
    <s v="0.-3."/>
    <n v="4"/>
    <n v="1"/>
    <x v="0"/>
    <m/>
    <x v="0"/>
    <x v="0"/>
    <m/>
    <m/>
    <m/>
  </r>
  <r>
    <x v="94"/>
    <s v="Børnehaven Skovtrolden"/>
    <x v="0"/>
    <s v="Børnehave"/>
    <n v="9"/>
    <n v="2"/>
    <x v="0"/>
    <m/>
    <x v="0"/>
    <x v="0"/>
    <m/>
    <m/>
    <s v="x"/>
  </r>
  <r>
    <x v="94"/>
    <s v="Erhvervsakademi Aarhus"/>
    <x v="1"/>
    <s v="Erhvervsudd."/>
    <n v="27"/>
    <n v="2"/>
    <x v="0"/>
    <m/>
    <x v="0"/>
    <x v="0"/>
    <m/>
    <m/>
    <s v="x"/>
  </r>
  <r>
    <x v="94"/>
    <s v="Præstemarkskolen"/>
    <x v="3"/>
    <s v="7.-9."/>
    <n v="24"/>
    <n v="6"/>
    <x v="0"/>
    <m/>
    <x v="0"/>
    <x v="2"/>
    <m/>
    <m/>
    <m/>
  </r>
  <r>
    <x v="94"/>
    <s v="Bakketoppen"/>
    <x v="0"/>
    <s v="Børnehave"/>
    <n v="24"/>
    <n v="5"/>
    <x v="0"/>
    <m/>
    <x v="0"/>
    <x v="0"/>
    <m/>
    <m/>
    <s v="x"/>
  </r>
  <r>
    <x v="94"/>
    <s v="Tilst skole"/>
    <x v="2"/>
    <s v="1.g"/>
    <n v="17"/>
    <n v="2"/>
    <x v="1"/>
    <s v=""/>
    <x v="0"/>
    <x v="1"/>
    <m/>
    <s v=""/>
    <s v=""/>
  </r>
  <r>
    <x v="95"/>
    <s v="Haahrs Privatskole"/>
    <x v="5"/>
    <n v="4"/>
    <n v="24"/>
    <n v="2"/>
    <x v="8"/>
    <m/>
    <x v="1"/>
    <x v="0"/>
    <m/>
    <m/>
    <m/>
  </r>
  <r>
    <x v="95"/>
    <s v="Haahrs Privatskole"/>
    <x v="5"/>
    <n v="4"/>
    <n v="24"/>
    <n v="2"/>
    <x v="8"/>
    <m/>
    <x v="1"/>
    <x v="0"/>
    <m/>
    <m/>
    <m/>
  </r>
  <r>
    <x v="95"/>
    <s v="Gildbroskolen"/>
    <x v="3"/>
    <n v="8"/>
    <n v="22"/>
    <n v="2"/>
    <x v="12"/>
    <m/>
    <x v="1"/>
    <x v="0"/>
    <m/>
    <m/>
    <m/>
  </r>
  <r>
    <x v="95"/>
    <s v="Sydfyns Fri Fag- og efterskole"/>
    <x v="18"/>
    <s v="STU"/>
    <n v="15"/>
    <n v="5"/>
    <x v="0"/>
    <m/>
    <x v="0"/>
    <x v="0"/>
    <m/>
    <m/>
    <m/>
  </r>
  <r>
    <x v="95"/>
    <s v="Skanderborg Center for udd"/>
    <x v="1"/>
    <s v="EUD"/>
    <n v="19"/>
    <n v="2"/>
    <x v="0"/>
    <m/>
    <x v="0"/>
    <x v="0"/>
    <m/>
    <m/>
    <m/>
  </r>
  <r>
    <x v="95"/>
    <s v="Haarhs Skole"/>
    <x v="5"/>
    <n v="4"/>
    <n v="23"/>
    <n v="2"/>
    <x v="0"/>
    <m/>
    <x v="0"/>
    <x v="0"/>
    <m/>
    <m/>
    <m/>
  </r>
  <r>
    <x v="95"/>
    <s v="Kochs Skole"/>
    <x v="3"/>
    <n v="7"/>
    <n v="14"/>
    <n v="1"/>
    <x v="0"/>
    <m/>
    <x v="0"/>
    <x v="2"/>
    <m/>
    <m/>
    <s v="x"/>
  </r>
  <r>
    <x v="95"/>
    <s v="Tranbjergskolen"/>
    <x v="24"/>
    <s v="Modtageklasse"/>
    <n v="25"/>
    <n v="3"/>
    <x v="0"/>
    <m/>
    <x v="0"/>
    <x v="0"/>
    <m/>
    <m/>
    <s v="x"/>
  </r>
  <r>
    <x v="95"/>
    <s v="Gildbroskolen"/>
    <x v="3"/>
    <n v="8"/>
    <n v="19"/>
    <n v="2"/>
    <x v="0"/>
    <m/>
    <x v="0"/>
    <x v="0"/>
    <m/>
    <m/>
    <m/>
  </r>
  <r>
    <x v="95"/>
    <s v="Sølystskolen"/>
    <x v="3"/>
    <n v="8"/>
    <n v="23"/>
    <n v="2"/>
    <x v="0"/>
    <m/>
    <x v="0"/>
    <x v="2"/>
    <m/>
    <m/>
    <m/>
  </r>
  <r>
    <x v="95"/>
    <s v="Galtrup Efterskole"/>
    <x v="6"/>
    <s v="8.-10."/>
    <n v="22"/>
    <n v="2"/>
    <x v="0"/>
    <m/>
    <x v="0"/>
    <x v="0"/>
    <m/>
    <m/>
    <m/>
  </r>
  <r>
    <x v="95"/>
    <s v="Galtrup Efterskole"/>
    <x v="6"/>
    <s v="8.-10."/>
    <n v="22"/>
    <n v="2"/>
    <x v="0"/>
    <m/>
    <x v="0"/>
    <x v="0"/>
    <m/>
    <m/>
    <m/>
  </r>
  <r>
    <x v="95"/>
    <s v="Galtrup Efterskole"/>
    <x v="6"/>
    <s v="8.-10."/>
    <n v="22"/>
    <n v="2"/>
    <x v="0"/>
    <m/>
    <x v="0"/>
    <x v="0"/>
    <m/>
    <m/>
    <m/>
  </r>
  <r>
    <x v="95"/>
    <s v="Børnehuset Moltkesvej"/>
    <x v="0"/>
    <s v="Børnehave"/>
    <n v="10"/>
    <n v="3"/>
    <x v="0"/>
    <m/>
    <x v="0"/>
    <x v="0"/>
    <m/>
    <m/>
    <s v="x"/>
  </r>
  <r>
    <x v="95"/>
    <s v="Mariagerfjord Idrætsskole"/>
    <x v="5"/>
    <s v="1.+6."/>
    <n v="27"/>
    <n v="3"/>
    <x v="0"/>
    <m/>
    <x v="0"/>
    <x v="3"/>
    <m/>
    <m/>
    <m/>
  </r>
  <r>
    <x v="95"/>
    <s v="Fårup Skole og Børneby"/>
    <x v="5"/>
    <s v="Diverse"/>
    <n v="3"/>
    <n v="1"/>
    <x v="0"/>
    <m/>
    <x v="0"/>
    <x v="4"/>
    <m/>
    <m/>
    <m/>
  </r>
  <r>
    <x v="95"/>
    <s v="Tranbjergskolen"/>
    <x v="24"/>
    <s v="Modtageklasse"/>
    <n v="8"/>
    <n v="1"/>
    <x v="0"/>
    <m/>
    <x v="0"/>
    <x v="2"/>
    <m/>
    <m/>
    <s v="x"/>
  </r>
  <r>
    <x v="96"/>
    <s v="Søgård Friskole"/>
    <x v="5"/>
    <s v="5.-6."/>
    <n v="25"/>
    <n v="3"/>
    <x v="8"/>
    <m/>
    <x v="1"/>
    <x v="0"/>
    <m/>
    <m/>
    <m/>
  </r>
  <r>
    <x v="96"/>
    <s v="Selam Privatskole"/>
    <x v="5"/>
    <n v="6"/>
    <n v="23"/>
    <n v="2"/>
    <x v="8"/>
    <m/>
    <x v="1"/>
    <x v="0"/>
    <m/>
    <s v="x"/>
    <s v="x"/>
  </r>
  <r>
    <x v="96"/>
    <s v="Kragelundskolen"/>
    <x v="4"/>
    <n v="2"/>
    <n v="24"/>
    <n v="2"/>
    <x v="6"/>
    <m/>
    <x v="1"/>
    <x v="0"/>
    <m/>
    <s v="x"/>
    <s v="x"/>
  </r>
  <r>
    <x v="96"/>
    <s v="Havdrup Skole"/>
    <x v="3"/>
    <n v="7"/>
    <n v="27"/>
    <n v="2"/>
    <x v="7"/>
    <m/>
    <x v="1"/>
    <x v="0"/>
    <m/>
    <m/>
    <m/>
  </r>
  <r>
    <x v="96"/>
    <s v="HHX Gymnasiet Viby"/>
    <x v="1"/>
    <s v="HHX"/>
    <n v="25"/>
    <n v="1"/>
    <x v="0"/>
    <m/>
    <x v="0"/>
    <x v="0"/>
    <m/>
    <m/>
    <s v="x"/>
  </r>
  <r>
    <x v="96"/>
    <s v="Trelleborg Friskole"/>
    <x v="3"/>
    <n v="7"/>
    <n v="18"/>
    <n v="2"/>
    <x v="0"/>
    <m/>
    <x v="0"/>
    <x v="0"/>
    <m/>
    <m/>
    <m/>
  </r>
  <r>
    <x v="96"/>
    <s v="Diakonhøjskolen Aarhus"/>
    <x v="17"/>
    <s v="Diakon"/>
    <n v="23"/>
    <n v="1"/>
    <x v="0"/>
    <m/>
    <x v="0"/>
    <x v="0"/>
    <m/>
    <m/>
    <s v="x"/>
  </r>
  <r>
    <x v="96"/>
    <s v="Søndre Skole"/>
    <x v="3"/>
    <n v="8"/>
    <n v="23"/>
    <n v="2"/>
    <x v="0"/>
    <m/>
    <x v="0"/>
    <x v="2"/>
    <m/>
    <m/>
    <m/>
  </r>
  <r>
    <x v="96"/>
    <s v="Søndre Skole"/>
    <x v="3"/>
    <n v="8"/>
    <n v="23"/>
    <n v="2"/>
    <x v="0"/>
    <m/>
    <x v="0"/>
    <x v="2"/>
    <m/>
    <m/>
    <m/>
  </r>
  <r>
    <x v="96"/>
    <s v="Selam Privatskole"/>
    <x v="5"/>
    <n v="6"/>
    <n v="23"/>
    <n v="1"/>
    <x v="0"/>
    <m/>
    <x v="0"/>
    <x v="0"/>
    <m/>
    <m/>
    <s v="x"/>
  </r>
  <r>
    <x v="96"/>
    <s v="Havdrup Skole"/>
    <x v="3"/>
    <n v="7"/>
    <n v="26"/>
    <n v="2"/>
    <x v="0"/>
    <m/>
    <x v="0"/>
    <x v="5"/>
    <m/>
    <m/>
    <m/>
  </r>
  <r>
    <x v="96"/>
    <s v="Aarhus Statsgymnasium"/>
    <x v="1"/>
    <s v="STX"/>
    <n v="28"/>
    <n v="1"/>
    <x v="0"/>
    <m/>
    <x v="0"/>
    <x v="0"/>
    <m/>
    <m/>
    <s v="x"/>
  </r>
  <r>
    <x v="96"/>
    <s v="Mølleskolen Ry"/>
    <x v="3"/>
    <n v="9"/>
    <n v="13"/>
    <n v="2"/>
    <x v="0"/>
    <m/>
    <x v="0"/>
    <x v="0"/>
    <m/>
    <m/>
    <m/>
  </r>
  <r>
    <x v="96"/>
    <s v="Lystrup Skole"/>
    <x v="5"/>
    <n v="6"/>
    <n v="23"/>
    <n v="2"/>
    <x v="0"/>
    <m/>
    <x v="0"/>
    <x v="0"/>
    <m/>
    <m/>
    <s v="x"/>
  </r>
  <r>
    <x v="96"/>
    <s v="Byskolen Ringsted"/>
    <x v="3"/>
    <n v="8"/>
    <n v="20"/>
    <n v="2"/>
    <x v="0"/>
    <m/>
    <x v="0"/>
    <x v="0"/>
    <m/>
    <m/>
    <m/>
  </r>
  <r>
    <x v="96"/>
    <s v="Byskolen Ringsted"/>
    <x v="3"/>
    <n v="8"/>
    <n v="20"/>
    <n v="2"/>
    <x v="0"/>
    <m/>
    <x v="0"/>
    <x v="0"/>
    <m/>
    <m/>
    <m/>
  </r>
  <r>
    <x v="96"/>
    <s v="Byskolen Ringsted"/>
    <x v="3"/>
    <n v="8"/>
    <n v="20"/>
    <n v="2"/>
    <x v="0"/>
    <m/>
    <x v="0"/>
    <x v="0"/>
    <m/>
    <m/>
    <m/>
  </r>
  <r>
    <x v="96"/>
    <s v="Risskov Skole"/>
    <x v="4"/>
    <n v="2"/>
    <n v="18"/>
    <n v="2"/>
    <x v="1"/>
    <s v=""/>
    <x v="0"/>
    <x v="0"/>
    <m/>
    <s v=""/>
    <s v="x"/>
  </r>
  <r>
    <x v="96"/>
    <s v="Silkeborg Gymnasium"/>
    <x v="2"/>
    <s v="Ung."/>
    <n v="18"/>
    <n v="1"/>
    <x v="1"/>
    <s v=""/>
    <x v="0"/>
    <x v="0"/>
    <m/>
    <s v=""/>
    <s v=""/>
  </r>
  <r>
    <x v="97"/>
    <s v="Sct. Ib Skole"/>
    <x v="4"/>
    <n v="3"/>
    <n v="24"/>
    <n v="2"/>
    <x v="6"/>
    <m/>
    <x v="1"/>
    <x v="0"/>
    <m/>
    <m/>
    <m/>
  </r>
  <r>
    <x v="97"/>
    <s v="Sct. Ib Skole"/>
    <x v="4"/>
    <n v="3"/>
    <n v="24"/>
    <n v="2"/>
    <x v="6"/>
    <m/>
    <x v="1"/>
    <x v="0"/>
    <m/>
    <m/>
    <m/>
  </r>
  <r>
    <x v="97"/>
    <s v="Viborg Gymnasium"/>
    <x v="1"/>
    <s v="STX"/>
    <n v="28"/>
    <n v="2"/>
    <x v="4"/>
    <m/>
    <x v="1"/>
    <x v="0"/>
    <m/>
    <m/>
    <m/>
  </r>
  <r>
    <x v="97"/>
    <s v="Hjemmeskole"/>
    <x v="11"/>
    <n v="1"/>
    <n v="1"/>
    <n v="1"/>
    <x v="0"/>
    <m/>
    <x v="0"/>
    <x v="0"/>
    <m/>
    <m/>
    <s v="x"/>
  </r>
  <r>
    <x v="97"/>
    <s v="Learnmark Horsens"/>
    <x v="1"/>
    <s v="EUD"/>
    <n v="10"/>
    <n v="1"/>
    <x v="0"/>
    <m/>
    <x v="0"/>
    <x v="0"/>
    <m/>
    <m/>
    <m/>
  </r>
  <r>
    <x v="97"/>
    <s v="Aarhus Efterskole"/>
    <x v="6"/>
    <n v="10"/>
    <n v="22"/>
    <n v="2"/>
    <x v="0"/>
    <m/>
    <x v="0"/>
    <x v="0"/>
    <m/>
    <m/>
    <s v="x"/>
  </r>
  <r>
    <x v="97"/>
    <s v="Østerhåbskolen Horsens"/>
    <x v="3"/>
    <n v="8"/>
    <n v="25"/>
    <n v="3"/>
    <x v="0"/>
    <m/>
    <x v="0"/>
    <x v="0"/>
    <m/>
    <m/>
    <m/>
  </r>
  <r>
    <x v="97"/>
    <s v="Aarhus Statsgymnasium"/>
    <x v="1"/>
    <s v="STX"/>
    <n v="20"/>
    <n v="1"/>
    <x v="0"/>
    <m/>
    <x v="0"/>
    <x v="0"/>
    <m/>
    <m/>
    <s v="x"/>
  </r>
  <r>
    <x v="97"/>
    <s v="Viborg Gymnasium"/>
    <x v="1"/>
    <s v="STX"/>
    <n v="26"/>
    <n v="2"/>
    <x v="0"/>
    <m/>
    <x v="0"/>
    <x v="0"/>
    <m/>
    <m/>
    <m/>
  </r>
  <r>
    <x v="97"/>
    <s v="SOSU Fyn"/>
    <x v="1"/>
    <s v="SOSU"/>
    <n v="18"/>
    <n v="2"/>
    <x v="0"/>
    <s v="x"/>
    <x v="1"/>
    <x v="0"/>
    <m/>
    <m/>
    <m/>
  </r>
  <r>
    <x v="97"/>
    <s v="SOSU Fyn"/>
    <x v="1"/>
    <s v="SOSU"/>
    <n v="18"/>
    <n v="2"/>
    <x v="0"/>
    <s v="x"/>
    <x v="1"/>
    <x v="0"/>
    <m/>
    <m/>
    <m/>
  </r>
  <r>
    <x v="97"/>
    <s v="Via University College"/>
    <x v="21"/>
    <s v="VIA Pæd."/>
    <n v="30"/>
    <n v="10"/>
    <x v="0"/>
    <m/>
    <x v="0"/>
    <x v="0"/>
    <m/>
    <m/>
    <s v="x"/>
  </r>
  <r>
    <x v="97"/>
    <s v="Aarhus Statsgymnasium"/>
    <x v="1"/>
    <s v="Gym"/>
    <n v="29"/>
    <n v="2"/>
    <x v="0"/>
    <m/>
    <x v="0"/>
    <x v="0"/>
    <m/>
    <m/>
    <s v="x"/>
  </r>
  <r>
    <x v="97"/>
    <s v="Aarhus Statsgymnasium"/>
    <x v="1"/>
    <s v="Gym"/>
    <n v="29"/>
    <n v="2"/>
    <x v="0"/>
    <m/>
    <x v="0"/>
    <x v="0"/>
    <m/>
    <m/>
    <s v="x"/>
  </r>
  <r>
    <x v="97"/>
    <s v="Gjennestad (Norge)"/>
    <x v="14"/>
    <s v="Internationale"/>
    <n v="5"/>
    <n v="1"/>
    <x v="0"/>
    <m/>
    <x v="0"/>
    <x v="0"/>
    <m/>
    <m/>
    <m/>
  </r>
  <r>
    <x v="98"/>
    <s v="Bundhøjskolen"/>
    <x v="3"/>
    <s v="6-7"/>
    <n v="9"/>
    <n v="2"/>
    <x v="1"/>
    <s v=""/>
    <x v="0"/>
    <x v="0"/>
    <m/>
    <s v=""/>
    <s v="x"/>
  </r>
  <r>
    <x v="99"/>
    <s v="VIAUC Lærerudd"/>
    <x v="10"/>
    <s v="VIA"/>
    <n v="28"/>
    <n v="2"/>
    <x v="0"/>
    <s v=""/>
    <x v="0"/>
    <x v="1"/>
    <m/>
    <s v=""/>
    <s v=""/>
  </r>
  <r>
    <x v="99"/>
    <s v="Sneglehuset"/>
    <x v="4"/>
    <s v=""/>
    <n v="22"/>
    <n v="3"/>
    <x v="1"/>
    <s v=""/>
    <x v="0"/>
    <x v="11"/>
    <m/>
    <s v=""/>
    <s v="x"/>
  </r>
  <r>
    <x v="99"/>
    <s v="gyvelhøjskolen"/>
    <x v="4"/>
    <n v="3"/>
    <n v="19"/>
    <n v="1.6666666666666667"/>
    <x v="1"/>
    <s v=""/>
    <x v="0"/>
    <x v="1"/>
    <m/>
    <s v=""/>
    <s v=""/>
  </r>
  <r>
    <x v="99"/>
    <s v="gyvelhøjskolen"/>
    <x v="4"/>
    <n v="3"/>
    <n v="19"/>
    <n v="1.6666666666666667"/>
    <x v="1"/>
    <s v=""/>
    <x v="0"/>
    <x v="1"/>
    <m/>
    <m/>
    <m/>
  </r>
  <r>
    <x v="99"/>
    <s v="gyvelhøjskolen"/>
    <x v="4"/>
    <n v="3"/>
    <n v="19"/>
    <n v="1.6666666666666667"/>
    <x v="1"/>
    <s v=""/>
    <x v="0"/>
    <x v="1"/>
    <m/>
    <m/>
    <m/>
  </r>
  <r>
    <x v="99"/>
    <s v="Tilst Skole"/>
    <x v="5"/>
    <n v="5"/>
    <n v="16"/>
    <n v="2"/>
    <x v="1"/>
    <s v=""/>
    <x v="0"/>
    <x v="1"/>
    <m/>
    <s v=""/>
    <s v="x"/>
  </r>
  <r>
    <x v="99"/>
    <s v="Studie ved Fjorden"/>
    <x v="17"/>
    <s v="Andre"/>
    <n v="15"/>
    <n v="4"/>
    <x v="1"/>
    <s v=""/>
    <x v="0"/>
    <x v="1"/>
    <m/>
    <s v=""/>
    <s v=""/>
  </r>
  <r>
    <x v="99"/>
    <s v="Røngaard Realskole"/>
    <x v="4"/>
    <n v="2"/>
    <n v="10"/>
    <n v="2"/>
    <x v="1"/>
    <s v=""/>
    <x v="0"/>
    <x v="1"/>
    <m/>
    <s v=""/>
    <s v=""/>
  </r>
  <r>
    <x v="100"/>
    <s v="Sønderborg Statsskole"/>
    <x v="1"/>
    <s v="1.g"/>
    <n v="27"/>
    <n v="2"/>
    <x v="11"/>
    <m/>
    <x v="1"/>
    <x v="0"/>
    <m/>
    <m/>
    <m/>
  </r>
  <r>
    <x v="100"/>
    <s v="Sønderborg Statsskole"/>
    <x v="1"/>
    <s v="1.g"/>
    <n v="27"/>
    <n v="2"/>
    <x v="11"/>
    <m/>
    <x v="1"/>
    <x v="0"/>
    <m/>
    <m/>
    <m/>
  </r>
  <r>
    <x v="100"/>
    <s v="Viby Skole"/>
    <x v="5"/>
    <n v="4"/>
    <n v="22"/>
    <n v="2"/>
    <x v="8"/>
    <m/>
    <x v="1"/>
    <x v="0"/>
    <m/>
    <s v="x"/>
    <s v="x"/>
  </r>
  <r>
    <x v="100"/>
    <s v="Viby Skole"/>
    <x v="5"/>
    <n v="4"/>
    <n v="22"/>
    <n v="2"/>
    <x v="8"/>
    <m/>
    <x v="1"/>
    <x v="0"/>
    <m/>
    <s v="x"/>
    <s v="x"/>
  </r>
  <r>
    <x v="100"/>
    <s v="Via University College"/>
    <x v="23"/>
    <s v="VIA lærer"/>
    <n v="32"/>
    <n v="2"/>
    <x v="14"/>
    <m/>
    <x v="1"/>
    <x v="0"/>
    <m/>
    <m/>
    <s v="x"/>
  </r>
  <r>
    <x v="100"/>
    <s v="Gjennestad (Norge)"/>
    <x v="14"/>
    <s v="Internationale"/>
    <n v="7"/>
    <n v="1"/>
    <x v="0"/>
    <m/>
    <x v="0"/>
    <x v="0"/>
    <m/>
    <m/>
    <m/>
  </r>
  <r>
    <x v="100"/>
    <s v="Syddjurs Gymnasium"/>
    <x v="1"/>
    <s v="Gym"/>
    <n v="18"/>
    <n v="2"/>
    <x v="0"/>
    <m/>
    <x v="0"/>
    <x v="0"/>
    <m/>
    <m/>
    <m/>
  </r>
  <r>
    <x v="100"/>
    <s v="Skjern Kristne Friskole"/>
    <x v="5"/>
    <n v="5"/>
    <n v="24"/>
    <n v="2"/>
    <x v="0"/>
    <m/>
    <x v="0"/>
    <x v="2"/>
    <m/>
    <m/>
    <m/>
  </r>
  <r>
    <x v="100"/>
    <s v="Trekløverskolens"/>
    <x v="4"/>
    <n v="2"/>
    <n v="11"/>
    <n v="6"/>
    <x v="0"/>
    <m/>
    <x v="0"/>
    <x v="0"/>
    <m/>
    <m/>
    <m/>
  </r>
  <r>
    <x v="101"/>
    <s v="Tranbjergskolen"/>
    <x v="5"/>
    <n v="4"/>
    <n v="24"/>
    <n v="2"/>
    <x v="8"/>
    <m/>
    <x v="1"/>
    <x v="0"/>
    <m/>
    <s v="x"/>
    <s v="x"/>
  </r>
  <r>
    <x v="101"/>
    <s v="Norddjurs Midt Pastorat"/>
    <x v="9"/>
    <s v="Konfirmander"/>
    <n v="20"/>
    <n v="2"/>
    <x v="11"/>
    <m/>
    <x v="1"/>
    <x v="0"/>
    <m/>
    <m/>
    <m/>
  </r>
  <r>
    <x v="101"/>
    <s v="Johannesskolen"/>
    <x v="3"/>
    <n v="7"/>
    <n v="24"/>
    <n v="2"/>
    <x v="0"/>
    <m/>
    <x v="0"/>
    <x v="0"/>
    <m/>
    <m/>
    <m/>
  </r>
  <r>
    <x v="101"/>
    <s v="Risskov Gymnasium"/>
    <x v="1"/>
    <s v="Gym"/>
    <n v="19"/>
    <n v="1"/>
    <x v="0"/>
    <m/>
    <x v="0"/>
    <x v="0"/>
    <m/>
    <m/>
    <s v="x"/>
  </r>
  <r>
    <x v="101"/>
    <s v="Gudenåskolen"/>
    <x v="3"/>
    <n v="8"/>
    <n v="20"/>
    <n v="2"/>
    <x v="0"/>
    <m/>
    <x v="0"/>
    <x v="0"/>
    <m/>
    <m/>
    <m/>
  </r>
  <r>
    <x v="101"/>
    <s v="Gudenåskolen"/>
    <x v="3"/>
    <n v="8"/>
    <n v="20"/>
    <n v="2"/>
    <x v="0"/>
    <m/>
    <x v="0"/>
    <x v="0"/>
    <m/>
    <m/>
    <m/>
  </r>
  <r>
    <x v="101"/>
    <s v="Aarhus Universitet"/>
    <x v="15"/>
    <m/>
    <n v="9"/>
    <n v="1"/>
    <x v="0"/>
    <m/>
    <x v="0"/>
    <x v="0"/>
    <m/>
    <m/>
    <s v="x"/>
  </r>
  <r>
    <x v="101"/>
    <s v="Brønderslev Gymnasium"/>
    <x v="1"/>
    <s v="Gym"/>
    <n v="27"/>
    <n v="1"/>
    <x v="0"/>
    <m/>
    <x v="0"/>
    <x v="0"/>
    <m/>
    <m/>
    <m/>
  </r>
  <r>
    <x v="101"/>
    <s v="Jægerspris Skole"/>
    <x v="3"/>
    <n v="8"/>
    <n v="17"/>
    <n v="2"/>
    <x v="0"/>
    <m/>
    <x v="0"/>
    <x v="0"/>
    <m/>
    <m/>
    <m/>
  </r>
  <r>
    <x v="101"/>
    <s v="Vejle Midtbyskole"/>
    <x v="3"/>
    <n v="8"/>
    <n v="18"/>
    <n v="2"/>
    <x v="0"/>
    <m/>
    <x v="0"/>
    <x v="0"/>
    <m/>
    <m/>
    <m/>
  </r>
  <r>
    <x v="101"/>
    <s v="Vejle Midtbyskole"/>
    <x v="3"/>
    <n v="8"/>
    <n v="18"/>
    <n v="2"/>
    <x v="0"/>
    <m/>
    <x v="0"/>
    <x v="0"/>
    <m/>
    <m/>
    <m/>
  </r>
  <r>
    <x v="101"/>
    <s v="Østerbyskole"/>
    <x v="5"/>
    <n v="5"/>
    <n v="14"/>
    <n v="1"/>
    <x v="0"/>
    <m/>
    <x v="0"/>
    <x v="0"/>
    <m/>
    <m/>
    <m/>
  </r>
  <r>
    <x v="101"/>
    <s v="Aarhus Friskole"/>
    <x v="5"/>
    <n v="5"/>
    <n v="21"/>
    <n v="2"/>
    <x v="0"/>
    <m/>
    <x v="0"/>
    <x v="0"/>
    <m/>
    <m/>
    <s v="x"/>
  </r>
  <r>
    <x v="101"/>
    <s v="Sæbygårdsskolen"/>
    <x v="3"/>
    <n v="8"/>
    <n v="20"/>
    <n v="3"/>
    <x v="0"/>
    <m/>
    <x v="0"/>
    <x v="0"/>
    <m/>
    <m/>
    <m/>
  </r>
  <r>
    <x v="101"/>
    <s v="Virupskolen"/>
    <x v="3"/>
    <n v="7"/>
    <n v="22"/>
    <n v="2"/>
    <x v="0"/>
    <m/>
    <x v="0"/>
    <x v="12"/>
    <m/>
    <m/>
    <s v="x"/>
  </r>
  <r>
    <x v="101"/>
    <s v="Hobro Søndre Skole"/>
    <x v="3"/>
    <n v="8"/>
    <n v="19"/>
    <n v="1"/>
    <x v="0"/>
    <m/>
    <x v="0"/>
    <x v="2"/>
    <m/>
    <m/>
    <m/>
  </r>
  <r>
    <x v="101"/>
    <s v="Hobro Søndre Skole"/>
    <x v="3"/>
    <n v="8"/>
    <n v="24"/>
    <n v="1"/>
    <x v="0"/>
    <m/>
    <x v="0"/>
    <x v="2"/>
    <m/>
    <m/>
    <m/>
  </r>
  <r>
    <x v="102"/>
    <s v="Vorrevangskolen"/>
    <x v="7"/>
    <s v="Special"/>
    <n v="15"/>
    <n v="4"/>
    <x v="6"/>
    <m/>
    <x v="1"/>
    <x v="0"/>
    <s v="x"/>
    <s v="x"/>
    <s v="x"/>
  </r>
  <r>
    <x v="102"/>
    <s v="Sørvad Ørnhøj Skole"/>
    <x v="5"/>
    <n v="6"/>
    <n v="16"/>
    <n v="2"/>
    <x v="8"/>
    <m/>
    <x v="1"/>
    <x v="0"/>
    <m/>
    <m/>
    <m/>
  </r>
  <r>
    <x v="102"/>
    <s v="Sørvad Ørnhøj Skole"/>
    <x v="5"/>
    <n v="6"/>
    <n v="16"/>
    <n v="2"/>
    <x v="8"/>
    <m/>
    <x v="1"/>
    <x v="0"/>
    <m/>
    <m/>
    <m/>
  </r>
  <r>
    <x v="102"/>
    <s v="Hjallerup Skole"/>
    <x v="3"/>
    <n v="8"/>
    <n v="28"/>
    <n v="2"/>
    <x v="12"/>
    <m/>
    <x v="1"/>
    <x v="0"/>
    <m/>
    <m/>
    <m/>
  </r>
  <r>
    <x v="102"/>
    <s v="Hjallerup Skole"/>
    <x v="3"/>
    <n v="8"/>
    <n v="28"/>
    <n v="2"/>
    <x v="12"/>
    <m/>
    <x v="1"/>
    <x v="0"/>
    <m/>
    <m/>
    <m/>
  </r>
  <r>
    <x v="102"/>
    <s v="Samsø Skole"/>
    <x v="4"/>
    <n v="1"/>
    <n v="19"/>
    <n v="3"/>
    <x v="5"/>
    <m/>
    <x v="1"/>
    <x v="0"/>
    <m/>
    <m/>
    <m/>
  </r>
  <r>
    <x v="102"/>
    <s v="Johannesskolen"/>
    <x v="3"/>
    <n v="7"/>
    <n v="23"/>
    <n v="2"/>
    <x v="0"/>
    <m/>
    <x v="0"/>
    <x v="0"/>
    <m/>
    <m/>
    <m/>
  </r>
  <r>
    <x v="102"/>
    <s v="N. Kochs Skole"/>
    <x v="3"/>
    <n v="7"/>
    <n v="13"/>
    <n v="1"/>
    <x v="0"/>
    <m/>
    <x v="0"/>
    <x v="2"/>
    <m/>
    <m/>
    <s v="x"/>
  </r>
  <r>
    <x v="102"/>
    <s v="SOSU Fyn"/>
    <x v="12"/>
    <s v="SOSU"/>
    <n v="19"/>
    <n v="2"/>
    <x v="0"/>
    <s v="x"/>
    <x v="1"/>
    <x v="0"/>
    <m/>
    <m/>
    <m/>
  </r>
  <r>
    <x v="102"/>
    <s v="Ikast-Brande Gymnasium"/>
    <x v="1"/>
    <s v="Gym"/>
    <n v="26"/>
    <n v="4"/>
    <x v="0"/>
    <m/>
    <x v="0"/>
    <x v="0"/>
    <m/>
    <m/>
    <m/>
  </r>
  <r>
    <x v="102"/>
    <s v="Børnehuset Luffen"/>
    <x v="0"/>
    <s v="Børnehave"/>
    <n v="7"/>
    <n v="2"/>
    <x v="0"/>
    <m/>
    <x v="0"/>
    <x v="0"/>
    <m/>
    <m/>
    <s v="x"/>
  </r>
  <r>
    <x v="102"/>
    <s v="Frederiksbjerg Børnehuse"/>
    <x v="0"/>
    <s v="Børnehave"/>
    <n v="4"/>
    <n v="2"/>
    <x v="0"/>
    <m/>
    <x v="0"/>
    <x v="0"/>
    <m/>
    <m/>
    <s v="x"/>
  </r>
  <r>
    <x v="102"/>
    <s v="DII Hobitten"/>
    <x v="0"/>
    <s v="Børnehave"/>
    <n v="14"/>
    <n v="2"/>
    <x v="0"/>
    <m/>
    <x v="0"/>
    <x v="0"/>
    <m/>
    <m/>
    <s v="x"/>
  </r>
  <r>
    <x v="102"/>
    <s v="Tørring Gymnasium"/>
    <x v="1"/>
    <s v="Gym"/>
    <n v="26"/>
    <n v="2"/>
    <x v="0"/>
    <m/>
    <x v="0"/>
    <x v="0"/>
    <m/>
    <m/>
    <m/>
  </r>
  <r>
    <x v="102"/>
    <s v="Tørring Gymnasium"/>
    <x v="1"/>
    <s v="Gym"/>
    <n v="26"/>
    <n v="2"/>
    <x v="0"/>
    <m/>
    <x v="0"/>
    <x v="0"/>
    <m/>
    <m/>
    <m/>
  </r>
  <r>
    <x v="103"/>
    <s v="Fenskær Efterskole"/>
    <x v="7"/>
    <s v="Special"/>
    <n v="20"/>
    <n v="2"/>
    <x v="14"/>
    <m/>
    <x v="1"/>
    <x v="0"/>
    <m/>
    <m/>
    <m/>
  </r>
  <r>
    <x v="103"/>
    <s v="Fenskær Efterskole"/>
    <x v="7"/>
    <s v="Special"/>
    <n v="20"/>
    <n v="2"/>
    <x v="14"/>
    <m/>
    <x v="1"/>
    <x v="0"/>
    <m/>
    <m/>
    <m/>
  </r>
  <r>
    <x v="103"/>
    <s v="Fenskær Efterskole"/>
    <x v="7"/>
    <s v="Special"/>
    <n v="20"/>
    <n v="2"/>
    <x v="14"/>
    <m/>
    <x v="1"/>
    <x v="0"/>
    <m/>
    <m/>
    <m/>
  </r>
  <r>
    <x v="103"/>
    <s v="Solbakkeskolen"/>
    <x v="7"/>
    <s v="Special"/>
    <n v="8"/>
    <n v="3"/>
    <x v="11"/>
    <m/>
    <x v="1"/>
    <x v="0"/>
    <s v="x"/>
    <m/>
    <m/>
  </r>
  <r>
    <x v="103"/>
    <s v="Aarhus Universitet"/>
    <x v="15"/>
    <s v="Uni."/>
    <n v="26"/>
    <n v="4"/>
    <x v="0"/>
    <m/>
    <x v="0"/>
    <x v="0"/>
    <m/>
    <m/>
    <s v="x"/>
  </r>
  <r>
    <x v="103"/>
    <s v="Hjemmeskole"/>
    <x v="11"/>
    <m/>
    <n v="2"/>
    <n v="2"/>
    <x v="0"/>
    <m/>
    <x v="0"/>
    <x v="0"/>
    <m/>
    <m/>
    <m/>
  </r>
  <r>
    <x v="103"/>
    <s v="Aarhus Universitet"/>
    <x v="15"/>
    <s v="Uni."/>
    <n v="30"/>
    <n v="1"/>
    <x v="0"/>
    <m/>
    <x v="0"/>
    <x v="0"/>
    <m/>
    <m/>
    <s v="x"/>
  </r>
  <r>
    <x v="103"/>
    <s v="Vitting Skole"/>
    <x v="3"/>
    <n v="7"/>
    <n v="20"/>
    <n v="3"/>
    <x v="0"/>
    <m/>
    <x v="0"/>
    <x v="0"/>
    <m/>
    <m/>
    <m/>
  </r>
  <r>
    <x v="103"/>
    <s v="Vitting Skole"/>
    <x v="3"/>
    <n v="7"/>
    <n v="20"/>
    <n v="3"/>
    <x v="0"/>
    <m/>
    <x v="0"/>
    <x v="0"/>
    <m/>
    <m/>
    <m/>
  </r>
  <r>
    <x v="103"/>
    <s v="Odder Gymnasium"/>
    <x v="1"/>
    <s v="STX"/>
    <n v="24"/>
    <n v="1"/>
    <x v="0"/>
    <m/>
    <x v="0"/>
    <x v="0"/>
    <m/>
    <m/>
    <m/>
  </r>
  <r>
    <x v="103"/>
    <s v="Odder Gymnasium"/>
    <x v="1"/>
    <s v="STX"/>
    <n v="24"/>
    <n v="1"/>
    <x v="0"/>
    <m/>
    <x v="0"/>
    <x v="0"/>
    <m/>
    <m/>
    <m/>
  </r>
  <r>
    <x v="103"/>
    <s v="Odder Gymnasium"/>
    <x v="1"/>
    <s v="STX"/>
    <n v="24"/>
    <n v="1"/>
    <x v="0"/>
    <m/>
    <x v="0"/>
    <x v="0"/>
    <m/>
    <m/>
    <m/>
  </r>
  <r>
    <x v="103"/>
    <s v="Odder Gymnasium"/>
    <x v="1"/>
    <s v="STX"/>
    <n v="24"/>
    <n v="1"/>
    <x v="0"/>
    <m/>
    <x v="0"/>
    <x v="0"/>
    <m/>
    <m/>
    <m/>
  </r>
  <r>
    <x v="103"/>
    <s v="Odder Gymnasium"/>
    <x v="1"/>
    <s v="STX"/>
    <n v="24"/>
    <n v="1"/>
    <x v="0"/>
    <m/>
    <x v="0"/>
    <x v="0"/>
    <m/>
    <m/>
    <m/>
  </r>
  <r>
    <x v="103"/>
    <s v="Odder Gymnasium"/>
    <x v="1"/>
    <s v="STX"/>
    <n v="24"/>
    <n v="1"/>
    <x v="0"/>
    <m/>
    <x v="0"/>
    <x v="0"/>
    <m/>
    <m/>
    <m/>
  </r>
  <r>
    <x v="103"/>
    <s v="Via University College"/>
    <x v="1"/>
    <s v="VIA Pæd."/>
    <n v="2"/>
    <n v="2"/>
    <x v="0"/>
    <m/>
    <x v="0"/>
    <x v="0"/>
    <m/>
    <m/>
    <s v="x"/>
  </r>
  <r>
    <x v="103"/>
    <s v="Hostruphøj"/>
    <x v="3"/>
    <s v="7.-9."/>
    <n v="10"/>
    <n v="3"/>
    <x v="0"/>
    <m/>
    <x v="0"/>
    <x v="0"/>
    <m/>
    <m/>
    <m/>
  </r>
  <r>
    <x v="103"/>
    <s v="Sprogamt Fredericia"/>
    <x v="16"/>
    <s v="Sprogskole"/>
    <n v="24"/>
    <n v="2"/>
    <x v="0"/>
    <m/>
    <x v="0"/>
    <x v="0"/>
    <m/>
    <m/>
    <m/>
  </r>
  <r>
    <x v="103"/>
    <s v="Sprogamt Fredericia"/>
    <x v="16"/>
    <s v="Sprogskole"/>
    <n v="24"/>
    <n v="2"/>
    <x v="0"/>
    <m/>
    <x v="0"/>
    <x v="0"/>
    <m/>
    <m/>
    <m/>
  </r>
  <r>
    <x v="103"/>
    <s v="Sprogamt Fredericia"/>
    <x v="16"/>
    <s v="Sprogskole"/>
    <n v="24"/>
    <n v="2"/>
    <x v="0"/>
    <m/>
    <x v="0"/>
    <x v="0"/>
    <m/>
    <m/>
    <m/>
  </r>
  <r>
    <x v="103"/>
    <s v="Sprogamt Fredericia"/>
    <x v="16"/>
    <s v="Sprogskole"/>
    <n v="24"/>
    <n v="2"/>
    <x v="0"/>
    <m/>
    <x v="0"/>
    <x v="0"/>
    <m/>
    <m/>
    <m/>
  </r>
  <r>
    <x v="103"/>
    <s v="Sprogamt Fredericia"/>
    <x v="16"/>
    <s v="Sprogskole"/>
    <n v="24"/>
    <n v="2"/>
    <x v="0"/>
    <m/>
    <x v="0"/>
    <x v="0"/>
    <m/>
    <m/>
    <m/>
  </r>
  <r>
    <x v="103"/>
    <s v="Børnebåndet"/>
    <x v="0"/>
    <s v="Børnehave"/>
    <n v="13"/>
    <n v="2"/>
    <x v="0"/>
    <m/>
    <x v="0"/>
    <x v="0"/>
    <m/>
    <m/>
    <s v="x"/>
  </r>
  <r>
    <x v="103"/>
    <s v="FGU AArhus"/>
    <x v="13"/>
    <s v="FGU"/>
    <n v="28"/>
    <n v="6"/>
    <x v="0"/>
    <m/>
    <x v="0"/>
    <x v="0"/>
    <m/>
    <m/>
    <s v="x"/>
  </r>
  <r>
    <x v="103"/>
    <s v="Nyborg Friskole"/>
    <x v="5"/>
    <s v="4.-5."/>
    <n v="22"/>
    <n v="2"/>
    <x v="0"/>
    <m/>
    <x v="0"/>
    <x v="0"/>
    <m/>
    <m/>
    <m/>
  </r>
  <r>
    <x v="103"/>
    <s v="Nyborg Friskole"/>
    <x v="5"/>
    <s v="4.-5."/>
    <n v="22"/>
    <n v="2"/>
    <x v="0"/>
    <m/>
    <x v="0"/>
    <x v="0"/>
    <m/>
    <m/>
    <m/>
  </r>
  <r>
    <x v="104"/>
    <s v="Nørrevangskolen"/>
    <x v="3"/>
    <s v="7.-8."/>
    <n v="21"/>
    <n v="2"/>
    <x v="7"/>
    <m/>
    <x v="1"/>
    <x v="0"/>
    <m/>
    <m/>
    <m/>
  </r>
  <r>
    <x v="104"/>
    <s v="Nørrevangskolen"/>
    <x v="3"/>
    <s v="7.-8."/>
    <n v="21"/>
    <n v="2"/>
    <x v="7"/>
    <m/>
    <x v="1"/>
    <x v="0"/>
    <m/>
    <m/>
    <m/>
  </r>
  <r>
    <x v="104"/>
    <s v="Interskolen"/>
    <x v="5"/>
    <n v="4"/>
    <n v="22"/>
    <n v="2"/>
    <x v="3"/>
    <m/>
    <x v="1"/>
    <x v="0"/>
    <m/>
    <s v="x"/>
    <s v="x"/>
  </r>
  <r>
    <x v="104"/>
    <s v="Interskolen"/>
    <x v="5"/>
    <n v="4"/>
    <n v="22"/>
    <n v="2"/>
    <x v="3"/>
    <m/>
    <x v="1"/>
    <x v="0"/>
    <m/>
    <s v="x"/>
    <s v="x"/>
  </r>
  <r>
    <x v="104"/>
    <s v="Brattingborgskolen "/>
    <x v="5"/>
    <n v="6"/>
    <n v="19"/>
    <n v="2"/>
    <x v="2"/>
    <m/>
    <x v="1"/>
    <x v="0"/>
    <m/>
    <m/>
    <m/>
  </r>
  <r>
    <x v="104"/>
    <s v="Tech College"/>
    <x v="14"/>
    <s v="Internationale"/>
    <n v="16"/>
    <n v="2"/>
    <x v="4"/>
    <m/>
    <x v="1"/>
    <x v="0"/>
    <m/>
    <m/>
    <m/>
  </r>
  <r>
    <x v="104"/>
    <s v="Grønhøjskolen"/>
    <x v="4"/>
    <n v="3"/>
    <n v="28"/>
    <n v="4"/>
    <x v="6"/>
    <m/>
    <x v="1"/>
    <x v="0"/>
    <m/>
    <m/>
    <m/>
  </r>
  <r>
    <x v="104"/>
    <s v="Skanderborg Gymnasium"/>
    <x v="1"/>
    <s v="STX"/>
    <n v="19"/>
    <n v="2"/>
    <x v="0"/>
    <m/>
    <x v="0"/>
    <x v="0"/>
    <m/>
    <m/>
    <m/>
  </r>
  <r>
    <x v="104"/>
    <s v="Skanderborg Gymnasium"/>
    <x v="1"/>
    <s v="STX"/>
    <n v="19"/>
    <n v="2"/>
    <x v="0"/>
    <m/>
    <x v="0"/>
    <x v="0"/>
    <m/>
    <m/>
    <m/>
  </r>
  <r>
    <x v="104"/>
    <s v="Aarhus Universitet"/>
    <x v="22"/>
    <s v="Uni."/>
    <n v="30"/>
    <n v="1"/>
    <x v="0"/>
    <m/>
    <x v="0"/>
    <x v="0"/>
    <m/>
    <m/>
    <s v="x"/>
  </r>
  <r>
    <x v="104"/>
    <s v="Tilst Skole"/>
    <x v="3"/>
    <n v="7"/>
    <n v="13"/>
    <n v="1"/>
    <x v="0"/>
    <m/>
    <x v="0"/>
    <x v="0"/>
    <m/>
    <m/>
    <s v="x"/>
  </r>
  <r>
    <x v="104"/>
    <s v="Nørrevangskolen"/>
    <x v="3"/>
    <s v="7.-8."/>
    <n v="20"/>
    <n v="1"/>
    <x v="0"/>
    <m/>
    <x v="0"/>
    <x v="0"/>
    <m/>
    <m/>
    <m/>
  </r>
  <r>
    <x v="104"/>
    <s v="Nørrevangskolen"/>
    <x v="3"/>
    <s v="7.-8."/>
    <n v="20"/>
    <n v="1"/>
    <x v="0"/>
    <m/>
    <x v="0"/>
    <x v="0"/>
    <m/>
    <m/>
    <m/>
  </r>
  <r>
    <x v="104"/>
    <s v="Gammelgaardsskolen"/>
    <x v="5"/>
    <n v="6"/>
    <n v="19"/>
    <n v="1"/>
    <x v="0"/>
    <m/>
    <x v="0"/>
    <x v="0"/>
    <m/>
    <m/>
    <s v="x"/>
  </r>
  <r>
    <x v="104"/>
    <s v="HF og VUC Herning"/>
    <x v="1"/>
    <s v="HF og VUC"/>
    <n v="35"/>
    <n v="3"/>
    <x v="0"/>
    <s v="x"/>
    <x v="1"/>
    <x v="0"/>
    <m/>
    <m/>
    <m/>
  </r>
  <r>
    <x v="104"/>
    <s v="Elise Smiths Skole"/>
    <x v="5"/>
    <n v="6"/>
    <n v="22"/>
    <n v="4"/>
    <x v="1"/>
    <s v=""/>
    <x v="0"/>
    <x v="1"/>
    <m/>
    <s v=""/>
    <s v=""/>
  </r>
  <r>
    <x v="104"/>
    <s v="?"/>
    <x v="3"/>
    <s v="9-10"/>
    <n v="5"/>
    <n v="3"/>
    <x v="1"/>
    <s v=""/>
    <x v="0"/>
    <x v="1"/>
    <m/>
    <s v=""/>
    <s v=""/>
  </r>
  <r>
    <x v="105"/>
    <s v="Nordstjerneskolen"/>
    <x v="3"/>
    <n v="9"/>
    <n v="4"/>
    <n v="3"/>
    <x v="0"/>
    <m/>
    <x v="0"/>
    <x v="0"/>
    <m/>
    <m/>
    <m/>
  </r>
  <r>
    <x v="105"/>
    <s v="Jelling Friskole"/>
    <x v="3"/>
    <s v="6-7"/>
    <n v="20"/>
    <n v="2"/>
    <x v="1"/>
    <s v=""/>
    <x v="0"/>
    <x v="1"/>
    <m/>
    <s v=""/>
    <s v=""/>
  </r>
  <r>
    <x v="106"/>
    <s v="Lauersens Realskole"/>
    <x v="3"/>
    <n v="9"/>
    <n v="20"/>
    <n v="1"/>
    <x v="1"/>
    <s v=""/>
    <x v="0"/>
    <x v="1"/>
    <m/>
    <s v=""/>
    <s v=""/>
  </r>
  <r>
    <x v="107"/>
    <s v="Tilst Skole"/>
    <x v="5"/>
    <n v="5"/>
    <n v="20"/>
    <n v="2"/>
    <x v="13"/>
    <m/>
    <x v="1"/>
    <x v="0"/>
    <m/>
    <s v="x"/>
    <s v="x"/>
  </r>
  <r>
    <x v="107"/>
    <s v="Hellebjerg Idrætsefterskole"/>
    <x v="6"/>
    <n v="10"/>
    <n v="24"/>
    <n v="2"/>
    <x v="12"/>
    <m/>
    <x v="1"/>
    <x v="0"/>
    <m/>
    <m/>
    <m/>
  </r>
  <r>
    <x v="107"/>
    <s v="Højboskolen"/>
    <x v="3"/>
    <n v="7"/>
    <n v="20"/>
    <n v="3"/>
    <x v="0"/>
    <m/>
    <x v="0"/>
    <x v="0"/>
    <m/>
    <m/>
    <m/>
  </r>
  <r>
    <x v="107"/>
    <s v="Brørup skolen"/>
    <x v="5"/>
    <n v="6"/>
    <n v="20"/>
    <n v="2"/>
    <x v="0"/>
    <m/>
    <x v="0"/>
    <x v="0"/>
    <m/>
    <m/>
    <m/>
  </r>
  <r>
    <x v="107"/>
    <s v="Nørbæk Efterskole"/>
    <x v="3"/>
    <n v="8"/>
    <n v="4"/>
    <n v="1"/>
    <x v="0"/>
    <m/>
    <x v="0"/>
    <x v="0"/>
    <m/>
    <m/>
    <m/>
  </r>
  <r>
    <x v="107"/>
    <s v="Hjemmeskole"/>
    <x v="11"/>
    <n v="1"/>
    <n v="4"/>
    <n v="1"/>
    <x v="0"/>
    <m/>
    <x v="0"/>
    <x v="0"/>
    <m/>
    <m/>
    <m/>
  </r>
  <r>
    <x v="107"/>
    <s v="Viby Skole"/>
    <x v="4"/>
    <n v="1"/>
    <n v="20"/>
    <n v="2"/>
    <x v="1"/>
    <s v=""/>
    <x v="0"/>
    <x v="0"/>
    <m/>
    <s v=""/>
    <s v=""/>
  </r>
  <r>
    <x v="107"/>
    <s v="Tilst Skole"/>
    <x v="5"/>
    <n v="4"/>
    <n v="15"/>
    <n v="2"/>
    <x v="1"/>
    <s v=""/>
    <x v="0"/>
    <x v="1"/>
    <m/>
    <s v=""/>
    <s v="x"/>
  </r>
  <r>
    <x v="108"/>
    <s v="Ida Holst Skole"/>
    <x v="5"/>
    <n v="5"/>
    <n v="22"/>
    <n v="2"/>
    <x v="2"/>
    <m/>
    <x v="1"/>
    <x v="0"/>
    <m/>
    <m/>
    <m/>
  </r>
  <r>
    <x v="108"/>
    <s v="Kvikmarken Privatskole"/>
    <x v="5"/>
    <n v="5"/>
    <n v="19"/>
    <n v="2"/>
    <x v="8"/>
    <m/>
    <x v="1"/>
    <x v="0"/>
    <m/>
    <m/>
    <m/>
  </r>
  <r>
    <x v="108"/>
    <s v="Kvikmarken Privatskole"/>
    <x v="5"/>
    <n v="5"/>
    <n v="19"/>
    <n v="2"/>
    <x v="8"/>
    <m/>
    <x v="1"/>
    <x v="0"/>
    <m/>
    <m/>
    <m/>
  </r>
  <r>
    <x v="108"/>
    <s v="Odder Gymnasium"/>
    <x v="1"/>
    <s v="Gym"/>
    <n v="25"/>
    <n v="1"/>
    <x v="0"/>
    <m/>
    <x v="0"/>
    <x v="0"/>
    <m/>
    <m/>
    <m/>
  </r>
  <r>
    <x v="108"/>
    <s v="Odder Gymnasium"/>
    <x v="1"/>
    <s v="Gym"/>
    <n v="25"/>
    <n v="1"/>
    <x v="0"/>
    <m/>
    <x v="0"/>
    <x v="0"/>
    <m/>
    <m/>
    <m/>
  </r>
  <r>
    <x v="108"/>
    <s v="SOSU Fyn"/>
    <x v="12"/>
    <s v="SOSU"/>
    <n v="25"/>
    <n v="2"/>
    <x v="0"/>
    <m/>
    <x v="0"/>
    <x v="0"/>
    <m/>
    <m/>
    <m/>
  </r>
  <r>
    <x v="108"/>
    <s v="SOSU Fyn"/>
    <x v="12"/>
    <s v="SOSU"/>
    <n v="25"/>
    <n v="2"/>
    <x v="0"/>
    <m/>
    <x v="0"/>
    <x v="0"/>
    <m/>
    <m/>
    <m/>
  </r>
  <r>
    <x v="108"/>
    <s v="Østermarkskolen Aars"/>
    <x v="3"/>
    <n v="8"/>
    <n v="28"/>
    <n v="2"/>
    <x v="0"/>
    <m/>
    <x v="0"/>
    <x v="0"/>
    <m/>
    <m/>
    <m/>
  </r>
  <r>
    <x v="108"/>
    <s v="Østermarkskolen Aars"/>
    <x v="3"/>
    <n v="8"/>
    <n v="28"/>
    <n v="2"/>
    <x v="0"/>
    <m/>
    <x v="0"/>
    <x v="0"/>
    <m/>
    <m/>
    <m/>
  </r>
  <r>
    <x v="108"/>
    <s v="Dybkær Specialskole"/>
    <x v="7"/>
    <s v="Special"/>
    <n v="3"/>
    <n v="2"/>
    <x v="0"/>
    <m/>
    <x v="0"/>
    <x v="0"/>
    <s v="x"/>
    <m/>
    <m/>
  </r>
  <r>
    <x v="108"/>
    <s v="UCN Pædagog"/>
    <x v="1"/>
    <s v="Pæd"/>
    <n v="12"/>
    <n v="3"/>
    <x v="0"/>
    <m/>
    <x v="0"/>
    <x v="0"/>
    <m/>
    <m/>
    <m/>
  </r>
  <r>
    <x v="108"/>
    <s v="CSV Vejle"/>
    <x v="18"/>
    <s v="STU"/>
    <n v="3"/>
    <n v="2"/>
    <x v="0"/>
    <m/>
    <x v="0"/>
    <x v="0"/>
    <m/>
    <m/>
    <m/>
  </r>
  <r>
    <x v="108"/>
    <s v="Ida Holst Skole"/>
    <x v="5"/>
    <n v="5"/>
    <n v="22"/>
    <n v="2"/>
    <x v="0"/>
    <m/>
    <x v="0"/>
    <x v="0"/>
    <m/>
    <m/>
    <m/>
  </r>
  <r>
    <x v="108"/>
    <s v="Uglegårdsskolen"/>
    <x v="3"/>
    <n v="8"/>
    <n v="23"/>
    <n v="2"/>
    <x v="0"/>
    <m/>
    <x v="0"/>
    <x v="0"/>
    <m/>
    <m/>
    <m/>
  </r>
  <r>
    <x v="108"/>
    <s v="Jægerspris Skole"/>
    <x v="5"/>
    <n v="5"/>
    <n v="21"/>
    <n v="2"/>
    <x v="0"/>
    <m/>
    <x v="0"/>
    <x v="0"/>
    <m/>
    <m/>
    <m/>
  </r>
  <r>
    <x v="108"/>
    <s v="Aarhus Statsgymnasium"/>
    <x v="1"/>
    <s v="STX"/>
    <n v="23"/>
    <n v="1"/>
    <x v="0"/>
    <m/>
    <x v="0"/>
    <x v="0"/>
    <m/>
    <m/>
    <s v="x"/>
  </r>
  <r>
    <x v="109"/>
    <s v="Katrinebjergskolen"/>
    <x v="5"/>
    <n v="4"/>
    <n v="17"/>
    <n v="2"/>
    <x v="8"/>
    <m/>
    <x v="1"/>
    <x v="0"/>
    <m/>
    <s v="x"/>
    <s v="x"/>
  </r>
  <r>
    <x v="109"/>
    <s v="Brændstrup Kristne friskole"/>
    <x v="5"/>
    <n v="6"/>
    <n v="18"/>
    <n v="1"/>
    <x v="8"/>
    <m/>
    <x v="1"/>
    <x v="0"/>
    <m/>
    <m/>
    <m/>
  </r>
  <r>
    <x v="109"/>
    <s v="Rudolf Steiner-skolen"/>
    <x v="4"/>
    <n v="3"/>
    <n v="24"/>
    <n v="2"/>
    <x v="0"/>
    <m/>
    <x v="0"/>
    <x v="0"/>
    <m/>
    <m/>
    <s v="x"/>
  </r>
  <r>
    <x v="109"/>
    <s v="Jordbrugets Udd.Center"/>
    <x v="1"/>
    <s v="Erhvervsudd."/>
    <n v="9"/>
    <n v="1"/>
    <x v="0"/>
    <m/>
    <x v="0"/>
    <x v="0"/>
    <m/>
    <m/>
    <s v="x"/>
  </r>
  <r>
    <x v="109"/>
    <s v="Sankt Annæ Skole"/>
    <x v="3"/>
    <n v="8"/>
    <n v="20"/>
    <n v="2"/>
    <x v="0"/>
    <m/>
    <x v="0"/>
    <x v="2"/>
    <m/>
    <m/>
    <m/>
  </r>
  <r>
    <x v="109"/>
    <s v="Sankt Annæ Skole"/>
    <x v="3"/>
    <n v="8"/>
    <n v="20"/>
    <n v="2"/>
    <x v="0"/>
    <m/>
    <x v="0"/>
    <x v="2"/>
    <m/>
    <m/>
    <m/>
  </r>
  <r>
    <x v="109"/>
    <s v="Sankt Annæ Skole"/>
    <x v="3"/>
    <n v="8"/>
    <n v="20"/>
    <n v="2"/>
    <x v="0"/>
    <m/>
    <x v="0"/>
    <x v="2"/>
    <m/>
    <m/>
    <m/>
  </r>
  <r>
    <x v="109"/>
    <s v="Sankt Annæ Skole"/>
    <x v="3"/>
    <n v="8"/>
    <n v="20"/>
    <n v="2"/>
    <x v="0"/>
    <m/>
    <x v="0"/>
    <x v="2"/>
    <m/>
    <m/>
    <m/>
  </r>
  <r>
    <x v="109"/>
    <s v="N. Kochs Skole"/>
    <x v="3"/>
    <n v="7"/>
    <n v="14"/>
    <n v="1"/>
    <x v="0"/>
    <m/>
    <x v="0"/>
    <x v="2"/>
    <m/>
    <m/>
    <s v="x"/>
  </r>
  <r>
    <x v="109"/>
    <s v="Grenaa Gymnasium"/>
    <x v="1"/>
    <s v="Gym"/>
    <n v="28"/>
    <n v="2"/>
    <x v="0"/>
    <m/>
    <x v="0"/>
    <x v="0"/>
    <m/>
    <m/>
    <m/>
  </r>
  <r>
    <x v="109"/>
    <s v="Grenaa Gymnasium"/>
    <x v="1"/>
    <s v="Gym"/>
    <n v="28"/>
    <n v="2"/>
    <x v="0"/>
    <m/>
    <x v="0"/>
    <x v="0"/>
    <m/>
    <m/>
    <m/>
  </r>
  <r>
    <x v="109"/>
    <s v="Tre Ege Skolen"/>
    <x v="5"/>
    <n v="6"/>
    <n v="13"/>
    <n v="2"/>
    <x v="0"/>
    <m/>
    <x v="0"/>
    <x v="0"/>
    <m/>
    <m/>
    <m/>
  </r>
  <r>
    <x v="109"/>
    <s v="Aarhus Tech"/>
    <x v="1"/>
    <s v="Tech"/>
    <n v="24"/>
    <n v="2"/>
    <x v="0"/>
    <m/>
    <x v="0"/>
    <x v="0"/>
    <m/>
    <m/>
    <s v="x"/>
  </r>
  <r>
    <x v="109"/>
    <s v="SOSU Horsens"/>
    <x v="12"/>
    <s v="SOSU"/>
    <n v="25"/>
    <n v="3"/>
    <x v="0"/>
    <m/>
    <x v="0"/>
    <x v="0"/>
    <m/>
    <m/>
    <m/>
  </r>
  <r>
    <x v="110"/>
    <s v="Engdalskolen"/>
    <x v="5"/>
    <n v="5"/>
    <n v="24"/>
    <n v="2"/>
    <x v="13"/>
    <m/>
    <x v="1"/>
    <x v="0"/>
    <m/>
    <s v="x"/>
    <s v="x"/>
  </r>
  <r>
    <x v="110"/>
    <s v="Kildegård Privatskole"/>
    <x v="5"/>
    <n v="6"/>
    <n v="24"/>
    <n v="2"/>
    <x v="7"/>
    <m/>
    <x v="1"/>
    <x v="0"/>
    <m/>
    <m/>
    <m/>
  </r>
  <r>
    <x v="110"/>
    <s v="Lyreskovskolen"/>
    <x v="5"/>
    <n v="5"/>
    <n v="17"/>
    <n v="2"/>
    <x v="3"/>
    <m/>
    <x v="1"/>
    <x v="0"/>
    <m/>
    <m/>
    <m/>
  </r>
  <r>
    <x v="110"/>
    <s v="Lyreskovskolen"/>
    <x v="5"/>
    <n v="5"/>
    <n v="17"/>
    <n v="2"/>
    <x v="3"/>
    <m/>
    <x v="1"/>
    <x v="0"/>
    <m/>
    <m/>
    <m/>
  </r>
  <r>
    <x v="110"/>
    <s v="Ellebækskolen afd. Kalbyris"/>
    <x v="7"/>
    <s v="Special"/>
    <n v="7"/>
    <n v="2"/>
    <x v="15"/>
    <m/>
    <x v="1"/>
    <x v="0"/>
    <m/>
    <m/>
    <m/>
  </r>
  <r>
    <x v="110"/>
    <s v="HHX Gymnasiet Viby"/>
    <x v="1"/>
    <s v="HHX"/>
    <n v="26"/>
    <n v="2"/>
    <x v="4"/>
    <m/>
    <x v="1"/>
    <x v="0"/>
    <m/>
    <m/>
    <s v="x"/>
  </r>
  <r>
    <x v="110"/>
    <s v="A2B"/>
    <x v="16"/>
    <s v="Sprogskole"/>
    <n v="13"/>
    <n v="1"/>
    <x v="0"/>
    <m/>
    <x v="0"/>
    <x v="0"/>
    <m/>
    <m/>
    <s v="x"/>
  </r>
  <r>
    <x v="110"/>
    <s v="Nymarkskolen"/>
    <x v="4"/>
    <n v="3"/>
    <n v="20"/>
    <n v="3"/>
    <x v="0"/>
    <m/>
    <x v="0"/>
    <x v="0"/>
    <m/>
    <m/>
    <m/>
  </r>
  <r>
    <x v="110"/>
    <s v="Tietgen Business"/>
    <x v="1"/>
    <s v="EUD"/>
    <n v="30"/>
    <n v="2"/>
    <x v="0"/>
    <m/>
    <x v="0"/>
    <x v="0"/>
    <m/>
    <m/>
    <m/>
  </r>
  <r>
    <x v="110"/>
    <s v="HHX Gymnasiet Risskov"/>
    <x v="1"/>
    <s v="HHX"/>
    <n v="25"/>
    <n v="1"/>
    <x v="0"/>
    <m/>
    <x v="0"/>
    <x v="0"/>
    <m/>
    <m/>
    <s v="x"/>
  </r>
  <r>
    <x v="110"/>
    <s v="Ryomgaard Realskole"/>
    <x v="14"/>
    <s v="Internationale"/>
    <n v="10"/>
    <n v="1"/>
    <x v="0"/>
    <m/>
    <x v="0"/>
    <x v="0"/>
    <m/>
    <m/>
    <m/>
  </r>
  <r>
    <x v="110"/>
    <s v="Kirkeskovskolen"/>
    <x v="5"/>
    <n v="6"/>
    <n v="12"/>
    <n v="2"/>
    <x v="0"/>
    <m/>
    <x v="0"/>
    <x v="12"/>
    <m/>
    <m/>
    <m/>
  </r>
  <r>
    <x v="110"/>
    <s v="Nymarkskolen"/>
    <x v="3"/>
    <n v="7"/>
    <n v="20"/>
    <n v="2"/>
    <x v="0"/>
    <m/>
    <x v="0"/>
    <x v="0"/>
    <m/>
    <m/>
    <m/>
  </r>
  <r>
    <x v="110"/>
    <s v="Strandskolen"/>
    <x v="24"/>
    <s v="Modtageklasse"/>
    <n v="9"/>
    <n v="1"/>
    <x v="0"/>
    <m/>
    <x v="0"/>
    <x v="0"/>
    <m/>
    <m/>
    <s v="x"/>
  </r>
  <r>
    <x v="110"/>
    <s v="Småskolen Christianshede"/>
    <x v="5"/>
    <s v="3.-7."/>
    <n v="6"/>
    <n v="4"/>
    <x v="0"/>
    <m/>
    <x v="0"/>
    <x v="2"/>
    <m/>
    <m/>
    <m/>
  </r>
  <r>
    <x v="110"/>
    <s v="ISIS G. Salermo"/>
    <x v="14"/>
    <s v="Internationale"/>
    <n v="8"/>
    <n v="2"/>
    <x v="0"/>
    <m/>
    <x v="0"/>
    <x v="0"/>
    <m/>
    <m/>
    <m/>
  </r>
  <r>
    <x v="110"/>
    <s v="Fjelsø Friskole"/>
    <x v="3"/>
    <s v="7.-9."/>
    <n v="14"/>
    <n v="2"/>
    <x v="0"/>
    <m/>
    <x v="0"/>
    <x v="0"/>
    <m/>
    <m/>
    <m/>
  </r>
  <r>
    <x v="110"/>
    <s v="Sønder Felding Skole"/>
    <x v="4"/>
    <s v="1.-5."/>
    <n v="22"/>
    <n v="2"/>
    <x v="0"/>
    <m/>
    <x v="0"/>
    <x v="0"/>
    <m/>
    <m/>
    <m/>
  </r>
  <r>
    <x v="110"/>
    <s v="Sønder Felding Skole"/>
    <x v="4"/>
    <s v="1.-5."/>
    <n v="22"/>
    <n v="2"/>
    <x v="0"/>
    <m/>
    <x v="0"/>
    <x v="0"/>
    <m/>
    <m/>
    <m/>
  </r>
  <r>
    <x v="110"/>
    <s v="Sønder Felding Skole"/>
    <x v="4"/>
    <s v="1.-5."/>
    <n v="22"/>
    <n v="2"/>
    <x v="0"/>
    <m/>
    <x v="0"/>
    <x v="0"/>
    <m/>
    <m/>
    <m/>
  </r>
  <r>
    <x v="110"/>
    <s v="Sønder Felding Skole"/>
    <x v="4"/>
    <s v="1.-5."/>
    <n v="22"/>
    <n v="2"/>
    <x v="0"/>
    <m/>
    <x v="0"/>
    <x v="0"/>
    <m/>
    <m/>
    <m/>
  </r>
  <r>
    <x v="110"/>
    <s v="Lindevangskolen"/>
    <x v="3"/>
    <n v="8"/>
    <n v="19"/>
    <n v="3"/>
    <x v="0"/>
    <m/>
    <x v="0"/>
    <x v="2"/>
    <m/>
    <m/>
    <m/>
  </r>
  <r>
    <x v="110"/>
    <s v="Lindevangskolen"/>
    <x v="3"/>
    <n v="8"/>
    <n v="19"/>
    <n v="3"/>
    <x v="0"/>
    <m/>
    <x v="0"/>
    <x v="2"/>
    <m/>
    <m/>
    <m/>
  </r>
  <r>
    <x v="110"/>
    <s v="SOSU Østjylland"/>
    <x v="12"/>
    <s v="SOSU"/>
    <n v="20"/>
    <n v="2"/>
    <x v="0"/>
    <s v="x"/>
    <x v="1"/>
    <x v="0"/>
    <m/>
    <m/>
    <s v="x"/>
  </r>
  <r>
    <x v="110"/>
    <s v="Kildegård Privatskole"/>
    <x v="5"/>
    <n v="6"/>
    <n v="23"/>
    <n v="2"/>
    <x v="0"/>
    <m/>
    <x v="0"/>
    <x v="0"/>
    <m/>
    <m/>
    <m/>
  </r>
  <r>
    <x v="110"/>
    <s v="Frederiksodde skole"/>
    <x v="5"/>
    <n v="4"/>
    <n v="5"/>
    <n v="5"/>
    <x v="1"/>
    <s v=""/>
    <x v="0"/>
    <x v="1"/>
    <m/>
    <s v=""/>
    <s v=""/>
  </r>
  <r>
    <x v="111"/>
    <s v="Tilst Skole"/>
    <x v="5"/>
    <n v="5"/>
    <n v="24"/>
    <n v="2"/>
    <x v="13"/>
    <m/>
    <x v="1"/>
    <x v="0"/>
    <m/>
    <s v="x"/>
    <s v="x"/>
  </r>
  <r>
    <x v="111"/>
    <s v="Jordbrugets Udd.Center"/>
    <x v="1"/>
    <s v="Erhvervsudd."/>
    <n v="11"/>
    <n v="1"/>
    <x v="0"/>
    <m/>
    <x v="0"/>
    <x v="0"/>
    <m/>
    <m/>
    <s v="x"/>
  </r>
  <r>
    <x v="111"/>
    <s v="Jordbrugets Udd.Center"/>
    <x v="1"/>
    <s v="Erhvervsudd."/>
    <n v="11"/>
    <n v="1"/>
    <x v="0"/>
    <m/>
    <x v="0"/>
    <x v="0"/>
    <m/>
    <m/>
    <s v="x"/>
  </r>
  <r>
    <x v="111"/>
    <s v="Rosborg Gymnasium"/>
    <x v="1"/>
    <s v="HF og VUC"/>
    <n v="21"/>
    <n v="1"/>
    <x v="0"/>
    <m/>
    <x v="0"/>
    <x v="0"/>
    <m/>
    <m/>
    <m/>
  </r>
  <r>
    <x v="111"/>
    <s v="Lauge kocks børnhave"/>
    <x v="0"/>
    <s v="Børnehave"/>
    <n v="10"/>
    <n v="5"/>
    <x v="1"/>
    <s v=""/>
    <x v="0"/>
    <x v="0"/>
    <m/>
    <s v=""/>
    <s v="x"/>
  </r>
  <r>
    <x v="112"/>
    <s v="Elisa Smith Skole"/>
    <x v="5"/>
    <n v="6"/>
    <n v="24"/>
    <n v="2"/>
    <x v="1"/>
    <s v=""/>
    <x v="0"/>
    <x v="1"/>
    <m/>
    <s v=""/>
    <s v="x"/>
  </r>
  <r>
    <x v="112"/>
    <s v="Munkekærs"/>
    <x v="3"/>
    <n v="10"/>
    <n v="19"/>
    <n v="2"/>
    <x v="1"/>
    <s v=""/>
    <x v="0"/>
    <x v="1"/>
    <m/>
    <s v=""/>
    <s v=""/>
  </r>
  <r>
    <x v="112"/>
    <s v="Rytteraxen"/>
    <x v="0"/>
    <s v="Børnehave"/>
    <n v="17"/>
    <n v="3"/>
    <x v="1"/>
    <s v=""/>
    <x v="0"/>
    <x v="0"/>
    <m/>
    <s v=""/>
    <s v=""/>
  </r>
  <r>
    <x v="112"/>
    <s v="Vid gymnasier- HHX Grenaa"/>
    <x v="2"/>
    <s v="1g"/>
    <n v="15"/>
    <n v="1"/>
    <x v="1"/>
    <s v=""/>
    <x v="0"/>
    <x v="0"/>
    <m/>
    <s v=""/>
    <m/>
  </r>
  <r>
    <x v="112"/>
    <s v="Vid gymnasier- HHX Grenaa"/>
    <x v="2"/>
    <s v="1g"/>
    <n v="15"/>
    <n v="1"/>
    <x v="1"/>
    <s v=""/>
    <x v="0"/>
    <x v="0"/>
    <m/>
    <s v=""/>
    <m/>
  </r>
  <r>
    <x v="112"/>
    <s v="Silkeborg Ungdomsskole"/>
    <x v="3"/>
    <s v="8-9"/>
    <n v="15"/>
    <n v="3"/>
    <x v="1"/>
    <s v=""/>
    <x v="0"/>
    <x v="1"/>
    <m/>
    <s v=""/>
    <s v=""/>
  </r>
  <r>
    <x v="112"/>
    <s v="Aarhus Katedralskole"/>
    <x v="2"/>
    <s v="3g"/>
    <n v="14.5"/>
    <n v="1"/>
    <x v="1"/>
    <s v=""/>
    <x v="0"/>
    <x v="1"/>
    <m/>
    <s v=""/>
    <s v="x"/>
  </r>
  <r>
    <x v="112"/>
    <s v="Aarhus Katedralskole"/>
    <x v="2"/>
    <s v="3g"/>
    <n v="14.5"/>
    <n v="0"/>
    <x v="1"/>
    <s v=""/>
    <x v="0"/>
    <x v="1"/>
    <m/>
    <s v=""/>
    <s v="x"/>
  </r>
  <r>
    <x v="113"/>
    <s v="Samsøgades Skole"/>
    <x v="4"/>
    <n v="0"/>
    <n v="24"/>
    <n v="2"/>
    <x v="6"/>
    <m/>
    <x v="1"/>
    <x v="0"/>
    <m/>
    <s v="x"/>
    <s v="x"/>
  </r>
  <r>
    <x v="113"/>
    <s v="Østerbyskole"/>
    <x v="5"/>
    <n v="4"/>
    <n v="18"/>
    <n v="2"/>
    <x v="8"/>
    <m/>
    <x v="1"/>
    <x v="0"/>
    <m/>
    <m/>
    <m/>
  </r>
  <r>
    <x v="113"/>
    <s v="Højvangskolen"/>
    <x v="4"/>
    <n v="1"/>
    <n v="23"/>
    <n v="2"/>
    <x v="6"/>
    <m/>
    <x v="1"/>
    <x v="0"/>
    <m/>
    <s v="x"/>
    <s v="x"/>
  </r>
  <r>
    <x v="113"/>
    <s v="Ejerlykkeskolen"/>
    <x v="3"/>
    <n v="9"/>
    <n v="22"/>
    <n v="2"/>
    <x v="0"/>
    <m/>
    <x v="0"/>
    <x v="0"/>
    <m/>
    <m/>
    <m/>
  </r>
  <r>
    <x v="113"/>
    <s v="Ejerlykkeskolen"/>
    <x v="3"/>
    <n v="9"/>
    <n v="22"/>
    <n v="2"/>
    <x v="0"/>
    <m/>
    <x v="0"/>
    <x v="0"/>
    <m/>
    <m/>
    <m/>
  </r>
  <r>
    <x v="113"/>
    <s v="Samsøgade Skole"/>
    <x v="4"/>
    <n v="0"/>
    <n v="14"/>
    <n v="2"/>
    <x v="0"/>
    <m/>
    <x v="0"/>
    <x v="0"/>
    <m/>
    <m/>
    <s v="x"/>
  </r>
  <r>
    <x v="113"/>
    <s v="Horsens Byskole afd. Kildegade"/>
    <x v="5"/>
    <s v="4-6"/>
    <n v="23.666666666666668"/>
    <n v="1.6666666666666667"/>
    <x v="1"/>
    <s v=""/>
    <x v="0"/>
    <x v="0"/>
    <m/>
    <s v=""/>
    <s v=""/>
  </r>
  <r>
    <x v="113"/>
    <s v="Horsens Byskole afd. Kildegade"/>
    <x v="5"/>
    <s v="4-6"/>
    <n v="23.666666666666668"/>
    <n v="1.6666666666666667"/>
    <x v="1"/>
    <s v=""/>
    <x v="0"/>
    <x v="0"/>
    <m/>
    <m/>
    <m/>
  </r>
  <r>
    <x v="113"/>
    <s v="Horsens Byskole afd. Kildegade"/>
    <x v="5"/>
    <s v="4-6"/>
    <n v="23.666666666666668"/>
    <n v="1.6666666666666667"/>
    <x v="1"/>
    <s v=""/>
    <x v="0"/>
    <x v="0"/>
    <m/>
    <m/>
    <m/>
  </r>
  <r>
    <x v="113"/>
    <s v="?"/>
    <x v="4"/>
    <s v="0-6"/>
    <n v="23.5"/>
    <n v="2.5"/>
    <x v="1"/>
    <s v=""/>
    <x v="0"/>
    <x v="1"/>
    <m/>
    <s v=""/>
    <s v="x"/>
  </r>
  <r>
    <x v="113"/>
    <s v="?"/>
    <x v="4"/>
    <s v="0-6"/>
    <n v="23.5"/>
    <n v="2.5"/>
    <x v="1"/>
    <s v=""/>
    <x v="0"/>
    <x v="1"/>
    <m/>
    <s v=""/>
    <s v="x"/>
  </r>
  <r>
    <x v="113"/>
    <s v="VUC - VIDEN DJURS"/>
    <x v="3"/>
    <s v="9-10"/>
    <n v="22.5"/>
    <n v="2"/>
    <x v="1"/>
    <s v=""/>
    <x v="0"/>
    <x v="1"/>
    <m/>
    <s v=""/>
    <s v=""/>
  </r>
  <r>
    <x v="113"/>
    <s v="VUC - VIDEN DJURS"/>
    <x v="3"/>
    <s v="9-10"/>
    <n v="22.5"/>
    <n v="2"/>
    <x v="1"/>
    <s v=""/>
    <x v="0"/>
    <x v="1"/>
    <m/>
    <s v=""/>
    <s v=""/>
  </r>
  <r>
    <x v="113"/>
    <s v="Privatskole"/>
    <x v="4"/>
    <n v="2"/>
    <n v="22"/>
    <n v="1"/>
    <x v="1"/>
    <s v=""/>
    <x v="0"/>
    <x v="0"/>
    <m/>
    <s v=""/>
    <s v="x"/>
  </r>
  <r>
    <x v="113"/>
    <s v="Rundhøjskolen"/>
    <x v="4"/>
    <n v="3"/>
    <n v="21"/>
    <n v="3"/>
    <x v="1"/>
    <s v="x"/>
    <x v="0"/>
    <x v="1"/>
    <m/>
    <s v=""/>
    <s v="x"/>
  </r>
  <r>
    <x v="113"/>
    <s v="Fredericia Gymnasium"/>
    <x v="2"/>
    <s v="2g-3g"/>
    <n v="20"/>
    <n v="2"/>
    <x v="1"/>
    <s v=""/>
    <x v="0"/>
    <x v="1"/>
    <m/>
    <s v=""/>
    <s v=""/>
  </r>
  <r>
    <x v="113"/>
    <s v="Fredericia Gymnasium"/>
    <x v="2"/>
    <s v="2g-3g"/>
    <n v="20"/>
    <n v="2"/>
    <x v="1"/>
    <s v=""/>
    <x v="0"/>
    <x v="1"/>
    <m/>
    <s v=""/>
    <s v=""/>
  </r>
  <r>
    <x v="113"/>
    <s v="UCL Jelling"/>
    <x v="25"/>
    <s v="Voksne"/>
    <n v="20"/>
    <n v="1"/>
    <x v="1"/>
    <s v=""/>
    <x v="0"/>
    <x v="0"/>
    <m/>
    <s v=""/>
    <m/>
  </r>
  <r>
    <x v="113"/>
    <s v="UCL Jelling"/>
    <x v="25"/>
    <s v="Voksne"/>
    <n v="20"/>
    <n v="0"/>
    <x v="1"/>
    <s v=""/>
    <x v="0"/>
    <x v="0"/>
    <m/>
    <s v=""/>
    <m/>
  </r>
  <r>
    <x v="113"/>
    <s v="UCL Jelling"/>
    <x v="25"/>
    <s v="Voksne"/>
    <n v="20"/>
    <n v="0"/>
    <x v="1"/>
    <s v=""/>
    <x v="0"/>
    <x v="0"/>
    <m/>
    <s v=""/>
    <m/>
  </r>
  <r>
    <x v="113"/>
    <s v="Borgerskolen"/>
    <x v="0"/>
    <s v="Børnehave"/>
    <n v="19"/>
    <n v="5"/>
    <x v="1"/>
    <s v=""/>
    <x v="0"/>
    <x v="0"/>
    <m/>
    <s v=""/>
    <s v="x"/>
  </r>
  <r>
    <x v="113"/>
    <s v="Sosu æstjylland"/>
    <x v="12"/>
    <s v="SOSU"/>
    <n v="18"/>
    <n v="2"/>
    <x v="1"/>
    <s v=""/>
    <x v="0"/>
    <x v="1"/>
    <m/>
    <s v=""/>
    <s v=""/>
  </r>
  <r>
    <x v="113"/>
    <s v="Kuben Søndervang"/>
    <x v="5"/>
    <s v="4-6"/>
    <n v="17"/>
    <n v="3"/>
    <x v="1"/>
    <s v=""/>
    <x v="0"/>
    <x v="1"/>
    <m/>
    <s v=""/>
    <s v=""/>
  </r>
  <r>
    <x v="113"/>
    <s v="Børnehuset thoue"/>
    <x v="0"/>
    <s v="Børnehave"/>
    <n v="8"/>
    <n v="2"/>
    <x v="1"/>
    <s v=""/>
    <x v="0"/>
    <x v="1"/>
    <m/>
    <s v=""/>
    <s v=""/>
  </r>
  <r>
    <x v="113"/>
    <s v="Ryomgård Skole"/>
    <x v="8"/>
    <s v=""/>
    <n v="8"/>
    <n v="4"/>
    <x v="1"/>
    <s v=""/>
    <x v="0"/>
    <x v="1"/>
    <m/>
    <s v=""/>
    <s v=""/>
  </r>
  <r>
    <x v="113"/>
    <s v="Dragstrup (Brædstrup)"/>
    <x v="8"/>
    <s v=""/>
    <n v="6"/>
    <n v="2"/>
    <x v="1"/>
    <s v=""/>
    <x v="0"/>
    <x v="1"/>
    <m/>
    <s v=""/>
    <s v=""/>
  </r>
  <r>
    <x v="113"/>
    <s v="?"/>
    <x v="3"/>
    <s v="9-10"/>
    <n v="3"/>
    <n v="2"/>
    <x v="1"/>
    <s v=""/>
    <x v="0"/>
    <x v="1"/>
    <m/>
    <s v=""/>
    <s v=""/>
  </r>
  <r>
    <x v="113"/>
    <s v="DHE Skjern"/>
    <x v="3"/>
    <s v="9-10"/>
    <n v="23"/>
    <n v="1"/>
    <x v="1"/>
    <s v=""/>
    <x v="0"/>
    <x v="1"/>
    <m/>
    <s v=""/>
    <s v=""/>
  </r>
  <r>
    <x v="113"/>
    <s v="DHE Skjern"/>
    <x v="3"/>
    <s v="9-10"/>
    <n v="23"/>
    <n v="1"/>
    <x v="1"/>
    <m/>
    <x v="0"/>
    <x v="0"/>
    <m/>
    <m/>
    <m/>
  </r>
  <r>
    <x v="113"/>
    <s v="DHE Skjern"/>
    <x v="3"/>
    <s v="9-10"/>
    <n v="23"/>
    <n v="1"/>
    <x v="1"/>
    <m/>
    <x v="0"/>
    <x v="0"/>
    <m/>
    <m/>
    <m/>
  </r>
  <r>
    <x v="113"/>
    <s v="DHE Skjern"/>
    <x v="3"/>
    <s v="9-10"/>
    <n v="23"/>
    <n v="1"/>
    <x v="1"/>
    <m/>
    <x v="0"/>
    <x v="0"/>
    <m/>
    <m/>
    <m/>
  </r>
  <r>
    <x v="113"/>
    <s v="Langagerskolen"/>
    <x v="5"/>
    <s v="4-7"/>
    <n v="3"/>
    <n v="5"/>
    <x v="1"/>
    <s v=""/>
    <x v="0"/>
    <x v="1"/>
    <m/>
    <s v=""/>
    <s v=""/>
  </r>
  <r>
    <x v="114"/>
    <s v="Samsøgades Skole"/>
    <x v="4"/>
    <n v="0"/>
    <n v="24"/>
    <n v="2"/>
    <x v="6"/>
    <m/>
    <x v="1"/>
    <x v="0"/>
    <m/>
    <s v="x"/>
    <s v="x"/>
  </r>
  <r>
    <x v="114"/>
    <s v="Sankt Annæ Skole"/>
    <x v="5"/>
    <n v="4"/>
    <n v="24"/>
    <n v="2"/>
    <x v="13"/>
    <m/>
    <x v="1"/>
    <x v="0"/>
    <m/>
    <m/>
    <m/>
  </r>
  <r>
    <x v="114"/>
    <s v="Grejs Friskole"/>
    <x v="4"/>
    <n v="0"/>
    <n v="20"/>
    <n v="2"/>
    <x v="5"/>
    <m/>
    <x v="1"/>
    <x v="0"/>
    <m/>
    <m/>
    <m/>
  </r>
  <r>
    <x v="114"/>
    <s v="Grejs Friskole"/>
    <x v="4"/>
    <n v="1"/>
    <n v="20"/>
    <n v="2"/>
    <x v="5"/>
    <m/>
    <x v="1"/>
    <x v="0"/>
    <m/>
    <m/>
    <m/>
  </r>
  <r>
    <x v="114"/>
    <s v="Grejs Friskole"/>
    <x v="4"/>
    <n v="2"/>
    <n v="20"/>
    <n v="2"/>
    <x v="5"/>
    <m/>
    <x v="1"/>
    <x v="0"/>
    <m/>
    <m/>
    <m/>
  </r>
  <r>
    <x v="114"/>
    <s v="Grejs Friskole"/>
    <x v="4"/>
    <n v="3"/>
    <n v="20"/>
    <n v="2"/>
    <x v="5"/>
    <m/>
    <x v="1"/>
    <x v="0"/>
    <m/>
    <m/>
    <m/>
  </r>
  <r>
    <x v="114"/>
    <s v="Stubbæk Skole"/>
    <x v="5"/>
    <n v="6"/>
    <n v="21"/>
    <n v="2"/>
    <x v="0"/>
    <m/>
    <x v="0"/>
    <x v="0"/>
    <m/>
    <m/>
    <m/>
  </r>
  <r>
    <x v="114"/>
    <s v="Athenee Royal Gatti, Belgium"/>
    <x v="14"/>
    <s v="Internationale"/>
    <n v="30"/>
    <n v="4"/>
    <x v="0"/>
    <m/>
    <x v="0"/>
    <x v="0"/>
    <m/>
    <m/>
    <m/>
  </r>
  <r>
    <x v="114"/>
    <s v="Studie 10, Bramming"/>
    <x v="3"/>
    <n v="10"/>
    <n v="30"/>
    <n v="2"/>
    <x v="0"/>
    <m/>
    <x v="0"/>
    <x v="2"/>
    <m/>
    <m/>
    <m/>
  </r>
  <r>
    <x v="114"/>
    <s v="Studie 10, Bramming"/>
    <x v="3"/>
    <n v="10"/>
    <n v="30"/>
    <n v="2"/>
    <x v="0"/>
    <m/>
    <x v="0"/>
    <x v="2"/>
    <m/>
    <m/>
    <m/>
  </r>
  <r>
    <x v="114"/>
    <s v="SOSU Østjylland"/>
    <x v="1"/>
    <s v="Erhvervsudd."/>
    <n v="18"/>
    <n v="2"/>
    <x v="0"/>
    <m/>
    <x v="0"/>
    <x v="0"/>
    <m/>
    <m/>
    <s v="x"/>
  </r>
  <r>
    <x v="114"/>
    <s v="International Skole"/>
    <x v="14"/>
    <s v="Internationale"/>
    <n v="20"/>
    <n v="4"/>
    <x v="0"/>
    <m/>
    <x v="0"/>
    <x v="0"/>
    <m/>
    <m/>
    <m/>
  </r>
  <r>
    <x v="114"/>
    <s v="Byskolen Gnist"/>
    <x v="4"/>
    <s v="1.-3."/>
    <n v="14"/>
    <n v="2"/>
    <x v="0"/>
    <m/>
    <x v="0"/>
    <x v="0"/>
    <m/>
    <m/>
    <s v="x"/>
  </r>
  <r>
    <x v="114"/>
    <s v="SOSU Åbenraa"/>
    <x v="1"/>
    <s v="SOSU"/>
    <n v="28"/>
    <n v="2"/>
    <x v="0"/>
    <m/>
    <x v="0"/>
    <x v="0"/>
    <m/>
    <m/>
    <m/>
  </r>
  <r>
    <x v="114"/>
    <s v="Børnehuset Vores Sted"/>
    <x v="0"/>
    <s v="Vuggestue"/>
    <n v="6"/>
    <n v="2"/>
    <x v="0"/>
    <m/>
    <x v="0"/>
    <x v="0"/>
    <m/>
    <m/>
    <s v="x"/>
  </r>
  <r>
    <x v="114"/>
    <s v="Børne bakkeskolen"/>
    <x v="3"/>
    <n v="7"/>
    <n v="23.333333333333332"/>
    <n v="1.3333333333333333"/>
    <x v="1"/>
    <s v=""/>
    <x v="0"/>
    <x v="7"/>
    <m/>
    <s v=""/>
    <s v=""/>
  </r>
  <r>
    <x v="114"/>
    <s v="Børne bakkeskolen"/>
    <x v="3"/>
    <n v="7"/>
    <n v="23.333333333333332"/>
    <n v="1.3333333333333333"/>
    <x v="1"/>
    <s v=""/>
    <x v="0"/>
    <x v="7"/>
    <m/>
    <s v=""/>
    <s v=""/>
  </r>
  <r>
    <x v="114"/>
    <s v="Børne bakkeskolen"/>
    <x v="3"/>
    <n v="7"/>
    <n v="23.333333333333332"/>
    <n v="1.3333333333333333"/>
    <x v="1"/>
    <s v=""/>
    <x v="0"/>
    <x v="7"/>
    <m/>
    <s v=""/>
    <s v=""/>
  </r>
  <r>
    <x v="115"/>
    <s v="Rygaards International School"/>
    <x v="14"/>
    <s v="Internationale"/>
    <n v="24"/>
    <n v="2"/>
    <x v="3"/>
    <m/>
    <x v="1"/>
    <x v="0"/>
    <m/>
    <m/>
    <m/>
  </r>
  <r>
    <x v="115"/>
    <s v="Rygaards International School"/>
    <x v="14"/>
    <s v="Internationale"/>
    <n v="24"/>
    <n v="2"/>
    <x v="3"/>
    <m/>
    <x v="1"/>
    <x v="0"/>
    <m/>
    <m/>
    <m/>
  </r>
  <r>
    <x v="115"/>
    <s v="Rygaards International School"/>
    <x v="14"/>
    <s v="Internationale"/>
    <n v="24"/>
    <n v="2"/>
    <x v="3"/>
    <m/>
    <x v="1"/>
    <x v="0"/>
    <m/>
    <m/>
    <m/>
  </r>
  <r>
    <x v="115"/>
    <s v="Sankt Annæ Skole"/>
    <x v="5"/>
    <n v="4"/>
    <n v="25"/>
    <n v="2"/>
    <x v="13"/>
    <m/>
    <x v="1"/>
    <x v="0"/>
    <m/>
    <m/>
    <m/>
  </r>
  <r>
    <x v="115"/>
    <s v="Stenlille Skole"/>
    <x v="3"/>
    <n v="8"/>
    <n v="23"/>
    <n v="2"/>
    <x v="11"/>
    <m/>
    <x v="1"/>
    <x v="0"/>
    <m/>
    <m/>
    <m/>
  </r>
  <r>
    <x v="115"/>
    <s v="Dybbøl Efterskole"/>
    <x v="6"/>
    <s v="8.-10."/>
    <n v="23"/>
    <n v="2"/>
    <x v="0"/>
    <m/>
    <x v="0"/>
    <x v="2"/>
    <m/>
    <m/>
    <m/>
  </r>
  <r>
    <x v="115"/>
    <s v="Interas APS"/>
    <x v="14"/>
    <s v="Internationale"/>
    <n v="11"/>
    <n v="3"/>
    <x v="0"/>
    <m/>
    <x v="0"/>
    <x v="0"/>
    <m/>
    <m/>
    <m/>
  </r>
  <r>
    <x v="115"/>
    <s v="Virum Gymnasium"/>
    <x v="1"/>
    <s v="Gym"/>
    <n v="28"/>
    <n v="2"/>
    <x v="0"/>
    <m/>
    <x v="0"/>
    <x v="0"/>
    <m/>
    <m/>
    <m/>
  </r>
  <r>
    <x v="115"/>
    <s v="Nordre Skole "/>
    <x v="5"/>
    <s v="6.-7."/>
    <n v="11"/>
    <n v="5"/>
    <x v="0"/>
    <m/>
    <x v="0"/>
    <x v="0"/>
    <m/>
    <m/>
    <m/>
  </r>
  <r>
    <x v="115"/>
    <s v="SOSU Østjylland"/>
    <x v="1"/>
    <s v="SOSU"/>
    <n v="16"/>
    <n v="1"/>
    <x v="0"/>
    <m/>
    <x v="0"/>
    <x v="0"/>
    <m/>
    <m/>
    <s v="x"/>
  </r>
  <r>
    <x v="115"/>
    <s v="Fonden Ørting"/>
    <x v="3"/>
    <n v="9"/>
    <n v="1"/>
    <n v="1"/>
    <x v="0"/>
    <m/>
    <x v="0"/>
    <x v="0"/>
    <m/>
    <m/>
    <m/>
  </r>
  <r>
    <x v="115"/>
    <s v="FGU Vendsyssel"/>
    <x v="13"/>
    <s v="FGU"/>
    <n v="12"/>
    <n v="3"/>
    <x v="0"/>
    <m/>
    <x v="0"/>
    <x v="0"/>
    <m/>
    <m/>
    <m/>
  </r>
  <r>
    <x v="115"/>
    <s v="FGU Vest"/>
    <x v="13"/>
    <s v="FGU"/>
    <n v="19"/>
    <n v="4"/>
    <x v="0"/>
    <m/>
    <x v="0"/>
    <x v="0"/>
    <m/>
    <m/>
    <m/>
  </r>
  <r>
    <x v="115"/>
    <s v="FGU Vest"/>
    <x v="13"/>
    <s v="FGU"/>
    <n v="19"/>
    <n v="4"/>
    <x v="0"/>
    <m/>
    <x v="0"/>
    <x v="0"/>
    <m/>
    <m/>
    <m/>
  </r>
  <r>
    <x v="115"/>
    <s v="Ranum Efterskole"/>
    <x v="3"/>
    <n v="10"/>
    <n v="19"/>
    <n v="6"/>
    <x v="0"/>
    <m/>
    <x v="0"/>
    <x v="0"/>
    <m/>
    <m/>
    <m/>
  </r>
  <r>
    <x v="115"/>
    <s v="Tim Skole"/>
    <x v="5"/>
    <s v="4.-5."/>
    <n v="27"/>
    <n v="2"/>
    <x v="0"/>
    <m/>
    <x v="0"/>
    <x v="0"/>
    <m/>
    <m/>
    <m/>
  </r>
  <r>
    <x v="115"/>
    <s v="Tarup skole"/>
    <x v="5"/>
    <n v="5"/>
    <n v="23"/>
    <n v="2"/>
    <x v="0"/>
    <m/>
    <x v="0"/>
    <x v="10"/>
    <m/>
    <m/>
    <m/>
  </r>
  <r>
    <x v="115"/>
    <s v="Tarup skole"/>
    <x v="5"/>
    <n v="5"/>
    <n v="23"/>
    <n v="2"/>
    <x v="0"/>
    <m/>
    <x v="0"/>
    <x v="10"/>
    <m/>
    <m/>
    <m/>
  </r>
  <r>
    <x v="115"/>
    <s v="Tarup skole"/>
    <x v="5"/>
    <n v="5"/>
    <n v="23"/>
    <n v="2"/>
    <x v="0"/>
    <m/>
    <x v="0"/>
    <x v="10"/>
    <m/>
    <m/>
    <m/>
  </r>
  <r>
    <x v="115"/>
    <s v="Skovbyskolen"/>
    <x v="4"/>
    <n v="1"/>
    <n v="19"/>
    <n v="3"/>
    <x v="0"/>
    <m/>
    <x v="0"/>
    <x v="0"/>
    <m/>
    <m/>
    <m/>
  </r>
  <r>
    <x v="115"/>
    <s v="Kochs Skole"/>
    <x v="3"/>
    <n v="8"/>
    <n v="25"/>
    <n v="2"/>
    <x v="0"/>
    <m/>
    <x v="0"/>
    <x v="2"/>
    <m/>
    <m/>
    <s v="x"/>
  </r>
  <r>
    <x v="115"/>
    <s v="Kochs Skole"/>
    <x v="3"/>
    <n v="8"/>
    <n v="25"/>
    <n v="2"/>
    <x v="0"/>
    <m/>
    <x v="0"/>
    <x v="2"/>
    <m/>
    <m/>
    <s v="x"/>
  </r>
  <r>
    <x v="115"/>
    <s v="Kochs Skole"/>
    <x v="3"/>
    <n v="8"/>
    <n v="25"/>
    <n v="2"/>
    <x v="0"/>
    <m/>
    <x v="0"/>
    <x v="2"/>
    <m/>
    <m/>
    <s v="x"/>
  </r>
  <r>
    <x v="115"/>
    <s v="Kochs Skole"/>
    <x v="3"/>
    <n v="8"/>
    <n v="25"/>
    <n v="2"/>
    <x v="0"/>
    <m/>
    <x v="0"/>
    <x v="2"/>
    <m/>
    <m/>
    <s v="x"/>
  </r>
  <r>
    <x v="115"/>
    <s v="Hurlumhejhuset"/>
    <x v="0"/>
    <s v="Børnehave"/>
    <n v="6"/>
    <n v="2"/>
    <x v="0"/>
    <m/>
    <x v="0"/>
    <x v="0"/>
    <m/>
    <m/>
    <s v="x"/>
  </r>
  <r>
    <x v="115"/>
    <s v="Aarhus Tech"/>
    <x v="1"/>
    <s v="EUD"/>
    <n v="16"/>
    <n v="2"/>
    <x v="0"/>
    <m/>
    <x v="0"/>
    <x v="0"/>
    <m/>
    <m/>
    <s v="x"/>
  </r>
  <r>
    <x v="115"/>
    <s v="Erhvervsakademi Dania"/>
    <x v="1"/>
    <s v="Erhvervsudd."/>
    <n v="33"/>
    <n v="10"/>
    <x v="0"/>
    <m/>
    <x v="0"/>
    <x v="0"/>
    <m/>
    <m/>
    <m/>
  </r>
  <r>
    <x v="115"/>
    <s v="SOSU Østjylland"/>
    <x v="1"/>
    <s v="SOSU"/>
    <n v="18"/>
    <n v="1"/>
    <x v="0"/>
    <s v="x"/>
    <x v="1"/>
    <x v="0"/>
    <m/>
    <m/>
    <s v="x"/>
  </r>
  <r>
    <x v="115"/>
    <s v="Skåde Skole og Ungdomsklub"/>
    <x v="4"/>
    <n v="3"/>
    <n v="3"/>
    <n v="1"/>
    <x v="1"/>
    <s v=""/>
    <x v="0"/>
    <x v="1"/>
    <m/>
    <s v=""/>
    <s v="x"/>
  </r>
  <r>
    <x v="116"/>
    <s v="Samsøgades Skole"/>
    <x v="4"/>
    <n v="0"/>
    <n v="24"/>
    <n v="2"/>
    <x v="6"/>
    <m/>
    <x v="1"/>
    <x v="0"/>
    <m/>
    <s v="x"/>
    <s v="x"/>
  </r>
  <r>
    <x v="116"/>
    <s v="Glamsbjerg Skole"/>
    <x v="5"/>
    <n v="4"/>
    <n v="33"/>
    <n v="2"/>
    <x v="13"/>
    <m/>
    <x v="1"/>
    <x v="0"/>
    <m/>
    <m/>
    <m/>
  </r>
  <r>
    <x v="116"/>
    <s v="Hasle Skole"/>
    <x v="5"/>
    <n v="4"/>
    <n v="26"/>
    <n v="2"/>
    <x v="3"/>
    <m/>
    <x v="1"/>
    <x v="0"/>
    <m/>
    <s v="x"/>
    <s v="x"/>
  </r>
  <r>
    <x v="116"/>
    <s v="Sønderjyllands Gymnasium (STUK)"/>
    <x v="1"/>
    <s v="Gym"/>
    <n v="30"/>
    <n v="4"/>
    <x v="0"/>
    <m/>
    <x v="0"/>
    <x v="0"/>
    <m/>
    <m/>
    <m/>
  </r>
  <r>
    <x v="116"/>
    <s v="Søholmskolen"/>
    <x v="5"/>
    <n v="6"/>
    <n v="21"/>
    <n v="2"/>
    <x v="0"/>
    <m/>
    <x v="0"/>
    <x v="0"/>
    <m/>
    <m/>
    <m/>
  </r>
  <r>
    <x v="116"/>
    <s v="Hans Knudsen Instituttet"/>
    <x v="18"/>
    <s v="STU"/>
    <n v="3"/>
    <n v="1"/>
    <x v="0"/>
    <m/>
    <x v="0"/>
    <x v="0"/>
    <m/>
    <m/>
    <m/>
  </r>
  <r>
    <x v="116"/>
    <s v="Aarhus Universitet"/>
    <x v="22"/>
    <s v="Uni."/>
    <n v="6"/>
    <n v="1"/>
    <x v="0"/>
    <m/>
    <x v="0"/>
    <x v="0"/>
    <m/>
    <m/>
    <s v="x"/>
  </r>
  <r>
    <x v="116"/>
    <s v="Hasle Skole"/>
    <x v="5"/>
    <m/>
    <n v="26"/>
    <n v="2"/>
    <x v="0"/>
    <m/>
    <x v="0"/>
    <x v="0"/>
    <m/>
    <m/>
    <s v="x"/>
  </r>
  <r>
    <x v="116"/>
    <s v="Hans Knudsen Instituttet"/>
    <x v="18"/>
    <s v="STU"/>
    <n v="10"/>
    <n v="7"/>
    <x v="0"/>
    <m/>
    <x v="0"/>
    <x v="0"/>
    <m/>
    <m/>
    <m/>
  </r>
  <r>
    <x v="116"/>
    <s v="Fontys Pedagogik"/>
    <x v="14"/>
    <s v="Internationale"/>
    <n v="9"/>
    <n v="1"/>
    <x v="0"/>
    <m/>
    <x v="0"/>
    <x v="0"/>
    <m/>
    <m/>
    <m/>
  </r>
  <r>
    <x v="116"/>
    <s v="Ulfborg Skole"/>
    <x v="3"/>
    <n v="8"/>
    <n v="14"/>
    <n v="3"/>
    <x v="0"/>
    <m/>
    <x v="0"/>
    <x v="0"/>
    <m/>
    <m/>
    <m/>
  </r>
  <r>
    <x v="116"/>
    <s v="Aarhus Gymnasium Syd"/>
    <x v="1"/>
    <s v="Gym"/>
    <n v="27"/>
    <n v="3"/>
    <x v="0"/>
    <m/>
    <x v="0"/>
    <x v="9"/>
    <m/>
    <m/>
    <s v="x"/>
  </r>
  <r>
    <x v="116"/>
    <s v="Venøvej 7"/>
    <x v="0"/>
    <s v="Børnehave"/>
    <n v="7"/>
    <n v="2"/>
    <x v="0"/>
    <m/>
    <x v="0"/>
    <x v="0"/>
    <m/>
    <m/>
    <s v="x"/>
  </r>
  <r>
    <x v="116"/>
    <s v="Samsøgade Skole"/>
    <x v="4"/>
    <n v="0"/>
    <n v="17"/>
    <n v="2"/>
    <x v="0"/>
    <m/>
    <x v="0"/>
    <x v="0"/>
    <m/>
    <m/>
    <s v="x"/>
  </r>
  <r>
    <x v="116"/>
    <s v="Kolbøtten"/>
    <x v="0"/>
    <s v="Børnehave"/>
    <n v="13"/>
    <n v="2"/>
    <x v="0"/>
    <m/>
    <x v="0"/>
    <x v="0"/>
    <m/>
    <m/>
    <s v="x"/>
  </r>
  <r>
    <x v="117"/>
    <s v="Den Moderne Kulturelle Skole"/>
    <x v="5"/>
    <n v="4"/>
    <n v="18"/>
    <n v="2"/>
    <x v="13"/>
    <m/>
    <x v="1"/>
    <x v="0"/>
    <m/>
    <s v="x"/>
    <s v="x"/>
  </r>
  <r>
    <x v="117"/>
    <s v="HHX Gymnasiet Risskov"/>
    <x v="1"/>
    <s v="HHX"/>
    <n v="15"/>
    <n v="2"/>
    <x v="0"/>
    <m/>
    <x v="0"/>
    <x v="0"/>
    <m/>
    <m/>
    <s v="x"/>
  </r>
  <r>
    <x v="117"/>
    <s v="SOSU Østjylland"/>
    <x v="1"/>
    <s v="SOSU"/>
    <n v="21"/>
    <n v="1"/>
    <x v="0"/>
    <m/>
    <x v="0"/>
    <x v="0"/>
    <m/>
    <m/>
    <s v="x"/>
  </r>
  <r>
    <x v="117"/>
    <s v="College 360 Silkeborg"/>
    <x v="1"/>
    <s v="HHX"/>
    <n v="20"/>
    <n v="4"/>
    <x v="0"/>
    <m/>
    <x v="0"/>
    <x v="0"/>
    <m/>
    <m/>
    <m/>
  </r>
  <r>
    <x v="117"/>
    <s v="College 360 Silkeborg"/>
    <x v="1"/>
    <s v="HHX"/>
    <n v="20"/>
    <n v="4"/>
    <x v="0"/>
    <m/>
    <x v="0"/>
    <x v="0"/>
    <m/>
    <m/>
    <m/>
  </r>
  <r>
    <x v="117"/>
    <s v="Børnehuset Malmøgade"/>
    <x v="0"/>
    <s v="Børnehave"/>
    <n v="10"/>
    <n v="2"/>
    <x v="0"/>
    <m/>
    <x v="0"/>
    <x v="0"/>
    <m/>
    <m/>
    <s v="x"/>
  </r>
  <r>
    <x v="117"/>
    <s v="Jelsendalskole"/>
    <x v="5"/>
    <s v="5.-6."/>
    <n v="6"/>
    <n v="7"/>
    <x v="0"/>
    <m/>
    <x v="0"/>
    <x v="0"/>
    <m/>
    <m/>
    <m/>
  </r>
  <r>
    <x v="117"/>
    <s v="Tech college aalborg"/>
    <x v="2"/>
    <s v="GF1"/>
    <n v="21"/>
    <n v="2.5"/>
    <x v="1"/>
    <s v=""/>
    <x v="0"/>
    <x v="1"/>
    <m/>
    <s v=""/>
    <m/>
  </r>
  <r>
    <x v="117"/>
    <s v="Tech college aalborg"/>
    <x v="2"/>
    <s v="GF1"/>
    <n v="21"/>
    <n v="2.5"/>
    <x v="1"/>
    <s v=""/>
    <x v="0"/>
    <x v="1"/>
    <m/>
    <s v=""/>
    <m/>
  </r>
  <r>
    <x v="117"/>
    <s v="lunagerskolen"/>
    <x v="3"/>
    <s v="8-10"/>
    <n v="4"/>
    <n v="4"/>
    <x v="1"/>
    <s v=""/>
    <x v="0"/>
    <x v="1"/>
    <m/>
    <s v="x"/>
    <s v=""/>
  </r>
  <r>
    <x v="118"/>
    <s v="Assentoftskole"/>
    <x v="3"/>
    <n v="9"/>
    <n v="21"/>
    <n v="1"/>
    <x v="1"/>
    <s v=""/>
    <x v="0"/>
    <x v="1"/>
    <m/>
    <s v=""/>
    <s v=""/>
  </r>
  <r>
    <x v="118"/>
    <s v="Assentoftskole"/>
    <x v="3"/>
    <n v="9"/>
    <n v="21"/>
    <n v="1"/>
    <x v="1"/>
    <s v=""/>
    <x v="0"/>
    <x v="1"/>
    <m/>
    <s v=""/>
    <s v=""/>
  </r>
  <r>
    <x v="119"/>
    <s v="Aarhus Handelsgymnasium, Viby"/>
    <x v="1"/>
    <s v="HHX"/>
    <n v="25"/>
    <n v="1"/>
    <x v="11"/>
    <m/>
    <x v="1"/>
    <x v="0"/>
    <m/>
    <m/>
    <s v="x"/>
  </r>
  <r>
    <x v="119"/>
    <s v="Friskolen i Skive"/>
    <x v="3"/>
    <n v="8"/>
    <n v="19"/>
    <n v="2"/>
    <x v="0"/>
    <m/>
    <x v="0"/>
    <x v="0"/>
    <m/>
    <m/>
    <m/>
  </r>
  <r>
    <x v="119"/>
    <s v="Aarhus Business College"/>
    <x v="1"/>
    <s v="HHX"/>
    <n v="26"/>
    <n v="1"/>
    <x v="0"/>
    <m/>
    <x v="0"/>
    <x v="0"/>
    <m/>
    <m/>
    <s v="x"/>
  </r>
  <r>
    <x v="119"/>
    <s v="Via University College"/>
    <x v="21"/>
    <s v="VIA Pæd."/>
    <n v="19"/>
    <n v="1"/>
    <x v="0"/>
    <m/>
    <x v="0"/>
    <x v="0"/>
    <m/>
    <m/>
    <s v="x"/>
  </r>
  <r>
    <x v="119"/>
    <s v="Via University College"/>
    <x v="21"/>
    <s v="VIA Pæd."/>
    <n v="19"/>
    <n v="1"/>
    <x v="0"/>
    <m/>
    <x v="0"/>
    <x v="0"/>
    <m/>
    <m/>
    <s v="x"/>
  </r>
  <r>
    <x v="119"/>
    <s v="SOSU Østjylland"/>
    <x v="1"/>
    <s v="SOSU"/>
    <n v="21"/>
    <n v="1"/>
    <x v="0"/>
    <s v="x"/>
    <x v="1"/>
    <x v="0"/>
    <m/>
    <m/>
    <s v="x"/>
  </r>
  <r>
    <x v="119"/>
    <s v="SOSU Herning"/>
    <x v="1"/>
    <s v="SOSU"/>
    <n v="9"/>
    <n v="2"/>
    <x v="0"/>
    <s v="x"/>
    <x v="1"/>
    <x v="0"/>
    <m/>
    <m/>
    <m/>
  </r>
  <r>
    <x v="119"/>
    <s v="Strandskolen"/>
    <x v="5"/>
    <n v="4"/>
    <n v="24"/>
    <n v="2"/>
    <x v="0"/>
    <m/>
    <x v="0"/>
    <x v="0"/>
    <m/>
    <m/>
    <s v="x"/>
  </r>
  <r>
    <x v="119"/>
    <s v="Strandskolen"/>
    <x v="5"/>
    <n v="4"/>
    <n v="24"/>
    <n v="2"/>
    <x v="0"/>
    <m/>
    <x v="0"/>
    <x v="0"/>
    <m/>
    <m/>
    <s v="x"/>
  </r>
  <r>
    <x v="120"/>
    <s v="Marieskolen"/>
    <x v="4"/>
    <s v="0.-2."/>
    <n v="25"/>
    <n v="2"/>
    <x v="5"/>
    <m/>
    <x v="1"/>
    <x v="0"/>
    <m/>
    <m/>
    <m/>
  </r>
  <r>
    <x v="120"/>
    <s v="Marieskolen"/>
    <x v="4"/>
    <s v="0.-2."/>
    <n v="25"/>
    <n v="2"/>
    <x v="5"/>
    <m/>
    <x v="1"/>
    <x v="0"/>
    <m/>
    <m/>
    <m/>
  </r>
  <r>
    <x v="120"/>
    <s v="Marieskolen"/>
    <x v="4"/>
    <n v="3"/>
    <n v="25"/>
    <n v="2"/>
    <x v="3"/>
    <m/>
    <x v="1"/>
    <x v="0"/>
    <m/>
    <m/>
    <m/>
  </r>
  <r>
    <x v="120"/>
    <s v="Strandskolen"/>
    <x v="24"/>
    <s v="Modtageklasse"/>
    <n v="13"/>
    <n v="2"/>
    <x v="15"/>
    <m/>
    <x v="1"/>
    <x v="0"/>
    <m/>
    <s v="x"/>
    <s v="x"/>
  </r>
  <r>
    <x v="120"/>
    <s v="Langagerskolen"/>
    <x v="7"/>
    <s v="Special"/>
    <n v="9"/>
    <n v="2"/>
    <x v="11"/>
    <m/>
    <x v="1"/>
    <x v="0"/>
    <s v="x"/>
    <s v="x"/>
    <s v="x"/>
  </r>
  <r>
    <x v="120"/>
    <s v="Øster Jølby Friskole"/>
    <x v="5"/>
    <s v="3.-6."/>
    <n v="18"/>
    <n v="2"/>
    <x v="0"/>
    <m/>
    <x v="0"/>
    <x v="0"/>
    <m/>
    <m/>
    <m/>
  </r>
  <r>
    <x v="120"/>
    <s v="Øster Jølby Friskole"/>
    <x v="5"/>
    <s v="3.-6."/>
    <n v="18"/>
    <n v="2"/>
    <x v="0"/>
    <m/>
    <x v="0"/>
    <x v="0"/>
    <m/>
    <m/>
    <m/>
  </r>
  <r>
    <x v="120"/>
    <s v="Steiner HF Aarhus"/>
    <x v="1"/>
    <s v="HF og VUC"/>
    <n v="20"/>
    <n v="1"/>
    <x v="0"/>
    <m/>
    <x v="0"/>
    <x v="0"/>
    <m/>
    <m/>
    <s v="x"/>
  </r>
  <r>
    <x v="120"/>
    <s v="Elise Smith Skole"/>
    <x v="3"/>
    <n v="8"/>
    <n v="22"/>
    <n v="2"/>
    <x v="0"/>
    <m/>
    <x v="0"/>
    <x v="0"/>
    <m/>
    <m/>
    <s v="x"/>
  </r>
  <r>
    <x v="120"/>
    <s v="Aarhus HF og VUC"/>
    <x v="1"/>
    <s v="HF og VUC"/>
    <n v="22"/>
    <n v="1"/>
    <x v="0"/>
    <m/>
    <x v="0"/>
    <x v="0"/>
    <m/>
    <m/>
    <s v="x"/>
  </r>
  <r>
    <x v="120"/>
    <s v="Marieskolen"/>
    <x v="4"/>
    <s v="0.-3."/>
    <n v="25"/>
    <n v="2"/>
    <x v="0"/>
    <m/>
    <x v="0"/>
    <x v="0"/>
    <m/>
    <m/>
    <m/>
  </r>
  <r>
    <x v="120"/>
    <s v="Marieskolen"/>
    <x v="4"/>
    <s v="0.-3."/>
    <n v="25"/>
    <n v="2"/>
    <x v="0"/>
    <m/>
    <x v="0"/>
    <x v="0"/>
    <m/>
    <m/>
    <m/>
  </r>
  <r>
    <x v="120"/>
    <s v="Marieskolen"/>
    <x v="4"/>
    <s v="0.-3."/>
    <n v="25"/>
    <n v="2"/>
    <x v="0"/>
    <m/>
    <x v="0"/>
    <x v="0"/>
    <m/>
    <m/>
    <m/>
  </r>
  <r>
    <x v="120"/>
    <s v="Vonsild Skole"/>
    <x v="3"/>
    <n v="8"/>
    <n v="22"/>
    <n v="1"/>
    <x v="0"/>
    <m/>
    <x v="0"/>
    <x v="0"/>
    <m/>
    <m/>
    <m/>
  </r>
  <r>
    <x v="120"/>
    <s v="Vonsild Skole"/>
    <x v="3"/>
    <n v="8"/>
    <n v="22"/>
    <n v="1"/>
    <x v="0"/>
    <m/>
    <x v="0"/>
    <x v="0"/>
    <m/>
    <m/>
    <m/>
  </r>
  <r>
    <x v="120"/>
    <s v="Vonsild Skole"/>
    <x v="3"/>
    <n v="8"/>
    <n v="22"/>
    <n v="1"/>
    <x v="0"/>
    <m/>
    <x v="0"/>
    <x v="0"/>
    <m/>
    <m/>
    <m/>
  </r>
  <r>
    <x v="120"/>
    <s v="Børnehuset Vesterbo"/>
    <x v="0"/>
    <s v="Børnehave"/>
    <n v="5"/>
    <n v="3"/>
    <x v="0"/>
    <m/>
    <x v="0"/>
    <x v="0"/>
    <m/>
    <m/>
    <s v="x"/>
  </r>
  <r>
    <x v="120"/>
    <s v="Tjele Efterskole"/>
    <x v="6"/>
    <n v="10"/>
    <n v="13"/>
    <n v="4"/>
    <x v="0"/>
    <m/>
    <x v="0"/>
    <x v="0"/>
    <m/>
    <m/>
    <m/>
  </r>
  <r>
    <x v="120"/>
    <s v="Elise Smith Skole"/>
    <x v="3"/>
    <n v="8"/>
    <n v="23"/>
    <n v="2"/>
    <x v="0"/>
    <m/>
    <x v="0"/>
    <x v="0"/>
    <m/>
    <m/>
    <s v="x"/>
  </r>
  <r>
    <x v="120"/>
    <s v="Elise Smith Skole"/>
    <x v="3"/>
    <n v="8"/>
    <n v="23"/>
    <n v="2"/>
    <x v="0"/>
    <m/>
    <x v="0"/>
    <x v="0"/>
    <m/>
    <m/>
    <s v="x"/>
  </r>
  <r>
    <x v="120"/>
    <s v="Gammelgaardsskolen"/>
    <x v="5"/>
    <n v="6"/>
    <n v="22"/>
    <n v="2"/>
    <x v="0"/>
    <m/>
    <x v="0"/>
    <x v="0"/>
    <m/>
    <m/>
    <s v="x"/>
  </r>
  <r>
    <x v="120"/>
    <s v="Gammelgaardsskolen"/>
    <x v="5"/>
    <n v="6"/>
    <n v="22"/>
    <n v="2"/>
    <x v="0"/>
    <m/>
    <x v="0"/>
    <x v="0"/>
    <m/>
    <m/>
    <s v="x"/>
  </r>
  <r>
    <x v="120"/>
    <s v="Faxehus efterskolen"/>
    <x v="6"/>
    <s v="9.-10."/>
    <n v="30"/>
    <n v="2"/>
    <x v="0"/>
    <m/>
    <x v="0"/>
    <x v="0"/>
    <m/>
    <m/>
    <m/>
  </r>
  <r>
    <x v="120"/>
    <s v="Kathøjskolen STU"/>
    <x v="18"/>
    <s v="STU"/>
    <n v="6"/>
    <n v="3"/>
    <x v="0"/>
    <m/>
    <x v="0"/>
    <x v="0"/>
    <m/>
    <m/>
    <m/>
  </r>
  <r>
    <x v="120"/>
    <s v="Børnehuset Ved skoven"/>
    <x v="0"/>
    <s v="Børnehave"/>
    <n v="19"/>
    <n v="4"/>
    <x v="1"/>
    <s v=""/>
    <x v="0"/>
    <x v="1"/>
    <m/>
    <s v=""/>
    <s v="x"/>
  </r>
  <r>
    <x v="120"/>
    <s v="Børnehuset Ved skoven"/>
    <x v="0"/>
    <s v="Børnehave"/>
    <n v="19"/>
    <n v="4"/>
    <x v="1"/>
    <s v=""/>
    <x v="0"/>
    <x v="1"/>
    <m/>
    <s v=""/>
    <s v="x"/>
  </r>
  <r>
    <x v="120"/>
    <s v="Børnehuset Ved skoven"/>
    <x v="0"/>
    <s v="Børnehave"/>
    <n v="19"/>
    <n v="4"/>
    <x v="1"/>
    <s v=""/>
    <x v="0"/>
    <x v="1"/>
    <m/>
    <s v=""/>
    <s v="x"/>
  </r>
  <r>
    <x v="120"/>
    <s v="Sønderagerskolen"/>
    <x v="4"/>
    <n v="0"/>
    <n v="13"/>
    <n v="4"/>
    <x v="1"/>
    <s v=""/>
    <x v="0"/>
    <x v="1"/>
    <m/>
    <s v=""/>
    <s v=""/>
  </r>
  <r>
    <x v="121"/>
    <s v="Skovbakkeskolen"/>
    <x v="5"/>
    <n v="6"/>
    <n v="26"/>
    <n v="2"/>
    <x v="8"/>
    <m/>
    <x v="1"/>
    <x v="0"/>
    <m/>
    <m/>
    <m/>
  </r>
  <r>
    <x v="121"/>
    <s v="Skæring Skole"/>
    <x v="3"/>
    <n v="7"/>
    <n v="22"/>
    <n v="1"/>
    <x v="12"/>
    <m/>
    <x v="1"/>
    <x v="0"/>
    <m/>
    <s v="x"/>
    <s v="x"/>
  </r>
  <r>
    <x v="121"/>
    <s v="Selam Privatskole"/>
    <x v="4"/>
    <n v="3"/>
    <n v="24"/>
    <n v="2"/>
    <x v="3"/>
    <m/>
    <x v="1"/>
    <x v="0"/>
    <m/>
    <s v="x"/>
    <s v="x"/>
  </r>
  <r>
    <x v="121"/>
    <s v="Hørup Centralskole"/>
    <x v="4"/>
    <n v="3"/>
    <n v="16"/>
    <n v="2"/>
    <x v="6"/>
    <m/>
    <x v="1"/>
    <x v="0"/>
    <m/>
    <m/>
    <m/>
  </r>
  <r>
    <x v="121"/>
    <s v="Hørup Centralskole"/>
    <x v="4"/>
    <n v="3"/>
    <n v="16"/>
    <n v="2"/>
    <x v="6"/>
    <m/>
    <x v="1"/>
    <x v="0"/>
    <m/>
    <m/>
    <m/>
  </r>
  <r>
    <x v="121"/>
    <s v="Den Moderne Kulturelle Skole"/>
    <x v="5"/>
    <s v="3.-4."/>
    <n v="2"/>
    <n v="1"/>
    <x v="3"/>
    <m/>
    <x v="1"/>
    <x v="0"/>
    <m/>
    <s v="x"/>
    <s v="x"/>
  </r>
  <r>
    <x v="121"/>
    <s v="Faaborg Gymnasium"/>
    <x v="1"/>
    <s v="Gym"/>
    <n v="21"/>
    <n v="2"/>
    <x v="0"/>
    <m/>
    <x v="0"/>
    <x v="0"/>
    <m/>
    <m/>
    <m/>
  </r>
  <r>
    <x v="121"/>
    <s v="Faaborg Gymnasium"/>
    <x v="1"/>
    <s v="Gym"/>
    <n v="21"/>
    <n v="2"/>
    <x v="0"/>
    <m/>
    <x v="0"/>
    <x v="0"/>
    <m/>
    <m/>
    <m/>
  </r>
  <r>
    <x v="121"/>
    <s v="Skovby Friskole"/>
    <x v="3"/>
    <s v="4.-9."/>
    <n v="22"/>
    <n v="6"/>
    <x v="0"/>
    <m/>
    <x v="0"/>
    <x v="0"/>
    <m/>
    <m/>
    <m/>
  </r>
  <r>
    <x v="121"/>
    <s v="Skovby Friskole"/>
    <x v="3"/>
    <s v="4.-9."/>
    <n v="22"/>
    <n v="6"/>
    <x v="0"/>
    <m/>
    <x v="0"/>
    <x v="0"/>
    <m/>
    <m/>
    <m/>
  </r>
  <r>
    <x v="121"/>
    <s v="Elise Smith Skole"/>
    <x v="3"/>
    <n v="8"/>
    <n v="22"/>
    <n v="2"/>
    <x v="0"/>
    <m/>
    <x v="0"/>
    <x v="0"/>
    <m/>
    <m/>
    <s v="x"/>
  </r>
  <r>
    <x v="121"/>
    <s v="Elise Smith Skole"/>
    <x v="3"/>
    <n v="8"/>
    <n v="22"/>
    <n v="2"/>
    <x v="0"/>
    <m/>
    <x v="0"/>
    <x v="0"/>
    <m/>
    <m/>
    <s v="x"/>
  </r>
  <r>
    <x v="121"/>
    <s v="Skolen ved søerne"/>
    <x v="3"/>
    <n v="8"/>
    <n v="31"/>
    <n v="2"/>
    <x v="0"/>
    <m/>
    <x v="0"/>
    <x v="0"/>
    <m/>
    <m/>
    <m/>
  </r>
  <r>
    <x v="121"/>
    <s v="Hørup Centralskole"/>
    <x v="4"/>
    <n v="3"/>
    <n v="30"/>
    <n v="4"/>
    <x v="0"/>
    <m/>
    <x v="0"/>
    <x v="0"/>
    <m/>
    <m/>
    <m/>
  </r>
  <r>
    <x v="121"/>
    <s v="Aarhus HF og VUC"/>
    <x v="1"/>
    <s v="HF og VUC"/>
    <n v="19"/>
    <n v="1"/>
    <x v="0"/>
    <m/>
    <x v="0"/>
    <x v="0"/>
    <m/>
    <m/>
    <s v="x"/>
  </r>
  <r>
    <x v="121"/>
    <s v="Lemtorpskolen"/>
    <x v="5"/>
    <n v="6"/>
    <n v="17"/>
    <n v="2"/>
    <x v="0"/>
    <m/>
    <x v="0"/>
    <x v="0"/>
    <m/>
    <m/>
    <m/>
  </r>
  <r>
    <x v="121"/>
    <s v="Engstrandskolen"/>
    <x v="3"/>
    <n v="8"/>
    <n v="19"/>
    <n v="2"/>
    <x v="0"/>
    <m/>
    <x v="0"/>
    <x v="2"/>
    <m/>
    <m/>
    <m/>
  </r>
  <r>
    <x v="121"/>
    <s v="Skelbæk Friskole"/>
    <x v="3"/>
    <n v="7"/>
    <n v="20"/>
    <n v="3"/>
    <x v="0"/>
    <m/>
    <x v="0"/>
    <x v="9"/>
    <m/>
    <m/>
    <m/>
  </r>
  <r>
    <x v="121"/>
    <s v="Gammelgaardsskolen"/>
    <x v="5"/>
    <n v="6"/>
    <n v="32"/>
    <n v="2"/>
    <x v="0"/>
    <m/>
    <x v="0"/>
    <x v="0"/>
    <m/>
    <m/>
    <s v="x"/>
  </r>
  <r>
    <x v="121"/>
    <s v="Gammelgaardsskolen"/>
    <x v="5"/>
    <n v="6"/>
    <n v="32"/>
    <n v="2"/>
    <x v="0"/>
    <m/>
    <x v="0"/>
    <x v="0"/>
    <m/>
    <m/>
    <s v="x"/>
  </r>
  <r>
    <x v="121"/>
    <s v="Bygge og Anlæg"/>
    <x v="1"/>
    <s v="EUD"/>
    <n v="10"/>
    <n v="2"/>
    <x v="0"/>
    <m/>
    <x v="0"/>
    <x v="0"/>
    <m/>
    <m/>
    <m/>
  </r>
  <r>
    <x v="121"/>
    <s v="Skolen ved Søerne"/>
    <x v="3"/>
    <n v="8"/>
    <n v="31"/>
    <n v="3"/>
    <x v="0"/>
    <m/>
    <x v="0"/>
    <x v="0"/>
    <m/>
    <m/>
    <m/>
  </r>
  <r>
    <x v="121"/>
    <s v="FGU Sydøstjylland"/>
    <x v="13"/>
    <s v="FGU"/>
    <n v="9"/>
    <n v="1"/>
    <x v="0"/>
    <m/>
    <x v="0"/>
    <x v="0"/>
    <m/>
    <m/>
    <m/>
  </r>
  <r>
    <x v="122"/>
    <s v="Søndergades Skole"/>
    <x v="5"/>
    <n v="6"/>
    <n v="13"/>
    <n v="2"/>
    <x v="8"/>
    <m/>
    <x v="1"/>
    <x v="0"/>
    <m/>
    <m/>
    <m/>
  </r>
  <r>
    <x v="122"/>
    <s v="Søndergades Skole"/>
    <x v="5"/>
    <n v="6"/>
    <n v="19"/>
    <n v="2"/>
    <x v="8"/>
    <m/>
    <x v="1"/>
    <x v="0"/>
    <m/>
    <m/>
    <m/>
  </r>
  <r>
    <x v="122"/>
    <s v="Midtjyllands Kristne friskole"/>
    <x v="5"/>
    <n v="3"/>
    <n v="21"/>
    <n v="2"/>
    <x v="6"/>
    <m/>
    <x v="1"/>
    <x v="0"/>
    <m/>
    <m/>
    <m/>
  </r>
  <r>
    <x v="122"/>
    <s v="Midtjyllands Kristne friskole"/>
    <x v="5"/>
    <n v="3"/>
    <n v="21"/>
    <n v="2"/>
    <x v="6"/>
    <m/>
    <x v="1"/>
    <x v="0"/>
    <m/>
    <m/>
    <m/>
  </r>
  <r>
    <x v="122"/>
    <s v="Faaborg Gymnasium"/>
    <x v="1"/>
    <s v="Gym"/>
    <n v="26"/>
    <n v="2"/>
    <x v="4"/>
    <m/>
    <x v="1"/>
    <x v="0"/>
    <m/>
    <m/>
    <m/>
  </r>
  <r>
    <x v="122"/>
    <s v="Faaborg Gymnasium"/>
    <x v="1"/>
    <s v="Gym"/>
    <n v="26"/>
    <n v="2"/>
    <x v="4"/>
    <m/>
    <x v="1"/>
    <x v="0"/>
    <m/>
    <m/>
    <m/>
  </r>
  <r>
    <x v="122"/>
    <s v="Rindum Kjærgaard"/>
    <x v="3"/>
    <s v="7.-8."/>
    <n v="6"/>
    <n v="3"/>
    <x v="0"/>
    <m/>
    <x v="0"/>
    <x v="0"/>
    <m/>
    <m/>
    <m/>
  </r>
  <r>
    <x v="122"/>
    <s v="Glasir"/>
    <x v="14"/>
    <s v="Internationale"/>
    <n v="12"/>
    <n v="2"/>
    <x v="0"/>
    <m/>
    <x v="0"/>
    <x v="0"/>
    <m/>
    <m/>
    <m/>
  </r>
  <r>
    <x v="122"/>
    <s v="Gammelgaardsskolen"/>
    <x v="5"/>
    <n v="6"/>
    <n v="22"/>
    <n v="2"/>
    <x v="0"/>
    <m/>
    <x v="0"/>
    <x v="0"/>
    <m/>
    <m/>
    <s v="x"/>
  </r>
  <r>
    <x v="122"/>
    <s v="Gammelgaardsskolen"/>
    <x v="5"/>
    <n v="6"/>
    <n v="22"/>
    <n v="2"/>
    <x v="0"/>
    <m/>
    <x v="0"/>
    <x v="0"/>
    <m/>
    <m/>
    <s v="x"/>
  </r>
  <r>
    <x v="122"/>
    <s v="Farsø Skole"/>
    <x v="3"/>
    <n v="9"/>
    <n v="14"/>
    <n v="2"/>
    <x v="0"/>
    <m/>
    <x v="0"/>
    <x v="0"/>
    <m/>
    <m/>
    <m/>
  </r>
  <r>
    <x v="122"/>
    <s v="Munkekærskolen"/>
    <x v="2"/>
    <s v="2g"/>
    <n v="15.5"/>
    <n v="1.5"/>
    <x v="1"/>
    <s v=""/>
    <x v="0"/>
    <x v="1"/>
    <m/>
    <s v=""/>
    <s v=""/>
  </r>
  <r>
    <x v="122"/>
    <s v="Munkekærskolen"/>
    <x v="2"/>
    <s v="2g"/>
    <n v="15.5"/>
    <n v="1.5"/>
    <x v="1"/>
    <s v=""/>
    <x v="0"/>
    <x v="1"/>
    <m/>
    <m/>
    <m/>
  </r>
  <r>
    <x v="123"/>
    <s v="Møn Skole afd. Hjertebjerg"/>
    <x v="5"/>
    <n v="5"/>
    <n v="15"/>
    <n v="1"/>
    <x v="13"/>
    <m/>
    <x v="1"/>
    <x v="0"/>
    <m/>
    <m/>
    <m/>
  </r>
  <r>
    <x v="123"/>
    <s v="Gjesse Skole"/>
    <x v="4"/>
    <n v="3"/>
    <n v="17"/>
    <n v="5"/>
    <x v="0"/>
    <m/>
    <x v="0"/>
    <x v="0"/>
    <m/>
    <m/>
    <m/>
  </r>
  <r>
    <x v="123"/>
    <s v="Børnehuset Digterparken "/>
    <x v="0"/>
    <s v="Børnehave"/>
    <n v="15"/>
    <n v="2"/>
    <x v="0"/>
    <m/>
    <x v="0"/>
    <x v="0"/>
    <m/>
    <m/>
    <m/>
  </r>
  <r>
    <x v="124"/>
    <s v="Kragelundskolen"/>
    <x v="4"/>
    <n v="2"/>
    <n v="25"/>
    <n v="3"/>
    <x v="0"/>
    <m/>
    <x v="0"/>
    <x v="0"/>
    <m/>
    <m/>
    <s v="x"/>
  </r>
  <r>
    <x v="125"/>
    <s v="AOF Sprogcenter"/>
    <x v="16"/>
    <s v="Sprogskole"/>
    <n v="9"/>
    <n v="1"/>
    <x v="0"/>
    <m/>
    <x v="0"/>
    <x v="0"/>
    <m/>
    <m/>
    <s v="x"/>
  </r>
  <r>
    <x v="125"/>
    <s v="Roslev Skole"/>
    <x v="3"/>
    <n v="7"/>
    <n v="18"/>
    <n v="1"/>
    <x v="1"/>
    <s v=""/>
    <x v="0"/>
    <x v="1"/>
    <m/>
    <s v=""/>
    <m/>
  </r>
  <r>
    <x v="125"/>
    <s v="Ellevangskolen"/>
    <x v="5"/>
    <n v="6"/>
    <n v="17.5"/>
    <n v="2"/>
    <x v="1"/>
    <s v=""/>
    <x v="0"/>
    <x v="6"/>
    <m/>
    <s v=""/>
    <s v="x"/>
  </r>
  <r>
    <x v="125"/>
    <s v="Ellevangskolen"/>
    <x v="5"/>
    <n v="6"/>
    <n v="17.5"/>
    <n v="2"/>
    <x v="1"/>
    <s v=""/>
    <x v="0"/>
    <x v="6"/>
    <m/>
    <s v=""/>
    <s v="x"/>
  </r>
  <r>
    <x v="125"/>
    <s v="Roslev Skole"/>
    <x v="3"/>
    <n v="7"/>
    <n v="17"/>
    <n v="1"/>
    <x v="1"/>
    <s v=""/>
    <x v="0"/>
    <x v="1"/>
    <m/>
    <s v=""/>
    <m/>
  </r>
  <r>
    <x v="125"/>
    <s v="Ringekost- og redskole"/>
    <x v="3"/>
    <n v="9"/>
    <n v="9"/>
    <n v="2"/>
    <x v="1"/>
    <s v=""/>
    <x v="0"/>
    <x v="1"/>
    <m/>
    <s v=""/>
    <s v=""/>
  </r>
  <r>
    <x v="125"/>
    <s v="Egaa Gymnasium"/>
    <x v="0"/>
    <s v="Børnehave"/>
    <n v="6"/>
    <n v="2"/>
    <x v="1"/>
    <s v=""/>
    <x v="0"/>
    <x v="1"/>
    <m/>
    <s v=""/>
    <s v="x"/>
  </r>
  <r>
    <x v="126"/>
    <s v="Gudumholm Skole"/>
    <x v="5"/>
    <n v="5"/>
    <n v="9"/>
    <n v="2"/>
    <x v="8"/>
    <m/>
    <x v="1"/>
    <x v="0"/>
    <m/>
    <m/>
    <m/>
  </r>
  <r>
    <x v="126"/>
    <s v="Osted Friskole"/>
    <x v="5"/>
    <n v="5"/>
    <n v="18"/>
    <n v="2"/>
    <x v="0"/>
    <m/>
    <x v="0"/>
    <x v="0"/>
    <m/>
    <m/>
    <m/>
  </r>
  <r>
    <x v="126"/>
    <s v="Sofiendalskolen"/>
    <x v="3"/>
    <n v="7"/>
    <n v="19"/>
    <n v="2"/>
    <x v="0"/>
    <m/>
    <x v="0"/>
    <x v="0"/>
    <m/>
    <m/>
    <m/>
  </r>
  <r>
    <x v="126"/>
    <s v="Sofiendalskolen"/>
    <x v="3"/>
    <n v="7"/>
    <n v="19"/>
    <n v="2"/>
    <x v="0"/>
    <m/>
    <x v="0"/>
    <x v="0"/>
    <m/>
    <m/>
    <m/>
  </r>
  <r>
    <x v="126"/>
    <s v="Tingløkkeskolen"/>
    <x v="5"/>
    <n v="5"/>
    <n v="22"/>
    <n v="2"/>
    <x v="0"/>
    <m/>
    <x v="0"/>
    <x v="0"/>
    <m/>
    <m/>
    <m/>
  </r>
  <r>
    <x v="126"/>
    <s v="Vesterkærets Skole"/>
    <x v="5"/>
    <n v="4"/>
    <n v="17"/>
    <n v="2"/>
    <x v="0"/>
    <m/>
    <x v="0"/>
    <x v="2"/>
    <m/>
    <m/>
    <m/>
  </r>
  <r>
    <x v="126"/>
    <s v="Katrinebjergskolen"/>
    <x v="4"/>
    <s v="0.-5."/>
    <n v="18"/>
    <n v="3"/>
    <x v="0"/>
    <m/>
    <x v="0"/>
    <x v="0"/>
    <m/>
    <m/>
    <s v="x"/>
  </r>
  <r>
    <x v="126"/>
    <s v="Katrinebjergskolen"/>
    <x v="4"/>
    <s v="0.-5."/>
    <n v="18"/>
    <n v="3"/>
    <x v="0"/>
    <m/>
    <x v="0"/>
    <x v="0"/>
    <m/>
    <m/>
    <s v="x"/>
  </r>
  <r>
    <x v="126"/>
    <s v="Parkvejens Skole Odder"/>
    <x v="4"/>
    <n v="1"/>
    <n v="24"/>
    <n v="2"/>
    <x v="0"/>
    <m/>
    <x v="0"/>
    <x v="0"/>
    <m/>
    <m/>
    <m/>
  </r>
  <r>
    <x v="127"/>
    <s v="Bøgballe Friskole"/>
    <x v="5"/>
    <n v="4"/>
    <m/>
    <n v="2"/>
    <x v="8"/>
    <m/>
    <x v="1"/>
    <x v="0"/>
    <m/>
    <m/>
    <m/>
  </r>
  <r>
    <x v="127"/>
    <s v="Ringsted Lilleskole"/>
    <x v="5"/>
    <n v="5"/>
    <n v="20"/>
    <n v="2"/>
    <x v="2"/>
    <m/>
    <x v="1"/>
    <x v="0"/>
    <m/>
    <m/>
    <m/>
  </r>
  <r>
    <x v="127"/>
    <s v="Specialafd. Hønnevang i Toftlund"/>
    <x v="7"/>
    <s v="Special"/>
    <n v="8"/>
    <n v="4"/>
    <x v="15"/>
    <m/>
    <x v="1"/>
    <x v="0"/>
    <m/>
    <m/>
    <m/>
  </r>
  <r>
    <x v="127"/>
    <s v="FGU Nordvest"/>
    <x v="13"/>
    <s v="FGU"/>
    <n v="7"/>
    <n v="2"/>
    <x v="0"/>
    <m/>
    <x v="0"/>
    <x v="0"/>
    <m/>
    <m/>
    <m/>
  </r>
  <r>
    <x v="127"/>
    <s v="Tradium HTX"/>
    <x v="1"/>
    <s v="HTX"/>
    <n v="11"/>
    <n v="2"/>
    <x v="0"/>
    <m/>
    <x v="0"/>
    <x v="0"/>
    <m/>
    <m/>
    <m/>
  </r>
  <r>
    <x v="127"/>
    <s v="Favrskov Gymnasium"/>
    <x v="1"/>
    <s v="Gym"/>
    <n v="21"/>
    <n v="2"/>
    <x v="0"/>
    <m/>
    <x v="0"/>
    <x v="0"/>
    <m/>
    <m/>
    <m/>
  </r>
  <r>
    <x v="127"/>
    <s v="Efterskolen ved Nyborg"/>
    <x v="6"/>
    <n v="10"/>
    <n v="27"/>
    <n v="3"/>
    <x v="0"/>
    <m/>
    <x v="0"/>
    <x v="0"/>
    <m/>
    <m/>
    <m/>
  </r>
  <r>
    <x v="127"/>
    <s v="Ranum Efterskole"/>
    <x v="3"/>
    <n v="10"/>
    <n v="21"/>
    <n v="3"/>
    <x v="0"/>
    <m/>
    <x v="0"/>
    <x v="0"/>
    <m/>
    <m/>
    <m/>
  </r>
  <r>
    <x v="127"/>
    <s v="Egebakken Aalborg"/>
    <x v="3"/>
    <m/>
    <n v="5"/>
    <n v="2"/>
    <x v="0"/>
    <m/>
    <x v="0"/>
    <x v="0"/>
    <m/>
    <m/>
    <m/>
  </r>
  <r>
    <x v="127"/>
    <s v="Bakkegårdsskolen"/>
    <x v="5"/>
    <n v="4"/>
    <n v="16"/>
    <n v="2"/>
    <x v="0"/>
    <m/>
    <x v="0"/>
    <x v="0"/>
    <m/>
    <m/>
    <s v="x"/>
  </r>
  <r>
    <x v="127"/>
    <s v="A2B"/>
    <x v="16"/>
    <s v="Sprogskole"/>
    <n v="7"/>
    <n v="1"/>
    <x v="1"/>
    <s v=""/>
    <x v="0"/>
    <x v="1"/>
    <m/>
    <s v=""/>
    <s v="x"/>
  </r>
  <r>
    <x v="128"/>
    <s v="Vestermarkskolen"/>
    <x v="7"/>
    <s v="Special"/>
    <n v="5"/>
    <n v="3"/>
    <x v="15"/>
    <m/>
    <x v="1"/>
    <x v="0"/>
    <m/>
    <m/>
    <m/>
  </r>
  <r>
    <x v="128"/>
    <s v="Ellevangskolen"/>
    <x v="5"/>
    <m/>
    <n v="21"/>
    <n v="1"/>
    <x v="2"/>
    <m/>
    <x v="1"/>
    <x v="0"/>
    <m/>
    <s v="x"/>
    <s v="x"/>
  </r>
  <r>
    <x v="128"/>
    <s v="Bavnehøj Skole"/>
    <x v="4"/>
    <n v="3"/>
    <n v="23"/>
    <n v="1"/>
    <x v="3"/>
    <m/>
    <x v="1"/>
    <x v="0"/>
    <m/>
    <s v="x"/>
    <s v="x"/>
  </r>
  <r>
    <x v="128"/>
    <s v="Herstedøsterskole"/>
    <x v="3"/>
    <n v="9"/>
    <n v="8"/>
    <n v="3"/>
    <x v="0"/>
    <m/>
    <x v="0"/>
    <x v="0"/>
    <m/>
    <m/>
    <m/>
  </r>
  <r>
    <x v="128"/>
    <s v="Ravnkilde Børneunivers og Friskole"/>
    <x v="4"/>
    <s v="2.-6."/>
    <n v="24"/>
    <n v="4"/>
    <x v="0"/>
    <m/>
    <x v="0"/>
    <x v="3"/>
    <m/>
    <m/>
    <m/>
  </r>
  <r>
    <x v="128"/>
    <s v="al hikma skole"/>
    <x v="3"/>
    <n v="9"/>
    <n v="17"/>
    <n v="2"/>
    <x v="1"/>
    <s v=""/>
    <x v="0"/>
    <x v="1"/>
    <m/>
    <s v=""/>
    <s v="x"/>
  </r>
  <r>
    <x v="129"/>
    <s v="Bhv. Skovtrolden"/>
    <x v="0"/>
    <s v="Børnehave"/>
    <n v="4"/>
    <n v="3"/>
    <x v="1"/>
    <s v=""/>
    <x v="0"/>
    <x v="1"/>
    <m/>
    <s v=""/>
    <s v=""/>
  </r>
  <r>
    <x v="130"/>
    <s v="CEPT University"/>
    <x v="14"/>
    <s v="Internationale"/>
    <n v="14"/>
    <n v="3"/>
    <x v="0"/>
    <m/>
    <x v="0"/>
    <x v="0"/>
    <m/>
    <m/>
    <m/>
  </r>
  <r>
    <x v="130"/>
    <s v="Bavnehøj skole"/>
    <x v="5"/>
    <n v="4"/>
    <n v="19"/>
    <n v="1"/>
    <x v="1"/>
    <s v=""/>
    <x v="0"/>
    <x v="1"/>
    <m/>
    <s v=""/>
    <s v=""/>
  </r>
  <r>
    <x v="131"/>
    <s v="Arveprinsessen (bh)"/>
    <x v="0"/>
    <s v="Børnehave"/>
    <n v="15"/>
    <n v="2"/>
    <x v="1"/>
    <s v=""/>
    <x v="0"/>
    <x v="1"/>
    <m/>
    <s v=""/>
    <s v="x"/>
  </r>
  <r>
    <x v="131"/>
    <s v="DII Hobbitien"/>
    <x v="0"/>
    <s v="Børnehave"/>
    <n v="15"/>
    <n v="2"/>
    <x v="1"/>
    <s v=""/>
    <x v="0"/>
    <x v="0"/>
    <m/>
    <s v=""/>
    <s v="x"/>
  </r>
  <r>
    <x v="131"/>
    <s v="Valdemarskolen"/>
    <x v="3"/>
    <s v="4-9"/>
    <n v="14"/>
    <n v="8"/>
    <x v="1"/>
    <s v=""/>
    <x v="0"/>
    <x v="1"/>
    <m/>
    <s v=""/>
    <s v=""/>
  </r>
  <r>
    <x v="131"/>
    <s v="?"/>
    <x v="4"/>
    <n v="3"/>
    <n v="6"/>
    <n v="2"/>
    <x v="1"/>
    <s v=""/>
    <x v="0"/>
    <x v="0"/>
    <m/>
    <s v=""/>
    <s v=""/>
  </r>
  <r>
    <x v="132"/>
    <s v="Ellevangskolen"/>
    <x v="5"/>
    <n v="5"/>
    <n v="22"/>
    <n v="2"/>
    <x v="13"/>
    <m/>
    <x v="1"/>
    <x v="0"/>
    <m/>
    <s v="x"/>
    <s v="x"/>
  </r>
  <r>
    <x v="132"/>
    <s v="Peddersens Hus"/>
    <x v="0"/>
    <s v="Børnehave"/>
    <n v="7"/>
    <n v="2"/>
    <x v="16"/>
    <m/>
    <x v="1"/>
    <x v="0"/>
    <m/>
    <s v="x"/>
    <s v="x"/>
  </r>
  <r>
    <x v="132"/>
    <s v="Green Academy Aarhus"/>
    <x v="13"/>
    <s v="FGU"/>
    <n v="15"/>
    <n v="2"/>
    <x v="0"/>
    <m/>
    <x v="0"/>
    <x v="0"/>
    <m/>
    <m/>
    <s v="x"/>
  </r>
  <r>
    <x v="132"/>
    <s v="Center For specialundervisning og kom."/>
    <x v="17"/>
    <s v="Voksne"/>
    <n v="5"/>
    <n v="7"/>
    <x v="0"/>
    <m/>
    <x v="0"/>
    <x v="0"/>
    <m/>
    <m/>
    <m/>
  </r>
  <r>
    <x v="132"/>
    <s v="Peddersens Hus"/>
    <x v="0"/>
    <s v="Børnehave"/>
    <n v="7"/>
    <n v="2"/>
    <x v="0"/>
    <m/>
    <x v="0"/>
    <x v="0"/>
    <m/>
    <m/>
    <s v="x"/>
  </r>
  <r>
    <x v="132"/>
    <s v="Frisholm Skole"/>
    <x v="4"/>
    <n v="3"/>
    <n v="20"/>
    <n v="2"/>
    <x v="0"/>
    <m/>
    <x v="0"/>
    <x v="0"/>
    <m/>
    <m/>
    <m/>
  </r>
  <r>
    <x v="132"/>
    <s v="Frisholm Skole"/>
    <x v="4"/>
    <n v="3"/>
    <n v="20"/>
    <n v="2"/>
    <x v="0"/>
    <m/>
    <x v="0"/>
    <x v="0"/>
    <m/>
    <m/>
    <m/>
  </r>
  <r>
    <x v="132"/>
    <s v="Engbjergskolen"/>
    <x v="5"/>
    <n v="5"/>
    <n v="19"/>
    <n v="2"/>
    <x v="0"/>
    <m/>
    <x v="0"/>
    <x v="2"/>
    <m/>
    <m/>
    <m/>
  </r>
  <r>
    <x v="132"/>
    <s v="Aarhus University, Department of Computer Science"/>
    <x v="15"/>
    <s v="Uni."/>
    <n v="11"/>
    <n v="1"/>
    <x v="1"/>
    <s v=""/>
    <x v="0"/>
    <x v="1"/>
    <m/>
    <s v=""/>
    <s v="x"/>
  </r>
  <r>
    <x v="132"/>
    <s v="Børnehuset Engen"/>
    <x v="0"/>
    <s v="Børnehave"/>
    <m/>
    <n v="4"/>
    <x v="1"/>
    <s v=""/>
    <x v="0"/>
    <x v="0"/>
    <m/>
    <s v=""/>
    <s v=""/>
  </r>
  <r>
    <x v="133"/>
    <s v="Holbæk skole 10. klassecenter"/>
    <x v="7"/>
    <s v="Special"/>
    <n v="20"/>
    <n v="4"/>
    <x v="9"/>
    <m/>
    <x v="1"/>
    <x v="0"/>
    <m/>
    <m/>
    <m/>
  </r>
  <r>
    <x v="133"/>
    <s v="Fussinø-Egnens Friskole"/>
    <x v="4"/>
    <n v="1"/>
    <n v="15"/>
    <n v="2"/>
    <x v="0"/>
    <m/>
    <x v="0"/>
    <x v="3"/>
    <m/>
    <m/>
    <m/>
  </r>
  <r>
    <x v="133"/>
    <s v="Højslev Skole"/>
    <x v="5"/>
    <n v="6"/>
    <n v="23"/>
    <n v="2"/>
    <x v="0"/>
    <m/>
    <x v="0"/>
    <x v="2"/>
    <m/>
    <m/>
    <m/>
  </r>
  <r>
    <x v="133"/>
    <s v="Bakkegårdsskolen"/>
    <x v="4"/>
    <s v="0.-1."/>
    <n v="10"/>
    <n v="4"/>
    <x v="0"/>
    <m/>
    <x v="0"/>
    <x v="0"/>
    <m/>
    <m/>
    <s v="x"/>
  </r>
  <r>
    <x v="133"/>
    <s v="Sortebakkeskolen"/>
    <x v="3"/>
    <s v="5.-9."/>
    <n v="30"/>
    <n v="7"/>
    <x v="0"/>
    <m/>
    <x v="0"/>
    <x v="10"/>
    <m/>
    <m/>
    <m/>
  </r>
  <r>
    <x v="133"/>
    <s v="UCN10"/>
    <x v="3"/>
    <n v="10"/>
    <n v="22"/>
    <n v="3"/>
    <x v="0"/>
    <m/>
    <x v="0"/>
    <x v="0"/>
    <m/>
    <m/>
    <m/>
  </r>
  <r>
    <x v="133"/>
    <s v="UCN10"/>
    <x v="3"/>
    <n v="10"/>
    <n v="22"/>
    <n v="3"/>
    <x v="0"/>
    <m/>
    <x v="0"/>
    <x v="0"/>
    <m/>
    <m/>
    <m/>
  </r>
  <r>
    <x v="133"/>
    <s v="Stiftung Louiselund"/>
    <x v="14"/>
    <n v="6"/>
    <n v="20"/>
    <n v="3"/>
    <x v="0"/>
    <m/>
    <x v="0"/>
    <x v="0"/>
    <m/>
    <m/>
    <m/>
  </r>
  <r>
    <x v="133"/>
    <s v="Skæring Skole"/>
    <x v="5"/>
    <n v="6"/>
    <n v="21"/>
    <n v="1"/>
    <x v="1"/>
    <s v=""/>
    <x v="0"/>
    <x v="7"/>
    <m/>
    <s v=""/>
    <s v="x"/>
  </r>
  <r>
    <x v="133"/>
    <s v="Viborg Sprogcenter"/>
    <x v="16"/>
    <s v="Sprogskole"/>
    <n v="7"/>
    <n v="1"/>
    <x v="1"/>
    <s v=""/>
    <x v="0"/>
    <x v="1"/>
    <m/>
    <s v=""/>
    <s v=""/>
  </r>
  <r>
    <x v="134"/>
    <s v="Kochs Skole"/>
    <x v="5"/>
    <n v="4"/>
    <n v="24"/>
    <n v="2"/>
    <x v="13"/>
    <m/>
    <x v="1"/>
    <x v="0"/>
    <m/>
    <s v="x"/>
    <s v="x"/>
  </r>
  <r>
    <x v="134"/>
    <s v="Elise Smith Skole"/>
    <x v="4"/>
    <n v="3"/>
    <n v="23"/>
    <n v="2"/>
    <x v="6"/>
    <m/>
    <x v="1"/>
    <x v="0"/>
    <m/>
    <s v="x"/>
    <s v="x"/>
  </r>
  <r>
    <x v="134"/>
    <s v="Gludsted Friskole og Børnehus"/>
    <x v="4"/>
    <s v="0.-3."/>
    <n v="26"/>
    <n v="5"/>
    <x v="0"/>
    <m/>
    <x v="0"/>
    <x v="0"/>
    <m/>
    <m/>
    <m/>
  </r>
  <r>
    <x v="134"/>
    <s v="CSW"/>
    <x v="7"/>
    <s v="Special"/>
    <n v="7"/>
    <n v="2"/>
    <x v="0"/>
    <m/>
    <x v="0"/>
    <x v="0"/>
    <m/>
    <m/>
    <m/>
  </r>
  <r>
    <x v="134"/>
    <s v="Mesugne Specialskole"/>
    <x v="7"/>
    <s v="Special"/>
    <n v="7"/>
    <n v="3"/>
    <x v="0"/>
    <m/>
    <x v="0"/>
    <x v="0"/>
    <m/>
    <m/>
    <m/>
  </r>
  <r>
    <x v="134"/>
    <s v="Mamelundskolen"/>
    <x v="5"/>
    <n v="6"/>
    <n v="5"/>
    <n v="5"/>
    <x v="0"/>
    <m/>
    <x v="0"/>
    <x v="0"/>
    <m/>
    <m/>
    <m/>
  </r>
  <r>
    <x v="134"/>
    <s v="Peter Riber"/>
    <x v="5"/>
    <m/>
    <n v="7"/>
    <n v="3"/>
    <x v="0"/>
    <m/>
    <x v="0"/>
    <x v="0"/>
    <m/>
    <m/>
    <m/>
  </r>
  <r>
    <x v="134"/>
    <s v="Børnehuset på Samsø"/>
    <x v="0"/>
    <s v="Børnehave"/>
    <n v="13"/>
    <n v="3"/>
    <x v="0"/>
    <m/>
    <x v="0"/>
    <x v="0"/>
    <m/>
    <m/>
    <m/>
  </r>
  <r>
    <x v="134"/>
    <s v="SOSU Østjylland"/>
    <x v="1"/>
    <s v="SOSU"/>
    <n v="6"/>
    <n v="1"/>
    <x v="0"/>
    <m/>
    <x v="0"/>
    <x v="0"/>
    <m/>
    <m/>
    <s v="x"/>
  </r>
  <r>
    <x v="134"/>
    <s v="Ferslev Skole"/>
    <x v="5"/>
    <s v="4.-6."/>
    <n v="20"/>
    <n v="2"/>
    <x v="0"/>
    <m/>
    <x v="0"/>
    <x v="0"/>
    <m/>
    <m/>
    <m/>
  </r>
  <r>
    <x v="134"/>
    <s v="Ferslev Skole"/>
    <x v="5"/>
    <s v="4.-6."/>
    <n v="20"/>
    <n v="2"/>
    <x v="0"/>
    <m/>
    <x v="0"/>
    <x v="0"/>
    <m/>
    <m/>
    <m/>
  </r>
  <r>
    <x v="134"/>
    <s v="Ferslev Skole"/>
    <x v="5"/>
    <s v="4.-6."/>
    <n v="20"/>
    <n v="2"/>
    <x v="0"/>
    <m/>
    <x v="0"/>
    <x v="0"/>
    <m/>
    <m/>
    <m/>
  </r>
  <r>
    <x v="134"/>
    <s v="Ferslev Skole"/>
    <x v="5"/>
    <s v="4.-6."/>
    <n v="20"/>
    <n v="2"/>
    <x v="0"/>
    <m/>
    <x v="0"/>
    <x v="0"/>
    <m/>
    <m/>
    <m/>
  </r>
  <r>
    <x v="134"/>
    <s v="Jordbrugets Udd.Center"/>
    <x v="1"/>
    <s v="EUD"/>
    <n v="31"/>
    <n v="2"/>
    <x v="0"/>
    <m/>
    <x v="0"/>
    <x v="0"/>
    <m/>
    <m/>
    <s v="x"/>
  </r>
  <r>
    <x v="134"/>
    <s v="Børnehuset Skoven"/>
    <x v="0"/>
    <s v="Børnehave"/>
    <n v="4"/>
    <n v="1"/>
    <x v="0"/>
    <m/>
    <x v="0"/>
    <x v="0"/>
    <m/>
    <m/>
    <s v="x"/>
  </r>
  <r>
    <x v="134"/>
    <s v="Samsøgades"/>
    <x v="3"/>
    <n v="7"/>
    <n v="15"/>
    <n v="2"/>
    <x v="1"/>
    <s v=""/>
    <x v="0"/>
    <x v="1"/>
    <m/>
    <s v=""/>
    <s v=""/>
  </r>
  <r>
    <x v="135"/>
    <s v="Mercantec"/>
    <x v="1"/>
    <s v="EUD"/>
    <n v="7"/>
    <n v="1"/>
    <x v="0"/>
    <m/>
    <x v="0"/>
    <x v="0"/>
    <m/>
    <m/>
    <m/>
  </r>
  <r>
    <x v="135"/>
    <s v="Alfa College"/>
    <x v="14"/>
    <s v="Internationale"/>
    <n v="26"/>
    <n v="4"/>
    <x v="0"/>
    <m/>
    <x v="0"/>
    <x v="0"/>
    <m/>
    <m/>
    <m/>
  </r>
  <r>
    <x v="135"/>
    <s v="Skæring Skolen"/>
    <x v="3"/>
    <n v="8"/>
    <n v="24.333333333333332"/>
    <n v="2.3333333333333335"/>
    <x v="1"/>
    <s v=""/>
    <x v="0"/>
    <x v="1"/>
    <m/>
    <s v=""/>
    <s v=""/>
  </r>
  <r>
    <x v="135"/>
    <s v="Skæring Skolen"/>
    <x v="3"/>
    <n v="8"/>
    <n v="24.333333333333332"/>
    <n v="2.3333333333333335"/>
    <x v="1"/>
    <s v=""/>
    <x v="0"/>
    <x v="1"/>
    <m/>
    <m/>
    <m/>
  </r>
  <r>
    <x v="135"/>
    <s v="Skæring Skolen"/>
    <x v="3"/>
    <n v="8"/>
    <n v="24.333333333333332"/>
    <n v="2.3333333333333335"/>
    <x v="1"/>
    <s v=""/>
    <x v="0"/>
    <x v="1"/>
    <m/>
    <m/>
    <m/>
  </r>
  <r>
    <x v="135"/>
    <s v="Munkensdam Skole Kolding"/>
    <x v="3"/>
    <n v="9"/>
    <n v="24"/>
    <n v="2"/>
    <x v="1"/>
    <s v=""/>
    <x v="0"/>
    <x v="1"/>
    <m/>
    <s v=""/>
    <s v=""/>
  </r>
  <r>
    <x v="135"/>
    <s v="Ferstikby Skole"/>
    <x v="5"/>
    <s v="2-10"/>
    <n v="23"/>
    <n v="2"/>
    <x v="1"/>
    <s v=""/>
    <x v="0"/>
    <x v="1"/>
    <m/>
    <s v=""/>
    <s v="x"/>
  </r>
  <r>
    <x v="135"/>
    <s v="Gammelgaardsskolen"/>
    <x v="3"/>
    <n v="7"/>
    <n v="21"/>
    <n v="2"/>
    <x v="1"/>
    <s v=""/>
    <x v="0"/>
    <x v="9"/>
    <m/>
    <s v=""/>
    <s v="x"/>
  </r>
  <r>
    <x v="136"/>
    <s v="Elise Smith Skole"/>
    <x v="4"/>
    <n v="1"/>
    <n v="22"/>
    <n v="2"/>
    <x v="6"/>
    <m/>
    <x v="1"/>
    <x v="0"/>
    <m/>
    <s v="x"/>
    <s v="x"/>
  </r>
  <r>
    <x v="136"/>
    <s v="Elise Smith Skole"/>
    <x v="4"/>
    <n v="1"/>
    <n v="22"/>
    <n v="2"/>
    <x v="6"/>
    <m/>
    <x v="1"/>
    <x v="0"/>
    <m/>
    <s v="x"/>
    <s v="x"/>
  </r>
  <r>
    <x v="136"/>
    <s v="Gludsted Friskole og Børnehus"/>
    <x v="4"/>
    <s v="0.-1."/>
    <n v="15"/>
    <n v="3"/>
    <x v="3"/>
    <m/>
    <x v="1"/>
    <x v="0"/>
    <m/>
    <m/>
    <m/>
  </r>
  <r>
    <x v="136"/>
    <s v="Gludsted Friskole og Børnehus"/>
    <x v="4"/>
    <s v="2.-3."/>
    <n v="15"/>
    <n v="3"/>
    <x v="5"/>
    <m/>
    <x v="1"/>
    <x v="0"/>
    <m/>
    <m/>
    <m/>
  </r>
  <r>
    <x v="136"/>
    <s v="Bavnehøj Skole"/>
    <x v="4"/>
    <n v="3"/>
    <n v="23"/>
    <n v="2"/>
    <x v="6"/>
    <m/>
    <x v="1"/>
    <x v="0"/>
    <m/>
    <s v="x"/>
    <s v="x"/>
  </r>
  <r>
    <x v="136"/>
    <s v="Gludsted Friskole og Børnehus"/>
    <x v="3"/>
    <s v="4.-9."/>
    <n v="19"/>
    <n v="2"/>
    <x v="0"/>
    <m/>
    <x v="0"/>
    <x v="0"/>
    <m/>
    <m/>
    <m/>
  </r>
  <r>
    <x v="136"/>
    <s v="Gludsted Friskole og Børnehus"/>
    <x v="3"/>
    <s v="4.-9."/>
    <n v="19"/>
    <n v="2"/>
    <x v="0"/>
    <m/>
    <x v="0"/>
    <x v="0"/>
    <m/>
    <m/>
    <m/>
  </r>
  <r>
    <x v="136"/>
    <s v="Klintebjergskolen"/>
    <x v="4"/>
    <n v="0"/>
    <n v="12"/>
    <n v="3"/>
    <x v="1"/>
    <s v=""/>
    <x v="0"/>
    <x v="1"/>
    <m/>
    <s v=""/>
    <s v=""/>
  </r>
  <r>
    <x v="136"/>
    <s v=""/>
    <x v="5"/>
    <s v="6+8"/>
    <n v="2"/>
    <n v="2"/>
    <x v="1"/>
    <s v=""/>
    <x v="0"/>
    <x v="1"/>
    <m/>
    <s v=""/>
    <s v=""/>
  </r>
  <r>
    <x v="137"/>
    <s v="Cla Cours Skole"/>
    <x v="3"/>
    <s v="6-8"/>
    <n v="10"/>
    <n v="2"/>
    <x v="1"/>
    <s v=""/>
    <x v="0"/>
    <x v="1"/>
    <m/>
    <s v=""/>
    <s v=""/>
  </r>
  <r>
    <x v="137"/>
    <s v="Humlehaveskolen"/>
    <x v="4"/>
    <n v="3"/>
    <n v="9"/>
    <n v="4"/>
    <x v="1"/>
    <s v=""/>
    <x v="0"/>
    <x v="1"/>
    <m/>
    <s v=""/>
    <s v=""/>
  </r>
  <r>
    <x v="138"/>
    <s v="Lisbjergskolen"/>
    <x v="3"/>
    <s v="7-10"/>
    <n v="24"/>
    <n v="3"/>
    <x v="1"/>
    <s v=""/>
    <x v="0"/>
    <x v="1"/>
    <m/>
    <s v=""/>
    <s v="x"/>
  </r>
  <r>
    <x v="138"/>
    <s v="Grauballe Skole &amp; SFO"/>
    <x v="5"/>
    <s v="3-6"/>
    <n v="21.5"/>
    <n v="2"/>
    <x v="1"/>
    <s v=""/>
    <x v="0"/>
    <x v="1"/>
    <m/>
    <s v=""/>
    <s v="x"/>
  </r>
  <r>
    <x v="138"/>
    <s v="Grauballe Skole &amp; SFO"/>
    <x v="5"/>
    <s v="3-6"/>
    <n v="21.5"/>
    <n v="1"/>
    <x v="0"/>
    <s v=""/>
    <x v="0"/>
    <x v="1"/>
    <m/>
    <s v=""/>
    <s v="x"/>
  </r>
  <r>
    <x v="138"/>
    <s v="Århus STU"/>
    <x v="18"/>
    <s v="STU"/>
    <n v="6"/>
    <n v="5"/>
    <x v="1"/>
    <s v=""/>
    <x v="0"/>
    <x v="1"/>
    <m/>
    <s v=""/>
    <s v="x"/>
  </r>
  <r>
    <x v="139"/>
    <s v="FGU Himmerland"/>
    <x v="13"/>
    <s v="FGU"/>
    <n v="22"/>
    <n v="3"/>
    <x v="1"/>
    <s v=""/>
    <x v="0"/>
    <x v="0"/>
    <m/>
    <s v=""/>
    <s v=""/>
  </r>
  <r>
    <x v="139"/>
    <s v="FGU SKOLEN HOLSTEBRO"/>
    <x v="13"/>
    <s v="FGU"/>
    <n v="21.666666666666668"/>
    <n v="1"/>
    <x v="1"/>
    <s v=""/>
    <x v="0"/>
    <x v="1"/>
    <m/>
    <m/>
    <m/>
  </r>
  <r>
    <x v="139"/>
    <s v="FGU SKOLEN HOLSTEBRO"/>
    <x v="13"/>
    <s v="FGU"/>
    <n v="21.666666666666668"/>
    <n v="1"/>
    <x v="1"/>
    <s v=""/>
    <x v="0"/>
    <x v="1"/>
    <m/>
    <m/>
    <m/>
  </r>
  <r>
    <x v="139"/>
    <s v="FGU SKOLEN HOLSTEBRO"/>
    <x v="13"/>
    <s v="FGU"/>
    <n v="21.666666666666668"/>
    <n v="0"/>
    <x v="1"/>
    <s v=""/>
    <x v="0"/>
    <x v="1"/>
    <m/>
    <s v=""/>
    <s v=""/>
  </r>
  <r>
    <x v="140"/>
    <s v="Skovvangskolen"/>
    <x v="4"/>
    <n v="2"/>
    <n v="25"/>
    <n v="2"/>
    <x v="17"/>
    <m/>
    <x v="1"/>
    <x v="0"/>
    <m/>
    <s v="x"/>
    <s v="x"/>
  </r>
  <r>
    <x v="140"/>
    <s v="Skovvangskolen"/>
    <x v="4"/>
    <n v="2"/>
    <n v="25"/>
    <n v="2"/>
    <x v="17"/>
    <m/>
    <x v="1"/>
    <x v="0"/>
    <m/>
    <s v="x"/>
    <s v="x"/>
  </r>
  <r>
    <x v="140"/>
    <s v="Friskolen Højmark Børneverden"/>
    <x v="5"/>
    <s v="6.-7."/>
    <n v="10"/>
    <n v="1"/>
    <x v="7"/>
    <m/>
    <x v="1"/>
    <x v="0"/>
    <m/>
    <m/>
    <m/>
  </r>
  <r>
    <x v="140"/>
    <s v="Rønde Skole"/>
    <x v="4"/>
    <n v="0"/>
    <n v="22"/>
    <n v="2"/>
    <x v="0"/>
    <m/>
    <x v="0"/>
    <x v="0"/>
    <m/>
    <m/>
    <m/>
  </r>
  <r>
    <x v="140"/>
    <s v="Rønde Skole"/>
    <x v="4"/>
    <n v="0"/>
    <n v="22"/>
    <n v="2"/>
    <x v="0"/>
    <m/>
    <x v="0"/>
    <x v="0"/>
    <m/>
    <m/>
    <m/>
  </r>
  <r>
    <x v="140"/>
    <s v="Stjerneskolen silkeborg"/>
    <x v="4"/>
    <n v="2"/>
    <n v="20"/>
    <n v="12"/>
    <x v="1"/>
    <s v=""/>
    <x v="0"/>
    <x v="1"/>
    <m/>
    <s v=""/>
    <s v=""/>
  </r>
  <r>
    <x v="140"/>
    <s v="VIA University college"/>
    <x v="10"/>
    <s v="VIA"/>
    <n v="19"/>
    <n v="1"/>
    <x v="1"/>
    <s v=""/>
    <x v="0"/>
    <x v="0"/>
    <m/>
    <s v=""/>
    <s v="x"/>
  </r>
  <r>
    <x v="141"/>
    <s v="Dueholmskolen"/>
    <x v="5"/>
    <n v="5"/>
    <n v="25"/>
    <n v="1"/>
    <x v="8"/>
    <m/>
    <x v="1"/>
    <x v="0"/>
    <m/>
    <m/>
    <m/>
  </r>
  <r>
    <x v="141"/>
    <s v="Dueholmskolen"/>
    <x v="5"/>
    <n v="5"/>
    <n v="25"/>
    <n v="1"/>
    <x v="8"/>
    <m/>
    <x v="1"/>
    <x v="0"/>
    <m/>
    <m/>
    <m/>
  </r>
  <r>
    <x v="141"/>
    <s v="SOSU Syd"/>
    <x v="1"/>
    <s v="SOSU"/>
    <n v="12"/>
    <n v="1"/>
    <x v="0"/>
    <m/>
    <x v="0"/>
    <x v="0"/>
    <m/>
    <m/>
    <m/>
  </r>
  <r>
    <x v="141"/>
    <s v="Savannah College "/>
    <x v="14"/>
    <s v="Internationale"/>
    <n v="12"/>
    <n v="3"/>
    <x v="0"/>
    <m/>
    <x v="0"/>
    <x v="0"/>
    <m/>
    <m/>
    <m/>
  </r>
  <r>
    <x v="141"/>
    <s v="Nordstrandskolen"/>
    <x v="3"/>
    <n v="8"/>
    <n v="19"/>
    <n v="3"/>
    <x v="0"/>
    <m/>
    <x v="0"/>
    <x v="0"/>
    <m/>
    <m/>
    <m/>
  </r>
  <r>
    <x v="141"/>
    <s v="Skødstrup Skole"/>
    <x v="5"/>
    <n v="4"/>
    <n v="21"/>
    <n v="2"/>
    <x v="0"/>
    <m/>
    <x v="0"/>
    <x v="0"/>
    <m/>
    <m/>
    <s v="x"/>
  </r>
  <r>
    <x v="141"/>
    <s v="Langsøskolen"/>
    <x v="3"/>
    <n v="8"/>
    <n v="5"/>
    <n v="2"/>
    <x v="0"/>
    <m/>
    <x v="0"/>
    <x v="0"/>
    <m/>
    <m/>
    <m/>
  </r>
  <r>
    <x v="141"/>
    <s v="Skovby Børnehus"/>
    <x v="0"/>
    <s v="Børnehave"/>
    <n v="24"/>
    <n v="5"/>
    <x v="0"/>
    <m/>
    <x v="0"/>
    <x v="0"/>
    <m/>
    <m/>
    <m/>
  </r>
  <r>
    <x v="141"/>
    <s v="Søndervangskolen "/>
    <x v="4"/>
    <n v="2"/>
    <n v="21"/>
    <n v="2"/>
    <x v="0"/>
    <m/>
    <x v="0"/>
    <x v="0"/>
    <m/>
    <m/>
    <s v="x"/>
  </r>
  <r>
    <x v="142"/>
    <s v="Dueholmskolen"/>
    <x v="5"/>
    <n v="5"/>
    <n v="25"/>
    <n v="1"/>
    <x v="8"/>
    <m/>
    <x v="1"/>
    <x v="0"/>
    <m/>
    <m/>
    <m/>
  </r>
  <r>
    <x v="142"/>
    <s v="Stillinge Skole"/>
    <x v="3"/>
    <n v="8"/>
    <n v="23"/>
    <n v="2"/>
    <x v="12"/>
    <m/>
    <x v="1"/>
    <x v="0"/>
    <m/>
    <m/>
    <m/>
  </r>
  <r>
    <x v="142"/>
    <s v="Veng Skole og Børnehus"/>
    <x v="4"/>
    <s v="0.-2."/>
    <n v="20"/>
    <n v="3"/>
    <x v="0"/>
    <m/>
    <x v="0"/>
    <x v="2"/>
    <m/>
    <m/>
    <m/>
  </r>
  <r>
    <x v="142"/>
    <s v="Veng Skole og Børnehus"/>
    <x v="4"/>
    <s v="0.-2."/>
    <n v="20"/>
    <n v="3"/>
    <x v="0"/>
    <m/>
    <x v="0"/>
    <x v="10"/>
    <m/>
    <m/>
    <m/>
  </r>
  <r>
    <x v="142"/>
    <s v="Åskolen"/>
    <x v="5"/>
    <n v="4"/>
    <n v="18"/>
    <n v="2"/>
    <x v="0"/>
    <m/>
    <x v="0"/>
    <x v="0"/>
    <m/>
    <m/>
    <s v="x"/>
  </r>
  <r>
    <x v="142"/>
    <s v="AOF Job og Udd."/>
    <x v="16"/>
    <s v="Sprogskole"/>
    <n v="11"/>
    <n v="2"/>
    <x v="0"/>
    <m/>
    <x v="0"/>
    <x v="0"/>
    <m/>
    <m/>
    <s v="x"/>
  </r>
  <r>
    <x v="142"/>
    <s v="Rønde Skole"/>
    <x v="3"/>
    <n v="8"/>
    <n v="19"/>
    <n v="2"/>
    <x v="0"/>
    <m/>
    <x v="0"/>
    <x v="0"/>
    <m/>
    <m/>
    <m/>
  </r>
  <r>
    <x v="142"/>
    <s v="Sanderumskole"/>
    <x v="5"/>
    <n v="5"/>
    <n v="25"/>
    <n v="2"/>
    <x v="0"/>
    <m/>
    <x v="0"/>
    <x v="10"/>
    <m/>
    <m/>
    <m/>
  </r>
  <r>
    <x v="142"/>
    <s v="Hobro friskole"/>
    <x v="3"/>
    <s v="6-9"/>
    <n v="22.5"/>
    <n v="1"/>
    <x v="1"/>
    <s v=""/>
    <x v="0"/>
    <x v="1"/>
    <m/>
    <s v=""/>
    <s v=""/>
  </r>
  <r>
    <x v="142"/>
    <s v="Hobro friskole"/>
    <x v="3"/>
    <s v="6-9"/>
    <n v="22.5"/>
    <n v="1"/>
    <x v="1"/>
    <m/>
    <x v="0"/>
    <x v="0"/>
    <m/>
    <m/>
    <m/>
  </r>
  <r>
    <x v="142"/>
    <s v="Viby Skole"/>
    <x v="4"/>
    <n v="1"/>
    <n v="21"/>
    <n v="3"/>
    <x v="1"/>
    <s v=""/>
    <x v="0"/>
    <x v="1"/>
    <m/>
    <s v=""/>
    <s v="x"/>
  </r>
  <r>
    <x v="142"/>
    <s v="Rosenvangskolen"/>
    <x v="5"/>
    <s v="4-6"/>
    <n v="19"/>
    <n v="2"/>
    <x v="1"/>
    <s v=""/>
    <x v="0"/>
    <x v="0"/>
    <m/>
    <s v=""/>
    <s v="x"/>
  </r>
  <r>
    <x v="142"/>
    <s v="Aarhus tech"/>
    <x v="1"/>
    <s v="EUD"/>
    <n v="15"/>
    <n v="1"/>
    <x v="1"/>
    <s v=""/>
    <x v="0"/>
    <x v="1"/>
    <m/>
    <s v=""/>
    <s v="x"/>
  </r>
  <r>
    <x v="142"/>
    <s v="?"/>
    <x v="3"/>
    <n v="10"/>
    <n v="15"/>
    <n v="2"/>
    <x v="1"/>
    <s v=""/>
    <x v="0"/>
    <x v="0"/>
    <m/>
    <s v=""/>
    <s v=""/>
  </r>
  <r>
    <x v="142"/>
    <s v="Krabbehus Heldagsskole"/>
    <x v="3"/>
    <s v="9-10"/>
    <n v="8"/>
    <n v="3"/>
    <x v="1"/>
    <s v=""/>
    <x v="0"/>
    <x v="1"/>
    <m/>
    <s v=""/>
    <s v="x"/>
  </r>
  <r>
    <x v="142"/>
    <s v="3 x hjemmeskole"/>
    <x v="5"/>
    <s v="1.-6."/>
    <n v="6"/>
    <n v="4"/>
    <x v="1"/>
    <s v=""/>
    <x v="0"/>
    <x v="1"/>
    <m/>
    <s v=""/>
    <s v=""/>
  </r>
  <r>
    <x v="142"/>
    <s v="Snurretoppen tilst"/>
    <x v="0"/>
    <s v="Børnehave"/>
    <n v="5"/>
    <n v="2"/>
    <x v="1"/>
    <s v=""/>
    <x v="0"/>
    <x v="0"/>
    <m/>
    <s v=""/>
    <s v="x"/>
  </r>
  <r>
    <x v="142"/>
    <s v="Allé Odense"/>
    <x v="5"/>
    <n v="4"/>
    <n v="2"/>
    <n v="1"/>
    <x v="1"/>
    <s v=""/>
    <x v="0"/>
    <x v="1"/>
    <m/>
    <s v=""/>
    <s v=""/>
  </r>
  <r>
    <x v="143"/>
    <s v="Rundhøjskolen"/>
    <x v="7"/>
    <s v="Special"/>
    <n v="7"/>
    <n v="2"/>
    <x v="9"/>
    <m/>
    <x v="1"/>
    <x v="0"/>
    <s v="x"/>
    <s v="x"/>
    <s v="x"/>
  </r>
  <r>
    <x v="143"/>
    <s v="Kollegievejens Skole"/>
    <x v="5"/>
    <n v="6"/>
    <n v="7"/>
    <n v="4"/>
    <x v="0"/>
    <m/>
    <x v="0"/>
    <x v="0"/>
    <m/>
    <m/>
    <m/>
  </r>
  <r>
    <x v="143"/>
    <s v="Skødstrup Skole"/>
    <x v="5"/>
    <n v="4"/>
    <n v="20"/>
    <n v="2"/>
    <x v="0"/>
    <m/>
    <x v="0"/>
    <x v="0"/>
    <m/>
    <m/>
    <s v="x"/>
  </r>
  <r>
    <x v="143"/>
    <s v="SOSU Østjylland"/>
    <x v="1"/>
    <s v="SOSU"/>
    <n v="25"/>
    <n v="1"/>
    <x v="0"/>
    <s v="x"/>
    <x v="1"/>
    <x v="0"/>
    <m/>
    <m/>
    <s v="x"/>
  </r>
  <r>
    <x v="143"/>
    <s v="Aarhus Gymnasium C"/>
    <x v="1"/>
    <s v="Gym"/>
    <n v="25"/>
    <n v="1"/>
    <x v="0"/>
    <m/>
    <x v="0"/>
    <x v="0"/>
    <m/>
    <m/>
    <s v="x"/>
  </r>
  <r>
    <x v="143"/>
    <s v="Børnehuset Skovkanten, Hørning"/>
    <x v="0"/>
    <s v="Børnehave"/>
    <n v="18"/>
    <n v="4"/>
    <x v="1"/>
    <s v=""/>
    <x v="0"/>
    <x v="1"/>
    <m/>
    <s v=""/>
    <s v=""/>
  </r>
  <r>
    <x v="143"/>
    <s v="dagskolen opsund"/>
    <x v="3"/>
    <s v="7-9"/>
    <n v="5"/>
    <n v="2"/>
    <x v="1"/>
    <s v=""/>
    <x v="0"/>
    <x v="0"/>
    <m/>
    <s v=""/>
    <s v=""/>
  </r>
  <r>
    <x v="144"/>
    <s v="Røde Kors Integration Grenå"/>
    <x v="17"/>
    <s v="Røde Kors"/>
    <n v="22"/>
    <n v="10"/>
    <x v="6"/>
    <m/>
    <x v="1"/>
    <x v="0"/>
    <m/>
    <m/>
    <m/>
  </r>
  <r>
    <x v="144"/>
    <s v="kochs skole"/>
    <x v="3"/>
    <n v="7"/>
    <n v="15"/>
    <n v="1"/>
    <x v="1"/>
    <s v=""/>
    <x v="0"/>
    <x v="0"/>
    <m/>
    <s v=""/>
    <s v="x"/>
  </r>
  <r>
    <x v="145"/>
    <s v="kornmod realskole"/>
    <x v="3"/>
    <n v="7"/>
    <n v="23"/>
    <n v="2"/>
    <x v="1"/>
    <s v=""/>
    <x v="0"/>
    <x v="1"/>
    <m/>
    <s v=""/>
    <s v=""/>
  </r>
  <r>
    <x v="146"/>
    <s v="Rathlouskolen"/>
    <x v="5"/>
    <n v="4"/>
    <n v="19"/>
    <n v="2"/>
    <x v="8"/>
    <m/>
    <x v="1"/>
    <x v="0"/>
    <m/>
    <m/>
    <m/>
  </r>
  <r>
    <x v="146"/>
    <s v="Rosenvangskolen"/>
    <x v="5"/>
    <n v="6"/>
    <n v="20"/>
    <n v="2"/>
    <x v="0"/>
    <m/>
    <x v="0"/>
    <x v="0"/>
    <m/>
    <m/>
    <s v="x"/>
  </r>
  <r>
    <x v="146"/>
    <s v="Børnehuset Trolle"/>
    <x v="0"/>
    <s v="Børnehave"/>
    <n v="10"/>
    <n v="2"/>
    <x v="0"/>
    <m/>
    <x v="0"/>
    <x v="0"/>
    <m/>
    <m/>
    <s v="x"/>
  </r>
  <r>
    <x v="146"/>
    <s v="Nordvangskolen"/>
    <x v="5"/>
    <n v="5"/>
    <n v="22"/>
    <n v="2"/>
    <x v="0"/>
    <m/>
    <x v="0"/>
    <x v="0"/>
    <m/>
    <m/>
    <m/>
  </r>
  <r>
    <x v="146"/>
    <s v="Nordvangskolen"/>
    <x v="5"/>
    <n v="5"/>
    <n v="22"/>
    <n v="2"/>
    <x v="0"/>
    <m/>
    <x v="0"/>
    <x v="0"/>
    <m/>
    <m/>
    <m/>
  </r>
  <r>
    <x v="146"/>
    <s v="Egå Ungdomsskole"/>
    <x v="3"/>
    <n v="10"/>
    <n v="4"/>
    <n v="1"/>
    <x v="0"/>
    <m/>
    <x v="0"/>
    <x v="0"/>
    <m/>
    <m/>
    <s v="x"/>
  </r>
  <r>
    <x v="146"/>
    <s v="Børnehuset Thunfisken"/>
    <x v="0"/>
    <s v="Vuggestue"/>
    <n v="5"/>
    <n v="2"/>
    <x v="0"/>
    <m/>
    <x v="0"/>
    <x v="0"/>
    <m/>
    <m/>
    <s v="x"/>
  </r>
  <r>
    <x v="146"/>
    <s v="Elise Smiths Skole"/>
    <x v="5"/>
    <n v="5"/>
    <n v="23"/>
    <n v="1"/>
    <x v="1"/>
    <s v=""/>
    <x v="0"/>
    <x v="1"/>
    <m/>
    <s v=""/>
    <s v=""/>
  </r>
  <r>
    <x v="146"/>
    <s v="Trekløverskolen Randers"/>
    <x v="3"/>
    <s v="7-10"/>
    <n v="12"/>
    <n v="5"/>
    <x v="1"/>
    <s v=""/>
    <x v="0"/>
    <x v="1"/>
    <m/>
    <s v=""/>
    <s v=""/>
  </r>
  <r>
    <x v="146"/>
    <s v="heltidundervising"/>
    <x v="3"/>
    <s v="9-10"/>
    <n v="9"/>
    <n v="3"/>
    <x v="1"/>
    <s v=""/>
    <x v="0"/>
    <x v="1"/>
    <m/>
    <s v=""/>
    <s v="x"/>
  </r>
  <r>
    <x v="147"/>
    <s v="Rathlouskolen"/>
    <x v="5"/>
    <n v="4"/>
    <n v="19"/>
    <n v="2"/>
    <x v="8"/>
    <m/>
    <x v="1"/>
    <x v="0"/>
    <m/>
    <m/>
    <m/>
  </r>
  <r>
    <x v="147"/>
    <s v="SOSU Østjylland"/>
    <x v="1"/>
    <s v="SOSU"/>
    <n v="22"/>
    <n v="2"/>
    <x v="0"/>
    <s v="x"/>
    <x v="1"/>
    <x v="0"/>
    <m/>
    <m/>
    <s v="x"/>
  </r>
  <r>
    <x v="147"/>
    <s v="Handelsfagskolen Skåde"/>
    <x v="1"/>
    <s v="EUD"/>
    <n v="20"/>
    <n v="3"/>
    <x v="0"/>
    <m/>
    <x v="0"/>
    <x v="0"/>
    <m/>
    <m/>
    <s v="x"/>
  </r>
  <r>
    <x v="147"/>
    <s v="Møllevangskolen"/>
    <x v="5"/>
    <n v="6"/>
    <n v="25"/>
    <n v="2"/>
    <x v="0"/>
    <m/>
    <x v="0"/>
    <x v="0"/>
    <m/>
    <m/>
    <s v="x"/>
  </r>
  <r>
    <x v="147"/>
    <s v="Højvangskolen"/>
    <x v="5"/>
    <n v="4"/>
    <n v="22"/>
    <n v="2"/>
    <x v="0"/>
    <m/>
    <x v="0"/>
    <x v="10"/>
    <m/>
    <m/>
    <m/>
  </r>
  <r>
    <x v="147"/>
    <s v="Højvangskolen"/>
    <x v="5"/>
    <n v="4"/>
    <n v="22"/>
    <n v="2"/>
    <x v="0"/>
    <m/>
    <x v="0"/>
    <x v="10"/>
    <m/>
    <m/>
    <m/>
  </r>
  <r>
    <x v="147"/>
    <s v="Højvangskolen"/>
    <x v="5"/>
    <n v="4"/>
    <n v="22"/>
    <n v="2"/>
    <x v="0"/>
    <m/>
    <x v="0"/>
    <x v="10"/>
    <m/>
    <m/>
    <m/>
  </r>
  <r>
    <x v="147"/>
    <s v="Langsø Friskole"/>
    <x v="5"/>
    <s v="0.-9. "/>
    <n v="27"/>
    <n v="5"/>
    <x v="0"/>
    <m/>
    <x v="0"/>
    <x v="0"/>
    <m/>
    <m/>
    <m/>
  </r>
  <r>
    <x v="147"/>
    <s v="Langsø Friskole"/>
    <x v="5"/>
    <s v="0.-9. "/>
    <n v="27"/>
    <n v="5"/>
    <x v="0"/>
    <m/>
    <x v="0"/>
    <x v="0"/>
    <m/>
    <m/>
    <m/>
  </r>
  <r>
    <x v="147"/>
    <s v="SOSU Østjylland"/>
    <x v="1"/>
    <s v="SOSU"/>
    <n v="30"/>
    <n v="1"/>
    <x v="0"/>
    <m/>
    <x v="0"/>
    <x v="0"/>
    <m/>
    <m/>
    <s v="x"/>
  </r>
  <r>
    <x v="147"/>
    <s v="Bavnehøj Skole"/>
    <x v="3"/>
    <n v="8"/>
    <n v="3"/>
    <n v="1"/>
    <x v="0"/>
    <m/>
    <x v="0"/>
    <x v="0"/>
    <m/>
    <m/>
    <s v="x"/>
  </r>
  <r>
    <x v="147"/>
    <s v="Skolen i Nørskovlund"/>
    <x v="5"/>
    <s v="3.-6."/>
    <n v="8"/>
    <n v="4"/>
    <x v="0"/>
    <m/>
    <x v="0"/>
    <x v="10"/>
    <m/>
    <m/>
    <m/>
  </r>
  <r>
    <x v="147"/>
    <s v="Firkløverskolen"/>
    <x v="5"/>
    <n v="6"/>
    <n v="22"/>
    <n v="2"/>
    <x v="0"/>
    <m/>
    <x v="0"/>
    <x v="0"/>
    <m/>
    <m/>
    <m/>
  </r>
  <r>
    <x v="147"/>
    <s v="Firkløverskolen"/>
    <x v="5"/>
    <n v="6"/>
    <n v="22"/>
    <n v="2"/>
    <x v="0"/>
    <m/>
    <x v="0"/>
    <x v="0"/>
    <m/>
    <m/>
    <m/>
  </r>
  <r>
    <x v="147"/>
    <s v="bavnehøj skole"/>
    <x v="4"/>
    <n v="0"/>
    <n v="21"/>
    <n v="4"/>
    <x v="1"/>
    <s v=""/>
    <x v="0"/>
    <x v="0"/>
    <m/>
    <s v=""/>
    <s v="x"/>
  </r>
  <r>
    <x v="148"/>
    <s v="Nørhalne Skole"/>
    <x v="5"/>
    <n v="5"/>
    <n v="27"/>
    <n v="2"/>
    <x v="8"/>
    <m/>
    <x v="1"/>
    <x v="0"/>
    <m/>
    <m/>
    <m/>
  </r>
  <r>
    <x v="148"/>
    <s v="Frydenhøjskolen"/>
    <x v="7"/>
    <s v="Special"/>
    <n v="7"/>
    <n v="4"/>
    <x v="15"/>
    <m/>
    <x v="1"/>
    <x v="0"/>
    <m/>
    <m/>
    <m/>
  </r>
  <r>
    <x v="148"/>
    <s v="Berufliche Schule St. Pauli"/>
    <x v="14"/>
    <s v="Internationale"/>
    <n v="8"/>
    <n v="2"/>
    <x v="0"/>
    <m/>
    <x v="0"/>
    <x v="0"/>
    <m/>
    <m/>
    <m/>
  </r>
  <r>
    <x v="148"/>
    <s v="Deutsche Schule Rothenkrug"/>
    <x v="14"/>
    <s v="Internationale"/>
    <n v="3"/>
    <n v="1"/>
    <x v="0"/>
    <m/>
    <x v="0"/>
    <x v="0"/>
    <m/>
    <m/>
    <m/>
  </r>
  <r>
    <x v="148"/>
    <s v="Skolen ved Rænnebær Allé"/>
    <x v="3"/>
    <n v="8"/>
    <n v="5"/>
    <n v="3"/>
    <x v="0"/>
    <m/>
    <x v="0"/>
    <x v="0"/>
    <m/>
    <m/>
    <m/>
  </r>
  <r>
    <x v="148"/>
    <s v="Jordbrugets Udd.Center"/>
    <x v="1"/>
    <s v="Internationale"/>
    <n v="9"/>
    <n v="6"/>
    <x v="0"/>
    <m/>
    <x v="0"/>
    <x v="0"/>
    <m/>
    <m/>
    <s v="x"/>
  </r>
  <r>
    <x v="148"/>
    <s v="Bakkegårdsskolen"/>
    <x v="4"/>
    <n v="0"/>
    <n v="4"/>
    <n v="2"/>
    <x v="0"/>
    <m/>
    <x v="0"/>
    <x v="0"/>
    <m/>
    <m/>
    <s v="x"/>
  </r>
  <r>
    <x v="148"/>
    <s v="Elise Smiths Skole"/>
    <x v="4"/>
    <n v="3"/>
    <n v="23"/>
    <n v="2"/>
    <x v="1"/>
    <s v=""/>
    <x v="0"/>
    <x v="0"/>
    <m/>
    <s v=""/>
    <s v="x"/>
  </r>
  <r>
    <x v="148"/>
    <s v="Aarhus Universitet"/>
    <x v="15"/>
    <s v="Uni."/>
    <n v="17"/>
    <n v="1"/>
    <x v="1"/>
    <s v=""/>
    <x v="0"/>
    <x v="1"/>
    <m/>
    <s v=""/>
    <s v="x"/>
  </r>
  <r>
    <x v="148"/>
    <s v="Skelager Kirke"/>
    <x v="3"/>
    <n v="7"/>
    <n v="6"/>
    <n v="2"/>
    <x v="1"/>
    <s v=""/>
    <x v="0"/>
    <x v="0"/>
    <m/>
    <s v=""/>
    <s v="x"/>
  </r>
  <r>
    <x v="149"/>
    <s v="Beder Skole"/>
    <x v="5"/>
    <n v="4"/>
    <n v="25"/>
    <n v="2"/>
    <x v="8"/>
    <m/>
    <x v="1"/>
    <x v="0"/>
    <m/>
    <m/>
    <m/>
  </r>
  <r>
    <x v="149"/>
    <s v="FGU Nordvest"/>
    <x v="1"/>
    <s v="SOSU"/>
    <n v="7"/>
    <n v="3"/>
    <x v="0"/>
    <m/>
    <x v="0"/>
    <x v="2"/>
    <m/>
    <m/>
    <m/>
  </r>
  <r>
    <x v="149"/>
    <s v="SOSU Syd"/>
    <x v="1"/>
    <s v="SOSU"/>
    <n v="20"/>
    <n v="2"/>
    <x v="0"/>
    <m/>
    <x v="0"/>
    <x v="0"/>
    <m/>
    <m/>
    <m/>
  </r>
  <r>
    <x v="149"/>
    <s v="SOSU Syd"/>
    <x v="1"/>
    <s v="SOSU"/>
    <n v="20"/>
    <n v="2"/>
    <x v="0"/>
    <m/>
    <x v="0"/>
    <x v="0"/>
    <m/>
    <m/>
    <m/>
  </r>
  <r>
    <x v="149"/>
    <s v="Søby Hallenslev Friskole"/>
    <x v="3"/>
    <n v="9"/>
    <n v="11"/>
    <n v="1"/>
    <x v="0"/>
    <m/>
    <x v="0"/>
    <x v="0"/>
    <m/>
    <m/>
    <m/>
  </r>
  <r>
    <x v="149"/>
    <s v="Frederiksbjerg Skole"/>
    <x v="4"/>
    <n v="3"/>
    <n v="22"/>
    <n v="3"/>
    <x v="0"/>
    <m/>
    <x v="0"/>
    <x v="0"/>
    <m/>
    <m/>
    <s v="x"/>
  </r>
  <r>
    <x v="149"/>
    <s v="Småskolen Christianshede"/>
    <x v="5"/>
    <n v="4"/>
    <n v="4"/>
    <n v="2"/>
    <x v="0"/>
    <m/>
    <x v="0"/>
    <x v="2"/>
    <m/>
    <m/>
    <m/>
  </r>
  <r>
    <x v="149"/>
    <s v="Paradis Skole (STU)"/>
    <x v="1"/>
    <s v="Ung."/>
    <n v="15"/>
    <n v="2"/>
    <x v="1"/>
    <s v=""/>
    <x v="0"/>
    <x v="1"/>
    <m/>
    <s v=""/>
    <s v=""/>
  </r>
  <r>
    <x v="149"/>
    <s v="Laursens realskole"/>
    <x v="3"/>
    <n v="9"/>
    <n v="15"/>
    <n v="2"/>
    <x v="1"/>
    <s v=""/>
    <x v="0"/>
    <x v="1"/>
    <m/>
    <s v=""/>
    <s v=""/>
  </r>
  <r>
    <x v="150"/>
    <s v="Stillinge Skole"/>
    <x v="3"/>
    <n v="8"/>
    <n v="17"/>
    <n v="2"/>
    <x v="12"/>
    <m/>
    <x v="1"/>
    <x v="0"/>
    <m/>
    <m/>
    <m/>
  </r>
  <r>
    <x v="150"/>
    <s v="Laursens Realskole"/>
    <x v="5"/>
    <n v="6"/>
    <n v="21"/>
    <n v="2"/>
    <x v="7"/>
    <m/>
    <x v="1"/>
    <x v="0"/>
    <m/>
    <m/>
    <s v="x"/>
  </r>
  <r>
    <x v="150"/>
    <s v="Tranbjergskolen"/>
    <x v="4"/>
    <n v="2"/>
    <n v="22"/>
    <n v="2"/>
    <x v="0"/>
    <m/>
    <x v="0"/>
    <x v="0"/>
    <m/>
    <m/>
    <s v="x"/>
  </r>
  <r>
    <x v="150"/>
    <s v="Virklund Skole"/>
    <x v="4"/>
    <n v="3"/>
    <n v="22"/>
    <n v="2"/>
    <x v="0"/>
    <m/>
    <x v="0"/>
    <x v="0"/>
    <m/>
    <m/>
    <m/>
  </r>
  <r>
    <x v="150"/>
    <s v="Virklund Skole"/>
    <x v="4"/>
    <n v="3"/>
    <n v="22"/>
    <n v="2"/>
    <x v="0"/>
    <m/>
    <x v="0"/>
    <x v="0"/>
    <m/>
    <m/>
    <m/>
  </r>
  <r>
    <x v="150"/>
    <s v="Virklund Skole"/>
    <x v="4"/>
    <n v="3"/>
    <n v="22"/>
    <n v="2"/>
    <x v="0"/>
    <m/>
    <x v="0"/>
    <x v="0"/>
    <m/>
    <m/>
    <m/>
  </r>
  <r>
    <x v="150"/>
    <s v="Engdalsskolen"/>
    <x v="3"/>
    <n v="7"/>
    <n v="19"/>
    <n v="1"/>
    <x v="0"/>
    <m/>
    <x v="0"/>
    <x v="0"/>
    <m/>
    <m/>
    <s v="x"/>
  </r>
  <r>
    <x v="150"/>
    <s v="Aarhus Tech"/>
    <x v="1"/>
    <s v="EUD"/>
    <n v="20"/>
    <n v="2"/>
    <x v="0"/>
    <s v=""/>
    <x v="0"/>
    <x v="1"/>
    <m/>
    <s v=""/>
    <s v="x"/>
  </r>
  <r>
    <x v="150"/>
    <s v="Learnmark Horsens HTX"/>
    <x v="1"/>
    <s v="HTX"/>
    <n v="7"/>
    <n v="0"/>
    <x v="1"/>
    <s v=""/>
    <x v="0"/>
    <x v="1"/>
    <m/>
    <s v=""/>
    <s v=""/>
  </r>
  <r>
    <x v="151"/>
    <s v="FGU Silkeborg"/>
    <x v="13"/>
    <s v="FGU"/>
    <n v="16"/>
    <n v="3"/>
    <x v="1"/>
    <s v=""/>
    <x v="0"/>
    <x v="1"/>
    <m/>
    <s v=""/>
    <s v=""/>
  </r>
  <r>
    <x v="151"/>
    <s v="Børnehuset Engblommevej"/>
    <x v="2"/>
    <s v="1g"/>
    <n v="16"/>
    <n v="3"/>
    <x v="1"/>
    <s v=""/>
    <x v="0"/>
    <x v="1"/>
    <m/>
    <s v=""/>
    <s v="x"/>
  </r>
  <r>
    <x v="151"/>
    <s v="SFO Skanderborg"/>
    <x v="4"/>
    <s v="1-2"/>
    <n v="28"/>
    <n v="1"/>
    <x v="1"/>
    <s v=""/>
    <x v="0"/>
    <x v="1"/>
    <m/>
    <s v=""/>
    <s v=""/>
  </r>
  <r>
    <x v="152"/>
    <s v="dagskolen ringkøbing"/>
    <x v="3"/>
    <s v="7-10"/>
    <n v="16"/>
    <n v="2"/>
    <x v="1"/>
    <s v=""/>
    <x v="0"/>
    <x v="1"/>
    <m/>
    <s v=""/>
    <s v=""/>
  </r>
  <r>
    <x v="152"/>
    <s v="Åby Skole"/>
    <x v="3"/>
    <n v="8"/>
    <n v="15"/>
    <n v="1"/>
    <x v="1"/>
    <s v=""/>
    <x v="0"/>
    <x v="1"/>
    <m/>
    <s v=""/>
    <s v="x"/>
  </r>
  <r>
    <x v="152"/>
    <s v="DII Solsikken Åbyhøj"/>
    <x v="0"/>
    <s v="Børnehave"/>
    <n v="7"/>
    <n v="2"/>
    <x v="1"/>
    <s v=""/>
    <x v="0"/>
    <x v="1"/>
    <m/>
    <s v=""/>
    <s v="x"/>
  </r>
  <r>
    <x v="153"/>
    <s v="Aabybro Skole"/>
    <x v="3"/>
    <n v="7"/>
    <n v="24"/>
    <n v="2"/>
    <x v="12"/>
    <m/>
    <x v="1"/>
    <x v="0"/>
    <m/>
    <m/>
    <m/>
  </r>
  <r>
    <x v="153"/>
    <s v="Aabybro Skole"/>
    <x v="3"/>
    <n v="7"/>
    <n v="24"/>
    <n v="2"/>
    <x v="12"/>
    <m/>
    <x v="1"/>
    <x v="0"/>
    <m/>
    <m/>
    <m/>
  </r>
  <r>
    <x v="153"/>
    <s v="Aabybro Skole"/>
    <x v="3"/>
    <n v="7"/>
    <n v="24"/>
    <n v="2"/>
    <x v="11"/>
    <m/>
    <x v="1"/>
    <x v="0"/>
    <m/>
    <m/>
    <m/>
  </r>
  <r>
    <x v="153"/>
    <s v="Aabybro Skole"/>
    <x v="3"/>
    <n v="7"/>
    <n v="24"/>
    <n v="2"/>
    <x v="11"/>
    <m/>
    <x v="1"/>
    <x v="0"/>
    <m/>
    <m/>
    <m/>
  </r>
  <r>
    <x v="153"/>
    <s v="Dii Børnesnak"/>
    <x v="0"/>
    <s v="Børnehave"/>
    <n v="11"/>
    <n v="2"/>
    <x v="0"/>
    <m/>
    <x v="0"/>
    <x v="0"/>
    <m/>
    <m/>
    <s v="x"/>
  </r>
  <r>
    <x v="153"/>
    <s v="Vestervangsskolen"/>
    <x v="3"/>
    <n v="8"/>
    <n v="18"/>
    <n v="2"/>
    <x v="0"/>
    <m/>
    <x v="0"/>
    <x v="0"/>
    <m/>
    <m/>
    <m/>
  </r>
  <r>
    <x v="153"/>
    <s v="Højvangskolen"/>
    <x v="5"/>
    <n v="5"/>
    <n v="25"/>
    <n v="2"/>
    <x v="0"/>
    <m/>
    <x v="0"/>
    <x v="10"/>
    <m/>
    <m/>
    <m/>
  </r>
  <r>
    <x v="153"/>
    <s v="Højvangskolen"/>
    <x v="5"/>
    <n v="5"/>
    <n v="25"/>
    <n v="2"/>
    <x v="0"/>
    <m/>
    <x v="0"/>
    <x v="10"/>
    <m/>
    <m/>
    <m/>
  </r>
  <r>
    <x v="153"/>
    <s v="Steiner HF Aarhus"/>
    <x v="1"/>
    <s v="HF og VUC"/>
    <n v="18"/>
    <n v="1"/>
    <x v="0"/>
    <m/>
    <x v="0"/>
    <x v="0"/>
    <m/>
    <m/>
    <s v="x"/>
  </r>
  <r>
    <x v="153"/>
    <s v="Maias Hjemmeskole"/>
    <x v="11"/>
    <n v="0"/>
    <n v="1"/>
    <n v="1"/>
    <x v="0"/>
    <m/>
    <x v="0"/>
    <x v="0"/>
    <m/>
    <m/>
    <m/>
  </r>
  <r>
    <x v="153"/>
    <s v="Saltum Skole"/>
    <x v="3"/>
    <s v="7.-8."/>
    <n v="18"/>
    <n v="2"/>
    <x v="0"/>
    <m/>
    <x v="0"/>
    <x v="0"/>
    <m/>
    <m/>
    <m/>
  </r>
  <r>
    <x v="153"/>
    <s v="Saltum Skole"/>
    <x v="3"/>
    <s v="7.-8."/>
    <n v="18"/>
    <n v="2"/>
    <x v="0"/>
    <m/>
    <x v="0"/>
    <x v="0"/>
    <m/>
    <m/>
    <m/>
  </r>
  <r>
    <x v="153"/>
    <s v="Ejstrupholm skolen"/>
    <x v="5"/>
    <s v="4.-9"/>
    <n v="17"/>
    <n v="2"/>
    <x v="1"/>
    <s v=""/>
    <x v="0"/>
    <x v="10"/>
    <m/>
    <s v=""/>
    <s v="x"/>
  </r>
  <r>
    <x v="154"/>
    <s v="Elise Smith Skole"/>
    <x v="5"/>
    <n v="6"/>
    <n v="24"/>
    <n v="3"/>
    <x v="13"/>
    <m/>
    <x v="1"/>
    <x v="0"/>
    <m/>
    <s v="x"/>
    <s v="x"/>
  </r>
  <r>
    <x v="154"/>
    <s v="Elise Smith Skole"/>
    <x v="4"/>
    <n v="2"/>
    <n v="23"/>
    <n v="1"/>
    <x v="6"/>
    <m/>
    <x v="1"/>
    <x v="0"/>
    <m/>
    <s v="x"/>
    <s v="x"/>
  </r>
  <r>
    <x v="154"/>
    <s v="Randers Realskole"/>
    <x v="3"/>
    <n v="7"/>
    <n v="26"/>
    <n v="1"/>
    <x v="11"/>
    <m/>
    <x v="1"/>
    <x v="0"/>
    <m/>
    <m/>
    <m/>
  </r>
  <r>
    <x v="154"/>
    <s v="A2B Sprogcenter"/>
    <x v="16"/>
    <s v="Sprogskole"/>
    <n v="20"/>
    <n v="2"/>
    <x v="0"/>
    <m/>
    <x v="0"/>
    <x v="0"/>
    <m/>
    <m/>
    <s v="x"/>
  </r>
  <r>
    <x v="154"/>
    <s v="Åby Skole"/>
    <x v="5"/>
    <n v="4"/>
    <n v="24"/>
    <n v="2"/>
    <x v="0"/>
    <m/>
    <x v="0"/>
    <x v="0"/>
    <m/>
    <m/>
    <s v="x"/>
  </r>
  <r>
    <x v="154"/>
    <s v="FGU Sydøstjylland"/>
    <x v="13"/>
    <s v="FGU"/>
    <n v="5"/>
    <n v="1"/>
    <x v="0"/>
    <s v="x"/>
    <x v="1"/>
    <x v="0"/>
    <m/>
    <m/>
    <m/>
  </r>
  <r>
    <x v="154"/>
    <s v="Hartlund Langballe Danske Skole"/>
    <x v="5"/>
    <n v="6"/>
    <n v="5"/>
    <n v="1"/>
    <x v="0"/>
    <m/>
    <x v="0"/>
    <x v="0"/>
    <m/>
    <m/>
    <m/>
  </r>
  <r>
    <x v="154"/>
    <s v="Hornslet Skole"/>
    <x v="3"/>
    <n v="7"/>
    <n v="18"/>
    <n v="2"/>
    <x v="0"/>
    <m/>
    <x v="0"/>
    <x v="9"/>
    <m/>
    <m/>
    <m/>
  </r>
  <r>
    <x v="154"/>
    <s v="Rindum Kjærgaard"/>
    <x v="3"/>
    <s v="8.-9."/>
    <n v="5"/>
    <n v="1"/>
    <x v="0"/>
    <m/>
    <x v="0"/>
    <x v="0"/>
    <m/>
    <m/>
    <m/>
  </r>
  <r>
    <x v="154"/>
    <s v="Viborg Ungdomsskole"/>
    <x v="3"/>
    <n v="10"/>
    <n v="27"/>
    <n v="6"/>
    <x v="0"/>
    <m/>
    <x v="0"/>
    <x v="0"/>
    <m/>
    <m/>
    <m/>
  </r>
  <r>
    <x v="155"/>
    <s v="Skærbæk Realskole"/>
    <x v="5"/>
    <n v="5"/>
    <n v="24"/>
    <n v="2"/>
    <x v="8"/>
    <m/>
    <x v="1"/>
    <x v="0"/>
    <m/>
    <m/>
    <m/>
  </r>
  <r>
    <x v="155"/>
    <s v="Idrætsbørnehuset Hoppeland"/>
    <x v="0"/>
    <s v="Børnehave"/>
    <n v="14"/>
    <n v="3"/>
    <x v="0"/>
    <m/>
    <x v="0"/>
    <x v="0"/>
    <m/>
    <m/>
    <s v="x"/>
  </r>
  <r>
    <x v="155"/>
    <s v="Læssøesgadeskole"/>
    <x v="3"/>
    <s v="7.-8."/>
    <n v="11"/>
    <n v="2"/>
    <x v="0"/>
    <m/>
    <x v="0"/>
    <x v="0"/>
    <m/>
    <m/>
    <s v="x"/>
  </r>
  <r>
    <x v="155"/>
    <s v="Aarhus Tech"/>
    <x v="1"/>
    <s v="Tech"/>
    <n v="8"/>
    <n v="1"/>
    <x v="0"/>
    <m/>
    <x v="0"/>
    <x v="0"/>
    <m/>
    <m/>
    <s v="x"/>
  </r>
  <r>
    <x v="155"/>
    <s v="Trekløverskolens"/>
    <x v="7"/>
    <s v="Special"/>
    <n v="7"/>
    <n v="2"/>
    <x v="0"/>
    <m/>
    <x v="0"/>
    <x v="0"/>
    <s v="x"/>
    <m/>
    <m/>
  </r>
  <r>
    <x v="155"/>
    <s v="Tranbjergskolen"/>
    <x v="24"/>
    <s v="Modtageklasse"/>
    <n v="9"/>
    <n v="1"/>
    <x v="0"/>
    <m/>
    <x v="0"/>
    <x v="0"/>
    <m/>
    <m/>
    <s v="x"/>
  </r>
  <r>
    <x v="155"/>
    <s v="Lumby Skoles Center"/>
    <x v="3"/>
    <n v="9"/>
    <n v="3"/>
    <n v="2"/>
    <x v="0"/>
    <m/>
    <x v="0"/>
    <x v="0"/>
    <m/>
    <m/>
    <m/>
  </r>
  <r>
    <x v="155"/>
    <s v="Tech College Aalborg"/>
    <x v="2"/>
    <s v="EUD"/>
    <n v="8"/>
    <n v="1"/>
    <x v="1"/>
    <s v=""/>
    <x v="0"/>
    <x v="1"/>
    <m/>
    <s v=""/>
    <s v=""/>
  </r>
  <r>
    <x v="156"/>
    <s v="Langagerskolen"/>
    <x v="3"/>
    <n v="9"/>
    <n v="2"/>
    <n v="2"/>
    <x v="0"/>
    <m/>
    <x v="0"/>
    <x v="0"/>
    <m/>
    <m/>
    <m/>
  </r>
  <r>
    <x v="156"/>
    <s v="Beder Skole"/>
    <x v="3"/>
    <n v="9"/>
    <n v="7"/>
    <n v="2"/>
    <x v="0"/>
    <m/>
    <x v="0"/>
    <x v="0"/>
    <m/>
    <m/>
    <s v="x"/>
  </r>
  <r>
    <x v="156"/>
    <s v="Skt. Knuds Skole"/>
    <x v="4"/>
    <n v="3"/>
    <n v="20"/>
    <n v="2"/>
    <x v="0"/>
    <m/>
    <x v="0"/>
    <x v="0"/>
    <m/>
    <m/>
    <s v="x"/>
  </r>
  <r>
    <x v="156"/>
    <s v="Incita Skole"/>
    <x v="18"/>
    <s v="STU"/>
    <n v="15"/>
    <n v="2"/>
    <x v="0"/>
    <m/>
    <x v="0"/>
    <x v="0"/>
    <m/>
    <m/>
    <s v="x"/>
  </r>
  <r>
    <x v="156"/>
    <s v="Samsøgade Skole"/>
    <x v="24"/>
    <s v="Modtageklasse"/>
    <n v="8"/>
    <n v="2"/>
    <x v="0"/>
    <m/>
    <x v="0"/>
    <x v="0"/>
    <m/>
    <m/>
    <s v="x"/>
  </r>
  <r>
    <x v="156"/>
    <s v="Via University College"/>
    <x v="23"/>
    <s v="VIA lærer"/>
    <n v="0"/>
    <n v="7"/>
    <x v="0"/>
    <m/>
    <x v="0"/>
    <x v="0"/>
    <m/>
    <m/>
    <s v="x"/>
  </r>
  <r>
    <x v="157"/>
    <s v="EUC Nord"/>
    <x v="2"/>
    <s v="gf1"/>
    <n v="23"/>
    <n v="1"/>
    <x v="1"/>
    <s v=""/>
    <x v="0"/>
    <x v="0"/>
    <m/>
    <s v=""/>
    <s v="x"/>
  </r>
  <r>
    <x v="157"/>
    <s v="EUC Nord"/>
    <x v="2"/>
    <s v="gf1"/>
    <n v="23"/>
    <n v="2"/>
    <x v="1"/>
    <s v=""/>
    <x v="0"/>
    <x v="0"/>
    <m/>
    <s v=""/>
    <s v="x"/>
  </r>
  <r>
    <x v="157"/>
    <s v="EUC Nord"/>
    <x v="2"/>
    <s v="gf1"/>
    <n v="22"/>
    <n v="1"/>
    <x v="1"/>
    <s v=""/>
    <x v="0"/>
    <x v="0"/>
    <m/>
    <s v=""/>
    <s v="x"/>
  </r>
  <r>
    <x v="157"/>
    <s v="EUC Nord"/>
    <x v="2"/>
    <s v="gf1"/>
    <n v="22"/>
    <n v="1"/>
    <x v="1"/>
    <s v=""/>
    <x v="0"/>
    <x v="0"/>
    <m/>
    <s v=""/>
    <s v="x"/>
  </r>
  <r>
    <x v="158"/>
    <s v="International Skole"/>
    <x v="14"/>
    <s v="Internationale"/>
    <n v="35"/>
    <n v="5"/>
    <x v="0"/>
    <m/>
    <x v="0"/>
    <x v="0"/>
    <m/>
    <m/>
    <m/>
  </r>
  <r>
    <x v="158"/>
    <s v="Langstrup Vuggestue"/>
    <x v="2"/>
    <s v="VG"/>
    <n v="4"/>
    <n v="4"/>
    <x v="1"/>
    <s v=""/>
    <x v="0"/>
    <x v="1"/>
    <m/>
    <s v=""/>
    <s v=""/>
  </r>
  <r>
    <x v="159"/>
    <s v="Mølleskolen"/>
    <x v="3"/>
    <n v="9"/>
    <n v="19"/>
    <n v="1.5"/>
    <x v="1"/>
    <s v=""/>
    <x v="0"/>
    <x v="1"/>
    <m/>
    <s v=""/>
    <s v="x"/>
  </r>
  <r>
    <x v="159"/>
    <s v="Mølleskolen"/>
    <x v="3"/>
    <n v="9"/>
    <n v="19"/>
    <n v="1.5"/>
    <x v="1"/>
    <s v=""/>
    <x v="0"/>
    <x v="1"/>
    <m/>
    <s v=""/>
    <s v="x"/>
  </r>
  <r>
    <x v="160"/>
    <s v="SOSU Østjylland"/>
    <x v="1"/>
    <s v="SOSU"/>
    <n v="20"/>
    <n v="1"/>
    <x v="0"/>
    <m/>
    <x v="0"/>
    <x v="0"/>
    <m/>
    <m/>
    <s v="x"/>
  </r>
  <r>
    <x v="160"/>
    <s v="Overlund Skole"/>
    <x v="4"/>
    <n v="3"/>
    <n v="21"/>
    <n v="1"/>
    <x v="1"/>
    <s v=""/>
    <x v="0"/>
    <x v="1"/>
    <m/>
    <s v=""/>
    <s v=""/>
  </r>
  <r>
    <x v="160"/>
    <s v="Overlund Skole"/>
    <x v="4"/>
    <n v="3"/>
    <n v="21"/>
    <n v="1"/>
    <x v="1"/>
    <s v=""/>
    <x v="0"/>
    <x v="1"/>
    <m/>
    <s v=""/>
    <s v=""/>
  </r>
  <r>
    <x v="160"/>
    <s v="Overlund Skole"/>
    <x v="4"/>
    <n v="3"/>
    <n v="21"/>
    <n v="0"/>
    <x v="1"/>
    <s v=""/>
    <x v="0"/>
    <x v="1"/>
    <m/>
    <s v=""/>
    <s v=""/>
  </r>
  <r>
    <x v="161"/>
    <s v="FGU Midt-Vest"/>
    <x v="13"/>
    <s v="FGU"/>
    <n v="25"/>
    <n v="5"/>
    <x v="0"/>
    <m/>
    <x v="0"/>
    <x v="0"/>
    <m/>
    <m/>
    <m/>
  </r>
  <r>
    <x v="161"/>
    <s v="FGU Midt-Vest"/>
    <x v="13"/>
    <s v="FGU"/>
    <n v="25"/>
    <n v="5"/>
    <x v="0"/>
    <m/>
    <x v="0"/>
    <x v="0"/>
    <m/>
    <m/>
    <m/>
  </r>
  <r>
    <x v="161"/>
    <s v="FGU Ikast"/>
    <x v="13"/>
    <s v="FGU"/>
    <n v="8"/>
    <n v="1"/>
    <x v="0"/>
    <m/>
    <x v="0"/>
    <x v="0"/>
    <m/>
    <m/>
    <m/>
  </r>
  <r>
    <x v="161"/>
    <s v="Børnehuset Børneliv"/>
    <x v="0"/>
    <s v="Børnehave"/>
    <n v="3"/>
    <n v="1"/>
    <x v="0"/>
    <m/>
    <x v="0"/>
    <x v="0"/>
    <m/>
    <m/>
    <s v="x"/>
  </r>
  <r>
    <x v="162"/>
    <s v="Via University College"/>
    <x v="10"/>
    <s v="VIA "/>
    <n v="14"/>
    <n v="2"/>
    <x v="0"/>
    <m/>
    <x v="0"/>
    <x v="0"/>
    <m/>
    <m/>
    <s v="x"/>
  </r>
  <r>
    <x v="162"/>
    <s v="Vestre Skole Odense"/>
    <x v="4"/>
    <s v="3.-4."/>
    <n v="23"/>
    <n v="4"/>
    <x v="0"/>
    <m/>
    <x v="0"/>
    <x v="0"/>
    <m/>
    <m/>
    <m/>
  </r>
  <r>
    <x v="162"/>
    <s v="AOF Job og Udd."/>
    <x v="16"/>
    <s v="Sprogskole"/>
    <n v="12"/>
    <n v="2"/>
    <x v="0"/>
    <m/>
    <x v="0"/>
    <x v="0"/>
    <m/>
    <m/>
    <s v="x"/>
  </r>
  <r>
    <x v="162"/>
    <s v="AOF Job og Udd."/>
    <x v="16"/>
    <s v="Sprogskole"/>
    <n v="14"/>
    <n v="1"/>
    <x v="0"/>
    <m/>
    <x v="0"/>
    <x v="0"/>
    <m/>
    <m/>
    <s v="x"/>
  </r>
  <r>
    <x v="163"/>
    <s v="AOF Job og Udd."/>
    <x v="16"/>
    <s v="Sprogskole"/>
    <n v="17"/>
    <n v="2"/>
    <x v="0"/>
    <m/>
    <x v="0"/>
    <x v="0"/>
    <m/>
    <m/>
    <s v="x"/>
  </r>
  <r>
    <x v="163"/>
    <s v="Sønderborg Ungdomsskole"/>
    <x v="19"/>
    <s v="Klub"/>
    <n v="12"/>
    <n v="2"/>
    <x v="0"/>
    <m/>
    <x v="0"/>
    <x v="0"/>
    <m/>
    <m/>
    <m/>
  </r>
  <r>
    <x v="163"/>
    <s v="AOF Job og Udd."/>
    <x v="16"/>
    <s v="Sprogskole"/>
    <n v="12"/>
    <n v="1"/>
    <x v="0"/>
    <m/>
    <x v="0"/>
    <x v="0"/>
    <m/>
    <m/>
    <s v="x"/>
  </r>
  <r>
    <x v="164"/>
    <s v="AOF Job og Udd."/>
    <x v="16"/>
    <s v="Sprogskole"/>
    <n v="13"/>
    <n v="1"/>
    <x v="0"/>
    <m/>
    <x v="0"/>
    <x v="13"/>
    <m/>
    <m/>
    <s v="x"/>
  </r>
  <r>
    <x v="164"/>
    <s v="Tumlehøjen"/>
    <x v="0"/>
    <s v="Børnehave"/>
    <n v="15"/>
    <n v="6"/>
    <x v="0"/>
    <m/>
    <x v="0"/>
    <x v="0"/>
    <m/>
    <m/>
    <s v="x"/>
  </r>
  <r>
    <x v="164"/>
    <s v="Børnehuset Bækken"/>
    <x v="0"/>
    <s v="Børnehave"/>
    <n v="4"/>
    <n v="3"/>
    <x v="0"/>
    <m/>
    <x v="0"/>
    <x v="0"/>
    <m/>
    <m/>
    <s v="x"/>
  </r>
  <r>
    <x v="164"/>
    <s v="International Skole"/>
    <x v="14"/>
    <s v="Internationale"/>
    <n v="32"/>
    <n v="2"/>
    <x v="0"/>
    <m/>
    <x v="0"/>
    <x v="0"/>
    <m/>
    <m/>
    <m/>
  </r>
  <r>
    <x v="165"/>
    <s v="Hans Brages Parkens Børnehave"/>
    <x v="0"/>
    <s v="Børnehave"/>
    <n v="3"/>
    <n v="2"/>
    <x v="0"/>
    <m/>
    <x v="0"/>
    <x v="0"/>
    <m/>
    <m/>
    <s v="x"/>
  </r>
  <r>
    <x v="166"/>
    <s v="International Skole"/>
    <x v="14"/>
    <s v="Internationale"/>
    <n v="9"/>
    <n v="3"/>
    <x v="0"/>
    <m/>
    <x v="0"/>
    <x v="0"/>
    <m/>
    <m/>
    <m/>
  </r>
  <r>
    <x v="167"/>
    <s v="Ellehøjskolen"/>
    <x v="4"/>
    <n v="0"/>
    <n v="1"/>
    <n v="2"/>
    <x v="0"/>
    <m/>
    <x v="0"/>
    <x v="0"/>
    <m/>
    <m/>
    <s v="x"/>
  </r>
  <r>
    <x v="167"/>
    <s v="Bevægelseshuset"/>
    <x v="0"/>
    <s v="Børnehave"/>
    <n v="4"/>
    <n v="2"/>
    <x v="0"/>
    <m/>
    <x v="0"/>
    <x v="0"/>
    <m/>
    <m/>
    <s v="x"/>
  </r>
  <r>
    <x v="168"/>
    <s v="Aarhus Universitet"/>
    <x v="22"/>
    <s v="Uni."/>
    <n v="27"/>
    <n v="1"/>
    <x v="0"/>
    <m/>
    <x v="0"/>
    <x v="0"/>
    <m/>
    <m/>
    <s v="x"/>
  </r>
  <r>
    <x v="168"/>
    <s v="Aarhus Universitet"/>
    <x v="22"/>
    <s v="Uni."/>
    <n v="27"/>
    <n v="1"/>
    <x v="0"/>
    <m/>
    <x v="0"/>
    <x v="0"/>
    <m/>
    <m/>
    <s v="x"/>
  </r>
  <r>
    <x v="168"/>
    <s v="Aarhus Universitet"/>
    <x v="22"/>
    <s v="Uni."/>
    <n v="27"/>
    <n v="1"/>
    <x v="0"/>
    <m/>
    <x v="0"/>
    <x v="0"/>
    <m/>
    <m/>
    <s v="x"/>
  </r>
  <r>
    <x v="168"/>
    <s v="Aarhus Universitet"/>
    <x v="22"/>
    <s v="Uni."/>
    <n v="27"/>
    <n v="1"/>
    <x v="0"/>
    <m/>
    <x v="0"/>
    <x v="0"/>
    <m/>
    <m/>
    <s v="x"/>
  </r>
  <r>
    <x v="168"/>
    <s v="Aarhus Universitet"/>
    <x v="22"/>
    <s v="Uni."/>
    <n v="27"/>
    <n v="1"/>
    <x v="0"/>
    <m/>
    <x v="0"/>
    <x v="0"/>
    <m/>
    <m/>
    <s v="x"/>
  </r>
  <r>
    <x v="168"/>
    <s v="Bevægelseshuset"/>
    <x v="0"/>
    <s v="Vuggestue"/>
    <n v="15"/>
    <n v="8"/>
    <x v="0"/>
    <m/>
    <x v="0"/>
    <x v="0"/>
    <m/>
    <m/>
    <s v="x"/>
  </r>
  <r>
    <x v="168"/>
    <s v="Vuggestuen Gårdhaven"/>
    <x v="0"/>
    <s v="Vuggestue"/>
    <n v="4"/>
    <n v="2"/>
    <x v="0"/>
    <m/>
    <x v="0"/>
    <x v="0"/>
    <m/>
    <m/>
    <s v="x"/>
  </r>
  <r>
    <x v="168"/>
    <s v="Husum Danske Skole"/>
    <x v="14"/>
    <s v="Internationale"/>
    <n v="11"/>
    <n v="2"/>
    <x v="0"/>
    <m/>
    <x v="0"/>
    <x v="0"/>
    <m/>
    <m/>
    <m/>
  </r>
  <r>
    <x v="169"/>
    <s v="FGU Korsør"/>
    <x v="13"/>
    <s v="FGU"/>
    <n v="13"/>
    <n v="2"/>
    <x v="0"/>
    <m/>
    <x v="0"/>
    <x v="0"/>
    <m/>
    <m/>
    <m/>
  </r>
  <r>
    <x v="169"/>
    <s v="Børnehaven Åby"/>
    <x v="0"/>
    <s v="Børnehave"/>
    <n v="14"/>
    <n v="4"/>
    <x v="0"/>
    <m/>
    <x v="0"/>
    <x v="0"/>
    <m/>
    <m/>
    <m/>
  </r>
  <r>
    <x v="169"/>
    <s v="Vuggestuen Gårdhaven"/>
    <x v="0"/>
    <s v="Vuggestue"/>
    <n v="4"/>
    <n v="2"/>
    <x v="0"/>
    <m/>
    <x v="0"/>
    <x v="0"/>
    <m/>
    <m/>
    <s v="x"/>
  </r>
  <r>
    <x v="169"/>
    <s v="Børnehuset Elmehøjen"/>
    <x v="0"/>
    <s v="Børnehave"/>
    <n v="9"/>
    <n v="2"/>
    <x v="0"/>
    <m/>
    <x v="0"/>
    <x v="0"/>
    <m/>
    <m/>
    <m/>
  </r>
  <r>
    <x v="169"/>
    <s v="Kolbøtten"/>
    <x v="0"/>
    <s v="Børnehave"/>
    <n v="30"/>
    <n v="5"/>
    <x v="0"/>
    <m/>
    <x v="0"/>
    <x v="0"/>
    <m/>
    <m/>
    <s v="x"/>
  </r>
  <r>
    <x v="169"/>
    <s v="Skjoldhøjskolen"/>
    <x v="4"/>
    <s v="0.-3."/>
    <n v="25"/>
    <n v="3"/>
    <x v="0"/>
    <m/>
    <x v="0"/>
    <x v="0"/>
    <m/>
    <m/>
    <s v="x"/>
  </r>
  <r>
    <x v="170"/>
    <s v="UngSlagelse"/>
    <x v="19"/>
    <s v="Klub"/>
    <n v="16"/>
    <n v="2"/>
    <x v="0"/>
    <m/>
    <x v="0"/>
    <x v="0"/>
    <m/>
    <m/>
    <m/>
  </r>
  <r>
    <x v="170"/>
    <s v="Lystrup Skoles SFO"/>
    <x v="20"/>
    <s v="SFO"/>
    <n v="11"/>
    <n v="2"/>
    <x v="0"/>
    <m/>
    <x v="0"/>
    <x v="0"/>
    <m/>
    <m/>
    <s v="x"/>
  </r>
  <r>
    <x v="170"/>
    <s v="Læssøesgadeskole"/>
    <x v="4"/>
    <s v="0.-3."/>
    <n v="11"/>
    <n v="4"/>
    <x v="0"/>
    <m/>
    <x v="0"/>
    <x v="0"/>
    <m/>
    <m/>
    <s v="x"/>
  </r>
  <r>
    <x v="170"/>
    <s v="Vuggestuen Gårdhaven"/>
    <x v="0"/>
    <s v="Vuggestue"/>
    <n v="6"/>
    <n v="3"/>
    <x v="0"/>
    <m/>
    <x v="0"/>
    <x v="0"/>
    <m/>
    <m/>
    <s v="x"/>
  </r>
  <r>
    <x v="171"/>
    <s v="Brabrand Dagtilbud"/>
    <x v="0"/>
    <s v="Vuggestue"/>
    <n v="1"/>
    <n v="1"/>
    <x v="0"/>
    <m/>
    <x v="0"/>
    <x v="0"/>
    <m/>
    <m/>
    <s v="x"/>
  </r>
  <r>
    <x v="171"/>
    <s v="Sommerbæk Børnehus"/>
    <x v="0"/>
    <s v="Børnehave"/>
    <n v="16"/>
    <n v="5"/>
    <x v="0"/>
    <m/>
    <x v="0"/>
    <x v="0"/>
    <m/>
    <m/>
    <m/>
  </r>
  <r>
    <x v="172"/>
    <s v="SFO Møllevang"/>
    <x v="20"/>
    <s v="SFO"/>
    <n v="8"/>
    <n v="6"/>
    <x v="0"/>
    <m/>
    <x v="0"/>
    <x v="0"/>
    <m/>
    <m/>
    <s v="x"/>
  </r>
  <r>
    <x v="173"/>
    <s v="Næshøjskolen"/>
    <x v="20"/>
    <s v="SFO"/>
    <n v="3"/>
    <n v="2"/>
    <x v="0"/>
    <m/>
    <x v="0"/>
    <x v="0"/>
    <m/>
    <m/>
    <s v="x"/>
  </r>
  <r>
    <x v="174"/>
    <s v="DII Hobitten"/>
    <x v="0"/>
    <s v="Børnehave"/>
    <n v="7"/>
    <n v="3"/>
    <x v="0"/>
    <m/>
    <x v="0"/>
    <x v="0"/>
    <m/>
    <m/>
    <s v="x"/>
  </r>
  <r>
    <x v="175"/>
    <s v="Klubben Søndervang"/>
    <x v="19"/>
    <s v="Klub"/>
    <n v="5"/>
    <n v="2"/>
    <x v="0"/>
    <m/>
    <x v="0"/>
    <x v="0"/>
    <m/>
    <m/>
    <s v="x"/>
  </r>
  <r>
    <x v="175"/>
    <s v="Sabro Korsvejens Skole"/>
    <x v="4"/>
    <s v="0.-3."/>
    <n v="7"/>
    <n v="3"/>
    <x v="0"/>
    <m/>
    <x v="0"/>
    <x v="3"/>
    <m/>
    <m/>
    <s v="x"/>
  </r>
  <r>
    <x v="175"/>
    <s v="Fenrishus"/>
    <x v="7"/>
    <s v="Special"/>
    <n v="6"/>
    <n v="6"/>
    <x v="0"/>
    <m/>
    <x v="0"/>
    <x v="0"/>
    <m/>
    <m/>
    <s v="x"/>
  </r>
  <r>
    <x v="175"/>
    <s v="Børnebåndet Dagtilbud"/>
    <x v="0"/>
    <s v="Børnehave"/>
    <n v="11"/>
    <n v="5"/>
    <x v="0"/>
    <m/>
    <x v="0"/>
    <x v="0"/>
    <m/>
    <m/>
    <s v="x"/>
  </r>
  <r>
    <x v="176"/>
    <s v="International Day Nursery Aarhud"/>
    <x v="0"/>
    <s v="Vuggestue"/>
    <n v="7"/>
    <n v="2"/>
    <x v="0"/>
    <m/>
    <x v="0"/>
    <x v="0"/>
    <m/>
    <m/>
    <s v="x"/>
  </r>
  <r>
    <x v="177"/>
    <s v="Syddjurs Ungdomsskole"/>
    <x v="19"/>
    <s v="Klub"/>
    <n v="23"/>
    <n v="6"/>
    <x v="0"/>
    <m/>
    <x v="0"/>
    <x v="0"/>
    <m/>
    <m/>
    <m/>
  </r>
  <r>
    <x v="177"/>
    <s v="Scouting Group de Langenberg Ede"/>
    <x v="14"/>
    <s v="Internationale"/>
    <n v="18"/>
    <n v="5"/>
    <x v="0"/>
    <m/>
    <x v="0"/>
    <x v="0"/>
    <m/>
    <m/>
    <m/>
  </r>
  <r>
    <x v="177"/>
    <s v="Tilst SFO"/>
    <x v="20"/>
    <s v="SFO"/>
    <n v="10"/>
    <n v="5"/>
    <x v="0"/>
    <m/>
    <x v="0"/>
    <x v="0"/>
    <m/>
    <m/>
    <s v="x"/>
  </r>
  <r>
    <x v="178"/>
    <s v="Hadsten SFO"/>
    <x v="20"/>
    <s v="SFO"/>
    <n v="13"/>
    <n v="6"/>
    <x v="0"/>
    <m/>
    <x v="0"/>
    <x v="0"/>
    <m/>
    <m/>
    <m/>
  </r>
  <r>
    <x v="178"/>
    <s v="Savstrup Dagtilbud"/>
    <x v="0"/>
    <s v="Børnehave"/>
    <n v="5"/>
    <n v="3"/>
    <x v="0"/>
    <m/>
    <x v="0"/>
    <x v="0"/>
    <m/>
    <m/>
    <s v="x"/>
  </r>
  <r>
    <x v="178"/>
    <s v="Viby Skole SFO"/>
    <x v="20"/>
    <s v="0.-3."/>
    <n v="7"/>
    <n v="5"/>
    <x v="0"/>
    <m/>
    <x v="0"/>
    <x v="0"/>
    <m/>
    <m/>
    <s v="x"/>
  </r>
  <r>
    <x v="179"/>
    <s v="Tranbjerg Skoles SFO"/>
    <x v="20"/>
    <s v="SFO"/>
    <n v="5"/>
    <n v="2"/>
    <x v="0"/>
    <m/>
    <x v="0"/>
    <x v="0"/>
    <m/>
    <m/>
    <s v="x"/>
  </r>
  <r>
    <x v="180"/>
    <s v="Aarhus Universitet"/>
    <x v="22"/>
    <s v="Uni."/>
    <n v="27"/>
    <n v="1"/>
    <x v="0"/>
    <m/>
    <x v="0"/>
    <x v="0"/>
    <m/>
    <m/>
    <s v="x"/>
  </r>
  <r>
    <x v="180"/>
    <s v="Aarhus Universitet"/>
    <x v="22"/>
    <s v="Uni."/>
    <n v="27"/>
    <n v="1"/>
    <x v="0"/>
    <m/>
    <x v="0"/>
    <x v="0"/>
    <m/>
    <m/>
    <s v="x"/>
  </r>
  <r>
    <x v="180"/>
    <s v="Aarhus Universitet"/>
    <x v="22"/>
    <s v="Uni."/>
    <n v="27"/>
    <n v="1"/>
    <x v="0"/>
    <m/>
    <x v="0"/>
    <x v="0"/>
    <m/>
    <m/>
    <s v="x"/>
  </r>
  <r>
    <x v="181"/>
    <s v="V. Hæsinge hjemmeskole"/>
    <x v="11"/>
    <s v="Hjemmeund."/>
    <n v="1"/>
    <n v="1"/>
    <x v="0"/>
    <m/>
    <x v="0"/>
    <x v="0"/>
    <m/>
    <m/>
    <m/>
  </r>
  <r>
    <x v="182"/>
    <s v="Daginstitutionen Søskrænten"/>
    <x v="0"/>
    <s v="Børnehave"/>
    <n v="5"/>
    <n v="3"/>
    <x v="0"/>
    <m/>
    <x v="0"/>
    <x v="0"/>
    <m/>
    <m/>
    <s v="x"/>
  </r>
  <r>
    <x v="182"/>
    <s v="Skovvangsskolen"/>
    <x v="4"/>
    <s v="0.-3."/>
    <n v="22"/>
    <n v="2"/>
    <x v="0"/>
    <m/>
    <x v="0"/>
    <x v="0"/>
    <m/>
    <m/>
    <s v="x"/>
  </r>
  <r>
    <x v="182"/>
    <s v="Kragelundsskolen"/>
    <x v="20"/>
    <s v="0.-3."/>
    <n v="16"/>
    <n v="6"/>
    <x v="0"/>
    <m/>
    <x v="0"/>
    <x v="0"/>
    <m/>
    <m/>
    <s v="x"/>
  </r>
  <r>
    <x v="183"/>
    <s v="Kofoeds Skole"/>
    <x v="4"/>
    <m/>
    <n v="8"/>
    <n v="2"/>
    <x v="0"/>
    <m/>
    <x v="0"/>
    <x v="0"/>
    <m/>
    <m/>
    <s v="x"/>
  </r>
  <r>
    <x v="183"/>
    <s v="Jordbrugets Udannelsescenter"/>
    <x v="1"/>
    <s v="EUD/EUX"/>
    <n v="22"/>
    <n v="4"/>
    <x v="0"/>
    <m/>
    <x v="0"/>
    <x v="0"/>
    <m/>
    <m/>
    <s v="x"/>
  </r>
  <r>
    <x v="184"/>
    <s v="Vuggestuen Heimdalvej"/>
    <x v="2"/>
    <s v="vg"/>
    <n v="21.5"/>
    <n v="1"/>
    <x v="1"/>
    <s v=""/>
    <x v="0"/>
    <x v="0"/>
    <m/>
    <s v=""/>
    <s v=""/>
  </r>
  <r>
    <x v="184"/>
    <s v="Vuggestuen Heimdalvej"/>
    <x v="2"/>
    <s v="vg"/>
    <n v="21.5"/>
    <n v="1"/>
    <x v="1"/>
    <s v=""/>
    <x v="0"/>
    <x v="0"/>
    <m/>
    <m/>
    <m/>
  </r>
  <r>
    <x v="184"/>
    <s v="Vuggestuen Heimdalvej"/>
    <x v="2"/>
    <s v="vg"/>
    <n v="21.5"/>
    <n v="1"/>
    <x v="1"/>
    <m/>
    <x v="0"/>
    <x v="0"/>
    <m/>
    <m/>
    <m/>
  </r>
  <r>
    <x v="184"/>
    <s v="Vuggestuen Heimdalvej"/>
    <x v="2"/>
    <s v="vg"/>
    <n v="21.5"/>
    <n v="0"/>
    <x v="1"/>
    <m/>
    <x v="0"/>
    <x v="0"/>
    <m/>
    <m/>
    <m/>
  </r>
  <r>
    <x v="185"/>
    <s v="Fritidsklubben Gammelgaard"/>
    <x v="19"/>
    <s v="Klub"/>
    <n v="18"/>
    <n v="2"/>
    <x v="0"/>
    <m/>
    <x v="0"/>
    <x v="0"/>
    <m/>
    <m/>
    <s v="x"/>
  </r>
  <r>
    <x v="185"/>
    <s v="Jeksenskolen"/>
    <x v="4"/>
    <s v="0.-2."/>
    <n v="3"/>
    <n v="1"/>
    <x v="0"/>
    <m/>
    <x v="0"/>
    <x v="0"/>
    <m/>
    <m/>
    <m/>
  </r>
  <r>
    <x v="185"/>
    <s v="Lauritzen Realskole"/>
    <x v="4"/>
    <n v="2"/>
    <n v="14"/>
    <n v="2"/>
    <x v="1"/>
    <s v=""/>
    <x v="0"/>
    <x v="1"/>
    <m/>
    <s v=""/>
    <s v=""/>
  </r>
  <r>
    <x v="186"/>
    <s v="Hårup skoles SFO"/>
    <x v="20"/>
    <n v="3"/>
    <n v="15"/>
    <n v="2"/>
    <x v="0"/>
    <m/>
    <x v="0"/>
    <x v="0"/>
    <m/>
    <m/>
    <s v="x"/>
  </r>
  <r>
    <x v="186"/>
    <s v="Klubben Engdal"/>
    <x v="19"/>
    <s v="4.-6."/>
    <n v="16"/>
    <n v="3"/>
    <x v="0"/>
    <m/>
    <x v="0"/>
    <x v="0"/>
    <m/>
    <m/>
    <s v="x"/>
  </r>
  <r>
    <x v="186"/>
    <s v="Tysk Kirke"/>
    <x v="14"/>
    <s v="Internationale"/>
    <n v="16"/>
    <n v="2"/>
    <x v="0"/>
    <m/>
    <x v="0"/>
    <x v="0"/>
    <m/>
    <m/>
    <m/>
  </r>
  <r>
    <x v="186"/>
    <s v="Tysk Kirke"/>
    <x v="14"/>
    <s v="Internationale"/>
    <n v="16"/>
    <n v="2"/>
    <x v="0"/>
    <m/>
    <x v="0"/>
    <x v="0"/>
    <m/>
    <m/>
    <m/>
  </r>
  <r>
    <x v="186"/>
    <s v="Klub Granskoven"/>
    <x v="5"/>
    <s v="4.-6."/>
    <n v="8"/>
    <n v="2"/>
    <x v="0"/>
    <m/>
    <x v="0"/>
    <x v="0"/>
    <m/>
    <m/>
    <m/>
  </r>
  <r>
    <x v="186"/>
    <s v="Læssøesgades klub"/>
    <x v="19"/>
    <s v="4.-6."/>
    <n v="12"/>
    <n v="2"/>
    <x v="0"/>
    <m/>
    <x v="0"/>
    <x v="0"/>
    <m/>
    <m/>
    <s v="x"/>
  </r>
  <r>
    <x v="187"/>
    <s v="Learnmark Horsens"/>
    <x v="1"/>
    <s v="TECH"/>
    <n v="14"/>
    <n v="2"/>
    <x v="0"/>
    <m/>
    <x v="0"/>
    <x v="0"/>
    <m/>
    <m/>
    <m/>
  </r>
  <r>
    <x v="187"/>
    <s v="Klubben Underground"/>
    <x v="19"/>
    <s v="4.-5."/>
    <n v="7"/>
    <n v="1"/>
    <x v="0"/>
    <m/>
    <x v="0"/>
    <x v="0"/>
    <m/>
    <m/>
    <s v="x"/>
  </r>
  <r>
    <x v="188"/>
    <s v="Erhvervsakademi Dania"/>
    <x v="1"/>
    <s v="Erhvervs."/>
    <n v="16"/>
    <n v="2"/>
    <x v="0"/>
    <m/>
    <x v="0"/>
    <x v="0"/>
    <m/>
    <m/>
    <m/>
  </r>
  <r>
    <x v="189"/>
    <s v="Hyldegårdsskolen"/>
    <x v="3"/>
    <n v="7"/>
    <n v="24.5"/>
    <n v="2"/>
    <x v="1"/>
    <s v=""/>
    <x v="0"/>
    <x v="7"/>
    <m/>
    <s v=""/>
    <s v="x"/>
  </r>
  <r>
    <x v="189"/>
    <s v="Hyldegårdsskolen"/>
    <x v="3"/>
    <n v="7"/>
    <n v="24.5"/>
    <n v="2"/>
    <x v="1"/>
    <s v=""/>
    <x v="0"/>
    <x v="7"/>
    <m/>
    <s v=""/>
    <s v="x"/>
  </r>
  <r>
    <x v="190"/>
    <s v="TLR "/>
    <x v="14"/>
    <s v="Internationale"/>
    <n v="11"/>
    <n v="1"/>
    <x v="0"/>
    <m/>
    <x v="0"/>
    <x v="0"/>
    <m/>
    <m/>
    <m/>
  </r>
  <r>
    <x v="190"/>
    <s v="hovedgård skole"/>
    <x v="4"/>
    <n v="3"/>
    <n v="24"/>
    <n v="8"/>
    <x v="1"/>
    <s v=""/>
    <x v="0"/>
    <x v="1"/>
    <m/>
    <s v=""/>
    <s v=""/>
  </r>
  <r>
    <x v="190"/>
    <s v="Hovedgård Skole"/>
    <x v="5"/>
    <n v="5"/>
    <n v="23"/>
    <n v="6"/>
    <x v="1"/>
    <s v=""/>
    <x v="0"/>
    <x v="1"/>
    <m/>
    <s v=""/>
    <s v=""/>
  </r>
  <r>
    <x v="190"/>
    <s v="Elise Smiths Skole"/>
    <x v="5"/>
    <n v="6"/>
    <m/>
    <n v="6"/>
    <x v="1"/>
    <s v=""/>
    <x v="0"/>
    <x v="1"/>
    <m/>
    <s v=""/>
    <s v="x"/>
  </r>
  <r>
    <x v="191"/>
    <s v="SCU HF Skanderborg"/>
    <x v="1"/>
    <s v="HF og VUC"/>
    <n v="12"/>
    <n v="1"/>
    <x v="0"/>
    <m/>
    <x v="0"/>
    <x v="0"/>
    <m/>
    <m/>
    <m/>
  </r>
  <r>
    <x v="191"/>
    <s v="Aarhus Tech"/>
    <x v="1"/>
    <s v="EUD/EUX"/>
    <n v="8"/>
    <n v="1"/>
    <x v="0"/>
    <m/>
    <x v="0"/>
    <x v="0"/>
    <m/>
    <m/>
    <s v="x"/>
  </r>
  <r>
    <x v="191"/>
    <s v="Aarhus Tech"/>
    <x v="1"/>
    <s v="TECH"/>
    <n v="19"/>
    <n v="1"/>
    <x v="0"/>
    <m/>
    <x v="0"/>
    <x v="0"/>
    <m/>
    <m/>
    <s v="x"/>
  </r>
  <r>
    <x v="191"/>
    <s v="Skolen på Findlandsvej"/>
    <x v="3"/>
    <n v="9"/>
    <n v="3"/>
    <n v="2"/>
    <x v="0"/>
    <m/>
    <x v="0"/>
    <x v="0"/>
    <m/>
    <m/>
    <m/>
  </r>
  <r>
    <x v="191"/>
    <s v="Sødalskolen"/>
    <x v="4"/>
    <s v="3+8"/>
    <n v="27"/>
    <n v="4"/>
    <x v="0"/>
    <s v=""/>
    <x v="0"/>
    <x v="0"/>
    <m/>
    <s v=""/>
    <s v="x"/>
  </r>
  <r>
    <x v="191"/>
    <s v="Elise Smiths Skole"/>
    <x v="4"/>
    <n v="1"/>
    <n v="22"/>
    <n v="2"/>
    <x v="1"/>
    <s v=""/>
    <x v="0"/>
    <x v="1"/>
    <m/>
    <s v=""/>
    <s v="x"/>
  </r>
  <r>
    <x v="192"/>
    <s v="Møllevangskolen"/>
    <x v="4"/>
    <n v="3"/>
    <n v="20"/>
    <n v="2"/>
    <x v="6"/>
    <m/>
    <x v="1"/>
    <x v="0"/>
    <m/>
    <s v="x"/>
    <s v="x"/>
  </r>
  <r>
    <x v="192"/>
    <s v="Bakkegårdsskolen"/>
    <x v="5"/>
    <n v="5"/>
    <n v="28"/>
    <n v="2"/>
    <x v="0"/>
    <m/>
    <x v="0"/>
    <x v="0"/>
    <m/>
    <m/>
    <s v="x"/>
  </r>
  <r>
    <x v="192"/>
    <s v="Aarhus Tech"/>
    <x v="1"/>
    <s v="TECH"/>
    <n v="26"/>
    <n v="2"/>
    <x v="0"/>
    <m/>
    <x v="0"/>
    <x v="0"/>
    <m/>
    <m/>
    <s v="x"/>
  </r>
  <r>
    <x v="193"/>
    <s v="Aarhus Gymnasium C"/>
    <x v="1"/>
    <s v="Gym."/>
    <n v="15"/>
    <n v="1"/>
    <x v="0"/>
    <m/>
    <x v="0"/>
    <x v="10"/>
    <m/>
    <m/>
    <s v="x"/>
  </r>
  <r>
    <x v="193"/>
    <s v="Aarhus Universitet"/>
    <x v="22"/>
    <s v="Uni."/>
    <n v="20"/>
    <n v="1"/>
    <x v="0"/>
    <m/>
    <x v="0"/>
    <x v="0"/>
    <m/>
    <m/>
    <s v="x"/>
  </r>
  <r>
    <x v="193"/>
    <s v="Aarhus Universitet"/>
    <x v="22"/>
    <s v="Uni."/>
    <n v="20"/>
    <n v="1"/>
    <x v="0"/>
    <m/>
    <x v="0"/>
    <x v="0"/>
    <m/>
    <m/>
    <s v="x"/>
  </r>
  <r>
    <x v="193"/>
    <s v="Tradium Randers"/>
    <x v="1"/>
    <s v="Gym."/>
    <n v="20"/>
    <n v="2"/>
    <x v="0"/>
    <m/>
    <x v="0"/>
    <x v="0"/>
    <m/>
    <m/>
    <m/>
  </r>
  <r>
    <x v="193"/>
    <s v="Tradium Randers"/>
    <x v="1"/>
    <s v="Gym."/>
    <n v="20"/>
    <n v="2"/>
    <x v="0"/>
    <m/>
    <x v="0"/>
    <x v="0"/>
    <m/>
    <m/>
    <m/>
  </r>
  <r>
    <x v="193"/>
    <s v="Hundslund Skole"/>
    <x v="5"/>
    <s v="4-5"/>
    <n v="15"/>
    <n v="3"/>
    <x v="1"/>
    <s v=""/>
    <x v="0"/>
    <x v="1"/>
    <m/>
    <s v=""/>
    <s v="x"/>
  </r>
  <r>
    <x v="194"/>
    <s v="Aarhus Tech"/>
    <x v="1"/>
    <s v="TECH"/>
    <n v="28"/>
    <n v="1"/>
    <x v="0"/>
    <m/>
    <x v="0"/>
    <x v="10"/>
    <m/>
    <m/>
    <s v="x"/>
  </r>
  <r>
    <x v="194"/>
    <s v="Aarhus Tech"/>
    <x v="1"/>
    <s v="TECH"/>
    <n v="28"/>
    <n v="1"/>
    <x v="0"/>
    <m/>
    <x v="0"/>
    <x v="10"/>
    <m/>
    <m/>
    <s v="x"/>
  </r>
  <r>
    <x v="194"/>
    <s v="Aarhus Tech"/>
    <x v="1"/>
    <s v="TECH"/>
    <n v="28"/>
    <n v="1"/>
    <x v="0"/>
    <m/>
    <x v="0"/>
    <x v="10"/>
    <m/>
    <m/>
    <s v="x"/>
  </r>
  <r>
    <x v="194"/>
    <s v="Aarhus Tech"/>
    <x v="1"/>
    <s v="TECH"/>
    <n v="28"/>
    <n v="1"/>
    <x v="0"/>
    <m/>
    <x v="0"/>
    <x v="10"/>
    <m/>
    <m/>
    <s v="x"/>
  </r>
  <r>
    <x v="194"/>
    <s v="Aarhus Tech"/>
    <x v="1"/>
    <s v="TECH"/>
    <n v="28"/>
    <n v="1"/>
    <x v="0"/>
    <m/>
    <x v="0"/>
    <x v="10"/>
    <m/>
    <m/>
    <s v="x"/>
  </r>
  <r>
    <x v="194"/>
    <s v="Aarhus Tech"/>
    <x v="1"/>
    <s v="TECH"/>
    <n v="28"/>
    <n v="1"/>
    <x v="0"/>
    <m/>
    <x v="0"/>
    <x v="10"/>
    <m/>
    <m/>
    <s v="x"/>
  </r>
  <r>
    <x v="194"/>
    <s v="Pædagoguddannelsesen Aarhus"/>
    <x v="1"/>
    <s v="Pæd."/>
    <n v="23"/>
    <n v="2"/>
    <x v="0"/>
    <m/>
    <x v="0"/>
    <x v="0"/>
    <m/>
    <m/>
    <s v="x"/>
  </r>
  <r>
    <x v="194"/>
    <s v="Aarhus Tech"/>
    <x v="1"/>
    <s v="TECH"/>
    <n v="22"/>
    <n v="2"/>
    <x v="0"/>
    <m/>
    <x v="0"/>
    <x v="0"/>
    <m/>
    <m/>
    <s v="x"/>
  </r>
  <r>
    <x v="194"/>
    <s v="Aarhus Tech"/>
    <x v="1"/>
    <s v="TECH"/>
    <n v="20"/>
    <n v="1"/>
    <x v="0"/>
    <m/>
    <x v="0"/>
    <x v="0"/>
    <m/>
    <m/>
    <s v="x"/>
  </r>
  <r>
    <x v="194"/>
    <s v="Juzc"/>
    <x v="14"/>
    <s v="Internationale"/>
    <n v="16"/>
    <n v="2"/>
    <x v="0"/>
    <m/>
    <x v="0"/>
    <x v="0"/>
    <m/>
    <m/>
    <m/>
  </r>
  <r>
    <x v="194"/>
    <s v="Aarhus Tech"/>
    <x v="1"/>
    <s v="TECH"/>
    <n v="21"/>
    <n v="1"/>
    <x v="0"/>
    <m/>
    <x v="0"/>
    <x v="0"/>
    <m/>
    <m/>
    <s v="x"/>
  </r>
  <r>
    <x v="194"/>
    <s v="Aarhus Tech"/>
    <x v="1"/>
    <s v="TECH"/>
    <n v="13"/>
    <n v="1"/>
    <x v="0"/>
    <m/>
    <x v="0"/>
    <x v="0"/>
    <m/>
    <m/>
    <s v="x"/>
  </r>
  <r>
    <x v="194"/>
    <s v="Børnehuset Egmontgården"/>
    <x v="0"/>
    <s v="Børnehave"/>
    <n v="7"/>
    <n v="2"/>
    <x v="0"/>
    <m/>
    <x v="0"/>
    <x v="0"/>
    <m/>
    <m/>
    <s v="x"/>
  </r>
  <r>
    <x v="194"/>
    <s v="Aarhus Tech"/>
    <x v="1"/>
    <s v="EUD/EUX"/>
    <n v="22"/>
    <n v="1"/>
    <x v="0"/>
    <m/>
    <x v="0"/>
    <x v="0"/>
    <m/>
    <m/>
    <s v="x"/>
  </r>
  <r>
    <x v="194"/>
    <s v="Aarhus Tech"/>
    <x v="1"/>
    <s v="EUD/EUX"/>
    <n v="22"/>
    <n v="1"/>
    <x v="0"/>
    <m/>
    <x v="0"/>
    <x v="0"/>
    <m/>
    <m/>
    <s v="x"/>
  </r>
  <r>
    <x v="194"/>
    <s v="Dalgasskolen"/>
    <x v="17"/>
    <s v="Andre"/>
    <n v="7"/>
    <n v="1"/>
    <x v="1"/>
    <s v=""/>
    <x v="0"/>
    <x v="0"/>
    <m/>
    <s v=""/>
    <s v="x"/>
  </r>
  <r>
    <x v="195"/>
    <s v="FGU Himmerland"/>
    <x v="1"/>
    <s v="ung."/>
    <n v="7"/>
    <n v="2"/>
    <x v="1"/>
    <s v=""/>
    <x v="0"/>
    <x v="0"/>
    <m/>
    <s v=""/>
    <s v="x"/>
  </r>
  <r>
    <x v="195"/>
    <s v="Bieskolen"/>
    <x v="8"/>
    <s v=""/>
    <n v="4"/>
    <n v="3"/>
    <x v="1"/>
    <s v=""/>
    <x v="0"/>
    <x v="1"/>
    <m/>
    <s v=""/>
    <s v="x"/>
  </r>
  <r>
    <x v="196"/>
    <s v="Korning skole"/>
    <x v="4"/>
    <s v="1-4"/>
    <n v="18"/>
    <n v="2"/>
    <x v="1"/>
    <s v=""/>
    <x v="0"/>
    <x v="14"/>
    <m/>
    <s v=""/>
    <s v="x"/>
  </r>
  <r>
    <x v="196"/>
    <s v="Korning skole"/>
    <x v="4"/>
    <s v="1-4"/>
    <n v="18"/>
    <n v="2"/>
    <x v="1"/>
    <s v=""/>
    <x v="0"/>
    <x v="14"/>
    <m/>
    <s v=""/>
    <s v="x"/>
  </r>
  <r>
    <x v="196"/>
    <s v="VIA"/>
    <x v="10"/>
    <s v="VIA"/>
    <n v="15.5"/>
    <n v="1"/>
    <x v="1"/>
    <s v=""/>
    <x v="0"/>
    <x v="0"/>
    <m/>
    <s v=""/>
    <s v="x"/>
  </r>
  <r>
    <x v="196"/>
    <s v="VIA"/>
    <x v="10"/>
    <s v="VIA"/>
    <n v="15.5"/>
    <m/>
    <x v="1"/>
    <s v=""/>
    <x v="0"/>
    <x v="0"/>
    <m/>
    <s v=""/>
    <s v="x"/>
  </r>
  <r>
    <x v="197"/>
    <s v="Aarhus Gymnasium C"/>
    <x v="1"/>
    <s v="Gym."/>
    <n v="28"/>
    <n v="2"/>
    <x v="0"/>
    <m/>
    <x v="0"/>
    <x v="0"/>
    <m/>
    <m/>
    <s v="x"/>
  </r>
  <r>
    <x v="197"/>
    <s v="Aarhus Statsgymnasium"/>
    <x v="1"/>
    <s v="Gym."/>
    <n v="10"/>
    <n v="2"/>
    <x v="0"/>
    <m/>
    <x v="0"/>
    <x v="0"/>
    <m/>
    <m/>
    <s v="x"/>
  </r>
  <r>
    <x v="197"/>
    <s v="Avedøre Skole"/>
    <x v="3"/>
    <n v="8"/>
    <n v="26"/>
    <n v="3"/>
    <x v="0"/>
    <m/>
    <x v="0"/>
    <x v="0"/>
    <m/>
    <m/>
    <m/>
  </r>
  <r>
    <x v="197"/>
    <s v="Avedøre Skole"/>
    <x v="3"/>
    <n v="8"/>
    <n v="26"/>
    <n v="3"/>
    <x v="0"/>
    <m/>
    <x v="0"/>
    <x v="0"/>
    <m/>
    <m/>
    <m/>
  </r>
  <r>
    <x v="197"/>
    <s v="SOSU Midtjylland"/>
    <x v="12"/>
    <s v="SOSU"/>
    <n v="21"/>
    <n v="2"/>
    <x v="0"/>
    <m/>
    <x v="0"/>
    <x v="0"/>
    <m/>
    <m/>
    <m/>
  </r>
  <r>
    <x v="197"/>
    <s v="Åby Skole"/>
    <x v="3"/>
    <n v="8"/>
    <n v="25"/>
    <n v="2"/>
    <x v="1"/>
    <s v=""/>
    <x v="0"/>
    <x v="0"/>
    <m/>
    <s v=""/>
    <s v="x"/>
  </r>
  <r>
    <x v="197"/>
    <s v="Frederiksbjerg skole"/>
    <x v="5"/>
    <n v="4"/>
    <n v="22"/>
    <n v="2"/>
    <x v="1"/>
    <s v=""/>
    <x v="0"/>
    <x v="1"/>
    <m/>
    <s v=""/>
    <s v=""/>
  </r>
  <r>
    <x v="197"/>
    <s v="Nyborg Gymnasium"/>
    <x v="2"/>
    <s v="Gym."/>
    <n v="21"/>
    <n v="1"/>
    <x v="1"/>
    <s v=""/>
    <x v="0"/>
    <x v="1"/>
    <m/>
    <s v=""/>
    <s v=""/>
  </r>
  <r>
    <x v="197"/>
    <s v="Aarhus afd. "/>
    <x v="3"/>
    <n v="10"/>
    <n v="17.5"/>
    <n v="3"/>
    <x v="1"/>
    <s v=""/>
    <x v="0"/>
    <x v="7"/>
    <m/>
    <s v=""/>
    <s v="x"/>
  </r>
  <r>
    <x v="197"/>
    <s v="Aarhus afd. "/>
    <x v="3"/>
    <n v="10"/>
    <n v="17.5"/>
    <n v="3"/>
    <x v="1"/>
    <s v=""/>
    <x v="0"/>
    <x v="7"/>
    <m/>
    <s v=""/>
    <s v="x"/>
  </r>
  <r>
    <x v="197"/>
    <s v="Frøbelskolen Fredericia"/>
    <x v="5"/>
    <s v="5-6"/>
    <m/>
    <n v="5"/>
    <x v="1"/>
    <s v=""/>
    <x v="0"/>
    <x v="0"/>
    <m/>
    <s v=""/>
    <s v=""/>
  </r>
  <r>
    <x v="198"/>
    <s v="Via University College"/>
    <x v="1"/>
    <s v="VIA"/>
    <n v="34"/>
    <n v="2"/>
    <x v="0"/>
    <m/>
    <x v="0"/>
    <x v="0"/>
    <m/>
    <m/>
    <s v="x"/>
  </r>
  <r>
    <x v="198"/>
    <s v="Seden Skole"/>
    <x v="3"/>
    <n v="9"/>
    <n v="27"/>
    <n v="2"/>
    <x v="0"/>
    <m/>
    <x v="0"/>
    <x v="0"/>
    <m/>
    <m/>
    <m/>
  </r>
  <r>
    <x v="198"/>
    <s v="Seden Skole"/>
    <x v="3"/>
    <n v="9"/>
    <n v="27"/>
    <n v="2"/>
    <x v="0"/>
    <m/>
    <x v="0"/>
    <x v="0"/>
    <m/>
    <m/>
    <m/>
  </r>
  <r>
    <x v="198"/>
    <s v="Kertemindeegnens friskole"/>
    <x v="5"/>
    <n v="6"/>
    <n v="19"/>
    <n v="2"/>
    <x v="0"/>
    <m/>
    <x v="0"/>
    <x v="0"/>
    <m/>
    <m/>
    <m/>
  </r>
  <r>
    <x v="198"/>
    <s v="Frederiksberg Privatskole"/>
    <x v="3"/>
    <n v="7"/>
    <n v="24"/>
    <n v="2"/>
    <x v="0"/>
    <m/>
    <x v="0"/>
    <x v="10"/>
    <m/>
    <m/>
    <m/>
  </r>
  <r>
    <x v="198"/>
    <s v="Sønderskov-skolen"/>
    <x v="5"/>
    <n v="6"/>
    <n v="25"/>
    <n v="2"/>
    <x v="0"/>
    <m/>
    <x v="0"/>
    <x v="10"/>
    <m/>
    <m/>
    <m/>
  </r>
  <r>
    <x v="198"/>
    <s v="Sønderskov-skolen"/>
    <x v="5"/>
    <n v="6"/>
    <n v="25"/>
    <n v="2"/>
    <x v="0"/>
    <m/>
    <x v="0"/>
    <x v="10"/>
    <m/>
    <m/>
    <m/>
  </r>
  <r>
    <x v="198"/>
    <s v="Sønderskov-skolen"/>
    <x v="5"/>
    <n v="6"/>
    <n v="25"/>
    <n v="2"/>
    <x v="0"/>
    <m/>
    <x v="0"/>
    <x v="10"/>
    <m/>
    <m/>
    <m/>
  </r>
  <r>
    <x v="198"/>
    <s v="Bakketoppen "/>
    <x v="0"/>
    <s v="Børnehave"/>
    <n v="23"/>
    <n v="6"/>
    <x v="0"/>
    <m/>
    <x v="0"/>
    <x v="0"/>
    <m/>
    <m/>
    <s v="x"/>
  </r>
  <r>
    <x v="198"/>
    <s v="Herningsholms Erhversskole og Gymnasier"/>
    <x v="1"/>
    <s v="EUD/EUX"/>
    <n v="56"/>
    <n v="2"/>
    <x v="0"/>
    <m/>
    <x v="0"/>
    <x v="0"/>
    <m/>
    <m/>
    <m/>
  </r>
  <r>
    <x v="198"/>
    <s v="Herningsholms Erhversskole og Gymnasier"/>
    <x v="1"/>
    <s v="EUD/EUX"/>
    <n v="56"/>
    <n v="2"/>
    <x v="0"/>
    <m/>
    <x v="0"/>
    <x v="0"/>
    <m/>
    <m/>
    <m/>
  </r>
  <r>
    <x v="198"/>
    <s v="Vorrevang skolen"/>
    <x v="5"/>
    <n v="6"/>
    <n v="19"/>
    <n v="1"/>
    <x v="1"/>
    <s v=""/>
    <x v="0"/>
    <x v="1"/>
    <m/>
    <s v=""/>
    <s v="x"/>
  </r>
  <r>
    <x v="199"/>
    <s v="Kirkebjerg Skole"/>
    <x v="3"/>
    <n v="9"/>
    <n v="26"/>
    <n v="2"/>
    <x v="0"/>
    <m/>
    <x v="0"/>
    <x v="0"/>
    <m/>
    <m/>
    <m/>
  </r>
  <r>
    <x v="199"/>
    <s v="Aarhus Business College"/>
    <x v="1"/>
    <s v="EUD/EUX"/>
    <n v="20"/>
    <n v="1"/>
    <x v="0"/>
    <m/>
    <x v="0"/>
    <x v="0"/>
    <m/>
    <m/>
    <s v="x"/>
  </r>
  <r>
    <x v="199"/>
    <s v="Aarhus Business College"/>
    <x v="1"/>
    <s v="EUD/EUX"/>
    <n v="20"/>
    <n v="1"/>
    <x v="0"/>
    <m/>
    <x v="0"/>
    <x v="0"/>
    <m/>
    <m/>
    <s v="x"/>
  </r>
  <r>
    <x v="199"/>
    <s v="Aarhus Business College"/>
    <x v="1"/>
    <s v="EUD/EUX"/>
    <n v="20"/>
    <n v="1"/>
    <x v="0"/>
    <m/>
    <x v="0"/>
    <x v="0"/>
    <m/>
    <m/>
    <s v="x"/>
  </r>
  <r>
    <x v="199"/>
    <s v="Aarhus Business College"/>
    <x v="1"/>
    <s v="EUD/EUX"/>
    <n v="20"/>
    <n v="1"/>
    <x v="0"/>
    <m/>
    <x v="0"/>
    <x v="0"/>
    <m/>
    <m/>
    <s v="x"/>
  </r>
  <r>
    <x v="199"/>
    <s v="Bavnehøj Skole"/>
    <x v="3"/>
    <n v="8"/>
    <n v="4"/>
    <n v="1"/>
    <x v="0"/>
    <m/>
    <x v="0"/>
    <x v="0"/>
    <m/>
    <m/>
    <s v="x"/>
  </r>
  <r>
    <x v="199"/>
    <s v="Aarhus Universitetshospital, psykiatrien"/>
    <x v="17"/>
    <s v="Hospitalsundervisning"/>
    <n v="4"/>
    <n v="2"/>
    <x v="0"/>
    <m/>
    <x v="0"/>
    <x v="0"/>
    <m/>
    <m/>
    <s v="x"/>
  </r>
  <r>
    <x v="199"/>
    <s v="FGU Aarhus"/>
    <x v="13"/>
    <s v="FGU"/>
    <n v="25"/>
    <n v="4"/>
    <x v="0"/>
    <m/>
    <x v="0"/>
    <x v="0"/>
    <m/>
    <m/>
    <s v="x"/>
  </r>
  <r>
    <x v="199"/>
    <s v="UCN Læreruddannelsen"/>
    <x v="1"/>
    <s v="Lærerudd."/>
    <n v="24"/>
    <n v="1"/>
    <x v="0"/>
    <m/>
    <x v="0"/>
    <x v="0"/>
    <m/>
    <m/>
    <m/>
  </r>
  <r>
    <x v="199"/>
    <s v="Bakkeskolen"/>
    <x v="5"/>
    <n v="6"/>
    <n v="2"/>
    <n v="2"/>
    <x v="0"/>
    <m/>
    <x v="0"/>
    <x v="0"/>
    <m/>
    <m/>
    <m/>
  </r>
  <r>
    <x v="200"/>
    <s v="Kirkebjerg Skole"/>
    <x v="3"/>
    <n v="9"/>
    <n v="27"/>
    <n v="2"/>
    <x v="11"/>
    <m/>
    <x v="1"/>
    <x v="0"/>
    <m/>
    <m/>
    <m/>
  </r>
  <r>
    <x v="200"/>
    <s v="Læssøesgadeskole"/>
    <x v="7"/>
    <s v="Special"/>
    <n v="6"/>
    <n v="3"/>
    <x v="15"/>
    <m/>
    <x v="1"/>
    <x v="0"/>
    <s v="x"/>
    <s v="x"/>
    <s v="x"/>
  </r>
  <r>
    <x v="200"/>
    <s v="Østerskov Efterskole"/>
    <x v="6"/>
    <s v="8.-10."/>
    <n v="24"/>
    <n v="1"/>
    <x v="0"/>
    <m/>
    <x v="0"/>
    <x v="0"/>
    <m/>
    <m/>
    <m/>
  </r>
  <r>
    <x v="200"/>
    <s v="Østerskov Efterskole"/>
    <x v="6"/>
    <s v="8.-10."/>
    <n v="24"/>
    <n v="1"/>
    <x v="0"/>
    <m/>
    <x v="0"/>
    <x v="0"/>
    <m/>
    <m/>
    <m/>
  </r>
  <r>
    <x v="200"/>
    <s v="Østerskov Efterskole"/>
    <x v="6"/>
    <s v="8.-10."/>
    <n v="24"/>
    <n v="1"/>
    <x v="0"/>
    <m/>
    <x v="0"/>
    <x v="0"/>
    <m/>
    <m/>
    <m/>
  </r>
  <r>
    <x v="200"/>
    <s v="Østerskov Efterskole"/>
    <x v="6"/>
    <s v="8.-10."/>
    <n v="24"/>
    <n v="1"/>
    <x v="0"/>
    <m/>
    <x v="0"/>
    <x v="0"/>
    <m/>
    <m/>
    <m/>
  </r>
  <r>
    <x v="200"/>
    <s v="Vestergaardsskolen"/>
    <x v="3"/>
    <n v="9"/>
    <n v="4"/>
    <n v="2"/>
    <x v="0"/>
    <m/>
    <x v="0"/>
    <x v="0"/>
    <m/>
    <m/>
    <s v="x"/>
  </r>
  <r>
    <x v="200"/>
    <s v="Gråsten skole"/>
    <x v="3"/>
    <n v="9"/>
    <n v="24"/>
    <n v="2"/>
    <x v="0"/>
    <m/>
    <x v="0"/>
    <x v="0"/>
    <m/>
    <m/>
    <m/>
  </r>
  <r>
    <x v="200"/>
    <s v="U/Nord Hillerød"/>
    <x v="1"/>
    <s v="EUD/EUX"/>
    <n v="20"/>
    <n v="2"/>
    <x v="0"/>
    <m/>
    <x v="0"/>
    <x v="0"/>
    <m/>
    <m/>
    <m/>
  </r>
  <r>
    <x v="200"/>
    <s v="Aarhus Business College"/>
    <x v="1"/>
    <s v="EUD/EUX"/>
    <n v="20"/>
    <n v="2"/>
    <x v="0"/>
    <m/>
    <x v="0"/>
    <x v="0"/>
    <m/>
    <m/>
    <s v="x"/>
  </r>
  <r>
    <x v="200"/>
    <s v="Aarhus Business College"/>
    <x v="1"/>
    <s v="EUD/EUX"/>
    <n v="20"/>
    <n v="2"/>
    <x v="0"/>
    <m/>
    <x v="0"/>
    <x v="0"/>
    <m/>
    <m/>
    <s v="x"/>
  </r>
  <r>
    <x v="200"/>
    <s v="Aarhus Business College"/>
    <x v="1"/>
    <s v="EUD/EUX"/>
    <n v="20"/>
    <n v="2"/>
    <x v="0"/>
    <m/>
    <x v="0"/>
    <x v="0"/>
    <m/>
    <m/>
    <s v="x"/>
  </r>
  <r>
    <x v="200"/>
    <s v="Jakobskolen, Risskov"/>
    <x v="4"/>
    <n v="0"/>
    <n v="22"/>
    <n v="1"/>
    <x v="1"/>
    <s v=""/>
    <x v="0"/>
    <x v="1"/>
    <m/>
    <s v=""/>
    <s v=""/>
  </r>
  <r>
    <x v="201"/>
    <s v="Holme skole"/>
    <x v="5"/>
    <n v="5"/>
    <n v="21"/>
    <n v="1"/>
    <x v="3"/>
    <m/>
    <x v="1"/>
    <x v="0"/>
    <m/>
    <s v="x"/>
    <s v="x"/>
  </r>
  <r>
    <x v="201"/>
    <s v="Aarhus Universitet"/>
    <x v="22"/>
    <s v="Uni."/>
    <n v="22"/>
    <n v="5"/>
    <x v="0"/>
    <m/>
    <x v="0"/>
    <x v="0"/>
    <m/>
    <m/>
    <s v="x"/>
  </r>
  <r>
    <x v="201"/>
    <s v="Aarhus Universitet"/>
    <x v="22"/>
    <s v="Uni."/>
    <n v="22"/>
    <n v="5"/>
    <x v="0"/>
    <m/>
    <x v="0"/>
    <x v="0"/>
    <m/>
    <m/>
    <s v="x"/>
  </r>
  <r>
    <x v="201"/>
    <s v="Aarhus Universitet"/>
    <x v="22"/>
    <s v="Uni."/>
    <n v="22"/>
    <n v="5"/>
    <x v="0"/>
    <m/>
    <x v="0"/>
    <x v="0"/>
    <m/>
    <m/>
    <s v="x"/>
  </r>
  <r>
    <x v="201"/>
    <s v="Aarhus Universitet"/>
    <x v="22"/>
    <s v="Uni."/>
    <n v="22"/>
    <n v="5"/>
    <x v="0"/>
    <m/>
    <x v="0"/>
    <x v="0"/>
    <m/>
    <m/>
    <s v="x"/>
  </r>
  <r>
    <x v="201"/>
    <s v="Holme skole"/>
    <x v="5"/>
    <n v="6"/>
    <n v="21"/>
    <n v="1"/>
    <x v="0"/>
    <m/>
    <x v="0"/>
    <x v="0"/>
    <m/>
    <m/>
    <s v="x"/>
  </r>
  <r>
    <x v="201"/>
    <s v="Aarhus Tech"/>
    <x v="1"/>
    <s v="TECH"/>
    <n v="24"/>
    <n v="1"/>
    <x v="0"/>
    <m/>
    <x v="0"/>
    <x v="0"/>
    <m/>
    <m/>
    <s v="x"/>
  </r>
  <r>
    <x v="201"/>
    <s v="VIA Horsens"/>
    <x v="1"/>
    <s v="TECH"/>
    <n v="19"/>
    <n v="1"/>
    <x v="0"/>
    <m/>
    <x v="0"/>
    <x v="0"/>
    <m/>
    <m/>
    <m/>
  </r>
  <r>
    <x v="201"/>
    <s v="VIA Horsens"/>
    <x v="1"/>
    <s v="TECH"/>
    <n v="19"/>
    <n v="1"/>
    <x v="0"/>
    <m/>
    <x v="0"/>
    <x v="0"/>
    <m/>
    <m/>
    <m/>
  </r>
  <r>
    <x v="201"/>
    <s v="Vuggestuen Silkeborgvej"/>
    <x v="0"/>
    <s v="Børnehave"/>
    <n v="15"/>
    <n v="5"/>
    <x v="1"/>
    <s v=""/>
    <x v="0"/>
    <x v="1"/>
    <m/>
    <s v=""/>
    <s v=""/>
  </r>
  <r>
    <x v="201"/>
    <s v="Pindstrapskolen"/>
    <x v="17"/>
    <s v="mellemtrin"/>
    <n v="7"/>
    <n v="4"/>
    <x v="1"/>
    <s v=""/>
    <x v="0"/>
    <x v="1"/>
    <m/>
    <s v=""/>
    <s v=""/>
  </r>
  <r>
    <x v="202"/>
    <s v="Aarhus Maskinmesterskole"/>
    <x v="1"/>
    <s v="TECH"/>
    <n v="9"/>
    <n v="2"/>
    <x v="0"/>
    <m/>
    <x v="0"/>
    <x v="0"/>
    <m/>
    <m/>
    <s v="x"/>
  </r>
  <r>
    <x v="202"/>
    <s v="Viby Gymnasium"/>
    <x v="2"/>
    <s v="1g"/>
    <n v="19"/>
    <n v="1"/>
    <x v="1"/>
    <s v=""/>
    <x v="0"/>
    <x v="1"/>
    <m/>
    <s v=""/>
    <s v="x"/>
  </r>
  <r>
    <x v="202"/>
    <s v="Rødding Fri Fag og Efterskole"/>
    <x v="3"/>
    <n v="8"/>
    <n v="3"/>
    <n v="4"/>
    <x v="1"/>
    <s v=""/>
    <x v="0"/>
    <x v="0"/>
    <m/>
    <s v=""/>
    <s v=""/>
  </r>
  <r>
    <x v="203"/>
    <s v="Stenagergård"/>
    <x v="3"/>
    <s v="7-10"/>
    <n v="4"/>
    <n v="3"/>
    <x v="1"/>
    <s v=""/>
    <x v="0"/>
    <x v="1"/>
    <m/>
    <s v=""/>
    <s v=""/>
  </r>
  <r>
    <x v="204"/>
    <s v="Gråsten skole"/>
    <x v="3"/>
    <n v="9"/>
    <n v="20"/>
    <n v="2"/>
    <x v="0"/>
    <m/>
    <x v="0"/>
    <x v="10"/>
    <m/>
    <m/>
    <m/>
  </r>
  <r>
    <x v="204"/>
    <s v="SOSU Østjylland"/>
    <x v="12"/>
    <s v="SOSU"/>
    <n v="18"/>
    <n v="2"/>
    <x v="0"/>
    <m/>
    <x v="0"/>
    <x v="0"/>
    <m/>
    <m/>
    <s v="x"/>
  </r>
  <r>
    <x v="204"/>
    <s v="Aarhus Tech"/>
    <x v="1"/>
    <s v="TECH"/>
    <n v="24"/>
    <n v="1"/>
    <x v="0"/>
    <m/>
    <x v="0"/>
    <x v="0"/>
    <m/>
    <m/>
    <s v="x"/>
  </r>
  <r>
    <x v="204"/>
    <s v="Frejlev Skole"/>
    <x v="5"/>
    <n v="6"/>
    <n v="25"/>
    <n v="2"/>
    <x v="0"/>
    <m/>
    <x v="0"/>
    <x v="10"/>
    <m/>
    <m/>
    <s v="x"/>
  </r>
  <r>
    <x v="204"/>
    <s v="Via University College"/>
    <x v="21"/>
    <s v="VIA Pæd."/>
    <n v="14"/>
    <n v="0"/>
    <x v="0"/>
    <m/>
    <x v="0"/>
    <x v="0"/>
    <m/>
    <m/>
    <s v="x"/>
  </r>
  <r>
    <x v="204"/>
    <s v="Tirsdorp Skole"/>
    <x v="5"/>
    <n v="4"/>
    <n v="17"/>
    <n v="2"/>
    <x v="0"/>
    <m/>
    <x v="0"/>
    <x v="0"/>
    <m/>
    <m/>
    <m/>
  </r>
  <r>
    <x v="204"/>
    <s v="Tirsdorp Skole"/>
    <x v="5"/>
    <n v="4"/>
    <n v="16"/>
    <n v="2"/>
    <x v="1"/>
    <s v=""/>
    <x v="0"/>
    <x v="0"/>
    <m/>
    <s v=""/>
    <s v=""/>
  </r>
  <r>
    <x v="205"/>
    <s v="Roskilde Private Realskole"/>
    <x v="3"/>
    <n v="7"/>
    <n v="22"/>
    <n v="2"/>
    <x v="7"/>
    <m/>
    <x v="1"/>
    <x v="0"/>
    <m/>
    <m/>
    <m/>
  </r>
  <r>
    <x v="205"/>
    <s v="Åby Skole"/>
    <x v="3"/>
    <n v="9"/>
    <n v="24"/>
    <n v="2"/>
    <x v="11"/>
    <m/>
    <x v="1"/>
    <x v="0"/>
    <m/>
    <s v="x"/>
    <s v="x"/>
  </r>
  <r>
    <x v="205"/>
    <s v="Kulsbjerg Skole afd. Nyråd"/>
    <x v="5"/>
    <n v="6"/>
    <n v="28"/>
    <n v="2"/>
    <x v="7"/>
    <m/>
    <x v="1"/>
    <x v="0"/>
    <m/>
    <m/>
    <m/>
  </r>
  <r>
    <x v="205"/>
    <s v="Kulsbjerg Skole afd. Nyråd"/>
    <x v="5"/>
    <n v="6"/>
    <n v="28"/>
    <n v="2"/>
    <x v="7"/>
    <m/>
    <x v="1"/>
    <x v="0"/>
    <m/>
    <m/>
    <m/>
  </r>
  <r>
    <x v="205"/>
    <s v="Øster Åby Friskole"/>
    <x v="3"/>
    <n v="8"/>
    <n v="22"/>
    <n v="2"/>
    <x v="0"/>
    <m/>
    <x v="0"/>
    <x v="10"/>
    <m/>
    <m/>
    <m/>
  </r>
  <r>
    <x v="205"/>
    <s v="Helms Skole"/>
    <x v="3"/>
    <n v="7"/>
    <n v="21"/>
    <n v="2"/>
    <x v="0"/>
    <m/>
    <x v="0"/>
    <x v="0"/>
    <m/>
    <m/>
    <m/>
  </r>
  <r>
    <x v="205"/>
    <s v="Hjemmeundervisning "/>
    <x v="11"/>
    <s v="Hjemmeund."/>
    <n v="2"/>
    <n v="2"/>
    <x v="0"/>
    <m/>
    <x v="0"/>
    <x v="0"/>
    <m/>
    <m/>
    <m/>
  </r>
  <r>
    <x v="205"/>
    <s v="Maribo Skole"/>
    <x v="3"/>
    <n v="9"/>
    <n v="15"/>
    <n v="2"/>
    <x v="0"/>
    <m/>
    <x v="0"/>
    <x v="0"/>
    <m/>
    <m/>
    <m/>
  </r>
  <r>
    <x v="205"/>
    <s v="Roskilde Private Realsskole"/>
    <x v="3"/>
    <n v="7"/>
    <n v="20"/>
    <n v="2"/>
    <x v="0"/>
    <m/>
    <x v="0"/>
    <x v="0"/>
    <m/>
    <m/>
    <m/>
  </r>
  <r>
    <x v="205"/>
    <s v="Hjemmeundervisning "/>
    <x v="11"/>
    <s v="Hjemmeund."/>
    <n v="2"/>
    <n v="2"/>
    <x v="0"/>
    <m/>
    <x v="0"/>
    <x v="0"/>
    <m/>
    <m/>
    <s v="x"/>
  </r>
  <r>
    <x v="206"/>
    <s v="Roskilde Private Realskole"/>
    <x v="3"/>
    <n v="7"/>
    <n v="22"/>
    <n v="2"/>
    <x v="7"/>
    <m/>
    <x v="1"/>
    <x v="0"/>
    <m/>
    <m/>
    <m/>
  </r>
  <r>
    <x v="206"/>
    <s v="Lille Egede Friskole"/>
    <x v="3"/>
    <n v="8"/>
    <n v="22"/>
    <n v="2"/>
    <x v="12"/>
    <m/>
    <x v="1"/>
    <x v="0"/>
    <m/>
    <m/>
    <m/>
  </r>
  <r>
    <x v="206"/>
    <s v="Helms Skole"/>
    <x v="3"/>
    <n v="7"/>
    <n v="22"/>
    <n v="2"/>
    <x v="11"/>
    <m/>
    <x v="1"/>
    <x v="0"/>
    <m/>
    <m/>
    <m/>
  </r>
  <r>
    <x v="206"/>
    <s v="Aarhus HF og VUC"/>
    <x v="1"/>
    <s v="HF og VUC"/>
    <n v="17"/>
    <n v="1"/>
    <x v="0"/>
    <m/>
    <x v="0"/>
    <x v="15"/>
    <m/>
    <m/>
    <s v="x"/>
  </r>
  <r>
    <x v="206"/>
    <s v="UCN Aalborg"/>
    <x v="1"/>
    <s v="Lærer"/>
    <n v="15"/>
    <n v="1"/>
    <x v="0"/>
    <m/>
    <x v="0"/>
    <x v="0"/>
    <m/>
    <m/>
    <m/>
  </r>
  <r>
    <x v="206"/>
    <s v="Lindehøjskolen"/>
    <x v="3"/>
    <n v="8"/>
    <n v="18"/>
    <n v="3"/>
    <x v="0"/>
    <m/>
    <x v="0"/>
    <x v="0"/>
    <m/>
    <m/>
    <m/>
  </r>
  <r>
    <x v="206"/>
    <s v="Aarhus Gymnasium C"/>
    <x v="1"/>
    <s v="Gym."/>
    <n v="25"/>
    <n v="2"/>
    <x v="0"/>
    <m/>
    <x v="0"/>
    <x v="15"/>
    <m/>
    <m/>
    <s v="x"/>
  </r>
  <r>
    <x v="206"/>
    <s v="Ørestad skole"/>
    <x v="3"/>
    <n v="9"/>
    <n v="22"/>
    <n v="2"/>
    <x v="0"/>
    <m/>
    <x v="0"/>
    <x v="0"/>
    <m/>
    <m/>
    <m/>
  </r>
  <r>
    <x v="206"/>
    <s v="Ørestad skole"/>
    <x v="3"/>
    <n v="9"/>
    <n v="22"/>
    <n v="2"/>
    <x v="0"/>
    <m/>
    <x v="0"/>
    <x v="0"/>
    <m/>
    <m/>
    <m/>
  </r>
  <r>
    <x v="206"/>
    <s v="Rosengårdsskolen"/>
    <x v="5"/>
    <n v="5"/>
    <n v="16"/>
    <n v="2"/>
    <x v="0"/>
    <m/>
    <x v="0"/>
    <x v="16"/>
    <m/>
    <m/>
    <m/>
  </r>
  <r>
    <x v="206"/>
    <s v="Rosengårdsskolen"/>
    <x v="5"/>
    <n v="5"/>
    <n v="16"/>
    <n v="2"/>
    <x v="0"/>
    <m/>
    <x v="0"/>
    <x v="16"/>
    <m/>
    <m/>
    <m/>
  </r>
  <r>
    <x v="206"/>
    <s v="Præstemoseskolen"/>
    <x v="3"/>
    <n v="8"/>
    <n v="18"/>
    <n v="2"/>
    <x v="0"/>
    <m/>
    <x v="0"/>
    <x v="15"/>
    <m/>
    <m/>
    <m/>
  </r>
  <r>
    <x v="206"/>
    <s v="Præstemoseskolen"/>
    <x v="3"/>
    <n v="8"/>
    <n v="18"/>
    <n v="2"/>
    <x v="0"/>
    <m/>
    <x v="0"/>
    <x v="15"/>
    <m/>
    <m/>
    <m/>
  </r>
  <r>
    <x v="206"/>
    <s v="SOSU FVH"/>
    <x v="12"/>
    <s v="SOSU"/>
    <n v="18"/>
    <n v="2"/>
    <x v="0"/>
    <s v="x"/>
    <x v="1"/>
    <x v="0"/>
    <m/>
    <m/>
    <m/>
  </r>
  <r>
    <x v="206"/>
    <s v="Homegaard Heldagsskolen"/>
    <x v="3"/>
    <s v="8.-9."/>
    <n v="5"/>
    <n v="2"/>
    <x v="0"/>
    <m/>
    <x v="0"/>
    <x v="0"/>
    <m/>
    <m/>
    <m/>
  </r>
  <r>
    <x v="206"/>
    <s v="Roskilde Private Realsskole"/>
    <x v="3"/>
    <n v="7"/>
    <n v="22"/>
    <n v="2"/>
    <x v="0"/>
    <m/>
    <x v="0"/>
    <x v="0"/>
    <m/>
    <m/>
    <m/>
  </r>
  <r>
    <x v="206"/>
    <s v="SOSU FVH"/>
    <x v="12"/>
    <s v="SOSU"/>
    <n v="25"/>
    <n v="2"/>
    <x v="0"/>
    <m/>
    <x v="0"/>
    <x v="0"/>
    <m/>
    <m/>
    <m/>
  </r>
  <r>
    <x v="206"/>
    <s v="SOSU FVH"/>
    <x v="12"/>
    <s v="SOSU"/>
    <n v="25"/>
    <n v="2"/>
    <x v="0"/>
    <m/>
    <x v="0"/>
    <x v="0"/>
    <m/>
    <m/>
    <m/>
  </r>
  <r>
    <x v="206"/>
    <s v="SOSU FVH"/>
    <x v="12"/>
    <s v="SOSU"/>
    <n v="25"/>
    <n v="2"/>
    <x v="0"/>
    <m/>
    <x v="0"/>
    <x v="0"/>
    <m/>
    <m/>
    <m/>
  </r>
  <r>
    <x v="206"/>
    <s v="SOSU FVH"/>
    <x v="12"/>
    <s v="SOSU"/>
    <n v="25"/>
    <n v="2"/>
    <x v="0"/>
    <m/>
    <x v="0"/>
    <x v="0"/>
    <m/>
    <m/>
    <m/>
  </r>
  <r>
    <x v="207"/>
    <s v="Maribo Skole Borgerskolen"/>
    <x v="3"/>
    <n v="8"/>
    <n v="25"/>
    <n v="2"/>
    <x v="11"/>
    <m/>
    <x v="1"/>
    <x v="0"/>
    <m/>
    <m/>
    <m/>
  </r>
  <r>
    <x v="207"/>
    <s v="Usserød Skole"/>
    <x v="3"/>
    <n v="8"/>
    <n v="22"/>
    <n v="2"/>
    <x v="12"/>
    <m/>
    <x v="1"/>
    <x v="0"/>
    <m/>
    <m/>
    <m/>
  </r>
  <r>
    <x v="207"/>
    <s v="Usserød Skole"/>
    <x v="3"/>
    <n v="8"/>
    <n v="22"/>
    <n v="2"/>
    <x v="12"/>
    <m/>
    <x v="1"/>
    <x v="0"/>
    <m/>
    <m/>
    <m/>
  </r>
  <r>
    <x v="207"/>
    <s v="Rundhøjskolen"/>
    <x v="5"/>
    <n v="5"/>
    <n v="24"/>
    <n v="2"/>
    <x v="13"/>
    <m/>
    <x v="1"/>
    <x v="0"/>
    <m/>
    <s v="x"/>
    <s v="x"/>
  </r>
  <r>
    <x v="207"/>
    <s v="Jordbrugets Udannelsescenter"/>
    <x v="1"/>
    <s v="EUD/EUX"/>
    <n v="15"/>
    <n v="2"/>
    <x v="0"/>
    <m/>
    <x v="0"/>
    <x v="0"/>
    <m/>
    <m/>
    <s v="x"/>
  </r>
  <r>
    <x v="207"/>
    <s v="Maribi Skole"/>
    <x v="3"/>
    <n v="9"/>
    <n v="24"/>
    <n v="2"/>
    <x v="0"/>
    <m/>
    <x v="0"/>
    <x v="0"/>
    <m/>
    <m/>
    <m/>
  </r>
  <r>
    <x v="207"/>
    <s v="Usserød skole"/>
    <x v="3"/>
    <n v="8"/>
    <n v="18"/>
    <n v="2"/>
    <x v="0"/>
    <m/>
    <x v="0"/>
    <x v="0"/>
    <m/>
    <m/>
    <m/>
  </r>
  <r>
    <x v="207"/>
    <s v="SOSU Østjylland"/>
    <x v="12"/>
    <s v="SOSU"/>
    <n v="12"/>
    <n v="1"/>
    <x v="0"/>
    <m/>
    <x v="0"/>
    <x v="0"/>
    <m/>
    <m/>
    <m/>
  </r>
  <r>
    <x v="207"/>
    <s v="Hedemølle Efterskole"/>
    <x v="6"/>
    <s v="9.-10."/>
    <n v="6"/>
    <n v="1"/>
    <x v="0"/>
    <m/>
    <x v="0"/>
    <x v="0"/>
    <m/>
    <m/>
    <m/>
  </r>
  <r>
    <x v="207"/>
    <s v="Usserød skole"/>
    <x v="3"/>
    <n v="8"/>
    <n v="20"/>
    <n v="2"/>
    <x v="0"/>
    <m/>
    <x v="0"/>
    <x v="0"/>
    <m/>
    <m/>
    <m/>
  </r>
  <r>
    <x v="207"/>
    <s v="Ørestad skole"/>
    <x v="3"/>
    <n v="9"/>
    <n v="18"/>
    <n v="2"/>
    <x v="0"/>
    <m/>
    <x v="0"/>
    <x v="0"/>
    <m/>
    <m/>
    <m/>
  </r>
  <r>
    <x v="207"/>
    <s v="Ørestad skole"/>
    <x v="3"/>
    <n v="9"/>
    <n v="18"/>
    <n v="2"/>
    <x v="0"/>
    <m/>
    <x v="0"/>
    <x v="0"/>
    <m/>
    <m/>
    <m/>
  </r>
  <r>
    <x v="207"/>
    <s v="Tradium Randers"/>
    <x v="1"/>
    <s v="EUD/EUX"/>
    <n v="26"/>
    <n v="2"/>
    <x v="0"/>
    <m/>
    <x v="0"/>
    <x v="0"/>
    <m/>
    <m/>
    <m/>
  </r>
  <r>
    <x v="207"/>
    <s v="Tradium Randers"/>
    <x v="1"/>
    <s v="EUD/EUX"/>
    <n v="26"/>
    <n v="2"/>
    <x v="0"/>
    <m/>
    <x v="0"/>
    <x v="0"/>
    <m/>
    <m/>
    <m/>
  </r>
  <r>
    <x v="207"/>
    <s v="Tradium Randers"/>
    <x v="1"/>
    <s v="EUD/EUX"/>
    <n v="26"/>
    <n v="2"/>
    <x v="0"/>
    <m/>
    <x v="0"/>
    <x v="0"/>
    <m/>
    <m/>
    <m/>
  </r>
  <r>
    <x v="207"/>
    <s v="Tradium Randers"/>
    <x v="1"/>
    <s v="EUD/EUX"/>
    <n v="26"/>
    <n v="2"/>
    <x v="0"/>
    <m/>
    <x v="0"/>
    <x v="0"/>
    <m/>
    <m/>
    <m/>
  </r>
  <r>
    <x v="207"/>
    <s v="Grindsted Privatskole"/>
    <x v="3"/>
    <n v="7"/>
    <n v="16"/>
    <n v="2"/>
    <x v="0"/>
    <m/>
    <x v="0"/>
    <x v="0"/>
    <m/>
    <m/>
    <m/>
  </r>
  <r>
    <x v="207"/>
    <s v="Sødalskolen"/>
    <x v="4"/>
    <s v="1+6"/>
    <n v="28"/>
    <n v="4"/>
    <x v="1"/>
    <s v=""/>
    <x v="0"/>
    <x v="0"/>
    <m/>
    <s v=""/>
    <s v="x"/>
  </r>
  <r>
    <x v="207"/>
    <s v="SOSU Nord"/>
    <x v="12"/>
    <s v="SOSU"/>
    <n v="25"/>
    <n v="2"/>
    <x v="1"/>
    <s v=""/>
    <x v="0"/>
    <x v="1"/>
    <m/>
    <s v=""/>
    <s v=""/>
  </r>
  <r>
    <x v="207"/>
    <s v="SOSU Nord"/>
    <x v="12"/>
    <s v="SOSU"/>
    <n v="25"/>
    <n v="2"/>
    <x v="1"/>
    <s v=""/>
    <x v="0"/>
    <x v="1"/>
    <m/>
    <s v=""/>
    <s v=""/>
  </r>
  <r>
    <x v="207"/>
    <s v="SOSU Nord"/>
    <x v="12"/>
    <s v="SOSU"/>
    <n v="25"/>
    <n v="2"/>
    <x v="1"/>
    <s v=""/>
    <x v="0"/>
    <x v="1"/>
    <m/>
    <s v=""/>
    <s v=""/>
  </r>
  <r>
    <x v="207"/>
    <s v="SOSU Nord"/>
    <x v="12"/>
    <s v="SOSU"/>
    <n v="25"/>
    <n v="2"/>
    <x v="1"/>
    <s v=""/>
    <x v="0"/>
    <x v="1"/>
    <m/>
    <s v=""/>
    <s v=""/>
  </r>
  <r>
    <x v="207"/>
    <s v="SOSU Nord"/>
    <x v="12"/>
    <s v="SOSU"/>
    <n v="25"/>
    <n v="2"/>
    <x v="1"/>
    <s v=""/>
    <x v="0"/>
    <x v="1"/>
    <m/>
    <s v=""/>
    <s v=""/>
  </r>
  <r>
    <x v="207"/>
    <s v="SOSU Nord"/>
    <x v="12"/>
    <s v="SOSU"/>
    <n v="25"/>
    <n v="2"/>
    <x v="1"/>
    <s v=""/>
    <x v="0"/>
    <x v="1"/>
    <m/>
    <s v=""/>
    <s v=""/>
  </r>
  <r>
    <x v="207"/>
    <s v="SOSU Nord"/>
    <x v="12"/>
    <s v="SOSU"/>
    <n v="25"/>
    <n v="2"/>
    <x v="1"/>
    <s v=""/>
    <x v="0"/>
    <x v="1"/>
    <m/>
    <s v=""/>
    <s v=""/>
  </r>
  <r>
    <x v="207"/>
    <s v="SOSU Nord"/>
    <x v="12"/>
    <s v="SOSU"/>
    <n v="25"/>
    <n v="2"/>
    <x v="1"/>
    <s v=""/>
    <x v="0"/>
    <x v="1"/>
    <m/>
    <s v=""/>
    <s v=""/>
  </r>
  <r>
    <x v="207"/>
    <s v="SOSU Nord"/>
    <x v="12"/>
    <s v="SOSU"/>
    <n v="25"/>
    <n v="1"/>
    <x v="1"/>
    <s v=""/>
    <x v="0"/>
    <x v="1"/>
    <m/>
    <s v=""/>
    <s v=""/>
  </r>
  <r>
    <x v="207"/>
    <s v="SOSU Nord"/>
    <x v="12"/>
    <s v="SOSU"/>
    <n v="25"/>
    <n v="1"/>
    <x v="1"/>
    <s v=""/>
    <x v="0"/>
    <x v="1"/>
    <m/>
    <s v=""/>
    <s v=""/>
  </r>
  <r>
    <x v="207"/>
    <s v="Risskovskolen"/>
    <x v="4"/>
    <n v="1"/>
    <n v="19.666666666666668"/>
    <n v="2"/>
    <x v="1"/>
    <s v=""/>
    <x v="0"/>
    <x v="1"/>
    <m/>
    <s v=""/>
    <s v="x"/>
  </r>
  <r>
    <x v="207"/>
    <s v="Risskovskolen"/>
    <x v="4"/>
    <n v="1"/>
    <n v="19.666666666666668"/>
    <n v="2"/>
    <x v="1"/>
    <s v=""/>
    <x v="0"/>
    <x v="1"/>
    <m/>
    <s v=""/>
    <s v="x"/>
  </r>
  <r>
    <x v="207"/>
    <s v="Risskovskolen"/>
    <x v="4"/>
    <n v="1"/>
    <n v="19.666666666666668"/>
    <n v="2"/>
    <x v="1"/>
    <s v=""/>
    <x v="0"/>
    <x v="1"/>
    <m/>
    <s v=""/>
    <s v="x"/>
  </r>
  <r>
    <x v="207"/>
    <s v="KOLBØTTEN"/>
    <x v="0"/>
    <s v="Børnehave"/>
    <n v="15"/>
    <n v="3"/>
    <x v="1"/>
    <s v=""/>
    <x v="0"/>
    <x v="1"/>
    <m/>
    <s v=""/>
    <s v=""/>
  </r>
  <r>
    <x v="207"/>
    <s v="Nordvang"/>
    <x v="3"/>
    <n v="7"/>
    <n v="2"/>
    <n v="2"/>
    <x v="1"/>
    <s v=""/>
    <x v="0"/>
    <x v="1"/>
    <m/>
    <s v=""/>
    <s v="x"/>
  </r>
  <r>
    <x v="208"/>
    <s v="Ellevangsskolen"/>
    <x v="5"/>
    <n v="6"/>
    <n v="20"/>
    <n v="2"/>
    <x v="2"/>
    <m/>
    <x v="1"/>
    <x v="0"/>
    <m/>
    <s v="x"/>
    <s v="x"/>
  </r>
  <r>
    <x v="208"/>
    <s v="Børnenes Friskole"/>
    <x v="4"/>
    <n v="2"/>
    <n v="9"/>
    <n v="2"/>
    <x v="0"/>
    <m/>
    <x v="0"/>
    <x v="0"/>
    <m/>
    <m/>
    <s v="x"/>
  </r>
  <r>
    <x v="208"/>
    <s v="Vor Frue Skole"/>
    <x v="3"/>
    <n v="7"/>
    <n v="23"/>
    <n v="2"/>
    <x v="0"/>
    <m/>
    <x v="0"/>
    <x v="0"/>
    <m/>
    <m/>
    <m/>
  </r>
  <r>
    <x v="208"/>
    <s v="VIA University Colleg"/>
    <x v="10"/>
    <s v="VIA"/>
    <n v="30"/>
    <n v="2"/>
    <x v="0"/>
    <m/>
    <x v="0"/>
    <x v="0"/>
    <m/>
    <m/>
    <s v="x"/>
  </r>
  <r>
    <x v="208"/>
    <s v="VIA University Colleg"/>
    <x v="10"/>
    <s v="VIA"/>
    <n v="30"/>
    <n v="2"/>
    <x v="0"/>
    <m/>
    <x v="0"/>
    <x v="0"/>
    <m/>
    <m/>
    <s v="x"/>
  </r>
  <r>
    <x v="208"/>
    <s v="VIA University Colleg"/>
    <x v="10"/>
    <s v="VIA"/>
    <n v="30"/>
    <n v="2"/>
    <x v="0"/>
    <m/>
    <x v="0"/>
    <x v="0"/>
    <m/>
    <m/>
    <s v="x"/>
  </r>
  <r>
    <x v="208"/>
    <s v="FGU Østjylland"/>
    <x v="1"/>
    <s v="ung."/>
    <n v="28"/>
    <n v="2.5"/>
    <x v="1"/>
    <s v=""/>
    <x v="0"/>
    <x v="7"/>
    <m/>
    <s v=""/>
    <s v="x"/>
  </r>
  <r>
    <x v="208"/>
    <s v="FGU Østjylland"/>
    <x v="1"/>
    <s v="ung."/>
    <n v="28"/>
    <n v="2.5"/>
    <x v="1"/>
    <s v=""/>
    <x v="0"/>
    <x v="7"/>
    <m/>
    <s v=""/>
    <s v="x"/>
  </r>
  <r>
    <x v="208"/>
    <s v="Børnehave Skole"/>
    <x v="4"/>
    <n v="0"/>
    <n v="17"/>
    <n v="2"/>
    <x v="1"/>
    <s v=""/>
    <x v="0"/>
    <x v="1"/>
    <m/>
    <s v=""/>
    <s v=""/>
  </r>
  <r>
    <x v="209"/>
    <s v="?"/>
    <x v="5"/>
    <n v="6"/>
    <n v="5"/>
    <n v="2"/>
    <x v="1"/>
    <s v=""/>
    <x v="0"/>
    <x v="0"/>
    <m/>
    <s v=""/>
    <s v="x"/>
  </r>
  <r>
    <x v="209"/>
    <s v=""/>
    <x v="3"/>
    <s v="7-8"/>
    <n v="4"/>
    <n v="2"/>
    <x v="1"/>
    <s v=""/>
    <x v="0"/>
    <x v="1"/>
    <m/>
    <s v=""/>
    <s v=""/>
  </r>
  <r>
    <x v="210"/>
    <s v="Søndermark Skolen"/>
    <x v="4"/>
    <n v="3"/>
    <n v="25"/>
    <n v="1.3333333333333333"/>
    <x v="1"/>
    <s v=""/>
    <x v="0"/>
    <x v="1"/>
    <m/>
    <s v=""/>
    <s v="x"/>
  </r>
  <r>
    <x v="210"/>
    <s v="Søndermark Skolen"/>
    <x v="4"/>
    <n v="3"/>
    <n v="25"/>
    <n v="1.3333333333333333"/>
    <x v="1"/>
    <s v=""/>
    <x v="0"/>
    <x v="1"/>
    <m/>
    <s v=""/>
    <s v="x"/>
  </r>
  <r>
    <x v="210"/>
    <s v="Søndermark Skolen"/>
    <x v="4"/>
    <n v="3"/>
    <n v="25"/>
    <n v="1.3333333333333333"/>
    <x v="1"/>
    <s v=""/>
    <x v="0"/>
    <x v="1"/>
    <m/>
    <s v=""/>
    <s v="x"/>
  </r>
  <r>
    <x v="210"/>
    <s v="Strandskolen"/>
    <x v="5"/>
    <n v="6"/>
    <n v="24"/>
    <n v="1"/>
    <x v="1"/>
    <s v=""/>
    <x v="0"/>
    <x v="10"/>
    <m/>
    <s v=""/>
    <s v=""/>
  </r>
  <r>
    <x v="210"/>
    <s v="Tradium HTX"/>
    <x v="2"/>
    <s v="Gym."/>
    <n v="23"/>
    <n v="1"/>
    <x v="1"/>
    <s v=""/>
    <x v="0"/>
    <x v="1"/>
    <m/>
    <s v=""/>
    <s v=""/>
  </r>
  <r>
    <x v="210"/>
    <s v="Aalestrup Skole"/>
    <x v="5"/>
    <n v="4"/>
    <n v="22"/>
    <n v="2"/>
    <x v="1"/>
    <s v=""/>
    <x v="0"/>
    <x v="10"/>
    <m/>
    <s v=""/>
    <s v="x"/>
  </r>
  <r>
    <x v="210"/>
    <s v="HURUP SKOLE"/>
    <x v="3"/>
    <n v="9"/>
    <n v="21.5"/>
    <n v="1"/>
    <x v="1"/>
    <s v=""/>
    <x v="0"/>
    <x v="0"/>
    <m/>
    <s v=""/>
    <s v=""/>
  </r>
  <r>
    <x v="210"/>
    <s v="HURUP SKOLE"/>
    <x v="3"/>
    <n v="9"/>
    <n v="21.5"/>
    <n v="1"/>
    <x v="1"/>
    <s v=""/>
    <x v="0"/>
    <x v="0"/>
    <m/>
    <m/>
    <m/>
  </r>
  <r>
    <x v="210"/>
    <s v="Dane videregående skole"/>
    <x v="4"/>
    <n v="2"/>
    <n v="15"/>
    <n v="3"/>
    <x v="1"/>
    <s v=""/>
    <x v="0"/>
    <x v="1"/>
    <m/>
    <s v=""/>
    <s v=""/>
  </r>
  <r>
    <x v="210"/>
    <s v="beder skole"/>
    <x v="4"/>
    <n v="2"/>
    <n v="5"/>
    <n v="4"/>
    <x v="1"/>
    <s v=""/>
    <x v="0"/>
    <x v="1"/>
    <m/>
    <s v=""/>
    <s v=""/>
  </r>
  <r>
    <x v="211"/>
    <s v="Elev Skole"/>
    <x v="5"/>
    <n v="5"/>
    <n v="29"/>
    <n v="2"/>
    <x v="13"/>
    <m/>
    <x v="1"/>
    <x v="0"/>
    <m/>
    <s v="x"/>
    <s v="x"/>
  </r>
  <r>
    <x v="211"/>
    <s v="Aarhus HF og VUC"/>
    <x v="13"/>
    <s v="FGU"/>
    <n v="9"/>
    <n v="2"/>
    <x v="0"/>
    <m/>
    <x v="0"/>
    <x v="0"/>
    <m/>
    <m/>
    <s v="x"/>
  </r>
  <r>
    <x v="211"/>
    <s v="Klubben Hjortshøj"/>
    <x v="19"/>
    <n v="4"/>
    <n v="15"/>
    <n v="2"/>
    <x v="0"/>
    <m/>
    <x v="0"/>
    <x v="0"/>
    <m/>
    <m/>
    <s v="x"/>
  </r>
  <r>
    <x v="211"/>
    <s v="Klubben Skødstrup"/>
    <x v="19"/>
    <m/>
    <n v="8"/>
    <n v="1"/>
    <x v="0"/>
    <m/>
    <x v="0"/>
    <x v="0"/>
    <m/>
    <m/>
    <s v="x"/>
  </r>
  <r>
    <x v="211"/>
    <s v="Elise Smiths Skole"/>
    <x v="4"/>
    <n v="1"/>
    <n v="21"/>
    <n v="2"/>
    <x v="0"/>
    <m/>
    <x v="0"/>
    <x v="0"/>
    <m/>
    <m/>
    <s v="x"/>
  </r>
  <r>
    <x v="211"/>
    <s v="Brovst skole"/>
    <x v="3"/>
    <n v="9"/>
    <n v="18"/>
    <n v="2"/>
    <x v="0"/>
    <m/>
    <x v="0"/>
    <x v="0"/>
    <m/>
    <m/>
    <m/>
  </r>
  <r>
    <x v="211"/>
    <s v="Brovst skole"/>
    <x v="3"/>
    <n v="9"/>
    <n v="18"/>
    <n v="2"/>
    <x v="0"/>
    <m/>
    <x v="0"/>
    <x v="0"/>
    <m/>
    <m/>
    <m/>
  </r>
  <r>
    <x v="211"/>
    <s v="Mosedeskolen"/>
    <x v="3"/>
    <n v="9"/>
    <n v="23"/>
    <n v="2"/>
    <x v="0"/>
    <m/>
    <x v="0"/>
    <x v="0"/>
    <m/>
    <m/>
    <m/>
  </r>
  <r>
    <x v="212"/>
    <s v="Sølystskolen"/>
    <x v="4"/>
    <n v="3"/>
    <n v="27"/>
    <n v="2"/>
    <x v="6"/>
    <m/>
    <x v="1"/>
    <x v="0"/>
    <m/>
    <s v="x"/>
    <s v="x"/>
  </r>
  <r>
    <x v="212"/>
    <s v="Sølystskolen"/>
    <x v="4"/>
    <n v="3"/>
    <n v="27"/>
    <n v="2"/>
    <x v="6"/>
    <m/>
    <x v="1"/>
    <x v="0"/>
    <m/>
    <s v="x"/>
    <s v="x"/>
  </r>
  <r>
    <x v="212"/>
    <s v="Sølystskolen"/>
    <x v="4"/>
    <n v="3"/>
    <n v="24"/>
    <n v="2"/>
    <x v="6"/>
    <m/>
    <x v="1"/>
    <x v="0"/>
    <m/>
    <s v="x"/>
    <s v="x"/>
  </r>
  <r>
    <x v="212"/>
    <s v="Sankt Knuds Skole"/>
    <x v="5"/>
    <n v="6"/>
    <n v="21"/>
    <n v="1"/>
    <x v="0"/>
    <m/>
    <x v="0"/>
    <x v="0"/>
    <m/>
    <m/>
    <s v="x"/>
  </r>
  <r>
    <x v="212"/>
    <s v="Østerhåbskolen"/>
    <x v="5"/>
    <n v="6"/>
    <n v="25"/>
    <n v="2"/>
    <x v="0"/>
    <m/>
    <x v="0"/>
    <x v="10"/>
    <m/>
    <m/>
    <m/>
  </r>
  <r>
    <x v="212"/>
    <s v="Østerhåbskolen"/>
    <x v="5"/>
    <n v="6"/>
    <n v="25"/>
    <n v="2"/>
    <x v="0"/>
    <m/>
    <x v="0"/>
    <x v="10"/>
    <m/>
    <m/>
    <m/>
  </r>
  <r>
    <x v="212"/>
    <s v="Østerhåbskolen"/>
    <x v="5"/>
    <n v="6"/>
    <n v="25"/>
    <n v="2"/>
    <x v="0"/>
    <m/>
    <x v="0"/>
    <x v="15"/>
    <m/>
    <m/>
    <m/>
  </r>
  <r>
    <x v="212"/>
    <s v="Østerhåbskolen"/>
    <x v="5"/>
    <n v="6"/>
    <n v="25"/>
    <n v="2"/>
    <x v="0"/>
    <m/>
    <x v="0"/>
    <x v="15"/>
    <m/>
    <m/>
    <m/>
  </r>
  <r>
    <x v="212"/>
    <s v="Hasle Skole"/>
    <x v="4"/>
    <n v="3"/>
    <n v="25"/>
    <n v="2"/>
    <x v="0"/>
    <m/>
    <x v="0"/>
    <x v="0"/>
    <m/>
    <m/>
    <s v="x"/>
  </r>
  <r>
    <x v="212"/>
    <s v="Hasle Skole"/>
    <x v="4"/>
    <n v="3"/>
    <n v="25"/>
    <n v="2"/>
    <x v="0"/>
    <m/>
    <x v="0"/>
    <x v="0"/>
    <m/>
    <m/>
    <s v="x"/>
  </r>
  <r>
    <x v="212"/>
    <s v="Hasle Skole"/>
    <x v="4"/>
    <n v="3"/>
    <n v="25"/>
    <n v="2"/>
    <x v="0"/>
    <m/>
    <x v="0"/>
    <x v="0"/>
    <m/>
    <m/>
    <s v="x"/>
  </r>
  <r>
    <x v="212"/>
    <s v="Skovvangsskolen"/>
    <x v="3"/>
    <s v="7.-9."/>
    <n v="11"/>
    <n v="3"/>
    <x v="0"/>
    <m/>
    <x v="0"/>
    <x v="0"/>
    <m/>
    <m/>
    <s v="x"/>
  </r>
  <r>
    <x v="212"/>
    <s v="Interskolen Viby"/>
    <x v="4"/>
    <s v="1.-3."/>
    <n v="11"/>
    <n v="2"/>
    <x v="0"/>
    <m/>
    <x v="0"/>
    <x v="0"/>
    <m/>
    <m/>
    <s v="x"/>
  </r>
  <r>
    <x v="212"/>
    <s v="Frijsendal Friskole"/>
    <x v="3"/>
    <n v="7"/>
    <n v="17"/>
    <n v="1"/>
    <x v="0"/>
    <m/>
    <x v="0"/>
    <x v="0"/>
    <m/>
    <m/>
    <m/>
  </r>
  <r>
    <x v="212"/>
    <s v="Fritidsklubben Midtpunkt"/>
    <x v="5"/>
    <s v="4.-5."/>
    <n v="5"/>
    <n v="2"/>
    <x v="0"/>
    <m/>
    <x v="0"/>
    <x v="0"/>
    <m/>
    <m/>
    <s v="x"/>
  </r>
  <r>
    <x v="212"/>
    <s v="Aarhus HF og VUC"/>
    <x v="1"/>
    <s v="HF og VUC"/>
    <n v="22"/>
    <n v="2"/>
    <x v="0"/>
    <m/>
    <x v="0"/>
    <x v="0"/>
    <m/>
    <m/>
    <s v="x"/>
  </r>
  <r>
    <x v="212"/>
    <s v="Klubben Trabjerg"/>
    <x v="19"/>
    <s v="4.-6."/>
    <n v="10"/>
    <n v="2"/>
    <x v="0"/>
    <m/>
    <x v="0"/>
    <x v="0"/>
    <m/>
    <m/>
    <s v="x"/>
  </r>
  <r>
    <x v="212"/>
    <s v="Gråsten skole"/>
    <x v="5"/>
    <n v="6"/>
    <n v="15"/>
    <n v="2"/>
    <x v="0"/>
    <m/>
    <x v="0"/>
    <x v="0"/>
    <m/>
    <m/>
    <m/>
  </r>
  <r>
    <x v="212"/>
    <s v="Gråsten skole"/>
    <x v="5"/>
    <n v="6"/>
    <n v="15"/>
    <n v="2"/>
    <x v="0"/>
    <m/>
    <x v="0"/>
    <x v="0"/>
    <m/>
    <m/>
    <m/>
  </r>
  <r>
    <x v="212"/>
    <s v="Fritids og ungdomsklub Gammelgård"/>
    <x v="19"/>
    <n v="4"/>
    <n v="7"/>
    <n v="1"/>
    <x v="0"/>
    <m/>
    <x v="0"/>
    <x v="0"/>
    <m/>
    <m/>
    <s v="x"/>
  </r>
  <r>
    <x v="212"/>
    <s v="Børnehaven Silkeborgen"/>
    <x v="0"/>
    <s v="Børnehave"/>
    <n v="4"/>
    <n v="2"/>
    <x v="0"/>
    <m/>
    <x v="0"/>
    <x v="0"/>
    <m/>
    <m/>
    <s v="x"/>
  </r>
  <r>
    <x v="212"/>
    <s v="Hadbjerg Skole"/>
    <x v="3"/>
    <s v="7.-9."/>
    <n v="3"/>
    <n v="2"/>
    <x v="0"/>
    <m/>
    <x v="0"/>
    <x v="10"/>
    <m/>
    <m/>
    <m/>
  </r>
  <r>
    <x v="212"/>
    <s v="Nørbæk Efterskole"/>
    <x v="3"/>
    <n v="10"/>
    <n v="18"/>
    <n v="1"/>
    <x v="0"/>
    <m/>
    <x v="0"/>
    <x v="0"/>
    <m/>
    <m/>
    <m/>
  </r>
  <r>
    <x v="212"/>
    <s v="Nørbæk Efterskole"/>
    <x v="3"/>
    <n v="10"/>
    <n v="18"/>
    <n v="1"/>
    <x v="0"/>
    <m/>
    <x v="0"/>
    <x v="0"/>
    <m/>
    <m/>
    <m/>
  </r>
  <r>
    <x v="212"/>
    <s v="Korsvejens Skole"/>
    <x v="3"/>
    <n v="8"/>
    <n v="19"/>
    <n v="2"/>
    <x v="0"/>
    <m/>
    <x v="0"/>
    <x v="0"/>
    <m/>
    <m/>
    <m/>
  </r>
  <r>
    <x v="212"/>
    <s v="Korsvejens Skole"/>
    <x v="3"/>
    <n v="8"/>
    <n v="19"/>
    <n v="2"/>
    <x v="0"/>
    <m/>
    <x v="0"/>
    <x v="0"/>
    <m/>
    <m/>
    <m/>
  </r>
  <r>
    <x v="213"/>
    <s v="Brahesminde skole, afd. Horne"/>
    <x v="5"/>
    <s v="5.-6."/>
    <n v="16"/>
    <n v="2"/>
    <x v="11"/>
    <m/>
    <x v="1"/>
    <x v="0"/>
    <m/>
    <m/>
    <m/>
  </r>
  <r>
    <x v="213"/>
    <s v="Dragør Skole"/>
    <x v="3"/>
    <n v="8"/>
    <n v="24"/>
    <n v="2"/>
    <x v="7"/>
    <m/>
    <x v="1"/>
    <x v="0"/>
    <m/>
    <m/>
    <m/>
  </r>
  <r>
    <x v="213"/>
    <s v="Dragør Skole"/>
    <x v="3"/>
    <n v="8"/>
    <n v="24"/>
    <n v="2"/>
    <x v="7"/>
    <m/>
    <x v="1"/>
    <x v="0"/>
    <m/>
    <m/>
    <m/>
  </r>
  <r>
    <x v="213"/>
    <s v="Rundhøjskolen"/>
    <x v="5"/>
    <n v="5"/>
    <n v="24"/>
    <n v="2"/>
    <x v="13"/>
    <m/>
    <x v="1"/>
    <x v="0"/>
    <m/>
    <s v="x"/>
    <s v="x"/>
  </r>
  <r>
    <x v="213"/>
    <s v="Rissingskolen"/>
    <x v="7"/>
    <s v="Special"/>
    <n v="14"/>
    <n v="2"/>
    <x v="2"/>
    <m/>
    <x v="1"/>
    <x v="0"/>
    <s v="x"/>
    <m/>
    <m/>
  </r>
  <r>
    <x v="213"/>
    <s v="Dyrhs Skole"/>
    <x v="3"/>
    <n v="8"/>
    <n v="23"/>
    <n v="2"/>
    <x v="18"/>
    <m/>
    <x v="1"/>
    <x v="0"/>
    <m/>
    <m/>
    <m/>
  </r>
  <r>
    <x v="213"/>
    <s v="Interskolen Viby"/>
    <x v="4"/>
    <s v="1.-4."/>
    <n v="7"/>
    <n v="2"/>
    <x v="0"/>
    <m/>
    <x v="0"/>
    <x v="0"/>
    <m/>
    <m/>
    <s v="x"/>
  </r>
  <r>
    <x v="213"/>
    <s v="N. Zahles Gymnasieskole"/>
    <x v="5"/>
    <n v="5"/>
    <n v="24"/>
    <n v="3"/>
    <x v="0"/>
    <m/>
    <x v="0"/>
    <x v="9"/>
    <m/>
    <m/>
    <m/>
  </r>
  <r>
    <x v="213"/>
    <s v="Skolen på Slotsvænget"/>
    <x v="5"/>
    <n v="5"/>
    <n v="3"/>
    <n v="2"/>
    <x v="0"/>
    <m/>
    <x v="0"/>
    <x v="0"/>
    <m/>
    <m/>
    <m/>
  </r>
  <r>
    <x v="213"/>
    <s v="Rundhøjskolen"/>
    <x v="5"/>
    <n v="5"/>
    <n v="25"/>
    <n v="2"/>
    <x v="0"/>
    <m/>
    <x v="0"/>
    <x v="0"/>
    <m/>
    <m/>
    <s v="x"/>
  </r>
  <r>
    <x v="213"/>
    <s v="SCU Skanderborg"/>
    <x v="1"/>
    <s v="HF og VUC"/>
    <n v="24"/>
    <n v="2"/>
    <x v="0"/>
    <m/>
    <x v="0"/>
    <x v="0"/>
    <m/>
    <m/>
    <m/>
  </r>
  <r>
    <x v="213"/>
    <s v="SCU Skanderborg"/>
    <x v="1"/>
    <s v="HF og VUC"/>
    <n v="24"/>
    <n v="2"/>
    <x v="0"/>
    <m/>
    <x v="0"/>
    <x v="0"/>
    <m/>
    <m/>
    <m/>
  </r>
  <r>
    <x v="213"/>
    <s v="SCU Skanderborg"/>
    <x v="1"/>
    <s v="HF og VUC"/>
    <n v="24"/>
    <n v="2"/>
    <x v="0"/>
    <m/>
    <x v="0"/>
    <x v="0"/>
    <m/>
    <m/>
    <m/>
  </r>
  <r>
    <x v="213"/>
    <s v="SCU Skanderborg"/>
    <x v="1"/>
    <s v="HF og VUC"/>
    <n v="24"/>
    <n v="2"/>
    <x v="0"/>
    <m/>
    <x v="0"/>
    <x v="0"/>
    <m/>
    <m/>
    <m/>
  </r>
  <r>
    <x v="213"/>
    <s v="VIA University College"/>
    <x v="23"/>
    <s v="VIA Lærer"/>
    <n v="17"/>
    <n v="2"/>
    <x v="0"/>
    <m/>
    <x v="0"/>
    <x v="0"/>
    <m/>
    <m/>
    <s v="x"/>
  </r>
  <r>
    <x v="213"/>
    <s v="Solbjerg Skoles SFO"/>
    <x v="20"/>
    <s v="SFO"/>
    <n v="27"/>
    <n v="2"/>
    <x v="0"/>
    <m/>
    <x v="0"/>
    <x v="0"/>
    <m/>
    <m/>
    <s v="x"/>
  </r>
  <r>
    <x v="213"/>
    <s v="AOF Job og dansk"/>
    <x v="16"/>
    <s v="Sprogskole"/>
    <n v="10"/>
    <n v="1"/>
    <x v="0"/>
    <m/>
    <x v="0"/>
    <x v="0"/>
    <m/>
    <m/>
    <s v="x"/>
  </r>
  <r>
    <x v="213"/>
    <s v="Brahesminde skole"/>
    <x v="5"/>
    <s v="5.-6."/>
    <n v="21"/>
    <n v="3"/>
    <x v="0"/>
    <m/>
    <x v="0"/>
    <x v="0"/>
    <m/>
    <m/>
    <m/>
  </r>
  <r>
    <x v="214"/>
    <s v="Hammelev-Sct. Severin"/>
    <x v="5"/>
    <n v="6"/>
    <n v="22"/>
    <n v="2"/>
    <x v="8"/>
    <m/>
    <x v="1"/>
    <x v="0"/>
    <m/>
    <m/>
    <m/>
  </r>
  <r>
    <x v="214"/>
    <s v="Dyrhs Skole"/>
    <x v="3"/>
    <n v="8"/>
    <n v="23"/>
    <n v="2"/>
    <x v="12"/>
    <m/>
    <x v="1"/>
    <x v="0"/>
    <m/>
    <m/>
    <m/>
  </r>
  <r>
    <x v="214"/>
    <s v="Syddjurs Friskole"/>
    <x v="5"/>
    <n v="4"/>
    <n v="20"/>
    <n v="2"/>
    <x v="8"/>
    <m/>
    <x v="1"/>
    <x v="0"/>
    <m/>
    <m/>
    <m/>
  </r>
  <r>
    <x v="214"/>
    <s v="Syddjurs Friskole"/>
    <x v="4"/>
    <n v="3"/>
    <n v="20"/>
    <n v="2"/>
    <x v="6"/>
    <m/>
    <x v="1"/>
    <x v="0"/>
    <m/>
    <m/>
    <m/>
  </r>
  <r>
    <x v="214"/>
    <s v="Fritids og Ungdomsklub Åby Skole"/>
    <x v="19"/>
    <n v="4"/>
    <n v="9"/>
    <n v="1"/>
    <x v="0"/>
    <m/>
    <x v="0"/>
    <x v="0"/>
    <m/>
    <m/>
    <s v="x"/>
  </r>
  <r>
    <x v="214"/>
    <s v="Holmegårdsskolen"/>
    <x v="3"/>
    <n v="8"/>
    <n v="30"/>
    <n v="2"/>
    <x v="0"/>
    <m/>
    <x v="0"/>
    <x v="0"/>
    <m/>
    <m/>
    <m/>
  </r>
  <r>
    <x v="214"/>
    <s v="Holmegårdsskolen"/>
    <x v="3"/>
    <n v="8"/>
    <n v="30"/>
    <n v="2"/>
    <x v="0"/>
    <m/>
    <x v="0"/>
    <x v="0"/>
    <m/>
    <m/>
    <m/>
  </r>
  <r>
    <x v="214"/>
    <s v="UCL Plus"/>
    <x v="1"/>
    <s v="EUD/EUX"/>
    <n v="26"/>
    <n v="2"/>
    <x v="0"/>
    <m/>
    <x v="0"/>
    <x v="0"/>
    <m/>
    <m/>
    <s v="x"/>
  </r>
  <r>
    <x v="214"/>
    <s v="Skanderborg Gymnasium"/>
    <x v="1"/>
    <s v="Gym."/>
    <n v="11"/>
    <n v="1"/>
    <x v="0"/>
    <m/>
    <x v="0"/>
    <x v="0"/>
    <m/>
    <m/>
    <m/>
  </r>
  <r>
    <x v="214"/>
    <s v="Møllevangskolen"/>
    <x v="5"/>
    <n v="5"/>
    <n v="12"/>
    <n v="4"/>
    <x v="0"/>
    <m/>
    <x v="0"/>
    <x v="0"/>
    <m/>
    <m/>
    <s v="x"/>
  </r>
  <r>
    <x v="214"/>
    <s v="Hjemmeundervisning "/>
    <x v="11"/>
    <s v="Hjemmeund."/>
    <n v="3"/>
    <n v="2"/>
    <x v="0"/>
    <m/>
    <x v="0"/>
    <x v="0"/>
    <m/>
    <m/>
    <m/>
  </r>
  <r>
    <x v="214"/>
    <s v="Skt. Knuds Skole"/>
    <x v="3"/>
    <n v="8"/>
    <n v="16"/>
    <n v="2"/>
    <x v="0"/>
    <m/>
    <x v="0"/>
    <x v="0"/>
    <m/>
    <m/>
    <s v="x"/>
  </r>
  <r>
    <x v="214"/>
    <s v="Klostermarksskolen"/>
    <x v="3"/>
    <n v="9"/>
    <n v="21"/>
    <n v="2"/>
    <x v="0"/>
    <m/>
    <x v="0"/>
    <x v="0"/>
    <m/>
    <m/>
    <m/>
  </r>
  <r>
    <x v="214"/>
    <s v="Bakkegårdsskolen"/>
    <x v="4"/>
    <s v="1.-2."/>
    <n v="13"/>
    <n v="6"/>
    <x v="0"/>
    <m/>
    <x v="0"/>
    <x v="0"/>
    <m/>
    <m/>
    <s v="x"/>
  </r>
  <r>
    <x v="214"/>
    <s v="Børnehuset Fusijama"/>
    <x v="0"/>
    <s v="Vuggestue"/>
    <n v="7"/>
    <n v="2"/>
    <x v="0"/>
    <m/>
    <x v="0"/>
    <x v="0"/>
    <m/>
    <m/>
    <s v="x"/>
  </r>
  <r>
    <x v="214"/>
    <s v="Vallensbæk skole"/>
    <x v="3"/>
    <n v="9"/>
    <n v="19"/>
    <n v="2"/>
    <x v="0"/>
    <m/>
    <x v="0"/>
    <x v="0"/>
    <m/>
    <m/>
    <m/>
  </r>
  <r>
    <x v="214"/>
    <s v="SOSU Nord"/>
    <x v="12"/>
    <s v="SOSU"/>
    <n v="30"/>
    <n v="2"/>
    <x v="0"/>
    <s v="x"/>
    <x v="1"/>
    <x v="0"/>
    <m/>
    <m/>
    <m/>
  </r>
  <r>
    <x v="214"/>
    <s v="Rundhøjsskolen"/>
    <x v="3"/>
    <n v="8"/>
    <n v="22.5"/>
    <n v="1"/>
    <x v="1"/>
    <s v=""/>
    <x v="0"/>
    <x v="1"/>
    <m/>
    <s v=""/>
    <s v=""/>
  </r>
  <r>
    <x v="214"/>
    <s v="Rundhøjsskolen"/>
    <x v="3"/>
    <n v="8"/>
    <n v="22.5"/>
    <n v="1"/>
    <x v="1"/>
    <s v=""/>
    <x v="0"/>
    <x v="1"/>
    <m/>
    <s v=""/>
    <s v=""/>
  </r>
  <r>
    <x v="214"/>
    <s v="Frk Elleus bades Børnehave"/>
    <x v="0"/>
    <s v="Børnehave"/>
    <n v="7"/>
    <n v="2"/>
    <x v="1"/>
    <s v=""/>
    <x v="0"/>
    <x v="0"/>
    <m/>
    <s v=""/>
    <s v=""/>
  </r>
  <r>
    <x v="215"/>
    <s v="Sabro Korsvejens Skole"/>
    <x v="4"/>
    <n v="3"/>
    <n v="22"/>
    <n v="2"/>
    <x v="5"/>
    <m/>
    <x v="1"/>
    <x v="0"/>
    <m/>
    <s v="x"/>
    <s v="x"/>
  </r>
  <r>
    <x v="215"/>
    <s v="Sabro Korsvejens Skole"/>
    <x v="4"/>
    <n v="3"/>
    <n v="22"/>
    <n v="2"/>
    <x v="5"/>
    <m/>
    <x v="1"/>
    <x v="0"/>
    <m/>
    <s v="x"/>
    <s v="x"/>
  </r>
  <r>
    <x v="215"/>
    <s v="Sabro Korsvejens Skole"/>
    <x v="4"/>
    <n v="3"/>
    <n v="22"/>
    <n v="2"/>
    <x v="5"/>
    <m/>
    <x v="1"/>
    <x v="0"/>
    <m/>
    <s v="x"/>
    <s v="x"/>
  </r>
  <r>
    <x v="215"/>
    <s v="Langå Skole"/>
    <x v="5"/>
    <n v="5"/>
    <n v="13"/>
    <n v="2"/>
    <x v="8"/>
    <m/>
    <x v="1"/>
    <x v="0"/>
    <m/>
    <m/>
    <m/>
  </r>
  <r>
    <x v="215"/>
    <s v="Møllevangskolen"/>
    <x v="4"/>
    <n v="2"/>
    <n v="9"/>
    <n v="1"/>
    <x v="0"/>
    <m/>
    <x v="0"/>
    <x v="0"/>
    <m/>
    <m/>
    <s v="x"/>
  </r>
  <r>
    <x v="215"/>
    <s v="SOSU Østjylland"/>
    <x v="1"/>
    <s v="SOSU"/>
    <n v="25"/>
    <n v="1"/>
    <x v="0"/>
    <s v="x"/>
    <x v="1"/>
    <x v="0"/>
    <m/>
    <m/>
    <s v="x"/>
  </r>
  <r>
    <x v="215"/>
    <s v="Risskov Efterskole"/>
    <x v="6"/>
    <n v="10"/>
    <n v="19"/>
    <n v="1"/>
    <x v="0"/>
    <m/>
    <x v="0"/>
    <x v="0"/>
    <m/>
    <m/>
    <s v="x"/>
  </r>
  <r>
    <x v="215"/>
    <s v="Via University College IKAST"/>
    <x v="21"/>
    <s v="VIA Pæd."/>
    <n v="14"/>
    <n v="1"/>
    <x v="0"/>
    <m/>
    <x v="0"/>
    <x v="0"/>
    <m/>
    <m/>
    <m/>
  </r>
  <r>
    <x v="215"/>
    <s v="Frederiksborg Gymnasium"/>
    <x v="1"/>
    <s v="Gym."/>
    <n v="32"/>
    <n v="2"/>
    <x v="0"/>
    <m/>
    <x v="0"/>
    <x v="0"/>
    <m/>
    <m/>
    <m/>
  </r>
  <r>
    <x v="215"/>
    <s v="Frederiksborg Gymnasium"/>
    <x v="1"/>
    <s v="Gym."/>
    <n v="32"/>
    <n v="2"/>
    <x v="0"/>
    <m/>
    <x v="0"/>
    <x v="0"/>
    <m/>
    <m/>
    <m/>
  </r>
  <r>
    <x v="216"/>
    <s v="Vestbølle Efterskole"/>
    <x v="3"/>
    <s v="8-10"/>
    <n v="28"/>
    <n v="1"/>
    <x v="1"/>
    <s v=""/>
    <x v="0"/>
    <x v="1"/>
    <m/>
    <s v=""/>
    <s v=""/>
  </r>
  <r>
    <x v="216"/>
    <s v="Vestbølle Efterskole"/>
    <x v="3"/>
    <s v="8-10"/>
    <n v="28"/>
    <n v="1"/>
    <x v="1"/>
    <m/>
    <x v="0"/>
    <x v="0"/>
    <m/>
    <m/>
    <m/>
  </r>
  <r>
    <x v="216"/>
    <s v="Dybkær specialskole"/>
    <x v="5"/>
    <s v="3-6"/>
    <n v="27"/>
    <n v="2"/>
    <x v="1"/>
    <s v=""/>
    <x v="0"/>
    <x v="1"/>
    <m/>
    <s v=""/>
    <s v="x"/>
  </r>
  <r>
    <x v="216"/>
    <s v="Dybkær specialskole"/>
    <x v="5"/>
    <s v="3-6"/>
    <n v="27"/>
    <n v="2"/>
    <x v="1"/>
    <s v=""/>
    <x v="0"/>
    <x v="1"/>
    <m/>
    <s v=""/>
    <s v="x"/>
  </r>
  <r>
    <x v="216"/>
    <s v="Bavnehøj Skole"/>
    <x v="5"/>
    <n v="4"/>
    <n v="22"/>
    <n v="2"/>
    <x v="1"/>
    <s v=""/>
    <x v="0"/>
    <x v="1"/>
    <m/>
    <s v=""/>
    <s v="x"/>
  </r>
  <r>
    <x v="216"/>
    <s v="Skole i Aarhus?"/>
    <x v="5"/>
    <s v="0-9"/>
    <n v="19.666666666666668"/>
    <n v="1"/>
    <x v="1"/>
    <s v=""/>
    <x v="0"/>
    <x v="1"/>
    <m/>
    <s v=""/>
    <s v="x"/>
  </r>
  <r>
    <x v="216"/>
    <s v="Skole i Aarhus?"/>
    <x v="5"/>
    <s v="0-9"/>
    <n v="19.666666666666668"/>
    <n v="1"/>
    <x v="1"/>
    <s v=""/>
    <x v="0"/>
    <x v="1"/>
    <m/>
    <s v=""/>
    <s v="x"/>
  </r>
  <r>
    <x v="216"/>
    <s v="Skole i Aarhus?"/>
    <x v="5"/>
    <s v="0-9"/>
    <n v="19.666666666666668"/>
    <n v="0"/>
    <x v="1"/>
    <s v=""/>
    <x v="0"/>
    <x v="1"/>
    <m/>
    <s v=""/>
    <s v="x"/>
  </r>
  <r>
    <x v="216"/>
    <s v="Vestbølle Efterskole"/>
    <x v="3"/>
    <s v="8-10"/>
    <n v="14.5"/>
    <n v="1"/>
    <x v="1"/>
    <m/>
    <x v="0"/>
    <x v="0"/>
    <m/>
    <m/>
    <m/>
  </r>
  <r>
    <x v="216"/>
    <s v="Vestbølle Efterskole"/>
    <x v="3"/>
    <s v="8-10"/>
    <n v="14.5"/>
    <n v="0"/>
    <x v="1"/>
    <m/>
    <x v="0"/>
    <x v="0"/>
    <m/>
    <m/>
    <m/>
  </r>
  <r>
    <x v="216"/>
    <s v="Mellervang Skolen"/>
    <x v="3"/>
    <n v="7"/>
    <n v="6"/>
    <n v="2"/>
    <x v="1"/>
    <s v=""/>
    <x v="0"/>
    <x v="1"/>
    <m/>
    <s v=""/>
    <s v=""/>
  </r>
  <r>
    <x v="217"/>
    <s v="Erslev Skole"/>
    <x v="3"/>
    <s v="7.-10."/>
    <n v="14"/>
    <n v="4"/>
    <x v="0"/>
    <m/>
    <x v="0"/>
    <x v="0"/>
    <m/>
    <m/>
    <m/>
  </r>
  <r>
    <x v="218"/>
    <s v="Hærvejsskolen"/>
    <x v="5"/>
    <n v="5"/>
    <n v="16"/>
    <n v="2"/>
    <x v="8"/>
    <m/>
    <x v="1"/>
    <x v="0"/>
    <m/>
    <m/>
    <m/>
  </r>
  <r>
    <x v="218"/>
    <s v="Brylle Skole"/>
    <x v="5"/>
    <n v="6"/>
    <n v="16"/>
    <n v="2"/>
    <x v="11"/>
    <m/>
    <x v="1"/>
    <x v="0"/>
    <m/>
    <m/>
    <m/>
  </r>
  <r>
    <x v="218"/>
    <s v="Katrinebjergskolen"/>
    <x v="3"/>
    <n v="7"/>
    <n v="21"/>
    <n v="2"/>
    <x v="7"/>
    <m/>
    <x v="1"/>
    <x v="0"/>
    <m/>
    <s v="x"/>
    <s v="x"/>
  </r>
  <r>
    <x v="218"/>
    <s v="Katrinebjergskolen"/>
    <x v="3"/>
    <n v="7"/>
    <n v="21"/>
    <n v="2"/>
    <x v="7"/>
    <m/>
    <x v="1"/>
    <x v="0"/>
    <m/>
    <s v="x"/>
    <s v="x"/>
  </r>
  <r>
    <x v="218"/>
    <s v="Katrinebjergskolen"/>
    <x v="3"/>
    <n v="7"/>
    <n v="21"/>
    <n v="2"/>
    <x v="7"/>
    <m/>
    <x v="1"/>
    <x v="0"/>
    <m/>
    <s v="x"/>
    <s v="x"/>
  </r>
  <r>
    <x v="218"/>
    <s v="Børnenes Friskole"/>
    <x v="3"/>
    <n v="9"/>
    <n v="20"/>
    <n v="1"/>
    <x v="11"/>
    <m/>
    <x v="1"/>
    <x v="0"/>
    <m/>
    <s v="x"/>
    <s v="x"/>
  </r>
  <r>
    <x v="218"/>
    <s v="SOSU"/>
    <x v="1"/>
    <s v="SOSU"/>
    <n v="27"/>
    <n v="2"/>
    <x v="0"/>
    <s v="x"/>
    <x v="1"/>
    <x v="0"/>
    <m/>
    <m/>
    <m/>
  </r>
  <r>
    <x v="218"/>
    <s v="Leonardskolen Aarhus"/>
    <x v="3"/>
    <s v="7.-9."/>
    <n v="15"/>
    <n v="2"/>
    <x v="0"/>
    <m/>
    <x v="0"/>
    <x v="0"/>
    <m/>
    <m/>
    <s v="x"/>
  </r>
  <r>
    <x v="218"/>
    <s v="Leonardskolen Aarhus"/>
    <x v="3"/>
    <s v="7.-9."/>
    <n v="15"/>
    <n v="2"/>
    <x v="0"/>
    <m/>
    <x v="0"/>
    <x v="0"/>
    <m/>
    <m/>
    <s v="x"/>
  </r>
  <r>
    <x v="218"/>
    <s v="DIS"/>
    <x v="16"/>
    <s v="Sprogskole"/>
    <n v="19"/>
    <n v="2"/>
    <x v="0"/>
    <m/>
    <x v="0"/>
    <x v="0"/>
    <m/>
    <m/>
    <m/>
  </r>
  <r>
    <x v="218"/>
    <s v="Frejlev Skole"/>
    <x v="5"/>
    <n v="6"/>
    <n v="23"/>
    <n v="2"/>
    <x v="0"/>
    <m/>
    <x v="0"/>
    <x v="10"/>
    <m/>
    <m/>
    <m/>
  </r>
  <r>
    <x v="218"/>
    <s v="Aarhus Handelsgymnasium"/>
    <x v="1"/>
    <s v="HHX"/>
    <n v="12"/>
    <n v="2"/>
    <x v="0"/>
    <m/>
    <x v="0"/>
    <x v="0"/>
    <m/>
    <m/>
    <s v="x"/>
  </r>
  <r>
    <x v="218"/>
    <s v="Klostermarkskolen"/>
    <x v="3"/>
    <n v="9"/>
    <n v="22"/>
    <n v="2"/>
    <x v="0"/>
    <m/>
    <x v="0"/>
    <x v="0"/>
    <m/>
    <m/>
    <m/>
  </r>
  <r>
    <x v="218"/>
    <s v="Gammel Hellerup Gymnasium"/>
    <x v="1"/>
    <s v="STX"/>
    <n v="30"/>
    <n v="2"/>
    <x v="0"/>
    <m/>
    <x v="0"/>
    <x v="0"/>
    <m/>
    <m/>
    <m/>
  </r>
  <r>
    <x v="218"/>
    <s v="Viby Gymnasium"/>
    <x v="1"/>
    <s v="STX"/>
    <n v="28"/>
    <n v="2"/>
    <x v="0"/>
    <m/>
    <x v="0"/>
    <x v="0"/>
    <m/>
    <m/>
    <s v="x"/>
  </r>
  <r>
    <x v="218"/>
    <s v="Skagen Skole"/>
    <x v="3"/>
    <n v="8"/>
    <n v="16"/>
    <n v="2"/>
    <x v="0"/>
    <m/>
    <x v="0"/>
    <x v="0"/>
    <m/>
    <m/>
    <m/>
  </r>
  <r>
    <x v="218"/>
    <s v="Aarhus Business College"/>
    <x v="2"/>
    <s v="Gym."/>
    <n v="27"/>
    <n v="1"/>
    <x v="1"/>
    <s v=""/>
    <x v="0"/>
    <x v="1"/>
    <m/>
    <s v=""/>
    <s v="x"/>
  </r>
  <r>
    <x v="218"/>
    <s v="FGU Sydøstjylland"/>
    <x v="13"/>
    <s v="FGU"/>
    <n v="7"/>
    <n v="4"/>
    <x v="1"/>
    <s v=""/>
    <x v="0"/>
    <x v="1"/>
    <m/>
    <s v=""/>
    <s v=""/>
  </r>
  <r>
    <x v="218"/>
    <s v=""/>
    <x v="0"/>
    <s v="Børnehave"/>
    <n v="6"/>
    <n v="1"/>
    <x v="1"/>
    <s v=""/>
    <x v="0"/>
    <x v="1"/>
    <m/>
    <s v=""/>
    <s v=""/>
  </r>
  <r>
    <x v="219"/>
    <s v="Rundhøjskolen"/>
    <x v="5"/>
    <n v="4"/>
    <n v="25"/>
    <n v="2"/>
    <x v="6"/>
    <m/>
    <x v="1"/>
    <x v="0"/>
    <m/>
    <s v="x"/>
    <s v="x"/>
  </r>
  <r>
    <x v="219"/>
    <s v="Brylle Skole"/>
    <x v="5"/>
    <n v="6"/>
    <n v="16"/>
    <n v="2"/>
    <x v="8"/>
    <m/>
    <x v="1"/>
    <x v="0"/>
    <m/>
    <m/>
    <m/>
  </r>
  <r>
    <x v="219"/>
    <s v="Halvor Fri Fagskole"/>
    <x v="3"/>
    <n v="10"/>
    <n v="23"/>
    <n v="4"/>
    <x v="12"/>
    <m/>
    <x v="1"/>
    <x v="0"/>
    <m/>
    <m/>
    <m/>
  </r>
  <r>
    <x v="219"/>
    <s v="Gladsaxe Privatskole"/>
    <x v="5"/>
    <n v="6"/>
    <n v="19"/>
    <n v="2"/>
    <x v="0"/>
    <m/>
    <x v="0"/>
    <x v="0"/>
    <m/>
    <m/>
    <m/>
  </r>
  <r>
    <x v="219"/>
    <s v="UCN Aalborg"/>
    <x v="1"/>
    <s v="Lærerudd."/>
    <n v="16"/>
    <n v="1"/>
    <x v="0"/>
    <m/>
    <x v="0"/>
    <x v="0"/>
    <m/>
    <m/>
    <m/>
  </r>
  <r>
    <x v="219"/>
    <s v="Via University College"/>
    <x v="21"/>
    <s v="VIA Pæd."/>
    <n v="18"/>
    <n v="1"/>
    <x v="0"/>
    <m/>
    <x v="0"/>
    <x v="0"/>
    <m/>
    <m/>
    <s v="x"/>
  </r>
  <r>
    <x v="219"/>
    <s v="Via University College"/>
    <x v="21"/>
    <s v="VIA Pæd."/>
    <n v="18"/>
    <n v="1"/>
    <x v="0"/>
    <m/>
    <x v="0"/>
    <x v="0"/>
    <m/>
    <m/>
    <s v="x"/>
  </r>
  <r>
    <x v="219"/>
    <s v="Tove Ditlevsens Skole "/>
    <x v="5"/>
    <n v="6"/>
    <n v="20"/>
    <n v="2"/>
    <x v="0"/>
    <m/>
    <x v="0"/>
    <x v="0"/>
    <m/>
    <m/>
    <m/>
  </r>
  <r>
    <x v="219"/>
    <s v="Tove Ditlevsens Skole "/>
    <x v="5"/>
    <n v="6"/>
    <n v="20"/>
    <n v="2"/>
    <x v="0"/>
    <m/>
    <x v="0"/>
    <x v="0"/>
    <m/>
    <m/>
    <m/>
  </r>
  <r>
    <x v="219"/>
    <s v="Tove Ditlevsens Skole "/>
    <x v="5"/>
    <n v="6"/>
    <n v="20"/>
    <n v="2"/>
    <x v="0"/>
    <m/>
    <x v="0"/>
    <x v="0"/>
    <m/>
    <m/>
    <m/>
  </r>
  <r>
    <x v="219"/>
    <s v="Tove Ditlevsens Skole "/>
    <x v="5"/>
    <n v="6"/>
    <n v="20"/>
    <n v="2"/>
    <x v="0"/>
    <m/>
    <x v="0"/>
    <x v="0"/>
    <m/>
    <m/>
    <m/>
  </r>
  <r>
    <x v="219"/>
    <s v="DIS"/>
    <x v="16"/>
    <s v="Sprogskole"/>
    <n v="16"/>
    <n v="2"/>
    <x v="0"/>
    <m/>
    <x v="0"/>
    <x v="0"/>
    <m/>
    <m/>
    <m/>
  </r>
  <r>
    <x v="219"/>
    <s v="Branderup Friskole"/>
    <x v="5"/>
    <n v="6"/>
    <n v="10"/>
    <n v="2"/>
    <x v="0"/>
    <m/>
    <x v="0"/>
    <x v="0"/>
    <m/>
    <m/>
    <m/>
  </r>
  <r>
    <x v="219"/>
    <s v="Skanderup Efterskole"/>
    <x v="6"/>
    <s v="9.-10."/>
    <n v="28"/>
    <n v="3"/>
    <x v="0"/>
    <m/>
    <x v="0"/>
    <x v="0"/>
    <m/>
    <m/>
    <m/>
  </r>
  <r>
    <x v="219"/>
    <s v="Gl. Hellerup Gymnasium"/>
    <x v="1"/>
    <s v="STX"/>
    <n v="23"/>
    <n v="2"/>
    <x v="0"/>
    <m/>
    <x v="0"/>
    <x v="0"/>
    <m/>
    <m/>
    <m/>
  </r>
  <r>
    <x v="219"/>
    <s v="Aarhus HF og VUC"/>
    <x v="1"/>
    <s v="HF og VUC"/>
    <n v="24"/>
    <n v="1"/>
    <x v="0"/>
    <m/>
    <x v="0"/>
    <x v="0"/>
    <m/>
    <m/>
    <s v="x"/>
  </r>
  <r>
    <x v="219"/>
    <s v="Syddansk Erhvervsskole"/>
    <x v="1"/>
    <s v="Erhvervsudd."/>
    <n v="10"/>
    <n v="1"/>
    <x v="0"/>
    <m/>
    <x v="0"/>
    <x v="0"/>
    <m/>
    <m/>
    <m/>
  </r>
  <r>
    <x v="219"/>
    <s v="Virupskolen"/>
    <x v="4"/>
    <n v="3"/>
    <n v="8"/>
    <n v="2"/>
    <x v="0"/>
    <m/>
    <x v="0"/>
    <x v="0"/>
    <m/>
    <m/>
    <s v="x"/>
  </r>
  <r>
    <x v="220"/>
    <s v="Naturbørnehaven Viben"/>
    <x v="0"/>
    <s v="Børnehave"/>
    <n v="4"/>
    <n v="1"/>
    <x v="0"/>
    <m/>
    <x v="0"/>
    <x v="0"/>
    <m/>
    <m/>
    <s v="x"/>
  </r>
  <r>
    <x v="220"/>
    <s v="Tagensbo Skole"/>
    <x v="3"/>
    <n v="8"/>
    <n v="22"/>
    <n v="2"/>
    <x v="7"/>
    <m/>
    <x v="1"/>
    <x v="0"/>
    <m/>
    <m/>
    <m/>
  </r>
  <r>
    <x v="220"/>
    <s v="N. Zahles Skole"/>
    <x v="3"/>
    <n v="8"/>
    <n v="24"/>
    <n v="2"/>
    <x v="12"/>
    <m/>
    <x v="1"/>
    <x v="0"/>
    <m/>
    <m/>
    <m/>
  </r>
  <r>
    <x v="220"/>
    <s v="Stenhus Kostskole"/>
    <x v="5"/>
    <n v="6"/>
    <n v="22"/>
    <n v="2"/>
    <x v="13"/>
    <m/>
    <x v="1"/>
    <x v="0"/>
    <m/>
    <m/>
    <m/>
  </r>
  <r>
    <x v="220"/>
    <s v="Lindvigsvejskolen"/>
    <x v="5"/>
    <n v="5"/>
    <n v="22"/>
    <n v="1"/>
    <x v="3"/>
    <m/>
    <x v="1"/>
    <x v="0"/>
    <m/>
    <m/>
    <m/>
  </r>
  <r>
    <x v="220"/>
    <s v="Lindvigsvejskolen"/>
    <x v="5"/>
    <n v="4"/>
    <n v="22"/>
    <n v="1"/>
    <x v="3"/>
    <m/>
    <x v="1"/>
    <x v="0"/>
    <m/>
    <m/>
    <m/>
  </r>
  <r>
    <x v="220"/>
    <s v="Lindvigsvejskolen"/>
    <x v="5"/>
    <n v="6"/>
    <n v="22"/>
    <n v="1"/>
    <x v="3"/>
    <m/>
    <x v="1"/>
    <x v="0"/>
    <m/>
    <m/>
    <m/>
  </r>
  <r>
    <x v="220"/>
    <s v="Hillerød Vest Skolen"/>
    <x v="3"/>
    <n v="8"/>
    <n v="19"/>
    <n v="2"/>
    <x v="0"/>
    <m/>
    <x v="0"/>
    <x v="10"/>
    <m/>
    <m/>
    <m/>
  </r>
  <r>
    <x v="220"/>
    <s v="DIS"/>
    <x v="14"/>
    <s v="Internationale"/>
    <n v="22"/>
    <n v="2"/>
    <x v="0"/>
    <m/>
    <x v="0"/>
    <x v="0"/>
    <m/>
    <m/>
    <m/>
  </r>
  <r>
    <x v="220"/>
    <s v="Forældreskolen"/>
    <x v="5"/>
    <n v="5"/>
    <n v="22"/>
    <n v="2"/>
    <x v="0"/>
    <m/>
    <x v="0"/>
    <x v="0"/>
    <m/>
    <m/>
    <s v="x"/>
  </r>
  <r>
    <x v="220"/>
    <s v="Forældreskolen"/>
    <x v="5"/>
    <n v="5"/>
    <n v="22"/>
    <n v="2"/>
    <x v="0"/>
    <m/>
    <x v="0"/>
    <x v="0"/>
    <m/>
    <m/>
    <s v="x"/>
  </r>
  <r>
    <x v="220"/>
    <s v="Børnenes Friskole"/>
    <x v="3"/>
    <n v="6"/>
    <n v="22"/>
    <n v="1"/>
    <x v="0"/>
    <m/>
    <x v="0"/>
    <x v="10"/>
    <m/>
    <m/>
    <s v="x"/>
  </r>
  <r>
    <x v="220"/>
    <s v="Langhøjskolen"/>
    <x v="3"/>
    <n v="8"/>
    <n v="22"/>
    <n v="2"/>
    <x v="0"/>
    <m/>
    <x v="0"/>
    <x v="15"/>
    <m/>
    <m/>
    <m/>
  </r>
  <r>
    <x v="220"/>
    <s v="Engstrandskolen"/>
    <x v="3"/>
    <n v="8"/>
    <n v="19"/>
    <n v="2"/>
    <x v="0"/>
    <m/>
    <x v="0"/>
    <x v="15"/>
    <m/>
    <m/>
    <m/>
  </r>
  <r>
    <x v="220"/>
    <s v="Søndre Skole"/>
    <x v="3"/>
    <n v="8"/>
    <n v="20"/>
    <n v="2"/>
    <x v="0"/>
    <m/>
    <x v="0"/>
    <x v="0"/>
    <m/>
    <m/>
    <m/>
  </r>
  <r>
    <x v="220"/>
    <s v="Søndre Skole"/>
    <x v="3"/>
    <n v="8"/>
    <n v="20"/>
    <n v="2"/>
    <x v="0"/>
    <m/>
    <x v="0"/>
    <x v="0"/>
    <m/>
    <m/>
    <m/>
  </r>
  <r>
    <x v="220"/>
    <s v="DIS"/>
    <x v="14"/>
    <s v="Internationale"/>
    <n v="22"/>
    <n v="2"/>
    <x v="0"/>
    <m/>
    <x v="0"/>
    <x v="0"/>
    <m/>
    <m/>
    <m/>
  </r>
  <r>
    <x v="220"/>
    <s v="Via University College"/>
    <x v="1"/>
    <s v="VIA"/>
    <n v="0"/>
    <n v="4"/>
    <x v="0"/>
    <m/>
    <x v="0"/>
    <x v="0"/>
    <m/>
    <m/>
    <s v="x"/>
  </r>
  <r>
    <x v="220"/>
    <s v="Tagensbo skole"/>
    <x v="3"/>
    <n v="8"/>
    <n v="26"/>
    <n v="2"/>
    <x v="0"/>
    <m/>
    <x v="0"/>
    <x v="0"/>
    <m/>
    <m/>
    <m/>
  </r>
  <r>
    <x v="220"/>
    <s v="N. Zahles Gymnasieskole"/>
    <x v="3"/>
    <n v="8"/>
    <n v="24"/>
    <n v="2"/>
    <x v="0"/>
    <m/>
    <x v="0"/>
    <x v="0"/>
    <m/>
    <m/>
    <m/>
  </r>
  <r>
    <x v="221"/>
    <s v="Herlufsholm Skole"/>
    <x v="3"/>
    <n v="8"/>
    <n v="26"/>
    <n v="2"/>
    <x v="12"/>
    <m/>
    <x v="1"/>
    <x v="0"/>
    <m/>
    <m/>
    <m/>
  </r>
  <r>
    <x v="221"/>
    <s v="Herlufsholm Skole"/>
    <x v="3"/>
    <n v="8"/>
    <n v="26"/>
    <n v="2"/>
    <x v="12"/>
    <m/>
    <x v="1"/>
    <x v="0"/>
    <m/>
    <m/>
    <m/>
  </r>
  <r>
    <x v="221"/>
    <s v="Egebakkeskolen"/>
    <x v="5"/>
    <n v="4"/>
    <n v="24"/>
    <n v="2"/>
    <x v="8"/>
    <m/>
    <x v="1"/>
    <x v="0"/>
    <m/>
    <s v="x"/>
    <s v="x"/>
  </r>
  <r>
    <x v="221"/>
    <s v="Aarhus Tech"/>
    <x v="1"/>
    <s v="TECH"/>
    <n v="23"/>
    <n v="2"/>
    <x v="0"/>
    <m/>
    <x v="0"/>
    <x v="0"/>
    <m/>
    <m/>
    <s v="x"/>
  </r>
  <r>
    <x v="221"/>
    <s v="Lystrup Skole"/>
    <x v="3"/>
    <n v="7"/>
    <n v="4"/>
    <n v="2"/>
    <x v="0"/>
    <m/>
    <x v="0"/>
    <x v="10"/>
    <m/>
    <m/>
    <s v="x"/>
  </r>
  <r>
    <x v="221"/>
    <s v="DIS "/>
    <x v="14"/>
    <s v="Internationale"/>
    <n v="22"/>
    <n v="2"/>
    <x v="0"/>
    <m/>
    <x v="0"/>
    <x v="0"/>
    <m/>
    <m/>
    <m/>
  </r>
  <r>
    <x v="221"/>
    <s v="FBC Kolding"/>
    <x v="1"/>
    <s v="Gym."/>
    <n v="26"/>
    <n v="1"/>
    <x v="0"/>
    <m/>
    <x v="0"/>
    <x v="0"/>
    <m/>
    <m/>
    <m/>
  </r>
  <r>
    <x v="221"/>
    <s v="Aarhus Business College"/>
    <x v="1"/>
    <s v="HHX"/>
    <n v="25"/>
    <n v="1"/>
    <x v="0"/>
    <m/>
    <x v="0"/>
    <x v="0"/>
    <m/>
    <m/>
    <s v="x"/>
  </r>
  <r>
    <x v="221"/>
    <s v="egebakkeskolen"/>
    <x v="4"/>
    <s v="0-6"/>
    <n v="22"/>
    <n v="2"/>
    <x v="1"/>
    <s v=""/>
    <x v="0"/>
    <x v="1"/>
    <m/>
    <s v=""/>
    <s v=""/>
  </r>
  <r>
    <x v="221"/>
    <s v="egebakkeskolen"/>
    <x v="4"/>
    <s v="0-6"/>
    <n v="22"/>
    <n v="2"/>
    <x v="1"/>
    <s v=""/>
    <x v="0"/>
    <x v="0"/>
    <m/>
    <m/>
    <m/>
  </r>
  <r>
    <x v="222"/>
    <s v="Børnehave"/>
    <x v="0"/>
    <s v="Børnehave"/>
    <n v="6"/>
    <n v="2"/>
    <x v="1"/>
    <s v=""/>
    <x v="0"/>
    <x v="1"/>
    <m/>
    <s v=""/>
    <s v="x"/>
  </r>
  <r>
    <x v="222"/>
    <s v="Møllevangskolen"/>
    <x v="5"/>
    <n v="4"/>
    <n v="25"/>
    <n v="2"/>
    <x v="13"/>
    <m/>
    <x v="1"/>
    <x v="0"/>
    <m/>
    <s v="x"/>
    <s v="x"/>
  </r>
  <r>
    <x v="222"/>
    <s v="Aarhus Gymnasium C"/>
    <x v="1"/>
    <s v="STX"/>
    <n v="4"/>
    <n v="1"/>
    <x v="0"/>
    <m/>
    <x v="0"/>
    <x v="0"/>
    <m/>
    <m/>
    <s v="x"/>
  </r>
  <r>
    <x v="222"/>
    <s v="Dagnæsskolen "/>
    <x v="3"/>
    <n v="7"/>
    <n v="19"/>
    <n v="2"/>
    <x v="0"/>
    <m/>
    <x v="0"/>
    <x v="15"/>
    <m/>
    <m/>
    <m/>
  </r>
  <r>
    <x v="222"/>
    <s v="Aarhus Universitet"/>
    <x v="22"/>
    <s v="Uni."/>
    <n v="20"/>
    <n v="1"/>
    <x v="0"/>
    <m/>
    <x v="0"/>
    <x v="0"/>
    <m/>
    <m/>
    <s v="x"/>
  </r>
  <r>
    <x v="222"/>
    <s v="DIS"/>
    <x v="14"/>
    <s v="Internationale"/>
    <n v="20"/>
    <n v="2"/>
    <x v="0"/>
    <m/>
    <x v="0"/>
    <x v="0"/>
    <m/>
    <m/>
    <m/>
  </r>
  <r>
    <x v="222"/>
    <s v="DIS"/>
    <x v="14"/>
    <s v="Internationale"/>
    <n v="19"/>
    <n v="2"/>
    <x v="0"/>
    <m/>
    <x v="0"/>
    <x v="0"/>
    <m/>
    <m/>
    <m/>
  </r>
  <r>
    <x v="222"/>
    <s v="DIS"/>
    <x v="14"/>
    <s v="Internationale"/>
    <n v="14"/>
    <n v="2"/>
    <x v="0"/>
    <m/>
    <x v="0"/>
    <x v="0"/>
    <m/>
    <m/>
    <m/>
  </r>
  <r>
    <x v="222"/>
    <s v="Viby gym"/>
    <x v="3"/>
    <n v="7"/>
    <n v="23"/>
    <n v="1"/>
    <x v="1"/>
    <s v=""/>
    <x v="0"/>
    <x v="1"/>
    <m/>
    <s v=""/>
    <s v="x"/>
  </r>
  <r>
    <x v="222"/>
    <s v="Helgenæs NaturEfterskole"/>
    <x v="3"/>
    <s v="9-10"/>
    <n v="21.333333333333332"/>
    <n v="1"/>
    <x v="1"/>
    <s v=""/>
    <x v="0"/>
    <x v="1"/>
    <m/>
    <s v=""/>
    <s v="x"/>
  </r>
  <r>
    <x v="222"/>
    <s v="Helgenæs NaturEfterskole"/>
    <x v="3"/>
    <s v="9-10"/>
    <n v="21.333333333333332"/>
    <n v="1"/>
    <x v="1"/>
    <s v=""/>
    <x v="0"/>
    <x v="1"/>
    <m/>
    <s v=""/>
    <s v="x"/>
  </r>
  <r>
    <x v="222"/>
    <s v="Helgenæs NaturEfterskole"/>
    <x v="3"/>
    <s v="9-10"/>
    <n v="21.333333333333332"/>
    <n v="0"/>
    <x v="1"/>
    <s v=""/>
    <x v="0"/>
    <x v="1"/>
    <m/>
    <s v=""/>
    <s v="x"/>
  </r>
  <r>
    <x v="222"/>
    <s v="Eisted Skole"/>
    <x v="5"/>
    <n v="6"/>
    <n v="19"/>
    <n v="2"/>
    <x v="1"/>
    <s v=""/>
    <x v="0"/>
    <x v="1"/>
    <m/>
    <s v=""/>
    <s v="x"/>
  </r>
  <r>
    <x v="222"/>
    <s v="Rudolf Steiner Skolen i Silkeborg"/>
    <x v="5"/>
    <s v="3-4"/>
    <n v="19"/>
    <n v="2"/>
    <x v="1"/>
    <s v=""/>
    <x v="0"/>
    <x v="0"/>
    <m/>
    <s v=""/>
    <s v=""/>
  </r>
  <r>
    <x v="222"/>
    <s v="Kormod Realskole"/>
    <x v="3"/>
    <n v="7"/>
    <n v="18"/>
    <n v="2"/>
    <x v="1"/>
    <s v=""/>
    <x v="0"/>
    <x v="1"/>
    <m/>
    <s v=""/>
    <s v="x"/>
  </r>
  <r>
    <x v="222"/>
    <s v="engesvang skole"/>
    <x v="3"/>
    <s v="7-9"/>
    <n v="16"/>
    <n v="2.5"/>
    <x v="1"/>
    <s v=""/>
    <x v="0"/>
    <x v="0"/>
    <m/>
    <s v=""/>
    <m/>
  </r>
  <r>
    <x v="222"/>
    <s v="engesvang skole"/>
    <x v="3"/>
    <s v="7-9"/>
    <n v="16"/>
    <n v="2.5"/>
    <x v="1"/>
    <s v=""/>
    <x v="0"/>
    <x v="0"/>
    <m/>
    <s v=""/>
    <m/>
  </r>
  <r>
    <x v="222"/>
    <s v=""/>
    <x v="0"/>
    <s v="Børnehave"/>
    <n v="9"/>
    <n v="3"/>
    <x v="1"/>
    <s v=""/>
    <x v="0"/>
    <x v="0"/>
    <m/>
    <s v=""/>
    <s v="x"/>
  </r>
  <r>
    <x v="222"/>
    <s v="Elise Smiths Skole"/>
    <x v="3"/>
    <n v="8"/>
    <n v="8"/>
    <n v="2"/>
    <x v="1"/>
    <s v=""/>
    <x v="0"/>
    <x v="0"/>
    <m/>
    <s v=""/>
    <s v="x"/>
  </r>
  <r>
    <x v="222"/>
    <s v="HALKÆRHØJSKOLEN I RISSKOV (AARHUS)"/>
    <x v="2"/>
    <s v="ung."/>
    <n v="7"/>
    <n v="2"/>
    <x v="1"/>
    <s v=""/>
    <x v="0"/>
    <x v="0"/>
    <m/>
    <s v=""/>
    <s v="x"/>
  </r>
  <r>
    <x v="222"/>
    <s v="Skolen i Nørskovlund"/>
    <x v="5"/>
    <s v="5-7"/>
    <n v="5"/>
    <n v="2"/>
    <x v="1"/>
    <s v=""/>
    <x v="0"/>
    <x v="1"/>
    <m/>
    <s v=""/>
    <s v=""/>
  </r>
  <r>
    <x v="222"/>
    <s v="Hjemmeskole"/>
    <x v="4"/>
    <n v="1"/>
    <n v="1"/>
    <n v="1"/>
    <x v="1"/>
    <s v=""/>
    <x v="0"/>
    <x v="1"/>
    <m/>
    <s v=""/>
    <s v=""/>
  </r>
  <r>
    <x v="222"/>
    <s v="Hjemmeskole"/>
    <x v="4"/>
    <n v="0"/>
    <n v="1"/>
    <n v="1"/>
    <x v="1"/>
    <s v=""/>
    <x v="0"/>
    <x v="1"/>
    <m/>
    <s v=""/>
    <s v=""/>
  </r>
  <r>
    <x v="223"/>
    <s v="Skolen ved Skarreso"/>
    <x v="3"/>
    <s v="6-10"/>
    <n v="5"/>
    <n v="2"/>
    <x v="1"/>
    <s v=""/>
    <x v="0"/>
    <x v="1"/>
    <m/>
    <s v=""/>
    <s v="x"/>
  </r>
  <r>
    <x v="224"/>
    <s v="Skt. Knuds Skole"/>
    <x v="3"/>
    <n v="9"/>
    <n v="22"/>
    <n v="1"/>
    <x v="0"/>
    <s v=""/>
    <x v="0"/>
    <x v="0"/>
    <m/>
    <s v=""/>
    <s v="x"/>
  </r>
  <r>
    <x v="224"/>
    <s v="Dr. Alexandrines Skole"/>
    <x v="0"/>
    <s v="Børnehave"/>
    <n v="14"/>
    <n v="3"/>
    <x v="1"/>
    <s v=""/>
    <x v="0"/>
    <x v="0"/>
    <m/>
    <s v=""/>
    <s v="x"/>
  </r>
  <r>
    <x v="224"/>
    <s v="Børnehuset bulerby"/>
    <x v="0"/>
    <s v="Børnehave"/>
    <n v="10"/>
    <n v="2"/>
    <x v="1"/>
    <s v=""/>
    <x v="0"/>
    <x v="0"/>
    <m/>
    <s v=""/>
    <s v="x"/>
  </r>
  <r>
    <x v="225"/>
    <s v="Hasle Skole"/>
    <x v="5"/>
    <n v="6"/>
    <n v="22"/>
    <n v="2"/>
    <x v="13"/>
    <m/>
    <x v="1"/>
    <x v="0"/>
    <m/>
    <s v="x"/>
    <s v="x"/>
  </r>
  <r>
    <x v="225"/>
    <s v="Hjemmeundervisning "/>
    <x v="11"/>
    <s v="Hjemmeund."/>
    <n v="7"/>
    <n v="4"/>
    <x v="0"/>
    <m/>
    <x v="0"/>
    <x v="0"/>
    <m/>
    <m/>
    <m/>
  </r>
  <r>
    <x v="225"/>
    <s v="Slotshaven Gymnasium"/>
    <x v="1"/>
    <s v="STX"/>
    <n v="23"/>
    <n v="1"/>
    <x v="0"/>
    <m/>
    <x v="0"/>
    <x v="0"/>
    <m/>
    <m/>
    <m/>
  </r>
  <r>
    <x v="225"/>
    <s v="Femkløverskolerne afd. Bavne"/>
    <x v="3"/>
    <n v="8"/>
    <n v="23"/>
    <n v="2"/>
    <x v="0"/>
    <m/>
    <x v="0"/>
    <x v="0"/>
    <m/>
    <m/>
    <m/>
  </r>
  <r>
    <x v="225"/>
    <s v="Topdalskolen"/>
    <x v="4"/>
    <s v="0.-6."/>
    <n v="27"/>
    <n v="2"/>
    <x v="1"/>
    <s v=""/>
    <x v="0"/>
    <x v="1"/>
    <m/>
    <s v=""/>
    <s v="x"/>
  </r>
  <r>
    <x v="225"/>
    <s v="Topdalskolen"/>
    <x v="4"/>
    <s v="0.-6."/>
    <n v="25"/>
    <n v="2"/>
    <x v="1"/>
    <s v=""/>
    <x v="0"/>
    <x v="1"/>
    <m/>
    <s v=""/>
    <s v="x"/>
  </r>
  <r>
    <x v="225"/>
    <s v="Topdalskolen"/>
    <x v="4"/>
    <s v="0.-6."/>
    <n v="25"/>
    <n v="2"/>
    <x v="1"/>
    <s v=""/>
    <x v="0"/>
    <x v="1"/>
    <m/>
    <s v=""/>
    <s v="x"/>
  </r>
  <r>
    <x v="225"/>
    <s v="Topdalskolen"/>
    <x v="4"/>
    <s v="0.-6."/>
    <n v="25"/>
    <n v="2"/>
    <x v="1"/>
    <s v=""/>
    <x v="0"/>
    <x v="1"/>
    <m/>
    <s v=""/>
    <s v="x"/>
  </r>
  <r>
    <x v="225"/>
    <s v="Topdalskolen"/>
    <x v="4"/>
    <s v="0.-6."/>
    <n v="25"/>
    <n v="2"/>
    <x v="1"/>
    <s v=""/>
    <x v="0"/>
    <x v="1"/>
    <m/>
    <s v=""/>
    <s v="x"/>
  </r>
  <r>
    <x v="225"/>
    <s v="Risskov Skole"/>
    <x v="3"/>
    <s v="7-10"/>
    <n v="25"/>
    <n v="7"/>
    <x v="1"/>
    <s v=""/>
    <x v="0"/>
    <x v="1"/>
    <m/>
    <s v=""/>
    <s v="x"/>
  </r>
  <r>
    <x v="225"/>
    <s v="Børnehuset Elvehøjen"/>
    <x v="0"/>
    <s v="Børnehave"/>
    <n v="15"/>
    <n v="2"/>
    <x v="1"/>
    <s v=""/>
    <x v="0"/>
    <x v="1"/>
    <m/>
    <s v=""/>
    <s v="x"/>
  </r>
  <r>
    <x v="225"/>
    <s v="Silkeborgskolen"/>
    <x v="3"/>
    <n v="7"/>
    <n v="12"/>
    <n v="4"/>
    <x v="1"/>
    <s v=""/>
    <x v="0"/>
    <x v="1"/>
    <m/>
    <s v=""/>
    <s v=""/>
  </r>
  <r>
    <x v="226"/>
    <s v="Tranbjergskolen"/>
    <x v="4"/>
    <n v="2"/>
    <n v="24"/>
    <n v="2"/>
    <x v="6"/>
    <m/>
    <x v="1"/>
    <x v="0"/>
    <m/>
    <s v="x"/>
    <s v="x"/>
  </r>
  <r>
    <x v="226"/>
    <s v="Møllevangskolen"/>
    <x v="5"/>
    <n v="6"/>
    <n v="19"/>
    <n v="2"/>
    <x v="13"/>
    <m/>
    <x v="1"/>
    <x v="0"/>
    <m/>
    <s v="x"/>
    <s v="x"/>
  </r>
  <r>
    <x v="226"/>
    <s v="Frederiksborg Byskole"/>
    <x v="5"/>
    <n v="4"/>
    <n v="22"/>
    <n v="2"/>
    <x v="3"/>
    <m/>
    <x v="1"/>
    <x v="0"/>
    <m/>
    <m/>
    <m/>
  </r>
  <r>
    <x v="226"/>
    <s v="Bakkeskolen"/>
    <x v="3"/>
    <n v="7"/>
    <n v="18"/>
    <n v="2"/>
    <x v="12"/>
    <m/>
    <x v="1"/>
    <x v="0"/>
    <m/>
    <m/>
    <m/>
  </r>
  <r>
    <x v="226"/>
    <s v="Ingrid Jespersens Gymnasieskole"/>
    <x v="3"/>
    <n v="7"/>
    <n v="22"/>
    <n v="2"/>
    <x v="12"/>
    <m/>
    <x v="1"/>
    <x v="0"/>
    <m/>
    <m/>
    <m/>
  </r>
  <r>
    <x v="226"/>
    <s v="Mulernes Legatskole"/>
    <x v="1"/>
    <s v="2.HF"/>
    <n v="28"/>
    <n v="2"/>
    <x v="19"/>
    <m/>
    <x v="1"/>
    <x v="0"/>
    <m/>
    <m/>
    <m/>
  </r>
  <r>
    <x v="226"/>
    <s v="Møllevangskolen"/>
    <x v="5"/>
    <n v="6"/>
    <n v="16"/>
    <n v="2"/>
    <x v="0"/>
    <m/>
    <x v="0"/>
    <x v="0"/>
    <m/>
    <m/>
    <s v="x"/>
  </r>
  <r>
    <x v="226"/>
    <s v="Risskov Gymnasium"/>
    <x v="1"/>
    <s v="STX"/>
    <n v="26"/>
    <n v="4"/>
    <x v="0"/>
    <m/>
    <x v="0"/>
    <x v="0"/>
    <m/>
    <m/>
    <s v="x"/>
  </r>
  <r>
    <x v="226"/>
    <s v="Solen"/>
    <x v="0"/>
    <s v="Børnehave"/>
    <n v="13"/>
    <n v="3"/>
    <x v="0"/>
    <m/>
    <x v="0"/>
    <x v="0"/>
    <m/>
    <m/>
    <s v="x"/>
  </r>
  <r>
    <x v="226"/>
    <s v="Tingløkkeskolen"/>
    <x v="5"/>
    <n v="5"/>
    <n v="21"/>
    <n v="2"/>
    <x v="0"/>
    <m/>
    <x v="0"/>
    <x v="12"/>
    <m/>
    <m/>
    <m/>
  </r>
  <r>
    <x v="226"/>
    <s v="Camillo Sitte Bautechnikum "/>
    <x v="14"/>
    <s v="Internationale"/>
    <n v="6"/>
    <n v="2"/>
    <x v="0"/>
    <m/>
    <x v="0"/>
    <x v="0"/>
    <m/>
    <m/>
    <m/>
  </r>
  <r>
    <x v="226"/>
    <s v="I Lo Lubin Poland"/>
    <x v="14"/>
    <s v="Internationale"/>
    <n v="18"/>
    <n v="2"/>
    <x v="0"/>
    <m/>
    <x v="0"/>
    <x v="0"/>
    <m/>
    <m/>
    <m/>
  </r>
  <r>
    <x v="226"/>
    <s v="I Lo Lubin Poland"/>
    <x v="14"/>
    <s v="Internationale"/>
    <n v="18"/>
    <n v="2"/>
    <x v="0"/>
    <m/>
    <x v="0"/>
    <x v="0"/>
    <m/>
    <m/>
    <m/>
  </r>
  <r>
    <x v="226"/>
    <s v="Allerslev Skole"/>
    <x v="5"/>
    <n v="6"/>
    <n v="23"/>
    <n v="2"/>
    <x v="0"/>
    <m/>
    <x v="0"/>
    <x v="0"/>
    <m/>
    <m/>
    <m/>
  </r>
  <r>
    <x v="226"/>
    <s v="Brøndby Strand Skole"/>
    <x v="3"/>
    <n v="9"/>
    <n v="17"/>
    <n v="2"/>
    <x v="0"/>
    <m/>
    <x v="0"/>
    <x v="0"/>
    <m/>
    <m/>
    <m/>
  </r>
  <r>
    <x v="226"/>
    <s v="Aarhus Business College"/>
    <x v="2"/>
    <s v="HHX"/>
    <n v="22.5"/>
    <n v="1"/>
    <x v="1"/>
    <s v=""/>
    <x v="0"/>
    <x v="1"/>
    <m/>
    <s v=""/>
    <s v="x"/>
  </r>
  <r>
    <x v="226"/>
    <s v="Aarhus Business College"/>
    <x v="2"/>
    <s v="HHX"/>
    <n v="22.5"/>
    <n v="1"/>
    <x v="1"/>
    <s v=""/>
    <x v="0"/>
    <x v="1"/>
    <m/>
    <s v=""/>
    <s v="x"/>
  </r>
  <r>
    <x v="227"/>
    <s v="Kulsbjegskole Stensved afd"/>
    <x v="5"/>
    <n v="6"/>
    <n v="16"/>
    <n v="2"/>
    <x v="8"/>
    <m/>
    <x v="1"/>
    <x v="0"/>
    <m/>
    <m/>
    <m/>
  </r>
  <r>
    <x v="227"/>
    <s v="Sabro Korsvejens Skole"/>
    <x v="5"/>
    <n v="4"/>
    <n v="5"/>
    <n v="2"/>
    <x v="8"/>
    <m/>
    <x v="1"/>
    <x v="0"/>
    <m/>
    <s v="x"/>
    <s v="x"/>
  </r>
  <r>
    <x v="227"/>
    <s v="Ringsted Lilleskole"/>
    <x v="3"/>
    <n v="7"/>
    <n v="22"/>
    <n v="3"/>
    <x v="12"/>
    <m/>
    <x v="1"/>
    <x v="0"/>
    <m/>
    <m/>
    <m/>
  </r>
  <r>
    <x v="227"/>
    <s v="Brøndby Strand Skole"/>
    <x v="3"/>
    <n v="9"/>
    <n v="17"/>
    <n v="2"/>
    <x v="7"/>
    <m/>
    <x v="1"/>
    <x v="0"/>
    <m/>
    <m/>
    <m/>
  </r>
  <r>
    <x v="227"/>
    <s v="Allerslev Skole"/>
    <x v="5"/>
    <n v="6"/>
    <n v="19"/>
    <n v="2"/>
    <x v="0"/>
    <m/>
    <x v="0"/>
    <x v="0"/>
    <m/>
    <m/>
    <m/>
  </r>
  <r>
    <x v="227"/>
    <s v="Aarhus STU"/>
    <x v="18"/>
    <s v="STU"/>
    <n v="6"/>
    <n v="3"/>
    <x v="0"/>
    <m/>
    <x v="0"/>
    <x v="0"/>
    <m/>
    <m/>
    <s v="x"/>
  </r>
  <r>
    <x v="227"/>
    <s v="Vinding Skole"/>
    <x v="5"/>
    <n v="6"/>
    <n v="22"/>
    <n v="2"/>
    <x v="0"/>
    <m/>
    <x v="0"/>
    <x v="0"/>
    <m/>
    <m/>
    <m/>
  </r>
  <r>
    <x v="227"/>
    <s v="Vinding Skole"/>
    <x v="5"/>
    <n v="6"/>
    <n v="22"/>
    <n v="2"/>
    <x v="0"/>
    <m/>
    <x v="0"/>
    <x v="0"/>
    <m/>
    <m/>
    <m/>
  </r>
  <r>
    <x v="227"/>
    <s v="Hastrupskolen"/>
    <x v="3"/>
    <n v="8"/>
    <n v="22"/>
    <n v="2"/>
    <x v="0"/>
    <m/>
    <x v="0"/>
    <x v="10"/>
    <m/>
    <m/>
    <m/>
  </r>
  <r>
    <x v="227"/>
    <s v="Aarhus Gymnasium C"/>
    <x v="1"/>
    <s v="STX"/>
    <n v="12"/>
    <n v="1"/>
    <x v="0"/>
    <m/>
    <x v="0"/>
    <x v="0"/>
    <m/>
    <m/>
    <s v="x"/>
  </r>
  <r>
    <x v="227"/>
    <s v="Eltang skole"/>
    <x v="5"/>
    <n v="6"/>
    <n v="8"/>
    <n v="2"/>
    <x v="0"/>
    <m/>
    <x v="0"/>
    <x v="0"/>
    <m/>
    <m/>
    <m/>
  </r>
  <r>
    <x v="227"/>
    <s v="Sjølundsskolen"/>
    <x v="3"/>
    <n v="8"/>
    <n v="19"/>
    <n v="2"/>
    <x v="0"/>
    <m/>
    <x v="0"/>
    <x v="10"/>
    <m/>
    <m/>
    <m/>
  </r>
  <r>
    <x v="227"/>
    <s v="Susåskolen afd. Holsted"/>
    <x v="3"/>
    <n v="7"/>
    <n v="20"/>
    <n v="2"/>
    <x v="0"/>
    <m/>
    <x v="0"/>
    <x v="0"/>
    <m/>
    <m/>
    <m/>
  </r>
  <r>
    <x v="227"/>
    <s v="Susåskolen afd. Holsted"/>
    <x v="3"/>
    <n v="7"/>
    <n v="20"/>
    <n v="2"/>
    <x v="0"/>
    <m/>
    <x v="0"/>
    <x v="0"/>
    <m/>
    <m/>
    <m/>
  </r>
  <r>
    <x v="227"/>
    <s v="Susåskolen afd. Holsted"/>
    <x v="3"/>
    <n v="7"/>
    <n v="20"/>
    <n v="2"/>
    <x v="0"/>
    <m/>
    <x v="0"/>
    <x v="0"/>
    <m/>
    <m/>
    <m/>
  </r>
  <r>
    <x v="227"/>
    <s v="International skole"/>
    <x v="14"/>
    <s v="Internationale"/>
    <n v="12"/>
    <n v="8"/>
    <x v="0"/>
    <m/>
    <x v="0"/>
    <x v="0"/>
    <m/>
    <m/>
    <m/>
  </r>
  <r>
    <x v="227"/>
    <s v="Ikast Brande Gymnasium"/>
    <x v="1"/>
    <s v="Gym."/>
    <n v="20"/>
    <n v="2"/>
    <x v="0"/>
    <m/>
    <x v="0"/>
    <x v="0"/>
    <m/>
    <m/>
    <m/>
  </r>
  <r>
    <x v="227"/>
    <s v="sødalskolen"/>
    <x v="4"/>
    <s v="2+7"/>
    <n v="28"/>
    <n v="1"/>
    <x v="1"/>
    <s v=""/>
    <x v="0"/>
    <x v="7"/>
    <m/>
    <s v=""/>
    <s v=""/>
  </r>
  <r>
    <x v="227"/>
    <s v="sødalskolen"/>
    <x v="4"/>
    <s v="2+7"/>
    <n v="28"/>
    <n v="1"/>
    <x v="1"/>
    <s v=""/>
    <x v="0"/>
    <x v="7"/>
    <m/>
    <s v=""/>
    <s v=""/>
  </r>
  <r>
    <x v="227"/>
    <s v="SCU"/>
    <x v="1"/>
    <s v="Ung."/>
    <n v="22"/>
    <n v="1"/>
    <x v="1"/>
    <s v=""/>
    <x v="0"/>
    <x v="1"/>
    <m/>
    <s v=""/>
    <s v=""/>
  </r>
  <r>
    <x v="227"/>
    <s v="sødalskolen"/>
    <x v="4"/>
    <s v="2+7"/>
    <n v="14.5"/>
    <n v="1"/>
    <x v="0"/>
    <s v=""/>
    <x v="0"/>
    <x v="7"/>
    <m/>
    <s v=""/>
    <s v=""/>
  </r>
  <r>
    <x v="227"/>
    <s v="sødalskolen"/>
    <x v="4"/>
    <s v="2+7"/>
    <n v="14.5"/>
    <n v="1"/>
    <x v="0"/>
    <s v=""/>
    <x v="0"/>
    <x v="7"/>
    <m/>
    <m/>
    <m/>
  </r>
  <r>
    <x v="227"/>
    <s v="Syddjurs Gymnasium"/>
    <x v="2"/>
    <s v="2. 3.g"/>
    <n v="13"/>
    <n v="1"/>
    <x v="1"/>
    <s v=""/>
    <x v="0"/>
    <x v="0"/>
    <m/>
    <s v=""/>
    <s v=""/>
  </r>
  <r>
    <x v="228"/>
    <s v="Hasle Skole"/>
    <x v="5"/>
    <n v="4"/>
    <n v="23"/>
    <n v="2"/>
    <x v="13"/>
    <m/>
    <x v="1"/>
    <x v="0"/>
    <m/>
    <s v="x"/>
    <s v="x"/>
  </r>
  <r>
    <x v="228"/>
    <s v="Højvangskolen"/>
    <x v="3"/>
    <n v="8"/>
    <n v="22"/>
    <n v="2"/>
    <x v="11"/>
    <m/>
    <x v="1"/>
    <x v="0"/>
    <m/>
    <s v="x"/>
    <s v="x"/>
  </r>
  <r>
    <x v="228"/>
    <s v="Via University College"/>
    <x v="1"/>
    <s v="VIA"/>
    <n v="25"/>
    <n v="2"/>
    <x v="0"/>
    <s v="x"/>
    <x v="1"/>
    <x v="0"/>
    <m/>
    <m/>
    <m/>
  </r>
  <r>
    <x v="228"/>
    <s v="Via University College"/>
    <x v="1"/>
    <s v="VIA"/>
    <n v="25"/>
    <n v="2"/>
    <x v="0"/>
    <s v="x"/>
    <x v="1"/>
    <x v="0"/>
    <m/>
    <m/>
    <m/>
  </r>
  <r>
    <x v="228"/>
    <s v="NR. Aaby Realskole"/>
    <x v="4"/>
    <n v="3"/>
    <n v="15"/>
    <n v="2"/>
    <x v="0"/>
    <m/>
    <x v="0"/>
    <x v="0"/>
    <m/>
    <m/>
    <m/>
  </r>
  <r>
    <x v="228"/>
    <s v="NR. Aaby Realskole"/>
    <x v="4"/>
    <n v="3"/>
    <n v="15"/>
    <n v="2"/>
    <x v="0"/>
    <m/>
    <x v="0"/>
    <x v="0"/>
    <m/>
    <m/>
    <m/>
  </r>
  <r>
    <x v="228"/>
    <s v="FGU Sydøstjylland"/>
    <x v="13"/>
    <s v="FGU"/>
    <n v="12"/>
    <n v="3"/>
    <x v="0"/>
    <m/>
    <x v="0"/>
    <x v="0"/>
    <m/>
    <m/>
    <m/>
  </r>
  <r>
    <x v="228"/>
    <s v="EUC Nordvest"/>
    <x v="1"/>
    <s v="EUC"/>
    <n v="13"/>
    <n v="1"/>
    <x v="0"/>
    <m/>
    <x v="0"/>
    <x v="0"/>
    <m/>
    <m/>
    <m/>
  </r>
  <r>
    <x v="228"/>
    <s v="Hedegårdenes skole"/>
    <x v="3"/>
    <n v="9"/>
    <n v="29"/>
    <n v="4"/>
    <x v="0"/>
    <m/>
    <x v="0"/>
    <x v="0"/>
    <m/>
    <m/>
    <m/>
  </r>
  <r>
    <x v="228"/>
    <s v="Allerslev Skole"/>
    <x v="5"/>
    <n v="6"/>
    <n v="22"/>
    <n v="3"/>
    <x v="0"/>
    <m/>
    <x v="0"/>
    <x v="0"/>
    <m/>
    <m/>
    <m/>
  </r>
  <r>
    <x v="228"/>
    <s v="Elise Smiths Skole"/>
    <x v="5"/>
    <n v="6"/>
    <n v="22"/>
    <n v="1"/>
    <x v="0"/>
    <m/>
    <x v="0"/>
    <x v="0"/>
    <m/>
    <m/>
    <s v="x"/>
  </r>
  <r>
    <x v="228"/>
    <s v="Zone College Netherlands"/>
    <x v="14"/>
    <s v="Internationale"/>
    <n v="12"/>
    <n v="2"/>
    <x v="0"/>
    <m/>
    <x v="0"/>
    <x v="0"/>
    <m/>
    <m/>
    <m/>
  </r>
  <r>
    <x v="228"/>
    <s v="IBC Kolding"/>
    <x v="1"/>
    <s v="HHX"/>
    <n v="28"/>
    <n v="2"/>
    <x v="0"/>
    <m/>
    <x v="0"/>
    <x v="0"/>
    <m/>
    <m/>
    <m/>
  </r>
  <r>
    <x v="228"/>
    <s v="Teknisk Gymnasium Thisted"/>
    <x v="1"/>
    <s v="HTX"/>
    <n v="11"/>
    <n v="1"/>
    <x v="0"/>
    <m/>
    <x v="0"/>
    <x v="0"/>
    <m/>
    <m/>
    <m/>
  </r>
  <r>
    <x v="228"/>
    <s v="Tagaskolen"/>
    <x v="18"/>
    <s v="STU"/>
    <n v="17"/>
    <n v="4"/>
    <x v="0"/>
    <m/>
    <x v="0"/>
    <x v="0"/>
    <m/>
    <m/>
    <m/>
  </r>
  <r>
    <x v="228"/>
    <s v="Elise Smiths Skole"/>
    <x v="5"/>
    <s v="4+1"/>
    <n v="10"/>
    <n v="1"/>
    <x v="1"/>
    <s v=""/>
    <x v="0"/>
    <x v="1"/>
    <m/>
    <s v=""/>
    <s v="x"/>
  </r>
  <r>
    <x v="228"/>
    <s v="Aarhus Universitet"/>
    <x v="4"/>
    <s v="1-4"/>
    <n v="2"/>
    <n v="1"/>
    <x v="1"/>
    <s v=""/>
    <x v="0"/>
    <x v="0"/>
    <m/>
    <s v=""/>
    <s v="x"/>
  </r>
  <r>
    <x v="229"/>
    <s v="Virupskolen"/>
    <x v="4"/>
    <m/>
    <n v="20"/>
    <n v="2"/>
    <x v="5"/>
    <m/>
    <x v="1"/>
    <x v="0"/>
    <m/>
    <s v="x"/>
    <s v="x"/>
  </r>
  <r>
    <x v="229"/>
    <s v="Bavnehøj Skole"/>
    <x v="5"/>
    <n v="4"/>
    <n v="23"/>
    <n v="2"/>
    <x v="13"/>
    <m/>
    <x v="1"/>
    <x v="0"/>
    <m/>
    <s v="x"/>
    <s v="x"/>
  </r>
  <r>
    <x v="229"/>
    <s v="Virupskolen"/>
    <x v="4"/>
    <n v="2"/>
    <n v="17"/>
    <n v="2"/>
    <x v="5"/>
    <m/>
    <x v="1"/>
    <x v="0"/>
    <m/>
    <s v="x"/>
    <s v="x"/>
  </r>
  <r>
    <x v="229"/>
    <s v="Virupskolen"/>
    <x v="4"/>
    <n v="2"/>
    <n v="17"/>
    <n v="2"/>
    <x v="5"/>
    <m/>
    <x v="1"/>
    <x v="0"/>
    <m/>
    <s v="x"/>
    <s v="x"/>
  </r>
  <r>
    <x v="229"/>
    <s v="Virupskolen"/>
    <x v="4"/>
    <n v="1"/>
    <n v="20"/>
    <n v="2"/>
    <x v="0"/>
    <m/>
    <x v="0"/>
    <x v="0"/>
    <m/>
    <m/>
    <s v="x"/>
  </r>
  <r>
    <x v="229"/>
    <s v="Virupskolen"/>
    <x v="4"/>
    <n v="2"/>
    <n v="20"/>
    <n v="2"/>
    <x v="0"/>
    <m/>
    <x v="0"/>
    <x v="0"/>
    <m/>
    <m/>
    <s v="x"/>
  </r>
  <r>
    <x v="229"/>
    <s v="Tangsø Skole"/>
    <x v="5"/>
    <s v="5.-6."/>
    <n v="13"/>
    <n v="2"/>
    <x v="0"/>
    <m/>
    <x v="0"/>
    <x v="0"/>
    <m/>
    <m/>
    <m/>
  </r>
  <r>
    <x v="229"/>
    <s v="Møllestien"/>
    <x v="4"/>
    <n v="2"/>
    <n v="28"/>
    <n v="1"/>
    <x v="0"/>
    <s v=""/>
    <x v="0"/>
    <x v="14"/>
    <m/>
    <s v=""/>
    <s v="x"/>
  </r>
  <r>
    <x v="229"/>
    <s v="Møllestien"/>
    <x v="4"/>
    <n v="2"/>
    <n v="27"/>
    <n v="3"/>
    <x v="0"/>
    <s v=""/>
    <x v="0"/>
    <x v="14"/>
    <m/>
    <s v=""/>
    <s v="x"/>
  </r>
  <r>
    <x v="229"/>
    <s v="Møllestien"/>
    <x v="4"/>
    <n v="2"/>
    <n v="27"/>
    <n v="3"/>
    <x v="0"/>
    <s v=""/>
    <x v="0"/>
    <x v="14"/>
    <m/>
    <s v=""/>
    <s v="x"/>
  </r>
  <r>
    <x v="229"/>
    <s v="Møllestien"/>
    <x v="4"/>
    <n v="2"/>
    <n v="27"/>
    <n v="3"/>
    <x v="0"/>
    <s v=""/>
    <x v="0"/>
    <x v="14"/>
    <m/>
    <s v=""/>
    <s v="x"/>
  </r>
  <r>
    <x v="229"/>
    <s v="BU. Midtjylland Viborg"/>
    <x v="3"/>
    <n v="10"/>
    <n v="26"/>
    <n v="5"/>
    <x v="1"/>
    <m/>
    <x v="0"/>
    <x v="1"/>
    <m/>
    <s v=""/>
    <s v=""/>
  </r>
  <r>
    <x v="229"/>
    <s v="BU. Midtjylland Viborg"/>
    <x v="3"/>
    <n v="10"/>
    <n v="26"/>
    <n v="5"/>
    <x v="1"/>
    <m/>
    <x v="0"/>
    <x v="0"/>
    <m/>
    <m/>
    <m/>
  </r>
  <r>
    <x v="229"/>
    <s v="BU. Midtjylland Viborg"/>
    <x v="3"/>
    <n v="10"/>
    <n v="25"/>
    <n v="5"/>
    <x v="1"/>
    <m/>
    <x v="0"/>
    <x v="0"/>
    <m/>
    <m/>
    <m/>
  </r>
  <r>
    <x v="229"/>
    <s v="BU. Midtjylland Viborg"/>
    <x v="3"/>
    <n v="10"/>
    <n v="25"/>
    <n v="5"/>
    <x v="1"/>
    <m/>
    <x v="0"/>
    <x v="0"/>
    <m/>
    <m/>
    <m/>
  </r>
  <r>
    <x v="229"/>
    <s v="Tranbjergskolen"/>
    <x v="4"/>
    <n v="1"/>
    <n v="23"/>
    <n v="3"/>
    <x v="1"/>
    <s v=""/>
    <x v="0"/>
    <x v="1"/>
    <m/>
    <s v=""/>
    <s v=""/>
  </r>
  <r>
    <x v="229"/>
    <s v="VCRS"/>
    <x v="4"/>
    <n v="1"/>
    <n v="21.333333333333332"/>
    <n v="2.3333333333333335"/>
    <x v="1"/>
    <s v=""/>
    <x v="0"/>
    <x v="1"/>
    <m/>
    <s v=""/>
    <s v=""/>
  </r>
  <r>
    <x v="229"/>
    <s v="VCRS"/>
    <x v="4"/>
    <n v="1"/>
    <n v="21.333333333333332"/>
    <n v="2.3333333333333335"/>
    <x v="1"/>
    <s v=""/>
    <x v="0"/>
    <x v="1"/>
    <m/>
    <m/>
    <m/>
  </r>
  <r>
    <x v="229"/>
    <s v="VCRS"/>
    <x v="4"/>
    <n v="1"/>
    <n v="21.333333333333332"/>
    <n v="2.3333333333333335"/>
    <x v="1"/>
    <s v=""/>
    <x v="0"/>
    <x v="1"/>
    <m/>
    <m/>
    <m/>
  </r>
  <r>
    <x v="229"/>
    <s v="Aarhus Midtby"/>
    <x v="3"/>
    <n v="8"/>
    <n v="20"/>
    <n v="3"/>
    <x v="1"/>
    <s v=""/>
    <x v="0"/>
    <x v="0"/>
    <m/>
    <s v=""/>
    <s v="x"/>
  </r>
  <r>
    <x v="229"/>
    <s v="Aarhus Midtby"/>
    <x v="3"/>
    <n v="8"/>
    <n v="20"/>
    <n v="3"/>
    <x v="1"/>
    <s v=""/>
    <x v="0"/>
    <x v="0"/>
    <m/>
    <s v=""/>
    <s v="x"/>
  </r>
  <r>
    <x v="229"/>
    <s v="MØLLESKOLEN"/>
    <x v="3"/>
    <n v="7"/>
    <n v="19.5"/>
    <n v="2"/>
    <x v="0"/>
    <s v=""/>
    <x v="0"/>
    <x v="17"/>
    <m/>
    <s v=""/>
    <s v="x"/>
  </r>
  <r>
    <x v="229"/>
    <s v="MØLLESKOLEN"/>
    <x v="3"/>
    <n v="7"/>
    <n v="19.5"/>
    <n v="2"/>
    <x v="0"/>
    <s v=""/>
    <x v="0"/>
    <x v="17"/>
    <m/>
    <s v=""/>
    <s v="x"/>
  </r>
  <r>
    <x v="229"/>
    <s v="sosu østjylland - skanderborg"/>
    <x v="12"/>
    <s v="SOSU"/>
    <n v="14"/>
    <n v="2"/>
    <x v="1"/>
    <s v=""/>
    <x v="0"/>
    <x v="0"/>
    <m/>
    <s v=""/>
    <s v="x"/>
  </r>
  <r>
    <x v="230"/>
    <s v="Aalborg katedralskole"/>
    <x v="4"/>
    <n v="2"/>
    <n v="22"/>
    <n v="1"/>
    <x v="1"/>
    <s v=""/>
    <x v="0"/>
    <x v="1"/>
    <m/>
    <s v=""/>
    <s v=""/>
  </r>
  <r>
    <x v="230"/>
    <s v="parkvejen skole"/>
    <x v="4"/>
    <n v="2"/>
    <n v="22"/>
    <n v="13"/>
    <x v="1"/>
    <s v=""/>
    <x v="0"/>
    <x v="1"/>
    <m/>
    <s v=""/>
    <s v=""/>
  </r>
  <r>
    <x v="230"/>
    <s v="Hadsten skole"/>
    <x v="3"/>
    <s v="7-9"/>
    <n v="21.5"/>
    <n v="1"/>
    <x v="0"/>
    <s v=""/>
    <x v="0"/>
    <x v="1"/>
    <m/>
    <s v=""/>
    <m/>
  </r>
  <r>
    <x v="230"/>
    <s v="Hadsten skole"/>
    <x v="3"/>
    <s v="7-9"/>
    <n v="21.5"/>
    <n v="1"/>
    <x v="0"/>
    <s v=""/>
    <x v="0"/>
    <x v="1"/>
    <m/>
    <s v=""/>
    <m/>
  </r>
  <r>
    <x v="231"/>
    <s v="Horsens Byskole special afdeling"/>
    <x v="3"/>
    <n v="10"/>
    <n v="27"/>
    <n v="10"/>
    <x v="1"/>
    <s v=""/>
    <x v="0"/>
    <x v="1"/>
    <m/>
    <s v="x"/>
    <s v=""/>
  </r>
  <r>
    <x v="231"/>
    <s v="Horsens Byskole special afdeling"/>
    <x v="3"/>
    <n v="10"/>
    <n v="27"/>
    <n v="10"/>
    <x v="1"/>
    <s v=""/>
    <x v="0"/>
    <x v="1"/>
    <m/>
    <s v="x"/>
    <s v=""/>
  </r>
  <r>
    <x v="231"/>
    <s v="Horsens Byskole special afdeling"/>
    <x v="3"/>
    <n v="10"/>
    <n v="26"/>
    <n v="10"/>
    <x v="1"/>
    <s v=""/>
    <x v="0"/>
    <x v="1"/>
    <m/>
    <s v="x"/>
    <s v=""/>
  </r>
  <r>
    <x v="231"/>
    <s v="Skals Efterskole"/>
    <x v="3"/>
    <s v="9-10"/>
    <n v="26"/>
    <n v="2"/>
    <x v="1"/>
    <m/>
    <x v="0"/>
    <x v="0"/>
    <m/>
    <m/>
    <m/>
  </r>
  <r>
    <x v="231"/>
    <s v="Skals Efterskole"/>
    <x v="3"/>
    <s v="9-10"/>
    <n v="25"/>
    <n v="1"/>
    <x v="1"/>
    <s v=""/>
    <x v="0"/>
    <x v="1"/>
    <m/>
    <s v=""/>
    <s v=""/>
  </r>
  <r>
    <x v="231"/>
    <s v="Skals Efterskole"/>
    <x v="3"/>
    <s v="9-10"/>
    <n v="25"/>
    <n v="1"/>
    <x v="1"/>
    <m/>
    <x v="0"/>
    <x v="0"/>
    <m/>
    <m/>
    <m/>
  </r>
  <r>
    <x v="231"/>
    <s v="Skals Efterskole"/>
    <x v="3"/>
    <s v="9-10"/>
    <n v="25"/>
    <n v="1"/>
    <x v="1"/>
    <m/>
    <x v="0"/>
    <x v="0"/>
    <m/>
    <m/>
    <m/>
  </r>
  <r>
    <x v="231"/>
    <s v="Skals Efterskole"/>
    <x v="3"/>
    <s v="9-10"/>
    <n v="25"/>
    <n v="1"/>
    <x v="1"/>
    <m/>
    <x v="0"/>
    <x v="0"/>
    <m/>
    <m/>
    <m/>
  </r>
  <r>
    <x v="231"/>
    <s v="engdalskolen"/>
    <x v="5"/>
    <n v="5"/>
    <n v="23"/>
    <n v="2"/>
    <x v="1"/>
    <s v=""/>
    <x v="0"/>
    <x v="1"/>
    <m/>
    <s v=""/>
    <s v="x"/>
  </r>
  <r>
    <x v="231"/>
    <s v="engdalskolen"/>
    <x v="5"/>
    <n v="5"/>
    <n v="23"/>
    <n v="2"/>
    <x v="1"/>
    <s v=""/>
    <x v="0"/>
    <x v="1"/>
    <m/>
    <s v=""/>
    <s v="x"/>
  </r>
  <r>
    <x v="232"/>
    <s v="Hasle Skole"/>
    <x v="5"/>
    <n v="4"/>
    <n v="22"/>
    <n v="1"/>
    <x v="13"/>
    <m/>
    <x v="1"/>
    <x v="0"/>
    <m/>
    <s v="x"/>
    <s v="x"/>
  </r>
  <r>
    <x v="232"/>
    <s v="Egmentegården"/>
    <x v="0"/>
    <s v="Børnehave"/>
    <n v="7"/>
    <n v="2"/>
    <x v="0"/>
    <m/>
    <x v="0"/>
    <x v="0"/>
    <m/>
    <m/>
    <s v="x"/>
  </r>
  <r>
    <x v="232"/>
    <s v="VIA University College"/>
    <x v="10"/>
    <s v="VIA"/>
    <n v="2"/>
    <n v="1"/>
    <x v="0"/>
    <m/>
    <x v="0"/>
    <x v="0"/>
    <m/>
    <m/>
    <s v="x"/>
  </r>
  <r>
    <x v="232"/>
    <s v="Haderslev Kristne Friskole"/>
    <x v="5"/>
    <s v="4.-5."/>
    <n v="22"/>
    <n v="2"/>
    <x v="0"/>
    <m/>
    <x v="0"/>
    <x v="15"/>
    <m/>
    <m/>
    <m/>
  </r>
  <r>
    <x v="232"/>
    <s v="Rødding Skole"/>
    <x v="5"/>
    <n v="3"/>
    <n v="24"/>
    <n v="2"/>
    <x v="0"/>
    <m/>
    <x v="0"/>
    <x v="0"/>
    <m/>
    <m/>
    <m/>
  </r>
  <r>
    <x v="232"/>
    <s v="Regnbueskolen"/>
    <x v="4"/>
    <s v="0.-3."/>
    <n v="20"/>
    <n v="2"/>
    <x v="0"/>
    <m/>
    <x v="0"/>
    <x v="0"/>
    <m/>
    <m/>
    <m/>
  </r>
  <r>
    <x v="232"/>
    <s v="Regnbueskolen"/>
    <x v="4"/>
    <s v="0.-3."/>
    <n v="20"/>
    <n v="2"/>
    <x v="0"/>
    <m/>
    <x v="0"/>
    <x v="0"/>
    <m/>
    <m/>
    <m/>
  </r>
  <r>
    <x v="232"/>
    <s v="Regnbueskolen"/>
    <x v="4"/>
    <s v="0.-3."/>
    <n v="20"/>
    <n v="2"/>
    <x v="0"/>
    <m/>
    <x v="0"/>
    <x v="0"/>
    <m/>
    <m/>
    <m/>
  </r>
  <r>
    <x v="232"/>
    <s v="?"/>
    <x v="5"/>
    <n v="6"/>
    <n v="8"/>
    <n v="1"/>
    <x v="1"/>
    <s v=""/>
    <x v="0"/>
    <x v="0"/>
    <m/>
    <s v=""/>
    <s v="x"/>
  </r>
  <r>
    <x v="233"/>
    <s v="Kirkebjerg Skole"/>
    <x v="3"/>
    <n v="9"/>
    <n v="23"/>
    <n v="2"/>
    <x v="11"/>
    <m/>
    <x v="1"/>
    <x v="0"/>
    <m/>
    <m/>
    <m/>
  </r>
  <r>
    <x v="233"/>
    <s v="Kildebjergskolen"/>
    <x v="3"/>
    <n v="8"/>
    <n v="16"/>
    <n v="2"/>
    <x v="7"/>
    <m/>
    <x v="1"/>
    <x v="0"/>
    <m/>
    <m/>
    <m/>
  </r>
  <r>
    <x v="233"/>
    <s v="Brøndby Strand Skole"/>
    <x v="3"/>
    <n v="9"/>
    <n v="23"/>
    <n v="2"/>
    <x v="7"/>
    <m/>
    <x v="1"/>
    <x v="0"/>
    <m/>
    <m/>
    <m/>
  </r>
  <r>
    <x v="233"/>
    <s v="Grydemoseskolen"/>
    <x v="5"/>
    <n v="5"/>
    <n v="19"/>
    <n v="2"/>
    <x v="3"/>
    <m/>
    <x v="1"/>
    <x v="0"/>
    <m/>
    <m/>
    <m/>
  </r>
  <r>
    <x v="233"/>
    <s v="Grydemoseskolen"/>
    <x v="5"/>
    <n v="5"/>
    <n v="19"/>
    <n v="2"/>
    <x v="3"/>
    <m/>
    <x v="1"/>
    <x v="0"/>
    <m/>
    <m/>
    <m/>
  </r>
  <r>
    <x v="233"/>
    <s v="Møllevangskolen"/>
    <x v="5"/>
    <n v="6"/>
    <n v="17"/>
    <n v="2"/>
    <x v="13"/>
    <m/>
    <x v="1"/>
    <x v="0"/>
    <m/>
    <s v="x"/>
    <s v="x"/>
  </r>
  <r>
    <x v="233"/>
    <s v="Sophieskolen"/>
    <x v="3"/>
    <n v="9"/>
    <n v="21"/>
    <n v="2"/>
    <x v="0"/>
    <m/>
    <x v="0"/>
    <x v="0"/>
    <m/>
    <m/>
    <m/>
  </r>
  <r>
    <x v="233"/>
    <s v="Sophieskolen"/>
    <x v="3"/>
    <n v="9"/>
    <n v="21"/>
    <n v="2"/>
    <x v="0"/>
    <m/>
    <x v="0"/>
    <x v="0"/>
    <m/>
    <m/>
    <m/>
  </r>
  <r>
    <x v="233"/>
    <s v="Marselisborg Gymnasium"/>
    <x v="1"/>
    <s v="STX"/>
    <n v="17"/>
    <n v="1"/>
    <x v="0"/>
    <m/>
    <x v="0"/>
    <x v="0"/>
    <m/>
    <m/>
    <s v="x"/>
  </r>
  <r>
    <x v="233"/>
    <s v="Marselisborg Gymnasium"/>
    <x v="1"/>
    <s v="STX"/>
    <n v="17"/>
    <n v="1"/>
    <x v="0"/>
    <m/>
    <x v="0"/>
    <x v="0"/>
    <m/>
    <m/>
    <s v="x"/>
  </r>
  <r>
    <x v="233"/>
    <s v="Risbjergskolen"/>
    <x v="3"/>
    <n v="8"/>
    <n v="23"/>
    <n v="2"/>
    <x v="0"/>
    <m/>
    <x v="0"/>
    <x v="15"/>
    <m/>
    <m/>
    <m/>
  </r>
  <r>
    <x v="233"/>
    <s v="Skagen Skole"/>
    <x v="3"/>
    <n v="8"/>
    <n v="15"/>
    <n v="2"/>
    <x v="0"/>
    <m/>
    <x v="0"/>
    <x v="10"/>
    <m/>
    <m/>
    <m/>
  </r>
  <r>
    <x v="233"/>
    <s v="Brøndby Strand Skole"/>
    <x v="3"/>
    <n v="9"/>
    <n v="19"/>
    <n v="2"/>
    <x v="0"/>
    <m/>
    <x v="0"/>
    <x v="0"/>
    <m/>
    <m/>
    <m/>
  </r>
  <r>
    <x v="233"/>
    <s v="Rosendalskolen"/>
    <x v="3"/>
    <s v="7.-8."/>
    <n v="17"/>
    <n v="4"/>
    <x v="0"/>
    <m/>
    <x v="0"/>
    <x v="0"/>
    <m/>
    <m/>
    <m/>
  </r>
  <r>
    <x v="233"/>
    <s v="Rosendalskolen"/>
    <x v="3"/>
    <s v="7.-8."/>
    <n v="17"/>
    <n v="4"/>
    <x v="0"/>
    <m/>
    <x v="0"/>
    <x v="0"/>
    <m/>
    <m/>
    <m/>
  </r>
  <r>
    <x v="233"/>
    <s v="Grydemoseskolen"/>
    <x v="5"/>
    <n v="5"/>
    <n v="15"/>
    <n v="2"/>
    <x v="0"/>
    <m/>
    <x v="0"/>
    <x v="0"/>
    <m/>
    <m/>
    <m/>
  </r>
  <r>
    <x v="233"/>
    <s v="Grydemoseskolen"/>
    <x v="5"/>
    <n v="5"/>
    <n v="15"/>
    <n v="2"/>
    <x v="0"/>
    <m/>
    <x v="0"/>
    <x v="0"/>
    <m/>
    <m/>
    <m/>
  </r>
  <r>
    <x v="233"/>
    <s v="Skovvangsskolen"/>
    <x v="4"/>
    <n v="1"/>
    <n v="5"/>
    <n v="2"/>
    <x v="0"/>
    <m/>
    <x v="0"/>
    <x v="0"/>
    <m/>
    <m/>
    <s v="x"/>
  </r>
  <r>
    <x v="233"/>
    <s v="Risbjergskolen"/>
    <x v="3"/>
    <n v="8"/>
    <n v="23"/>
    <n v="2"/>
    <x v="0"/>
    <m/>
    <x v="0"/>
    <x v="15"/>
    <m/>
    <m/>
    <m/>
  </r>
  <r>
    <x v="233"/>
    <s v="N. Zahles Seminarieskole"/>
    <x v="3"/>
    <n v="8"/>
    <n v="22"/>
    <n v="2"/>
    <x v="0"/>
    <m/>
    <x v="0"/>
    <x v="0"/>
    <m/>
    <m/>
    <m/>
  </r>
  <r>
    <x v="233"/>
    <s v="Kalundborg Gymnasium og HF"/>
    <x v="1"/>
    <s v="HF og VUC"/>
    <n v="13"/>
    <n v="2"/>
    <x v="0"/>
    <m/>
    <x v="0"/>
    <x v="0"/>
    <m/>
    <m/>
    <m/>
  </r>
  <r>
    <x v="233"/>
    <s v="Artium Skole"/>
    <x v="3"/>
    <s v="7.-9."/>
    <n v="10"/>
    <n v="2"/>
    <x v="0"/>
    <m/>
    <x v="0"/>
    <x v="0"/>
    <m/>
    <m/>
    <m/>
  </r>
  <r>
    <x v="233"/>
    <s v="Gammelgaardsskolen"/>
    <x v="3"/>
    <n v="7"/>
    <n v="24"/>
    <n v="2"/>
    <x v="0"/>
    <m/>
    <x v="0"/>
    <x v="10"/>
    <m/>
    <m/>
    <s v="x"/>
  </r>
  <r>
    <x v="233"/>
    <s v="SOSU Østjylland"/>
    <x v="1"/>
    <s v="SOSU"/>
    <n v="15"/>
    <n v="1"/>
    <x v="0"/>
    <m/>
    <x v="0"/>
    <x v="0"/>
    <m/>
    <m/>
    <s v="x"/>
  </r>
  <r>
    <x v="233"/>
    <s v="Fjaltring friskole"/>
    <x v="5"/>
    <s v="0-9"/>
    <n v="22"/>
    <n v="4"/>
    <x v="1"/>
    <s v=""/>
    <x v="0"/>
    <x v="1"/>
    <m/>
    <s v=""/>
    <s v="x"/>
  </r>
  <r>
    <x v="234"/>
    <s v="Midt Mors Skole"/>
    <x v="5"/>
    <n v="5"/>
    <n v="30"/>
    <n v="3"/>
    <x v="13"/>
    <m/>
    <x v="1"/>
    <x v="0"/>
    <m/>
    <m/>
    <m/>
  </r>
  <r>
    <x v="234"/>
    <s v="Sophieskolen"/>
    <x v="3"/>
    <n v="9"/>
    <n v="27"/>
    <n v="2"/>
    <x v="7"/>
    <m/>
    <x v="1"/>
    <x v="0"/>
    <m/>
    <m/>
    <m/>
  </r>
  <r>
    <x v="234"/>
    <s v="Sophieskolen"/>
    <x v="3"/>
    <n v="9"/>
    <n v="27"/>
    <n v="2"/>
    <x v="7"/>
    <m/>
    <x v="1"/>
    <x v="0"/>
    <m/>
    <m/>
    <m/>
  </r>
  <r>
    <x v="234"/>
    <s v="Kalundborg Gymnasium"/>
    <x v="1"/>
    <s v="HF og VUC"/>
    <n v="10"/>
    <n v="2"/>
    <x v="19"/>
    <m/>
    <x v="1"/>
    <x v="0"/>
    <m/>
    <m/>
    <m/>
  </r>
  <r>
    <x v="234"/>
    <s v="Vorbasse Skole"/>
    <x v="4"/>
    <n v="2"/>
    <n v="17"/>
    <n v="2"/>
    <x v="5"/>
    <m/>
    <x v="1"/>
    <x v="0"/>
    <m/>
    <m/>
    <m/>
  </r>
  <r>
    <x v="234"/>
    <s v="Vorbasse Skole"/>
    <x v="4"/>
    <n v="3"/>
    <n v="17"/>
    <n v="2"/>
    <x v="5"/>
    <m/>
    <x v="1"/>
    <x v="0"/>
    <m/>
    <m/>
    <m/>
  </r>
  <r>
    <x v="234"/>
    <s v="Katrinebjergskolen"/>
    <x v="3"/>
    <n v="9"/>
    <n v="15"/>
    <n v="2"/>
    <x v="7"/>
    <m/>
    <x v="1"/>
    <x v="0"/>
    <m/>
    <s v="x"/>
    <s v="x"/>
  </r>
  <r>
    <x v="234"/>
    <s v="Max Brauer Schule"/>
    <x v="14"/>
    <s v="Internationale"/>
    <n v="23"/>
    <n v="2"/>
    <x v="0"/>
    <m/>
    <x v="0"/>
    <x v="0"/>
    <m/>
    <m/>
    <m/>
  </r>
  <r>
    <x v="234"/>
    <s v="Rynkenagskolen"/>
    <x v="3"/>
    <n v="8"/>
    <n v="19"/>
    <n v="2"/>
    <x v="0"/>
    <m/>
    <x v="0"/>
    <x v="0"/>
    <m/>
    <m/>
    <m/>
  </r>
  <r>
    <x v="234"/>
    <s v="Risskov Gymnasium"/>
    <x v="1"/>
    <s v="Gym."/>
    <n v="24"/>
    <n v="1"/>
    <x v="0"/>
    <m/>
    <x v="0"/>
    <x v="0"/>
    <m/>
    <m/>
    <s v="x"/>
  </r>
  <r>
    <x v="234"/>
    <s v="Rynkenagskolen"/>
    <x v="3"/>
    <n v="8"/>
    <n v="19"/>
    <n v="2"/>
    <x v="0"/>
    <m/>
    <x v="0"/>
    <x v="0"/>
    <m/>
    <m/>
    <m/>
  </r>
  <r>
    <x v="234"/>
    <s v="Liceum Poland"/>
    <x v="14"/>
    <s v="Internationale"/>
    <n v="24"/>
    <n v="1"/>
    <x v="0"/>
    <m/>
    <x v="0"/>
    <x v="0"/>
    <m/>
    <m/>
    <m/>
  </r>
  <r>
    <x v="234"/>
    <s v="Liceum Poland"/>
    <x v="14"/>
    <s v="Internationale"/>
    <n v="24"/>
    <n v="1"/>
    <x v="0"/>
    <m/>
    <x v="0"/>
    <x v="0"/>
    <m/>
    <m/>
    <m/>
  </r>
  <r>
    <x v="234"/>
    <s v="Artium"/>
    <x v="3"/>
    <n v="9"/>
    <n v="21"/>
    <n v="2"/>
    <x v="0"/>
    <m/>
    <x v="0"/>
    <x v="0"/>
    <m/>
    <m/>
    <m/>
  </r>
  <r>
    <x v="234"/>
    <s v="Artium"/>
    <x v="3"/>
    <n v="9"/>
    <n v="18"/>
    <n v="2"/>
    <x v="0"/>
    <m/>
    <x v="0"/>
    <x v="0"/>
    <m/>
    <m/>
    <m/>
  </r>
  <r>
    <x v="234"/>
    <s v="Hillerød Vest Skolen"/>
    <x v="3"/>
    <n v="8"/>
    <n v="18"/>
    <n v="2"/>
    <x v="0"/>
    <m/>
    <x v="0"/>
    <x v="0"/>
    <m/>
    <m/>
    <m/>
  </r>
  <r>
    <x v="234"/>
    <s v="Rosenkilde Skole"/>
    <x v="3"/>
    <s v="7.-9."/>
    <n v="13"/>
    <n v="11"/>
    <x v="0"/>
    <m/>
    <x v="0"/>
    <x v="0"/>
    <m/>
    <m/>
    <m/>
  </r>
  <r>
    <x v="234"/>
    <s v="Frederikskirken Skåde Sogn"/>
    <x v="9"/>
    <s v="Konfirmander"/>
    <n v="20"/>
    <n v="1"/>
    <x v="0"/>
    <m/>
    <x v="0"/>
    <x v="18"/>
    <m/>
    <s v="x"/>
    <s v="x"/>
  </r>
  <r>
    <x v="234"/>
    <s v="Frederikskirken Skåde Sogn"/>
    <x v="9"/>
    <s v="Konfirmander"/>
    <n v="20"/>
    <n v="1"/>
    <x v="0"/>
    <m/>
    <x v="0"/>
    <x v="18"/>
    <m/>
    <s v="x"/>
    <s v="x"/>
  </r>
  <r>
    <x v="234"/>
    <s v="Artium"/>
    <x v="3"/>
    <n v="9"/>
    <n v="13"/>
    <n v="2"/>
    <x v="0"/>
    <m/>
    <x v="0"/>
    <x v="0"/>
    <m/>
    <m/>
    <m/>
  </r>
  <r>
    <x v="234"/>
    <s v="Artium"/>
    <x v="3"/>
    <n v="9"/>
    <n v="13"/>
    <n v="2"/>
    <x v="0"/>
    <m/>
    <x v="0"/>
    <x v="0"/>
    <m/>
    <m/>
    <m/>
  </r>
  <r>
    <x v="234"/>
    <s v="Åskolen "/>
    <x v="5"/>
    <n v="4"/>
    <n v="19"/>
    <n v="4"/>
    <x v="0"/>
    <m/>
    <x v="0"/>
    <x v="0"/>
    <m/>
    <m/>
    <m/>
  </r>
  <r>
    <x v="234"/>
    <s v="Ejstrupholm Skole"/>
    <x v="3"/>
    <n v="7"/>
    <n v="21"/>
    <n v="2"/>
    <x v="0"/>
    <m/>
    <x v="0"/>
    <x v="0"/>
    <m/>
    <m/>
    <m/>
  </r>
  <r>
    <x v="234"/>
    <s v="Ejstrupholm Skole"/>
    <x v="3"/>
    <n v="7"/>
    <n v="21"/>
    <n v="2"/>
    <x v="0"/>
    <m/>
    <x v="0"/>
    <x v="0"/>
    <m/>
    <m/>
    <m/>
  </r>
  <r>
    <x v="234"/>
    <s v="Åskolen "/>
    <x v="3"/>
    <n v="7"/>
    <n v="6"/>
    <n v="2"/>
    <x v="0"/>
    <m/>
    <x v="0"/>
    <x v="0"/>
    <m/>
    <m/>
    <m/>
  </r>
  <r>
    <x v="234"/>
    <s v="Københavns Professionshøjskole"/>
    <x v="1"/>
    <s v="Professionshøjskole"/>
    <n v="13"/>
    <n v="1"/>
    <x v="0"/>
    <m/>
    <x v="0"/>
    <x v="0"/>
    <m/>
    <m/>
    <m/>
  </r>
  <r>
    <x v="234"/>
    <s v="Kalundborg Gymnasium og HF"/>
    <x v="1"/>
    <s v="HF og VUC"/>
    <n v="10"/>
    <n v="2"/>
    <x v="0"/>
    <m/>
    <x v="0"/>
    <x v="0"/>
    <m/>
    <m/>
    <m/>
  </r>
  <r>
    <x v="234"/>
    <s v="Børnehaven Flintebakken"/>
    <x v="0"/>
    <s v="Børnehave"/>
    <n v="21"/>
    <n v="4"/>
    <x v="1"/>
    <s v=""/>
    <x v="0"/>
    <x v="1"/>
    <m/>
    <s v=""/>
    <s v=""/>
  </r>
  <r>
    <x v="235"/>
    <s v="Springbræt"/>
    <x v="7"/>
    <s v="Special"/>
    <n v="11"/>
    <n v="3"/>
    <x v="1"/>
    <s v=""/>
    <x v="0"/>
    <x v="1"/>
    <s v="x"/>
    <s v=""/>
    <s v="x"/>
  </r>
  <r>
    <x v="235"/>
    <s v="FGU Egå"/>
    <x v="13"/>
    <s v="FGU"/>
    <m/>
    <n v="1"/>
    <x v="1"/>
    <s v=""/>
    <x v="0"/>
    <x v="1"/>
    <m/>
    <s v=""/>
    <s v=""/>
  </r>
  <r>
    <x v="235"/>
    <s v="Øster Hornum Skole"/>
    <x v="5"/>
    <n v="6"/>
    <n v="20"/>
    <n v="2"/>
    <x v="2"/>
    <m/>
    <x v="1"/>
    <x v="0"/>
    <m/>
    <m/>
    <m/>
  </r>
  <r>
    <x v="235"/>
    <s v="Tingløkkeskolen"/>
    <x v="5"/>
    <n v="4"/>
    <n v="24"/>
    <n v="2"/>
    <x v="8"/>
    <m/>
    <x v="1"/>
    <x v="0"/>
    <m/>
    <m/>
    <m/>
  </r>
  <r>
    <x v="235"/>
    <s v="Kirkebjerg Skole"/>
    <x v="3"/>
    <n v="9"/>
    <n v="23"/>
    <n v="2"/>
    <x v="12"/>
    <m/>
    <x v="1"/>
    <x v="0"/>
    <m/>
    <m/>
    <m/>
  </r>
  <r>
    <x v="235"/>
    <s v="VIA University College Randers"/>
    <x v="21"/>
    <s v="VIA Pæd."/>
    <n v="3"/>
    <n v="1"/>
    <x v="0"/>
    <m/>
    <x v="0"/>
    <x v="0"/>
    <m/>
    <m/>
    <m/>
  </r>
  <r>
    <x v="235"/>
    <s v="Rolf Krake Skolen Holstebro"/>
    <x v="3"/>
    <s v="7.-9."/>
    <n v="14"/>
    <n v="3"/>
    <x v="0"/>
    <m/>
    <x v="0"/>
    <x v="0"/>
    <m/>
    <m/>
    <m/>
  </r>
  <r>
    <x v="235"/>
    <s v="Åby skole"/>
    <x v="3"/>
    <n v="7"/>
    <n v="17"/>
    <n v="1"/>
    <x v="0"/>
    <m/>
    <x v="0"/>
    <x v="0"/>
    <m/>
    <m/>
    <s v="x"/>
  </r>
  <r>
    <x v="235"/>
    <s v="Aarhus Universitet"/>
    <x v="22"/>
    <s v="Uni."/>
    <n v="21"/>
    <n v="1"/>
    <x v="0"/>
    <m/>
    <x v="0"/>
    <x v="0"/>
    <m/>
    <m/>
    <s v="x"/>
  </r>
  <r>
    <x v="235"/>
    <s v="Aarhus Universitet"/>
    <x v="22"/>
    <s v="Uni."/>
    <n v="21"/>
    <n v="1"/>
    <x v="0"/>
    <m/>
    <x v="0"/>
    <x v="0"/>
    <m/>
    <m/>
    <s v="x"/>
  </r>
  <r>
    <x v="235"/>
    <s v="Aarhus Universitet"/>
    <x v="22"/>
    <s v="Uni."/>
    <n v="21"/>
    <n v="1"/>
    <x v="0"/>
    <m/>
    <x v="0"/>
    <x v="0"/>
    <m/>
    <m/>
    <s v="x"/>
  </r>
  <r>
    <x v="235"/>
    <s v="Aarhus Universitet"/>
    <x v="22"/>
    <s v="Uni."/>
    <n v="21"/>
    <n v="1"/>
    <x v="0"/>
    <m/>
    <x v="0"/>
    <x v="0"/>
    <m/>
    <m/>
    <s v="x"/>
  </r>
  <r>
    <x v="235"/>
    <s v="Trekløverskolen "/>
    <x v="5"/>
    <n v="5"/>
    <n v="18"/>
    <n v="2"/>
    <x v="0"/>
    <m/>
    <x v="0"/>
    <x v="0"/>
    <m/>
    <m/>
    <m/>
  </r>
  <r>
    <x v="235"/>
    <s v="Frederikskirken Skåde Sogn"/>
    <x v="9"/>
    <s v="Konfirmander"/>
    <n v="18"/>
    <n v="2"/>
    <x v="0"/>
    <m/>
    <x v="0"/>
    <x v="18"/>
    <m/>
    <m/>
    <s v="x"/>
  </r>
  <r>
    <x v="235"/>
    <s v="Frederikskirken Skåde Sogn"/>
    <x v="9"/>
    <s v="Konfirmander"/>
    <n v="18"/>
    <n v="2"/>
    <x v="0"/>
    <m/>
    <x v="0"/>
    <x v="18"/>
    <m/>
    <m/>
    <s v="x"/>
  </r>
  <r>
    <x v="235"/>
    <s v="Øster Hernum Børneunivers"/>
    <x v="5"/>
    <n v="6"/>
    <n v="18"/>
    <n v="2"/>
    <x v="0"/>
    <m/>
    <x v="0"/>
    <x v="0"/>
    <m/>
    <m/>
    <m/>
  </r>
  <r>
    <x v="235"/>
    <s v="Kolbøtten"/>
    <x v="0"/>
    <s v="Børnehave"/>
    <n v="16"/>
    <n v="3"/>
    <x v="0"/>
    <m/>
    <x v="0"/>
    <x v="0"/>
    <m/>
    <m/>
    <s v="x"/>
  </r>
  <r>
    <x v="235"/>
    <s v="Horsens Gymnasium"/>
    <x v="1"/>
    <s v="Gym."/>
    <n v="22"/>
    <n v="2"/>
    <x v="0"/>
    <m/>
    <x v="0"/>
    <x v="0"/>
    <m/>
    <m/>
    <m/>
  </r>
  <r>
    <x v="235"/>
    <s v="Horsens Gymnasium"/>
    <x v="1"/>
    <s v="Gym."/>
    <n v="22"/>
    <n v="2"/>
    <x v="0"/>
    <m/>
    <x v="0"/>
    <x v="0"/>
    <m/>
    <m/>
    <m/>
  </r>
  <r>
    <x v="235"/>
    <s v="Børnehuset Haven "/>
    <x v="0"/>
    <s v="Børnehave"/>
    <n v="2"/>
    <n v="1"/>
    <x v="0"/>
    <m/>
    <x v="0"/>
    <x v="0"/>
    <m/>
    <m/>
    <s v="x"/>
  </r>
  <r>
    <x v="235"/>
    <s v="Gammelgaardsskolen"/>
    <x v="3"/>
    <n v="7"/>
    <n v="24"/>
    <n v="2"/>
    <x v="0"/>
    <m/>
    <x v="0"/>
    <x v="10"/>
    <m/>
    <m/>
    <s v="x"/>
  </r>
  <r>
    <x v="235"/>
    <s v="Åby Skole"/>
    <x v="5"/>
    <n v="4"/>
    <n v="16"/>
    <n v="2"/>
    <x v="1"/>
    <s v=""/>
    <x v="0"/>
    <x v="0"/>
    <m/>
    <s v=""/>
    <s v="x"/>
  </r>
  <r>
    <x v="235"/>
    <s v="Brændkjær skole"/>
    <x v="4"/>
    <n v="0"/>
    <n v="14"/>
    <n v="3"/>
    <x v="1"/>
    <s v=""/>
    <x v="0"/>
    <x v="0"/>
    <m/>
    <s v=""/>
    <s v=""/>
  </r>
  <r>
    <x v="236"/>
    <s v="Bavnehøj Skole"/>
    <x v="5"/>
    <n v="4"/>
    <n v="23"/>
    <n v="2"/>
    <x v="13"/>
    <m/>
    <x v="1"/>
    <x v="0"/>
    <m/>
    <s v="x"/>
    <s v="x"/>
  </r>
  <r>
    <x v="236"/>
    <s v="Den Moderne Kulturelle Skole"/>
    <x v="5"/>
    <n v="3"/>
    <n v="13"/>
    <n v="1"/>
    <x v="5"/>
    <m/>
    <x v="1"/>
    <x v="0"/>
    <m/>
    <s v="x"/>
    <s v="x"/>
  </r>
  <r>
    <x v="236"/>
    <s v="Aarhus Gymnasium C"/>
    <x v="1"/>
    <s v="Gym."/>
    <n v="23"/>
    <n v="1"/>
    <x v="0"/>
    <m/>
    <x v="0"/>
    <x v="0"/>
    <m/>
    <m/>
    <s v="x"/>
  </r>
  <r>
    <x v="236"/>
    <s v="VIA University College"/>
    <x v="10"/>
    <s v="VIA"/>
    <n v="27"/>
    <n v="2"/>
    <x v="0"/>
    <m/>
    <x v="0"/>
    <x v="0"/>
    <m/>
    <m/>
    <s v="x"/>
  </r>
  <r>
    <x v="236"/>
    <s v="Aarlborghus Gymnasium"/>
    <x v="1"/>
    <s v="HF og VUC"/>
    <n v="25"/>
    <n v="3"/>
    <x v="0"/>
    <m/>
    <x v="0"/>
    <x v="0"/>
    <m/>
    <m/>
    <m/>
  </r>
  <r>
    <x v="236"/>
    <s v="Aarlborghus Gymnasium"/>
    <x v="1"/>
    <s v="HF og VUC"/>
    <n v="25"/>
    <n v="3"/>
    <x v="0"/>
    <m/>
    <x v="0"/>
    <x v="0"/>
    <m/>
    <m/>
    <m/>
  </r>
  <r>
    <x v="236"/>
    <s v="Aarlborghus Gymnasium"/>
    <x v="1"/>
    <s v="HF og VUC"/>
    <n v="25"/>
    <n v="3"/>
    <x v="0"/>
    <m/>
    <x v="0"/>
    <x v="0"/>
    <m/>
    <m/>
    <m/>
  </r>
  <r>
    <x v="236"/>
    <s v="VIA"/>
    <x v="10"/>
    <s v="VIA"/>
    <n v="25"/>
    <n v="1"/>
    <x v="1"/>
    <s v=""/>
    <x v="0"/>
    <x v="0"/>
    <m/>
    <s v=""/>
    <s v="x"/>
  </r>
  <r>
    <x v="236"/>
    <s v="VIA"/>
    <x v="10"/>
    <s v="VIA"/>
    <n v="25"/>
    <n v="1"/>
    <x v="1"/>
    <s v=""/>
    <x v="0"/>
    <x v="0"/>
    <m/>
    <s v=""/>
    <s v="x"/>
  </r>
  <r>
    <x v="236"/>
    <s v="Gammelgårdskolen"/>
    <x v="4"/>
    <n v="3"/>
    <n v="22"/>
    <n v="2"/>
    <x v="1"/>
    <s v=""/>
    <x v="0"/>
    <x v="0"/>
    <m/>
    <s v=""/>
    <s v="x"/>
  </r>
  <r>
    <x v="236"/>
    <s v="Gammelgårdskolen"/>
    <x v="4"/>
    <n v="3"/>
    <n v="22"/>
    <n v="2"/>
    <x v="1"/>
    <s v=""/>
    <x v="0"/>
    <x v="0"/>
    <m/>
    <s v=""/>
    <s v="x"/>
  </r>
  <r>
    <x v="236"/>
    <s v="Kølbøtten "/>
    <x v="0"/>
    <s v="Børnehave"/>
    <n v="18"/>
    <n v="3"/>
    <x v="1"/>
    <s v=""/>
    <x v="0"/>
    <x v="1"/>
    <m/>
    <s v=""/>
    <s v="x"/>
  </r>
  <r>
    <x v="236"/>
    <s v="Exzenting"/>
    <x v="18"/>
    <s v="STU"/>
    <n v="18"/>
    <n v="4"/>
    <x v="1"/>
    <s v=""/>
    <x v="0"/>
    <x v="0"/>
    <m/>
    <s v=""/>
    <s v="x"/>
  </r>
  <r>
    <x v="236"/>
    <s v="Aalborg katedralskole"/>
    <x v="2"/>
    <s v="2g"/>
    <n v="14.5"/>
    <n v="1"/>
    <x v="1"/>
    <s v=""/>
    <x v="0"/>
    <x v="1"/>
    <m/>
    <s v=""/>
    <s v=""/>
  </r>
  <r>
    <x v="236"/>
    <s v="Aalborg katedralskole"/>
    <x v="2"/>
    <s v="2g"/>
    <n v="14.5"/>
    <n v="1"/>
    <x v="0"/>
    <s v=""/>
    <x v="0"/>
    <x v="1"/>
    <m/>
    <s v=""/>
    <s v=""/>
  </r>
  <r>
    <x v="236"/>
    <s v="Hjemmeskole"/>
    <x v="4"/>
    <s v="1-3"/>
    <n v="6"/>
    <n v="2"/>
    <x v="0"/>
    <s v=""/>
    <x v="0"/>
    <x v="1"/>
    <m/>
    <s v=""/>
    <s v=""/>
  </r>
  <r>
    <x v="236"/>
    <s v="Dronninglundskolen"/>
    <x v="5"/>
    <s v="4-5"/>
    <n v="5"/>
    <n v="3"/>
    <x v="1"/>
    <s v=""/>
    <x v="0"/>
    <x v="0"/>
    <m/>
    <s v=""/>
    <s v=""/>
  </r>
  <r>
    <x v="237"/>
    <s v="kornmod realskole"/>
    <x v="4"/>
    <n v="3"/>
    <n v="22"/>
    <n v="1"/>
    <x v="1"/>
    <s v=""/>
    <x v="0"/>
    <x v="1"/>
    <m/>
    <s v=""/>
    <s v=""/>
  </r>
  <r>
    <x v="237"/>
    <s v="kornmod realskole"/>
    <x v="4"/>
    <n v="3"/>
    <n v="22"/>
    <n v="1"/>
    <x v="1"/>
    <s v=""/>
    <x v="0"/>
    <x v="1"/>
    <m/>
    <m/>
    <m/>
  </r>
  <r>
    <x v="238"/>
    <s v="Elise Smiths Skole"/>
    <x v="4"/>
    <s v="1.-2."/>
    <n v="21"/>
    <n v="2"/>
    <x v="0"/>
    <m/>
    <x v="0"/>
    <x v="0"/>
    <m/>
    <m/>
    <s v="x"/>
  </r>
  <r>
    <x v="238"/>
    <s v="Gammelgaardsskolen"/>
    <x v="5"/>
    <n v="6"/>
    <n v="22"/>
    <n v="2"/>
    <x v="0"/>
    <m/>
    <x v="0"/>
    <x v="0"/>
    <m/>
    <m/>
    <s v="x"/>
  </r>
  <r>
    <x v="238"/>
    <s v="Gammelgaardsskolen"/>
    <x v="5"/>
    <n v="6"/>
    <n v="22"/>
    <n v="2"/>
    <x v="0"/>
    <m/>
    <x v="0"/>
    <x v="0"/>
    <m/>
    <m/>
    <s v="x"/>
  </r>
  <r>
    <x v="238"/>
    <s v="Hedemølle Efterskole"/>
    <x v="6"/>
    <s v="9.-10."/>
    <n v="9"/>
    <n v="1"/>
    <x v="0"/>
    <m/>
    <x v="0"/>
    <x v="0"/>
    <m/>
    <m/>
    <m/>
  </r>
  <r>
    <x v="238"/>
    <s v="Hedemølle Efterskole"/>
    <x v="6"/>
    <s v="9.-10."/>
    <n v="9"/>
    <n v="1"/>
    <x v="0"/>
    <m/>
    <x v="0"/>
    <x v="0"/>
    <m/>
    <m/>
    <m/>
  </r>
  <r>
    <x v="238"/>
    <s v="SOSU Østjylland"/>
    <x v="12"/>
    <s v="SOSU"/>
    <n v="8"/>
    <n v="1"/>
    <x v="0"/>
    <m/>
    <x v="0"/>
    <x v="0"/>
    <m/>
    <m/>
    <s v="x"/>
  </r>
  <r>
    <x v="238"/>
    <s v="Tilstedets Skole afd. Grønløkke"/>
    <x v="3"/>
    <n v="10"/>
    <n v="27"/>
    <n v="2"/>
    <x v="1"/>
    <s v=""/>
    <x v="0"/>
    <x v="0"/>
    <m/>
    <s v=""/>
    <s v=""/>
  </r>
  <r>
    <x v="238"/>
    <s v="Åby Skole"/>
    <x v="3"/>
    <n v="7"/>
    <n v="20"/>
    <n v="2"/>
    <x v="1"/>
    <s v=""/>
    <x v="0"/>
    <x v="1"/>
    <m/>
    <s v=""/>
    <s v="x"/>
  </r>
  <r>
    <x v="238"/>
    <s v="Syddjurs Gymnasium"/>
    <x v="3"/>
    <n v="9"/>
    <n v="20"/>
    <n v="3"/>
    <x v="1"/>
    <s v=""/>
    <x v="0"/>
    <x v="1"/>
    <m/>
    <s v=""/>
    <s v=""/>
  </r>
  <r>
    <x v="238"/>
    <s v="Fovang skole"/>
    <x v="5"/>
    <n v="4"/>
    <n v="16"/>
    <n v="3"/>
    <x v="1"/>
    <s v=""/>
    <x v="0"/>
    <x v="1"/>
    <m/>
    <s v=""/>
    <s v="x"/>
  </r>
  <r>
    <x v="238"/>
    <s v="Sundsgaard Skole"/>
    <x v="5"/>
    <n v="6"/>
    <n v="15.5"/>
    <n v="2"/>
    <x v="1"/>
    <s v=""/>
    <x v="0"/>
    <x v="10"/>
    <m/>
    <s v=""/>
    <s v=""/>
  </r>
  <r>
    <x v="238"/>
    <s v="Sundsgaard Skole"/>
    <x v="5"/>
    <n v="6"/>
    <n v="15.5"/>
    <n v="2"/>
    <x v="1"/>
    <s v=""/>
    <x v="0"/>
    <x v="10"/>
    <m/>
    <s v=""/>
    <s v=""/>
  </r>
  <r>
    <x v="239"/>
    <s v="Korsholm Skole"/>
    <x v="5"/>
    <n v="6"/>
    <n v="15"/>
    <n v="2"/>
    <x v="13"/>
    <m/>
    <x v="1"/>
    <x v="0"/>
    <m/>
    <m/>
    <m/>
  </r>
  <r>
    <x v="239"/>
    <s v="Børnenes Friskole"/>
    <x v="4"/>
    <n v="3"/>
    <n v="13"/>
    <n v="1"/>
    <x v="0"/>
    <m/>
    <x v="0"/>
    <x v="0"/>
    <m/>
    <m/>
    <s v="x"/>
  </r>
  <r>
    <x v="239"/>
    <s v="Rosenvangskolen"/>
    <x v="3"/>
    <n v="8"/>
    <n v="22"/>
    <n v="2"/>
    <x v="0"/>
    <m/>
    <x v="0"/>
    <x v="0"/>
    <m/>
    <m/>
    <s v="x"/>
  </r>
  <r>
    <x v="239"/>
    <s v="Rosenvangskolen"/>
    <x v="3"/>
    <n v="8"/>
    <n v="22"/>
    <n v="2"/>
    <x v="0"/>
    <m/>
    <x v="0"/>
    <x v="0"/>
    <m/>
    <m/>
    <s v="x"/>
  </r>
  <r>
    <x v="239"/>
    <s v="Hjemmeundervisning "/>
    <x v="11"/>
    <s v="Hjemmeund."/>
    <n v="3"/>
    <n v="1"/>
    <x v="0"/>
    <m/>
    <x v="0"/>
    <x v="0"/>
    <m/>
    <m/>
    <m/>
  </r>
  <r>
    <x v="239"/>
    <s v="Herskindskolen"/>
    <x v="3"/>
    <n v="8"/>
    <n v="22"/>
    <n v="2"/>
    <x v="0"/>
    <m/>
    <x v="0"/>
    <x v="0"/>
    <m/>
    <m/>
    <m/>
  </r>
  <r>
    <x v="239"/>
    <s v="VIA University College"/>
    <x v="21"/>
    <s v="VIA Pæd."/>
    <n v="23"/>
    <n v="1"/>
    <x v="0"/>
    <m/>
    <x v="0"/>
    <x v="0"/>
    <m/>
    <m/>
    <s v="x"/>
  </r>
  <r>
    <x v="239"/>
    <s v="?"/>
    <x v="5"/>
    <s v="4-6"/>
    <n v="25"/>
    <n v="2"/>
    <x v="1"/>
    <s v=""/>
    <x v="0"/>
    <x v="0"/>
    <m/>
    <s v=""/>
    <s v="x"/>
  </r>
  <r>
    <x v="239"/>
    <s v="engdalskolen, Brabrand"/>
    <x v="3"/>
    <n v="9"/>
    <n v="22"/>
    <n v="3"/>
    <x v="1"/>
    <s v=""/>
    <x v="0"/>
    <x v="1"/>
    <m/>
    <s v=""/>
    <s v="x"/>
  </r>
  <r>
    <x v="239"/>
    <s v="?"/>
    <x v="0"/>
    <s v="Børnehave"/>
    <n v="13"/>
    <n v="3"/>
    <x v="1"/>
    <s v=""/>
    <x v="0"/>
    <x v="1"/>
    <m/>
    <s v=""/>
    <s v=""/>
  </r>
  <r>
    <x v="239"/>
    <s v="Tilst Skole"/>
    <x v="3"/>
    <n v="9"/>
    <n v="2"/>
    <n v="1"/>
    <x v="1"/>
    <s v=""/>
    <x v="0"/>
    <x v="1"/>
    <m/>
    <s v=""/>
    <s v="x"/>
  </r>
  <r>
    <x v="240"/>
    <s v="Hasle Skole"/>
    <x v="5"/>
    <n v="4"/>
    <n v="22"/>
    <n v="2"/>
    <x v="13"/>
    <m/>
    <x v="1"/>
    <x v="0"/>
    <m/>
    <s v="x"/>
    <s v="x"/>
  </r>
  <r>
    <x v="240"/>
    <s v="VIA University College"/>
    <x v="23"/>
    <s v="VIA Lærer"/>
    <n v="18"/>
    <n v="1"/>
    <x v="0"/>
    <m/>
    <x v="0"/>
    <x v="0"/>
    <m/>
    <m/>
    <s v="x"/>
  </r>
  <r>
    <x v="240"/>
    <s v="Aarhus Tech"/>
    <x v="1"/>
    <s v="TECH"/>
    <n v="21"/>
    <n v="1"/>
    <x v="0"/>
    <m/>
    <x v="0"/>
    <x v="0"/>
    <m/>
    <m/>
    <s v="x"/>
  </r>
  <r>
    <x v="240"/>
    <s v="VIA Randers"/>
    <x v="10"/>
    <s v="VIA"/>
    <n v="20"/>
    <n v="1"/>
    <x v="0"/>
    <m/>
    <x v="0"/>
    <x v="0"/>
    <m/>
    <m/>
    <s v="x"/>
  </r>
  <r>
    <x v="240"/>
    <s v="Frederikskirken Skåde Sogn"/>
    <x v="9"/>
    <s v="Konfirmander"/>
    <n v="24"/>
    <n v="2"/>
    <x v="0"/>
    <m/>
    <x v="0"/>
    <x v="18"/>
    <m/>
    <m/>
    <s v="x"/>
  </r>
  <r>
    <x v="240"/>
    <s v="Frederikskirken Skåde Sogn"/>
    <x v="9"/>
    <s v="Konfirmander"/>
    <n v="24"/>
    <n v="2"/>
    <x v="0"/>
    <m/>
    <x v="0"/>
    <x v="18"/>
    <m/>
    <m/>
    <s v="x"/>
  </r>
  <r>
    <x v="240"/>
    <s v="SOSU Østjylland"/>
    <x v="12"/>
    <s v="SOSU"/>
    <n v="25"/>
    <n v="1"/>
    <x v="0"/>
    <s v="x"/>
    <x v="1"/>
    <x v="0"/>
    <m/>
    <m/>
    <s v="x"/>
  </r>
  <r>
    <x v="240"/>
    <s v="Åby Skole"/>
    <x v="3"/>
    <n v="9"/>
    <n v="22"/>
    <n v="2"/>
    <x v="1"/>
    <s v=""/>
    <x v="0"/>
    <x v="1"/>
    <m/>
    <s v=""/>
    <s v=""/>
  </r>
  <r>
    <x v="241"/>
    <s v="Tranbjergskolen"/>
    <x v="5"/>
    <n v="5"/>
    <n v="25"/>
    <n v="2"/>
    <x v="2"/>
    <m/>
    <x v="1"/>
    <x v="0"/>
    <m/>
    <s v="x"/>
    <s v="x"/>
  </r>
  <r>
    <x v="241"/>
    <s v="Nibe skole"/>
    <x v="3"/>
    <n v="9"/>
    <n v="27"/>
    <n v="2"/>
    <x v="12"/>
    <m/>
    <x v="1"/>
    <x v="0"/>
    <m/>
    <m/>
    <m/>
  </r>
  <r>
    <x v="241"/>
    <s v="Risskov Skole"/>
    <x v="5"/>
    <n v="5"/>
    <n v="24"/>
    <n v="2"/>
    <x v="8"/>
    <m/>
    <x v="1"/>
    <x v="0"/>
    <m/>
    <s v="x"/>
    <s v="x"/>
  </r>
  <r>
    <x v="241"/>
    <s v="Margrethe Reedtz Skolen"/>
    <x v="3"/>
    <s v="6.-7."/>
    <n v="8"/>
    <n v="2"/>
    <x v="7"/>
    <m/>
    <x v="1"/>
    <x v="0"/>
    <m/>
    <m/>
    <m/>
  </r>
  <r>
    <x v="241"/>
    <s v="Skæring Skole"/>
    <x v="7"/>
    <s v="Special"/>
    <n v="3"/>
    <n v="2"/>
    <x v="0"/>
    <m/>
    <x v="0"/>
    <x v="0"/>
    <s v="x"/>
    <m/>
    <s v="x"/>
  </r>
  <r>
    <x v="241"/>
    <s v="Aarhus Statsgymnasium"/>
    <x v="1"/>
    <s v="Gym."/>
    <n v="18"/>
    <n v="2"/>
    <x v="0"/>
    <m/>
    <x v="0"/>
    <x v="0"/>
    <m/>
    <m/>
    <s v="x"/>
  </r>
  <r>
    <x v="241"/>
    <s v="Aarhus Statsgymnasium"/>
    <x v="1"/>
    <s v="Gym."/>
    <n v="18"/>
    <n v="2"/>
    <x v="0"/>
    <m/>
    <x v="0"/>
    <x v="0"/>
    <m/>
    <m/>
    <s v="x"/>
  </r>
  <r>
    <x v="241"/>
    <s v="Aarhus International School"/>
    <x v="3"/>
    <n v="7"/>
    <n v="19"/>
    <n v="1"/>
    <x v="0"/>
    <m/>
    <x v="0"/>
    <x v="0"/>
    <m/>
    <m/>
    <s v="x"/>
  </r>
  <r>
    <x v="241"/>
    <s v="VIA University College"/>
    <x v="10"/>
    <s v="VIA"/>
    <n v="25"/>
    <n v="2"/>
    <x v="0"/>
    <m/>
    <x v="0"/>
    <x v="0"/>
    <m/>
    <m/>
    <s v="x"/>
  </r>
  <r>
    <x v="241"/>
    <s v="Chrysalis Virum"/>
    <x v="3"/>
    <n v="9"/>
    <n v="7"/>
    <n v="2"/>
    <x v="0"/>
    <m/>
    <x v="0"/>
    <x v="0"/>
    <m/>
    <m/>
    <m/>
  </r>
  <r>
    <x v="241"/>
    <s v="Engstrandskolen"/>
    <x v="3"/>
    <n v="8"/>
    <n v="19"/>
    <n v="2"/>
    <x v="0"/>
    <m/>
    <x v="0"/>
    <x v="15"/>
    <m/>
    <m/>
    <m/>
  </r>
  <r>
    <x v="241"/>
    <s v="Engstrandskolen"/>
    <x v="3"/>
    <n v="8"/>
    <n v="19"/>
    <n v="2"/>
    <x v="0"/>
    <m/>
    <x v="0"/>
    <x v="15"/>
    <m/>
    <m/>
    <m/>
  </r>
  <r>
    <x v="241"/>
    <s v="Risskov Skole"/>
    <x v="5"/>
    <n v="5"/>
    <n v="23"/>
    <n v="2"/>
    <x v="0"/>
    <m/>
    <x v="0"/>
    <x v="0"/>
    <m/>
    <m/>
    <s v="x"/>
  </r>
  <r>
    <x v="241"/>
    <s v="Campus UngVarde"/>
    <x v="3"/>
    <s v="Internationale"/>
    <n v="14"/>
    <n v="2"/>
    <x v="0"/>
    <m/>
    <x v="0"/>
    <x v="0"/>
    <m/>
    <m/>
    <m/>
  </r>
  <r>
    <x v="241"/>
    <s v="SOSU FYN"/>
    <x v="12"/>
    <s v="SOSU"/>
    <n v="29"/>
    <n v="3"/>
    <x v="0"/>
    <s v="x"/>
    <x v="1"/>
    <x v="0"/>
    <m/>
    <m/>
    <m/>
  </r>
  <r>
    <x v="241"/>
    <s v="Skolen på Findlandsvej"/>
    <x v="3"/>
    <n v="10"/>
    <n v="9"/>
    <n v="2"/>
    <x v="0"/>
    <m/>
    <x v="0"/>
    <x v="0"/>
    <m/>
    <m/>
    <m/>
  </r>
  <r>
    <x v="241"/>
    <s v="SOSU MV Herning"/>
    <x v="12"/>
    <s v="SOSU"/>
    <n v="14"/>
    <n v="2"/>
    <x v="0"/>
    <s v="x"/>
    <x v="1"/>
    <x v="0"/>
    <m/>
    <m/>
    <m/>
  </r>
  <r>
    <x v="241"/>
    <s v="Dyssegården STU"/>
    <x v="18"/>
    <s v="STU"/>
    <n v="3"/>
    <n v="3"/>
    <x v="0"/>
    <m/>
    <x v="0"/>
    <x v="0"/>
    <m/>
    <m/>
    <m/>
  </r>
  <r>
    <x v="241"/>
    <s v="Rosenvangskolen"/>
    <x v="4"/>
    <n v="2"/>
    <n v="1"/>
    <n v="1"/>
    <x v="0"/>
    <m/>
    <x v="0"/>
    <x v="0"/>
    <m/>
    <m/>
    <s v="x"/>
  </r>
  <r>
    <x v="241"/>
    <s v="Højdevangens Skole"/>
    <x v="3"/>
    <n v="8"/>
    <n v="24"/>
    <n v="2"/>
    <x v="0"/>
    <m/>
    <x v="0"/>
    <x v="0"/>
    <m/>
    <m/>
    <m/>
  </r>
  <r>
    <x v="241"/>
    <s v="Højdevangens Skole"/>
    <x v="3"/>
    <n v="8"/>
    <n v="24"/>
    <n v="2"/>
    <x v="0"/>
    <m/>
    <x v="0"/>
    <x v="0"/>
    <m/>
    <m/>
    <m/>
  </r>
  <r>
    <x v="241"/>
    <s v="Ullerup Bæk Skolen"/>
    <x v="3"/>
    <n v="8"/>
    <n v="22"/>
    <n v="2"/>
    <x v="0"/>
    <m/>
    <x v="0"/>
    <x v="10"/>
    <m/>
    <m/>
    <m/>
  </r>
  <r>
    <x v="241"/>
    <s v="Vuggestuen Myretuen"/>
    <x v="0"/>
    <s v="Børnehave"/>
    <n v="5"/>
    <n v="4"/>
    <x v="1"/>
    <s v=""/>
    <x v="0"/>
    <x v="1"/>
    <m/>
    <s v=""/>
    <s v="x"/>
  </r>
  <r>
    <x v="242"/>
    <s v="Nibe skole"/>
    <x v="3"/>
    <n v="9"/>
    <n v="26"/>
    <n v="2"/>
    <x v="12"/>
    <m/>
    <x v="1"/>
    <x v="0"/>
    <m/>
    <m/>
    <m/>
  </r>
  <r>
    <x v="242"/>
    <s v="Den Moderne Kulturelle Skole"/>
    <x v="5"/>
    <n v="2"/>
    <n v="21"/>
    <n v="1"/>
    <x v="6"/>
    <m/>
    <x v="1"/>
    <x v="0"/>
    <m/>
    <s v="x"/>
    <s v="x"/>
  </r>
  <r>
    <x v="242"/>
    <s v="Den Moderne Kulturelle Skole"/>
    <x v="5"/>
    <n v="3"/>
    <n v="13"/>
    <n v="1"/>
    <x v="6"/>
    <m/>
    <x v="1"/>
    <x v="0"/>
    <m/>
    <s v="x"/>
    <s v="x"/>
  </r>
  <r>
    <x v="242"/>
    <s v="Møn Friskole"/>
    <x v="3"/>
    <n v="7"/>
    <n v="20"/>
    <n v="2"/>
    <x v="0"/>
    <m/>
    <x v="0"/>
    <x v="0"/>
    <m/>
    <m/>
    <m/>
  </r>
  <r>
    <x v="242"/>
    <s v="Efterskolen ved Nyborg"/>
    <x v="3"/>
    <n v="10"/>
    <n v="19"/>
    <n v="4"/>
    <x v="0"/>
    <m/>
    <x v="0"/>
    <x v="0"/>
    <m/>
    <m/>
    <m/>
  </r>
  <r>
    <x v="242"/>
    <s v="Efterskolen ved Nyborg"/>
    <x v="3"/>
    <n v="10"/>
    <n v="19"/>
    <n v="4"/>
    <x v="0"/>
    <m/>
    <x v="0"/>
    <x v="0"/>
    <m/>
    <m/>
    <m/>
  </r>
  <r>
    <x v="242"/>
    <s v="Høje Kolstrup Skole"/>
    <x v="3"/>
    <n v="8"/>
    <n v="16"/>
    <n v="2"/>
    <x v="0"/>
    <m/>
    <x v="0"/>
    <x v="15"/>
    <m/>
    <m/>
    <m/>
  </r>
  <r>
    <x v="242"/>
    <s v="Brøndby Strand Skole"/>
    <x v="3"/>
    <n v="9"/>
    <n v="23"/>
    <n v="2"/>
    <x v="0"/>
    <m/>
    <x v="0"/>
    <x v="0"/>
    <m/>
    <m/>
    <m/>
  </r>
  <r>
    <x v="242"/>
    <s v="Dyssegården STU"/>
    <x v="18"/>
    <s v="STU"/>
    <n v="13"/>
    <n v="11"/>
    <x v="0"/>
    <m/>
    <x v="0"/>
    <x v="0"/>
    <m/>
    <m/>
    <m/>
  </r>
  <r>
    <x v="242"/>
    <s v="SOSU Syd"/>
    <x v="12"/>
    <s v="SOSU"/>
    <n v="27"/>
    <n v="3"/>
    <x v="0"/>
    <s v="x"/>
    <x v="1"/>
    <x v="0"/>
    <m/>
    <m/>
    <m/>
  </r>
  <r>
    <x v="242"/>
    <s v="Møllevangskolen"/>
    <x v="4"/>
    <n v="0"/>
    <n v="7"/>
    <n v="3"/>
    <x v="0"/>
    <m/>
    <x v="0"/>
    <x v="0"/>
    <m/>
    <m/>
    <s v="x"/>
  </r>
  <r>
    <x v="242"/>
    <s v="Steiner HF"/>
    <x v="1"/>
    <s v="HF og VUC"/>
    <n v="22"/>
    <n v="1"/>
    <x v="0"/>
    <m/>
    <x v="0"/>
    <x v="0"/>
    <m/>
    <m/>
    <s v="x"/>
  </r>
  <r>
    <x v="242"/>
    <s v="Hasle Skole"/>
    <x v="4"/>
    <n v="2"/>
    <n v="25"/>
    <n v="2"/>
    <x v="0"/>
    <m/>
    <x v="0"/>
    <x v="15"/>
    <m/>
    <m/>
    <s v="x"/>
  </r>
  <r>
    <x v="242"/>
    <s v="Hasle Skole"/>
    <x v="4"/>
    <n v="5"/>
    <n v="25"/>
    <n v="2"/>
    <x v="0"/>
    <m/>
    <x v="0"/>
    <x v="15"/>
    <m/>
    <m/>
    <s v="x"/>
  </r>
  <r>
    <x v="242"/>
    <s v="STU Lindevej"/>
    <x v="18"/>
    <s v="STU"/>
    <n v="17"/>
    <n v="7"/>
    <x v="0"/>
    <m/>
    <x v="0"/>
    <x v="0"/>
    <m/>
    <m/>
    <m/>
  </r>
  <r>
    <x v="242"/>
    <s v="Idrætsbørnehuset"/>
    <x v="5"/>
    <s v="5-6"/>
    <n v="8"/>
    <n v="1"/>
    <x v="1"/>
    <s v=""/>
    <x v="0"/>
    <x v="1"/>
    <m/>
    <s v=""/>
    <s v=""/>
  </r>
  <r>
    <x v="242"/>
    <s v="UCN AALBORG"/>
    <x v="1"/>
    <s v="Erhvervsudd."/>
    <n v="3"/>
    <n v="1"/>
    <x v="1"/>
    <s v=""/>
    <x v="0"/>
    <x v="0"/>
    <m/>
    <s v=""/>
    <s v=""/>
  </r>
  <r>
    <x v="243"/>
    <s v="Auning Skole"/>
    <x v="7"/>
    <s v="Special"/>
    <n v="7"/>
    <n v="2"/>
    <x v="9"/>
    <m/>
    <x v="1"/>
    <x v="0"/>
    <s v="x"/>
    <m/>
    <m/>
  </r>
  <r>
    <x v="243"/>
    <s v="Aarhus Business School"/>
    <x v="1"/>
    <s v="Gym."/>
    <n v="11"/>
    <n v="1"/>
    <x v="0"/>
    <m/>
    <x v="0"/>
    <x v="0"/>
    <m/>
    <m/>
    <s v="x"/>
  </r>
  <r>
    <x v="243"/>
    <s v="Bakkeskolen"/>
    <x v="4"/>
    <n v="2"/>
    <n v="21"/>
    <n v="2"/>
    <x v="0"/>
    <m/>
    <x v="0"/>
    <x v="0"/>
    <m/>
    <m/>
    <m/>
  </r>
  <r>
    <x v="243"/>
    <s v="Bakkeskolen"/>
    <x v="4"/>
    <n v="2"/>
    <n v="21"/>
    <n v="2"/>
    <x v="0"/>
    <m/>
    <x v="0"/>
    <x v="0"/>
    <m/>
    <m/>
    <m/>
  </r>
  <r>
    <x v="243"/>
    <s v="Bakkeskolen"/>
    <x v="4"/>
    <n v="2"/>
    <n v="21"/>
    <n v="2"/>
    <x v="0"/>
    <m/>
    <x v="0"/>
    <x v="0"/>
    <m/>
    <m/>
    <m/>
  </r>
  <r>
    <x v="243"/>
    <s v="Bakkeskolen"/>
    <x v="4"/>
    <n v="2"/>
    <n v="21"/>
    <n v="2"/>
    <x v="0"/>
    <m/>
    <x v="0"/>
    <x v="0"/>
    <m/>
    <m/>
    <m/>
  </r>
  <r>
    <x v="243"/>
    <s v="Bavnehøj skole"/>
    <x v="5"/>
    <n v="4"/>
    <n v="23"/>
    <n v="2"/>
    <x v="1"/>
    <s v=""/>
    <x v="0"/>
    <x v="1"/>
    <m/>
    <s v=""/>
    <s v="x"/>
  </r>
  <r>
    <x v="243"/>
    <s v="birkehuset"/>
    <x v="4"/>
    <n v="1"/>
    <n v="16"/>
    <n v="3"/>
    <x v="1"/>
    <s v=""/>
    <x v="0"/>
    <x v="0"/>
    <m/>
    <s v=""/>
    <s v="x"/>
  </r>
  <r>
    <x v="243"/>
    <s v="NEXT Egedal Gymnasium"/>
    <x v="2"/>
    <s v="Ung."/>
    <n v="11"/>
    <n v="2"/>
    <x v="1"/>
    <s v=""/>
    <x v="0"/>
    <x v="0"/>
    <m/>
    <s v=""/>
    <s v=""/>
  </r>
  <r>
    <x v="243"/>
    <s v="?"/>
    <x v="0"/>
    <s v="Børnehave"/>
    <n v="6"/>
    <n v="2"/>
    <x v="1"/>
    <s v=""/>
    <x v="0"/>
    <x v="1"/>
    <m/>
    <s v=""/>
    <s v=""/>
  </r>
  <r>
    <x v="244"/>
    <s v="Nordvestskolen"/>
    <x v="3"/>
    <s v="7-10"/>
    <n v="26"/>
    <n v="4"/>
    <x v="1"/>
    <s v=""/>
    <x v="0"/>
    <x v="1"/>
    <m/>
    <s v=""/>
    <s v=""/>
  </r>
  <r>
    <x v="244"/>
    <s v="Nordvestskolen"/>
    <x v="3"/>
    <s v="7-10"/>
    <n v="26"/>
    <n v="4"/>
    <x v="1"/>
    <s v=""/>
    <x v="0"/>
    <x v="1"/>
    <m/>
    <s v=""/>
    <s v=""/>
  </r>
  <r>
    <x v="244"/>
    <s v="Nordvestskolen"/>
    <x v="3"/>
    <s v="7-10"/>
    <n v="26"/>
    <n v="2"/>
    <x v="1"/>
    <s v=""/>
    <x v="0"/>
    <x v="1"/>
    <m/>
    <s v=""/>
    <s v=""/>
  </r>
  <r>
    <x v="244"/>
    <s v="STU SØL NYBORG"/>
    <x v="1"/>
    <s v="ung."/>
    <n v="24"/>
    <n v="9"/>
    <x v="1"/>
    <s v=""/>
    <x v="0"/>
    <x v="1"/>
    <m/>
    <s v=""/>
    <s v=""/>
  </r>
  <r>
    <x v="244"/>
    <s v="Tranbjerg Skole"/>
    <x v="3"/>
    <n v="9"/>
    <n v="17.5"/>
    <n v="1"/>
    <x v="0"/>
    <s v=""/>
    <x v="0"/>
    <x v="0"/>
    <m/>
    <s v=""/>
    <s v="x"/>
  </r>
  <r>
    <x v="244"/>
    <s v="Tranbjerg Skole"/>
    <x v="3"/>
    <n v="9"/>
    <n v="17.5"/>
    <n v="1"/>
    <x v="0"/>
    <s v=""/>
    <x v="0"/>
    <x v="0"/>
    <m/>
    <s v=""/>
    <s v="x"/>
  </r>
  <r>
    <x v="244"/>
    <s v="kathrinebjergskolen"/>
    <x v="3"/>
    <n v="9"/>
    <n v="11"/>
    <n v="2"/>
    <x v="1"/>
    <s v=""/>
    <x v="0"/>
    <x v="0"/>
    <m/>
    <s v=""/>
    <s v="x"/>
  </r>
  <r>
    <x v="244"/>
    <s v="Kalengskolen"/>
    <x v="4"/>
    <n v="0"/>
    <n v="6"/>
    <n v="3"/>
    <x v="1"/>
    <s v=""/>
    <x v="0"/>
    <x v="1"/>
    <m/>
    <s v=""/>
    <s v="x"/>
  </r>
  <r>
    <x v="245"/>
    <s v="Silkeborg Gymnasium"/>
    <x v="2"/>
    <s v="2g"/>
    <n v="25"/>
    <n v="1"/>
    <x v="1"/>
    <s v=""/>
    <x v="0"/>
    <x v="1"/>
    <m/>
    <s v=""/>
    <s v=""/>
  </r>
  <r>
    <x v="245"/>
    <s v="Ryomgaard Realskole"/>
    <x v="3"/>
    <n v="10"/>
    <n v="23"/>
    <n v="2"/>
    <x v="1"/>
    <s v=""/>
    <x v="0"/>
    <x v="1"/>
    <m/>
    <s v=""/>
    <s v=""/>
  </r>
  <r>
    <x v="245"/>
    <s v="Kornmod Realskole"/>
    <x v="3"/>
    <n v="10"/>
    <n v="22"/>
    <n v="1"/>
    <x v="1"/>
    <s v=""/>
    <x v="0"/>
    <x v="1"/>
    <m/>
    <s v=""/>
    <s v=""/>
  </r>
  <r>
    <x v="245"/>
    <s v="Elkærskolen"/>
    <x v="5"/>
    <n v="6"/>
    <n v="19"/>
    <n v="2"/>
    <x v="1"/>
    <s v=""/>
    <x v="0"/>
    <x v="0"/>
    <m/>
    <s v=""/>
    <s v="x"/>
  </r>
  <r>
    <x v="245"/>
    <s v="Livøskolen"/>
    <x v="3"/>
    <n v="7"/>
    <n v="18"/>
    <n v="1"/>
    <x v="1"/>
    <s v=""/>
    <x v="0"/>
    <x v="9"/>
    <m/>
    <s v=""/>
    <s v="x"/>
  </r>
  <r>
    <x v="245"/>
    <s v="Guldstjernevej skole, Randers"/>
    <x v="0"/>
    <s v="Børnehave"/>
    <n v="18"/>
    <n v="4"/>
    <x v="1"/>
    <s v=""/>
    <x v="0"/>
    <x v="0"/>
    <m/>
    <s v=""/>
    <s v=""/>
  </r>
  <r>
    <x v="245"/>
    <s v="Skødstrupskolen"/>
    <x v="3"/>
    <n v="7"/>
    <n v="12"/>
    <n v="3"/>
    <x v="1"/>
    <s v=""/>
    <x v="0"/>
    <x v="1"/>
    <m/>
    <s v=""/>
    <s v="x"/>
  </r>
  <r>
    <x v="245"/>
    <s v="GARDERØRET"/>
    <x v="0"/>
    <s v="Børnehave"/>
    <n v="11"/>
    <n v="3"/>
    <x v="1"/>
    <s v=""/>
    <x v="0"/>
    <x v="1"/>
    <m/>
    <s v=""/>
    <s v="x"/>
  </r>
  <r>
    <x v="245"/>
    <s v="Elenaæklens Børnehus"/>
    <x v="0"/>
    <s v="Vuggestue"/>
    <n v="7"/>
    <n v="4"/>
    <x v="1"/>
    <s v=""/>
    <x v="0"/>
    <x v="1"/>
    <m/>
    <s v=""/>
    <s v=""/>
  </r>
  <r>
    <x v="245"/>
    <s v="Jordbrugets udd centret Aarhus"/>
    <x v="2"/>
    <s v="GF2"/>
    <n v="4"/>
    <n v="1"/>
    <x v="1"/>
    <s v=""/>
    <x v="0"/>
    <x v="1"/>
    <m/>
    <s v=""/>
    <s v=""/>
  </r>
  <r>
    <x v="246"/>
    <s v="Hasle Skole"/>
    <x v="5"/>
    <n v="4"/>
    <n v="22"/>
    <n v="2"/>
    <x v="3"/>
    <m/>
    <x v="1"/>
    <x v="0"/>
    <m/>
    <s v="x"/>
    <s v="x"/>
  </r>
  <r>
    <x v="246"/>
    <s v="Katrinebjergskolen"/>
    <x v="3"/>
    <n v="9"/>
    <n v="16"/>
    <n v="2"/>
    <x v="7"/>
    <m/>
    <x v="1"/>
    <x v="0"/>
    <m/>
    <s v="x"/>
    <s v="x"/>
  </r>
  <r>
    <x v="246"/>
    <s v="Katrinebjergskolen"/>
    <x v="3"/>
    <n v="9"/>
    <n v="16"/>
    <n v="2"/>
    <x v="7"/>
    <m/>
    <x v="1"/>
    <x v="0"/>
    <m/>
    <s v="x"/>
    <s v="x"/>
  </r>
  <r>
    <x v="246"/>
    <s v="Risskov Efterskole"/>
    <x v="3"/>
    <n v="10"/>
    <n v="8"/>
    <n v="1"/>
    <x v="0"/>
    <m/>
    <x v="0"/>
    <x v="0"/>
    <m/>
    <m/>
    <s v="x"/>
  </r>
  <r>
    <x v="246"/>
    <s v="Aarhus Tech"/>
    <x v="1"/>
    <s v="Tech"/>
    <n v="7"/>
    <n v="1"/>
    <x v="0"/>
    <m/>
    <x v="0"/>
    <x v="0"/>
    <m/>
    <m/>
    <s v="x"/>
  </r>
  <r>
    <x v="246"/>
    <s v="SOSU Østjylland"/>
    <x v="12"/>
    <s v="SOSU"/>
    <n v="23"/>
    <n v="1"/>
    <x v="0"/>
    <m/>
    <x v="0"/>
    <x v="0"/>
    <m/>
    <m/>
    <s v="x"/>
  </r>
  <r>
    <x v="246"/>
    <s v="Skjoldhøjskolen"/>
    <x v="3"/>
    <s v="8.-9."/>
    <n v="5"/>
    <n v="2"/>
    <x v="0"/>
    <m/>
    <x v="0"/>
    <x v="0"/>
    <m/>
    <m/>
    <s v="x"/>
  </r>
  <r>
    <x v="246"/>
    <s v="Lindbjergskolen"/>
    <x v="4"/>
    <s v="1.-3."/>
    <n v="8"/>
    <n v="2"/>
    <x v="0"/>
    <m/>
    <x v="0"/>
    <x v="0"/>
    <m/>
    <m/>
    <m/>
  </r>
  <r>
    <x v="246"/>
    <s v="Katrinebjergskolen"/>
    <x v="3"/>
    <n v="9"/>
    <n v="14"/>
    <n v="2"/>
    <x v="0"/>
    <m/>
    <x v="0"/>
    <x v="0"/>
    <m/>
    <m/>
    <s v="x"/>
  </r>
  <r>
    <x v="246"/>
    <s v="Hasle Skole"/>
    <x v="5"/>
    <n v="4"/>
    <n v="21"/>
    <n v="2"/>
    <x v="0"/>
    <m/>
    <x v="0"/>
    <x v="0"/>
    <m/>
    <m/>
    <s v="x"/>
  </r>
  <r>
    <x v="246"/>
    <s v="Tranbjergskolen"/>
    <x v="4"/>
    <n v="2"/>
    <n v="24"/>
    <n v="4"/>
    <x v="0"/>
    <m/>
    <x v="0"/>
    <x v="0"/>
    <m/>
    <m/>
    <s v="x"/>
  </r>
  <r>
    <x v="246"/>
    <s v="Aarhus Tech"/>
    <x v="3"/>
    <n v="10"/>
    <m/>
    <n v="5"/>
    <x v="1"/>
    <s v=""/>
    <x v="0"/>
    <x v="1"/>
    <m/>
    <s v=""/>
    <s v="x"/>
  </r>
  <r>
    <x v="247"/>
    <s v="Rundhøjskolen"/>
    <x v="4"/>
    <n v="2"/>
    <n v="23"/>
    <n v="2"/>
    <x v="6"/>
    <m/>
    <x v="1"/>
    <x v="0"/>
    <m/>
    <s v="x"/>
    <s v="x"/>
  </r>
  <r>
    <x v="247"/>
    <s v="Rundhøjskolen"/>
    <x v="4"/>
    <n v="2"/>
    <n v="23"/>
    <n v="2"/>
    <x v="6"/>
    <m/>
    <x v="1"/>
    <x v="0"/>
    <m/>
    <s v="x"/>
    <s v="x"/>
  </r>
  <r>
    <x v="247"/>
    <s v="Vestergaardsskolen"/>
    <x v="5"/>
    <n v="5"/>
    <n v="23"/>
    <n v="2"/>
    <x v="8"/>
    <m/>
    <x v="1"/>
    <x v="0"/>
    <m/>
    <s v="x"/>
    <s v="x"/>
  </r>
  <r>
    <x v="247"/>
    <s v="Sødalskolen"/>
    <x v="3"/>
    <n v="7"/>
    <n v="21"/>
    <n v="2"/>
    <x v="7"/>
    <m/>
    <x v="1"/>
    <x v="0"/>
    <m/>
    <s v="x"/>
    <s v="x"/>
  </r>
  <r>
    <x v="247"/>
    <s v="Katrinebjergskolen"/>
    <x v="3"/>
    <n v="9"/>
    <n v="15"/>
    <n v="1"/>
    <x v="0"/>
    <m/>
    <x v="0"/>
    <x v="0"/>
    <m/>
    <m/>
    <s v="x"/>
  </r>
  <r>
    <x v="247"/>
    <s v="Stubbæk skole"/>
    <x v="5"/>
    <n v="6"/>
    <n v="18"/>
    <n v="2"/>
    <x v="0"/>
    <m/>
    <x v="0"/>
    <x v="15"/>
    <m/>
    <m/>
    <m/>
  </r>
  <r>
    <x v="247"/>
    <s v="Sct Hans skole"/>
    <x v="3"/>
    <n v="9"/>
    <n v="22"/>
    <n v="2"/>
    <x v="0"/>
    <m/>
    <x v="0"/>
    <x v="10"/>
    <m/>
    <m/>
    <m/>
  </r>
  <r>
    <x v="247"/>
    <s v="Sct Hans skole"/>
    <x v="3"/>
    <n v="9"/>
    <n v="22"/>
    <n v="2"/>
    <x v="0"/>
    <m/>
    <x v="0"/>
    <x v="10"/>
    <m/>
    <m/>
    <m/>
  </r>
  <r>
    <x v="247"/>
    <s v="Sct Hans skole"/>
    <x v="3"/>
    <n v="9"/>
    <n v="22"/>
    <n v="2"/>
    <x v="0"/>
    <m/>
    <x v="0"/>
    <x v="10"/>
    <m/>
    <m/>
    <m/>
  </r>
  <r>
    <x v="247"/>
    <s v="Studio Bramming"/>
    <x v="19"/>
    <s v="Klub"/>
    <n v="20"/>
    <n v="3"/>
    <x v="0"/>
    <m/>
    <x v="0"/>
    <x v="0"/>
    <m/>
    <m/>
    <m/>
  </r>
  <r>
    <x v="247"/>
    <s v="Studio Bramming"/>
    <x v="19"/>
    <s v="Klub"/>
    <n v="20"/>
    <n v="3"/>
    <x v="0"/>
    <m/>
    <x v="0"/>
    <x v="0"/>
    <m/>
    <m/>
    <m/>
  </r>
  <r>
    <x v="247"/>
    <s v="Læssøesgades skole"/>
    <x v="5"/>
    <s v="4.-5."/>
    <n v="5"/>
    <n v="3"/>
    <x v="0"/>
    <m/>
    <x v="0"/>
    <x v="0"/>
    <m/>
    <m/>
    <s v="x"/>
  </r>
  <r>
    <x v="247"/>
    <s v="Aarhus Tech"/>
    <x v="1"/>
    <s v="Tech"/>
    <n v="6"/>
    <n v="1"/>
    <x v="0"/>
    <m/>
    <x v="0"/>
    <x v="0"/>
    <m/>
    <m/>
    <s v="x"/>
  </r>
  <r>
    <x v="247"/>
    <s v="Aarhus Gymnasium Tilst"/>
    <x v="1"/>
    <s v="Gym."/>
    <n v="25"/>
    <n v="1"/>
    <x v="0"/>
    <m/>
    <x v="0"/>
    <x v="0"/>
    <m/>
    <m/>
    <s v="x"/>
  </r>
  <r>
    <x v="247"/>
    <s v="Aarhus Gymnasium Tilst"/>
    <x v="1"/>
    <s v="Gym."/>
    <n v="25"/>
    <n v="1"/>
    <x v="0"/>
    <m/>
    <x v="0"/>
    <x v="0"/>
    <m/>
    <m/>
    <s v="x"/>
  </r>
  <r>
    <x v="247"/>
    <s v="Hedensted Skole"/>
    <x v="4"/>
    <n v="3"/>
    <n v="22"/>
    <n v="2"/>
    <x v="0"/>
    <m/>
    <x v="0"/>
    <x v="0"/>
    <m/>
    <m/>
    <m/>
  </r>
  <r>
    <x v="247"/>
    <s v="Hedensted Skole"/>
    <x v="4"/>
    <n v="3"/>
    <n v="22"/>
    <n v="2"/>
    <x v="0"/>
    <m/>
    <x v="0"/>
    <x v="0"/>
    <m/>
    <m/>
    <m/>
  </r>
  <r>
    <x v="247"/>
    <s v="Hedensted Skole"/>
    <x v="4"/>
    <n v="3"/>
    <n v="22"/>
    <n v="2"/>
    <x v="0"/>
    <m/>
    <x v="0"/>
    <x v="0"/>
    <m/>
    <m/>
    <m/>
  </r>
  <r>
    <x v="247"/>
    <s v="Hedensted Skole"/>
    <x v="4"/>
    <n v="3"/>
    <n v="22"/>
    <n v="2"/>
    <x v="0"/>
    <m/>
    <x v="0"/>
    <x v="0"/>
    <m/>
    <m/>
    <m/>
  </r>
  <r>
    <x v="247"/>
    <s v="Bakkeskolen"/>
    <x v="3"/>
    <n v="9"/>
    <n v="27"/>
    <n v="1"/>
    <x v="0"/>
    <m/>
    <x v="0"/>
    <x v="0"/>
    <m/>
    <m/>
    <m/>
  </r>
  <r>
    <x v="247"/>
    <s v="Bakkeskolen"/>
    <x v="3"/>
    <n v="9"/>
    <n v="27"/>
    <n v="1"/>
    <x v="0"/>
    <m/>
    <x v="0"/>
    <x v="0"/>
    <m/>
    <m/>
    <m/>
  </r>
  <r>
    <x v="247"/>
    <s v="Tølløse Skole"/>
    <x v="3"/>
    <n v="9"/>
    <n v="25"/>
    <n v="3"/>
    <x v="0"/>
    <m/>
    <x v="0"/>
    <x v="0"/>
    <m/>
    <m/>
    <m/>
  </r>
  <r>
    <x v="247"/>
    <s v="Tølløse Skole"/>
    <x v="3"/>
    <n v="9"/>
    <n v="25"/>
    <n v="3"/>
    <x v="0"/>
    <m/>
    <x v="0"/>
    <x v="0"/>
    <m/>
    <m/>
    <m/>
  </r>
  <r>
    <x v="247"/>
    <s v="EUC Nordvest"/>
    <x v="1"/>
    <s v="EUD"/>
    <n v="19"/>
    <n v="2"/>
    <x v="0"/>
    <m/>
    <x v="0"/>
    <x v="0"/>
    <m/>
    <m/>
    <m/>
  </r>
  <r>
    <x v="247"/>
    <s v="EUC Nordvest"/>
    <x v="1"/>
    <s v="EUD"/>
    <n v="19"/>
    <n v="2"/>
    <x v="0"/>
    <m/>
    <x v="0"/>
    <x v="0"/>
    <m/>
    <m/>
    <m/>
  </r>
  <r>
    <x v="247"/>
    <s v="Det Blå Gymnasium"/>
    <x v="2"/>
    <s v="3.g"/>
    <n v="24.5"/>
    <n v="1"/>
    <x v="1"/>
    <s v=""/>
    <x v="0"/>
    <x v="1"/>
    <m/>
    <s v=""/>
    <s v=""/>
  </r>
  <r>
    <x v="247"/>
    <s v="Det Blå Gymnasium"/>
    <x v="2"/>
    <s v="3.g"/>
    <n v="24.5"/>
    <n v="1"/>
    <x v="1"/>
    <s v=""/>
    <x v="0"/>
    <x v="1"/>
    <m/>
    <s v=""/>
    <s v=""/>
  </r>
  <r>
    <x v="247"/>
    <s v="UC Syd Esbjerg"/>
    <x v="1"/>
    <s v="Ung."/>
    <n v="18"/>
    <n v="1"/>
    <x v="1"/>
    <s v=""/>
    <x v="0"/>
    <x v="1"/>
    <m/>
    <s v=""/>
    <s v=""/>
  </r>
  <r>
    <x v="248"/>
    <s v="Skjoldhøjskolen"/>
    <x v="5"/>
    <n v="5"/>
    <n v="17"/>
    <n v="1"/>
    <x v="8"/>
    <m/>
    <x v="1"/>
    <x v="0"/>
    <m/>
    <s v="x"/>
    <s v="x"/>
  </r>
  <r>
    <x v="248"/>
    <s v="Kochs Skole"/>
    <x v="3"/>
    <n v="7"/>
    <n v="16"/>
    <n v="2"/>
    <x v="11"/>
    <m/>
    <x v="1"/>
    <x v="0"/>
    <m/>
    <s v="x"/>
    <s v="x"/>
  </r>
  <r>
    <x v="248"/>
    <s v="Frederiksbjerg Skole"/>
    <x v="3"/>
    <n v="7"/>
    <n v="28"/>
    <n v="2"/>
    <x v="0"/>
    <m/>
    <x v="0"/>
    <x v="0"/>
    <m/>
    <m/>
    <s v="x"/>
  </r>
  <r>
    <x v="248"/>
    <s v="Specialskolen Silkeborg"/>
    <x v="3"/>
    <s v="7.-9."/>
    <n v="3"/>
    <n v="3"/>
    <x v="0"/>
    <m/>
    <x v="0"/>
    <x v="0"/>
    <m/>
    <m/>
    <m/>
  </r>
  <r>
    <x v="248"/>
    <s v="Aarhus Katedralskole"/>
    <x v="1"/>
    <s v="Gym."/>
    <n v="25"/>
    <n v="2"/>
    <x v="0"/>
    <m/>
    <x v="0"/>
    <x v="0"/>
    <m/>
    <m/>
    <s v="x"/>
  </r>
  <r>
    <x v="248"/>
    <s v="Aarhus Katedralskole"/>
    <x v="1"/>
    <s v="Gym."/>
    <n v="25"/>
    <n v="2"/>
    <x v="0"/>
    <m/>
    <x v="0"/>
    <x v="0"/>
    <m/>
    <m/>
    <s v="x"/>
  </r>
  <r>
    <x v="248"/>
    <s v="Aarhus Katedralskole"/>
    <x v="1"/>
    <s v="Gym."/>
    <n v="25"/>
    <n v="2"/>
    <x v="0"/>
    <m/>
    <x v="0"/>
    <x v="0"/>
    <m/>
    <m/>
    <s v="x"/>
  </r>
  <r>
    <x v="248"/>
    <s v="Brøndby Strand Skole"/>
    <x v="3"/>
    <n v="9"/>
    <n v="19"/>
    <n v="2"/>
    <x v="0"/>
    <m/>
    <x v="0"/>
    <x v="0"/>
    <m/>
    <m/>
    <m/>
  </r>
  <r>
    <x v="248"/>
    <s v="Aarhus Universitet Kinastudier"/>
    <x v="22"/>
    <s v="Uni."/>
    <n v="11"/>
    <n v="2"/>
    <x v="0"/>
    <m/>
    <x v="0"/>
    <x v="0"/>
    <m/>
    <m/>
    <s v="x"/>
  </r>
  <r>
    <x v="248"/>
    <s v="Idrætsskolen Lægegården"/>
    <x v="3"/>
    <n v="10"/>
    <n v="20"/>
    <n v="1"/>
    <x v="0"/>
    <m/>
    <x v="0"/>
    <x v="0"/>
    <m/>
    <m/>
    <m/>
  </r>
  <r>
    <x v="248"/>
    <s v="Skjoldhøjskolen"/>
    <x v="5"/>
    <n v="5"/>
    <n v="17"/>
    <n v="2"/>
    <x v="0"/>
    <m/>
    <x v="0"/>
    <x v="0"/>
    <m/>
    <m/>
    <s v="x"/>
  </r>
  <r>
    <x v="248"/>
    <s v="Jelling Friskole"/>
    <x v="5"/>
    <n v="4"/>
    <n v="13"/>
    <n v="2"/>
    <x v="1"/>
    <s v=""/>
    <x v="0"/>
    <x v="1"/>
    <m/>
    <s v=""/>
    <s v=""/>
  </r>
  <r>
    <x v="249"/>
    <s v="Holme skole"/>
    <x v="7"/>
    <s v="Special"/>
    <n v="8"/>
    <n v="2"/>
    <x v="15"/>
    <m/>
    <x v="1"/>
    <x v="0"/>
    <m/>
    <s v="x"/>
    <s v="x"/>
  </r>
  <r>
    <x v="249"/>
    <s v="Sølystskolen"/>
    <x v="5"/>
    <n v="6"/>
    <n v="23"/>
    <n v="2"/>
    <x v="7"/>
    <m/>
    <x v="1"/>
    <x v="0"/>
    <m/>
    <s v="x"/>
    <s v="x"/>
  </r>
  <r>
    <x v="249"/>
    <s v="Gullestrup Børnecenter"/>
    <x v="4"/>
    <s v="0.-6."/>
    <n v="20"/>
    <n v="2"/>
    <x v="0"/>
    <m/>
    <x v="0"/>
    <x v="0"/>
    <m/>
    <m/>
    <m/>
  </r>
  <r>
    <x v="249"/>
    <s v="Gullestrup Børnecenter"/>
    <x v="4"/>
    <s v="0.-6."/>
    <n v="20"/>
    <n v="2"/>
    <x v="0"/>
    <m/>
    <x v="0"/>
    <x v="0"/>
    <m/>
    <m/>
    <m/>
  </r>
  <r>
    <x v="249"/>
    <s v="Gullestrup Børnecenter"/>
    <x v="4"/>
    <s v="0.-6."/>
    <n v="20"/>
    <n v="2"/>
    <x v="0"/>
    <m/>
    <x v="0"/>
    <x v="0"/>
    <m/>
    <m/>
    <m/>
  </r>
  <r>
    <x v="249"/>
    <s v="Gullestrup Børnecenter"/>
    <x v="4"/>
    <s v="0.-6."/>
    <n v="20"/>
    <n v="2"/>
    <x v="0"/>
    <m/>
    <x v="0"/>
    <x v="0"/>
    <m/>
    <m/>
    <m/>
  </r>
  <r>
    <x v="249"/>
    <s v="Gullestrup Børnecenter"/>
    <x v="4"/>
    <s v="0.-6."/>
    <n v="20"/>
    <n v="2"/>
    <x v="0"/>
    <m/>
    <x v="0"/>
    <x v="0"/>
    <m/>
    <m/>
    <m/>
  </r>
  <r>
    <x v="249"/>
    <s v="Holme skole"/>
    <x v="3"/>
    <s v="8.-9."/>
    <n v="8"/>
    <n v="2"/>
    <x v="0"/>
    <m/>
    <x v="0"/>
    <x v="0"/>
    <m/>
    <m/>
    <s v="x"/>
  </r>
  <r>
    <x v="249"/>
    <s v="Hadsten skole"/>
    <x v="3"/>
    <s v="7.-9."/>
    <n v="13"/>
    <n v="4"/>
    <x v="0"/>
    <m/>
    <x v="0"/>
    <x v="0"/>
    <m/>
    <m/>
    <m/>
  </r>
  <r>
    <x v="249"/>
    <s v="Pædagogudd. Aarhus"/>
    <x v="1"/>
    <s v="Pæd."/>
    <n v="19"/>
    <n v="1"/>
    <x v="0"/>
    <m/>
    <x v="0"/>
    <x v="0"/>
    <m/>
    <m/>
    <s v="x"/>
  </r>
  <r>
    <x v="249"/>
    <s v="Pædagogudd. Aarhus"/>
    <x v="1"/>
    <s v="Pæd."/>
    <n v="19"/>
    <n v="1"/>
    <x v="0"/>
    <m/>
    <x v="0"/>
    <x v="0"/>
    <m/>
    <m/>
    <s v="x"/>
  </r>
  <r>
    <x v="249"/>
    <s v="Læssøesgades skole"/>
    <x v="24"/>
    <s v="Modtageklasse"/>
    <n v="29"/>
    <n v="7"/>
    <x v="0"/>
    <m/>
    <x v="0"/>
    <x v="0"/>
    <m/>
    <m/>
    <s v="x"/>
  </r>
  <r>
    <x v="249"/>
    <s v="VIA University College"/>
    <x v="10"/>
    <s v="Bygning"/>
    <n v="17"/>
    <n v="2"/>
    <x v="0"/>
    <m/>
    <x v="0"/>
    <x v="0"/>
    <m/>
    <m/>
    <s v="x"/>
  </r>
  <r>
    <x v="249"/>
    <s v="VIA University College"/>
    <x v="10"/>
    <s v="Bygning"/>
    <n v="17"/>
    <n v="2"/>
    <x v="0"/>
    <m/>
    <x v="0"/>
    <x v="0"/>
    <m/>
    <m/>
    <s v="x"/>
  </r>
  <r>
    <x v="249"/>
    <s v="Firhøjskolen"/>
    <x v="3"/>
    <n v="9"/>
    <n v="23"/>
    <n v="2"/>
    <x v="0"/>
    <m/>
    <x v="0"/>
    <x v="0"/>
    <m/>
    <m/>
    <m/>
  </r>
  <r>
    <x v="249"/>
    <s v="Vestervangsskolen"/>
    <x v="4"/>
    <n v="3"/>
    <n v="19"/>
    <n v="2"/>
    <x v="0"/>
    <m/>
    <x v="0"/>
    <x v="0"/>
    <m/>
    <m/>
    <m/>
  </r>
  <r>
    <x v="249"/>
    <s v="Vestervangsskolen"/>
    <x v="4"/>
    <n v="3"/>
    <n v="19"/>
    <n v="2"/>
    <x v="0"/>
    <m/>
    <x v="0"/>
    <x v="0"/>
    <m/>
    <m/>
    <m/>
  </r>
  <r>
    <x v="249"/>
    <s v="Vestervangsskolen"/>
    <x v="4"/>
    <n v="3"/>
    <n v="19"/>
    <n v="2"/>
    <x v="0"/>
    <m/>
    <x v="0"/>
    <x v="0"/>
    <m/>
    <m/>
    <m/>
  </r>
  <r>
    <x v="249"/>
    <s v="Vestervangsskolen"/>
    <x v="4"/>
    <n v="3"/>
    <n v="19"/>
    <n v="2"/>
    <x v="0"/>
    <m/>
    <x v="0"/>
    <x v="0"/>
    <m/>
    <m/>
    <m/>
  </r>
  <r>
    <x v="249"/>
    <s v="VEVO skolen, Skive"/>
    <x v="1"/>
    <s v="SOSU"/>
    <n v="14"/>
    <n v="1"/>
    <x v="0"/>
    <m/>
    <x v="0"/>
    <x v="0"/>
    <m/>
    <m/>
    <m/>
  </r>
  <r>
    <x v="249"/>
    <s v="Sølystskolen"/>
    <x v="5"/>
    <n v="6"/>
    <n v="18"/>
    <n v="1"/>
    <x v="0"/>
    <m/>
    <x v="0"/>
    <x v="0"/>
    <m/>
    <m/>
    <s v="x"/>
  </r>
  <r>
    <x v="249"/>
    <s v="Frederiksbjerg skole"/>
    <x v="4"/>
    <s v="Indskolingen"/>
    <n v="21"/>
    <n v="2"/>
    <x v="1"/>
    <s v=""/>
    <x v="0"/>
    <x v="0"/>
    <m/>
    <s v=""/>
    <s v=""/>
  </r>
  <r>
    <x v="249"/>
    <s v="Åby Sogn"/>
    <x v="25"/>
    <s v="Voksne"/>
    <n v="19.333333333333332"/>
    <n v="1.3333333333333333"/>
    <x v="1"/>
    <s v=""/>
    <x v="0"/>
    <x v="1"/>
    <m/>
    <s v=""/>
    <s v="x"/>
  </r>
  <r>
    <x v="249"/>
    <s v="Åby Sogn"/>
    <x v="25"/>
    <s v="Voksne"/>
    <n v="19.333333333333332"/>
    <n v="1.3333333333333333"/>
    <x v="1"/>
    <s v=""/>
    <x v="0"/>
    <x v="1"/>
    <m/>
    <s v=""/>
    <s v="x"/>
  </r>
  <r>
    <x v="249"/>
    <s v="Åby Sogn"/>
    <x v="25"/>
    <s v="Voksne"/>
    <n v="19.333333333333332"/>
    <n v="1.3333333333333333"/>
    <x v="1"/>
    <s v=""/>
    <x v="0"/>
    <x v="1"/>
    <m/>
    <s v=""/>
    <s v="x"/>
  </r>
  <r>
    <x v="249"/>
    <s v="Idrætsinstitutionen myretuen"/>
    <x v="0"/>
    <s v="Børnehave"/>
    <n v="16"/>
    <n v="3"/>
    <x v="1"/>
    <s v=""/>
    <x v="0"/>
    <x v="1"/>
    <m/>
    <s v=""/>
    <s v="x"/>
  </r>
  <r>
    <x v="249"/>
    <s v="Støvring Gym"/>
    <x v="2"/>
    <s v="3g"/>
    <n v="16"/>
    <n v="2"/>
    <x v="1"/>
    <s v=""/>
    <x v="0"/>
    <x v="1"/>
    <m/>
    <s v=""/>
    <s v=""/>
  </r>
  <r>
    <x v="249"/>
    <s v="væksthuset"/>
    <x v="0"/>
    <s v="Børnehave"/>
    <n v="8"/>
    <n v="2"/>
    <x v="1"/>
    <s v=""/>
    <x v="0"/>
    <x v="0"/>
    <m/>
    <s v=""/>
    <s v="x"/>
  </r>
  <r>
    <x v="250"/>
    <s v="Holme Skole"/>
    <x v="5"/>
    <s v="6.-8."/>
    <n v="3"/>
    <n v="1"/>
    <x v="0"/>
    <m/>
    <x v="0"/>
    <x v="0"/>
    <m/>
    <m/>
    <s v="x"/>
  </r>
  <r>
    <x v="250"/>
    <s v="VIA University College"/>
    <x v="23"/>
    <s v="VIA Lærer"/>
    <n v="18"/>
    <n v="1"/>
    <x v="0"/>
    <m/>
    <x v="0"/>
    <x v="0"/>
    <m/>
    <m/>
    <s v="x"/>
  </r>
  <r>
    <x v="250"/>
    <s v="Lindbjergskolens SFO"/>
    <x v="5"/>
    <s v="3-4"/>
    <n v="27"/>
    <n v="3"/>
    <x v="1"/>
    <s v=""/>
    <x v="0"/>
    <x v="0"/>
    <m/>
    <m/>
    <m/>
  </r>
  <r>
    <x v="250"/>
    <s v="Lindbjergskolens SFO"/>
    <x v="5"/>
    <s v="3-4"/>
    <n v="26"/>
    <n v="2"/>
    <x v="1"/>
    <s v=""/>
    <x v="0"/>
    <x v="0"/>
    <m/>
    <s v=""/>
    <s v=""/>
  </r>
  <r>
    <x v="250"/>
    <s v="Lindbjergskolens SFO"/>
    <x v="5"/>
    <s v="3-4"/>
    <n v="26"/>
    <n v="2"/>
    <x v="1"/>
    <s v=""/>
    <x v="0"/>
    <x v="0"/>
    <m/>
    <m/>
    <m/>
  </r>
  <r>
    <x v="250"/>
    <s v="Niels Ebbesen Skolen"/>
    <x v="4"/>
    <n v="3"/>
    <n v="23.5"/>
    <n v="3"/>
    <x v="1"/>
    <s v=""/>
    <x v="0"/>
    <x v="6"/>
    <m/>
    <s v=""/>
    <s v=""/>
  </r>
  <r>
    <x v="250"/>
    <s v="Niels Ebbesen Skolen"/>
    <x v="4"/>
    <n v="3"/>
    <n v="23.5"/>
    <n v="3"/>
    <x v="1"/>
    <s v=""/>
    <x v="0"/>
    <x v="6"/>
    <m/>
    <s v=""/>
    <s v=""/>
  </r>
  <r>
    <x v="250"/>
    <s v="Dalby Skole"/>
    <x v="3"/>
    <n v="8"/>
    <n v="23"/>
    <n v="1.5"/>
    <x v="1"/>
    <s v=""/>
    <x v="0"/>
    <x v="0"/>
    <m/>
    <s v=""/>
    <s v=""/>
  </r>
  <r>
    <x v="250"/>
    <s v="Dalby Skole"/>
    <x v="3"/>
    <n v="8"/>
    <n v="23"/>
    <n v="1.5"/>
    <x v="1"/>
    <s v=""/>
    <x v="0"/>
    <x v="0"/>
    <m/>
    <s v=""/>
    <s v=""/>
  </r>
  <r>
    <x v="250"/>
    <s v="Rundhøjskolen"/>
    <x v="4"/>
    <n v="2"/>
    <n v="22"/>
    <n v="3"/>
    <x v="1"/>
    <s v=""/>
    <x v="0"/>
    <x v="1"/>
    <m/>
    <s v=""/>
    <s v="x"/>
  </r>
  <r>
    <x v="250"/>
    <s v="U/Nord Frederikssund handelsgymnasium"/>
    <x v="2"/>
    <s v="ung."/>
    <n v="20.666666666666668"/>
    <n v="1.3333333333333333"/>
    <x v="1"/>
    <s v=""/>
    <x v="0"/>
    <x v="1"/>
    <m/>
    <s v=""/>
    <s v=""/>
  </r>
  <r>
    <x v="250"/>
    <s v="U/Nord Frederikssund handelsgymnasium"/>
    <x v="2"/>
    <s v="ung."/>
    <n v="20.666666666666668"/>
    <n v="1.3333333333333333"/>
    <x v="1"/>
    <s v=""/>
    <x v="0"/>
    <x v="1"/>
    <m/>
    <s v=""/>
    <s v=""/>
  </r>
  <r>
    <x v="250"/>
    <s v="U/Nord Frederikssund handelsgymnasium"/>
    <x v="2"/>
    <s v="ung."/>
    <n v="20.666666666666668"/>
    <n v="1.3333333333333333"/>
    <x v="1"/>
    <s v=""/>
    <x v="0"/>
    <x v="1"/>
    <m/>
    <s v=""/>
    <s v=""/>
  </r>
  <r>
    <x v="250"/>
    <s v="?"/>
    <x v="3"/>
    <n v="10"/>
    <n v="19.666666666666668"/>
    <n v="1.3333333333333333"/>
    <x v="1"/>
    <s v=""/>
    <x v="0"/>
    <x v="1"/>
    <m/>
    <s v=""/>
    <s v=""/>
  </r>
  <r>
    <x v="250"/>
    <s v="?"/>
    <x v="3"/>
    <n v="10"/>
    <n v="19.666666666666668"/>
    <n v="1.3333333333333333"/>
    <x v="1"/>
    <s v=""/>
    <x v="0"/>
    <x v="1"/>
    <m/>
    <s v=""/>
    <s v=""/>
  </r>
  <r>
    <x v="250"/>
    <s v="?"/>
    <x v="3"/>
    <n v="10"/>
    <n v="19.666666666666668"/>
    <n v="1.3333333333333333"/>
    <x v="1"/>
    <s v=""/>
    <x v="0"/>
    <x v="1"/>
    <m/>
    <s v=""/>
    <s v=""/>
  </r>
  <r>
    <x v="250"/>
    <s v="Risskov Skole"/>
    <x v="3"/>
    <n v="8"/>
    <n v="18"/>
    <n v="2"/>
    <x v="1"/>
    <s v=""/>
    <x v="0"/>
    <x v="1"/>
    <m/>
    <s v=""/>
    <s v="x"/>
  </r>
  <r>
    <x v="250"/>
    <s v="Hald Ege Efterskole"/>
    <x v="3"/>
    <n v="10"/>
    <n v="15"/>
    <n v="1"/>
    <x v="1"/>
    <s v=""/>
    <x v="0"/>
    <x v="1"/>
    <m/>
    <s v=""/>
    <s v=""/>
  </r>
  <r>
    <x v="250"/>
    <s v="Hald Ege Efterskole"/>
    <x v="3"/>
    <n v="10"/>
    <n v="15"/>
    <n v="1"/>
    <x v="1"/>
    <s v=""/>
    <x v="0"/>
    <x v="1"/>
    <m/>
    <s v=""/>
    <s v=""/>
  </r>
  <r>
    <x v="250"/>
    <s v="Ellevangskolen"/>
    <x v="3"/>
    <n v="8"/>
    <n v="15"/>
    <n v="2"/>
    <x v="1"/>
    <s v=""/>
    <x v="0"/>
    <x v="1"/>
    <m/>
    <s v=""/>
    <s v="x"/>
  </r>
  <r>
    <x v="250"/>
    <s v="Ung Aabenraa"/>
    <x v="3"/>
    <s v="8-9"/>
    <n v="12"/>
    <n v="4"/>
    <x v="1"/>
    <s v=""/>
    <x v="0"/>
    <x v="0"/>
    <m/>
    <s v=""/>
    <s v=""/>
  </r>
  <r>
    <x v="250"/>
    <s v="FGU Silkeborg"/>
    <x v="13"/>
    <s v="FGU"/>
    <n v="7"/>
    <n v="3"/>
    <x v="1"/>
    <s v=""/>
    <x v="0"/>
    <x v="1"/>
    <m/>
    <s v=""/>
    <s v=""/>
  </r>
  <r>
    <x v="250"/>
    <s v="Lauge Kocks børnehave"/>
    <x v="0"/>
    <s v="Børnehave"/>
    <n v="7"/>
    <n v="2"/>
    <x v="1"/>
    <s v=""/>
    <x v="0"/>
    <x v="1"/>
    <m/>
    <s v=""/>
    <s v="x"/>
  </r>
  <r>
    <x v="250"/>
    <s v="Idrætsinstitutonen Elkkær"/>
    <x v="17"/>
    <s v="Andre"/>
    <n v="7"/>
    <n v="2"/>
    <x v="1"/>
    <s v=""/>
    <x v="0"/>
    <x v="0"/>
    <m/>
    <s v=""/>
    <s v="x"/>
  </r>
  <r>
    <x v="250"/>
    <s v="Silkeborg ungdomsskole"/>
    <x v="3"/>
    <s v="7-10"/>
    <n v="6"/>
    <n v="2"/>
    <x v="1"/>
    <s v=""/>
    <x v="0"/>
    <x v="1"/>
    <m/>
    <s v=""/>
    <s v=""/>
  </r>
  <r>
    <x v="251"/>
    <s v="SOSU Østjylland"/>
    <x v="12"/>
    <s v="SOSU"/>
    <s v="x"/>
    <n v="1"/>
    <x v="1"/>
    <s v=""/>
    <x v="0"/>
    <x v="1"/>
    <m/>
    <s v=""/>
    <s v="x"/>
  </r>
  <r>
    <x v="251"/>
    <s v="Aarhus Efterskole"/>
    <x v="3"/>
    <n v="10"/>
    <n v="26"/>
    <n v="2"/>
    <x v="1"/>
    <s v=""/>
    <x v="0"/>
    <x v="1"/>
    <m/>
    <s v=""/>
    <s v="x"/>
  </r>
  <r>
    <x v="251"/>
    <s v="Aarhus Efterskole"/>
    <x v="3"/>
    <n v="10"/>
    <n v="26"/>
    <n v="2"/>
    <x v="1"/>
    <s v=""/>
    <x v="0"/>
    <x v="1"/>
    <m/>
    <s v=""/>
    <s v="x"/>
  </r>
  <r>
    <x v="251"/>
    <s v="Sabro Korsvej Skolen"/>
    <x v="3"/>
    <n v="9"/>
    <n v="26"/>
    <n v="2"/>
    <x v="1"/>
    <s v=""/>
    <x v="0"/>
    <x v="0"/>
    <m/>
    <s v=""/>
    <s v="x"/>
  </r>
  <r>
    <x v="251"/>
    <s v="Hornslet Skole"/>
    <x v="5"/>
    <n v="5"/>
    <n v="23.5"/>
    <n v="1.5"/>
    <x v="1"/>
    <s v=""/>
    <x v="0"/>
    <x v="0"/>
    <m/>
    <s v=""/>
    <s v=""/>
  </r>
  <r>
    <x v="251"/>
    <s v="Hornslet Skole"/>
    <x v="5"/>
    <n v="5"/>
    <n v="23.5"/>
    <n v="1.5"/>
    <x v="1"/>
    <s v=""/>
    <x v="0"/>
    <x v="0"/>
    <m/>
    <s v=""/>
    <s v=""/>
  </r>
  <r>
    <x v="251"/>
    <s v="ELISE SMITHS SKOLE"/>
    <x v="3"/>
    <n v="7"/>
    <n v="23"/>
    <n v="2"/>
    <x v="1"/>
    <s v=""/>
    <x v="0"/>
    <x v="1"/>
    <m/>
    <s v=""/>
    <s v=""/>
  </r>
  <r>
    <x v="251"/>
    <s v="VIA Pædagoguddannelsen i Ikast"/>
    <x v="10"/>
    <s v="VIA"/>
    <n v="22"/>
    <n v="2"/>
    <x v="1"/>
    <s v=""/>
    <x v="0"/>
    <x v="0"/>
    <m/>
    <s v=""/>
    <s v=""/>
  </r>
  <r>
    <x v="251"/>
    <s v="Viborg ungdomsskole"/>
    <x v="3"/>
    <n v="10"/>
    <n v="20"/>
    <n v="5"/>
    <x v="0"/>
    <s v=""/>
    <x v="0"/>
    <x v="15"/>
    <m/>
    <s v=""/>
    <s v="x"/>
  </r>
  <r>
    <x v="251"/>
    <s v="SOSU Østjylland"/>
    <x v="12"/>
    <s v="SOSU"/>
    <n v="16"/>
    <n v="2"/>
    <x v="1"/>
    <s v=""/>
    <x v="0"/>
    <x v="1"/>
    <m/>
    <s v=""/>
    <s v="x"/>
  </r>
  <r>
    <x v="251"/>
    <s v="Ungvejle"/>
    <x v="3"/>
    <s v="8-9"/>
    <n v="11"/>
    <n v="3"/>
    <x v="1"/>
    <s v=""/>
    <x v="0"/>
    <x v="1"/>
    <m/>
    <s v=""/>
    <s v=""/>
  </r>
  <r>
    <x v="251"/>
    <s v="Risskov Efterskole"/>
    <x v="3"/>
    <n v="10"/>
    <n v="11"/>
    <n v="1"/>
    <x v="1"/>
    <s v=""/>
    <x v="0"/>
    <x v="0"/>
    <m/>
    <s v=""/>
    <s v="x"/>
  </r>
  <r>
    <x v="251"/>
    <s v="FGU Midtjylland"/>
    <x v="13"/>
    <s v="FGU"/>
    <n v="9"/>
    <n v="2"/>
    <x v="1"/>
    <s v=""/>
    <x v="0"/>
    <x v="0"/>
    <m/>
    <s v=""/>
    <s v=""/>
  </r>
  <r>
    <x v="251"/>
    <s v="Børnehuset Havern"/>
    <x v="0"/>
    <s v="Børnehave"/>
    <n v="8"/>
    <n v="8"/>
    <x v="1"/>
    <s v=""/>
    <x v="0"/>
    <x v="1"/>
    <m/>
    <s v=""/>
    <s v=""/>
  </r>
  <r>
    <x v="251"/>
    <s v="VRC Skole Silkeborg"/>
    <x v="5"/>
    <s v="1-6"/>
    <n v="7"/>
    <n v="3"/>
    <x v="1"/>
    <s v=""/>
    <x v="0"/>
    <x v="0"/>
    <m/>
    <s v=""/>
    <s v=""/>
  </r>
  <r>
    <x v="251"/>
    <s v="harlev Dagpleje"/>
    <x v="0"/>
    <s v="Dagpleje"/>
    <n v="5"/>
    <n v="2"/>
    <x v="1"/>
    <s v=""/>
    <x v="0"/>
    <x v="1"/>
    <m/>
    <s v=""/>
    <s v=""/>
  </r>
  <r>
    <x v="251"/>
    <s v="langesøsskolen"/>
    <x v="5"/>
    <s v="4-5"/>
    <n v="11"/>
    <n v="4"/>
    <x v="1"/>
    <s v=""/>
    <x v="0"/>
    <x v="0"/>
    <m/>
    <s v=""/>
    <s v=""/>
  </r>
  <r>
    <x v="252"/>
    <s v="Elise Smiths Skole"/>
    <x v="3"/>
    <n v="9"/>
    <n v="27"/>
    <n v="2"/>
    <x v="1"/>
    <s v=""/>
    <x v="0"/>
    <x v="1"/>
    <m/>
    <s v=""/>
    <s v="x"/>
  </r>
  <r>
    <x v="252"/>
    <s v="Engdalskolen"/>
    <x v="3"/>
    <n v="8"/>
    <n v="25"/>
    <n v="2"/>
    <x v="1"/>
    <s v=""/>
    <x v="0"/>
    <x v="10"/>
    <m/>
    <s v=""/>
    <s v="x"/>
  </r>
  <r>
    <x v="252"/>
    <s v="10. vejle fjord efterskole kommune"/>
    <x v="3"/>
    <n v="10"/>
    <n v="23.666666666666668"/>
    <n v="5"/>
    <x v="1"/>
    <s v=""/>
    <x v="0"/>
    <x v="1"/>
    <m/>
    <s v=""/>
    <s v=""/>
  </r>
  <r>
    <x v="252"/>
    <s v="10. vejle fjord efterskole kommune"/>
    <x v="3"/>
    <n v="10"/>
    <n v="23.666666666666668"/>
    <n v="5"/>
    <x v="1"/>
    <m/>
    <x v="0"/>
    <x v="0"/>
    <m/>
    <m/>
    <m/>
  </r>
  <r>
    <x v="252"/>
    <s v="10. vejle fjord efterskole kommune"/>
    <x v="3"/>
    <n v="10"/>
    <n v="23.666666666666668"/>
    <n v="5"/>
    <x v="1"/>
    <m/>
    <x v="0"/>
    <x v="0"/>
    <m/>
    <m/>
    <m/>
  </r>
  <r>
    <x v="252"/>
    <s v="Langkær Gymnasium"/>
    <x v="3"/>
    <s v="6-9"/>
    <n v="10"/>
    <n v="3"/>
    <x v="1"/>
    <s v=""/>
    <x v="0"/>
    <x v="1"/>
    <m/>
    <s v=""/>
    <s v="x"/>
  </r>
  <r>
    <x v="252"/>
    <s v=""/>
    <x v="4"/>
    <s v="0-1 kl"/>
    <n v="7"/>
    <n v="5"/>
    <x v="1"/>
    <s v=""/>
    <x v="0"/>
    <x v="1"/>
    <m/>
    <s v=""/>
    <s v=""/>
  </r>
  <r>
    <x v="252"/>
    <s v="Læssøesgades Skole"/>
    <x v="5"/>
    <n v="5"/>
    <n v="7"/>
    <n v="2"/>
    <x v="1"/>
    <s v=""/>
    <x v="0"/>
    <x v="1"/>
    <m/>
    <s v=""/>
    <s v="x"/>
  </r>
  <r>
    <x v="252"/>
    <s v="Natur og Miljøenheden v. Århus"/>
    <x v="0"/>
    <s v="Børnehave"/>
    <n v="6"/>
    <n v="2"/>
    <x v="1"/>
    <s v=""/>
    <x v="0"/>
    <x v="1"/>
    <m/>
    <s v=""/>
    <s v="x"/>
  </r>
  <r>
    <x v="252"/>
    <s v="Hjemmeskole"/>
    <x v="4"/>
    <s v="1.-5."/>
    <n v="4"/>
    <n v="2"/>
    <x v="1"/>
    <s v=""/>
    <x v="0"/>
    <x v="0"/>
    <m/>
    <s v=""/>
    <s v=""/>
  </r>
  <r>
    <x v="252"/>
    <s v="Hjemmeskole"/>
    <x v="4"/>
    <n v="1"/>
    <n v="2"/>
    <n v="2"/>
    <x v="1"/>
    <s v=""/>
    <x v="0"/>
    <x v="1"/>
    <m/>
    <s v=""/>
    <s v="x"/>
  </r>
  <r>
    <x v="253"/>
    <s v="Ungsyddjurs"/>
    <x v="19"/>
    <s v="Klub"/>
    <n v="25"/>
    <n v="2"/>
    <x v="0"/>
    <m/>
    <x v="0"/>
    <x v="0"/>
    <m/>
    <m/>
    <m/>
  </r>
  <r>
    <x v="253"/>
    <s v="Ungsyddjurs"/>
    <x v="19"/>
    <s v="Klub"/>
    <n v="25"/>
    <n v="2"/>
    <x v="0"/>
    <m/>
    <x v="0"/>
    <x v="0"/>
    <m/>
    <m/>
    <m/>
  </r>
  <r>
    <x v="253"/>
    <s v="Kragelundskolen"/>
    <x v="4"/>
    <s v="0.-3."/>
    <n v="10"/>
    <n v="3"/>
    <x v="0"/>
    <m/>
    <x v="0"/>
    <x v="0"/>
    <m/>
    <m/>
    <m/>
  </r>
  <r>
    <x v="253"/>
    <s v="SCU"/>
    <x v="2"/>
    <s v="Gym."/>
    <n v="28"/>
    <n v="2"/>
    <x v="0"/>
    <s v=""/>
    <x v="0"/>
    <x v="1"/>
    <m/>
    <s v=""/>
    <s v=""/>
  </r>
  <r>
    <x v="253"/>
    <s v="Ulstrup Skole"/>
    <x v="5"/>
    <n v="6"/>
    <n v="27"/>
    <n v="3"/>
    <x v="1"/>
    <s v=""/>
    <x v="0"/>
    <x v="7"/>
    <m/>
    <s v=""/>
    <s v=""/>
  </r>
  <r>
    <x v="253"/>
    <s v="?"/>
    <x v="3"/>
    <n v="10"/>
    <n v="10"/>
    <n v="4"/>
    <x v="1"/>
    <s v=""/>
    <x v="0"/>
    <x v="1"/>
    <m/>
    <s v=""/>
    <s v=""/>
  </r>
  <r>
    <x v="253"/>
    <s v="GJUK"/>
    <x v="5"/>
    <s v="3-6"/>
    <n v="8"/>
    <n v="1"/>
    <x v="1"/>
    <s v=""/>
    <x v="0"/>
    <x v="1"/>
    <m/>
    <s v=""/>
    <s v=""/>
  </r>
  <r>
    <x v="253"/>
    <s v="Ikast Nordre Skole"/>
    <x v="3"/>
    <s v="8-9"/>
    <n v="2"/>
    <n v="2"/>
    <x v="1"/>
    <s v=""/>
    <x v="0"/>
    <x v="1"/>
    <m/>
    <s v=""/>
    <s v="x"/>
  </r>
  <r>
    <x v="254"/>
    <s v="Klubben Solbjerg"/>
    <x v="19"/>
    <s v="Klub"/>
    <n v="2"/>
    <n v="1"/>
    <x v="0"/>
    <m/>
    <x v="0"/>
    <x v="0"/>
    <m/>
    <m/>
    <s v="x"/>
  </r>
  <r>
    <x v="254"/>
    <s v="Skovvangskolen"/>
    <x v="4"/>
    <s v="0.-3."/>
    <n v="14"/>
    <n v="4"/>
    <x v="0"/>
    <m/>
    <x v="0"/>
    <x v="0"/>
    <m/>
    <m/>
    <s v="x"/>
  </r>
  <r>
    <x v="254"/>
    <s v="Fonden Ørnehøj STU"/>
    <x v="18"/>
    <s v="STU"/>
    <n v="17"/>
    <n v="4"/>
    <x v="0"/>
    <m/>
    <x v="0"/>
    <x v="0"/>
    <m/>
    <m/>
    <m/>
  </r>
  <r>
    <x v="254"/>
    <s v="Børnehuset Engen"/>
    <x v="0"/>
    <s v="Børnehave"/>
    <n v="8"/>
    <n v="2"/>
    <x v="0"/>
    <m/>
    <x v="0"/>
    <x v="0"/>
    <m/>
    <m/>
    <s v="x"/>
  </r>
  <r>
    <x v="254"/>
    <s v="Næshøjskolens SFO"/>
    <x v="20"/>
    <s v="SFO"/>
    <n v="5"/>
    <n v="2"/>
    <x v="0"/>
    <m/>
    <x v="0"/>
    <x v="0"/>
    <m/>
    <m/>
    <s v="x"/>
  </r>
  <r>
    <x v="254"/>
    <s v="Aarhus HF &amp; VUC"/>
    <x v="1"/>
    <s v="Ung."/>
    <n v="21"/>
    <n v="2"/>
    <x v="1"/>
    <s v=""/>
    <x v="0"/>
    <x v="1"/>
    <m/>
    <s v=""/>
    <s v="x"/>
  </r>
  <r>
    <x v="255"/>
    <s v="Fritids- og ungdomsklubben Gammelgaard"/>
    <x v="19"/>
    <s v="Klub"/>
    <n v="4"/>
    <n v="2"/>
    <x v="0"/>
    <m/>
    <x v="0"/>
    <x v="0"/>
    <m/>
    <m/>
    <s v="x"/>
  </r>
  <r>
    <x v="255"/>
    <s v="Skolen for arkitektur"/>
    <x v="17"/>
    <s v="Arkitekt"/>
    <n v="6"/>
    <n v="1"/>
    <x v="0"/>
    <m/>
    <x v="0"/>
    <x v="0"/>
    <m/>
    <m/>
    <s v="x"/>
  </r>
  <r>
    <x v="255"/>
    <s v="Højvangskolen"/>
    <x v="4"/>
    <n v="1"/>
    <n v="21"/>
    <n v="3"/>
    <x v="0"/>
    <m/>
    <x v="0"/>
    <x v="0"/>
    <m/>
    <m/>
    <m/>
  </r>
  <r>
    <x v="255"/>
    <s v="Højvangskolens SFO"/>
    <x v="20"/>
    <s v="SFO"/>
    <n v="16"/>
    <n v="4"/>
    <x v="0"/>
    <m/>
    <x v="0"/>
    <x v="0"/>
    <m/>
    <m/>
    <m/>
  </r>
  <r>
    <x v="255"/>
    <s v="Digetskolen"/>
    <x v="4"/>
    <s v="0-6"/>
    <n v="27"/>
    <n v="4"/>
    <x v="0"/>
    <s v=""/>
    <x v="0"/>
    <x v="10"/>
    <m/>
    <s v=""/>
    <s v=""/>
  </r>
  <r>
    <x v="255"/>
    <s v="Digetskolen"/>
    <x v="4"/>
    <s v="0-6"/>
    <n v="26"/>
    <n v="4"/>
    <x v="0"/>
    <s v=""/>
    <x v="0"/>
    <x v="10"/>
    <m/>
    <s v=""/>
    <s v=""/>
  </r>
  <r>
    <x v="255"/>
    <s v="Digetskolen"/>
    <x v="4"/>
    <s v="0-6"/>
    <n v="26"/>
    <n v="4"/>
    <x v="0"/>
    <s v=""/>
    <x v="0"/>
    <x v="10"/>
    <m/>
    <s v=""/>
    <s v=""/>
  </r>
  <r>
    <x v="255"/>
    <s v="Sosu Østjylland"/>
    <x v="12"/>
    <s v="SOSU"/>
    <n v="14"/>
    <n v="1"/>
    <x v="1"/>
    <s v=""/>
    <x v="0"/>
    <x v="1"/>
    <m/>
    <s v=""/>
    <s v=""/>
  </r>
  <r>
    <x v="255"/>
    <s v="Egebjerg Ungdomsskole"/>
    <x v="3"/>
    <s v="8-9"/>
    <n v="10"/>
    <n v="5"/>
    <x v="1"/>
    <s v=""/>
    <x v="0"/>
    <x v="7"/>
    <m/>
    <s v=""/>
    <s v=""/>
  </r>
  <r>
    <x v="255"/>
    <s v="Aaby Skole"/>
    <x v="8"/>
    <s v=""/>
    <n v="4"/>
    <n v="1"/>
    <x v="1"/>
    <s v=""/>
    <x v="0"/>
    <x v="1"/>
    <m/>
    <s v=""/>
    <s v="x"/>
  </r>
  <r>
    <x v="256"/>
    <s v="Hjemmeskole"/>
    <x v="11"/>
    <n v="0"/>
    <n v="1"/>
    <n v="1"/>
    <x v="0"/>
    <m/>
    <x v="0"/>
    <x v="0"/>
    <m/>
    <m/>
    <m/>
  </r>
  <r>
    <x v="256"/>
    <s v="SOSU Østjylland"/>
    <x v="1"/>
    <s v="SOSU"/>
    <n v="14"/>
    <n v="1"/>
    <x v="0"/>
    <m/>
    <x v="0"/>
    <x v="0"/>
    <m/>
    <m/>
    <s v="x"/>
  </r>
  <r>
    <x v="256"/>
    <s v="Frederiksbjerg Skole"/>
    <x v="20"/>
    <s v="SFO"/>
    <n v="10"/>
    <n v="2"/>
    <x v="0"/>
    <m/>
    <x v="0"/>
    <x v="0"/>
    <m/>
    <m/>
    <s v="x"/>
  </r>
  <r>
    <x v="256"/>
    <s v="Børnehuset Ole Rømer"/>
    <x v="0"/>
    <s v="Vuggestue"/>
    <n v="8"/>
    <n v="4"/>
    <x v="0"/>
    <m/>
    <x v="0"/>
    <x v="0"/>
    <m/>
    <m/>
    <s v="x"/>
  </r>
  <r>
    <x v="256"/>
    <s v="Skattekisten"/>
    <x v="0"/>
    <s v="Børnehave"/>
    <n v="19"/>
    <n v="5"/>
    <x v="0"/>
    <m/>
    <x v="0"/>
    <x v="0"/>
    <m/>
    <m/>
    <s v="x"/>
  </r>
  <r>
    <x v="256"/>
    <s v="HAMMERum EFTERSKOLE"/>
    <x v="3"/>
    <s v="9-10"/>
    <n v="28"/>
    <n v="0"/>
    <x v="1"/>
    <s v=""/>
    <x v="0"/>
    <x v="0"/>
    <m/>
    <m/>
    <m/>
  </r>
  <r>
    <x v="256"/>
    <s v="HAMMERum EFTERSKOLE"/>
    <x v="3"/>
    <s v="9-10"/>
    <n v="27"/>
    <n v="1"/>
    <x v="1"/>
    <s v=""/>
    <x v="0"/>
    <x v="0"/>
    <m/>
    <s v=""/>
    <s v=""/>
  </r>
  <r>
    <x v="256"/>
    <s v="HAMMERum EFTERSKOLE"/>
    <x v="3"/>
    <s v="9-10"/>
    <n v="27"/>
    <n v="1"/>
    <x v="1"/>
    <s v=""/>
    <x v="0"/>
    <x v="0"/>
    <m/>
    <m/>
    <m/>
  </r>
  <r>
    <x v="256"/>
    <s v="HAMMERum EFTERSKOLE"/>
    <x v="3"/>
    <s v="9-10"/>
    <n v="27"/>
    <n v="0"/>
    <x v="1"/>
    <s v=""/>
    <x v="0"/>
    <x v="0"/>
    <m/>
    <m/>
    <m/>
  </r>
  <r>
    <x v="256"/>
    <s v="Kobberup Skole"/>
    <x v="4"/>
    <s v="3+8"/>
    <n v="22.333333333333332"/>
    <n v="3.3333333333333335"/>
    <x v="1"/>
    <s v=""/>
    <x v="0"/>
    <x v="0"/>
    <m/>
    <s v=""/>
    <s v=""/>
  </r>
  <r>
    <x v="256"/>
    <s v="Kobberup Skole"/>
    <x v="4"/>
    <s v="3+8"/>
    <n v="22.333333333333332"/>
    <n v="3.3333333333333335"/>
    <x v="1"/>
    <s v=""/>
    <x v="0"/>
    <x v="0"/>
    <m/>
    <s v=""/>
    <s v=""/>
  </r>
  <r>
    <x v="256"/>
    <s v="Kobberup Skole"/>
    <x v="4"/>
    <s v="3+8"/>
    <n v="22.333333333333332"/>
    <n v="3.3333333333333335"/>
    <x v="1"/>
    <s v=""/>
    <x v="0"/>
    <x v="0"/>
    <m/>
    <s v=""/>
    <s v=""/>
  </r>
  <r>
    <x v="256"/>
    <s v="Børnebakkeskolen"/>
    <x v="3"/>
    <n v="9"/>
    <n v="21.333333333333332"/>
    <n v="1"/>
    <x v="1"/>
    <s v=""/>
    <x v="0"/>
    <x v="1"/>
    <m/>
    <s v=""/>
    <s v=""/>
  </r>
  <r>
    <x v="256"/>
    <s v="Børnebakkeskolen"/>
    <x v="3"/>
    <n v="9"/>
    <n v="21.333333333333332"/>
    <n v="1"/>
    <x v="1"/>
    <s v=""/>
    <x v="0"/>
    <x v="1"/>
    <m/>
    <m/>
    <m/>
  </r>
  <r>
    <x v="256"/>
    <s v="Børnebakkeskolen"/>
    <x v="3"/>
    <n v="9"/>
    <n v="21.333333333333332"/>
    <n v="1"/>
    <x v="1"/>
    <s v=""/>
    <x v="0"/>
    <x v="1"/>
    <m/>
    <m/>
    <m/>
  </r>
  <r>
    <x v="256"/>
    <s v="DII SPILOPPEN HASSELAGER"/>
    <x v="0"/>
    <s v="Børnehave"/>
    <n v="18"/>
    <n v="3"/>
    <x v="1"/>
    <s v=""/>
    <x v="0"/>
    <x v="1"/>
    <m/>
    <s v=""/>
    <s v="x"/>
  </r>
  <r>
    <x v="256"/>
    <s v="højmarkskolen"/>
    <x v="3"/>
    <s v="7-10"/>
    <n v="15"/>
    <n v="5"/>
    <x v="1"/>
    <s v=""/>
    <x v="0"/>
    <x v="1"/>
    <m/>
    <s v=""/>
    <s v=""/>
  </r>
  <r>
    <x v="256"/>
    <s v="Bakkeskolen"/>
    <x v="3"/>
    <n v="7"/>
    <n v="15"/>
    <n v="2"/>
    <x v="1"/>
    <s v=""/>
    <x v="0"/>
    <x v="1"/>
    <m/>
    <s v=""/>
    <s v=""/>
  </r>
  <r>
    <x v="256"/>
    <s v="samsøgades skole"/>
    <x v="4"/>
    <n v="1"/>
    <n v="14"/>
    <n v="2"/>
    <x v="1"/>
    <s v=""/>
    <x v="0"/>
    <x v="1"/>
    <m/>
    <s v=""/>
    <s v="x"/>
  </r>
  <r>
    <x v="256"/>
    <s v="Auning Skole"/>
    <x v="3"/>
    <n v="7"/>
    <n v="7"/>
    <n v="2"/>
    <x v="1"/>
    <s v=""/>
    <x v="0"/>
    <x v="1"/>
    <m/>
    <s v=""/>
    <s v=""/>
  </r>
  <r>
    <x v="256"/>
    <s v="Hjemmeskole"/>
    <x v="4"/>
    <s v="1+2+5"/>
    <n v="7"/>
    <n v="2"/>
    <x v="1"/>
    <s v=""/>
    <x v="0"/>
    <x v="19"/>
    <m/>
    <s v=""/>
    <s v=""/>
  </r>
  <r>
    <x v="256"/>
    <s v="Horsens Ungdomsskole"/>
    <x v="3"/>
    <n v="9"/>
    <n v="6"/>
    <n v="2"/>
    <x v="1"/>
    <s v=""/>
    <x v="0"/>
    <x v="1"/>
    <m/>
    <s v=""/>
    <s v=""/>
  </r>
  <r>
    <x v="256"/>
    <s v="Trekløverskolen"/>
    <x v="3"/>
    <s v="8-9"/>
    <n v="4"/>
    <n v="3"/>
    <x v="1"/>
    <s v=""/>
    <x v="0"/>
    <x v="1"/>
    <m/>
    <s v=""/>
    <s v="x"/>
  </r>
  <r>
    <x v="256"/>
    <s v="Katrinebjergskolen"/>
    <x v="5"/>
    <s v="3-5"/>
    <n v="4"/>
    <n v="3"/>
    <x v="1"/>
    <s v=""/>
    <x v="0"/>
    <x v="0"/>
    <m/>
    <s v=""/>
    <s v="x"/>
  </r>
  <r>
    <x v="257"/>
    <s v="AOF Job og Dansk"/>
    <x v="16"/>
    <s v="Sprogskole"/>
    <n v="10"/>
    <n v="1"/>
    <x v="0"/>
    <m/>
    <x v="0"/>
    <x v="0"/>
    <m/>
    <m/>
    <s v="x"/>
  </r>
  <r>
    <x v="257"/>
    <s v="Myrtuen Børnehave"/>
    <x v="0"/>
    <s v="Børnehave"/>
    <n v="1"/>
    <n v="1"/>
    <x v="0"/>
    <m/>
    <x v="0"/>
    <x v="0"/>
    <m/>
    <m/>
    <s v="x"/>
  </r>
  <r>
    <x v="257"/>
    <s v="FGU Skjoldby"/>
    <x v="3"/>
    <n v="9"/>
    <n v="26"/>
    <n v="1"/>
    <x v="1"/>
    <s v=""/>
    <x v="0"/>
    <x v="2"/>
    <m/>
    <s v=""/>
    <s v=""/>
  </r>
  <r>
    <x v="257"/>
    <s v="FGU Skjoldby"/>
    <x v="3"/>
    <n v="9"/>
    <n v="26"/>
    <n v="1"/>
    <x v="1"/>
    <s v=""/>
    <x v="0"/>
    <x v="2"/>
    <m/>
    <s v=""/>
    <s v=""/>
  </r>
  <r>
    <x v="257"/>
    <s v="?"/>
    <x v="2"/>
    <s v="Ung."/>
    <n v="26"/>
    <n v="1"/>
    <x v="1"/>
    <s v=""/>
    <x v="0"/>
    <x v="0"/>
    <m/>
    <s v=""/>
    <s v="x"/>
  </r>
  <r>
    <x v="257"/>
    <s v="Børnehuset Himmelblå"/>
    <x v="0"/>
    <s v="Børnehave"/>
    <n v="8"/>
    <n v="2"/>
    <x v="1"/>
    <s v=""/>
    <x v="0"/>
    <x v="1"/>
    <m/>
    <s v=""/>
    <s v="x"/>
  </r>
  <r>
    <x v="257"/>
    <s v=""/>
    <x v="5"/>
    <s v="5-7"/>
    <n v="8"/>
    <n v="4"/>
    <x v="0"/>
    <s v=""/>
    <x v="0"/>
    <x v="1"/>
    <m/>
    <s v=""/>
    <s v=""/>
  </r>
  <r>
    <x v="257"/>
    <s v="Vuggestuen Solsikken"/>
    <x v="2"/>
    <s v="Vuggestue"/>
    <n v="7"/>
    <n v="2"/>
    <x v="1"/>
    <s v=""/>
    <x v="0"/>
    <x v="1"/>
    <m/>
    <s v=""/>
    <s v=""/>
  </r>
  <r>
    <x v="257"/>
    <s v="Haderslev Gymnasium"/>
    <x v="3"/>
    <n v="9"/>
    <n v="7"/>
    <n v="3"/>
    <x v="1"/>
    <s v=""/>
    <x v="0"/>
    <x v="0"/>
    <m/>
    <s v=""/>
    <s v=""/>
  </r>
  <r>
    <x v="257"/>
    <s v="hjemmeundervisning"/>
    <x v="5"/>
    <n v="6"/>
    <n v="1"/>
    <n v="2"/>
    <x v="1"/>
    <s v=""/>
    <x v="0"/>
    <x v="1"/>
    <m/>
    <s v=""/>
    <s v=""/>
  </r>
  <r>
    <x v="257"/>
    <s v="Viby Gymnasium"/>
    <x v="3"/>
    <n v="7"/>
    <n v="28"/>
    <n v="1"/>
    <x v="1"/>
    <s v=""/>
    <x v="0"/>
    <x v="1"/>
    <m/>
    <s v=""/>
    <s v="x"/>
  </r>
  <r>
    <x v="258"/>
    <s v="Randers Social og Sundhedsskole"/>
    <x v="12"/>
    <s v="SOSU"/>
    <n v="26"/>
    <n v="2"/>
    <x v="1"/>
    <s v=""/>
    <x v="0"/>
    <x v="7"/>
    <m/>
    <s v=""/>
    <s v=""/>
  </r>
  <r>
    <x v="258"/>
    <s v="Stenballeskolen"/>
    <x v="3"/>
    <n v="7"/>
    <n v="25.333333333333332"/>
    <n v="1.6666666666666667"/>
    <x v="1"/>
    <s v=""/>
    <x v="0"/>
    <x v="1"/>
    <m/>
    <s v=""/>
    <s v=""/>
  </r>
  <r>
    <x v="258"/>
    <s v="Stenballeskolen"/>
    <x v="3"/>
    <n v="7"/>
    <n v="25.333333333333332"/>
    <n v="1.6666666666666667"/>
    <x v="1"/>
    <s v=""/>
    <x v="0"/>
    <x v="1"/>
    <m/>
    <m/>
    <m/>
  </r>
  <r>
    <x v="258"/>
    <s v="Stenballeskolen"/>
    <x v="3"/>
    <n v="7"/>
    <n v="25.333333333333332"/>
    <n v="1.6666666666666667"/>
    <x v="1"/>
    <s v=""/>
    <x v="0"/>
    <x v="1"/>
    <m/>
    <m/>
    <m/>
  </r>
  <r>
    <x v="258"/>
    <s v="Østervangsskolen Randers"/>
    <x v="5"/>
    <n v="6"/>
    <n v="24"/>
    <n v="6"/>
    <x v="1"/>
    <s v=""/>
    <x v="0"/>
    <x v="1"/>
    <m/>
    <s v=""/>
    <s v="x"/>
  </r>
  <r>
    <x v="258"/>
    <s v="Jordbrugets udd"/>
    <x v="2"/>
    <s v="gf2"/>
    <n v="17"/>
    <n v="1"/>
    <x v="1"/>
    <s v=""/>
    <x v="0"/>
    <x v="0"/>
    <m/>
    <s v=""/>
    <s v="x"/>
  </r>
  <r>
    <x v="258"/>
    <s v="FGU Sydøstjylland "/>
    <x v="3"/>
    <n v="10"/>
    <n v="14"/>
    <n v="3"/>
    <x v="1"/>
    <s v=""/>
    <x v="0"/>
    <x v="1"/>
    <m/>
    <s v=""/>
    <s v=""/>
  </r>
  <r>
    <x v="258"/>
    <s v="DII Æsken"/>
    <x v="0"/>
    <s v="Børnehave"/>
    <n v="7"/>
    <n v="2"/>
    <x v="1"/>
    <s v=""/>
    <x v="0"/>
    <x v="1"/>
    <m/>
    <s v=""/>
    <s v=""/>
  </r>
  <r>
    <x v="258"/>
    <s v="Børnehuset Himmelblå"/>
    <x v="5"/>
    <n v="6"/>
    <n v="6"/>
    <n v="2"/>
    <x v="1"/>
    <s v=""/>
    <x v="0"/>
    <x v="0"/>
    <m/>
    <s v=""/>
    <s v="x"/>
  </r>
  <r>
    <x v="259"/>
    <s v="Skt. Nikolai Skolen"/>
    <x v="5"/>
    <n v="6"/>
    <n v="27"/>
    <n v="7"/>
    <x v="1"/>
    <s v=""/>
    <x v="0"/>
    <x v="1"/>
    <m/>
    <s v=""/>
    <s v=""/>
  </r>
  <r>
    <x v="259"/>
    <s v="Aarhus Gym C / HTX"/>
    <x v="2"/>
    <s v="Gym."/>
    <n v="8"/>
    <n v="2"/>
    <x v="1"/>
    <s v=""/>
    <x v="0"/>
    <x v="1"/>
    <m/>
    <s v=""/>
    <s v="x"/>
  </r>
  <r>
    <x v="259"/>
    <s v="Horsens Byskole, Afd. Fussingsvej"/>
    <x v="3"/>
    <s v="8-9"/>
    <n v="8"/>
    <n v="4"/>
    <x v="1"/>
    <s v=""/>
    <x v="0"/>
    <x v="6"/>
    <m/>
    <s v=""/>
    <s v=""/>
  </r>
  <r>
    <x v="259"/>
    <s v="Holme Skole"/>
    <x v="3"/>
    <s v="6-8"/>
    <n v="4"/>
    <n v="2"/>
    <x v="1"/>
    <s v=""/>
    <x v="0"/>
    <x v="0"/>
    <m/>
    <s v=""/>
    <s v="x"/>
  </r>
  <r>
    <x v="260"/>
    <s v="Kirstinebjergsskolen"/>
    <x v="3"/>
    <n v="8"/>
    <n v="22"/>
    <n v="2"/>
    <x v="12"/>
    <m/>
    <x v="1"/>
    <x v="0"/>
    <m/>
    <m/>
    <m/>
  </r>
  <r>
    <x v="260"/>
    <s v="Alslev Skole"/>
    <x v="5"/>
    <n v="6"/>
    <n v="18"/>
    <n v="2"/>
    <x v="7"/>
    <m/>
    <x v="1"/>
    <x v="0"/>
    <m/>
    <m/>
    <m/>
  </r>
  <r>
    <x v="260"/>
    <s v="Ribe Katedralskole"/>
    <x v="1"/>
    <s v="Gym."/>
    <n v="30"/>
    <n v="2"/>
    <x v="0"/>
    <m/>
    <x v="0"/>
    <x v="0"/>
    <m/>
    <m/>
    <m/>
  </r>
  <r>
    <x v="260"/>
    <s v="EUC Nord HHX"/>
    <x v="1"/>
    <s v="HHX"/>
    <n v="22"/>
    <n v="2"/>
    <x v="0"/>
    <m/>
    <x v="0"/>
    <x v="0"/>
    <m/>
    <m/>
    <m/>
  </r>
  <r>
    <x v="260"/>
    <s v="EUC Nord HHX"/>
    <x v="1"/>
    <s v="HHX"/>
    <n v="22"/>
    <n v="2"/>
    <x v="0"/>
    <m/>
    <x v="0"/>
    <x v="0"/>
    <m/>
    <m/>
    <m/>
  </r>
  <r>
    <x v="260"/>
    <s v="EUC Nord HHX"/>
    <x v="1"/>
    <s v="HHX"/>
    <n v="22"/>
    <n v="2"/>
    <x v="0"/>
    <m/>
    <x v="0"/>
    <x v="0"/>
    <m/>
    <m/>
    <m/>
  </r>
  <r>
    <x v="260"/>
    <s v="EUC Nord"/>
    <x v="1"/>
    <s v="HHX"/>
    <n v="27"/>
    <n v="2"/>
    <x v="0"/>
    <m/>
    <x v="0"/>
    <x v="0"/>
    <m/>
    <m/>
    <m/>
  </r>
  <r>
    <x v="260"/>
    <s v="Pædagog udd aarhus"/>
    <x v="1"/>
    <s v="BA"/>
    <n v="19"/>
    <n v="1"/>
    <x v="1"/>
    <s v=""/>
    <x v="0"/>
    <x v="1"/>
    <m/>
    <s v=""/>
    <s v=""/>
  </r>
  <r>
    <x v="260"/>
    <s v="Pædagog udd aarhus"/>
    <x v="1"/>
    <s v="BA"/>
    <n v="19"/>
    <n v="0"/>
    <x v="1"/>
    <s v=""/>
    <x v="0"/>
    <x v="1"/>
    <m/>
    <s v=""/>
    <s v=""/>
  </r>
  <r>
    <x v="260"/>
    <s v="STU Norddjurs"/>
    <x v="18"/>
    <s v="STU"/>
    <n v="14"/>
    <n v="4"/>
    <x v="1"/>
    <s v=""/>
    <x v="0"/>
    <x v="1"/>
    <m/>
    <s v=""/>
    <s v=""/>
  </r>
  <r>
    <x v="260"/>
    <s v="ADF Job og dansk"/>
    <x v="2"/>
    <s v="9. og 10. klasse"/>
    <n v="8"/>
    <m/>
    <x v="1"/>
    <s v=""/>
    <x v="0"/>
    <x v="1"/>
    <m/>
    <s v=""/>
    <s v="x"/>
  </r>
  <r>
    <x v="260"/>
    <s v="Kbh Gården"/>
    <x v="5"/>
    <s v="4-6"/>
    <n v="8"/>
    <n v="2"/>
    <x v="1"/>
    <s v=""/>
    <x v="0"/>
    <x v="1"/>
    <m/>
    <s v=""/>
    <s v="x"/>
  </r>
  <r>
    <x v="260"/>
    <s v="Hadsten frifagskole"/>
    <x v="18"/>
    <s v="STU"/>
    <n v="2"/>
    <n v="1"/>
    <x v="1"/>
    <s v=""/>
    <x v="0"/>
    <x v="0"/>
    <m/>
    <s v=""/>
    <s v=""/>
  </r>
  <r>
    <x v="261"/>
    <s v="Egebakkeskolen"/>
    <x v="4"/>
    <n v="3"/>
    <n v="24"/>
    <n v="2"/>
    <x v="6"/>
    <m/>
    <x v="1"/>
    <x v="0"/>
    <m/>
    <s v="x"/>
    <s v="x"/>
  </r>
  <r>
    <x v="261"/>
    <s v="Den Moderne Kulturelle Skole"/>
    <x v="4"/>
    <n v="0"/>
    <n v="21"/>
    <n v="2"/>
    <x v="6"/>
    <m/>
    <x v="1"/>
    <x v="0"/>
    <m/>
    <s v="x"/>
    <s v="x"/>
  </r>
  <r>
    <x v="261"/>
    <s v="Humber University Ontario"/>
    <x v="14"/>
    <s v="Internationale"/>
    <n v="18"/>
    <n v="2"/>
    <x v="0"/>
    <m/>
    <x v="0"/>
    <x v="0"/>
    <m/>
    <m/>
    <m/>
  </r>
  <r>
    <x v="261"/>
    <s v="Risbjergskolen"/>
    <x v="3"/>
    <n v="8"/>
    <n v="18"/>
    <n v="2"/>
    <x v="0"/>
    <m/>
    <x v="0"/>
    <x v="0"/>
    <m/>
    <m/>
    <m/>
  </r>
  <r>
    <x v="261"/>
    <s v="Højvangskolen"/>
    <x v="5"/>
    <s v="5.-7."/>
    <n v="5"/>
    <n v="2"/>
    <x v="0"/>
    <m/>
    <x v="0"/>
    <x v="0"/>
    <m/>
    <m/>
    <m/>
  </r>
  <r>
    <x v="261"/>
    <s v="Louiseskolen"/>
    <x v="3"/>
    <s v="8.-10."/>
    <n v="2"/>
    <m/>
    <x v="0"/>
    <m/>
    <x v="0"/>
    <x v="0"/>
    <m/>
    <m/>
    <m/>
  </r>
  <r>
    <x v="261"/>
    <s v="Lisbjergskolen"/>
    <x v="3"/>
    <n v="8"/>
    <n v="18"/>
    <n v="2"/>
    <x v="0"/>
    <m/>
    <x v="0"/>
    <x v="15"/>
    <m/>
    <m/>
    <m/>
  </r>
  <r>
    <x v="261"/>
    <s v="Aarhus Business College"/>
    <x v="1"/>
    <s v="HHX"/>
    <n v="16"/>
    <n v="2"/>
    <x v="0"/>
    <m/>
    <x v="0"/>
    <x v="0"/>
    <m/>
    <m/>
    <s v="x"/>
  </r>
  <r>
    <x v="262"/>
    <s v="Beder Skole"/>
    <x v="4"/>
    <n v="3"/>
    <n v="15"/>
    <n v="2"/>
    <x v="3"/>
    <m/>
    <x v="1"/>
    <x v="0"/>
    <m/>
    <s v="x"/>
    <s v="x"/>
  </r>
  <r>
    <x v="262"/>
    <s v="Den Moderne Kulturelle Skole"/>
    <x v="7"/>
    <s v="Special"/>
    <n v="8"/>
    <n v="2"/>
    <x v="20"/>
    <m/>
    <x v="1"/>
    <x v="0"/>
    <s v="x"/>
    <s v="x"/>
    <s v="x"/>
  </r>
  <r>
    <x v="262"/>
    <s v="Kochs Skole"/>
    <x v="3"/>
    <n v="7"/>
    <n v="16"/>
    <n v="2"/>
    <x v="11"/>
    <m/>
    <x v="1"/>
    <x v="0"/>
    <m/>
    <s v="x"/>
    <s v="x"/>
  </r>
  <r>
    <x v="262"/>
    <s v="AOF Sprogskole"/>
    <x v="16"/>
    <s v="voksne"/>
    <n v="23"/>
    <n v="4"/>
    <x v="1"/>
    <s v=""/>
    <x v="0"/>
    <x v="1"/>
    <m/>
    <s v=""/>
    <s v="x"/>
  </r>
  <r>
    <x v="262"/>
    <s v="Diakonhøjskolen"/>
    <x v="5"/>
    <n v="6"/>
    <n v="5"/>
    <n v="2"/>
    <x v="1"/>
    <s v=""/>
    <x v="0"/>
    <x v="0"/>
    <m/>
    <s v=""/>
    <s v="x"/>
  </r>
  <r>
    <x v="263"/>
    <s v="Egebakkeskolen"/>
    <x v="4"/>
    <n v="3"/>
    <n v="24"/>
    <n v="2"/>
    <x v="6"/>
    <m/>
    <x v="1"/>
    <x v="0"/>
    <m/>
    <s v="x"/>
    <s v="x"/>
  </r>
  <r>
    <x v="263"/>
    <s v="Den Moderne Kulturelle Skole"/>
    <x v="4"/>
    <n v="2"/>
    <n v="21"/>
    <n v="2"/>
    <x v="5"/>
    <m/>
    <x v="1"/>
    <x v="0"/>
    <m/>
    <s v="x"/>
    <s v="x"/>
  </r>
  <r>
    <x v="263"/>
    <s v="Jyllands-Posten"/>
    <x v="17"/>
    <s v="Ekspert"/>
    <m/>
    <n v="9"/>
    <x v="14"/>
    <m/>
    <x v="1"/>
    <x v="0"/>
    <m/>
    <m/>
    <m/>
  </r>
  <r>
    <x v="263"/>
    <s v="Aabybro Skole"/>
    <x v="3"/>
    <n v="9"/>
    <n v="25"/>
    <n v="3"/>
    <x v="1"/>
    <s v=""/>
    <x v="0"/>
    <x v="10"/>
    <m/>
    <s v=""/>
    <s v=""/>
  </r>
  <r>
    <x v="263"/>
    <s v="Aabybro Skole"/>
    <x v="3"/>
    <n v="9"/>
    <n v="25"/>
    <n v="2"/>
    <x v="1"/>
    <s v=""/>
    <x v="0"/>
    <x v="10"/>
    <m/>
    <s v=""/>
    <s v=""/>
  </r>
  <r>
    <x v="263"/>
    <s v="Aabybro Skole"/>
    <x v="3"/>
    <n v="9"/>
    <n v="25"/>
    <n v="3"/>
    <x v="1"/>
    <s v=""/>
    <x v="0"/>
    <x v="10"/>
    <m/>
    <s v=""/>
    <s v=""/>
  </r>
  <r>
    <x v="263"/>
    <s v="DESIGNSKOLEN KOLDING"/>
    <x v="17"/>
    <s v="Ung"/>
    <n v="17"/>
    <n v="2"/>
    <x v="1"/>
    <s v=""/>
    <x v="0"/>
    <x v="1"/>
    <m/>
    <s v=""/>
    <s v=""/>
  </r>
  <r>
    <x v="263"/>
    <s v="VIA University College - Campus C"/>
    <x v="10"/>
    <s v="VIA"/>
    <n v="12"/>
    <n v="1"/>
    <x v="1"/>
    <s v=""/>
    <x v="0"/>
    <x v="1"/>
    <m/>
    <s v=""/>
    <s v="x"/>
  </r>
  <r>
    <x v="263"/>
    <s v="VUK, GÅRDHAVEN"/>
    <x v="0"/>
    <s v="Børnehave"/>
    <n v="5"/>
    <n v="2"/>
    <x v="1"/>
    <s v=""/>
    <x v="0"/>
    <x v="1"/>
    <m/>
    <s v=""/>
    <s v=""/>
  </r>
  <r>
    <x v="263"/>
    <s v="Lundagerskolen"/>
    <x v="3"/>
    <s v="5-8"/>
    <n v="4"/>
    <n v="3"/>
    <x v="1"/>
    <s v=""/>
    <x v="0"/>
    <x v="0"/>
    <m/>
    <s v=""/>
    <s v="x"/>
  </r>
  <r>
    <x v="264"/>
    <s v="Rundhøjskolen"/>
    <x v="3"/>
    <n v="10"/>
    <n v="25"/>
    <n v="1"/>
    <x v="11"/>
    <m/>
    <x v="1"/>
    <x v="0"/>
    <m/>
    <s v="x"/>
    <s v="x"/>
  </r>
  <r>
    <x v="264"/>
    <s v="Bavnehøj Skole"/>
    <x v="4"/>
    <n v="1"/>
    <n v="25"/>
    <n v="2"/>
    <x v="6"/>
    <m/>
    <x v="1"/>
    <x v="0"/>
    <m/>
    <s v="x"/>
    <s v="x"/>
  </r>
  <r>
    <x v="264"/>
    <s v="Herningsholm"/>
    <x v="2"/>
    <s v="2g"/>
    <n v="25"/>
    <n v="2"/>
    <x v="1"/>
    <s v=""/>
    <x v="0"/>
    <x v="1"/>
    <m/>
    <s v=""/>
    <s v=""/>
  </r>
  <r>
    <x v="264"/>
    <s v="TILST SKOLE"/>
    <x v="5"/>
    <n v="5"/>
    <n v="18"/>
    <n v="5"/>
    <x v="1"/>
    <s v=""/>
    <x v="0"/>
    <x v="1"/>
    <m/>
    <s v=""/>
    <s v="x"/>
  </r>
  <r>
    <x v="264"/>
    <s v="Frederiksbjerg Skole"/>
    <x v="4"/>
    <s v="0-2"/>
    <n v="14"/>
    <n v="2"/>
    <x v="1"/>
    <s v=""/>
    <x v="0"/>
    <x v="0"/>
    <m/>
    <s v=""/>
    <s v="x"/>
  </r>
  <r>
    <x v="264"/>
    <s v="Aarhus TECH"/>
    <x v="2"/>
    <s v="Ung."/>
    <n v="8"/>
    <n v="1"/>
    <x v="1"/>
    <s v=""/>
    <x v="0"/>
    <x v="0"/>
    <m/>
    <s v=""/>
    <s v="x"/>
  </r>
  <r>
    <x v="264"/>
    <s v="Learnmark Horsens HTX"/>
    <x v="2"/>
    <s v="3.g"/>
    <n v="6"/>
    <n v="1"/>
    <x v="1"/>
    <s v=""/>
    <x v="0"/>
    <x v="0"/>
    <m/>
    <s v=""/>
    <s v=""/>
  </r>
  <r>
    <x v="264"/>
    <s v="Castberggården"/>
    <x v="17"/>
    <s v="Voksen"/>
    <n v="1"/>
    <n v="1"/>
    <x v="1"/>
    <s v=""/>
    <x v="0"/>
    <x v="1"/>
    <m/>
    <s v=""/>
    <s v="x"/>
  </r>
  <r>
    <x v="265"/>
    <s v="oestmølleskolen"/>
    <x v="5"/>
    <s v="3-6"/>
    <n v="5"/>
    <n v="0"/>
    <x v="1"/>
    <s v=""/>
    <x v="0"/>
    <x v="1"/>
    <m/>
    <s v=""/>
    <s v=""/>
  </r>
  <r>
    <x v="265"/>
    <s v="Bøgeskovskolen"/>
    <x v="3"/>
    <n v="8"/>
    <n v="23"/>
    <n v="1.5"/>
    <x v="1"/>
    <s v=""/>
    <x v="0"/>
    <x v="1"/>
    <m/>
    <s v=""/>
    <s v="x"/>
  </r>
  <r>
    <x v="265"/>
    <s v="Bøgeskovskolen"/>
    <x v="3"/>
    <n v="8"/>
    <n v="23"/>
    <n v="1.5"/>
    <x v="1"/>
    <s v=""/>
    <x v="0"/>
    <x v="1"/>
    <m/>
    <s v=""/>
    <s v="x"/>
  </r>
  <r>
    <x v="265"/>
    <s v="Højvangskolen"/>
    <x v="3"/>
    <n v="7"/>
    <n v="20"/>
    <n v="2"/>
    <x v="1"/>
    <s v=""/>
    <x v="0"/>
    <x v="0"/>
    <m/>
    <s v=""/>
    <s v="x"/>
  </r>
  <r>
    <x v="265"/>
    <s v="Elise Smiths Skole"/>
    <x v="3"/>
    <n v="9"/>
    <n v="18"/>
    <n v="1"/>
    <x v="1"/>
    <s v=""/>
    <x v="0"/>
    <x v="1"/>
    <m/>
    <s v=""/>
    <s v="x"/>
  </r>
  <r>
    <x v="265"/>
    <s v="Aarhus Tech"/>
    <x v="5"/>
    <n v="6"/>
    <n v="11"/>
    <n v="1"/>
    <x v="1"/>
    <s v=""/>
    <x v="0"/>
    <x v="1"/>
    <m/>
    <s v=""/>
    <s v="x"/>
  </r>
  <r>
    <x v="265"/>
    <s v="VIA"/>
    <x v="10"/>
    <s v="VIA"/>
    <n v="8"/>
    <n v="1"/>
    <x v="1"/>
    <s v=""/>
    <x v="0"/>
    <x v="0"/>
    <m/>
    <s v=""/>
    <s v="x"/>
  </r>
  <r>
    <x v="266"/>
    <s v="Åskolen"/>
    <x v="4"/>
    <n v="0"/>
    <n v="20"/>
    <n v="3"/>
    <x v="1"/>
    <s v=""/>
    <x v="0"/>
    <x v="1"/>
    <m/>
    <s v=""/>
    <s v=""/>
  </r>
  <r>
    <x v="266"/>
    <s v="Århus Universitet"/>
    <x v="15"/>
    <s v="Uni."/>
    <n v="0"/>
    <n v="1"/>
    <x v="1"/>
    <s v=""/>
    <x v="0"/>
    <x v="0"/>
    <m/>
    <s v=""/>
    <s v="x"/>
  </r>
  <r>
    <x v="267"/>
    <s v="Samsøgade Skole"/>
    <x v="24"/>
    <s v="Modtageklasse"/>
    <n v="12"/>
    <n v="2"/>
    <x v="6"/>
    <m/>
    <x v="1"/>
    <x v="0"/>
    <m/>
    <s v="x"/>
    <s v="x"/>
  </r>
  <r>
    <x v="267"/>
    <s v="Skødstrup Skole"/>
    <x v="5"/>
    <n v="6"/>
    <n v="24"/>
    <n v="2"/>
    <x v="11"/>
    <m/>
    <x v="1"/>
    <x v="0"/>
    <m/>
    <s v="x"/>
    <s v="x"/>
  </r>
  <r>
    <x v="267"/>
    <s v="Skødstrup Skole"/>
    <x v="5"/>
    <n v="6"/>
    <n v="21"/>
    <n v="2"/>
    <x v="1"/>
    <s v=""/>
    <x v="0"/>
    <x v="1"/>
    <m/>
    <s v=""/>
    <s v="x"/>
  </r>
  <r>
    <x v="267"/>
    <s v="Skæring skole"/>
    <x v="5"/>
    <n v="6"/>
    <n v="19"/>
    <n v="1"/>
    <x v="1"/>
    <s v=""/>
    <x v="0"/>
    <x v="20"/>
    <m/>
    <s v=""/>
    <s v="x"/>
  </r>
  <r>
    <x v="267"/>
    <s v="Skovby"/>
    <x v="0"/>
    <s v="Børnehave"/>
    <n v="15"/>
    <n v="4"/>
    <x v="1"/>
    <s v=""/>
    <x v="0"/>
    <x v="1"/>
    <m/>
    <s v=""/>
    <s v="x"/>
  </r>
  <r>
    <x v="267"/>
    <s v="Katrinebjergskolen"/>
    <x v="4"/>
    <n v="2"/>
    <n v="15"/>
    <n v="3"/>
    <x v="1"/>
    <s v=""/>
    <x v="0"/>
    <x v="1"/>
    <m/>
    <s v=""/>
    <s v="x"/>
  </r>
  <r>
    <x v="267"/>
    <s v="Samsøggades skole"/>
    <x v="5"/>
    <n v="5"/>
    <n v="9"/>
    <n v="4"/>
    <x v="1"/>
    <s v=""/>
    <x v="0"/>
    <x v="1"/>
    <m/>
    <s v=""/>
    <s v=""/>
  </r>
  <r>
    <x v="268"/>
    <s v="Frederiksbjerg Skole"/>
    <x v="7"/>
    <s v="Special"/>
    <n v="25"/>
    <n v="2"/>
    <x v="5"/>
    <m/>
    <x v="1"/>
    <x v="0"/>
    <m/>
    <s v="x"/>
    <s v="x"/>
  </r>
  <r>
    <x v="268"/>
    <s v="Vorrevangsskolen"/>
    <x v="7"/>
    <s v="Special"/>
    <n v="8"/>
    <n v="2"/>
    <x v="6"/>
    <m/>
    <x v="1"/>
    <x v="0"/>
    <s v="x"/>
    <s v="x"/>
    <s v="x"/>
  </r>
  <r>
    <x v="268"/>
    <s v="Aarhus Universitet - Institut for Kommunikation og Kultur"/>
    <x v="22"/>
    <s v="Uni."/>
    <n v="17"/>
    <n v="1"/>
    <x v="14"/>
    <m/>
    <x v="1"/>
    <x v="0"/>
    <m/>
    <m/>
    <s v="x"/>
  </r>
  <r>
    <x v="268"/>
    <s v="Aalborg katedralskole"/>
    <x v="2"/>
    <s v="2g"/>
    <n v="23"/>
    <n v="1"/>
    <x v="1"/>
    <s v=""/>
    <x v="0"/>
    <x v="0"/>
    <m/>
    <s v=""/>
    <s v="x"/>
  </r>
  <r>
    <x v="268"/>
    <s v="Silkeborg Gymnasium"/>
    <x v="2"/>
    <s v="Gym."/>
    <n v="23"/>
    <n v="1"/>
    <x v="1"/>
    <s v=""/>
    <x v="0"/>
    <x v="0"/>
    <m/>
    <m/>
    <m/>
  </r>
  <r>
    <x v="268"/>
    <s v="Silkeborg Gymnasium"/>
    <x v="2"/>
    <s v="Gym."/>
    <n v="22"/>
    <n v="2"/>
    <x v="1"/>
    <s v=""/>
    <x v="0"/>
    <x v="0"/>
    <m/>
    <s v=""/>
    <s v=""/>
  </r>
  <r>
    <x v="268"/>
    <s v="VIA University College Lærerudd."/>
    <x v="10"/>
    <s v="VIA"/>
    <n v="15"/>
    <n v="1"/>
    <x v="1"/>
    <s v=""/>
    <x v="0"/>
    <x v="0"/>
    <m/>
    <s v=""/>
    <s v="x"/>
  </r>
  <r>
    <x v="268"/>
    <s v="VIA University College Lærerudd."/>
    <x v="10"/>
    <s v="VIA"/>
    <n v="15"/>
    <n v="1"/>
    <x v="1"/>
    <s v=""/>
    <x v="0"/>
    <x v="0"/>
    <m/>
    <s v=""/>
    <s v="x"/>
  </r>
  <r>
    <x v="268"/>
    <s v="Åby Skole"/>
    <x v="3"/>
    <n v="7"/>
    <n v="14.5"/>
    <n v="2"/>
    <x v="1"/>
    <s v=""/>
    <x v="0"/>
    <x v="0"/>
    <m/>
    <s v=""/>
    <s v="x"/>
  </r>
  <r>
    <x v="268"/>
    <s v="Åby Skole"/>
    <x v="3"/>
    <n v="7"/>
    <n v="14.5"/>
    <n v="2"/>
    <x v="1"/>
    <s v=""/>
    <x v="0"/>
    <x v="0"/>
    <m/>
    <s v=""/>
    <s v="x"/>
  </r>
  <r>
    <x v="268"/>
    <s v="AARHUS HF OG VUC"/>
    <x v="3"/>
    <n v="9"/>
    <n v="10"/>
    <n v="1"/>
    <x v="1"/>
    <s v=""/>
    <x v="0"/>
    <x v="1"/>
    <m/>
    <s v=""/>
    <s v="x"/>
  </r>
  <r>
    <x v="269"/>
    <s v="Risskov Skole"/>
    <x v="5"/>
    <n v="5"/>
    <n v="24"/>
    <n v="2"/>
    <x v="8"/>
    <m/>
    <x v="1"/>
    <x v="0"/>
    <m/>
    <s v="x"/>
    <s v="x"/>
  </r>
  <r>
    <x v="269"/>
    <s v="Skæring Skole"/>
    <x v="5"/>
    <n v="6"/>
    <n v="24"/>
    <n v="1"/>
    <x v="11"/>
    <m/>
    <x v="1"/>
    <x v="0"/>
    <m/>
    <s v="x"/>
    <s v="x"/>
  </r>
  <r>
    <x v="269"/>
    <s v="Kochs Skole"/>
    <x v="3"/>
    <n v="7"/>
    <n v="16"/>
    <n v="2"/>
    <x v="11"/>
    <m/>
    <x v="1"/>
    <x v="0"/>
    <m/>
    <s v="x"/>
    <s v="x"/>
  </r>
  <r>
    <x v="269"/>
    <s v="Mårslet skole"/>
    <x v="4"/>
    <n v="3"/>
    <n v="21"/>
    <n v="2"/>
    <x v="1"/>
    <s v=""/>
    <x v="0"/>
    <x v="0"/>
    <m/>
    <s v=""/>
    <s v=""/>
  </r>
  <r>
    <x v="269"/>
    <s v="Musik- og Medieskolen Aarhus"/>
    <x v="2"/>
    <s v="8-3g"/>
    <n v="6"/>
    <n v="3"/>
    <x v="1"/>
    <s v=""/>
    <x v="0"/>
    <x v="1"/>
    <m/>
    <s v=""/>
    <s v="x"/>
  </r>
  <r>
    <x v="269"/>
    <s v="Skanderborgskolen"/>
    <x v="4"/>
    <n v="1"/>
    <n v="5"/>
    <n v="2"/>
    <x v="1"/>
    <s v=""/>
    <x v="0"/>
    <x v="1"/>
    <m/>
    <s v=""/>
    <s v=""/>
  </r>
  <r>
    <x v="269"/>
    <s v="Lundagerskolen (special)"/>
    <x v="3"/>
    <n v="10"/>
    <n v="4"/>
    <n v="2"/>
    <x v="1"/>
    <s v=""/>
    <x v="0"/>
    <x v="0"/>
    <m/>
    <s v="x"/>
    <s v="x"/>
  </r>
  <r>
    <x v="270"/>
    <s v="Skovvangsskolen"/>
    <x v="3"/>
    <s v="Internationale"/>
    <n v="28"/>
    <n v="4"/>
    <x v="7"/>
    <m/>
    <x v="1"/>
    <x v="0"/>
    <m/>
    <s v="x"/>
    <s v="x"/>
  </r>
  <r>
    <x v="270"/>
    <s v="Skovvangsskolen"/>
    <x v="3"/>
    <s v="Internationale"/>
    <n v="28"/>
    <n v="4"/>
    <x v="7"/>
    <m/>
    <x v="1"/>
    <x v="0"/>
    <m/>
    <s v="x"/>
    <s v="x"/>
  </r>
  <r>
    <x v="270"/>
    <s v="SOSU Østjylland"/>
    <x v="12"/>
    <s v="SOSU"/>
    <n v="23"/>
    <n v="1"/>
    <x v="1"/>
    <s v=""/>
    <x v="0"/>
    <x v="1"/>
    <m/>
    <s v=""/>
    <s v="x"/>
  </r>
  <r>
    <x v="270"/>
    <s v="sosu fyn svendborg"/>
    <x v="12"/>
    <s v="SOSU"/>
    <n v="22"/>
    <n v="2"/>
    <x v="1"/>
    <s v=""/>
    <x v="0"/>
    <x v="1"/>
    <m/>
    <s v=""/>
    <s v=""/>
  </r>
  <r>
    <x v="270"/>
    <s v="Aarhus Produktionsskole"/>
    <x v="4"/>
    <n v="2"/>
    <n v="21.333333333333332"/>
    <n v="1.3333333333333333"/>
    <x v="1"/>
    <s v=""/>
    <x v="0"/>
    <x v="1"/>
    <m/>
    <s v=""/>
    <s v="x"/>
  </r>
  <r>
    <x v="270"/>
    <s v="Aarhus Produktionsskole"/>
    <x v="4"/>
    <n v="2"/>
    <n v="21.333333333333332"/>
    <n v="1.3333333333333333"/>
    <x v="1"/>
    <s v=""/>
    <x v="0"/>
    <x v="1"/>
    <m/>
    <s v=""/>
    <s v="x"/>
  </r>
  <r>
    <x v="270"/>
    <s v="Aarhus Produktionsskole"/>
    <x v="4"/>
    <n v="2"/>
    <n v="21.333333333333332"/>
    <n v="1.3333333333333333"/>
    <x v="1"/>
    <s v=""/>
    <x v="0"/>
    <x v="1"/>
    <m/>
    <s v=""/>
    <s v="x"/>
  </r>
  <r>
    <x v="270"/>
    <s v="Skovvangskolen"/>
    <x v="5"/>
    <n v="4"/>
    <n v="20"/>
    <n v="3"/>
    <x v="1"/>
    <s v=""/>
    <x v="0"/>
    <x v="1"/>
    <m/>
    <s v=""/>
    <s v="x"/>
  </r>
  <r>
    <x v="270"/>
    <s v="Skelager kirke "/>
    <x v="3"/>
    <n v="7"/>
    <n v="15"/>
    <n v="2"/>
    <x v="1"/>
    <s v=""/>
    <x v="0"/>
    <x v="0"/>
    <m/>
    <s v=""/>
    <s v="x"/>
  </r>
  <r>
    <x v="270"/>
    <s v="sneglehuset"/>
    <x v="0"/>
    <s v="Børnehave"/>
    <n v="10"/>
    <n v="3"/>
    <x v="1"/>
    <s v=""/>
    <x v="0"/>
    <x v="0"/>
    <m/>
    <s v=""/>
    <s v="x"/>
  </r>
  <r>
    <x v="270"/>
    <s v="arveprinsesse carolines børneasyl"/>
    <x v="0"/>
    <s v="Børnehave"/>
    <n v="8"/>
    <n v="3"/>
    <x v="1"/>
    <s v=""/>
    <x v="0"/>
    <x v="1"/>
    <m/>
    <s v=""/>
    <s v="x"/>
  </r>
  <r>
    <x v="271"/>
    <s v="Bavnehøj Skole"/>
    <x v="4"/>
    <n v="2"/>
    <n v="22"/>
    <n v="2"/>
    <x v="5"/>
    <m/>
    <x v="1"/>
    <x v="0"/>
    <m/>
    <s v="x"/>
    <s v="x"/>
  </r>
  <r>
    <x v="271"/>
    <s v="Bavnehøj Skole"/>
    <x v="4"/>
    <n v="2"/>
    <n v="22"/>
    <n v="2"/>
    <x v="5"/>
    <m/>
    <x v="1"/>
    <x v="0"/>
    <m/>
    <s v="x"/>
    <s v="x"/>
  </r>
  <r>
    <x v="271"/>
    <s v="Bavnehøj Skole"/>
    <x v="4"/>
    <n v="2"/>
    <n v="22"/>
    <n v="2"/>
    <x v="5"/>
    <m/>
    <x v="1"/>
    <x v="0"/>
    <m/>
    <s v="x"/>
    <s v="x"/>
  </r>
  <r>
    <x v="271"/>
    <s v="Bavnehøj Skole"/>
    <x v="4"/>
    <n v="2"/>
    <n v="22"/>
    <n v="2"/>
    <x v="5"/>
    <m/>
    <x v="1"/>
    <x v="0"/>
    <m/>
    <s v="x"/>
    <s v="x"/>
  </r>
  <r>
    <x v="271"/>
    <s v="Bavnehøj skole"/>
    <x v="5"/>
    <n v="4"/>
    <n v="21"/>
    <n v="2"/>
    <x v="21"/>
    <m/>
    <x v="1"/>
    <x v="0"/>
    <m/>
    <s v="x"/>
    <s v="x"/>
  </r>
  <r>
    <x v="271"/>
    <s v="Skovbyskolen"/>
    <x v="3"/>
    <n v="9"/>
    <n v="15"/>
    <n v="1"/>
    <x v="0"/>
    <m/>
    <x v="0"/>
    <x v="0"/>
    <m/>
    <m/>
    <m/>
  </r>
  <r>
    <x v="271"/>
    <s v="DNT Skole"/>
    <x v="17"/>
    <s v="4-65 år"/>
    <n v="23"/>
    <n v="4"/>
    <x v="1"/>
    <s v=""/>
    <x v="0"/>
    <x v="0"/>
    <m/>
    <s v=""/>
    <s v="x"/>
  </r>
  <r>
    <x v="271"/>
    <s v="Skæring Skole"/>
    <x v="5"/>
    <n v="6"/>
    <n v="22"/>
    <n v="1"/>
    <x v="1"/>
    <s v=""/>
    <x v="0"/>
    <x v="1"/>
    <m/>
    <s v=""/>
    <s v="x"/>
  </r>
  <r>
    <x v="271"/>
    <s v="sosu-østjylland/silkeborg"/>
    <x v="2"/>
    <s v="GF1"/>
    <n v="20"/>
    <n v="1"/>
    <x v="1"/>
    <s v=""/>
    <x v="0"/>
    <x v="1"/>
    <m/>
    <s v=""/>
    <s v=""/>
  </r>
  <r>
    <x v="271"/>
    <s v="VIA University College Campus C"/>
    <x v="10"/>
    <s v="VIA"/>
    <n v="16"/>
    <n v="0"/>
    <x v="1"/>
    <s v=""/>
    <x v="0"/>
    <x v="1"/>
    <m/>
    <s v=""/>
    <s v=""/>
  </r>
  <r>
    <x v="271"/>
    <s v="Vollsmose Friskole"/>
    <x v="5"/>
    <n v="4"/>
    <n v="12"/>
    <n v="1"/>
    <x v="1"/>
    <s v=""/>
    <x v="0"/>
    <x v="1"/>
    <m/>
    <s v=""/>
    <s v=""/>
  </r>
  <r>
    <x v="271"/>
    <s v="Svaklørskolen"/>
    <x v="4"/>
    <s v="2-3"/>
    <n v="11"/>
    <n v="2"/>
    <x v="1"/>
    <s v=""/>
    <x v="0"/>
    <x v="0"/>
    <m/>
    <s v=""/>
    <s v="x"/>
  </r>
  <r>
    <x v="271"/>
    <s v="Djurs Specialskole"/>
    <x v="7"/>
    <s v="Special"/>
    <n v="6"/>
    <n v="3"/>
    <x v="1"/>
    <s v=""/>
    <x v="0"/>
    <x v="1"/>
    <m/>
    <s v="x"/>
    <s v=""/>
  </r>
  <r>
    <x v="272"/>
    <s v="Hovedgård Skole"/>
    <x v="5"/>
    <n v="4"/>
    <n v="25"/>
    <n v="2"/>
    <x v="1"/>
    <s v=""/>
    <x v="0"/>
    <x v="1"/>
    <m/>
    <s v=""/>
    <s v=""/>
  </r>
  <r>
    <x v="272"/>
    <s v="Hovedgård Skole"/>
    <x v="5"/>
    <n v="4"/>
    <n v="25"/>
    <n v="2"/>
    <x v="1"/>
    <s v=""/>
    <x v="0"/>
    <x v="1"/>
    <m/>
    <s v=""/>
    <s v=""/>
  </r>
  <r>
    <x v="272"/>
    <s v="Vildbjerg skole"/>
    <x v="3"/>
    <s v="7-9"/>
    <n v="17"/>
    <n v="3"/>
    <x v="1"/>
    <s v=""/>
    <x v="0"/>
    <x v="1"/>
    <m/>
    <s v=""/>
    <s v=""/>
  </r>
  <r>
    <x v="272"/>
    <s v="Via university colege"/>
    <x v="10"/>
    <s v="VIA"/>
    <n v="7"/>
    <n v="1"/>
    <x v="1"/>
    <s v=""/>
    <x v="0"/>
    <x v="10"/>
    <m/>
    <s v=""/>
    <s v="x"/>
  </r>
  <r>
    <x v="273"/>
    <s v="dmk"/>
    <x v="4"/>
    <n v="2"/>
    <n v="25"/>
    <n v="2"/>
    <x v="1"/>
    <s v=""/>
    <x v="0"/>
    <x v="1"/>
    <m/>
    <s v=""/>
    <s v="x"/>
  </r>
  <r>
    <x v="273"/>
    <s v="Frederiksberg Skole"/>
    <x v="5"/>
    <n v="4"/>
    <n v="14"/>
    <n v="2"/>
    <x v="1"/>
    <s v=""/>
    <x v="0"/>
    <x v="1"/>
    <m/>
    <s v=""/>
    <s v=""/>
  </r>
  <r>
    <x v="273"/>
    <s v="Tranbergskolen"/>
    <x v="3"/>
    <n v="7"/>
    <n v="7"/>
    <n v="2"/>
    <x v="1"/>
    <s v=""/>
    <x v="0"/>
    <x v="1"/>
    <m/>
    <s v=""/>
    <s v=""/>
  </r>
  <r>
    <x v="273"/>
    <s v="Aarhus Børnehøjskole"/>
    <x v="4"/>
    <s v="0-2"/>
    <n v="7"/>
    <n v="5"/>
    <x v="1"/>
    <s v=""/>
    <x v="0"/>
    <x v="1"/>
    <m/>
    <s v=""/>
    <s v="x"/>
  </r>
  <r>
    <x v="274"/>
    <s v="Skovbyskolen"/>
    <x v="5"/>
    <n v="6"/>
    <n v="21"/>
    <n v="2"/>
    <x v="8"/>
    <m/>
    <x v="1"/>
    <x v="0"/>
    <m/>
    <m/>
    <m/>
  </r>
  <r>
    <x v="274"/>
    <s v="Rosmus Skole"/>
    <x v="3"/>
    <n v="7"/>
    <n v="24"/>
    <n v="2"/>
    <x v="1"/>
    <s v=""/>
    <x v="0"/>
    <x v="1"/>
    <m/>
    <s v=""/>
    <s v=""/>
  </r>
  <r>
    <x v="274"/>
    <s v="Sosu Østjylland"/>
    <x v="12"/>
    <s v="SOSU"/>
    <n v="18"/>
    <n v="1"/>
    <x v="1"/>
    <s v=""/>
    <x v="0"/>
    <x v="1"/>
    <m/>
    <s v=""/>
    <s v="x"/>
  </r>
  <r>
    <x v="274"/>
    <s v="VESTJYDE GYMNASIUM, TARM"/>
    <x v="2"/>
    <s v="1g"/>
    <n v="17"/>
    <n v="2"/>
    <x v="1"/>
    <s v=""/>
    <x v="0"/>
    <x v="1"/>
    <m/>
    <s v=""/>
    <s v=""/>
  </r>
  <r>
    <x v="274"/>
    <s v="Hårup Skole"/>
    <x v="4"/>
    <n v="3"/>
    <n v="15"/>
    <n v="2"/>
    <x v="1"/>
    <s v=""/>
    <x v="0"/>
    <x v="1"/>
    <m/>
    <s v=""/>
    <s v="x"/>
  </r>
  <r>
    <x v="274"/>
    <s v="Hårup Skole"/>
    <x v="4"/>
    <n v="3"/>
    <n v="15"/>
    <n v="2"/>
    <x v="1"/>
    <s v=""/>
    <x v="0"/>
    <x v="1"/>
    <m/>
    <s v=""/>
    <s v="x"/>
  </r>
  <r>
    <x v="274"/>
    <s v="Gærum Skole"/>
    <x v="5"/>
    <n v="6"/>
    <n v="6"/>
    <n v="2"/>
    <x v="1"/>
    <s v=""/>
    <x v="0"/>
    <x v="0"/>
    <m/>
    <s v=""/>
    <s v=""/>
  </r>
  <r>
    <x v="274"/>
    <s v="Johannes Voksne Center, Århus"/>
    <x v="2"/>
    <s v="Ung."/>
    <n v="3"/>
    <n v="1"/>
    <x v="1"/>
    <s v=""/>
    <x v="0"/>
    <x v="1"/>
    <m/>
    <s v=""/>
    <s v="x"/>
  </r>
  <r>
    <x v="275"/>
    <s v="Solbjergskolen"/>
    <x v="4"/>
    <n v="3"/>
    <n v="25"/>
    <n v="2"/>
    <x v="6"/>
    <m/>
    <x v="1"/>
    <x v="0"/>
    <m/>
    <s v="x"/>
    <s v="x"/>
  </r>
  <r>
    <x v="275"/>
    <s v="Viborg Gymnasium"/>
    <x v="2"/>
    <s v="Gym."/>
    <n v="26"/>
    <n v="2"/>
    <x v="1"/>
    <s v=""/>
    <x v="0"/>
    <x v="1"/>
    <m/>
    <s v=""/>
    <s v=""/>
  </r>
  <r>
    <x v="275"/>
    <s v="Viborg Gymnasium"/>
    <x v="2"/>
    <s v="Gym."/>
    <n v="15"/>
    <n v="1"/>
    <x v="1"/>
    <s v=""/>
    <x v="0"/>
    <x v="1"/>
    <m/>
    <s v=""/>
    <s v=""/>
  </r>
  <r>
    <x v="275"/>
    <s v="Viborg Gymnasium"/>
    <x v="2"/>
    <s v="Gym."/>
    <n v="15"/>
    <n v="1"/>
    <x v="1"/>
    <s v=""/>
    <x v="0"/>
    <x v="1"/>
    <m/>
    <s v=""/>
    <s v=""/>
  </r>
  <r>
    <x v="275"/>
    <s v="VIBORG GYMNASIUM"/>
    <x v="2"/>
    <s v="Gym."/>
    <n v="14.5"/>
    <n v="1"/>
    <x v="0"/>
    <s v=""/>
    <x v="0"/>
    <x v="1"/>
    <m/>
    <s v=""/>
    <s v=""/>
  </r>
  <r>
    <x v="275"/>
    <s v="VIBORG GYMNASIUM"/>
    <x v="2"/>
    <s v="Gym."/>
    <n v="14.5"/>
    <n v="1"/>
    <x v="0"/>
    <s v=""/>
    <x v="0"/>
    <x v="0"/>
    <m/>
    <m/>
    <m/>
  </r>
  <r>
    <x v="275"/>
    <s v="STRANDSKOLEN"/>
    <x v="5"/>
    <s v="4-6"/>
    <n v="11"/>
    <n v="2"/>
    <x v="1"/>
    <s v=""/>
    <x v="0"/>
    <x v="1"/>
    <m/>
    <s v=""/>
    <s v="x"/>
  </r>
  <r>
    <x v="275"/>
    <s v="Holme Skole"/>
    <x v="3"/>
    <s v="6-7"/>
    <n v="8"/>
    <n v="2"/>
    <x v="1"/>
    <s v=""/>
    <x v="0"/>
    <x v="1"/>
    <m/>
    <s v=""/>
    <s v="x"/>
  </r>
  <r>
    <x v="275"/>
    <s v="Sku Skjern"/>
    <x v="5"/>
    <n v="5"/>
    <n v="4"/>
    <n v="2"/>
    <x v="1"/>
    <s v=""/>
    <x v="0"/>
    <x v="1"/>
    <m/>
    <s v=""/>
    <s v=""/>
  </r>
  <r>
    <x v="276"/>
    <s v="Skæring Skole"/>
    <x v="5"/>
    <n v="6"/>
    <n v="22"/>
    <n v="1"/>
    <x v="11"/>
    <m/>
    <x v="1"/>
    <x v="0"/>
    <m/>
    <s v="x"/>
    <s v="x"/>
  </r>
  <r>
    <x v="276"/>
    <s v="Strandskolen"/>
    <x v="4"/>
    <n v="1"/>
    <n v="21"/>
    <n v="3"/>
    <x v="1"/>
    <s v=""/>
    <x v="0"/>
    <x v="6"/>
    <m/>
    <s v=""/>
    <s v="x"/>
  </r>
  <r>
    <x v="276"/>
    <s v="Jelling Friskole"/>
    <x v="5"/>
    <n v="5"/>
    <n v="13"/>
    <n v="3"/>
    <x v="1"/>
    <s v=""/>
    <x v="0"/>
    <x v="1"/>
    <m/>
    <s v=""/>
    <s v=""/>
  </r>
  <r>
    <x v="277"/>
    <s v="Frederiksbjerg Skole"/>
    <x v="4"/>
    <n v="0"/>
    <n v="12"/>
    <n v="2"/>
    <x v="5"/>
    <m/>
    <x v="1"/>
    <x v="0"/>
    <m/>
    <s v="x"/>
    <s v="x"/>
  </r>
  <r>
    <x v="277"/>
    <s v="Højbjerg Privatskole"/>
    <x v="5"/>
    <s v="4.-5."/>
    <n v="23"/>
    <n v="2"/>
    <x v="2"/>
    <m/>
    <x v="1"/>
    <x v="0"/>
    <m/>
    <s v="x"/>
    <s v="x"/>
  </r>
  <r>
    <x v="277"/>
    <s v="Den Moderne Kulturelle Skole"/>
    <x v="4"/>
    <n v="0"/>
    <n v="21"/>
    <n v="2"/>
    <x v="22"/>
    <m/>
    <x v="1"/>
    <x v="0"/>
    <m/>
    <s v="x"/>
    <s v="x"/>
  </r>
  <r>
    <x v="277"/>
    <s v="Frederiksbjerg Skole"/>
    <x v="4"/>
    <n v="1"/>
    <n v="18"/>
    <n v="2"/>
    <x v="5"/>
    <m/>
    <x v="1"/>
    <x v="0"/>
    <m/>
    <s v="x"/>
    <s v="x"/>
  </r>
  <r>
    <x v="277"/>
    <s v="nøsd breum skole"/>
    <x v="5"/>
    <s v="0-9"/>
    <n v="24"/>
    <n v="3"/>
    <x v="1"/>
    <s v=""/>
    <x v="0"/>
    <x v="1"/>
    <m/>
    <s v=""/>
    <s v=""/>
  </r>
  <r>
    <x v="277"/>
    <s v="nøsd breum skole"/>
    <x v="5"/>
    <s v="0-9"/>
    <n v="24"/>
    <n v="3"/>
    <x v="1"/>
    <s v=""/>
    <x v="0"/>
    <x v="1"/>
    <m/>
    <m/>
    <m/>
  </r>
  <r>
    <x v="277"/>
    <s v="nøsd breum skole"/>
    <x v="5"/>
    <s v="0-9"/>
    <n v="23"/>
    <n v="3"/>
    <x v="1"/>
    <s v=""/>
    <x v="0"/>
    <x v="1"/>
    <m/>
    <m/>
    <m/>
  </r>
  <r>
    <x v="277"/>
    <s v="nøsd breum skole"/>
    <x v="5"/>
    <s v="0-9"/>
    <n v="23"/>
    <n v="3"/>
    <x v="1"/>
    <s v=""/>
    <x v="0"/>
    <x v="0"/>
    <m/>
    <m/>
    <m/>
  </r>
  <r>
    <x v="277"/>
    <s v="nøsd breum skole"/>
    <x v="5"/>
    <s v="0-9"/>
    <n v="23"/>
    <n v="4"/>
    <x v="1"/>
    <s v=""/>
    <x v="0"/>
    <x v="0"/>
    <m/>
    <m/>
    <m/>
  </r>
  <r>
    <x v="277"/>
    <s v="Hjemmeskolen Hjemmely"/>
    <x v="5"/>
    <n v="5"/>
    <n v="1"/>
    <n v="2"/>
    <x v="1"/>
    <s v=""/>
    <x v="0"/>
    <x v="0"/>
    <m/>
    <s v=""/>
    <s v="x"/>
  </r>
  <r>
    <x v="278"/>
    <s v="Hasle Skole"/>
    <x v="3"/>
    <n v="9"/>
    <n v="22"/>
    <n v="2"/>
    <x v="11"/>
    <m/>
    <x v="1"/>
    <x v="0"/>
    <m/>
    <s v="x"/>
    <s v="x"/>
  </r>
  <r>
    <x v="278"/>
    <s v="Skovbyskolen"/>
    <x v="5"/>
    <n v="6"/>
    <n v="21"/>
    <n v="2"/>
    <x v="8"/>
    <m/>
    <x v="1"/>
    <x v="0"/>
    <m/>
    <m/>
    <m/>
  </r>
  <r>
    <x v="278"/>
    <s v="VIA Pædagogudd."/>
    <x v="10"/>
    <s v="VIA"/>
    <n v="15.5"/>
    <n v="1"/>
    <x v="0"/>
    <s v=""/>
    <x v="0"/>
    <x v="1"/>
    <m/>
    <s v=""/>
    <s v="x"/>
  </r>
  <r>
    <x v="278"/>
    <s v="VIA Pædagogudd."/>
    <x v="10"/>
    <s v="VIA"/>
    <n v="15.5"/>
    <n v="1"/>
    <x v="0"/>
    <s v=""/>
    <x v="0"/>
    <x v="1"/>
    <m/>
    <s v=""/>
    <s v="x"/>
  </r>
  <r>
    <x v="279"/>
    <s v="Børnehuset Børneliv"/>
    <x v="0"/>
    <s v="Børnehave"/>
    <n v="16"/>
    <n v="3"/>
    <x v="1"/>
    <s v=""/>
    <x v="0"/>
    <x v="1"/>
    <m/>
    <s v=""/>
    <s v="x"/>
  </r>
  <r>
    <x v="279"/>
    <s v="Munkekær"/>
    <x v="0"/>
    <s v="Børnehave"/>
    <n v="10"/>
    <n v="3"/>
    <x v="1"/>
    <s v=""/>
    <x v="0"/>
    <x v="0"/>
    <m/>
    <s v=""/>
    <s v=""/>
  </r>
  <r>
    <x v="280"/>
    <s v="Malling Skole"/>
    <x v="5"/>
    <n v="4"/>
    <n v="14"/>
    <n v="1"/>
    <x v="3"/>
    <m/>
    <x v="1"/>
    <x v="0"/>
    <m/>
    <s v="x"/>
    <s v="x"/>
  </r>
  <r>
    <x v="280"/>
    <s v="Malling Skole"/>
    <x v="5"/>
    <n v="4"/>
    <n v="14"/>
    <n v="1"/>
    <x v="3"/>
    <m/>
    <x v="1"/>
    <x v="0"/>
    <m/>
    <s v="x"/>
    <s v="x"/>
  </r>
  <r>
    <x v="280"/>
    <s v="Malling Skole"/>
    <x v="5"/>
    <n v="4"/>
    <n v="14"/>
    <n v="1"/>
    <x v="3"/>
    <m/>
    <x v="1"/>
    <x v="0"/>
    <m/>
    <s v="x"/>
    <s v="x"/>
  </r>
  <r>
    <x v="280"/>
    <s v="Risskov skole"/>
    <x v="7"/>
    <s v="Special"/>
    <n v="14"/>
    <n v="4"/>
    <x v="9"/>
    <m/>
    <x v="1"/>
    <x v="0"/>
    <m/>
    <s v="x"/>
    <s v="x"/>
  </r>
  <r>
    <x v="280"/>
    <s v="Aarhus Gymnasium"/>
    <x v="2"/>
    <s v="3.G"/>
    <n v="26"/>
    <n v="1"/>
    <x v="1"/>
    <s v=""/>
    <x v="0"/>
    <x v="1"/>
    <m/>
    <s v=""/>
    <s v="x"/>
  </r>
  <r>
    <x v="280"/>
    <s v="Interskolen"/>
    <x v="3"/>
    <n v="7"/>
    <n v="20"/>
    <n v="3"/>
    <x v="1"/>
    <s v=""/>
    <x v="0"/>
    <x v="0"/>
    <m/>
    <s v=""/>
    <s v="x"/>
  </r>
  <r>
    <x v="280"/>
    <s v="Børnehaven Bjørnebakhus"/>
    <x v="0"/>
    <s v="Børnehave"/>
    <n v="16"/>
    <n v="4"/>
    <x v="1"/>
    <s v=""/>
    <x v="0"/>
    <x v="0"/>
    <m/>
    <s v=""/>
    <s v="x"/>
  </r>
  <r>
    <x v="280"/>
    <s v="VIA University College"/>
    <x v="1"/>
    <s v="VIA"/>
    <n v="10"/>
    <n v="1"/>
    <x v="1"/>
    <s v=""/>
    <x v="0"/>
    <x v="1"/>
    <m/>
    <s v=""/>
    <s v=""/>
  </r>
  <r>
    <x v="281"/>
    <s v="Vejle Privatskole"/>
    <x v="5"/>
    <n v="5"/>
    <n v="20"/>
    <n v="2"/>
    <x v="2"/>
    <m/>
    <x v="1"/>
    <x v="0"/>
    <m/>
    <m/>
    <m/>
  </r>
  <r>
    <x v="281"/>
    <s v="Jakobsskolen"/>
    <x v="4"/>
    <n v="2"/>
    <n v="21"/>
    <n v="2"/>
    <x v="3"/>
    <m/>
    <x v="1"/>
    <x v="0"/>
    <m/>
    <s v="x"/>
    <s v="x"/>
  </r>
  <r>
    <x v="281"/>
    <s v="Mårslet Skole"/>
    <x v="5"/>
    <n v="5"/>
    <n v="26"/>
    <n v="2"/>
    <x v="8"/>
    <m/>
    <x v="1"/>
    <x v="0"/>
    <m/>
    <s v="x"/>
    <s v="x"/>
  </r>
  <r>
    <x v="281"/>
    <s v="BAKEGÅRDSSKOLEN"/>
    <x v="4"/>
    <n v="2"/>
    <n v="22.5"/>
    <n v="3"/>
    <x v="1"/>
    <s v=""/>
    <x v="0"/>
    <x v="0"/>
    <m/>
    <s v=""/>
    <s v="x"/>
  </r>
  <r>
    <x v="281"/>
    <s v="BAKEGÅRDSSKOLEN"/>
    <x v="4"/>
    <n v="2"/>
    <n v="22.5"/>
    <n v="3"/>
    <x v="0"/>
    <s v=""/>
    <x v="0"/>
    <x v="0"/>
    <m/>
    <s v=""/>
    <s v="x"/>
  </r>
  <r>
    <x v="281"/>
    <s v="Haderslev Realskole"/>
    <x v="5"/>
    <n v="4"/>
    <n v="20"/>
    <n v="2"/>
    <x v="1"/>
    <s v=""/>
    <x v="0"/>
    <x v="1"/>
    <m/>
    <s v=""/>
    <s v=""/>
  </r>
  <r>
    <x v="281"/>
    <s v="Haderslev Realskole"/>
    <x v="5"/>
    <n v="4"/>
    <n v="20"/>
    <n v="2"/>
    <x v="1"/>
    <s v=""/>
    <x v="0"/>
    <x v="1"/>
    <m/>
    <m/>
    <m/>
  </r>
  <r>
    <x v="281"/>
    <s v="Hornslet skole"/>
    <x v="5"/>
    <n v="5"/>
    <n v="20"/>
    <n v="1.3333333333333333"/>
    <x v="1"/>
    <s v=""/>
    <x v="0"/>
    <x v="0"/>
    <m/>
    <s v=""/>
    <s v=""/>
  </r>
  <r>
    <x v="281"/>
    <s v="Hornslet skole"/>
    <x v="5"/>
    <n v="5"/>
    <n v="20"/>
    <n v="1.3333333333333333"/>
    <x v="1"/>
    <s v=""/>
    <x v="0"/>
    <x v="0"/>
    <m/>
    <m/>
    <m/>
  </r>
  <r>
    <x v="281"/>
    <s v="Hornslet skole"/>
    <x v="5"/>
    <n v="5"/>
    <n v="20"/>
    <n v="1.3333333333333333"/>
    <x v="1"/>
    <s v=""/>
    <x v="0"/>
    <x v="0"/>
    <m/>
    <m/>
    <m/>
  </r>
  <r>
    <x v="281"/>
    <s v="Fjerritslev Handelsgymnasium"/>
    <x v="2"/>
    <s v="1g"/>
    <n v="18.5"/>
    <n v="1"/>
    <x v="1"/>
    <s v=""/>
    <x v="0"/>
    <x v="1"/>
    <m/>
    <s v=""/>
    <s v=""/>
  </r>
  <r>
    <x v="281"/>
    <s v="Fjerritslev Handelsgymnasium"/>
    <x v="2"/>
    <s v="1g"/>
    <n v="18.5"/>
    <n v="1"/>
    <x v="0"/>
    <s v=""/>
    <x v="0"/>
    <x v="1"/>
    <m/>
    <s v=""/>
    <s v=""/>
  </r>
  <r>
    <x v="281"/>
    <s v="hulvej privatskole"/>
    <x v="3"/>
    <n v="7"/>
    <n v="18"/>
    <n v="1"/>
    <x v="1"/>
    <s v=""/>
    <x v="0"/>
    <x v="0"/>
    <m/>
    <s v=""/>
    <s v=""/>
  </r>
  <r>
    <x v="281"/>
    <s v="Skive Gymnasium"/>
    <x v="2"/>
    <s v="2g"/>
    <n v="17"/>
    <n v="3"/>
    <x v="1"/>
    <s v=""/>
    <x v="0"/>
    <x v="1"/>
    <m/>
    <s v=""/>
    <s v="x"/>
  </r>
  <r>
    <x v="281"/>
    <s v="læreruddannelsen aarhus"/>
    <x v="10"/>
    <s v="VIA"/>
    <n v="16"/>
    <n v="1"/>
    <x v="1"/>
    <s v=""/>
    <x v="0"/>
    <x v="1"/>
    <m/>
    <s v=""/>
    <s v="x"/>
  </r>
  <r>
    <x v="281"/>
    <s v="rønde skole"/>
    <x v="5"/>
    <n v="4"/>
    <n v="15.5"/>
    <n v="2"/>
    <x v="1"/>
    <s v=""/>
    <x v="0"/>
    <x v="1"/>
    <m/>
    <s v=""/>
    <s v="x"/>
  </r>
  <r>
    <x v="281"/>
    <s v="rønde skole"/>
    <x v="5"/>
    <n v="4"/>
    <n v="15.5"/>
    <n v="2"/>
    <x v="1"/>
    <s v=""/>
    <x v="0"/>
    <x v="1"/>
    <m/>
    <s v=""/>
    <s v="x"/>
  </r>
  <r>
    <x v="281"/>
    <s v="nørreå friskole"/>
    <x v="3"/>
    <n v="7"/>
    <n v="15"/>
    <n v="5"/>
    <x v="1"/>
    <s v=""/>
    <x v="0"/>
    <x v="0"/>
    <m/>
    <s v=""/>
    <s v="x"/>
  </r>
  <r>
    <x v="281"/>
    <s v="SOSU SYD AABENRAA"/>
    <x v="5"/>
    <n v="6"/>
    <n v="14"/>
    <n v="1"/>
    <x v="1"/>
    <s v=""/>
    <x v="0"/>
    <x v="1"/>
    <m/>
    <s v=""/>
    <s v=""/>
  </r>
  <r>
    <x v="281"/>
    <s v="?"/>
    <x v="18"/>
    <s v="STU"/>
    <n v="4"/>
    <n v="3"/>
    <x v="1"/>
    <s v=""/>
    <x v="0"/>
    <x v="0"/>
    <m/>
    <s v=""/>
    <s v="x"/>
  </r>
  <r>
    <x v="281"/>
    <s v="Skolevænget"/>
    <x v="5"/>
    <n v="6"/>
    <n v="3"/>
    <n v="2"/>
    <x v="1"/>
    <s v=""/>
    <x v="0"/>
    <x v="0"/>
    <m/>
    <s v=""/>
    <s v="x"/>
  </r>
  <r>
    <x v="282"/>
    <s v="Katrinebjergskolen"/>
    <x v="4"/>
    <n v="1"/>
    <n v="16"/>
    <n v="2"/>
    <x v="5"/>
    <m/>
    <x v="1"/>
    <x v="0"/>
    <m/>
    <s v="x"/>
    <s v="x"/>
  </r>
  <r>
    <x v="282"/>
    <s v="Katrinebjergskolen"/>
    <x v="4"/>
    <n v="1"/>
    <n v="16"/>
    <n v="2"/>
    <x v="5"/>
    <m/>
    <x v="1"/>
    <x v="0"/>
    <m/>
    <s v="x"/>
    <s v="x"/>
  </r>
  <r>
    <x v="282"/>
    <s v="Samsøgades skole"/>
    <x v="5"/>
    <n v="5"/>
    <n v="26"/>
    <n v="2"/>
    <x v="2"/>
    <m/>
    <x v="1"/>
    <x v="0"/>
    <m/>
    <s v="x"/>
    <s v="x"/>
  </r>
  <r>
    <x v="282"/>
    <s v="Mårslet Skole"/>
    <x v="5"/>
    <n v="5"/>
    <n v="26"/>
    <n v="2"/>
    <x v="8"/>
    <m/>
    <x v="1"/>
    <x v="0"/>
    <m/>
    <s v="x"/>
    <s v="x"/>
  </r>
  <r>
    <x v="282"/>
    <s v="Katrinebjergskolen"/>
    <x v="4"/>
    <n v="0"/>
    <n v="16"/>
    <n v="2"/>
    <x v="5"/>
    <m/>
    <x v="1"/>
    <x v="0"/>
    <m/>
    <s v="x"/>
    <s v="x"/>
  </r>
  <r>
    <x v="282"/>
    <s v="stilleng skole"/>
    <x v="3"/>
    <n v="7"/>
    <n v="20"/>
    <n v="1"/>
    <x v="1"/>
    <s v=""/>
    <x v="0"/>
    <x v="1"/>
    <m/>
    <s v=""/>
    <s v="x"/>
  </r>
  <r>
    <x v="282"/>
    <s v="Syddansk Erhvervsskole"/>
    <x v="1"/>
    <s v="ung."/>
    <n v="17"/>
    <n v="2"/>
    <x v="1"/>
    <s v=""/>
    <x v="0"/>
    <x v="1"/>
    <m/>
    <s v=""/>
    <s v=""/>
  </r>
  <r>
    <x v="282"/>
    <s v="Syddansk Erhvervsskole"/>
    <x v="1"/>
    <s v="ung."/>
    <n v="17"/>
    <n v="2"/>
    <x v="1"/>
    <s v=""/>
    <x v="0"/>
    <x v="1"/>
    <m/>
    <m/>
    <m/>
  </r>
  <r>
    <x v="282"/>
    <s v="Katrinebjergskolen"/>
    <x v="4"/>
    <n v="1"/>
    <n v="16"/>
    <n v="3"/>
    <x v="1"/>
    <s v=""/>
    <x v="0"/>
    <x v="1"/>
    <m/>
    <s v=""/>
    <s v="x"/>
  </r>
  <r>
    <x v="282"/>
    <s v="sortebakkeskolen"/>
    <x v="4"/>
    <n v="2"/>
    <n v="16"/>
    <n v="2"/>
    <x v="1"/>
    <s v=""/>
    <x v="0"/>
    <x v="1"/>
    <m/>
    <s v=""/>
    <s v=""/>
  </r>
  <r>
    <x v="282"/>
    <s v="Aarhus Lilleskole"/>
    <x v="2"/>
    <s v="1g"/>
    <n v="14"/>
    <n v="1"/>
    <x v="1"/>
    <s v=""/>
    <x v="0"/>
    <x v="0"/>
    <m/>
    <s v=""/>
    <s v="x"/>
  </r>
  <r>
    <x v="282"/>
    <s v="Katrinebjergskolen"/>
    <x v="4"/>
    <n v="1"/>
    <n v="11"/>
    <n v="2"/>
    <x v="1"/>
    <s v=""/>
    <x v="0"/>
    <x v="1"/>
    <m/>
    <s v=""/>
    <s v="x"/>
  </r>
  <r>
    <x v="283"/>
    <s v="Mårslet Skole"/>
    <x v="5"/>
    <n v="5"/>
    <n v="26"/>
    <n v="2"/>
    <x v="8"/>
    <m/>
    <x v="1"/>
    <x v="0"/>
    <m/>
    <s v="x"/>
    <s v="x"/>
  </r>
  <r>
    <x v="283"/>
    <s v="AARHUS KATEDRALSKOLE"/>
    <x v="2"/>
    <s v="1g"/>
    <n v="28"/>
    <n v="1"/>
    <x v="1"/>
    <s v=""/>
    <x v="0"/>
    <x v="1"/>
    <m/>
    <s v=""/>
    <s v="x"/>
  </r>
  <r>
    <x v="283"/>
    <s v="AOF Job og Dansk"/>
    <x v="16"/>
    <s v="Sprogskole"/>
    <n v="14"/>
    <n v="2"/>
    <x v="1"/>
    <s v=""/>
    <x v="0"/>
    <x v="1"/>
    <m/>
    <s v="x"/>
    <s v="x"/>
  </r>
  <r>
    <x v="284"/>
    <s v="Bavnehøj Skole"/>
    <x v="5"/>
    <n v="3"/>
    <n v="24"/>
    <n v="2"/>
    <x v="6"/>
    <m/>
    <x v="1"/>
    <x v="0"/>
    <m/>
    <s v="x"/>
    <s v="x"/>
  </r>
  <r>
    <x v="284"/>
    <s v="Møllervangskolen"/>
    <x v="4"/>
    <n v="3"/>
    <n v="16"/>
    <n v="2"/>
    <x v="1"/>
    <s v=""/>
    <x v="0"/>
    <x v="0"/>
    <m/>
    <s v=""/>
    <s v=""/>
  </r>
  <r>
    <x v="284"/>
    <s v="Møllervangskolen"/>
    <x v="4"/>
    <n v="3"/>
    <n v="16"/>
    <n v="2"/>
    <x v="1"/>
    <s v=""/>
    <x v="0"/>
    <x v="0"/>
    <m/>
    <m/>
    <m/>
  </r>
  <r>
    <x v="284"/>
    <s v="Falkonergården Gymnasium"/>
    <x v="2"/>
    <s v="Gym."/>
    <n v="14.5"/>
    <n v="1"/>
    <x v="1"/>
    <s v=""/>
    <x v="0"/>
    <x v="1"/>
    <m/>
    <s v=""/>
    <s v=""/>
  </r>
  <r>
    <x v="284"/>
    <s v="Falkonergården Gymnasium"/>
    <x v="2"/>
    <s v="Gym."/>
    <n v="14.5"/>
    <n v="1"/>
    <x v="1"/>
    <s v=""/>
    <x v="0"/>
    <x v="1"/>
    <m/>
    <m/>
    <m/>
  </r>
  <r>
    <x v="284"/>
    <s v="Lina Skole"/>
    <x v="5"/>
    <s v="3-6"/>
    <n v="5"/>
    <n v="2"/>
    <x v="1"/>
    <s v=""/>
    <x v="0"/>
    <x v="1"/>
    <m/>
    <s v=""/>
    <s v=""/>
  </r>
  <r>
    <x v="285"/>
    <s v="Høj Skole"/>
    <x v="4"/>
    <n v="0"/>
    <n v="23"/>
    <n v="3"/>
    <x v="1"/>
    <s v=""/>
    <x v="0"/>
    <x v="1"/>
    <m/>
    <s v=""/>
    <s v="x"/>
  </r>
  <r>
    <x v="285"/>
    <s v="Skibelund Gymnastik &amp; Idrætsefterskole"/>
    <x v="3"/>
    <n v="9"/>
    <n v="16"/>
    <n v="2"/>
    <x v="1"/>
    <s v=""/>
    <x v="0"/>
    <x v="7"/>
    <m/>
    <s v=""/>
    <s v=""/>
  </r>
  <r>
    <x v="285"/>
    <s v="Skibelund Gymnastik &amp; Idrætsefterskole"/>
    <x v="3"/>
    <n v="9"/>
    <n v="16"/>
    <n v="2"/>
    <x v="1"/>
    <s v=""/>
    <x v="0"/>
    <x v="7"/>
    <m/>
    <s v=""/>
    <m/>
  </r>
  <r>
    <x v="285"/>
    <s v="Ribe Katedralskole"/>
    <x v="2"/>
    <s v="1g"/>
    <n v="15"/>
    <n v="1"/>
    <x v="1"/>
    <s v=""/>
    <x v="0"/>
    <x v="0"/>
    <m/>
    <s v=""/>
    <s v=""/>
  </r>
  <r>
    <x v="285"/>
    <s v="Ribe Katedralskole"/>
    <x v="2"/>
    <s v="1g"/>
    <n v="15"/>
    <n v="1"/>
    <x v="1"/>
    <s v=""/>
    <x v="0"/>
    <x v="0"/>
    <m/>
    <s v=""/>
    <s v=""/>
  </r>
  <r>
    <x v="285"/>
    <s v="Alohe Skole"/>
    <x v="3"/>
    <s v="6-7"/>
    <n v="7"/>
    <n v="2"/>
    <x v="1"/>
    <s v=""/>
    <x v="0"/>
    <x v="1"/>
    <m/>
    <s v=""/>
    <s v="x"/>
  </r>
  <r>
    <x v="285"/>
    <s v="Munkholmskolen"/>
    <x v="5"/>
    <s v="4-5"/>
    <n v="6"/>
    <n v="2"/>
    <x v="1"/>
    <s v=""/>
    <x v="0"/>
    <x v="1"/>
    <m/>
    <s v=""/>
    <s v="x"/>
  </r>
  <r>
    <x v="286"/>
    <s v="EUC Nordvest"/>
    <x v="1"/>
    <s v="ung."/>
    <n v="28"/>
    <n v="3"/>
    <x v="1"/>
    <s v=""/>
    <x v="0"/>
    <x v="1"/>
    <m/>
    <s v=""/>
    <s v="x"/>
  </r>
  <r>
    <x v="286"/>
    <s v="AARHUS GYMNASIUM (HTX)"/>
    <x v="2"/>
    <s v="2.G"/>
    <n v="26"/>
    <n v="1"/>
    <x v="1"/>
    <s v=""/>
    <x v="0"/>
    <x v="0"/>
    <m/>
    <s v=""/>
    <s v="x"/>
  </r>
  <r>
    <x v="286"/>
    <s v="Klub Mega, østervangsskolen, hadsten"/>
    <x v="5"/>
    <s v="4-6"/>
    <n v="24.5"/>
    <n v="1.5"/>
    <x v="1"/>
    <s v=""/>
    <x v="0"/>
    <x v="0"/>
    <m/>
    <s v=""/>
    <s v="x"/>
  </r>
  <r>
    <x v="286"/>
    <s v="Klub Mega, østervangsskolen, hadsten"/>
    <x v="5"/>
    <s v="4-6"/>
    <n v="24.5"/>
    <n v="1.5"/>
    <x v="1"/>
    <s v=""/>
    <x v="0"/>
    <x v="0"/>
    <m/>
    <s v=""/>
    <s v="x"/>
  </r>
  <r>
    <x v="286"/>
    <s v="Skrivbyskolen"/>
    <x v="3"/>
    <n v="7"/>
    <n v="22"/>
    <n v="2"/>
    <x v="1"/>
    <s v=""/>
    <x v="0"/>
    <x v="1"/>
    <m/>
    <s v=""/>
    <s v="x"/>
  </r>
  <r>
    <x v="286"/>
    <s v="Veksø Skole Mønstedfjord"/>
    <x v="4"/>
    <n v="3"/>
    <n v="19"/>
    <n v="2.5"/>
    <x v="1"/>
    <s v=""/>
    <x v="0"/>
    <x v="0"/>
    <m/>
    <s v=""/>
    <s v=""/>
  </r>
  <r>
    <x v="286"/>
    <s v="Veksø Skole Mønstedfjord"/>
    <x v="4"/>
    <n v="3"/>
    <n v="19"/>
    <n v="2.5"/>
    <x v="1"/>
    <s v=""/>
    <x v="0"/>
    <x v="0"/>
    <m/>
    <m/>
    <m/>
  </r>
  <r>
    <x v="286"/>
    <s v="Elisa Smith Skole"/>
    <x v="4"/>
    <n v="1"/>
    <n v="19"/>
    <n v="2"/>
    <x v="1"/>
    <s v=""/>
    <x v="0"/>
    <x v="1"/>
    <m/>
    <s v=""/>
    <s v="x"/>
  </r>
  <r>
    <x v="286"/>
    <s v="Ungesbjerg"/>
    <x v="3"/>
    <n v="10"/>
    <n v="18.5"/>
    <n v="0"/>
    <x v="0"/>
    <s v=""/>
    <x v="0"/>
    <x v="1"/>
    <m/>
    <s v=""/>
    <s v="x"/>
  </r>
  <r>
    <x v="286"/>
    <s v="Ungesbjerg"/>
    <x v="3"/>
    <n v="10"/>
    <n v="18.5"/>
    <n v="0"/>
    <x v="0"/>
    <s v=""/>
    <x v="0"/>
    <x v="1"/>
    <m/>
    <s v=""/>
    <s v="x"/>
  </r>
  <r>
    <x v="286"/>
    <s v="Brovandeskolen (Horsens)"/>
    <x v="0"/>
    <s v="Børnehave"/>
    <n v="18"/>
    <n v="7"/>
    <x v="1"/>
    <s v=""/>
    <x v="0"/>
    <x v="1"/>
    <m/>
    <s v=""/>
    <s v=""/>
  </r>
  <r>
    <x v="286"/>
    <s v="Tech College"/>
    <x v="2"/>
    <s v="GF1"/>
    <n v="17"/>
    <n v="1"/>
    <x v="1"/>
    <s v=""/>
    <x v="0"/>
    <x v="1"/>
    <m/>
    <s v=""/>
    <s v=""/>
  </r>
  <r>
    <x v="286"/>
    <s v="legehuset regnbuen"/>
    <x v="0"/>
    <s v="vg"/>
    <n v="13"/>
    <n v="3"/>
    <x v="1"/>
    <s v=""/>
    <x v="0"/>
    <x v="0"/>
    <m/>
    <s v=""/>
    <s v=""/>
  </r>
  <r>
    <x v="286"/>
    <s v="Skolebyen"/>
    <x v="0"/>
    <s v="Børnehave"/>
    <n v="9"/>
    <n v="3"/>
    <x v="1"/>
    <s v=""/>
    <x v="0"/>
    <x v="0"/>
    <m/>
    <s v=""/>
    <s v="x"/>
  </r>
  <r>
    <x v="286"/>
    <s v="Skrillingeskolen"/>
    <x v="3"/>
    <s v="8-10"/>
    <n v="8"/>
    <n v="3"/>
    <x v="1"/>
    <s v=""/>
    <x v="0"/>
    <x v="1"/>
    <m/>
    <s v=""/>
    <s v="x"/>
  </r>
  <r>
    <x v="286"/>
    <s v="Munkholmskolen"/>
    <x v="5"/>
    <s v="4-5"/>
    <n v="7"/>
    <n v="2"/>
    <x v="1"/>
    <s v=""/>
    <x v="0"/>
    <x v="1"/>
    <m/>
    <s v=""/>
    <s v=""/>
  </r>
  <r>
    <x v="286"/>
    <s v="Ellevangskolen"/>
    <x v="3"/>
    <n v="7"/>
    <n v="4"/>
    <n v="1"/>
    <x v="1"/>
    <s v=""/>
    <x v="0"/>
    <x v="1"/>
    <m/>
    <s v=""/>
    <s v="x"/>
  </r>
  <r>
    <x v="287"/>
    <s v="Hornslet Skole"/>
    <x v="4"/>
    <n v="3"/>
    <n v="22"/>
    <n v="2"/>
    <x v="23"/>
    <m/>
    <x v="1"/>
    <x v="0"/>
    <m/>
    <m/>
    <m/>
  </r>
  <r>
    <x v="287"/>
    <s v="Hornslet Skole"/>
    <x v="4"/>
    <n v="3"/>
    <n v="22"/>
    <n v="2"/>
    <x v="23"/>
    <m/>
    <x v="1"/>
    <x v="0"/>
    <m/>
    <m/>
    <m/>
  </r>
  <r>
    <x v="287"/>
    <s v="Hornslet Skole"/>
    <x v="4"/>
    <n v="3"/>
    <n v="22"/>
    <n v="2"/>
    <x v="23"/>
    <m/>
    <x v="1"/>
    <x v="0"/>
    <m/>
    <m/>
    <m/>
  </r>
  <r>
    <x v="287"/>
    <s v="Hornslet Skole"/>
    <x v="4"/>
    <n v="3"/>
    <n v="22"/>
    <n v="2"/>
    <x v="23"/>
    <m/>
    <x v="1"/>
    <x v="0"/>
    <m/>
    <m/>
    <m/>
  </r>
  <r>
    <x v="287"/>
    <s v="Strandskolen"/>
    <x v="5"/>
    <n v="5"/>
    <n v="25"/>
    <n v="2"/>
    <x v="1"/>
    <s v=""/>
    <x v="0"/>
    <x v="0"/>
    <m/>
    <s v=""/>
    <s v="x"/>
  </r>
  <r>
    <x v="287"/>
    <s v="Skovvangskolen"/>
    <x v="5"/>
    <n v="6"/>
    <n v="23"/>
    <n v="2"/>
    <x v="1"/>
    <s v=""/>
    <x v="0"/>
    <x v="1"/>
    <m/>
    <s v=""/>
    <s v="x"/>
  </r>
  <r>
    <x v="287"/>
    <s v="ordrup gym"/>
    <x v="2"/>
    <s v="1.G"/>
    <n v="22"/>
    <n v="2"/>
    <x v="1"/>
    <s v=""/>
    <x v="0"/>
    <x v="0"/>
    <m/>
    <s v=""/>
    <s v=""/>
  </r>
  <r>
    <x v="287"/>
    <s v="Friskolen Vildskud"/>
    <x v="5"/>
    <s v="0-9"/>
    <n v="16"/>
    <n v="5"/>
    <x v="1"/>
    <s v=""/>
    <x v="0"/>
    <x v="1"/>
    <m/>
    <s v=""/>
    <s v="x"/>
  </r>
  <r>
    <x v="287"/>
    <s v="?"/>
    <x v="0"/>
    <s v="Børnehave"/>
    <n v="15"/>
    <n v="2"/>
    <x v="1"/>
    <s v=""/>
    <x v="0"/>
    <x v="0"/>
    <m/>
    <s v=""/>
    <s v="x"/>
  </r>
  <r>
    <x v="287"/>
    <s v="Brabrand Skole"/>
    <x v="0"/>
    <s v="Børnehave"/>
    <n v="14"/>
    <n v="3"/>
    <x v="1"/>
    <s v=""/>
    <x v="0"/>
    <x v="1"/>
    <m/>
    <s v=""/>
    <s v="x"/>
  </r>
  <r>
    <x v="288"/>
    <s v="DII Idrætsinst hoppelund"/>
    <x v="0"/>
    <s v="Børnehave"/>
    <n v="26"/>
    <n v="8"/>
    <x v="1"/>
    <s v=""/>
    <x v="0"/>
    <x v="1"/>
    <m/>
    <s v=""/>
    <s v="x"/>
  </r>
  <r>
    <x v="288"/>
    <s v="Vejle Friskole"/>
    <x v="4"/>
    <s v="0-2"/>
    <n v="25.5"/>
    <n v="3.5"/>
    <x v="1"/>
    <s v=""/>
    <x v="0"/>
    <x v="0"/>
    <m/>
    <s v=""/>
    <s v=""/>
  </r>
  <r>
    <x v="288"/>
    <s v="Vejle Friskole"/>
    <x v="4"/>
    <s v="0-2"/>
    <n v="25.5"/>
    <n v="3.5"/>
    <x v="1"/>
    <s v=""/>
    <x v="0"/>
    <x v="0"/>
    <m/>
    <m/>
    <m/>
  </r>
  <r>
    <x v="288"/>
    <s v="ELISE SMITHS SKOLE"/>
    <x v="4"/>
    <n v="0"/>
    <n v="23"/>
    <n v="3"/>
    <x v="1"/>
    <s v=""/>
    <x v="0"/>
    <x v="1"/>
    <m/>
    <s v=""/>
    <s v="x"/>
  </r>
  <r>
    <x v="288"/>
    <s v="Ullits Skole, Farsø Kommune"/>
    <x v="5"/>
    <n v="5"/>
    <n v="22"/>
    <n v="2"/>
    <x v="1"/>
    <m/>
    <x v="0"/>
    <x v="1"/>
    <m/>
    <s v=""/>
    <s v=""/>
  </r>
  <r>
    <x v="288"/>
    <s v="Ullits Skole, Farsø Kommune"/>
    <x v="5"/>
    <n v="5"/>
    <n v="22"/>
    <n v="2"/>
    <x v="1"/>
    <s v=""/>
    <x v="0"/>
    <x v="1"/>
    <m/>
    <s v=""/>
    <s v=""/>
  </r>
  <r>
    <x v="288"/>
    <s v="Favrskov Gymnasium"/>
    <x v="2"/>
    <s v="2.g"/>
    <n v="12"/>
    <n v="3"/>
    <x v="1"/>
    <s v=""/>
    <x v="0"/>
    <x v="1"/>
    <m/>
    <s v=""/>
    <s v=""/>
  </r>
  <r>
    <x v="288"/>
    <s v="COLUMBUSSKOLEN"/>
    <x v="5"/>
    <s v="4-5"/>
    <n v="7"/>
    <n v="2"/>
    <x v="1"/>
    <s v=""/>
    <x v="0"/>
    <x v="0"/>
    <m/>
    <s v=""/>
    <s v=""/>
  </r>
  <r>
    <x v="288"/>
    <s v="USV Vuggestuen"/>
    <x v="3"/>
    <n v="9"/>
    <n v="7"/>
    <n v="2"/>
    <x v="1"/>
    <s v=""/>
    <x v="0"/>
    <x v="0"/>
    <m/>
    <s v=""/>
    <s v=""/>
  </r>
  <r>
    <x v="288"/>
    <s v="Odder Ungdomsskole E-team"/>
    <x v="3"/>
    <s v="8-9"/>
    <n v="5"/>
    <n v="3"/>
    <x v="1"/>
    <s v=""/>
    <x v="0"/>
    <x v="1"/>
    <m/>
    <s v=""/>
    <s v=""/>
  </r>
  <r>
    <x v="289"/>
    <s v="Aarhus HF og VUC"/>
    <x v="1"/>
    <s v="HF og VUC"/>
    <n v="21"/>
    <n v="1"/>
    <x v="11"/>
    <m/>
    <x v="1"/>
    <x v="0"/>
    <m/>
    <m/>
    <s v="x"/>
  </r>
  <r>
    <x v="289"/>
    <s v="Aalborg Handelsskole"/>
    <x v="1"/>
    <s v="EUD"/>
    <n v="28"/>
    <n v="2"/>
    <x v="24"/>
    <m/>
    <x v="1"/>
    <x v="0"/>
    <m/>
    <m/>
    <m/>
  </r>
  <r>
    <x v="289"/>
    <s v="Aalborg Handelsskole"/>
    <x v="1"/>
    <s v="EUD"/>
    <n v="28"/>
    <n v="2"/>
    <x v="24"/>
    <m/>
    <x v="1"/>
    <x v="0"/>
    <m/>
    <m/>
    <m/>
  </r>
  <r>
    <x v="289"/>
    <s v="social og sundhedhed middelfart"/>
    <x v="12"/>
    <s v="SOSU"/>
    <n v="28"/>
    <n v="2"/>
    <x v="1"/>
    <s v=""/>
    <x v="0"/>
    <x v="0"/>
    <m/>
    <s v=""/>
    <s v=""/>
  </r>
  <r>
    <x v="289"/>
    <s v="Thisted Handelsgymnasium"/>
    <x v="2"/>
    <s v="1.G"/>
    <n v="24"/>
    <n v="1"/>
    <x v="1"/>
    <s v=""/>
    <x v="0"/>
    <x v="0"/>
    <m/>
    <s v=""/>
    <s v=""/>
  </r>
  <r>
    <x v="289"/>
    <s v="Thisted Handelsgymnasium"/>
    <x v="2"/>
    <s v="1.G"/>
    <n v="24"/>
    <n v="1"/>
    <x v="1"/>
    <s v=""/>
    <x v="0"/>
    <x v="0"/>
    <m/>
    <m/>
    <m/>
  </r>
  <r>
    <x v="289"/>
    <s v="Thisted Handelsgymnasium"/>
    <x v="2"/>
    <s v="1.G"/>
    <n v="24"/>
    <n v="1"/>
    <x v="1"/>
    <s v=""/>
    <x v="0"/>
    <x v="0"/>
    <m/>
    <m/>
    <m/>
  </r>
  <r>
    <x v="289"/>
    <s v="Thisted Handelsgymnasium"/>
    <x v="2"/>
    <s v="1.G"/>
    <n v="24"/>
    <n v="1"/>
    <x v="1"/>
    <s v=""/>
    <x v="0"/>
    <x v="0"/>
    <m/>
    <m/>
    <m/>
  </r>
  <r>
    <x v="289"/>
    <s v="Thisted Handelsgymnasium"/>
    <x v="2"/>
    <s v="1.G"/>
    <n v="24"/>
    <n v="0"/>
    <x v="1"/>
    <s v=""/>
    <x v="0"/>
    <x v="0"/>
    <m/>
    <m/>
    <m/>
  </r>
  <r>
    <x v="289"/>
    <s v="Natdrømmehaven i Langå"/>
    <x v="0"/>
    <s v="Børnehave"/>
    <n v="22.5"/>
    <n v="4"/>
    <x v="1"/>
    <s v=""/>
    <x v="0"/>
    <x v="1"/>
    <m/>
    <s v=""/>
    <s v="x"/>
  </r>
  <r>
    <x v="289"/>
    <s v="Natdrømmehaven i Langå"/>
    <x v="0"/>
    <s v="Børnehave"/>
    <n v="22.5"/>
    <n v="4"/>
    <x v="1"/>
    <s v=""/>
    <x v="0"/>
    <x v="1"/>
    <m/>
    <s v=""/>
    <s v="x"/>
  </r>
  <r>
    <x v="289"/>
    <s v="Vuggestuen Silkeborgvej "/>
    <x v="0"/>
    <s v="vg"/>
    <n v="22"/>
    <n v="2"/>
    <x v="0"/>
    <s v=""/>
    <x v="0"/>
    <x v="0"/>
    <m/>
    <s v=""/>
    <s v="x"/>
  </r>
  <r>
    <x v="289"/>
    <s v="Den fri Hestehaveskole"/>
    <x v="5"/>
    <n v="5"/>
    <n v="22"/>
    <n v="2"/>
    <x v="1"/>
    <s v=""/>
    <x v="0"/>
    <x v="7"/>
    <m/>
    <s v=""/>
    <s v=""/>
  </r>
  <r>
    <x v="289"/>
    <s v="Herningholmskolen, afd. Holtbjerg"/>
    <x v="4"/>
    <s v="0-6"/>
    <n v="21.75"/>
    <n v="2"/>
    <x v="0"/>
    <s v=""/>
    <x v="0"/>
    <x v="1"/>
    <m/>
    <s v=""/>
    <s v=""/>
  </r>
  <r>
    <x v="289"/>
    <s v="Herningholmskolen, afd. Holtbjerg"/>
    <x v="4"/>
    <s v="0-6"/>
    <n v="21.75"/>
    <n v="2"/>
    <x v="1"/>
    <s v=""/>
    <x v="0"/>
    <x v="1"/>
    <m/>
    <m/>
    <m/>
  </r>
  <r>
    <x v="289"/>
    <s v="Herningholmskolen, afd. Holtbjerg"/>
    <x v="4"/>
    <s v="0-6"/>
    <n v="21.75"/>
    <n v="2"/>
    <x v="0"/>
    <s v=""/>
    <x v="0"/>
    <x v="1"/>
    <m/>
    <m/>
    <m/>
  </r>
  <r>
    <x v="289"/>
    <s v="Herningholmskolen, afd. Holtbjerg"/>
    <x v="4"/>
    <s v="0-6"/>
    <n v="21.75"/>
    <n v="4"/>
    <x v="0"/>
    <m/>
    <x v="0"/>
    <x v="0"/>
    <m/>
    <m/>
    <m/>
  </r>
  <r>
    <x v="289"/>
    <s v="Rosenvangskolen"/>
    <x v="5"/>
    <n v="5"/>
    <n v="21"/>
    <n v="2"/>
    <x v="1"/>
    <s v=""/>
    <x v="0"/>
    <x v="1"/>
    <m/>
    <s v=""/>
    <s v="x"/>
  </r>
  <r>
    <x v="289"/>
    <s v="Strandskolen"/>
    <x v="3"/>
    <s v="7-8"/>
    <n v="18"/>
    <n v="2"/>
    <x v="1"/>
    <s v=""/>
    <x v="0"/>
    <x v="7"/>
    <m/>
    <s v=""/>
    <s v=""/>
  </r>
  <r>
    <x v="289"/>
    <s v="Børnehaveklassen"/>
    <x v="5"/>
    <s v="4-6"/>
    <n v="12"/>
    <n v="3"/>
    <x v="1"/>
    <s v=""/>
    <x v="0"/>
    <x v="0"/>
    <m/>
    <s v=""/>
    <s v=""/>
  </r>
  <r>
    <x v="289"/>
    <s v="Hjemmeskole"/>
    <x v="4"/>
    <s v="1-4"/>
    <n v="4"/>
    <n v="2"/>
    <x v="1"/>
    <s v=""/>
    <x v="0"/>
    <x v="1"/>
    <m/>
    <s v=""/>
    <s v=""/>
  </r>
  <r>
    <x v="289"/>
    <s v="Børnehuset Haven"/>
    <x v="0"/>
    <s v="Børnehave"/>
    <n v="2"/>
    <n v="1"/>
    <x v="1"/>
    <s v=""/>
    <x v="0"/>
    <x v="0"/>
    <m/>
    <s v=""/>
    <s v="x"/>
  </r>
  <r>
    <x v="290"/>
    <s v="CSV STU"/>
    <x v="18"/>
    <s v="STU"/>
    <n v="20"/>
    <n v="5"/>
    <x v="24"/>
    <m/>
    <x v="1"/>
    <x v="0"/>
    <m/>
    <m/>
    <m/>
  </r>
  <r>
    <x v="290"/>
    <s v="Malling Skole"/>
    <x v="3"/>
    <n v="9"/>
    <n v="25"/>
    <n v="2"/>
    <x v="11"/>
    <m/>
    <x v="1"/>
    <x v="0"/>
    <m/>
    <s v="x"/>
    <s v="x"/>
  </r>
  <r>
    <x v="290"/>
    <s v="Malling Skole"/>
    <x v="3"/>
    <n v="9"/>
    <n v="25"/>
    <n v="2"/>
    <x v="11"/>
    <m/>
    <x v="1"/>
    <x v="0"/>
    <m/>
    <s v="x"/>
    <s v="x"/>
  </r>
  <r>
    <x v="290"/>
    <s v="Tilst skole"/>
    <x v="4"/>
    <n v="0"/>
    <n v="20"/>
    <n v="2"/>
    <x v="25"/>
    <m/>
    <x v="1"/>
    <x v="0"/>
    <m/>
    <s v="x"/>
    <s v="x"/>
  </r>
  <r>
    <x v="290"/>
    <s v="x"/>
    <x v="3"/>
    <n v="7"/>
    <n v="18"/>
    <n v="1"/>
    <x v="1"/>
    <s v=""/>
    <x v="0"/>
    <x v="1"/>
    <m/>
    <s v=""/>
    <s v=""/>
  </r>
  <r>
    <x v="290"/>
    <s v="x"/>
    <x v="3"/>
    <n v="7"/>
    <n v="18"/>
    <n v="1"/>
    <x v="1"/>
    <s v=""/>
    <x v="0"/>
    <x v="1"/>
    <m/>
    <m/>
    <m/>
  </r>
  <r>
    <x v="290"/>
    <s v="Børnegården Rundhøj"/>
    <x v="0"/>
    <s v="Børnehave"/>
    <n v="18"/>
    <n v="4"/>
    <x v="1"/>
    <s v="x"/>
    <x v="0"/>
    <x v="1"/>
    <m/>
    <s v=""/>
    <s v="x"/>
  </r>
  <r>
    <x v="290"/>
    <s v="Tradium Vester Alle Randers"/>
    <x v="2"/>
    <s v="EUX"/>
    <n v="17"/>
    <n v="1"/>
    <x v="1"/>
    <s v=""/>
    <x v="0"/>
    <x v="1"/>
    <m/>
    <s v=""/>
    <s v=""/>
  </r>
  <r>
    <x v="290"/>
    <s v="Tradium Vester Alle Randers"/>
    <x v="2"/>
    <s v="EUX"/>
    <n v="16"/>
    <n v="1"/>
    <x v="1"/>
    <s v=""/>
    <x v="0"/>
    <x v="1"/>
    <m/>
    <s v=""/>
    <s v=""/>
  </r>
  <r>
    <x v="290"/>
    <s v="Tranbjergskolen"/>
    <x v="3"/>
    <n v="9"/>
    <n v="10"/>
    <n v="5"/>
    <x v="1"/>
    <s v=""/>
    <x v="0"/>
    <x v="1"/>
    <m/>
    <s v=""/>
    <s v=""/>
  </r>
  <r>
    <x v="290"/>
    <s v="Skovbørnehaven (Columbus)"/>
    <x v="5"/>
    <n v="6"/>
    <n v="5"/>
    <n v="3"/>
    <x v="1"/>
    <s v=""/>
    <x v="0"/>
    <x v="0"/>
    <m/>
    <s v=""/>
    <s v="x"/>
  </r>
  <r>
    <x v="290"/>
    <s v="Faln"/>
    <x v="3"/>
    <s v="8-10"/>
    <n v="13"/>
    <n v="2"/>
    <x v="1"/>
    <s v=""/>
    <x v="0"/>
    <x v="1"/>
    <m/>
    <s v=""/>
    <s v=""/>
  </r>
  <r>
    <x v="291"/>
    <s v="Resenbro Skole"/>
    <x v="4"/>
    <n v="2"/>
    <n v="15"/>
    <n v="1"/>
    <x v="25"/>
    <m/>
    <x v="1"/>
    <x v="0"/>
    <m/>
    <m/>
    <m/>
  </r>
  <r>
    <x v="291"/>
    <s v="Resenbro Skole"/>
    <x v="4"/>
    <n v="2"/>
    <n v="15"/>
    <n v="1"/>
    <x v="25"/>
    <m/>
    <x v="1"/>
    <x v="0"/>
    <m/>
    <m/>
    <m/>
  </r>
  <r>
    <x v="291"/>
    <s v="Den Moderne Kulturelle Skole"/>
    <x v="4"/>
    <n v="2"/>
    <n v="21"/>
    <n v="2"/>
    <x v="25"/>
    <m/>
    <x v="1"/>
    <x v="0"/>
    <m/>
    <s v="x"/>
    <s v="x"/>
  </r>
  <r>
    <x v="291"/>
    <s v="Bavnehøj Skole"/>
    <x v="5"/>
    <n v="5"/>
    <n v="22"/>
    <n v="2"/>
    <x v="23"/>
    <m/>
    <x v="1"/>
    <x v="0"/>
    <m/>
    <s v="x"/>
    <s v="x"/>
  </r>
  <r>
    <x v="291"/>
    <s v="Bavnehøj Skole"/>
    <x v="5"/>
    <n v="5"/>
    <n v="22"/>
    <n v="2"/>
    <x v="23"/>
    <m/>
    <x v="1"/>
    <x v="0"/>
    <m/>
    <s v="x"/>
    <s v="x"/>
  </r>
  <r>
    <x v="291"/>
    <s v="herningsholm"/>
    <x v="2"/>
    <s v="2g"/>
    <n v="27"/>
    <n v="2"/>
    <x v="1"/>
    <s v=""/>
    <x v="0"/>
    <x v="0"/>
    <m/>
    <s v=""/>
    <s v=""/>
  </r>
  <r>
    <x v="291"/>
    <s v="Viden Djurs"/>
    <x v="17"/>
    <s v="Andre"/>
    <n v="23"/>
    <n v="1"/>
    <x v="1"/>
    <s v=""/>
    <x v="0"/>
    <x v="1"/>
    <m/>
    <s v=""/>
    <s v=""/>
  </r>
  <r>
    <x v="291"/>
    <s v="SOSU Midtvest"/>
    <x v="12"/>
    <s v="SOSU"/>
    <n v="21"/>
    <n v="1"/>
    <x v="1"/>
    <s v=""/>
    <x v="0"/>
    <x v="0"/>
    <m/>
    <s v=""/>
    <s v="x"/>
  </r>
  <r>
    <x v="291"/>
    <s v="MÅRSLET SKOLE"/>
    <x v="5"/>
    <n v="6"/>
    <n v="19"/>
    <n v="1"/>
    <x v="1"/>
    <s v=""/>
    <x v="0"/>
    <x v="1"/>
    <m/>
    <s v=""/>
    <s v="x"/>
  </r>
  <r>
    <x v="291"/>
    <s v="Børnehuset Mælkevejen"/>
    <x v="0"/>
    <s v="Børnehave"/>
    <n v="18"/>
    <n v="3"/>
    <x v="1"/>
    <s v=""/>
    <x v="0"/>
    <x v="1"/>
    <m/>
    <s v=""/>
    <s v="x"/>
  </r>
  <r>
    <x v="291"/>
    <s v="Roskilde Katedralskole"/>
    <x v="4"/>
    <n v="0"/>
    <n v="12"/>
    <n v="4"/>
    <x v="1"/>
    <s v=""/>
    <x v="0"/>
    <x v="1"/>
    <m/>
    <s v=""/>
    <s v=""/>
  </r>
  <r>
    <x v="291"/>
    <s v="børnehuset skoven"/>
    <x v="0"/>
    <s v="Børnehave"/>
    <n v="8"/>
    <n v="2"/>
    <x v="1"/>
    <s v=""/>
    <x v="0"/>
    <x v="1"/>
    <m/>
    <s v=""/>
    <s v=""/>
  </r>
  <r>
    <x v="291"/>
    <s v="Blicherskolen"/>
    <x v="5"/>
    <s v="4-6"/>
    <n v="6"/>
    <n v="2"/>
    <x v="1"/>
    <s v=""/>
    <x v="0"/>
    <x v="1"/>
    <m/>
    <s v=""/>
    <s v=""/>
  </r>
  <r>
    <x v="291"/>
    <s v="Vestergaardsskolen - Fokusklassen"/>
    <x v="3"/>
    <n v="9"/>
    <n v="6"/>
    <n v="2"/>
    <x v="1"/>
    <s v=""/>
    <x v="0"/>
    <x v="0"/>
    <m/>
    <s v=""/>
    <s v=""/>
  </r>
  <r>
    <x v="291"/>
    <s v="Haderslev Ungdomsskole"/>
    <x v="3"/>
    <s v="7-10"/>
    <n v="5"/>
    <n v="3"/>
    <x v="1"/>
    <s v=""/>
    <x v="0"/>
    <x v="1"/>
    <m/>
    <s v=""/>
    <s v=""/>
  </r>
  <r>
    <x v="291"/>
    <s v="Klubben Hjortshøj"/>
    <x v="3"/>
    <n v="7"/>
    <n v="4"/>
    <n v="1"/>
    <x v="1"/>
    <s v=""/>
    <x v="0"/>
    <x v="1"/>
    <m/>
    <s v=""/>
    <s v="x"/>
  </r>
  <r>
    <x v="292"/>
    <s v="mariagerfjord 10. klassecenter"/>
    <x v="3"/>
    <n v="10"/>
    <n v="28"/>
    <n v="2"/>
    <x v="1"/>
    <s v=""/>
    <x v="0"/>
    <x v="0"/>
    <m/>
    <m/>
    <m/>
  </r>
  <r>
    <x v="292"/>
    <s v="mariagerfjord 10. klassecenter"/>
    <x v="3"/>
    <n v="10"/>
    <n v="26"/>
    <n v="3"/>
    <x v="1"/>
    <s v=""/>
    <x v="0"/>
    <x v="0"/>
    <m/>
    <s v=""/>
    <s v=""/>
  </r>
  <r>
    <x v="292"/>
    <s v="mariagerfjord 10. klassecenter"/>
    <x v="3"/>
    <n v="10"/>
    <n v="26"/>
    <n v="3"/>
    <x v="1"/>
    <s v=""/>
    <x v="0"/>
    <x v="0"/>
    <m/>
    <m/>
    <m/>
  </r>
  <r>
    <x v="292"/>
    <s v="mariagerfjord 10. klassecenter"/>
    <x v="3"/>
    <n v="10"/>
    <n v="26"/>
    <n v="2"/>
    <x v="1"/>
    <s v=""/>
    <x v="0"/>
    <x v="0"/>
    <m/>
    <m/>
    <m/>
  </r>
  <r>
    <x v="292"/>
    <s v="Haderslev Skole"/>
    <x v="4"/>
    <s v="0+5"/>
    <n v="20.666666666666668"/>
    <n v="2.6666666666666665"/>
    <x v="1"/>
    <s v=""/>
    <x v="0"/>
    <x v="0"/>
    <m/>
    <s v=""/>
    <s v=""/>
  </r>
  <r>
    <x v="292"/>
    <s v="Haderslev Skole"/>
    <x v="4"/>
    <s v="0+5"/>
    <n v="20.666666666666668"/>
    <n v="2.6666666666666665"/>
    <x v="1"/>
    <s v=""/>
    <x v="0"/>
    <x v="0"/>
    <m/>
    <s v=""/>
    <s v=""/>
  </r>
  <r>
    <x v="292"/>
    <s v="Haderslev Skole"/>
    <x v="4"/>
    <s v="0+5"/>
    <n v="20.666666666666668"/>
    <n v="2.6666666666666665"/>
    <x v="1"/>
    <s v=""/>
    <x v="0"/>
    <x v="0"/>
    <m/>
    <s v=""/>
    <s v=""/>
  </r>
  <r>
    <x v="292"/>
    <s v="Børnekæden Rytterkær"/>
    <x v="0"/>
    <s v="Børnehave"/>
    <n v="12"/>
    <n v="3"/>
    <x v="1"/>
    <s v=""/>
    <x v="0"/>
    <x v="1"/>
    <m/>
    <s v=""/>
    <s v=""/>
  </r>
  <r>
    <x v="293"/>
    <s v="natur -og miljø børnehuset viden"/>
    <x v="3"/>
    <n v="10"/>
    <n v="27"/>
    <n v="1"/>
    <x v="1"/>
    <s v=""/>
    <x v="0"/>
    <x v="0"/>
    <m/>
    <s v=""/>
    <s v="x"/>
  </r>
  <r>
    <x v="293"/>
    <s v="natur -og miljø børnehuset viden"/>
    <x v="3"/>
    <n v="10"/>
    <n v="27"/>
    <n v="1"/>
    <x v="1"/>
    <s v=""/>
    <x v="0"/>
    <x v="0"/>
    <m/>
    <s v=""/>
    <s v="x"/>
  </r>
  <r>
    <x v="293"/>
    <s v="natur -og miljø børnehuset viden"/>
    <x v="3"/>
    <n v="10"/>
    <n v="27"/>
    <n v="1"/>
    <x v="1"/>
    <s v=""/>
    <x v="0"/>
    <x v="0"/>
    <m/>
    <s v=""/>
    <s v="x"/>
  </r>
  <r>
    <x v="293"/>
    <s v="natur -og miljø børnehuset viden"/>
    <x v="3"/>
    <n v="10"/>
    <n v="27"/>
    <n v="1"/>
    <x v="1"/>
    <s v=""/>
    <x v="0"/>
    <x v="0"/>
    <m/>
    <s v=""/>
    <s v="x"/>
  </r>
  <r>
    <x v="293"/>
    <s v="natur -og miljø børnehuset viden"/>
    <x v="3"/>
    <n v="10"/>
    <n v="27"/>
    <n v="0"/>
    <x v="1"/>
    <s v=""/>
    <x v="0"/>
    <x v="0"/>
    <m/>
    <s v=""/>
    <s v="x"/>
  </r>
  <r>
    <x v="293"/>
    <s v="Gammelgaardsskolen"/>
    <x v="5"/>
    <n v="6"/>
    <n v="23"/>
    <n v="1"/>
    <x v="1"/>
    <m/>
    <x v="0"/>
    <x v="0"/>
    <m/>
    <m/>
    <m/>
  </r>
  <r>
    <x v="293"/>
    <s v="Gammelgaardsskolen"/>
    <x v="5"/>
    <n v="6"/>
    <n v="23"/>
    <n v="1"/>
    <x v="1"/>
    <m/>
    <x v="0"/>
    <x v="0"/>
    <m/>
    <m/>
    <m/>
  </r>
  <r>
    <x v="293"/>
    <s v="Gammelgaardsskolen"/>
    <x v="5"/>
    <n v="6"/>
    <n v="22"/>
    <n v="2"/>
    <x v="1"/>
    <s v=""/>
    <x v="0"/>
    <x v="1"/>
    <m/>
    <s v=""/>
    <s v=""/>
  </r>
  <r>
    <x v="293"/>
    <s v="Gammelgaardsskolen"/>
    <x v="5"/>
    <n v="6"/>
    <n v="22"/>
    <n v="2"/>
    <x v="1"/>
    <m/>
    <x v="0"/>
    <x v="0"/>
    <m/>
    <m/>
    <m/>
  </r>
  <r>
    <x v="293"/>
    <s v="Hule's Skole"/>
    <x v="3"/>
    <n v="7"/>
    <n v="17"/>
    <n v="2"/>
    <x v="1"/>
    <s v=""/>
    <x v="0"/>
    <x v="1"/>
    <m/>
    <s v=""/>
    <s v=""/>
  </r>
  <r>
    <x v="293"/>
    <s v="Ung Esbjerg"/>
    <x v="3"/>
    <n v="10"/>
    <n v="14.5"/>
    <n v="3.5"/>
    <x v="1"/>
    <s v=""/>
    <x v="0"/>
    <x v="1"/>
    <m/>
    <s v=""/>
    <s v=""/>
  </r>
  <r>
    <x v="293"/>
    <s v="Ung Esbjerg"/>
    <x v="3"/>
    <n v="10"/>
    <n v="14.5"/>
    <n v="3.5"/>
    <x v="1"/>
    <s v=""/>
    <x v="0"/>
    <x v="1"/>
    <m/>
    <m/>
    <m/>
  </r>
  <r>
    <x v="293"/>
    <s v="Vorreværgskolen"/>
    <x v="5"/>
    <n v="5"/>
    <n v="5"/>
    <n v="3"/>
    <x v="1"/>
    <s v=""/>
    <x v="0"/>
    <x v="0"/>
    <m/>
    <s v=""/>
    <s v="x"/>
  </r>
  <r>
    <x v="293"/>
    <s v="DMK - Skole"/>
    <x v="5"/>
    <n v="5"/>
    <n v="15"/>
    <n v="1"/>
    <x v="1"/>
    <s v=""/>
    <x v="0"/>
    <x v="1"/>
    <m/>
    <s v=""/>
    <s v=""/>
  </r>
  <r>
    <x v="294"/>
    <s v="Højvangskolen"/>
    <x v="4"/>
    <n v="0"/>
    <n v="21"/>
    <n v="1"/>
    <x v="25"/>
    <m/>
    <x v="1"/>
    <x v="0"/>
    <m/>
    <s v="x"/>
    <s v="x"/>
  </r>
  <r>
    <x v="294"/>
    <s v="Højvangskolen"/>
    <x v="4"/>
    <n v="0"/>
    <n v="21"/>
    <n v="1"/>
    <x v="25"/>
    <m/>
    <x v="1"/>
    <x v="0"/>
    <m/>
    <s v="x"/>
    <s v="x"/>
  </r>
  <r>
    <x v="294"/>
    <s v="Højboskolen"/>
    <x v="4"/>
    <n v="3"/>
    <n v="29"/>
    <n v="2"/>
    <x v="23"/>
    <m/>
    <x v="1"/>
    <x v="0"/>
    <m/>
    <m/>
    <m/>
  </r>
  <r>
    <x v="294"/>
    <s v="Højboskolen"/>
    <x v="4"/>
    <n v="3"/>
    <n v="29"/>
    <n v="2"/>
    <x v="23"/>
    <m/>
    <x v="1"/>
    <x v="0"/>
    <m/>
    <m/>
    <m/>
  </r>
  <r>
    <x v="294"/>
    <s v="Learnmark Horsens"/>
    <x v="1"/>
    <s v="Gym."/>
    <n v="19"/>
    <n v="2"/>
    <x v="10"/>
    <m/>
    <x v="1"/>
    <x v="0"/>
    <m/>
    <m/>
    <m/>
  </r>
  <r>
    <x v="294"/>
    <s v="Katrinebjergskolen"/>
    <x v="4"/>
    <n v="3"/>
    <n v="21"/>
    <n v="2"/>
    <x v="23"/>
    <m/>
    <x v="1"/>
    <x v="0"/>
    <m/>
    <s v="x"/>
    <s v="x"/>
  </r>
  <r>
    <x v="294"/>
    <s v="Katrinebjergskolen"/>
    <x v="4"/>
    <n v="3"/>
    <n v="21"/>
    <n v="2"/>
    <x v="23"/>
    <m/>
    <x v="1"/>
    <x v="0"/>
    <m/>
    <s v="x"/>
    <s v="x"/>
  </r>
  <r>
    <x v="294"/>
    <s v="Skovlund Efterskole"/>
    <x v="3"/>
    <s v="9-10"/>
    <n v="17"/>
    <n v="2"/>
    <x v="1"/>
    <s v=""/>
    <x v="0"/>
    <x v="0"/>
    <m/>
    <s v=""/>
    <s v=""/>
  </r>
  <r>
    <x v="294"/>
    <s v="Skovlund Efterskole"/>
    <x v="3"/>
    <s v="9-10"/>
    <n v="17"/>
    <n v="2"/>
    <x v="1"/>
    <s v=""/>
    <x v="0"/>
    <x v="0"/>
    <m/>
    <s v=""/>
    <s v=""/>
  </r>
  <r>
    <x v="294"/>
    <s v="Strandskolen"/>
    <x v="4"/>
    <n v="2"/>
    <n v="14"/>
    <n v="9"/>
    <x v="1"/>
    <s v=""/>
    <x v="0"/>
    <x v="0"/>
    <m/>
    <s v=""/>
    <s v="x"/>
  </r>
  <r>
    <x v="294"/>
    <s v="Brabrand Skole -  børnehuset Ilden "/>
    <x v="0"/>
    <s v="Børnehave"/>
    <n v="11"/>
    <n v="2"/>
    <x v="1"/>
    <s v=""/>
    <x v="0"/>
    <x v="0"/>
    <m/>
    <s v=""/>
    <s v="x"/>
  </r>
  <r>
    <x v="294"/>
    <s v="Marielundskolen"/>
    <x v="3"/>
    <s v="6-7"/>
    <n v="9"/>
    <n v="4"/>
    <x v="1"/>
    <s v=""/>
    <x v="0"/>
    <x v="0"/>
    <m/>
    <s v=""/>
    <s v="x"/>
  </r>
  <r>
    <x v="294"/>
    <s v="Vestervang Skole Viborg"/>
    <x v="3"/>
    <s v="6-8"/>
    <n v="8"/>
    <n v="3"/>
    <x v="1"/>
    <s v=""/>
    <x v="0"/>
    <x v="1"/>
    <m/>
    <s v=""/>
    <s v=""/>
  </r>
  <r>
    <x v="295"/>
    <s v="Solhavens privatskole"/>
    <x v="3"/>
    <n v="10"/>
    <n v="12"/>
    <n v="2"/>
    <x v="1"/>
    <s v=""/>
    <x v="0"/>
    <x v="0"/>
    <m/>
    <s v=""/>
    <s v=""/>
  </r>
  <r>
    <x v="295"/>
    <s v="SOSU FYN Odense"/>
    <x v="12"/>
    <s v="SOSU"/>
    <n v="16"/>
    <n v="3"/>
    <x v="1"/>
    <s v=""/>
    <x v="0"/>
    <x v="1"/>
    <m/>
    <s v=""/>
    <s v=""/>
  </r>
  <r>
    <x v="295"/>
    <s v="SOSU FYN Odense"/>
    <x v="12"/>
    <s v="SOSU"/>
    <n v="16"/>
    <n v="1"/>
    <x v="1"/>
    <s v=""/>
    <x v="0"/>
    <x v="1"/>
    <m/>
    <s v=""/>
    <s v=""/>
  </r>
  <r>
    <x v="295"/>
    <s v="Vollevangsskolen"/>
    <x v="4"/>
    <n v="2"/>
    <n v="5"/>
    <n v="3"/>
    <x v="1"/>
    <s v=""/>
    <x v="0"/>
    <x v="1"/>
    <m/>
    <s v=""/>
    <s v=""/>
  </r>
  <r>
    <x v="295"/>
    <s v="Herlev Privatskole"/>
    <x v="3"/>
    <n v="7"/>
    <n v="25"/>
    <n v="2"/>
    <x v="11"/>
    <m/>
    <x v="1"/>
    <x v="0"/>
    <m/>
    <m/>
    <m/>
  </r>
  <r>
    <x v="295"/>
    <s v="Højvangskolen"/>
    <x v="4"/>
    <n v="0"/>
    <n v="21"/>
    <n v="3"/>
    <x v="25"/>
    <m/>
    <x v="1"/>
    <x v="0"/>
    <m/>
    <s v="x"/>
    <s v="x"/>
  </r>
  <r>
    <x v="295"/>
    <s v="Højvangskolen"/>
    <x v="4"/>
    <n v="0"/>
    <n v="21"/>
    <n v="3"/>
    <x v="25"/>
    <m/>
    <x v="1"/>
    <x v="0"/>
    <m/>
    <s v="x"/>
    <s v="x"/>
  </r>
  <r>
    <x v="295"/>
    <s v="Den Moderne Kulturelle Skole"/>
    <x v="4"/>
    <n v="0"/>
    <n v="21"/>
    <n v="1"/>
    <x v="25"/>
    <m/>
    <x v="1"/>
    <x v="0"/>
    <m/>
    <s v="x"/>
    <s v="x"/>
  </r>
  <r>
    <x v="295"/>
    <s v="Tradium Randers"/>
    <x v="1"/>
    <s v="Gym."/>
    <n v="29"/>
    <n v="1"/>
    <x v="4"/>
    <m/>
    <x v="1"/>
    <x v="0"/>
    <m/>
    <m/>
    <m/>
  </r>
  <r>
    <x v="295"/>
    <s v="Højvangskolen"/>
    <x v="3"/>
    <n v="7"/>
    <n v="23"/>
    <n v="2"/>
    <x v="24"/>
    <m/>
    <x v="1"/>
    <x v="0"/>
    <m/>
    <s v="x"/>
    <s v="x"/>
  </r>
  <r>
    <x v="295"/>
    <s v="Læssøesgades skole"/>
    <x v="4"/>
    <n v="2"/>
    <n v="11"/>
    <n v="2"/>
    <x v="25"/>
    <m/>
    <x v="1"/>
    <x v="0"/>
    <m/>
    <s v="x"/>
    <s v="x"/>
  </r>
  <r>
    <x v="295"/>
    <s v="Vestervang skole"/>
    <x v="7"/>
    <s v="Special"/>
    <n v="15"/>
    <n v="4"/>
    <x v="12"/>
    <m/>
    <x v="1"/>
    <x v="0"/>
    <s v="x"/>
    <m/>
    <m/>
  </r>
  <r>
    <x v="295"/>
    <s v="Højvangskolen"/>
    <x v="3"/>
    <n v="8"/>
    <n v="25"/>
    <n v="2"/>
    <x v="24"/>
    <m/>
    <x v="1"/>
    <x v="0"/>
    <m/>
    <s v="x"/>
    <s v="x"/>
  </r>
  <r>
    <x v="295"/>
    <s v="Hedegårdsskolen, Brønderslev"/>
    <x v="3"/>
    <n v="9"/>
    <n v="27"/>
    <n v="3"/>
    <x v="1"/>
    <s v=""/>
    <x v="0"/>
    <x v="10"/>
    <m/>
    <s v=""/>
    <s v=""/>
  </r>
  <r>
    <x v="295"/>
    <s v="SDU"/>
    <x v="3"/>
    <n v="9"/>
    <n v="26"/>
    <n v="2"/>
    <x v="1"/>
    <s v=""/>
    <x v="0"/>
    <x v="1"/>
    <m/>
    <s v=""/>
    <s v="x"/>
  </r>
  <r>
    <x v="295"/>
    <s v="SDU"/>
    <x v="3"/>
    <n v="9"/>
    <n v="26"/>
    <n v="2"/>
    <x v="1"/>
    <s v=""/>
    <x v="0"/>
    <x v="1"/>
    <m/>
    <s v=""/>
    <s v="x"/>
  </r>
  <r>
    <x v="295"/>
    <s v="Hedegårdsskolen, Brønderslev"/>
    <x v="3"/>
    <n v="9"/>
    <n v="26"/>
    <n v="3"/>
    <x v="1"/>
    <s v=""/>
    <x v="0"/>
    <x v="10"/>
    <m/>
    <s v=""/>
    <s v=""/>
  </r>
  <r>
    <x v="295"/>
    <s v="Strandskolen"/>
    <x v="5"/>
    <n v="6"/>
    <n v="24"/>
    <n v="3"/>
    <x v="1"/>
    <s v=""/>
    <x v="0"/>
    <x v="20"/>
    <m/>
    <s v=""/>
    <s v=""/>
  </r>
  <r>
    <x v="295"/>
    <s v="Randers Lille skole"/>
    <x v="3"/>
    <n v="7"/>
    <n v="23"/>
    <n v="3"/>
    <x v="1"/>
    <s v=""/>
    <x v="0"/>
    <x v="1"/>
    <m/>
    <s v=""/>
    <s v=""/>
  </r>
  <r>
    <x v="295"/>
    <s v="Strandskolen"/>
    <x v="5"/>
    <n v="6"/>
    <n v="23"/>
    <n v="1"/>
    <x v="1"/>
    <s v=""/>
    <x v="0"/>
    <x v="1"/>
    <m/>
    <s v=""/>
    <s v=""/>
  </r>
  <r>
    <x v="295"/>
    <s v="Stensagerskolen"/>
    <x v="5"/>
    <s v="4-6"/>
    <n v="23"/>
    <n v="17"/>
    <x v="1"/>
    <s v=""/>
    <x v="0"/>
    <x v="1"/>
    <m/>
    <s v=""/>
    <s v="x"/>
  </r>
  <r>
    <x v="295"/>
    <s v="Tørringskole"/>
    <x v="5"/>
    <n v="4"/>
    <n v="23"/>
    <n v="3"/>
    <x v="1"/>
    <s v=""/>
    <x v="0"/>
    <x v="6"/>
    <m/>
    <s v=""/>
    <s v=""/>
  </r>
  <r>
    <x v="295"/>
    <s v="CKU Himmerland "/>
    <x v="18"/>
    <s v="STU"/>
    <n v="21.75"/>
    <n v="1"/>
    <x v="0"/>
    <s v=""/>
    <x v="0"/>
    <x v="1"/>
    <m/>
    <s v=""/>
    <s v=""/>
  </r>
  <r>
    <x v="295"/>
    <s v="CKU Himmerland "/>
    <x v="18"/>
    <s v="STU"/>
    <n v="21.75"/>
    <n v="1"/>
    <x v="1"/>
    <s v=""/>
    <x v="0"/>
    <x v="0"/>
    <m/>
    <m/>
    <m/>
  </r>
  <r>
    <x v="295"/>
    <s v="CKU Himmerland "/>
    <x v="18"/>
    <s v="STU"/>
    <n v="21.75"/>
    <n v="1"/>
    <x v="1"/>
    <s v=""/>
    <x v="0"/>
    <x v="0"/>
    <m/>
    <m/>
    <m/>
  </r>
  <r>
    <x v="295"/>
    <s v="CKU Himmerland "/>
    <x v="18"/>
    <s v="STU"/>
    <n v="21.75"/>
    <n v="2"/>
    <x v="0"/>
    <m/>
    <x v="0"/>
    <x v="0"/>
    <m/>
    <m/>
    <m/>
  </r>
  <r>
    <x v="295"/>
    <s v="FCU vest"/>
    <x v="3"/>
    <n v="10"/>
    <n v="21"/>
    <n v="3"/>
    <x v="1"/>
    <s v=""/>
    <x v="0"/>
    <x v="1"/>
    <m/>
    <s v=""/>
    <s v="x"/>
  </r>
  <r>
    <x v="295"/>
    <s v="Ucsio"/>
    <x v="3"/>
    <n v="10"/>
    <n v="21"/>
    <n v="2"/>
    <x v="1"/>
    <s v=""/>
    <x v="0"/>
    <x v="1"/>
    <m/>
    <s v=""/>
    <s v=""/>
  </r>
  <r>
    <x v="295"/>
    <s v="Ucsio"/>
    <x v="3"/>
    <n v="10"/>
    <n v="21"/>
    <n v="1"/>
    <x v="1"/>
    <s v=""/>
    <x v="0"/>
    <x v="1"/>
    <m/>
    <s v=""/>
    <s v=""/>
  </r>
  <r>
    <x v="295"/>
    <s v="STRANDSKOLEN"/>
    <x v="5"/>
    <n v="6"/>
    <n v="20"/>
    <n v="1"/>
    <x v="1"/>
    <s v=""/>
    <x v="0"/>
    <x v="1"/>
    <m/>
    <s v=""/>
    <s v=""/>
  </r>
  <r>
    <x v="295"/>
    <s v="STRANDSKOLEN"/>
    <x v="5"/>
    <n v="6"/>
    <n v="20"/>
    <n v="1"/>
    <x v="1"/>
    <s v=""/>
    <x v="0"/>
    <x v="1"/>
    <m/>
    <s v=""/>
    <s v=""/>
  </r>
  <r>
    <x v="295"/>
    <s v="Kareten"/>
    <x v="0"/>
    <s v="Børnehave"/>
    <n v="19"/>
    <n v="4"/>
    <x v="1"/>
    <s v=""/>
    <x v="0"/>
    <x v="0"/>
    <m/>
    <s v=""/>
    <s v="x"/>
  </r>
  <r>
    <x v="295"/>
    <s v="Skolen i Midten"/>
    <x v="3"/>
    <n v="7"/>
    <n v="18"/>
    <n v="2"/>
    <x v="1"/>
    <s v="x"/>
    <x v="0"/>
    <x v="10"/>
    <m/>
    <s v=""/>
    <s v=""/>
  </r>
  <r>
    <x v="295"/>
    <s v="Møllevangskolen"/>
    <x v="4"/>
    <n v="0"/>
    <n v="18"/>
    <n v="3"/>
    <x v="1"/>
    <s v=""/>
    <x v="0"/>
    <x v="6"/>
    <m/>
    <s v=""/>
    <s v="x"/>
  </r>
  <r>
    <x v="295"/>
    <s v="Frijsendal Friskole"/>
    <x v="5"/>
    <n v="4"/>
    <n v="18"/>
    <n v="2"/>
    <x v="1"/>
    <s v=""/>
    <x v="0"/>
    <x v="20"/>
    <m/>
    <s v=""/>
    <s v=""/>
  </r>
  <r>
    <x v="295"/>
    <s v="DII Tumlehuset"/>
    <x v="0"/>
    <s v="Børnehave"/>
    <n v="17"/>
    <n v="3"/>
    <x v="1"/>
    <s v=""/>
    <x v="0"/>
    <x v="1"/>
    <m/>
    <s v=""/>
    <s v="x"/>
  </r>
  <r>
    <x v="295"/>
    <s v="Vesterkærets Skole"/>
    <x v="3"/>
    <s v="8-9"/>
    <n v="17"/>
    <n v="7"/>
    <x v="1"/>
    <s v=""/>
    <x v="0"/>
    <x v="1"/>
    <m/>
    <s v=""/>
    <s v=""/>
  </r>
  <r>
    <x v="295"/>
    <s v="Børnehuset alsvej"/>
    <x v="0"/>
    <s v="Børnehave"/>
    <n v="16"/>
    <n v="4"/>
    <x v="1"/>
    <s v=""/>
    <x v="0"/>
    <x v="0"/>
    <m/>
    <s v=""/>
    <s v="x"/>
  </r>
  <r>
    <x v="295"/>
    <s v="Børnehuset Ved Åen"/>
    <x v="0"/>
    <s v="Børnehave"/>
    <n v="14"/>
    <n v="3"/>
    <x v="1"/>
    <s v=""/>
    <x v="0"/>
    <x v="1"/>
    <m/>
    <s v=""/>
    <s v="x"/>
  </r>
  <r>
    <x v="295"/>
    <s v="Børnehaven Engen"/>
    <x v="0"/>
    <s v="Børnehave"/>
    <n v="10"/>
    <n v="2"/>
    <x v="1"/>
    <s v=""/>
    <x v="0"/>
    <x v="1"/>
    <m/>
    <s v=""/>
    <s v="x"/>
  </r>
  <r>
    <x v="295"/>
    <s v="Stilling Skole"/>
    <x v="7"/>
    <s v="Special"/>
    <n v="9"/>
    <n v="6"/>
    <x v="1"/>
    <s v=""/>
    <x v="0"/>
    <x v="0"/>
    <m/>
    <s v=""/>
    <s v=""/>
  </r>
  <r>
    <x v="295"/>
    <s v="Natur- og Miljøbørnehuset Viben"/>
    <x v="0"/>
    <s v="Børnehave"/>
    <n v="6"/>
    <n v="2"/>
    <x v="1"/>
    <s v=""/>
    <x v="0"/>
    <x v="1"/>
    <m/>
    <s v=""/>
    <s v=""/>
  </r>
  <r>
    <x v="295"/>
    <s v="Tørring skole"/>
    <x v="4"/>
    <s v="1-5"/>
    <n v="5"/>
    <n v="2"/>
    <x v="1"/>
    <s v=""/>
    <x v="0"/>
    <x v="1"/>
    <m/>
    <s v=""/>
    <s v=""/>
  </r>
  <r>
    <x v="295"/>
    <s v="Tumlehøjen"/>
    <x v="0"/>
    <s v="Børnehave"/>
    <n v="5"/>
    <n v="4"/>
    <x v="1"/>
    <s v=""/>
    <x v="0"/>
    <x v="1"/>
    <m/>
    <s v=""/>
    <s v="x"/>
  </r>
  <r>
    <x v="295"/>
    <s v="Hummeltofteskolen"/>
    <x v="8"/>
    <s v=""/>
    <n v="4"/>
    <n v="1"/>
    <x v="1"/>
    <s v=""/>
    <x v="0"/>
    <x v="1"/>
    <m/>
    <s v=""/>
    <s v=""/>
  </r>
  <r>
    <x v="295"/>
    <s v="Virring skole"/>
    <x v="4"/>
    <s v="2-4"/>
    <n v="3"/>
    <n v="3"/>
    <x v="1"/>
    <s v=""/>
    <x v="0"/>
    <x v="0"/>
    <m/>
    <s v=""/>
    <s v="x"/>
  </r>
  <r>
    <x v="296"/>
    <s v="SØVÆNGBSSKOLEN"/>
    <x v="3"/>
    <n v="9"/>
    <n v="28"/>
    <n v="2"/>
    <x v="1"/>
    <s v=""/>
    <x v="0"/>
    <x v="1"/>
    <m/>
    <s v=""/>
    <s v="x"/>
  </r>
  <r>
    <x v="296"/>
    <s v="Viborg Ungdomsskole"/>
    <x v="3"/>
    <s v="8.-10."/>
    <n v="25"/>
    <n v="6"/>
    <x v="24"/>
    <m/>
    <x v="1"/>
    <x v="0"/>
    <m/>
    <m/>
    <m/>
  </r>
  <r>
    <x v="296"/>
    <s v="Skæring Skole"/>
    <x v="4"/>
    <n v="3"/>
    <n v="23"/>
    <n v="2"/>
    <x v="23"/>
    <m/>
    <x v="1"/>
    <x v="0"/>
    <m/>
    <s v="x"/>
    <s v="x"/>
  </r>
  <r>
    <x v="296"/>
    <s v="Skæring Skole"/>
    <x v="4"/>
    <n v="3"/>
    <n v="23"/>
    <n v="2"/>
    <x v="23"/>
    <m/>
    <x v="1"/>
    <x v="0"/>
    <m/>
    <s v="x"/>
    <s v="x"/>
  </r>
  <r>
    <x v="296"/>
    <s v="Skæring Skole"/>
    <x v="4"/>
    <n v="3"/>
    <n v="23"/>
    <n v="2"/>
    <x v="23"/>
    <m/>
    <x v="1"/>
    <x v="0"/>
    <m/>
    <s v="x"/>
    <s v="x"/>
  </r>
  <r>
    <x v="296"/>
    <s v="Skæring Skole"/>
    <x v="4"/>
    <n v="3"/>
    <n v="23"/>
    <n v="2"/>
    <x v="23"/>
    <m/>
    <x v="1"/>
    <x v="0"/>
    <m/>
    <s v="x"/>
    <s v="x"/>
  </r>
  <r>
    <x v="296"/>
    <s v="Risskov skole"/>
    <x v="4"/>
    <n v="2"/>
    <n v="25"/>
    <n v="2"/>
    <x v="25"/>
    <m/>
    <x v="1"/>
    <x v="0"/>
    <m/>
    <s v="x"/>
    <s v="x"/>
  </r>
  <r>
    <x v="296"/>
    <s v="Risskov skole"/>
    <x v="4"/>
    <n v="2"/>
    <n v="25"/>
    <n v="2"/>
    <x v="25"/>
    <m/>
    <x v="1"/>
    <x v="0"/>
    <m/>
    <s v="x"/>
    <s v="x"/>
  </r>
  <r>
    <x v="296"/>
    <s v="Risskov skole"/>
    <x v="4"/>
    <n v="2"/>
    <n v="25"/>
    <n v="2"/>
    <x v="25"/>
    <m/>
    <x v="1"/>
    <x v="0"/>
    <m/>
    <s v="x"/>
    <s v="x"/>
  </r>
  <r>
    <x v="296"/>
    <s v="Risskov skole"/>
    <x v="4"/>
    <n v="2"/>
    <n v="25"/>
    <n v="2"/>
    <x v="25"/>
    <m/>
    <x v="1"/>
    <x v="0"/>
    <m/>
    <s v="x"/>
    <s v="x"/>
  </r>
  <r>
    <x v="296"/>
    <s v="Risskov skole"/>
    <x v="4"/>
    <n v="2"/>
    <n v="25"/>
    <n v="2"/>
    <x v="25"/>
    <m/>
    <x v="1"/>
    <x v="0"/>
    <m/>
    <s v="x"/>
    <s v="x"/>
  </r>
  <r>
    <x v="296"/>
    <s v="HCØ Lyngby"/>
    <x v="2"/>
    <s v="Gym."/>
    <n v="25"/>
    <n v="2"/>
    <x v="1"/>
    <s v=""/>
    <x v="0"/>
    <x v="1"/>
    <m/>
    <s v=""/>
    <s v=""/>
  </r>
  <r>
    <x v="296"/>
    <s v="Hedegaardskolen Brønderslev "/>
    <x v="5"/>
    <n v="5"/>
    <n v="24"/>
    <n v="2"/>
    <x v="1"/>
    <s v=""/>
    <x v="0"/>
    <x v="1"/>
    <m/>
    <s v=""/>
    <s v=""/>
  </r>
  <r>
    <x v="296"/>
    <s v="Hedegaardskolen Brønderslev "/>
    <x v="5"/>
    <n v="5"/>
    <n v="24"/>
    <n v="2"/>
    <x v="1"/>
    <s v=""/>
    <x v="0"/>
    <x v="1"/>
    <m/>
    <s v=""/>
    <s v=""/>
  </r>
  <r>
    <x v="296"/>
    <s v="Hedegaardskolen Brønderslev "/>
    <x v="5"/>
    <n v="5"/>
    <n v="23"/>
    <n v="2"/>
    <x v="1"/>
    <s v=""/>
    <x v="0"/>
    <x v="1"/>
    <m/>
    <s v=""/>
    <s v=""/>
  </r>
  <r>
    <x v="296"/>
    <s v="laursens realskole"/>
    <x v="3"/>
    <n v="9"/>
    <n v="18"/>
    <n v="4"/>
    <x v="1"/>
    <s v=""/>
    <x v="0"/>
    <x v="1"/>
    <m/>
    <s v=""/>
    <s v="x"/>
  </r>
  <r>
    <x v="296"/>
    <s v="Børnehuset skoven"/>
    <x v="0"/>
    <s v="Børnehave"/>
    <n v="8"/>
    <n v="2"/>
    <x v="1"/>
    <s v=""/>
    <x v="0"/>
    <x v="0"/>
    <m/>
    <s v=""/>
    <s v=""/>
  </r>
  <r>
    <x v="296"/>
    <s v="?"/>
    <x v="0"/>
    <s v="Børnehave"/>
    <n v="6"/>
    <n v="3"/>
    <x v="1"/>
    <s v=""/>
    <x v="0"/>
    <x v="1"/>
    <m/>
    <s v=""/>
    <s v="x"/>
  </r>
  <r>
    <x v="297"/>
    <s v="Elise Smiths Skole"/>
    <x v="5"/>
    <n v="4"/>
    <n v="24"/>
    <n v="2"/>
    <x v="1"/>
    <s v=""/>
    <x v="0"/>
    <x v="0"/>
    <m/>
    <s v=""/>
    <s v=""/>
  </r>
  <r>
    <x v="297"/>
    <s v="Katrinebjergskolen"/>
    <x v="4"/>
    <n v="2"/>
    <n v="15"/>
    <n v="2"/>
    <x v="25"/>
    <m/>
    <x v="1"/>
    <x v="0"/>
    <m/>
    <s v="x"/>
    <s v="x"/>
  </r>
  <r>
    <x v="297"/>
    <s v="Næshøjskolen"/>
    <x v="4"/>
    <n v="1"/>
    <n v="20"/>
    <n v="2"/>
    <x v="25"/>
    <m/>
    <x v="1"/>
    <x v="0"/>
    <m/>
    <m/>
    <m/>
  </r>
  <r>
    <x v="297"/>
    <s v="Næshøjskolen"/>
    <x v="4"/>
    <n v="1"/>
    <n v="20"/>
    <n v="2"/>
    <x v="25"/>
    <m/>
    <x v="1"/>
    <x v="0"/>
    <m/>
    <m/>
    <m/>
  </r>
  <r>
    <x v="297"/>
    <s v="Næshøjskolen"/>
    <x v="4"/>
    <n v="1"/>
    <n v="20"/>
    <n v="2"/>
    <x v="25"/>
    <m/>
    <x v="1"/>
    <x v="0"/>
    <m/>
    <m/>
    <m/>
  </r>
  <r>
    <x v="297"/>
    <s v="Ødsted Skole"/>
    <x v="3"/>
    <n v="9"/>
    <n v="28"/>
    <n v="2"/>
    <x v="24"/>
    <m/>
    <x v="1"/>
    <x v="0"/>
    <m/>
    <m/>
    <m/>
  </r>
  <r>
    <x v="297"/>
    <s v="Morten Børup skolen"/>
    <x v="5"/>
    <n v="4"/>
    <n v="28"/>
    <n v="1"/>
    <x v="1"/>
    <s v=""/>
    <x v="0"/>
    <x v="1"/>
    <m/>
    <m/>
    <m/>
  </r>
  <r>
    <x v="297"/>
    <s v="learnmark"/>
    <x v="3"/>
    <n v="10"/>
    <n v="28"/>
    <n v="2"/>
    <x v="1"/>
    <s v=""/>
    <x v="0"/>
    <x v="1"/>
    <m/>
    <s v=""/>
    <s v="x"/>
  </r>
  <r>
    <x v="297"/>
    <s v="Morten Børup skolen"/>
    <x v="5"/>
    <n v="4"/>
    <n v="27"/>
    <n v="3"/>
    <x v="1"/>
    <s v=""/>
    <x v="0"/>
    <x v="1"/>
    <m/>
    <s v=""/>
    <s v=""/>
  </r>
  <r>
    <x v="297"/>
    <s v="Morten Børup skolen"/>
    <x v="5"/>
    <n v="4"/>
    <n v="27"/>
    <n v="3"/>
    <x v="1"/>
    <s v=""/>
    <x v="0"/>
    <x v="1"/>
    <m/>
    <m/>
    <m/>
  </r>
  <r>
    <x v="297"/>
    <s v="learnmark"/>
    <x v="3"/>
    <n v="10"/>
    <n v="27"/>
    <n v="2"/>
    <x v="1"/>
    <s v=""/>
    <x v="0"/>
    <x v="1"/>
    <m/>
    <s v=""/>
    <s v="x"/>
  </r>
  <r>
    <x v="297"/>
    <s v="learnmark"/>
    <x v="3"/>
    <n v="10"/>
    <n v="27"/>
    <n v="2"/>
    <x v="1"/>
    <s v=""/>
    <x v="0"/>
    <x v="1"/>
    <m/>
    <s v=""/>
    <s v="x"/>
  </r>
  <r>
    <x v="297"/>
    <s v="learnmark"/>
    <x v="3"/>
    <n v="10"/>
    <n v="27"/>
    <n v="2"/>
    <x v="1"/>
    <s v=""/>
    <x v="0"/>
    <x v="1"/>
    <m/>
    <s v=""/>
    <s v="x"/>
  </r>
  <r>
    <x v="297"/>
    <s v="learnmark"/>
    <x v="3"/>
    <n v="10"/>
    <n v="27"/>
    <n v="1"/>
    <x v="1"/>
    <s v=""/>
    <x v="0"/>
    <x v="1"/>
    <m/>
    <s v=""/>
    <s v="x"/>
  </r>
  <r>
    <x v="297"/>
    <s v="learnmark"/>
    <x v="3"/>
    <n v="10"/>
    <n v="27"/>
    <n v="1"/>
    <x v="1"/>
    <s v=""/>
    <x v="0"/>
    <x v="1"/>
    <m/>
    <s v=""/>
    <s v="x"/>
  </r>
  <r>
    <x v="297"/>
    <s v="learnmark"/>
    <x v="3"/>
    <n v="10"/>
    <n v="27"/>
    <n v="2"/>
    <x v="1"/>
    <s v=""/>
    <x v="0"/>
    <x v="1"/>
    <m/>
    <s v=""/>
    <s v="x"/>
  </r>
  <r>
    <x v="297"/>
    <s v="Social- og sundhedsskolen Aarhus"/>
    <x v="12"/>
    <s v="SOSU"/>
    <n v="27"/>
    <n v="1"/>
    <x v="1"/>
    <s v=""/>
    <x v="0"/>
    <x v="0"/>
    <m/>
    <s v=""/>
    <s v="x"/>
  </r>
  <r>
    <x v="297"/>
    <s v="Ødsted Skole"/>
    <x v="3"/>
    <n v="9"/>
    <n v="25"/>
    <n v="2"/>
    <x v="1"/>
    <s v=""/>
    <x v="0"/>
    <x v="1"/>
    <m/>
    <s v=""/>
    <s v="x"/>
  </r>
  <r>
    <x v="297"/>
    <s v="Topielunden Engen"/>
    <x v="0"/>
    <s v="Børnehave"/>
    <n v="25"/>
    <n v="5"/>
    <x v="1"/>
    <s v=""/>
    <x v="0"/>
    <x v="0"/>
    <m/>
    <s v=""/>
    <s v=""/>
  </r>
  <r>
    <x v="297"/>
    <s v="Skanderborg Gymnasium"/>
    <x v="2"/>
    <s v="2g"/>
    <n v="21"/>
    <n v="1.5"/>
    <x v="1"/>
    <s v=""/>
    <x v="0"/>
    <x v="0"/>
    <m/>
    <s v=""/>
    <s v=""/>
  </r>
  <r>
    <x v="297"/>
    <s v="Skanderborg Gymnasium"/>
    <x v="2"/>
    <s v="2g"/>
    <n v="21"/>
    <n v="1.5"/>
    <x v="1"/>
    <s v=""/>
    <x v="0"/>
    <x v="0"/>
    <m/>
    <s v=""/>
    <s v=""/>
  </r>
  <r>
    <x v="297"/>
    <s v="Strandskolen"/>
    <x v="4"/>
    <n v="1"/>
    <n v="21"/>
    <n v="2"/>
    <x v="1"/>
    <s v=""/>
    <x v="0"/>
    <x v="1"/>
    <m/>
    <s v=""/>
    <s v=""/>
  </r>
  <r>
    <x v="297"/>
    <s v="Kongsgård Efterskole"/>
    <x v="3"/>
    <s v="8-10"/>
    <n v="20"/>
    <n v="2.5"/>
    <x v="1"/>
    <s v=""/>
    <x v="0"/>
    <x v="1"/>
    <m/>
    <s v=""/>
    <s v=""/>
  </r>
  <r>
    <x v="297"/>
    <s v="Kongsgård Efterskole"/>
    <x v="3"/>
    <s v="8-10"/>
    <n v="20"/>
    <n v="2.5"/>
    <x v="1"/>
    <s v=""/>
    <x v="0"/>
    <x v="1"/>
    <m/>
    <m/>
    <m/>
  </r>
  <r>
    <x v="297"/>
    <s v="Åtrolden"/>
    <x v="0"/>
    <s v="Børnehave"/>
    <n v="20"/>
    <n v="3"/>
    <x v="1"/>
    <s v=""/>
    <x v="0"/>
    <x v="1"/>
    <m/>
    <s v=""/>
    <s v="x"/>
  </r>
  <r>
    <x v="297"/>
    <s v="STRANDSØEN"/>
    <x v="5"/>
    <n v="5"/>
    <n v="20"/>
    <n v="2"/>
    <x v="1"/>
    <s v=""/>
    <x v="0"/>
    <x v="0"/>
    <m/>
    <s v=""/>
    <s v="x"/>
  </r>
  <r>
    <x v="297"/>
    <s v="tørring skole"/>
    <x v="3"/>
    <n v="7"/>
    <n v="19.5"/>
    <n v="1"/>
    <x v="1"/>
    <s v=""/>
    <x v="0"/>
    <x v="1"/>
    <m/>
    <s v=""/>
    <s v=""/>
  </r>
  <r>
    <x v="297"/>
    <s v="tørring skole"/>
    <x v="3"/>
    <n v="7"/>
    <n v="19.5"/>
    <n v="1"/>
    <x v="1"/>
    <s v=""/>
    <x v="0"/>
    <x v="0"/>
    <m/>
    <m/>
    <m/>
  </r>
  <r>
    <x v="297"/>
    <s v="vestervang skole"/>
    <x v="3"/>
    <s v="7-10"/>
    <n v="19"/>
    <n v="9"/>
    <x v="1"/>
    <s v=""/>
    <x v="0"/>
    <x v="1"/>
    <m/>
    <s v=""/>
    <s v="x"/>
  </r>
  <r>
    <x v="297"/>
    <s v="STU skolen"/>
    <x v="18"/>
    <s v="STU"/>
    <n v="19"/>
    <n v="2"/>
    <x v="1"/>
    <s v=""/>
    <x v="0"/>
    <x v="0"/>
    <m/>
    <s v=""/>
    <s v=""/>
  </r>
  <r>
    <x v="297"/>
    <s v="Kareten"/>
    <x v="0"/>
    <s v="Børnehave"/>
    <n v="17"/>
    <n v="4"/>
    <x v="1"/>
    <s v=""/>
    <x v="0"/>
    <x v="1"/>
    <m/>
    <s v=""/>
    <s v="x"/>
  </r>
  <r>
    <x v="297"/>
    <s v="Aarhus katedralskole"/>
    <x v="2"/>
    <s v="1g"/>
    <n v="15"/>
    <n v="1"/>
    <x v="1"/>
    <s v=""/>
    <x v="0"/>
    <x v="0"/>
    <m/>
    <s v=""/>
    <s v="x"/>
  </r>
  <r>
    <x v="297"/>
    <s v="Aarhus katedralskole"/>
    <x v="2"/>
    <s v="1g"/>
    <n v="15"/>
    <n v="0"/>
    <x v="1"/>
    <s v=""/>
    <x v="0"/>
    <x v="0"/>
    <m/>
    <s v=""/>
    <s v="x"/>
  </r>
  <r>
    <x v="297"/>
    <s v="Eventyrbanden"/>
    <x v="0"/>
    <s v="Børnehave"/>
    <n v="15"/>
    <n v="16"/>
    <x v="1"/>
    <s v=""/>
    <x v="0"/>
    <x v="0"/>
    <m/>
    <s v=""/>
    <s v="x"/>
  </r>
  <r>
    <x v="297"/>
    <s v="Bakkely naturbørnehave"/>
    <x v="0"/>
    <s v="Børnehave"/>
    <n v="12"/>
    <n v="2"/>
    <x v="1"/>
    <s v=""/>
    <x v="0"/>
    <x v="1"/>
    <m/>
    <s v=""/>
    <s v=""/>
  </r>
  <r>
    <x v="298"/>
    <s v="Techalesa"/>
    <x v="2"/>
    <s v="EUD"/>
    <n v="11"/>
    <n v="2"/>
    <x v="1"/>
    <s v=""/>
    <x v="0"/>
    <x v="1"/>
    <m/>
    <s v=""/>
    <s v=""/>
  </r>
  <r>
    <x v="298"/>
    <s v="Rosmus Skole"/>
    <x v="7"/>
    <s v="Special"/>
    <n v="7"/>
    <n v="2"/>
    <x v="26"/>
    <m/>
    <x v="1"/>
    <x v="0"/>
    <m/>
    <m/>
    <m/>
  </r>
  <r>
    <x v="298"/>
    <s v="SOSU Nord"/>
    <x v="1"/>
    <s v="SOSU"/>
    <n v="25"/>
    <n v="5"/>
    <x v="24"/>
    <m/>
    <x v="1"/>
    <x v="0"/>
    <m/>
    <m/>
    <m/>
  </r>
  <r>
    <x v="298"/>
    <s v="SOSU Nord"/>
    <x v="1"/>
    <s v="SOSU"/>
    <n v="25"/>
    <n v="5"/>
    <x v="24"/>
    <m/>
    <x v="1"/>
    <x v="0"/>
    <m/>
    <m/>
    <m/>
  </r>
  <r>
    <x v="298"/>
    <s v="SOSU Nord"/>
    <x v="1"/>
    <s v="SOSU"/>
    <n v="25"/>
    <n v="5"/>
    <x v="24"/>
    <m/>
    <x v="1"/>
    <x v="0"/>
    <m/>
    <m/>
    <m/>
  </r>
  <r>
    <x v="298"/>
    <s v="SOSU Nord"/>
    <x v="1"/>
    <s v="SOSU"/>
    <n v="25"/>
    <n v="5"/>
    <x v="24"/>
    <m/>
    <x v="1"/>
    <x v="0"/>
    <m/>
    <m/>
    <m/>
  </r>
  <r>
    <x v="298"/>
    <s v="SOSU Nord"/>
    <x v="1"/>
    <s v="SOSU"/>
    <n v="25"/>
    <n v="5"/>
    <x v="24"/>
    <m/>
    <x v="1"/>
    <x v="0"/>
    <m/>
    <m/>
    <m/>
  </r>
  <r>
    <x v="298"/>
    <s v="Katrinebjergskolen"/>
    <x v="3"/>
    <n v="9"/>
    <n v="18"/>
    <n v="2"/>
    <x v="24"/>
    <m/>
    <x v="1"/>
    <x v="0"/>
    <m/>
    <s v="x"/>
    <s v="x"/>
  </r>
  <r>
    <x v="298"/>
    <s v="Den Moderne Kulturelle Skole"/>
    <x v="4"/>
    <n v="3"/>
    <n v="21"/>
    <n v="2"/>
    <x v="23"/>
    <m/>
    <x v="1"/>
    <x v="0"/>
    <m/>
    <s v="x"/>
    <s v="x"/>
  </r>
  <r>
    <x v="298"/>
    <s v="Grenaa Gym"/>
    <x v="2"/>
    <s v="1.g"/>
    <n v="27"/>
    <n v="1.5"/>
    <x v="1"/>
    <s v=""/>
    <x v="0"/>
    <x v="0"/>
    <m/>
    <s v=""/>
    <s v=""/>
  </r>
  <r>
    <x v="298"/>
    <s v="Grenaa Gym"/>
    <x v="2"/>
    <s v="1.g"/>
    <n v="27"/>
    <n v="1.5"/>
    <x v="1"/>
    <s v=""/>
    <x v="0"/>
    <x v="0"/>
    <m/>
    <m/>
    <m/>
  </r>
  <r>
    <x v="298"/>
    <s v="Foreningen hjemmelearn"/>
    <x v="25"/>
    <s v="Voksne"/>
    <n v="26.5"/>
    <n v="6"/>
    <x v="1"/>
    <s v=""/>
    <x v="0"/>
    <x v="1"/>
    <m/>
    <s v=""/>
    <s v=""/>
  </r>
  <r>
    <x v="298"/>
    <s v="Foreningen hjemmelearn"/>
    <x v="25"/>
    <s v="Voksne"/>
    <n v="26.5"/>
    <n v="6"/>
    <x v="1"/>
    <s v=""/>
    <x v="0"/>
    <x v="1"/>
    <m/>
    <s v=""/>
    <s v=""/>
  </r>
  <r>
    <x v="298"/>
    <s v="Sosu Østjylland"/>
    <x v="12"/>
    <s v="SOSU"/>
    <n v="25"/>
    <n v="1.3333333333333333"/>
    <x v="1"/>
    <s v=""/>
    <x v="0"/>
    <x v="1"/>
    <m/>
    <s v=""/>
    <s v="x"/>
  </r>
  <r>
    <x v="298"/>
    <s v="Sosu Østjylland"/>
    <x v="12"/>
    <s v="SOSU"/>
    <n v="25"/>
    <n v="1.3333333333333333"/>
    <x v="1"/>
    <s v=""/>
    <x v="0"/>
    <x v="1"/>
    <m/>
    <s v=""/>
    <s v="x"/>
  </r>
  <r>
    <x v="298"/>
    <s v="Sosu Østjylland"/>
    <x v="12"/>
    <s v="SOSU"/>
    <n v="25"/>
    <n v="1.3333333333333333"/>
    <x v="1"/>
    <s v=""/>
    <x v="0"/>
    <x v="1"/>
    <m/>
    <s v=""/>
    <s v="x"/>
  </r>
  <r>
    <x v="298"/>
    <s v="Bavnhøj skole"/>
    <x v="4"/>
    <n v="1"/>
    <n v="24"/>
    <n v="4"/>
    <x v="1"/>
    <s v=""/>
    <x v="0"/>
    <x v="1"/>
    <m/>
    <s v=""/>
    <s v=""/>
  </r>
  <r>
    <x v="298"/>
    <s v="Strandskolen"/>
    <x v="4"/>
    <n v="2"/>
    <n v="24"/>
    <n v="2"/>
    <x v="1"/>
    <s v=""/>
    <x v="0"/>
    <x v="1"/>
    <m/>
    <s v=""/>
    <s v="x"/>
  </r>
  <r>
    <x v="298"/>
    <s v="Børnehøjskole"/>
    <x v="4"/>
    <n v="1"/>
    <n v="24"/>
    <n v="5"/>
    <x v="1"/>
    <s v=""/>
    <x v="0"/>
    <x v="0"/>
    <m/>
    <s v=""/>
    <s v=""/>
  </r>
  <r>
    <x v="298"/>
    <s v="Bavnehøjskole"/>
    <x v="4"/>
    <n v="1"/>
    <n v="21"/>
    <n v="3"/>
    <x v="1"/>
    <s v=""/>
    <x v="0"/>
    <x v="7"/>
    <m/>
    <s v=""/>
    <s v=""/>
  </r>
  <r>
    <x v="298"/>
    <s v="Næshøjskolen"/>
    <x v="4"/>
    <n v="1"/>
    <n v="20"/>
    <n v="2.3333333333333335"/>
    <x v="1"/>
    <s v=""/>
    <x v="0"/>
    <x v="1"/>
    <m/>
    <s v=""/>
    <s v=""/>
  </r>
  <r>
    <x v="298"/>
    <s v="Næshøjskolen"/>
    <x v="4"/>
    <n v="1"/>
    <n v="20"/>
    <n v="2.3333333333333335"/>
    <x v="1"/>
    <s v=""/>
    <x v="0"/>
    <x v="1"/>
    <m/>
    <m/>
    <m/>
  </r>
  <r>
    <x v="298"/>
    <s v="Næshøjskolen"/>
    <x v="4"/>
    <n v="1"/>
    <n v="20"/>
    <n v="2.3333333333333335"/>
    <x v="1"/>
    <s v=""/>
    <x v="0"/>
    <x v="1"/>
    <m/>
    <m/>
    <m/>
  </r>
  <r>
    <x v="298"/>
    <s v="Bavnehøj skole"/>
    <x v="4"/>
    <s v="Ung."/>
    <n v="20"/>
    <n v="3"/>
    <x v="1"/>
    <s v=""/>
    <x v="0"/>
    <x v="6"/>
    <m/>
    <s v=""/>
    <s v=""/>
  </r>
  <r>
    <x v="298"/>
    <s v="Elise Smiths Skole"/>
    <x v="4"/>
    <n v="2"/>
    <n v="18"/>
    <n v="2"/>
    <x v="1"/>
    <s v=""/>
    <x v="0"/>
    <x v="0"/>
    <m/>
    <s v=""/>
    <s v="x"/>
  </r>
  <r>
    <x v="298"/>
    <s v="Frijenborg efterskole"/>
    <x v="3"/>
    <s v="9-10"/>
    <n v="12"/>
    <n v="2"/>
    <x v="1"/>
    <s v=""/>
    <x v="0"/>
    <x v="1"/>
    <m/>
    <s v=""/>
    <s v=""/>
  </r>
  <r>
    <x v="298"/>
    <s v="Kuchs skole"/>
    <x v="5"/>
    <n v="6"/>
    <n v="6"/>
    <n v="3"/>
    <x v="1"/>
    <s v=""/>
    <x v="0"/>
    <x v="0"/>
    <m/>
    <s v=""/>
    <s v=""/>
  </r>
  <r>
    <x v="299"/>
    <s v="Aarhus Statsskole"/>
    <x v="4"/>
    <n v="3"/>
    <n v="20"/>
    <n v="1"/>
    <x v="1"/>
    <s v=""/>
    <x v="0"/>
    <x v="1"/>
    <m/>
    <s v=""/>
    <s v="x"/>
  </r>
  <r>
    <x v="299"/>
    <s v="Aarhus Statsskole"/>
    <x v="4"/>
    <n v="3"/>
    <n v="20"/>
    <n v="2"/>
    <x v="1"/>
    <s v=""/>
    <x v="0"/>
    <x v="1"/>
    <m/>
    <s v=""/>
    <s v="x"/>
  </r>
  <r>
    <x v="299"/>
    <s v="Sunds Skole"/>
    <x v="3"/>
    <n v="9"/>
    <n v="19"/>
    <n v="1"/>
    <x v="1"/>
    <s v=""/>
    <x v="0"/>
    <x v="10"/>
    <m/>
    <s v=""/>
    <s v=""/>
  </r>
  <r>
    <x v="299"/>
    <s v="Sunds Skole"/>
    <x v="3"/>
    <n v="9"/>
    <n v="19"/>
    <n v="1"/>
    <x v="1"/>
    <s v=""/>
    <x v="0"/>
    <x v="10"/>
    <m/>
    <s v=""/>
    <s v=""/>
  </r>
  <r>
    <x v="299"/>
    <s v="Mårslet Skole"/>
    <x v="5"/>
    <n v="6"/>
    <n v="19"/>
    <n v="1"/>
    <x v="1"/>
    <s v=""/>
    <x v="0"/>
    <x v="0"/>
    <m/>
    <s v=""/>
    <s v="x"/>
  </r>
  <r>
    <x v="299"/>
    <s v="Trekløverskolen"/>
    <x v="3"/>
    <s v="9-10"/>
    <n v="11"/>
    <n v="5"/>
    <x v="1"/>
    <s v=""/>
    <x v="0"/>
    <x v="0"/>
    <m/>
    <s v=""/>
    <s v=""/>
  </r>
  <r>
    <x v="299"/>
    <s v="hjemmeskole"/>
    <x v="4"/>
    <s v="2-4"/>
    <n v="2"/>
    <n v="1"/>
    <x v="1"/>
    <s v=""/>
    <x v="0"/>
    <x v="0"/>
    <m/>
    <s v=""/>
    <s v=""/>
  </r>
  <r>
    <x v="300"/>
    <s v="Aarhus Tech"/>
    <x v="2"/>
    <s v="Gym."/>
    <n v="15"/>
    <n v="1"/>
    <x v="1"/>
    <s v="x"/>
    <x v="0"/>
    <x v="1"/>
    <m/>
    <s v=""/>
    <s v="x"/>
  </r>
  <r>
    <x v="301"/>
    <s v="Dagnæsskolen"/>
    <x v="5"/>
    <n v="6"/>
    <n v="23"/>
    <n v="2"/>
    <x v="23"/>
    <m/>
    <x v="1"/>
    <x v="0"/>
    <m/>
    <m/>
    <m/>
  </r>
  <r>
    <x v="301"/>
    <s v="Hovedgård skole"/>
    <x v="5"/>
    <n v="4"/>
    <n v="25"/>
    <n v="2"/>
    <x v="23"/>
    <m/>
    <x v="1"/>
    <x v="0"/>
    <m/>
    <m/>
    <m/>
  </r>
  <r>
    <x v="301"/>
    <s v="Hovedgård skole"/>
    <x v="5"/>
    <n v="4"/>
    <n v="25"/>
    <n v="2"/>
    <x v="23"/>
    <m/>
    <x v="1"/>
    <x v="0"/>
    <m/>
    <m/>
    <m/>
  </r>
  <r>
    <x v="301"/>
    <s v="Skanderborg Gymnasium"/>
    <x v="2"/>
    <s v="3g"/>
    <n v="24"/>
    <n v="1"/>
    <x v="1"/>
    <s v=""/>
    <x v="0"/>
    <x v="1"/>
    <m/>
    <s v=""/>
    <s v=""/>
  </r>
  <r>
    <x v="301"/>
    <s v="Elix Smiths Skole"/>
    <x v="5"/>
    <n v="6"/>
    <n v="24"/>
    <n v="2"/>
    <x v="1"/>
    <s v=""/>
    <x v="0"/>
    <x v="0"/>
    <m/>
    <s v=""/>
    <s v=""/>
  </r>
  <r>
    <x v="301"/>
    <s v="Aarhus Handelskole"/>
    <x v="2"/>
    <s v="3.g"/>
    <n v="22"/>
    <n v="2"/>
    <x v="1"/>
    <s v=""/>
    <x v="0"/>
    <x v="1"/>
    <m/>
    <s v=""/>
    <s v="x"/>
  </r>
  <r>
    <x v="301"/>
    <s v="Aarhus Handelskole"/>
    <x v="2"/>
    <s v="3.g"/>
    <n v="22"/>
    <n v="1"/>
    <x v="1"/>
    <s v=""/>
    <x v="0"/>
    <x v="1"/>
    <m/>
    <s v=""/>
    <s v="x"/>
  </r>
  <r>
    <x v="301"/>
    <s v="Toftelunden "/>
    <x v="8"/>
    <s v=""/>
    <n v="19"/>
    <n v="3"/>
    <x v="1"/>
    <s v=""/>
    <x v="0"/>
    <x v="0"/>
    <m/>
    <s v=""/>
    <s v=""/>
  </r>
  <r>
    <x v="301"/>
    <s v="byskolen gnist"/>
    <x v="5"/>
    <s v="5-7"/>
    <n v="18"/>
    <n v="2"/>
    <x v="1"/>
    <s v=""/>
    <x v="0"/>
    <x v="0"/>
    <m/>
    <s v=""/>
    <s v="x"/>
  </r>
  <r>
    <x v="301"/>
    <s v="Byskolen Gnist"/>
    <x v="4"/>
    <s v="0-1"/>
    <n v="17"/>
    <n v="2.5"/>
    <x v="1"/>
    <s v=""/>
    <x v="0"/>
    <x v="0"/>
    <m/>
    <s v=""/>
    <s v=""/>
  </r>
  <r>
    <x v="301"/>
    <s v="Byskolen Gnist"/>
    <x v="4"/>
    <s v="0-1"/>
    <n v="17"/>
    <n v="2.5"/>
    <x v="1"/>
    <s v=""/>
    <x v="0"/>
    <x v="0"/>
    <m/>
    <m/>
    <m/>
  </r>
  <r>
    <x v="301"/>
    <s v="Byskolen Gnist"/>
    <x v="4"/>
    <s v=""/>
    <n v="17"/>
    <n v="3"/>
    <x v="1"/>
    <s v=""/>
    <x v="0"/>
    <x v="0"/>
    <m/>
    <s v=""/>
    <s v="x"/>
  </r>
  <r>
    <x v="301"/>
    <s v="stenagergård"/>
    <x v="3"/>
    <s v="6-7"/>
    <n v="13"/>
    <n v="4"/>
    <x v="1"/>
    <s v=""/>
    <x v="0"/>
    <x v="1"/>
    <m/>
    <s v=""/>
    <s v="x"/>
  </r>
  <r>
    <x v="301"/>
    <s v="nodre skole"/>
    <x v="3"/>
    <s v="7-9"/>
    <n v="6"/>
    <n v="2"/>
    <x v="1"/>
    <s v=""/>
    <x v="0"/>
    <x v="1"/>
    <m/>
    <s v=""/>
    <s v=""/>
  </r>
  <r>
    <x v="301"/>
    <s v="Frederiksskolen, Fredericia"/>
    <x v="3"/>
    <s v="7-8"/>
    <n v="6"/>
    <n v="2"/>
    <x v="1"/>
    <s v=""/>
    <x v="0"/>
    <x v="1"/>
    <m/>
    <s v=""/>
    <s v=""/>
  </r>
  <r>
    <x v="301"/>
    <s v="VRC Silkeborg"/>
    <x v="4"/>
    <s v="0-2"/>
    <n v="5"/>
    <n v="3"/>
    <x v="1"/>
    <s v=""/>
    <x v="0"/>
    <x v="1"/>
    <m/>
    <s v=""/>
    <s v=""/>
  </r>
  <r>
    <x v="301"/>
    <s v="?"/>
    <x v="3"/>
    <n v="7"/>
    <n v="5"/>
    <n v="2"/>
    <x v="1"/>
    <s v=""/>
    <x v="0"/>
    <x v="1"/>
    <m/>
    <s v=""/>
    <s v=""/>
  </r>
  <r>
    <x v="301"/>
    <s v="Ikast - Brande "/>
    <x v="3"/>
    <s v="8-11"/>
    <n v="4"/>
    <n v="2"/>
    <x v="1"/>
    <s v=""/>
    <x v="0"/>
    <x v="0"/>
    <m/>
    <s v=""/>
    <s v="x"/>
  </r>
  <r>
    <x v="302"/>
    <s v="Læssøesgades skole"/>
    <x v="24"/>
    <s v="Modtageklasse"/>
    <n v="12"/>
    <n v="2"/>
    <x v="25"/>
    <m/>
    <x v="1"/>
    <x v="0"/>
    <s v="x"/>
    <s v="x"/>
    <s v="x"/>
  </r>
  <r>
    <x v="302"/>
    <s v="Havbakkeskolen"/>
    <x v="4"/>
    <n v="3"/>
    <n v="19"/>
    <n v="2"/>
    <x v="23"/>
    <m/>
    <x v="1"/>
    <x v="0"/>
    <m/>
    <m/>
    <m/>
  </r>
  <r>
    <x v="302"/>
    <s v="Havbakkeskolen"/>
    <x v="5"/>
    <n v="4"/>
    <n v="19"/>
    <n v="2"/>
    <x v="23"/>
    <m/>
    <x v="1"/>
    <x v="0"/>
    <m/>
    <m/>
    <m/>
  </r>
  <r>
    <x v="302"/>
    <s v="Havbakkeskolen"/>
    <x v="5"/>
    <n v="5"/>
    <n v="24"/>
    <n v="2"/>
    <x v="23"/>
    <m/>
    <x v="1"/>
    <x v="0"/>
    <m/>
    <m/>
    <m/>
  </r>
  <r>
    <x v="302"/>
    <s v="Katrinebjergskolen"/>
    <x v="4"/>
    <n v="0"/>
    <n v="16"/>
    <n v="3"/>
    <x v="25"/>
    <m/>
    <x v="1"/>
    <x v="0"/>
    <m/>
    <s v="x"/>
    <s v="x"/>
  </r>
  <r>
    <x v="302"/>
    <s v="Frederiksbjerg Skole"/>
    <x v="5"/>
    <n v="4"/>
    <n v="23"/>
    <n v="2"/>
    <x v="23"/>
    <m/>
    <x v="1"/>
    <x v="0"/>
    <m/>
    <s v="x"/>
    <s v="x"/>
  </r>
  <r>
    <x v="302"/>
    <s v="Fårvang skole"/>
    <x v="5"/>
    <n v="4"/>
    <n v="11"/>
    <n v="2"/>
    <x v="23"/>
    <m/>
    <x v="1"/>
    <x v="0"/>
    <m/>
    <m/>
    <m/>
  </r>
  <r>
    <x v="302"/>
    <s v="FGU Vendsyssel"/>
    <x v="13"/>
    <s v="FGU"/>
    <n v="29"/>
    <n v="3"/>
    <x v="24"/>
    <m/>
    <x v="1"/>
    <x v="0"/>
    <m/>
    <m/>
    <m/>
  </r>
  <r>
    <x v="302"/>
    <s v="FGU Vendsyssel"/>
    <x v="13"/>
    <s v="FGU"/>
    <n v="29"/>
    <n v="3"/>
    <x v="24"/>
    <m/>
    <x v="1"/>
    <x v="0"/>
    <m/>
    <m/>
    <m/>
  </r>
  <r>
    <x v="302"/>
    <s v="VUC Vestjylland"/>
    <x v="3"/>
    <n v="10"/>
    <n v="23.333333333333332"/>
    <n v="3.3333333333333335"/>
    <x v="1"/>
    <s v=""/>
    <x v="0"/>
    <x v="0"/>
    <m/>
    <s v=""/>
    <s v=""/>
  </r>
  <r>
    <x v="302"/>
    <s v="VUC Vestjylland"/>
    <x v="3"/>
    <n v="10"/>
    <n v="23.333333333333332"/>
    <n v="3.3333333333333335"/>
    <x v="1"/>
    <s v=""/>
    <x v="0"/>
    <x v="0"/>
    <m/>
    <s v=""/>
    <s v=""/>
  </r>
  <r>
    <x v="302"/>
    <s v="VUC Vestjylland"/>
    <x v="3"/>
    <n v="10"/>
    <n v="23.333333333333332"/>
    <n v="3.3333333333333335"/>
    <x v="1"/>
    <s v=""/>
    <x v="0"/>
    <x v="0"/>
    <m/>
    <s v=""/>
    <s v=""/>
  </r>
  <r>
    <x v="302"/>
    <s v="SKOVVANGSKOLEN"/>
    <x v="4"/>
    <n v="0"/>
    <n v="21"/>
    <n v="2.3333333333333335"/>
    <x v="1"/>
    <s v=""/>
    <x v="0"/>
    <x v="1"/>
    <m/>
    <s v=""/>
    <s v="x"/>
  </r>
  <r>
    <x v="302"/>
    <s v="SKOVVANGSKOLEN"/>
    <x v="4"/>
    <n v="0"/>
    <n v="21"/>
    <n v="2.3333333333333335"/>
    <x v="1"/>
    <s v=""/>
    <x v="0"/>
    <x v="1"/>
    <m/>
    <s v=""/>
    <s v="x"/>
  </r>
  <r>
    <x v="302"/>
    <s v="SKOVVANGSKOLEN"/>
    <x v="4"/>
    <n v="0"/>
    <n v="21"/>
    <n v="2.3333333333333335"/>
    <x v="1"/>
    <s v=""/>
    <x v="0"/>
    <x v="1"/>
    <m/>
    <s v=""/>
    <s v="x"/>
  </r>
  <r>
    <x v="302"/>
    <s v="Jordbrugets UddannelsesCenter Århus"/>
    <x v="2"/>
    <s v="Ung."/>
    <n v="21"/>
    <n v="4"/>
    <x v="1"/>
    <s v=""/>
    <x v="0"/>
    <x v="0"/>
    <m/>
    <s v=""/>
    <s v="x"/>
  </r>
  <r>
    <x v="302"/>
    <s v="Tilst Skole"/>
    <x v="4"/>
    <s v="1.A"/>
    <n v="20"/>
    <n v="2"/>
    <x v="1"/>
    <s v=""/>
    <x v="0"/>
    <x v="1"/>
    <m/>
    <s v=""/>
    <s v="x"/>
  </r>
  <r>
    <x v="302"/>
    <s v="AOF JOB OG DANSK"/>
    <x v="16"/>
    <s v="Sprogskole"/>
    <n v="18"/>
    <n v="1"/>
    <x v="1"/>
    <s v=""/>
    <x v="0"/>
    <x v="0"/>
    <m/>
    <s v=""/>
    <s v=""/>
  </r>
  <r>
    <x v="302"/>
    <s v="møllevangskolen"/>
    <x v="4"/>
    <n v="2"/>
    <n v="16.5"/>
    <n v="3"/>
    <x v="1"/>
    <s v=""/>
    <x v="0"/>
    <x v="1"/>
    <m/>
    <s v=""/>
    <s v=""/>
  </r>
  <r>
    <x v="302"/>
    <s v="møllevangskolen"/>
    <x v="4"/>
    <n v="2"/>
    <n v="16.5"/>
    <n v="3"/>
    <x v="1"/>
    <s v=""/>
    <x v="0"/>
    <x v="1"/>
    <m/>
    <m/>
    <m/>
  </r>
  <r>
    <x v="302"/>
    <s v="STU Lemvig"/>
    <x v="18"/>
    <s v="STU"/>
    <n v="12"/>
    <n v="2"/>
    <x v="1"/>
    <s v=""/>
    <x v="0"/>
    <x v="1"/>
    <m/>
    <s v=""/>
    <s v=""/>
  </r>
  <r>
    <x v="302"/>
    <s v="Frk ellen bades Børnehave"/>
    <x v="0"/>
    <s v="Børnehave"/>
    <n v="9"/>
    <n v="2"/>
    <x v="1"/>
    <s v=""/>
    <x v="0"/>
    <x v="1"/>
    <m/>
    <s v=""/>
    <s v=""/>
  </r>
  <r>
    <x v="302"/>
    <s v=" djursland"/>
    <x v="4"/>
    <s v="0-1"/>
    <n v="6"/>
    <n v="5"/>
    <x v="1"/>
    <s v=""/>
    <x v="0"/>
    <x v="1"/>
    <m/>
    <s v=""/>
    <s v=""/>
  </r>
  <r>
    <x v="302"/>
    <s v="PH Væksthuset"/>
    <x v="0"/>
    <s v="Børnehave"/>
    <n v="7"/>
    <n v="2"/>
    <x v="1"/>
    <s v=""/>
    <x v="0"/>
    <x v="1"/>
    <m/>
    <s v=""/>
    <s v="x"/>
  </r>
  <r>
    <x v="303"/>
    <s v="Forældreskolen Aarhus"/>
    <x v="5"/>
    <n v="6"/>
    <n v="25"/>
    <n v="2"/>
    <x v="11"/>
    <m/>
    <x v="1"/>
    <x v="0"/>
    <m/>
    <s v="x"/>
    <s v="x"/>
  </r>
  <r>
    <x v="303"/>
    <s v="Bakkeskolen"/>
    <x v="5"/>
    <n v="4"/>
    <n v="21"/>
    <n v="2"/>
    <x v="23"/>
    <m/>
    <x v="1"/>
    <x v="0"/>
    <m/>
    <m/>
    <m/>
  </r>
  <r>
    <x v="303"/>
    <s v="Bakkeskolen"/>
    <x v="5"/>
    <n v="4"/>
    <n v="21"/>
    <n v="2"/>
    <x v="23"/>
    <m/>
    <x v="1"/>
    <x v="0"/>
    <m/>
    <m/>
    <m/>
  </r>
  <r>
    <x v="303"/>
    <s v="Bakkeskolen"/>
    <x v="5"/>
    <n v="4"/>
    <n v="21"/>
    <n v="2"/>
    <x v="23"/>
    <m/>
    <x v="1"/>
    <x v="0"/>
    <m/>
    <m/>
    <m/>
  </r>
  <r>
    <x v="303"/>
    <s v="Voldumegnens Friskole"/>
    <x v="5"/>
    <s v="3.-4."/>
    <n v="26"/>
    <n v="2"/>
    <x v="23"/>
    <m/>
    <x v="1"/>
    <x v="0"/>
    <m/>
    <m/>
    <m/>
  </r>
  <r>
    <x v="303"/>
    <s v="Voldumegnens Friskole"/>
    <x v="5"/>
    <n v="5"/>
    <n v="16"/>
    <n v="2"/>
    <x v="23"/>
    <m/>
    <x v="1"/>
    <x v="0"/>
    <m/>
    <m/>
    <m/>
  </r>
  <r>
    <x v="303"/>
    <s v="Voldumegnens Friskole"/>
    <x v="4"/>
    <s v="0.-2."/>
    <n v="29"/>
    <n v="2"/>
    <x v="25"/>
    <m/>
    <x v="1"/>
    <x v="0"/>
    <m/>
    <m/>
    <m/>
  </r>
  <r>
    <x v="303"/>
    <s v="Tilst skole"/>
    <x v="4"/>
    <n v="2"/>
    <n v="20"/>
    <n v="2"/>
    <x v="25"/>
    <m/>
    <x v="1"/>
    <x v="0"/>
    <m/>
    <s v="x"/>
    <s v="x"/>
  </r>
  <r>
    <x v="303"/>
    <s v="Tilst skole"/>
    <x v="4"/>
    <n v="2"/>
    <n v="20"/>
    <n v="2"/>
    <x v="25"/>
    <m/>
    <x v="1"/>
    <x v="0"/>
    <m/>
    <s v="x"/>
    <s v="x"/>
  </r>
  <r>
    <x v="303"/>
    <s v="Tilst skole"/>
    <x v="4"/>
    <n v="2"/>
    <n v="20"/>
    <n v="2"/>
    <x v="25"/>
    <m/>
    <x v="1"/>
    <x v="0"/>
    <m/>
    <s v="x"/>
    <s v="x"/>
  </r>
  <r>
    <x v="303"/>
    <s v="Voldumegnens Friskole"/>
    <x v="3"/>
    <s v="6.-9."/>
    <n v="18"/>
    <n v="2"/>
    <x v="24"/>
    <m/>
    <x v="1"/>
    <x v="0"/>
    <m/>
    <m/>
    <m/>
  </r>
  <r>
    <x v="303"/>
    <s v="Malling Skole"/>
    <x v="3"/>
    <n v="7"/>
    <n v="27"/>
    <n v="2"/>
    <x v="24"/>
    <m/>
    <x v="1"/>
    <x v="0"/>
    <m/>
    <s v="x"/>
    <s v="x"/>
  </r>
  <r>
    <x v="303"/>
    <s v="Malling Skole"/>
    <x v="3"/>
    <n v="7"/>
    <n v="27"/>
    <n v="2"/>
    <x v="24"/>
    <m/>
    <x v="1"/>
    <x v="0"/>
    <m/>
    <s v="x"/>
    <s v="x"/>
  </r>
  <r>
    <x v="303"/>
    <s v="Beder skole"/>
    <x v="4"/>
    <n v="3"/>
    <n v="25"/>
    <n v="2"/>
    <x v="23"/>
    <m/>
    <x v="1"/>
    <x v="0"/>
    <m/>
    <s v="x"/>
    <s v="x"/>
  </r>
  <r>
    <x v="303"/>
    <s v="Beder skole"/>
    <x v="4"/>
    <n v="3"/>
    <n v="25"/>
    <n v="2"/>
    <x v="23"/>
    <m/>
    <x v="1"/>
    <x v="0"/>
    <m/>
    <s v="x"/>
    <s v="x"/>
  </r>
  <r>
    <x v="303"/>
    <s v="Skæring Skole"/>
    <x v="3"/>
    <n v="8"/>
    <n v="21"/>
    <n v="2"/>
    <x v="24"/>
    <m/>
    <x v="1"/>
    <x v="0"/>
    <m/>
    <s v="x"/>
    <s v="x"/>
  </r>
  <r>
    <x v="303"/>
    <s v="Aalstrup skole"/>
    <x v="5"/>
    <n v="5"/>
    <n v="22"/>
    <n v="1"/>
    <x v="1"/>
    <s v=""/>
    <x v="0"/>
    <x v="1"/>
    <m/>
    <s v=""/>
    <s v="x"/>
  </r>
  <r>
    <x v="303"/>
    <s v="Børnehuset safiren"/>
    <x v="0"/>
    <s v="Børnehave"/>
    <n v="21"/>
    <n v="4"/>
    <x v="1"/>
    <s v=""/>
    <x v="0"/>
    <x v="1"/>
    <m/>
    <s v=""/>
    <s v=""/>
  </r>
  <r>
    <x v="303"/>
    <s v="jelling friskole"/>
    <x v="3"/>
    <s v="8-9"/>
    <n v="20"/>
    <n v="2"/>
    <x v="1"/>
    <s v=""/>
    <x v="0"/>
    <x v="1"/>
    <m/>
    <s v=""/>
    <s v="x"/>
  </r>
  <r>
    <x v="303"/>
    <s v="Aalestrup Skole"/>
    <x v="5"/>
    <n v="4"/>
    <n v="20"/>
    <n v="2"/>
    <x v="1"/>
    <s v=""/>
    <x v="0"/>
    <x v="7"/>
    <m/>
    <s v=""/>
    <s v=""/>
  </r>
  <r>
    <x v="303"/>
    <s v="Aalstrupskole og SFO"/>
    <x v="5"/>
    <n v="5"/>
    <n v="20"/>
    <n v="2"/>
    <x v="1"/>
    <s v=""/>
    <x v="0"/>
    <x v="0"/>
    <m/>
    <s v=""/>
    <s v="x"/>
  </r>
  <r>
    <x v="303"/>
    <s v="ENGHØJ GYMNASIUM"/>
    <x v="2"/>
    <s v="1g"/>
    <n v="19"/>
    <n v="2"/>
    <x v="1"/>
    <s v=""/>
    <x v="0"/>
    <x v="1"/>
    <m/>
    <s v=""/>
    <s v=""/>
  </r>
  <r>
    <x v="303"/>
    <s v="Mårslet skole"/>
    <x v="5"/>
    <n v="6"/>
    <n v="19"/>
    <n v="1"/>
    <x v="1"/>
    <s v=""/>
    <x v="0"/>
    <x v="1"/>
    <m/>
    <s v=""/>
    <s v="x"/>
  </r>
  <r>
    <x v="303"/>
    <s v="Jakobskolen"/>
    <x v="5"/>
    <n v="6"/>
    <n v="19"/>
    <n v="2"/>
    <x v="1"/>
    <s v="x"/>
    <x v="0"/>
    <x v="1"/>
    <m/>
    <s v=""/>
    <s v="x"/>
  </r>
  <r>
    <x v="303"/>
    <s v="Husby Efterskole"/>
    <x v="3"/>
    <s v="9-10"/>
    <n v="16.5"/>
    <n v="2.5"/>
    <x v="1"/>
    <s v=""/>
    <x v="0"/>
    <x v="0"/>
    <m/>
    <s v=""/>
    <s v=""/>
  </r>
  <r>
    <x v="303"/>
    <s v="Husby Efterskole"/>
    <x v="3"/>
    <s v="9-10"/>
    <n v="16.5"/>
    <n v="2.5"/>
    <x v="1"/>
    <s v=""/>
    <x v="0"/>
    <x v="0"/>
    <m/>
    <m/>
    <m/>
  </r>
  <r>
    <x v="303"/>
    <s v="Børnehuset rydevænget"/>
    <x v="0"/>
    <s v="Børnehave"/>
    <n v="11"/>
    <n v="3"/>
    <x v="1"/>
    <s v=""/>
    <x v="0"/>
    <x v="0"/>
    <m/>
    <s v=""/>
    <s v="x"/>
  </r>
  <r>
    <x v="303"/>
    <s v="FGU Sydøstjylland"/>
    <x v="13"/>
    <s v="FGU"/>
    <n v="10"/>
    <n v="2"/>
    <x v="1"/>
    <s v=""/>
    <x v="0"/>
    <x v="10"/>
    <m/>
    <s v=""/>
    <s v=""/>
  </r>
  <r>
    <x v="303"/>
    <s v="Væksthuset"/>
    <x v="0"/>
    <s v="Børnehave"/>
    <n v="8"/>
    <n v="2"/>
    <x v="1"/>
    <s v=""/>
    <x v="0"/>
    <x v="1"/>
    <m/>
    <s v=""/>
    <s v="x"/>
  </r>
  <r>
    <x v="304"/>
    <s v="Frederiksbjerg Skole"/>
    <x v="4"/>
    <n v="3"/>
    <n v="25"/>
    <n v="2"/>
    <x v="1"/>
    <s v=""/>
    <x v="0"/>
    <x v="1"/>
    <m/>
    <s v=""/>
    <s v="x"/>
  </r>
  <r>
    <x v="304"/>
    <s v="Åby skole"/>
    <x v="4"/>
    <n v="2"/>
    <n v="22"/>
    <n v="2"/>
    <x v="25"/>
    <m/>
    <x v="1"/>
    <x v="0"/>
    <m/>
    <s v="x"/>
    <s v="x"/>
  </r>
  <r>
    <x v="304"/>
    <s v="Pilehaveskolen Assens"/>
    <x v="7"/>
    <s v="Special"/>
    <n v="8"/>
    <n v="2"/>
    <x v="26"/>
    <m/>
    <x v="1"/>
    <x v="0"/>
    <m/>
    <m/>
    <m/>
  </r>
  <r>
    <x v="304"/>
    <s v="MIN Friskole"/>
    <x v="5"/>
    <n v="6"/>
    <n v="18"/>
    <n v="2"/>
    <x v="11"/>
    <m/>
    <x v="1"/>
    <x v="0"/>
    <m/>
    <m/>
    <m/>
  </r>
  <r>
    <x v="304"/>
    <s v="Samsøgades skole"/>
    <x v="5"/>
    <n v="5"/>
    <n v="23"/>
    <n v="1"/>
    <x v="23"/>
    <m/>
    <x v="1"/>
    <x v="0"/>
    <m/>
    <s v="x"/>
    <s v="x"/>
  </r>
  <r>
    <x v="304"/>
    <s v="Katrinebjergskolen"/>
    <x v="7"/>
    <s v="Special"/>
    <n v="15"/>
    <n v="3"/>
    <x v="25"/>
    <m/>
    <x v="1"/>
    <x v="0"/>
    <s v="x"/>
    <s v="x"/>
    <s v="x"/>
  </r>
  <r>
    <x v="304"/>
    <s v="Præstegården i Øster Tørslev"/>
    <x v="9"/>
    <s v="Konfirmander"/>
    <n v="20"/>
    <n v="2"/>
    <x v="24"/>
    <m/>
    <x v="1"/>
    <x v="0"/>
    <m/>
    <m/>
    <m/>
  </r>
  <r>
    <x v="304"/>
    <s v="Præstegården i Øster Tørslev"/>
    <x v="9"/>
    <s v="Konfirmander"/>
    <n v="20"/>
    <n v="2"/>
    <x v="24"/>
    <m/>
    <x v="1"/>
    <x v="0"/>
    <m/>
    <m/>
    <m/>
  </r>
  <r>
    <x v="304"/>
    <s v="Horne Efterskole"/>
    <x v="6"/>
    <n v="9"/>
    <n v="9"/>
    <n v="1"/>
    <x v="26"/>
    <m/>
    <x v="1"/>
    <x v="0"/>
    <m/>
    <m/>
    <m/>
  </r>
  <r>
    <x v="304"/>
    <s v="Stige Friskole"/>
    <x v="5"/>
    <n v="6"/>
    <n v="21"/>
    <n v="1"/>
    <x v="23"/>
    <m/>
    <x v="1"/>
    <x v="0"/>
    <m/>
    <m/>
    <m/>
  </r>
  <r>
    <x v="304"/>
    <s v="Feldballe Friskolen"/>
    <x v="4"/>
    <n v="2"/>
    <n v="20"/>
    <n v="2"/>
    <x v="25"/>
    <m/>
    <x v="1"/>
    <x v="0"/>
    <m/>
    <m/>
    <m/>
  </r>
  <r>
    <x v="304"/>
    <s v="Feldballe Friskolen"/>
    <x v="4"/>
    <n v="3"/>
    <n v="20"/>
    <n v="2"/>
    <x v="23"/>
    <m/>
    <x v="1"/>
    <x v="0"/>
    <m/>
    <m/>
    <m/>
  </r>
  <r>
    <x v="304"/>
    <s v="Naturfriskolen Nordmors"/>
    <x v="5"/>
    <s v="5.-6."/>
    <n v="25"/>
    <n v="2"/>
    <x v="23"/>
    <m/>
    <x v="1"/>
    <x v="0"/>
    <m/>
    <m/>
    <m/>
  </r>
  <r>
    <x v="304"/>
    <s v="Naturfriskolen Nordmors"/>
    <x v="3"/>
    <s v="7.-8."/>
    <n v="11"/>
    <n v="2"/>
    <x v="24"/>
    <m/>
    <x v="1"/>
    <x v="0"/>
    <m/>
    <m/>
    <m/>
  </r>
  <r>
    <x v="304"/>
    <s v="Hornslet Skole"/>
    <x v="3"/>
    <n v="8"/>
    <n v="23"/>
    <n v="21"/>
    <x v="1"/>
    <s v=""/>
    <x v="0"/>
    <x v="0"/>
    <m/>
    <s v=""/>
    <s v="x"/>
  </r>
  <r>
    <x v="304"/>
    <s v="Tingkærskole"/>
    <x v="3"/>
    <n v="7"/>
    <n v="22"/>
    <n v="3"/>
    <x v="1"/>
    <s v=""/>
    <x v="0"/>
    <x v="15"/>
    <m/>
    <s v=""/>
    <s v=""/>
  </r>
  <r>
    <x v="304"/>
    <s v="Laursens realskole"/>
    <x v="5"/>
    <n v="4"/>
    <n v="18"/>
    <n v="28"/>
    <x v="1"/>
    <s v=""/>
    <x v="0"/>
    <x v="1"/>
    <m/>
    <s v=""/>
    <s v=""/>
  </r>
  <r>
    <x v="304"/>
    <s v="?"/>
    <x v="0"/>
    <s v="Børnehave"/>
    <n v="11"/>
    <n v="2"/>
    <x v="1"/>
    <s v=""/>
    <x v="0"/>
    <x v="1"/>
    <m/>
    <s v=""/>
    <s v=""/>
  </r>
  <r>
    <x v="304"/>
    <s v="Bakkegårdsskolen"/>
    <x v="4"/>
    <s v="1. kl"/>
    <n v="10"/>
    <n v="5"/>
    <x v="1"/>
    <s v=""/>
    <x v="0"/>
    <x v="1"/>
    <m/>
    <s v=""/>
    <s v=""/>
  </r>
  <r>
    <x v="304"/>
    <s v="VIA University College"/>
    <x v="1"/>
    <s v="VIA"/>
    <n v="10"/>
    <n v="1"/>
    <x v="1"/>
    <s v=""/>
    <x v="0"/>
    <x v="0"/>
    <m/>
    <s v=""/>
    <s v=""/>
  </r>
  <r>
    <x v="304"/>
    <s v="?"/>
    <x v="5"/>
    <n v="5"/>
    <n v="10"/>
    <n v="2"/>
    <x v="1"/>
    <s v=""/>
    <x v="0"/>
    <x v="0"/>
    <m/>
    <s v=""/>
    <s v="x"/>
  </r>
  <r>
    <x v="304"/>
    <s v="?"/>
    <x v="2"/>
    <s v="vg"/>
    <n v="10"/>
    <n v="4"/>
    <x v="1"/>
    <s v=""/>
    <x v="0"/>
    <x v="0"/>
    <m/>
    <s v=""/>
    <s v="x"/>
  </r>
  <r>
    <x v="304"/>
    <s v="Thorning Skole"/>
    <x v="4"/>
    <s v="2+4+5"/>
    <n v="8"/>
    <n v="2"/>
    <x v="1"/>
    <s v=""/>
    <x v="0"/>
    <x v="1"/>
    <m/>
    <s v=""/>
    <s v=""/>
  </r>
  <r>
    <x v="305"/>
    <s v="Skåde Skole"/>
    <x v="4"/>
    <n v="1"/>
    <n v="19"/>
    <n v="1"/>
    <x v="25"/>
    <m/>
    <x v="1"/>
    <x v="0"/>
    <m/>
    <s v="x"/>
    <s v="x"/>
  </r>
  <r>
    <x v="305"/>
    <s v="Skåde Skole"/>
    <x v="4"/>
    <n v="1"/>
    <n v="19"/>
    <n v="1"/>
    <x v="25"/>
    <m/>
    <x v="1"/>
    <x v="0"/>
    <m/>
    <s v="x"/>
    <s v="x"/>
  </r>
  <r>
    <x v="305"/>
    <s v="Skåde Skole"/>
    <x v="4"/>
    <n v="1"/>
    <n v="19"/>
    <n v="1"/>
    <x v="25"/>
    <m/>
    <x v="1"/>
    <x v="0"/>
    <m/>
    <s v="x"/>
    <s v="x"/>
  </r>
  <r>
    <x v="305"/>
    <s v="Elsted Skole"/>
    <x v="4"/>
    <n v="1"/>
    <n v="24"/>
    <n v="1"/>
    <x v="25"/>
    <m/>
    <x v="1"/>
    <x v="0"/>
    <m/>
    <s v="x"/>
    <s v="x"/>
  </r>
  <r>
    <x v="305"/>
    <s v="Åby skole"/>
    <x v="4"/>
    <n v="1"/>
    <n v="23"/>
    <n v="2"/>
    <x v="25"/>
    <m/>
    <x v="1"/>
    <x v="0"/>
    <m/>
    <s v="x"/>
    <s v="x"/>
  </r>
  <r>
    <x v="305"/>
    <s v="Klank Efterskole"/>
    <x v="3"/>
    <s v="9-10"/>
    <n v="27"/>
    <n v="1"/>
    <x v="1"/>
    <s v=""/>
    <x v="0"/>
    <x v="7"/>
    <m/>
    <m/>
    <m/>
  </r>
  <r>
    <x v="305"/>
    <s v="Klank Efterskole"/>
    <x v="3"/>
    <s v="9-10"/>
    <n v="25"/>
    <n v="2"/>
    <x v="1"/>
    <s v=""/>
    <x v="0"/>
    <x v="7"/>
    <m/>
    <s v=""/>
    <s v=""/>
  </r>
  <r>
    <x v="305"/>
    <s v="Klank Efterskole"/>
    <x v="3"/>
    <s v="9-10"/>
    <n v="25"/>
    <n v="2"/>
    <x v="1"/>
    <s v=""/>
    <x v="0"/>
    <x v="7"/>
    <m/>
    <m/>
    <m/>
  </r>
  <r>
    <x v="305"/>
    <s v="Klank Efterskole"/>
    <x v="3"/>
    <s v="9-10"/>
    <n v="25"/>
    <n v="1"/>
    <x v="1"/>
    <s v=""/>
    <x v="0"/>
    <x v="7"/>
    <m/>
    <m/>
    <m/>
  </r>
  <r>
    <x v="305"/>
    <s v="Klank Efterskole"/>
    <x v="3"/>
    <s v="9-10"/>
    <n v="25"/>
    <n v="1"/>
    <x v="1"/>
    <s v=""/>
    <x v="0"/>
    <x v="7"/>
    <m/>
    <m/>
    <m/>
  </r>
  <r>
    <x v="305"/>
    <s v="Østbirk Skole"/>
    <x v="3"/>
    <s v="7-9"/>
    <n v="25"/>
    <n v="2"/>
    <x v="1"/>
    <s v=""/>
    <x v="0"/>
    <x v="0"/>
    <m/>
    <s v=""/>
    <s v=""/>
  </r>
  <r>
    <x v="305"/>
    <s v="Østbirk Skole"/>
    <x v="3"/>
    <s v="7-9"/>
    <n v="25"/>
    <n v="2"/>
    <x v="0"/>
    <m/>
    <x v="0"/>
    <x v="0"/>
    <m/>
    <m/>
    <m/>
  </r>
  <r>
    <x v="305"/>
    <s v="Østbirk Skole"/>
    <x v="3"/>
    <s v="7-9"/>
    <n v="25"/>
    <n v="1"/>
    <x v="0"/>
    <m/>
    <x v="0"/>
    <x v="0"/>
    <m/>
    <m/>
    <m/>
  </r>
  <r>
    <x v="305"/>
    <s v="Østbirk Skole"/>
    <x v="3"/>
    <s v="7-9"/>
    <n v="25"/>
    <n v="1"/>
    <x v="0"/>
    <m/>
    <x v="0"/>
    <x v="0"/>
    <m/>
    <m/>
    <m/>
  </r>
  <r>
    <x v="305"/>
    <s v="Østbirk Skole"/>
    <x v="3"/>
    <s v="7-9"/>
    <n v="25"/>
    <n v="1"/>
    <x v="0"/>
    <m/>
    <x v="0"/>
    <x v="0"/>
    <m/>
    <m/>
    <m/>
  </r>
  <r>
    <x v="305"/>
    <s v="Østbirk Skole"/>
    <x v="3"/>
    <s v="7-9"/>
    <n v="25"/>
    <n v="3"/>
    <x v="0"/>
    <m/>
    <x v="0"/>
    <x v="0"/>
    <m/>
    <m/>
    <m/>
  </r>
  <r>
    <x v="305"/>
    <s v="VIA University College"/>
    <x v="10"/>
    <s v="VIA"/>
    <n v="25"/>
    <n v="2"/>
    <x v="1"/>
    <s v=""/>
    <x v="0"/>
    <x v="1"/>
    <m/>
    <s v=""/>
    <s v="x"/>
  </r>
  <r>
    <x v="305"/>
    <s v="VIA University College"/>
    <x v="10"/>
    <s v="VIA"/>
    <n v="25"/>
    <n v="1"/>
    <x v="1"/>
    <s v=""/>
    <x v="0"/>
    <x v="1"/>
    <m/>
    <s v=""/>
    <s v="x"/>
  </r>
  <r>
    <x v="305"/>
    <s v="Viby Gymnasium"/>
    <x v="2"/>
    <s v="1.g"/>
    <n v="24"/>
    <n v="1"/>
    <x v="1"/>
    <s v=""/>
    <x v="0"/>
    <x v="0"/>
    <m/>
    <s v=""/>
    <s v="x"/>
  </r>
  <r>
    <x v="305"/>
    <s v="EUC Sjælland HTX Køge"/>
    <x v="2"/>
    <s v="Gym."/>
    <n v="22"/>
    <n v="1"/>
    <x v="1"/>
    <s v=""/>
    <x v="0"/>
    <x v="1"/>
    <m/>
    <s v=""/>
    <s v=""/>
  </r>
  <r>
    <x v="305"/>
    <s v="EUC Sjælland HTX Køge"/>
    <x v="2"/>
    <s v="Gym."/>
    <n v="22"/>
    <n v="1"/>
    <x v="1"/>
    <s v=""/>
    <x v="0"/>
    <x v="1"/>
    <m/>
    <s v=""/>
    <s v=""/>
  </r>
  <r>
    <x v="305"/>
    <s v="Østervangskolen"/>
    <x v="5"/>
    <n v="6"/>
    <n v="21"/>
    <n v="1"/>
    <x v="1"/>
    <s v=""/>
    <x v="0"/>
    <x v="0"/>
    <m/>
    <s v=""/>
    <s v="x"/>
  </r>
  <r>
    <x v="305"/>
    <s v="Østervangskolen"/>
    <x v="5"/>
    <n v="6"/>
    <n v="21"/>
    <n v="1"/>
    <x v="1"/>
    <s v=""/>
    <x v="0"/>
    <x v="0"/>
    <m/>
    <s v=""/>
    <s v="x"/>
  </r>
  <r>
    <x v="305"/>
    <s v="Gammelgaardsskolen"/>
    <x v="3"/>
    <n v="7"/>
    <n v="21"/>
    <n v="2"/>
    <x v="1"/>
    <s v=""/>
    <x v="0"/>
    <x v="7"/>
    <m/>
    <s v=""/>
    <s v="x"/>
  </r>
  <r>
    <x v="305"/>
    <s v="Frie Fugle"/>
    <x v="4"/>
    <s v="0-4"/>
    <n v="20"/>
    <n v="10"/>
    <x v="1"/>
    <s v=""/>
    <x v="0"/>
    <x v="1"/>
    <m/>
    <s v=""/>
    <s v=""/>
  </r>
  <r>
    <x v="305"/>
    <s v="Halm"/>
    <x v="4"/>
    <n v="3"/>
    <n v="20"/>
    <n v="2"/>
    <x v="1"/>
    <s v=""/>
    <x v="0"/>
    <x v="1"/>
    <m/>
    <s v=""/>
    <s v="x"/>
  </r>
  <r>
    <x v="305"/>
    <s v="Viby Skole"/>
    <x v="4"/>
    <n v="1"/>
    <n v="20"/>
    <n v="2"/>
    <x v="1"/>
    <s v=""/>
    <x v="0"/>
    <x v="0"/>
    <m/>
    <s v=""/>
    <s v=""/>
  </r>
  <r>
    <x v="305"/>
    <s v="GISBJERG SKOLE"/>
    <x v="5"/>
    <n v="6"/>
    <n v="19.5"/>
    <n v="1.5"/>
    <x v="1"/>
    <s v=""/>
    <x v="0"/>
    <x v="1"/>
    <m/>
    <s v=""/>
    <s v=""/>
  </r>
  <r>
    <x v="305"/>
    <s v="GISBJERG SKOLE"/>
    <x v="5"/>
    <n v="6"/>
    <n v="19.5"/>
    <n v="1.5"/>
    <x v="1"/>
    <s v=""/>
    <x v="0"/>
    <x v="1"/>
    <m/>
    <m/>
    <m/>
  </r>
  <r>
    <x v="305"/>
    <s v="Lysbro Skole"/>
    <x v="3"/>
    <n v="9"/>
    <n v="19"/>
    <n v="2"/>
    <x v="1"/>
    <s v=""/>
    <x v="0"/>
    <x v="1"/>
    <m/>
    <s v=""/>
    <s v=""/>
  </r>
  <r>
    <x v="305"/>
    <s v="Grønnemose Skole"/>
    <x v="3"/>
    <n v="9"/>
    <n v="19"/>
    <n v="2"/>
    <x v="1"/>
    <s v=""/>
    <x v="0"/>
    <x v="1"/>
    <m/>
    <s v=""/>
    <s v="x"/>
  </r>
  <r>
    <x v="305"/>
    <s v="Søften Fritidscenter"/>
    <x v="17"/>
    <s v="Andre"/>
    <n v="18"/>
    <n v="2"/>
    <x v="1"/>
    <s v=""/>
    <x v="0"/>
    <x v="1"/>
    <m/>
    <s v=""/>
    <s v=""/>
  </r>
  <r>
    <x v="305"/>
    <s v="Bavnebakskolen"/>
    <x v="5"/>
    <n v="4"/>
    <n v="16.5"/>
    <n v="1.5"/>
    <x v="1"/>
    <s v=""/>
    <x v="0"/>
    <x v="6"/>
    <m/>
    <s v=""/>
    <s v=""/>
  </r>
  <r>
    <x v="305"/>
    <s v="Bavnebakskolen"/>
    <x v="5"/>
    <n v="4"/>
    <n v="16.5"/>
    <n v="1.5"/>
    <x v="1"/>
    <s v=""/>
    <x v="0"/>
    <x v="6"/>
    <m/>
    <m/>
    <m/>
  </r>
  <r>
    <x v="305"/>
    <s v="Risbjergskolen"/>
    <x v="3"/>
    <s v="6-9"/>
    <n v="12"/>
    <n v="6"/>
    <x v="1"/>
    <s v=""/>
    <x v="0"/>
    <x v="1"/>
    <m/>
    <s v=""/>
    <s v=""/>
  </r>
  <r>
    <x v="305"/>
    <s v="Vigerslev Bibliotek og Arkiv"/>
    <x v="2"/>
    <s v="VG"/>
    <n v="7"/>
    <n v="2"/>
    <x v="1"/>
    <s v=""/>
    <x v="0"/>
    <x v="1"/>
    <m/>
    <s v=""/>
    <s v=""/>
  </r>
  <r>
    <x v="305"/>
    <s v="Lundagerskolen Horsens"/>
    <x v="3"/>
    <n v="7"/>
    <n v="6"/>
    <n v="6"/>
    <x v="1"/>
    <s v=""/>
    <x v="0"/>
    <x v="1"/>
    <m/>
    <s v=""/>
    <s v=""/>
  </r>
  <r>
    <x v="305"/>
    <s v="Holme Skole"/>
    <x v="3"/>
    <s v="8-9"/>
    <n v="6"/>
    <n v="2"/>
    <x v="1"/>
    <s v=""/>
    <x v="0"/>
    <x v="1"/>
    <m/>
    <s v=""/>
    <s v="x"/>
  </r>
  <r>
    <x v="305"/>
    <s v="ELSTED SKOLE"/>
    <x v="4"/>
    <n v="3"/>
    <n v="4"/>
    <n v="1"/>
    <x v="1"/>
    <s v=""/>
    <x v="0"/>
    <x v="1"/>
    <m/>
    <s v=""/>
    <s v="x"/>
  </r>
  <r>
    <x v="305"/>
    <s v="trekløverskolen Randers"/>
    <x v="5"/>
    <s v="3-9"/>
    <n v="4"/>
    <n v="4"/>
    <x v="1"/>
    <s v=""/>
    <x v="0"/>
    <x v="1"/>
    <m/>
    <s v=""/>
    <s v=""/>
  </r>
  <r>
    <x v="305"/>
    <s v="Alternative Læringsarenaer (UngAarhus)"/>
    <x v="3"/>
    <n v="9"/>
    <n v="2"/>
    <n v="1"/>
    <x v="1"/>
    <s v=""/>
    <x v="0"/>
    <x v="1"/>
    <m/>
    <s v=""/>
    <s v="x"/>
  </r>
  <r>
    <x v="306"/>
    <s v="Høslund Efterskole"/>
    <x v="3"/>
    <s v="8.-10. kl."/>
    <n v="28"/>
    <n v="1"/>
    <x v="1"/>
    <s v=""/>
    <x v="0"/>
    <x v="0"/>
    <m/>
    <s v=""/>
    <s v="x"/>
  </r>
  <r>
    <x v="306"/>
    <s v="Høslund Efterskole"/>
    <x v="3"/>
    <s v="8.-10. kl."/>
    <n v="28"/>
    <n v="1"/>
    <x v="1"/>
    <s v=""/>
    <x v="0"/>
    <x v="0"/>
    <m/>
    <s v=""/>
    <s v="x"/>
  </r>
  <r>
    <x v="306"/>
    <s v="Høslund Efterskole"/>
    <x v="3"/>
    <s v="8.-10. kl."/>
    <n v="28"/>
    <n v="1"/>
    <x v="1"/>
    <s v=""/>
    <x v="0"/>
    <x v="0"/>
    <m/>
    <s v=""/>
    <s v="x"/>
  </r>
  <r>
    <x v="306"/>
    <s v="SAMSØ SKOLE"/>
    <x v="3"/>
    <n v="8"/>
    <n v="19"/>
    <n v="3"/>
    <x v="1"/>
    <s v=""/>
    <x v="0"/>
    <x v="1"/>
    <m/>
    <s v=""/>
    <s v=""/>
  </r>
  <r>
    <x v="306"/>
    <s v="SOSU NORD"/>
    <x v="12"/>
    <s v="SOSU"/>
    <n v="18"/>
    <n v="1"/>
    <x v="1"/>
    <s v=""/>
    <x v="0"/>
    <x v="1"/>
    <m/>
    <s v=""/>
    <s v=""/>
  </r>
  <r>
    <x v="306"/>
    <s v="SOSU NORD"/>
    <x v="12"/>
    <s v="SOSU"/>
    <n v="18"/>
    <n v="1"/>
    <x v="1"/>
    <s v=""/>
    <x v="0"/>
    <x v="1"/>
    <m/>
    <m/>
    <m/>
  </r>
  <r>
    <x v="306"/>
    <s v="Østskolen, Skive"/>
    <x v="5"/>
    <n v="5"/>
    <n v="18"/>
    <n v="3"/>
    <x v="1"/>
    <s v=""/>
    <x v="0"/>
    <x v="1"/>
    <m/>
    <s v=""/>
    <s v=""/>
  </r>
  <r>
    <x v="306"/>
    <s v="Randers social og sundhedsskole"/>
    <x v="12"/>
    <s v="SOSU"/>
    <n v="6"/>
    <n v="1"/>
    <x v="1"/>
    <s v=""/>
    <x v="0"/>
    <x v="1"/>
    <m/>
    <s v=""/>
    <s v=""/>
  </r>
  <r>
    <x v="306"/>
    <s v="Vuggestuen Langenæsstien"/>
    <x v="2"/>
    <s v="Vg"/>
    <n v="5"/>
    <n v="2"/>
    <x v="1"/>
    <s v=""/>
    <x v="0"/>
    <x v="1"/>
    <m/>
    <s v=""/>
    <s v="x"/>
  </r>
  <r>
    <x v="306"/>
    <s v="Jordbrugets UddannelsesCenter Århus"/>
    <x v="1"/>
    <s v="GF2"/>
    <n v="21"/>
    <n v="4"/>
    <x v="1"/>
    <s v=""/>
    <x v="0"/>
    <x v="1"/>
    <m/>
    <s v=""/>
    <s v="x"/>
  </r>
  <r>
    <x v="307"/>
    <s v="Stinne Jensen - Privat"/>
    <x v="11"/>
    <s v="Hjemmeund."/>
    <n v="4"/>
    <n v="3"/>
    <x v="26"/>
    <m/>
    <x v="1"/>
    <x v="0"/>
    <m/>
    <m/>
    <m/>
  </r>
  <r>
    <x v="307"/>
    <s v="Auning skole"/>
    <x v="3"/>
    <n v="9"/>
    <n v="22"/>
    <n v="2"/>
    <x v="1"/>
    <s v=""/>
    <x v="0"/>
    <x v="1"/>
    <m/>
    <s v=""/>
    <s v=""/>
  </r>
  <r>
    <x v="307"/>
    <s v="Rønde Skole"/>
    <x v="3"/>
    <n v="10"/>
    <n v="20"/>
    <n v="1.5"/>
    <x v="1"/>
    <s v=""/>
    <x v="0"/>
    <x v="0"/>
    <m/>
    <s v=""/>
    <s v=""/>
  </r>
  <r>
    <x v="307"/>
    <s v="Rønde Skole"/>
    <x v="3"/>
    <n v="10"/>
    <n v="20"/>
    <n v="1.5"/>
    <x v="1"/>
    <s v=""/>
    <x v="0"/>
    <x v="0"/>
    <m/>
    <s v=""/>
    <s v=""/>
  </r>
  <r>
    <x v="307"/>
    <s v="Rønde Privatskole"/>
    <x v="3"/>
    <n v="7"/>
    <n v="19"/>
    <n v="1.3333333333333333"/>
    <x v="1"/>
    <s v=""/>
    <x v="0"/>
    <x v="1"/>
    <m/>
    <s v=""/>
    <s v=""/>
  </r>
  <r>
    <x v="307"/>
    <s v="Rønde Privatskole"/>
    <x v="3"/>
    <n v="7"/>
    <n v="19"/>
    <n v="1.3333333333333333"/>
    <x v="1"/>
    <s v=""/>
    <x v="0"/>
    <x v="1"/>
    <m/>
    <m/>
    <m/>
  </r>
  <r>
    <x v="307"/>
    <s v="Rønde Privatskole"/>
    <x v="3"/>
    <n v="7"/>
    <n v="19"/>
    <n v="1.3333333333333333"/>
    <x v="1"/>
    <s v=""/>
    <x v="0"/>
    <x v="1"/>
    <m/>
    <m/>
    <m/>
  </r>
  <r>
    <x v="307"/>
    <s v="Blicherskolen"/>
    <x v="4"/>
    <n v="3"/>
    <n v="18.5"/>
    <n v="2.5"/>
    <x v="1"/>
    <s v=""/>
    <x v="0"/>
    <x v="1"/>
    <m/>
    <s v=""/>
    <s v=""/>
  </r>
  <r>
    <x v="307"/>
    <s v="Blicherskolen"/>
    <x v="4"/>
    <n v="3"/>
    <n v="18.5"/>
    <n v="2.5"/>
    <x v="1"/>
    <s v=""/>
    <x v="0"/>
    <x v="1"/>
    <m/>
    <s v=""/>
    <s v=""/>
  </r>
  <r>
    <x v="307"/>
    <s v="Hornslet Skole"/>
    <x v="4"/>
    <n v="2"/>
    <n v="17"/>
    <n v="2"/>
    <x v="1"/>
    <s v=""/>
    <x v="0"/>
    <x v="1"/>
    <m/>
    <s v=""/>
    <s v="x"/>
  </r>
  <r>
    <x v="307"/>
    <s v="SOSU NORD"/>
    <x v="12"/>
    <s v="SOSU"/>
    <n v="15"/>
    <n v="1"/>
    <x v="0"/>
    <s v=""/>
    <x v="0"/>
    <x v="1"/>
    <m/>
    <s v=""/>
    <s v=""/>
  </r>
  <r>
    <x v="307"/>
    <s v="SOSU NORD"/>
    <x v="12"/>
    <s v="SOSU"/>
    <n v="15"/>
    <n v="1"/>
    <x v="0"/>
    <s v=""/>
    <x v="0"/>
    <x v="1"/>
    <m/>
    <s v=""/>
    <s v=""/>
  </r>
  <r>
    <x v="307"/>
    <s v="Vorrevangskolen"/>
    <x v="5"/>
    <n v="4"/>
    <n v="15"/>
    <n v="1"/>
    <x v="1"/>
    <s v=""/>
    <x v="0"/>
    <x v="0"/>
    <m/>
    <s v=""/>
    <s v="x"/>
  </r>
  <r>
    <x v="307"/>
    <s v="Søndervangskolen"/>
    <x v="4"/>
    <n v="3"/>
    <n v="14"/>
    <n v="2"/>
    <x v="1"/>
    <s v=""/>
    <x v="0"/>
    <x v="1"/>
    <m/>
    <s v=""/>
    <s v="x"/>
  </r>
  <r>
    <x v="307"/>
    <s v="firkløverskolen afd elkjær"/>
    <x v="5"/>
    <n v="6"/>
    <n v="6"/>
    <n v="2"/>
    <x v="1"/>
    <s v=""/>
    <x v="0"/>
    <x v="1"/>
    <m/>
    <s v=""/>
    <s v="x"/>
  </r>
  <r>
    <x v="307"/>
    <s v="yderbyskolen"/>
    <x v="4"/>
    <s v="1-3"/>
    <n v="5"/>
    <n v="1"/>
    <x v="1"/>
    <s v=""/>
    <x v="0"/>
    <x v="0"/>
    <m/>
    <s v=""/>
    <s v=""/>
  </r>
  <r>
    <x v="308"/>
    <s v="Rosenvangskolen"/>
    <x v="4"/>
    <n v="3"/>
    <n v="25"/>
    <n v="2"/>
    <x v="23"/>
    <m/>
    <x v="1"/>
    <x v="0"/>
    <m/>
    <s v="x"/>
    <s v="x"/>
  </r>
  <r>
    <x v="308"/>
    <s v="Rosenvangskolen"/>
    <x v="4"/>
    <n v="3"/>
    <n v="25"/>
    <n v="2"/>
    <x v="23"/>
    <m/>
    <x v="1"/>
    <x v="0"/>
    <m/>
    <s v="x"/>
    <s v="x"/>
  </r>
  <r>
    <x v="308"/>
    <s v="Rosenvangskolen"/>
    <x v="4"/>
    <n v="3"/>
    <n v="25"/>
    <n v="2"/>
    <x v="23"/>
    <m/>
    <x v="1"/>
    <x v="0"/>
    <m/>
    <s v="x"/>
    <s v="x"/>
  </r>
  <r>
    <x v="308"/>
    <s v="Katrinebjergskolen"/>
    <x v="3"/>
    <n v="9"/>
    <n v="17"/>
    <n v="1"/>
    <x v="24"/>
    <m/>
    <x v="1"/>
    <x v="0"/>
    <m/>
    <s v="x"/>
    <s v="x"/>
  </r>
  <r>
    <x v="308"/>
    <s v="Katrinebjergskolen"/>
    <x v="3"/>
    <n v="7"/>
    <n v="17"/>
    <n v="2"/>
    <x v="24"/>
    <m/>
    <x v="1"/>
    <x v="0"/>
    <m/>
    <s v="x"/>
    <s v="x"/>
  </r>
  <r>
    <x v="308"/>
    <s v="Slotsparkens friskole"/>
    <x v="4"/>
    <n v="0"/>
    <n v="18"/>
    <n v="3"/>
    <x v="25"/>
    <m/>
    <x v="1"/>
    <x v="0"/>
    <m/>
    <m/>
    <m/>
  </r>
  <r>
    <x v="308"/>
    <s v="Slotsparkens friskole"/>
    <x v="4"/>
    <n v="1"/>
    <n v="18"/>
    <n v="3"/>
    <x v="25"/>
    <m/>
    <x v="1"/>
    <x v="0"/>
    <m/>
    <m/>
    <m/>
  </r>
  <r>
    <x v="308"/>
    <s v="Slotsparkens friskole"/>
    <x v="4"/>
    <n v="2"/>
    <n v="18"/>
    <n v="3"/>
    <x v="25"/>
    <m/>
    <x v="1"/>
    <x v="0"/>
    <m/>
    <m/>
    <m/>
  </r>
  <r>
    <x v="308"/>
    <s v="Slotsparkens friskole"/>
    <x v="5"/>
    <n v="3"/>
    <n v="18"/>
    <n v="3"/>
    <x v="23"/>
    <m/>
    <x v="1"/>
    <x v="0"/>
    <m/>
    <m/>
    <m/>
  </r>
  <r>
    <x v="308"/>
    <s v="Slotsparkens friskole"/>
    <x v="5"/>
    <n v="4"/>
    <n v="18"/>
    <n v="3"/>
    <x v="23"/>
    <m/>
    <x v="1"/>
    <x v="0"/>
    <m/>
    <m/>
    <m/>
  </r>
  <r>
    <x v="308"/>
    <s v="Slotsparkens friskole"/>
    <x v="5"/>
    <n v="5"/>
    <n v="18"/>
    <n v="3"/>
    <x v="23"/>
    <m/>
    <x v="1"/>
    <x v="0"/>
    <m/>
    <m/>
    <m/>
  </r>
  <r>
    <x v="308"/>
    <s v="Slotsparkens friskole"/>
    <x v="5"/>
    <n v="6"/>
    <n v="18"/>
    <n v="3"/>
    <x v="23"/>
    <m/>
    <x v="1"/>
    <x v="0"/>
    <m/>
    <m/>
    <m/>
  </r>
  <r>
    <x v="308"/>
    <s v="Slotsparkens friskole"/>
    <x v="3"/>
    <n v="7"/>
    <n v="18"/>
    <n v="3"/>
    <x v="24"/>
    <m/>
    <x v="1"/>
    <x v="0"/>
    <m/>
    <m/>
    <m/>
  </r>
  <r>
    <x v="308"/>
    <s v="Slotsparkens friskole"/>
    <x v="3"/>
    <n v="8"/>
    <n v="18"/>
    <n v="3"/>
    <x v="24"/>
    <m/>
    <x v="1"/>
    <x v="0"/>
    <m/>
    <m/>
    <m/>
  </r>
  <r>
    <x v="308"/>
    <s v="Slotsparkens friskole"/>
    <x v="3"/>
    <n v="9"/>
    <n v="18"/>
    <n v="3"/>
    <x v="24"/>
    <m/>
    <x v="1"/>
    <x v="0"/>
    <m/>
    <m/>
    <m/>
  </r>
  <r>
    <x v="308"/>
    <s v="Møllevangskolen"/>
    <x v="7"/>
    <s v="Special"/>
    <n v="16"/>
    <n v="4"/>
    <x v="25"/>
    <m/>
    <x v="1"/>
    <x v="0"/>
    <s v="x"/>
    <s v="x"/>
    <s v="x"/>
  </r>
  <r>
    <x v="308"/>
    <s v="Silkeborg Friskole"/>
    <x v="5"/>
    <s v="2.-4."/>
    <n v="16"/>
    <n v="2"/>
    <x v="23"/>
    <m/>
    <x v="1"/>
    <x v="0"/>
    <m/>
    <m/>
    <m/>
  </r>
  <r>
    <x v="308"/>
    <s v="Rudolf Steiner Skolen i Aarhus"/>
    <x v="5"/>
    <n v="4"/>
    <n v="26"/>
    <n v="2"/>
    <x v="1"/>
    <s v=""/>
    <x v="0"/>
    <x v="0"/>
    <m/>
    <s v=""/>
    <s v="x"/>
  </r>
  <r>
    <x v="308"/>
    <s v="Sabro Korsvejskolen"/>
    <x v="5"/>
    <n v="6"/>
    <n v="21.333333333333332"/>
    <n v="1"/>
    <x v="1"/>
    <s v=""/>
    <x v="0"/>
    <x v="1"/>
    <m/>
    <s v=""/>
    <s v="x"/>
  </r>
  <r>
    <x v="308"/>
    <s v="Sabro Korsvejskolen"/>
    <x v="5"/>
    <n v="6"/>
    <n v="21.333333333333332"/>
    <n v="1"/>
    <x v="1"/>
    <s v=""/>
    <x v="0"/>
    <x v="1"/>
    <m/>
    <s v=""/>
    <s v="x"/>
  </r>
  <r>
    <x v="308"/>
    <s v="Sabro Korsvejskolen"/>
    <x v="5"/>
    <n v="6"/>
    <n v="21.333333333333332"/>
    <n v="1"/>
    <x v="1"/>
    <s v=""/>
    <x v="0"/>
    <x v="1"/>
    <m/>
    <s v=""/>
    <s v="x"/>
  </r>
  <r>
    <x v="308"/>
    <s v="mølleskolen i Ry"/>
    <x v="3"/>
    <n v="7"/>
    <n v="20"/>
    <n v="2"/>
    <x v="1"/>
    <s v=""/>
    <x v="0"/>
    <x v="0"/>
    <m/>
    <s v=""/>
    <m/>
  </r>
  <r>
    <x v="308"/>
    <s v="mølleskolen i Ry"/>
    <x v="3"/>
    <n v="7"/>
    <n v="20"/>
    <n v="2"/>
    <x v="1"/>
    <s v=""/>
    <x v="0"/>
    <x v="0"/>
    <m/>
    <s v=""/>
    <m/>
  </r>
  <r>
    <x v="308"/>
    <s v="Tollundskolen"/>
    <x v="4"/>
    <n v="3"/>
    <n v="19"/>
    <n v="1.5"/>
    <x v="0"/>
    <s v=""/>
    <x v="0"/>
    <x v="1"/>
    <m/>
    <s v=""/>
    <s v="x"/>
  </r>
  <r>
    <x v="308"/>
    <s v="Tollundskolen"/>
    <x v="4"/>
    <n v="3"/>
    <n v="19"/>
    <n v="1.5"/>
    <x v="0"/>
    <s v=""/>
    <x v="0"/>
    <x v="1"/>
    <m/>
    <s v=""/>
    <s v="x"/>
  </r>
  <r>
    <x v="308"/>
    <s v="Vejlemidtbyskole"/>
    <x v="4"/>
    <n v="3"/>
    <n v="19"/>
    <n v="2.5"/>
    <x v="1"/>
    <s v=""/>
    <x v="0"/>
    <x v="1"/>
    <m/>
    <s v=""/>
    <s v=""/>
  </r>
  <r>
    <x v="308"/>
    <s v="Vejlemidtbyskole"/>
    <x v="4"/>
    <n v="3"/>
    <n v="19"/>
    <n v="2.5"/>
    <x v="1"/>
    <s v=""/>
    <x v="0"/>
    <x v="1"/>
    <m/>
    <s v=""/>
    <s v=""/>
  </r>
  <r>
    <x v="308"/>
    <s v="Aarhus Tekniske Gymnasium"/>
    <x v="2"/>
    <s v="1.g"/>
    <n v="18.5"/>
    <n v="2"/>
    <x v="1"/>
    <s v=""/>
    <x v="0"/>
    <x v="0"/>
    <m/>
    <s v=""/>
    <s v="x"/>
  </r>
  <r>
    <x v="308"/>
    <s v="Aarhus Tekniske Gymnasium"/>
    <x v="2"/>
    <s v="1.g"/>
    <n v="18.5"/>
    <n v="2"/>
    <x v="1"/>
    <s v=""/>
    <x v="0"/>
    <x v="0"/>
    <m/>
    <s v=""/>
    <s v="x"/>
  </r>
  <r>
    <x v="308"/>
    <s v="SOSU Østjylland"/>
    <x v="12"/>
    <s v="SOSU"/>
    <n v="17"/>
    <n v="1"/>
    <x v="1"/>
    <s v=""/>
    <x v="0"/>
    <x v="1"/>
    <m/>
    <s v=""/>
    <s v="x"/>
  </r>
  <r>
    <x v="308"/>
    <s v="Idrætshuset"/>
    <x v="0"/>
    <s v="Børnehave"/>
    <n v="15"/>
    <n v="4"/>
    <x v="1"/>
    <s v=""/>
    <x v="0"/>
    <x v="1"/>
    <m/>
    <s v=""/>
    <s v=""/>
  </r>
  <r>
    <x v="308"/>
    <s v="Haderslev Katedralskole"/>
    <x v="2"/>
    <s v="3. g"/>
    <n v="14"/>
    <n v="3"/>
    <x v="1"/>
    <s v=""/>
    <x v="0"/>
    <x v="1"/>
    <m/>
    <s v=""/>
    <s v=""/>
  </r>
  <r>
    <x v="308"/>
    <s v="Ungnorddjurds heltidsundervisning"/>
    <x v="3"/>
    <n v="8"/>
    <n v="10"/>
    <n v="4"/>
    <x v="1"/>
    <s v=""/>
    <x v="0"/>
    <x v="1"/>
    <m/>
    <s v=""/>
    <s v=""/>
  </r>
  <r>
    <x v="308"/>
    <s v="Ungesbjerg"/>
    <x v="3"/>
    <n v="10"/>
    <n v="9"/>
    <n v="4"/>
    <x v="1"/>
    <s v=""/>
    <x v="0"/>
    <x v="1"/>
    <m/>
    <s v=""/>
    <s v="x"/>
  </r>
  <r>
    <x v="308"/>
    <s v="Solhjem Rudolf Steiner"/>
    <x v="0"/>
    <s v="Børnehave"/>
    <n v="9"/>
    <n v="7"/>
    <x v="1"/>
    <s v=""/>
    <x v="0"/>
    <x v="1"/>
    <m/>
    <s v=""/>
    <s v="x"/>
  </r>
  <r>
    <x v="309"/>
    <s v="Frederiksbjerg Skole"/>
    <x v="4"/>
    <n v="1"/>
    <n v="24"/>
    <n v="1"/>
    <x v="25"/>
    <m/>
    <x v="1"/>
    <x v="0"/>
    <m/>
    <s v="x"/>
    <s v="x"/>
  </r>
  <r>
    <x v="309"/>
    <s v="Frederiksbjerg Skole"/>
    <x v="4"/>
    <n v="1"/>
    <n v="24"/>
    <n v="1"/>
    <x v="25"/>
    <m/>
    <x v="1"/>
    <x v="0"/>
    <m/>
    <s v="x"/>
    <s v="x"/>
  </r>
  <r>
    <x v="309"/>
    <s v="Frederiksbjerg Skole"/>
    <x v="4"/>
    <n v="1"/>
    <n v="24"/>
    <n v="1"/>
    <x v="25"/>
    <m/>
    <x v="1"/>
    <x v="0"/>
    <m/>
    <s v="x"/>
    <s v="x"/>
  </r>
  <r>
    <x v="309"/>
    <s v="Laursens Realskole"/>
    <x v="4"/>
    <n v="0"/>
    <n v="16"/>
    <n v="1"/>
    <x v="25"/>
    <m/>
    <x v="1"/>
    <x v="0"/>
    <m/>
    <s v="x"/>
    <s v="x"/>
  </r>
  <r>
    <x v="309"/>
    <s v="Rundhøjskolen"/>
    <x v="7"/>
    <s v="Special"/>
    <n v="7"/>
    <n v="2"/>
    <x v="26"/>
    <m/>
    <x v="1"/>
    <x v="0"/>
    <m/>
    <s v="x"/>
    <s v="x"/>
  </r>
  <r>
    <x v="309"/>
    <s v="Kornmod Realskole"/>
    <x v="4"/>
    <n v="3"/>
    <n v="20"/>
    <n v="1"/>
    <x v="23"/>
    <m/>
    <x v="1"/>
    <x v="0"/>
    <m/>
    <m/>
    <m/>
  </r>
  <r>
    <x v="309"/>
    <s v="Kornmod Realskole"/>
    <x v="4"/>
    <n v="3"/>
    <n v="20"/>
    <n v="1"/>
    <x v="23"/>
    <m/>
    <x v="1"/>
    <x v="0"/>
    <m/>
    <m/>
    <m/>
  </r>
  <r>
    <x v="309"/>
    <s v="Hedegårdsskolen"/>
    <x v="5"/>
    <n v="6"/>
    <n v="22"/>
    <n v="2"/>
    <x v="23"/>
    <m/>
    <x v="1"/>
    <x v="0"/>
    <m/>
    <m/>
    <m/>
  </r>
  <r>
    <x v="309"/>
    <s v="Hedegårdsskolen"/>
    <x v="5"/>
    <n v="6"/>
    <n v="22"/>
    <n v="2"/>
    <x v="23"/>
    <m/>
    <x v="1"/>
    <x v="0"/>
    <m/>
    <m/>
    <m/>
  </r>
  <r>
    <x v="309"/>
    <s v="Hedegårdsskolen"/>
    <x v="5"/>
    <n v="6"/>
    <n v="22"/>
    <n v="2"/>
    <x v="23"/>
    <m/>
    <x v="1"/>
    <x v="0"/>
    <m/>
    <m/>
    <m/>
  </r>
  <r>
    <x v="309"/>
    <s v="GRINDSTED VESTRE SKOLE"/>
    <x v="24"/>
    <s v="Modtageklasse"/>
    <n v="22.5"/>
    <n v="3.5"/>
    <x v="1"/>
    <s v=""/>
    <x v="0"/>
    <x v="0"/>
    <m/>
    <s v=""/>
    <s v=""/>
  </r>
  <r>
    <x v="309"/>
    <s v="GRINDSTED VESTRE SKOLE"/>
    <x v="24"/>
    <s v="Modtageklasse"/>
    <n v="22.5"/>
    <n v="3.5"/>
    <x v="1"/>
    <s v=""/>
    <x v="0"/>
    <x v="0"/>
    <m/>
    <m/>
    <m/>
  </r>
  <r>
    <x v="309"/>
    <s v="Morten Børup Skolen, Skanderborg"/>
    <x v="4"/>
    <n v="3"/>
    <n v="22"/>
    <n v="3"/>
    <x v="1"/>
    <s v=""/>
    <x v="0"/>
    <x v="1"/>
    <m/>
    <s v=""/>
    <s v=""/>
  </r>
  <r>
    <x v="309"/>
    <s v="Frederiksbjerg skole"/>
    <x v="4"/>
    <s v="0-2"/>
    <n v="22"/>
    <n v="2"/>
    <x v="1"/>
    <s v=""/>
    <x v="0"/>
    <x v="1"/>
    <m/>
    <s v=""/>
    <s v="x"/>
  </r>
  <r>
    <x v="309"/>
    <s v="Hjemmeskole"/>
    <x v="4"/>
    <s v="0+2"/>
    <n v="22"/>
    <n v="2"/>
    <x v="1"/>
    <s v=""/>
    <x v="0"/>
    <x v="1"/>
    <m/>
    <s v=""/>
    <s v=""/>
  </r>
  <r>
    <x v="309"/>
    <s v="Sølystskolen Silkeborg"/>
    <x v="3"/>
    <n v="8"/>
    <n v="20.5"/>
    <n v="1.5"/>
    <x v="1"/>
    <s v=""/>
    <x v="0"/>
    <x v="7"/>
    <m/>
    <s v=""/>
    <s v=""/>
  </r>
  <r>
    <x v="309"/>
    <s v="Sølystskolen Silkeborg"/>
    <x v="3"/>
    <n v="8"/>
    <n v="20.5"/>
    <n v="1.5"/>
    <x v="1"/>
    <s v=""/>
    <x v="0"/>
    <x v="7"/>
    <m/>
    <s v=""/>
    <s v=""/>
  </r>
  <r>
    <x v="309"/>
    <s v="Rundhøjsskolen"/>
    <x v="3"/>
    <n v="8"/>
    <n v="19"/>
    <n v="1"/>
    <x v="1"/>
    <s v="x"/>
    <x v="0"/>
    <x v="1"/>
    <m/>
    <s v=""/>
    <s v=""/>
  </r>
  <r>
    <x v="309"/>
    <s v="Munkekær "/>
    <x v="3"/>
    <n v="7"/>
    <n v="17.5"/>
    <n v="1.5"/>
    <x v="1"/>
    <s v=""/>
    <x v="0"/>
    <x v="10"/>
    <m/>
    <s v=""/>
    <s v=""/>
  </r>
  <r>
    <x v="309"/>
    <s v="Munkekær "/>
    <x v="3"/>
    <n v="7"/>
    <n v="17.5"/>
    <n v="1.5"/>
    <x v="1"/>
    <s v=""/>
    <x v="0"/>
    <x v="10"/>
    <m/>
    <s v=""/>
    <s v=""/>
  </r>
  <r>
    <x v="309"/>
    <s v="Privatskolen als"/>
    <x v="3"/>
    <s v="5-9"/>
    <n v="17"/>
    <n v="2"/>
    <x v="1"/>
    <s v=""/>
    <x v="0"/>
    <x v="1"/>
    <m/>
    <s v=""/>
    <s v=""/>
  </r>
  <r>
    <x v="309"/>
    <s v="Børnehaven Kløverhalen"/>
    <x v="0"/>
    <s v="Børnehave"/>
    <n v="12"/>
    <n v="4"/>
    <x v="1"/>
    <s v=""/>
    <x v="0"/>
    <x v="1"/>
    <m/>
    <s v=""/>
    <s v=""/>
  </r>
  <r>
    <x v="309"/>
    <s v="Sollystskolen"/>
    <x v="4"/>
    <s v="1-5"/>
    <n v="11"/>
    <n v="3"/>
    <x v="1"/>
    <s v=""/>
    <x v="0"/>
    <x v="1"/>
    <m/>
    <s v=""/>
    <s v="x"/>
  </r>
  <r>
    <x v="309"/>
    <s v="Ringe Kost og Realskole"/>
    <x v="3"/>
    <n v="9"/>
    <n v="8"/>
    <n v="2"/>
    <x v="1"/>
    <s v=""/>
    <x v="0"/>
    <x v="1"/>
    <m/>
    <s v=""/>
    <s v=""/>
  </r>
  <r>
    <x v="309"/>
    <s v="Væksthuset 8210"/>
    <x v="2"/>
    <s v="Vuggestue"/>
    <n v="8"/>
    <n v="2"/>
    <x v="1"/>
    <s v=""/>
    <x v="0"/>
    <x v="1"/>
    <m/>
    <s v=""/>
    <s v="x"/>
  </r>
  <r>
    <x v="309"/>
    <s v="Rundhøjskolen"/>
    <x v="5"/>
    <s v="4-5"/>
    <n v="7"/>
    <n v="3"/>
    <x v="1"/>
    <s v=""/>
    <x v="0"/>
    <x v="0"/>
    <m/>
    <s v=""/>
    <s v="x"/>
  </r>
  <r>
    <x v="309"/>
    <s v="Vodskov Skole"/>
    <x v="3"/>
    <n v="8"/>
    <n v="6"/>
    <n v="3"/>
    <x v="1"/>
    <s v=""/>
    <x v="0"/>
    <x v="1"/>
    <m/>
    <s v=""/>
    <s v=""/>
  </r>
  <r>
    <x v="309"/>
    <s v="Horsens Ungdomsskole"/>
    <x v="3"/>
    <n v="10"/>
    <n v="3"/>
    <n v="2"/>
    <x v="1"/>
    <s v=""/>
    <x v="0"/>
    <x v="1"/>
    <m/>
    <s v=""/>
    <s v=""/>
  </r>
  <r>
    <x v="309"/>
    <s v="Sindeing skole"/>
    <x v="4"/>
    <s v="0-6"/>
    <n v="11"/>
    <n v="1"/>
    <x v="1"/>
    <s v=""/>
    <x v="0"/>
    <x v="1"/>
    <m/>
    <s v=""/>
    <s v=""/>
  </r>
  <r>
    <x v="310"/>
    <s v="Møllevangskolen"/>
    <x v="7"/>
    <s v="Special"/>
    <n v="8"/>
    <n v="2"/>
    <x v="26"/>
    <m/>
    <x v="1"/>
    <x v="0"/>
    <m/>
    <s v="x"/>
    <s v="x"/>
  </r>
  <r>
    <x v="310"/>
    <s v="Bagterpskolen"/>
    <x v="5"/>
    <m/>
    <n v="25"/>
    <n v="2"/>
    <x v="23"/>
    <m/>
    <x v="1"/>
    <x v="0"/>
    <m/>
    <m/>
    <m/>
  </r>
  <r>
    <x v="310"/>
    <s v="Bagterpskolen"/>
    <x v="5"/>
    <m/>
    <n v="25"/>
    <n v="2"/>
    <x v="23"/>
    <m/>
    <x v="1"/>
    <x v="0"/>
    <m/>
    <m/>
    <m/>
  </r>
  <r>
    <x v="310"/>
    <s v="Bagterpskolen"/>
    <x v="5"/>
    <m/>
    <n v="25"/>
    <n v="2"/>
    <x v="23"/>
    <m/>
    <x v="1"/>
    <x v="0"/>
    <m/>
    <m/>
    <m/>
  </r>
  <r>
    <x v="310"/>
    <s v="Vorgod-Barde skole"/>
    <x v="4"/>
    <n v="3"/>
    <n v="30"/>
    <n v="4"/>
    <x v="23"/>
    <m/>
    <x v="1"/>
    <x v="0"/>
    <m/>
    <m/>
    <m/>
  </r>
  <r>
    <x v="310"/>
    <s v="Skanderup Efterskole"/>
    <x v="6"/>
    <n v="9"/>
    <n v="24"/>
    <n v="1"/>
    <x v="24"/>
    <m/>
    <x v="1"/>
    <x v="0"/>
    <m/>
    <m/>
    <m/>
  </r>
  <r>
    <x v="310"/>
    <s v="Hald Ege Efterskole"/>
    <x v="6"/>
    <n v="9"/>
    <n v="31"/>
    <n v="2"/>
    <x v="10"/>
    <m/>
    <x v="1"/>
    <x v="0"/>
    <m/>
    <m/>
    <m/>
  </r>
  <r>
    <x v="310"/>
    <s v="Horsens Byskole"/>
    <x v="3"/>
    <n v="7"/>
    <n v="25"/>
    <n v="1.6666666666666667"/>
    <x v="1"/>
    <s v=""/>
    <x v="0"/>
    <x v="1"/>
    <m/>
    <s v=""/>
    <s v=""/>
  </r>
  <r>
    <x v="310"/>
    <s v="Horsens Byskole"/>
    <x v="3"/>
    <n v="7"/>
    <n v="25"/>
    <n v="1.6666666666666667"/>
    <x v="1"/>
    <s v=""/>
    <x v="0"/>
    <x v="1"/>
    <m/>
    <s v=""/>
    <s v=""/>
  </r>
  <r>
    <x v="310"/>
    <s v="Horsens Byskole"/>
    <x v="3"/>
    <n v="7"/>
    <n v="25"/>
    <n v="1.6666666666666667"/>
    <x v="1"/>
    <s v=""/>
    <x v="0"/>
    <x v="1"/>
    <m/>
    <s v=""/>
    <s v=""/>
  </r>
  <r>
    <x v="310"/>
    <s v="Skovvangskolen"/>
    <x v="5"/>
    <n v="5"/>
    <n v="24"/>
    <n v="1.5"/>
    <x v="1"/>
    <s v=""/>
    <x v="0"/>
    <x v="1"/>
    <m/>
    <s v=""/>
    <s v="x"/>
  </r>
  <r>
    <x v="310"/>
    <s v="Skovvangskolen"/>
    <x v="5"/>
    <n v="5"/>
    <n v="24"/>
    <n v="1.5"/>
    <x v="1"/>
    <s v=""/>
    <x v="0"/>
    <x v="1"/>
    <m/>
    <s v=""/>
    <s v="x"/>
  </r>
  <r>
    <x v="310"/>
    <s v="Strib idrætskole"/>
    <x v="3"/>
    <n v="10"/>
    <n v="24"/>
    <n v="1"/>
    <x v="1"/>
    <s v=""/>
    <x v="0"/>
    <x v="0"/>
    <m/>
    <s v=""/>
    <s v="x"/>
  </r>
  <r>
    <x v="310"/>
    <s v="Strib idrætskole"/>
    <x v="3"/>
    <n v="10"/>
    <n v="24"/>
    <n v="1"/>
    <x v="1"/>
    <s v=""/>
    <x v="0"/>
    <x v="0"/>
    <m/>
    <s v=""/>
    <s v="x"/>
  </r>
  <r>
    <x v="310"/>
    <s v="Strib idrætskole"/>
    <x v="3"/>
    <n v="10"/>
    <n v="24"/>
    <n v="1"/>
    <x v="1"/>
    <s v=""/>
    <x v="0"/>
    <x v="0"/>
    <m/>
    <s v=""/>
    <s v="x"/>
  </r>
  <r>
    <x v="310"/>
    <s v="Strib idrætskole"/>
    <x v="3"/>
    <n v="10"/>
    <n v="24"/>
    <n v="1"/>
    <x v="1"/>
    <s v=""/>
    <x v="0"/>
    <x v="0"/>
    <m/>
    <s v=""/>
    <s v="x"/>
  </r>
  <r>
    <x v="310"/>
    <s v="Strib idrætskole"/>
    <x v="3"/>
    <n v="10"/>
    <n v="24"/>
    <n v="0"/>
    <x v="1"/>
    <s v=""/>
    <x v="0"/>
    <x v="0"/>
    <m/>
    <s v=""/>
    <s v="x"/>
  </r>
  <r>
    <x v="310"/>
    <s v="Hasle Skole"/>
    <x v="3"/>
    <n v="9"/>
    <n v="23"/>
    <n v="2"/>
    <x v="1"/>
    <s v=""/>
    <x v="0"/>
    <x v="0"/>
    <m/>
    <s v=""/>
    <s v="x"/>
  </r>
  <r>
    <x v="310"/>
    <s v="RANDLEV FRISKOLE &amp; BØRNEHUS"/>
    <x v="3"/>
    <s v="4-9"/>
    <n v="21.5"/>
    <n v="3"/>
    <x v="1"/>
    <s v=""/>
    <x v="0"/>
    <x v="0"/>
    <m/>
    <s v=""/>
    <s v=""/>
  </r>
  <r>
    <x v="310"/>
    <s v="RANDLEV FRISKOLE &amp; BØRNEHUS"/>
    <x v="3"/>
    <s v="4-9"/>
    <n v="21.5"/>
    <n v="3"/>
    <x v="1"/>
    <s v=""/>
    <x v="0"/>
    <x v="0"/>
    <m/>
    <s v=""/>
    <s v=""/>
  </r>
  <r>
    <x v="310"/>
    <s v="Lemvig Gym"/>
    <x v="3"/>
    <n v="10"/>
    <n v="21"/>
    <n v="3"/>
    <x v="1"/>
    <s v=""/>
    <x v="0"/>
    <x v="1"/>
    <m/>
    <s v=""/>
    <s v="x"/>
  </r>
  <r>
    <x v="310"/>
    <s v="vestergårdsskolen"/>
    <x v="4"/>
    <n v="1"/>
    <n v="20"/>
    <n v="3"/>
    <x v="1"/>
    <s v=""/>
    <x v="0"/>
    <x v="1"/>
    <m/>
    <s v=""/>
    <s v="x"/>
  </r>
  <r>
    <x v="310"/>
    <s v="ebeltoftskole"/>
    <x v="3"/>
    <n v="8"/>
    <n v="19"/>
    <n v="1"/>
    <x v="1"/>
    <s v=""/>
    <x v="0"/>
    <x v="1"/>
    <m/>
    <s v=""/>
    <s v=""/>
  </r>
  <r>
    <x v="310"/>
    <s v="Auning Skole"/>
    <x v="3"/>
    <n v="7"/>
    <n v="19"/>
    <n v="2"/>
    <x v="1"/>
    <s v=""/>
    <x v="0"/>
    <x v="6"/>
    <m/>
    <s v=""/>
    <s v=""/>
  </r>
  <r>
    <x v="310"/>
    <s v="Skæring Skole"/>
    <x v="3"/>
    <n v="7"/>
    <n v="19"/>
    <n v="2"/>
    <x v="0"/>
    <s v=""/>
    <x v="0"/>
    <x v="0"/>
    <m/>
    <s v=""/>
    <s v="x"/>
  </r>
  <r>
    <x v="310"/>
    <s v="Hinnerup Fritidscenter"/>
    <x v="5"/>
    <s v="4-6"/>
    <n v="17"/>
    <n v="3"/>
    <x v="1"/>
    <s v=""/>
    <x v="0"/>
    <x v="1"/>
    <m/>
    <s v=""/>
    <s v=""/>
  </r>
  <r>
    <x v="310"/>
    <s v="Vestbirk Friskole"/>
    <x v="5"/>
    <n v="6"/>
    <n v="15"/>
    <n v="2"/>
    <x v="1"/>
    <s v=""/>
    <x v="0"/>
    <x v="1"/>
    <m/>
    <s v=""/>
    <s v=""/>
  </r>
  <r>
    <x v="310"/>
    <s v="?"/>
    <x v="3"/>
    <s v="7-9"/>
    <n v="14"/>
    <n v="6"/>
    <x v="1"/>
    <s v=""/>
    <x v="0"/>
    <x v="0"/>
    <m/>
    <s v=""/>
    <s v=""/>
  </r>
  <r>
    <x v="310"/>
    <s v="DTI Kompasset"/>
    <x v="0"/>
    <s v="Børnehave"/>
    <n v="12"/>
    <n v="3"/>
    <x v="1"/>
    <s v=""/>
    <x v="0"/>
    <x v="1"/>
    <m/>
    <s v=""/>
    <s v="x"/>
  </r>
  <r>
    <x v="310"/>
    <s v="Valdemarskolen Herning"/>
    <x v="5"/>
    <n v="6"/>
    <n v="9"/>
    <n v="8"/>
    <x v="1"/>
    <s v="x"/>
    <x v="0"/>
    <x v="0"/>
    <m/>
    <s v=""/>
    <s v=""/>
  </r>
  <r>
    <x v="310"/>
    <s v="Møllevangskolen"/>
    <x v="3"/>
    <n v="7"/>
    <n v="8"/>
    <n v="2"/>
    <x v="1"/>
    <s v=""/>
    <x v="0"/>
    <x v="1"/>
    <m/>
    <s v=""/>
    <s v="x"/>
  </r>
  <r>
    <x v="310"/>
    <s v="?"/>
    <x v="0"/>
    <s v="Børnehave"/>
    <n v="8"/>
    <n v="2"/>
    <x v="1"/>
    <s v=""/>
    <x v="0"/>
    <x v="0"/>
    <m/>
    <s v=""/>
    <s v="x"/>
  </r>
  <r>
    <x v="310"/>
    <s v="Frydensberg Efterskole"/>
    <x v="3"/>
    <s v="8-10"/>
    <n v="7"/>
    <n v="2"/>
    <x v="1"/>
    <s v=""/>
    <x v="0"/>
    <x v="1"/>
    <m/>
    <s v=""/>
    <s v=""/>
  </r>
  <r>
    <x v="310"/>
    <s v="UngiÅrhus"/>
    <x v="3"/>
    <s v="8-9"/>
    <n v="5"/>
    <n v="2"/>
    <x v="1"/>
    <s v=""/>
    <x v="0"/>
    <x v="21"/>
    <m/>
    <s v=""/>
    <s v="x"/>
  </r>
  <r>
    <x v="310"/>
    <s v="Rundhøjskolen"/>
    <x v="4"/>
    <n v="1"/>
    <n v="5"/>
    <n v="2"/>
    <x v="1"/>
    <s v="x"/>
    <x v="0"/>
    <x v="0"/>
    <m/>
    <s v=""/>
    <s v="x"/>
  </r>
  <r>
    <x v="310"/>
    <s v=""/>
    <x v="4"/>
    <n v="0"/>
    <n v="3"/>
    <n v="5"/>
    <x v="1"/>
    <s v=""/>
    <x v="0"/>
    <x v="1"/>
    <m/>
    <s v=""/>
    <s v=""/>
  </r>
  <r>
    <x v="310"/>
    <s v="DII Rend og Hop"/>
    <x v="2"/>
    <s v="vg"/>
    <n v="8"/>
    <n v="3"/>
    <x v="1"/>
    <s v=""/>
    <x v="0"/>
    <x v="1"/>
    <m/>
    <s v=""/>
    <s v="x"/>
  </r>
  <r>
    <x v="311"/>
    <s v="Vallerødskolen"/>
    <x v="3"/>
    <n v="10"/>
    <n v="15"/>
    <n v="1"/>
    <x v="24"/>
    <m/>
    <x v="1"/>
    <x v="0"/>
    <m/>
    <m/>
    <m/>
  </r>
  <r>
    <x v="311"/>
    <s v="Fredericia Ungdomsskole"/>
    <x v="7"/>
    <s v="Special"/>
    <n v="13"/>
    <n v="3"/>
    <x v="26"/>
    <m/>
    <x v="1"/>
    <x v="0"/>
    <m/>
    <m/>
    <m/>
  </r>
  <r>
    <x v="311"/>
    <s v="Durup skole"/>
    <x v="4"/>
    <n v="3"/>
    <n v="21"/>
    <n v="2"/>
    <x v="23"/>
    <m/>
    <x v="1"/>
    <x v="0"/>
    <m/>
    <m/>
    <m/>
  </r>
  <r>
    <x v="311"/>
    <s v="Durup skole"/>
    <x v="4"/>
    <n v="3"/>
    <n v="21"/>
    <n v="2"/>
    <x v="23"/>
    <m/>
    <x v="1"/>
    <x v="0"/>
    <m/>
    <m/>
    <m/>
  </r>
  <r>
    <x v="311"/>
    <s v="Durup skole"/>
    <x v="4"/>
    <n v="3"/>
    <n v="21"/>
    <n v="2"/>
    <x v="23"/>
    <m/>
    <x v="1"/>
    <x v="0"/>
    <m/>
    <m/>
    <m/>
  </r>
  <r>
    <x v="311"/>
    <s v="Durup skole"/>
    <x v="4"/>
    <n v="1"/>
    <n v="25"/>
    <n v="2"/>
    <x v="25"/>
    <m/>
    <x v="1"/>
    <x v="0"/>
    <m/>
    <m/>
    <m/>
  </r>
  <r>
    <x v="311"/>
    <s v="Durup skole"/>
    <x v="4"/>
    <n v="1"/>
    <n v="25"/>
    <n v="2"/>
    <x v="25"/>
    <m/>
    <x v="1"/>
    <x v="0"/>
    <m/>
    <m/>
    <m/>
  </r>
  <r>
    <x v="311"/>
    <s v="Samsø skole"/>
    <x v="4"/>
    <n v="3"/>
    <n v="15"/>
    <n v="2"/>
    <x v="23"/>
    <m/>
    <x v="1"/>
    <x v="0"/>
    <m/>
    <m/>
    <m/>
  </r>
  <r>
    <x v="311"/>
    <s v="Tjele Efterskole"/>
    <x v="6"/>
    <s v="9.-10."/>
    <n v="23"/>
    <n v="3"/>
    <x v="24"/>
    <m/>
    <x v="1"/>
    <x v="0"/>
    <m/>
    <m/>
    <m/>
  </r>
  <r>
    <x v="311"/>
    <s v="Tjele Efterskole"/>
    <x v="6"/>
    <s v="9.-10."/>
    <n v="23"/>
    <n v="3"/>
    <x v="24"/>
    <m/>
    <x v="1"/>
    <x v="0"/>
    <m/>
    <m/>
    <m/>
  </r>
  <r>
    <x v="311"/>
    <s v="Næshøjskolen"/>
    <x v="4"/>
    <n v="2"/>
    <n v="22"/>
    <n v="3"/>
    <x v="25"/>
    <m/>
    <x v="1"/>
    <x v="0"/>
    <m/>
    <s v="x"/>
    <s v="x"/>
  </r>
  <r>
    <x v="311"/>
    <s v="Tilst skole"/>
    <x v="4"/>
    <n v="0"/>
    <n v="19"/>
    <n v="2"/>
    <x v="25"/>
    <m/>
    <x v="1"/>
    <x v="0"/>
    <m/>
    <s v="x"/>
    <s v="x"/>
  </r>
  <r>
    <x v="311"/>
    <s v="Tilst skole"/>
    <x v="4"/>
    <n v="0"/>
    <n v="19"/>
    <n v="2"/>
    <x v="25"/>
    <m/>
    <x v="1"/>
    <x v="0"/>
    <m/>
    <s v="x"/>
    <s v="x"/>
  </r>
  <r>
    <x v="311"/>
    <s v="Høng Gymnasium og HF"/>
    <x v="1"/>
    <s v="Gym."/>
    <n v="11"/>
    <n v="2"/>
    <x v="10"/>
    <m/>
    <x v="1"/>
    <x v="0"/>
    <m/>
    <m/>
    <m/>
  </r>
  <r>
    <x v="311"/>
    <s v="Strandvejsskolen hammel"/>
    <x v="5"/>
    <n v="6"/>
    <n v="28"/>
    <n v="2.5"/>
    <x v="1"/>
    <s v=""/>
    <x v="0"/>
    <x v="0"/>
    <m/>
    <s v=""/>
    <s v="x"/>
  </r>
  <r>
    <x v="311"/>
    <s v="Strandvejsskolen hammel"/>
    <x v="5"/>
    <n v="6"/>
    <n v="28"/>
    <n v="2.5"/>
    <x v="1"/>
    <s v=""/>
    <x v="0"/>
    <x v="0"/>
    <m/>
    <s v=""/>
    <s v="x"/>
  </r>
  <r>
    <x v="311"/>
    <s v="SOSU SYD"/>
    <x v="12"/>
    <s v="SOSU"/>
    <n v="28"/>
    <n v="2"/>
    <x v="1"/>
    <s v=""/>
    <x v="0"/>
    <x v="0"/>
    <m/>
    <s v=""/>
    <s v=""/>
  </r>
  <r>
    <x v="311"/>
    <s v="Engsøng Skole"/>
    <x v="3"/>
    <s v="7-9"/>
    <n v="25"/>
    <n v="2.5"/>
    <x v="1"/>
    <s v=""/>
    <x v="0"/>
    <x v="1"/>
    <m/>
    <s v=""/>
    <s v="x"/>
  </r>
  <r>
    <x v="311"/>
    <s v="Engsøng Skole"/>
    <x v="3"/>
    <s v="7-9"/>
    <n v="25"/>
    <n v="2.5"/>
    <x v="1"/>
    <s v=""/>
    <x v="0"/>
    <x v="1"/>
    <m/>
    <s v=""/>
    <s v="x"/>
  </r>
  <r>
    <x v="311"/>
    <s v="Aarhus Gymnasium Tilst"/>
    <x v="2"/>
    <s v="Gym."/>
    <n v="24"/>
    <n v="4"/>
    <x v="1"/>
    <s v=""/>
    <x v="0"/>
    <x v="1"/>
    <m/>
    <s v=""/>
    <s v=""/>
  </r>
  <r>
    <x v="311"/>
    <s v="Frederiksbjerg Skole"/>
    <x v="5"/>
    <n v="5"/>
    <n v="24"/>
    <n v="1"/>
    <x v="1"/>
    <s v=""/>
    <x v="0"/>
    <x v="1"/>
    <m/>
    <s v=""/>
    <s v="x"/>
  </r>
  <r>
    <x v="311"/>
    <s v="NEXT - Ballerup Business Gymnasium"/>
    <x v="2"/>
    <s v="Ung."/>
    <n v="22"/>
    <n v="2"/>
    <x v="1"/>
    <s v=""/>
    <x v="0"/>
    <x v="0"/>
    <m/>
    <s v=""/>
    <s v=""/>
  </r>
  <r>
    <x v="311"/>
    <s v="Engedalskolen"/>
    <x v="4"/>
    <n v="3"/>
    <n v="21"/>
    <n v="3"/>
    <x v="1"/>
    <s v=""/>
    <x v="0"/>
    <x v="1"/>
    <m/>
    <s v=""/>
    <s v="x"/>
  </r>
  <r>
    <x v="311"/>
    <s v="bavnehøj skole"/>
    <x v="4"/>
    <n v="0"/>
    <n v="21"/>
    <n v="4"/>
    <x v="1"/>
    <s v=""/>
    <x v="0"/>
    <x v="1"/>
    <m/>
    <s v=""/>
    <s v="x"/>
  </r>
  <r>
    <x v="311"/>
    <s v="Elisa Smith Skole"/>
    <x v="4"/>
    <n v="0"/>
    <n v="21"/>
    <n v="2"/>
    <x v="1"/>
    <s v=""/>
    <x v="0"/>
    <x v="0"/>
    <m/>
    <s v=""/>
    <s v="x"/>
  </r>
  <r>
    <x v="311"/>
    <s v="Sct. Michaels Skole - Kolding"/>
    <x v="5"/>
    <n v="5"/>
    <n v="20"/>
    <n v="2"/>
    <x v="1"/>
    <s v=""/>
    <x v="0"/>
    <x v="0"/>
    <m/>
    <s v=""/>
    <s v=""/>
  </r>
  <r>
    <x v="311"/>
    <s v="FGU Sønderjylland"/>
    <x v="13"/>
    <s v="FGU"/>
    <n v="19"/>
    <n v="3"/>
    <x v="1"/>
    <s v=""/>
    <x v="0"/>
    <x v="1"/>
    <m/>
    <s v=""/>
    <s v=""/>
  </r>
  <r>
    <x v="311"/>
    <s v="Klaus Peters børnehave"/>
    <x v="0"/>
    <s v="Børnehave"/>
    <n v="17"/>
    <n v="5"/>
    <x v="1"/>
    <s v=""/>
    <x v="0"/>
    <x v="1"/>
    <m/>
    <s v=""/>
    <s v="x"/>
  </r>
  <r>
    <x v="311"/>
    <s v="Thorning Skole"/>
    <x v="5"/>
    <n v="6"/>
    <n v="17"/>
    <n v="3"/>
    <x v="1"/>
    <s v=""/>
    <x v="0"/>
    <x v="1"/>
    <m/>
    <s v=""/>
    <s v=""/>
  </r>
  <r>
    <x v="311"/>
    <s v="Elise Smiths Skole"/>
    <x v="3"/>
    <n v="8"/>
    <n v="17"/>
    <n v="1"/>
    <x v="1"/>
    <s v=""/>
    <x v="0"/>
    <x v="0"/>
    <m/>
    <s v=""/>
    <s v="x"/>
  </r>
  <r>
    <x v="311"/>
    <s v="Elise Smiths Skole"/>
    <x v="3"/>
    <n v="8"/>
    <n v="17"/>
    <n v="1"/>
    <x v="1"/>
    <s v=""/>
    <x v="0"/>
    <x v="0"/>
    <m/>
    <s v=""/>
    <s v="x"/>
  </r>
  <r>
    <x v="311"/>
    <s v="hadsten Skole"/>
    <x v="4"/>
    <n v="1"/>
    <n v="17"/>
    <n v="5"/>
    <x v="1"/>
    <s v=""/>
    <x v="0"/>
    <x v="7"/>
    <m/>
    <s v=""/>
    <s v=""/>
  </r>
  <r>
    <x v="311"/>
    <s v="Bakkeskolen Tilst"/>
    <x v="0"/>
    <s v="Børnehave"/>
    <n v="16"/>
    <n v="3"/>
    <x v="1"/>
    <s v=""/>
    <x v="0"/>
    <x v="0"/>
    <m/>
    <s v=""/>
    <s v="x"/>
  </r>
  <r>
    <x v="311"/>
    <s v="Børnehaven Klatretræet"/>
    <x v="0"/>
    <s v="Børnehave"/>
    <n v="14"/>
    <n v="2"/>
    <x v="1"/>
    <s v=""/>
    <x v="0"/>
    <x v="1"/>
    <m/>
    <s v=""/>
    <s v=""/>
  </r>
  <r>
    <x v="311"/>
    <s v="Børnehuset engen"/>
    <x v="0"/>
    <s v="Børnehave"/>
    <n v="14"/>
    <n v="4"/>
    <x v="1"/>
    <s v=""/>
    <x v="0"/>
    <x v="0"/>
    <m/>
    <s v=""/>
    <s v=""/>
  </r>
  <r>
    <x v="311"/>
    <s v="Bevægelseshuset"/>
    <x v="0"/>
    <s v="Børnehave"/>
    <n v="12"/>
    <n v="3"/>
    <x v="1"/>
    <s v=""/>
    <x v="0"/>
    <x v="1"/>
    <m/>
    <s v=""/>
    <s v=""/>
  </r>
  <r>
    <x v="311"/>
    <s v="Stu Silkeborg"/>
    <x v="18"/>
    <s v="STU"/>
    <n v="11"/>
    <n v="3"/>
    <x v="1"/>
    <s v=""/>
    <x v="0"/>
    <x v="1"/>
    <m/>
    <s v=""/>
    <s v=""/>
  </r>
  <r>
    <x v="311"/>
    <s v="DII Børneskole"/>
    <x v="0"/>
    <s v="Børnehave"/>
    <n v="11"/>
    <s v="?"/>
    <x v="1"/>
    <s v=""/>
    <x v="0"/>
    <x v="1"/>
    <m/>
    <s v=""/>
    <s v=""/>
  </r>
  <r>
    <x v="311"/>
    <s v="Vuggestuen Silkeborgvej 88"/>
    <x v="2"/>
    <s v="vg"/>
    <n v="8"/>
    <n v="4"/>
    <x v="1"/>
    <s v=""/>
    <x v="0"/>
    <x v="1"/>
    <m/>
    <s v=""/>
    <s v="x"/>
  </r>
  <r>
    <x v="311"/>
    <s v="Tarikvejeus skole"/>
    <x v="3"/>
    <n v="10"/>
    <n v="8"/>
    <n v="1"/>
    <x v="1"/>
    <s v=""/>
    <x v="0"/>
    <x v="1"/>
    <m/>
    <s v=""/>
    <s v="x"/>
  </r>
  <r>
    <x v="311"/>
    <s v="Social og sundhedsskolen syd"/>
    <x v="12"/>
    <s v="SOSU"/>
    <n v="8"/>
    <n v="1"/>
    <x v="1"/>
    <s v=""/>
    <x v="0"/>
    <x v="1"/>
    <m/>
    <s v=""/>
    <s v=""/>
  </r>
  <r>
    <x v="311"/>
    <s v="Alléskolen, Toldbodgade 5"/>
    <x v="3"/>
    <s v="7-10"/>
    <n v="6"/>
    <n v="3"/>
    <x v="1"/>
    <s v=""/>
    <x v="0"/>
    <x v="1"/>
    <m/>
    <s v=""/>
    <s v=""/>
  </r>
  <r>
    <x v="311"/>
    <s v="Marie lundskolen"/>
    <x v="3"/>
    <s v="7-8"/>
    <n v="5"/>
    <n v="5"/>
    <x v="1"/>
    <s v=""/>
    <x v="0"/>
    <x v="1"/>
    <m/>
    <s v=""/>
    <s v=""/>
  </r>
  <r>
    <x v="311"/>
    <s v="Pindstrup skolen"/>
    <x v="5"/>
    <n v="6"/>
    <n v="1"/>
    <n v="1"/>
    <x v="1"/>
    <s v=""/>
    <x v="0"/>
    <x v="1"/>
    <m/>
    <s v=""/>
    <s v=""/>
  </r>
  <r>
    <x v="311"/>
    <s v="?"/>
    <x v="3"/>
    <n v="10"/>
    <n v="1"/>
    <n v="4"/>
    <x v="1"/>
    <s v=""/>
    <x v="0"/>
    <x v="0"/>
    <m/>
    <s v=""/>
    <s v=""/>
  </r>
  <r>
    <x v="312"/>
    <s v="Hulvej Privatskole"/>
    <x v="3"/>
    <n v="10"/>
    <n v="24"/>
    <n v="1"/>
    <x v="24"/>
    <m/>
    <x v="1"/>
    <x v="0"/>
    <m/>
    <m/>
    <m/>
  </r>
  <r>
    <x v="312"/>
    <s v="Børnenes Friskole"/>
    <x v="3"/>
    <n v="8"/>
    <n v="19"/>
    <n v="1"/>
    <x v="11"/>
    <m/>
    <x v="1"/>
    <x v="0"/>
    <m/>
    <s v="x"/>
    <s v="x"/>
  </r>
  <r>
    <x v="312"/>
    <s v="Holme skole"/>
    <x v="4"/>
    <n v="1"/>
    <n v="22"/>
    <n v="2"/>
    <x v="25"/>
    <m/>
    <x v="1"/>
    <x v="0"/>
    <m/>
    <s v="x"/>
    <s v="x"/>
  </r>
  <r>
    <x v="312"/>
    <s v="Favrskov gymnasium"/>
    <x v="1"/>
    <s v="Gym."/>
    <n v="30"/>
    <n v="3"/>
    <x v="10"/>
    <m/>
    <x v="1"/>
    <x v="0"/>
    <m/>
    <m/>
    <s v="x"/>
  </r>
  <r>
    <x v="312"/>
    <s v="Sejs skole"/>
    <x v="4"/>
    <n v="3"/>
    <n v="28"/>
    <n v="3"/>
    <x v="1"/>
    <s v=""/>
    <x v="0"/>
    <x v="0"/>
    <m/>
    <s v=""/>
    <s v=""/>
  </r>
  <r>
    <x v="312"/>
    <s v="Sejs skole"/>
    <x v="4"/>
    <n v="3"/>
    <n v="28"/>
    <n v="3"/>
    <x v="1"/>
    <m/>
    <x v="0"/>
    <x v="0"/>
    <m/>
    <m/>
    <m/>
  </r>
  <r>
    <x v="312"/>
    <s v="Sejs skole"/>
    <x v="4"/>
    <n v="3"/>
    <n v="28"/>
    <n v="3"/>
    <x v="1"/>
    <m/>
    <x v="0"/>
    <x v="0"/>
    <m/>
    <m/>
    <m/>
  </r>
  <r>
    <x v="312"/>
    <s v="Herningsholm Erhvervsskole"/>
    <x v="3"/>
    <n v="10"/>
    <n v="26"/>
    <n v="1"/>
    <x v="0"/>
    <s v=""/>
    <x v="0"/>
    <x v="0"/>
    <m/>
    <s v=""/>
    <s v=""/>
  </r>
  <r>
    <x v="312"/>
    <s v="Herningsholm Erhvervsskole"/>
    <x v="3"/>
    <n v="10"/>
    <n v="26"/>
    <n v="1"/>
    <x v="0"/>
    <s v=""/>
    <x v="0"/>
    <x v="0"/>
    <m/>
    <s v=""/>
    <s v=""/>
  </r>
  <r>
    <x v="312"/>
    <s v="Herningsholm Erhvervsskole"/>
    <x v="3"/>
    <n v="10"/>
    <n v="26"/>
    <n v="1"/>
    <x v="0"/>
    <s v=""/>
    <x v="0"/>
    <x v="0"/>
    <m/>
    <s v=""/>
    <s v=""/>
  </r>
  <r>
    <x v="312"/>
    <s v="Herningsholm Erhvervsskole"/>
    <x v="3"/>
    <n v="10"/>
    <n v="26"/>
    <n v="1"/>
    <x v="0"/>
    <s v=""/>
    <x v="0"/>
    <x v="0"/>
    <m/>
    <s v=""/>
    <s v=""/>
  </r>
  <r>
    <x v="312"/>
    <s v="Herningsholm Erhvervsskole"/>
    <x v="3"/>
    <n v="10"/>
    <n v="26"/>
    <n v="1"/>
    <x v="0"/>
    <s v=""/>
    <x v="0"/>
    <x v="0"/>
    <m/>
    <s v=""/>
    <s v=""/>
  </r>
  <r>
    <x v="312"/>
    <s v="Herningsholm Erhvervsskole"/>
    <x v="3"/>
    <n v="10"/>
    <n v="26"/>
    <n v="3"/>
    <x v="0"/>
    <s v=""/>
    <x v="0"/>
    <x v="0"/>
    <m/>
    <s v=""/>
    <s v=""/>
  </r>
  <r>
    <x v="312"/>
    <s v="Skåde Skole"/>
    <x v="4"/>
    <n v="0"/>
    <n v="24"/>
    <n v="1"/>
    <x v="1"/>
    <s v=""/>
    <x v="0"/>
    <x v="0"/>
    <m/>
    <s v=""/>
    <s v="x"/>
  </r>
  <r>
    <x v="312"/>
    <s v="Skåde Skole"/>
    <x v="4"/>
    <n v="0"/>
    <n v="24"/>
    <n v="1"/>
    <x v="1"/>
    <s v=""/>
    <x v="0"/>
    <x v="0"/>
    <m/>
    <s v=""/>
    <s v="x"/>
  </r>
  <r>
    <x v="312"/>
    <s v="Heldagsskolen Stenagergård"/>
    <x v="4"/>
    <s v="2-3"/>
    <n v="21"/>
    <n v="1"/>
    <x v="1"/>
    <s v=""/>
    <x v="0"/>
    <x v="1"/>
    <m/>
    <s v=""/>
    <s v=""/>
  </r>
  <r>
    <x v="312"/>
    <s v="Heldagsskolen Stenagergård"/>
    <x v="4"/>
    <s v="2-3"/>
    <n v="21"/>
    <n v="1"/>
    <x v="1"/>
    <s v=""/>
    <x v="0"/>
    <x v="1"/>
    <m/>
    <s v=""/>
    <s v=""/>
  </r>
  <r>
    <x v="312"/>
    <s v="Vorrevangskolen"/>
    <x v="5"/>
    <n v="5"/>
    <n v="21"/>
    <n v="1"/>
    <x v="1"/>
    <s v=""/>
    <x v="0"/>
    <x v="1"/>
    <m/>
    <s v=""/>
    <s v="x"/>
  </r>
  <r>
    <x v="312"/>
    <s v="SOSU ØSTJYLLAND"/>
    <x v="12"/>
    <s v="SOSU"/>
    <n v="21"/>
    <n v="1"/>
    <x v="1"/>
    <s v=""/>
    <x v="0"/>
    <x v="1"/>
    <m/>
    <s v=""/>
    <s v="x"/>
  </r>
  <r>
    <x v="312"/>
    <s v="Elise Smiths Skole"/>
    <x v="3"/>
    <n v="7"/>
    <n v="21"/>
    <n v="2"/>
    <x v="1"/>
    <s v=""/>
    <x v="0"/>
    <x v="1"/>
    <m/>
    <s v=""/>
    <s v=""/>
  </r>
  <r>
    <x v="312"/>
    <s v="Stilling Skole"/>
    <x v="3"/>
    <n v="7"/>
    <n v="21"/>
    <n v="2"/>
    <x v="1"/>
    <s v=""/>
    <x v="0"/>
    <x v="1"/>
    <m/>
    <s v=""/>
    <s v=""/>
  </r>
  <r>
    <x v="312"/>
    <s v="Næshøjskolen"/>
    <x v="3"/>
    <n v="7"/>
    <n v="20"/>
    <n v="1"/>
    <x v="1"/>
    <s v=""/>
    <x v="0"/>
    <x v="7"/>
    <m/>
    <s v=""/>
    <s v="x"/>
  </r>
  <r>
    <x v="312"/>
    <s v="Højvangskolen"/>
    <x v="3"/>
    <n v="9"/>
    <n v="19.333333333333332"/>
    <n v="2"/>
    <x v="1"/>
    <s v=""/>
    <x v="0"/>
    <x v="1"/>
    <m/>
    <s v=""/>
    <s v="x"/>
  </r>
  <r>
    <x v="312"/>
    <s v="Højvangskolen"/>
    <x v="3"/>
    <n v="9"/>
    <n v="19.333333333333332"/>
    <n v="2"/>
    <x v="1"/>
    <s v=""/>
    <x v="0"/>
    <x v="1"/>
    <m/>
    <s v=""/>
    <s v="x"/>
  </r>
  <r>
    <x v="312"/>
    <s v="Højvangskolen"/>
    <x v="3"/>
    <n v="9"/>
    <n v="19.333333333333332"/>
    <n v="2"/>
    <x v="1"/>
    <s v=""/>
    <x v="0"/>
    <x v="1"/>
    <m/>
    <s v=""/>
    <s v="x"/>
  </r>
  <r>
    <x v="312"/>
    <s v="rundhøj skolen"/>
    <x v="4"/>
    <n v="3"/>
    <n v="19"/>
    <n v="3"/>
    <x v="1"/>
    <s v=""/>
    <x v="0"/>
    <x v="1"/>
    <m/>
    <s v=""/>
    <s v="x"/>
  </r>
  <r>
    <x v="312"/>
    <s v="Lystruphave efterskole"/>
    <x v="3"/>
    <s v="9.-10."/>
    <n v="18"/>
    <n v="1"/>
    <x v="1"/>
    <s v=""/>
    <x v="0"/>
    <x v="1"/>
    <m/>
    <s v=""/>
    <s v=""/>
  </r>
  <r>
    <x v="312"/>
    <s v="Holme Skole"/>
    <x v="3"/>
    <n v="8"/>
    <n v="17"/>
    <n v="2"/>
    <x v="1"/>
    <s v=""/>
    <x v="0"/>
    <x v="0"/>
    <m/>
    <s v=""/>
    <s v="x"/>
  </r>
  <r>
    <x v="312"/>
    <s v="Sosu Østjylland"/>
    <x v="12"/>
    <s v="SOSU"/>
    <n v="15"/>
    <n v="2"/>
    <x v="1"/>
    <s v=""/>
    <x v="0"/>
    <x v="0"/>
    <m/>
    <s v=""/>
    <s v=""/>
  </r>
  <r>
    <x v="312"/>
    <s v="Silkeborg Ungdomsskole"/>
    <x v="3"/>
    <s v="8.-9."/>
    <n v="14"/>
    <n v="3"/>
    <x v="1"/>
    <s v=""/>
    <x v="0"/>
    <x v="1"/>
    <m/>
    <s v=""/>
    <s v=""/>
  </r>
  <r>
    <x v="312"/>
    <s v=""/>
    <x v="5"/>
    <s v="3-9"/>
    <n v="13"/>
    <n v="1"/>
    <x v="1"/>
    <s v=""/>
    <x v="0"/>
    <x v="1"/>
    <m/>
    <s v=""/>
    <s v="x"/>
  </r>
  <r>
    <x v="312"/>
    <s v="Randers socail og sundhedsskole"/>
    <x v="12"/>
    <s v="SOSU"/>
    <n v="13"/>
    <n v="2"/>
    <x v="1"/>
    <s v=""/>
    <x v="0"/>
    <x v="0"/>
    <m/>
    <s v=""/>
    <s v=""/>
  </r>
  <r>
    <x v="312"/>
    <s v="tirsdalens skole randers"/>
    <x v="3"/>
    <n v="8"/>
    <n v="13"/>
    <n v="6"/>
    <x v="1"/>
    <s v=""/>
    <x v="0"/>
    <x v="0"/>
    <m/>
    <s v=""/>
    <s v=""/>
  </r>
  <r>
    <x v="312"/>
    <s v="AOF Job og Dansk"/>
    <x v="16"/>
    <s v="Sprogskole"/>
    <n v="12"/>
    <n v="1"/>
    <x v="1"/>
    <s v=""/>
    <x v="0"/>
    <x v="1"/>
    <m/>
    <s v=""/>
    <s v="x"/>
  </r>
  <r>
    <x v="312"/>
    <s v="sosu Nord"/>
    <x v="12"/>
    <s v="SOSU"/>
    <n v="9"/>
    <n v="1"/>
    <x v="1"/>
    <s v=""/>
    <x v="0"/>
    <x v="1"/>
    <m/>
    <s v=""/>
    <s v=""/>
  </r>
  <r>
    <x v="312"/>
    <s v="Bøgevangskolen Vejle"/>
    <x v="8"/>
    <s v=""/>
    <n v="8"/>
    <n v="2"/>
    <x v="1"/>
    <s v=""/>
    <x v="0"/>
    <x v="1"/>
    <m/>
    <s v=""/>
    <s v=""/>
  </r>
  <r>
    <x v="312"/>
    <s v="Aarhus Tech"/>
    <x v="2"/>
    <s v="Ung."/>
    <n v="8"/>
    <n v="1"/>
    <x v="1"/>
    <s v=""/>
    <x v="0"/>
    <x v="0"/>
    <m/>
    <s v=""/>
    <s v="x"/>
  </r>
  <r>
    <x v="312"/>
    <s v="TCU hvinningdalskolen"/>
    <x v="3"/>
    <s v="5-9"/>
    <n v="8"/>
    <n v="4"/>
    <x v="1"/>
    <s v=""/>
    <x v="0"/>
    <x v="0"/>
    <m/>
    <s v=""/>
    <s v="x"/>
  </r>
  <r>
    <x v="312"/>
    <s v="Frederiksodde skole"/>
    <x v="3"/>
    <n v="7"/>
    <n v="7"/>
    <n v="3"/>
    <x v="1"/>
    <s v=""/>
    <x v="0"/>
    <x v="1"/>
    <m/>
    <s v=""/>
    <s v=""/>
  </r>
  <r>
    <x v="312"/>
    <s v="Krabelundskolen"/>
    <x v="5"/>
    <n v="5"/>
    <n v="5"/>
    <n v="3"/>
    <x v="0"/>
    <s v=""/>
    <x v="0"/>
    <x v="1"/>
    <m/>
    <s v=""/>
    <s v=""/>
  </r>
  <r>
    <x v="312"/>
    <s v="Skive college"/>
    <x v="2"/>
    <s v="Gym."/>
    <n v="4"/>
    <n v="1"/>
    <x v="1"/>
    <s v=""/>
    <x v="0"/>
    <x v="1"/>
    <m/>
    <s v=""/>
    <s v=""/>
  </r>
  <r>
    <x v="312"/>
    <s v="HJEMMESKOLE"/>
    <x v="5"/>
    <s v="0-7"/>
    <n v="4"/>
    <n v="2"/>
    <x v="1"/>
    <s v=""/>
    <x v="0"/>
    <x v="1"/>
    <m/>
    <s v=""/>
    <s v=""/>
  </r>
  <r>
    <x v="312"/>
    <s v="Husum Skole"/>
    <x v="4"/>
    <n v="1"/>
    <n v="1"/>
    <n v="2"/>
    <x v="1"/>
    <s v=""/>
    <x v="0"/>
    <x v="1"/>
    <m/>
    <s v=""/>
    <s v=""/>
  </r>
  <r>
    <x v="313"/>
    <s v="SCU"/>
    <x v="2"/>
    <s v="Gym."/>
    <n v="28"/>
    <n v="2"/>
    <x v="0"/>
    <s v=""/>
    <x v="0"/>
    <x v="1"/>
    <m/>
    <s v=""/>
    <s v=""/>
  </r>
  <r>
    <x v="313"/>
    <s v="Hardsyssel Efterskole"/>
    <x v="3"/>
    <s v="9-10"/>
    <n v="26"/>
    <n v="1"/>
    <x v="0"/>
    <s v=""/>
    <x v="0"/>
    <x v="1"/>
    <m/>
    <s v=""/>
    <s v=""/>
  </r>
  <r>
    <x v="313"/>
    <s v="Hardsyssel Efterskole"/>
    <x v="3"/>
    <s v="9-10"/>
    <n v="26"/>
    <n v="1"/>
    <x v="0"/>
    <s v=""/>
    <x v="0"/>
    <x v="0"/>
    <m/>
    <m/>
    <m/>
  </r>
  <r>
    <x v="313"/>
    <s v="Hardsyssel Efterskole"/>
    <x v="3"/>
    <s v="9-10"/>
    <n v="26"/>
    <n v="0"/>
    <x v="0"/>
    <s v=""/>
    <x v="0"/>
    <x v="0"/>
    <m/>
    <m/>
    <m/>
  </r>
  <r>
    <x v="313"/>
    <s v="Rundhøjsolen"/>
    <x v="5"/>
    <n v="6"/>
    <n v="26"/>
    <n v="2"/>
    <x v="1"/>
    <s v=""/>
    <x v="0"/>
    <x v="1"/>
    <m/>
    <s v=""/>
    <s v="x"/>
  </r>
  <r>
    <x v="313"/>
    <s v="Aabybro Skole"/>
    <x v="5"/>
    <n v="4"/>
    <n v="25"/>
    <n v="2.3333333333333335"/>
    <x v="1"/>
    <s v=""/>
    <x v="0"/>
    <x v="0"/>
    <m/>
    <s v=""/>
    <s v=""/>
  </r>
  <r>
    <x v="313"/>
    <s v="Aabybro Skole"/>
    <x v="5"/>
    <n v="4"/>
    <n v="25"/>
    <n v="2.3333333333333335"/>
    <x v="1"/>
    <s v=""/>
    <x v="0"/>
    <x v="0"/>
    <m/>
    <m/>
    <m/>
  </r>
  <r>
    <x v="313"/>
    <s v="Aabybro Skole"/>
    <x v="5"/>
    <n v="4"/>
    <n v="25"/>
    <n v="2.3333333333333335"/>
    <x v="1"/>
    <s v=""/>
    <x v="0"/>
    <x v="0"/>
    <m/>
    <m/>
    <m/>
  </r>
  <r>
    <x v="313"/>
    <s v="Hojbjerg SFO"/>
    <x v="5"/>
    <s v="1-6"/>
    <n v="25"/>
    <n v="3"/>
    <x v="1"/>
    <s v=""/>
    <x v="0"/>
    <x v="1"/>
    <m/>
    <s v=""/>
    <s v="x"/>
  </r>
  <r>
    <x v="313"/>
    <s v="Hojbjerg SFO"/>
    <x v="5"/>
    <s v="1-6"/>
    <n v="25"/>
    <n v="3"/>
    <x v="1"/>
    <s v=""/>
    <x v="0"/>
    <x v="1"/>
    <m/>
    <s v=""/>
    <s v="x"/>
  </r>
  <r>
    <x v="313"/>
    <s v="Hojbjerg SFO"/>
    <x v="5"/>
    <s v="1-6"/>
    <n v="25"/>
    <n v="3"/>
    <x v="1"/>
    <s v=""/>
    <x v="0"/>
    <x v="1"/>
    <m/>
    <s v=""/>
    <s v="x"/>
  </r>
  <r>
    <x v="313"/>
    <s v="Hojbjerg SFO"/>
    <x v="5"/>
    <s v="1-6"/>
    <n v="25"/>
    <n v="2"/>
    <x v="1"/>
    <s v=""/>
    <x v="0"/>
    <x v="1"/>
    <m/>
    <s v=""/>
    <s v="x"/>
  </r>
  <r>
    <x v="313"/>
    <s v="FLU"/>
    <x v="3"/>
    <n v="10"/>
    <n v="25"/>
    <n v="2"/>
    <x v="1"/>
    <s v=""/>
    <x v="0"/>
    <x v="0"/>
    <m/>
    <s v=""/>
    <s v="x"/>
  </r>
  <r>
    <x v="313"/>
    <s v="Børnehuset Jægergårdsgade 68"/>
    <x v="2"/>
    <s v="vg"/>
    <n v="24.666666666666668"/>
    <n v="1.3333333333333333"/>
    <x v="1"/>
    <s v=""/>
    <x v="0"/>
    <x v="1"/>
    <m/>
    <s v=""/>
    <s v=""/>
  </r>
  <r>
    <x v="313"/>
    <s v="Børnehuset Jægergårdsgade 68"/>
    <x v="2"/>
    <s v="vg"/>
    <n v="24.666666666666668"/>
    <n v="1.3333333333333333"/>
    <x v="1"/>
    <s v=""/>
    <x v="0"/>
    <x v="1"/>
    <m/>
    <m/>
    <m/>
  </r>
  <r>
    <x v="313"/>
    <s v="Børnehuset Jægergårdsgade 68"/>
    <x v="2"/>
    <s v="vg"/>
    <n v="24.666666666666668"/>
    <n v="1.3333333333333333"/>
    <x v="1"/>
    <s v=""/>
    <x v="0"/>
    <x v="1"/>
    <m/>
    <m/>
    <m/>
  </r>
  <r>
    <x v="313"/>
    <s v="vejlefjordskolen"/>
    <x v="3"/>
    <n v="10"/>
    <n v="22"/>
    <n v="3.5"/>
    <x v="1"/>
    <s v=""/>
    <x v="0"/>
    <x v="1"/>
    <m/>
    <s v=""/>
    <m/>
  </r>
  <r>
    <x v="313"/>
    <s v="vejlefjordskolen"/>
    <x v="3"/>
    <n v="10"/>
    <n v="22"/>
    <n v="3.5"/>
    <x v="1"/>
    <s v=""/>
    <x v="0"/>
    <x v="1"/>
    <m/>
    <m/>
    <m/>
  </r>
  <r>
    <x v="313"/>
    <s v="østerbyskolen"/>
    <x v="5"/>
    <n v="5"/>
    <n v="21"/>
    <n v="2"/>
    <x v="1"/>
    <s v=""/>
    <x v="0"/>
    <x v="1"/>
    <m/>
    <s v=""/>
    <s v="x"/>
  </r>
  <r>
    <x v="313"/>
    <s v="Viborg Private Realskole"/>
    <x v="5"/>
    <n v="5"/>
    <n v="21"/>
    <n v="2"/>
    <x v="1"/>
    <s v=""/>
    <x v="0"/>
    <x v="1"/>
    <m/>
    <s v=""/>
    <s v=""/>
  </r>
  <r>
    <x v="313"/>
    <s v="Bjedstrup Skole"/>
    <x v="5"/>
    <s v="4.-6."/>
    <n v="19"/>
    <n v="3"/>
    <x v="1"/>
    <s v=""/>
    <x v="0"/>
    <x v="1"/>
    <m/>
    <s v=""/>
    <s v=""/>
  </r>
  <r>
    <x v="313"/>
    <s v="Aakjærskolen"/>
    <x v="3"/>
    <n v="7"/>
    <n v="17"/>
    <n v="1"/>
    <x v="1"/>
    <s v=""/>
    <x v="0"/>
    <x v="1"/>
    <m/>
    <s v=""/>
    <s v="x"/>
  </r>
  <r>
    <x v="313"/>
    <s v="Aakjærskolen"/>
    <x v="3"/>
    <n v="7"/>
    <n v="17"/>
    <n v="2"/>
    <x v="1"/>
    <s v=""/>
    <x v="0"/>
    <x v="1"/>
    <m/>
    <s v=""/>
    <s v="x"/>
  </r>
  <r>
    <x v="313"/>
    <s v="Skovvangskolen Hammel"/>
    <x v="4"/>
    <n v="3"/>
    <n v="16.5"/>
    <n v="2"/>
    <x v="1"/>
    <s v=""/>
    <x v="0"/>
    <x v="1"/>
    <m/>
    <s v=""/>
    <s v=""/>
  </r>
  <r>
    <x v="313"/>
    <s v="Skovvangskolen Hammel"/>
    <x v="4"/>
    <n v="3"/>
    <n v="16.5"/>
    <n v="2"/>
    <x v="1"/>
    <s v=""/>
    <x v="0"/>
    <x v="1"/>
    <m/>
    <m/>
    <m/>
  </r>
  <r>
    <x v="313"/>
    <s v="Børnehuset trolle"/>
    <x v="5"/>
    <s v="4-5"/>
    <n v="9"/>
    <n v="3"/>
    <x v="1"/>
    <s v=""/>
    <x v="0"/>
    <x v="6"/>
    <m/>
    <s v=""/>
    <s v="x"/>
  </r>
  <r>
    <x v="313"/>
    <s v="mårslet skole"/>
    <x v="5"/>
    <n v="6"/>
    <n v="1"/>
    <n v="19"/>
    <x v="1"/>
    <s v=""/>
    <x v="0"/>
    <x v="0"/>
    <m/>
    <s v=""/>
    <s v=""/>
  </r>
  <r>
    <x v="314"/>
    <s v="Elise Smiths Skole"/>
    <x v="5"/>
    <n v="4"/>
    <n v="24"/>
    <n v="2"/>
    <x v="1"/>
    <s v=""/>
    <x v="0"/>
    <x v="1"/>
    <m/>
    <s v=""/>
    <s v="x"/>
  </r>
  <r>
    <x v="314"/>
    <s v="Egebakkeskolen Brabrand"/>
    <x v="4"/>
    <s v="0+6"/>
    <n v="21"/>
    <n v="1.5"/>
    <x v="0"/>
    <s v=""/>
    <x v="0"/>
    <x v="1"/>
    <m/>
    <s v=""/>
    <s v="x"/>
  </r>
  <r>
    <x v="314"/>
    <s v="Egebakkeskolen Brabrand"/>
    <x v="4"/>
    <s v="0+6"/>
    <n v="21"/>
    <n v="1.5"/>
    <x v="0"/>
    <s v=""/>
    <x v="0"/>
    <x v="1"/>
    <m/>
    <s v=""/>
    <s v="x"/>
  </r>
  <r>
    <x v="314"/>
    <s v="Sølystskolen (Silkeborg)"/>
    <x v="3"/>
    <n v="9"/>
    <n v="16"/>
    <n v="2"/>
    <x v="0"/>
    <s v=""/>
    <x v="0"/>
    <x v="1"/>
    <m/>
    <s v=""/>
    <s v=""/>
  </r>
  <r>
    <x v="314"/>
    <s v="Studenterhus Aarhus"/>
    <x v="17"/>
    <s v="Andre"/>
    <n v="9"/>
    <n v="0"/>
    <x v="1"/>
    <s v=""/>
    <x v="0"/>
    <x v="1"/>
    <m/>
    <s v=""/>
    <s v="x"/>
  </r>
  <r>
    <x v="314"/>
    <s v="Klubben Tranbjerg"/>
    <x v="5"/>
    <s v="4-6"/>
    <n v="6"/>
    <n v="2"/>
    <x v="1"/>
    <s v=""/>
    <x v="0"/>
    <x v="1"/>
    <m/>
    <s v=""/>
    <s v="x"/>
  </r>
  <r>
    <x v="314"/>
    <s v="tungelundskolen"/>
    <x v="5"/>
    <n v="4"/>
    <n v="5"/>
    <n v="2"/>
    <x v="1"/>
    <s v=""/>
    <x v="0"/>
    <x v="1"/>
    <m/>
    <s v=""/>
    <s v="x"/>
  </r>
  <r>
    <x v="315"/>
    <s v="Tranbjergskolen afd. Grønløkke"/>
    <x v="3"/>
    <n v="7"/>
    <n v="27"/>
    <n v="2"/>
    <x v="24"/>
    <m/>
    <x v="1"/>
    <x v="0"/>
    <m/>
    <s v="x"/>
    <s v="x"/>
  </r>
  <r>
    <x v="315"/>
    <s v="Forberedelsesskolen Randers"/>
    <x v="5"/>
    <n v="5"/>
    <n v="23"/>
    <n v="2"/>
    <x v="23"/>
    <m/>
    <x v="1"/>
    <x v="0"/>
    <m/>
    <m/>
    <m/>
  </r>
  <r>
    <x v="315"/>
    <s v="Hulvej Privatskole"/>
    <x v="5"/>
    <n v="6"/>
    <n v="24"/>
    <n v="2"/>
    <x v="23"/>
    <m/>
    <x v="1"/>
    <x v="0"/>
    <m/>
    <m/>
    <m/>
  </r>
  <r>
    <x v="315"/>
    <s v="Hulvej Privatskole"/>
    <x v="5"/>
    <n v="6"/>
    <n v="24"/>
    <n v="2"/>
    <x v="23"/>
    <m/>
    <x v="1"/>
    <x v="0"/>
    <m/>
    <m/>
    <m/>
  </r>
  <r>
    <x v="315"/>
    <s v="Mølholm skole"/>
    <x v="5"/>
    <n v="6"/>
    <n v="29"/>
    <n v="2"/>
    <x v="23"/>
    <m/>
    <x v="1"/>
    <x v="0"/>
    <m/>
    <m/>
    <m/>
  </r>
  <r>
    <x v="315"/>
    <s v="Mølholm skole"/>
    <x v="5"/>
    <n v="6"/>
    <n v="29"/>
    <n v="2"/>
    <x v="23"/>
    <m/>
    <x v="1"/>
    <x v="0"/>
    <m/>
    <m/>
    <m/>
  </r>
  <r>
    <x v="315"/>
    <s v="FSV Søndre Skole Horsens"/>
    <x v="13"/>
    <s v="FGU"/>
    <n v="28"/>
    <n v="3.5"/>
    <x v="1"/>
    <s v=""/>
    <x v="0"/>
    <x v="0"/>
    <m/>
    <s v=""/>
    <s v=""/>
  </r>
  <r>
    <x v="315"/>
    <s v="FSV Søndre Skole Horsens"/>
    <x v="13"/>
    <s v="FGU"/>
    <n v="28"/>
    <n v="3.5"/>
    <x v="1"/>
    <s v=""/>
    <x v="0"/>
    <x v="0"/>
    <m/>
    <m/>
    <m/>
  </r>
  <r>
    <x v="315"/>
    <s v="Bøgeskov Skole"/>
    <x v="3"/>
    <s v="8.-9."/>
    <n v="28"/>
    <n v="2"/>
    <x v="1"/>
    <s v=""/>
    <x v="0"/>
    <x v="0"/>
    <m/>
    <s v=""/>
    <s v="x"/>
  </r>
  <r>
    <x v="315"/>
    <s v="Gammelgaardsskole"/>
    <x v="4"/>
    <n v="3"/>
    <n v="28"/>
    <n v="2"/>
    <x v="1"/>
    <s v=""/>
    <x v="0"/>
    <x v="6"/>
    <m/>
    <s v=""/>
    <s v=""/>
  </r>
  <r>
    <x v="315"/>
    <s v="Vestre Skole 8800 Viborg"/>
    <x v="4"/>
    <n v="3"/>
    <n v="26"/>
    <n v="6"/>
    <x v="1"/>
    <s v=""/>
    <x v="0"/>
    <x v="1"/>
    <m/>
    <s v=""/>
    <s v=""/>
  </r>
  <r>
    <x v="315"/>
    <s v="Campus Vejle Htx"/>
    <x v="2"/>
    <s v="2.g"/>
    <n v="25"/>
    <n v="2"/>
    <x v="1"/>
    <s v=""/>
    <x v="0"/>
    <x v="0"/>
    <m/>
    <s v=""/>
    <s v=""/>
  </r>
  <r>
    <x v="315"/>
    <s v="Åby Skole"/>
    <x v="5"/>
    <n v="4"/>
    <n v="23"/>
    <n v="24"/>
    <x v="1"/>
    <s v=""/>
    <x v="0"/>
    <x v="0"/>
    <m/>
    <s v=""/>
    <s v="x"/>
  </r>
  <r>
    <x v="315"/>
    <s v="Gunnergaardskolen"/>
    <x v="3"/>
    <n v="7"/>
    <n v="22"/>
    <n v="2"/>
    <x v="1"/>
    <s v=""/>
    <x v="0"/>
    <x v="1"/>
    <m/>
    <s v=""/>
    <s v="x"/>
  </r>
  <r>
    <x v="315"/>
    <s v="sosu syd"/>
    <x v="5"/>
    <n v="6"/>
    <n v="21"/>
    <n v="2"/>
    <x v="1"/>
    <s v=""/>
    <x v="0"/>
    <x v="1"/>
    <m/>
    <s v=""/>
    <s v="x"/>
  </r>
  <r>
    <x v="315"/>
    <s v="Åby Skole"/>
    <x v="3"/>
    <n v="9"/>
    <n v="20"/>
    <n v="3"/>
    <x v="1"/>
    <s v=""/>
    <x v="0"/>
    <x v="1"/>
    <m/>
    <s v=""/>
    <s v="x"/>
  </r>
  <r>
    <x v="315"/>
    <s v="Abc Skole"/>
    <x v="3"/>
    <s v="7-10"/>
    <n v="18"/>
    <n v="7"/>
    <x v="1"/>
    <s v=""/>
    <x v="0"/>
    <x v="6"/>
    <m/>
    <s v=""/>
    <s v="x"/>
  </r>
  <r>
    <x v="315"/>
    <s v="SOSU Østjylland"/>
    <x v="12"/>
    <s v="SOSU"/>
    <n v="14"/>
    <n v="2"/>
    <x v="1"/>
    <s v=""/>
    <x v="0"/>
    <x v="1"/>
    <m/>
    <s v=""/>
    <s v="x"/>
  </r>
  <r>
    <x v="315"/>
    <s v="Salling"/>
    <x v="0"/>
    <s v="Børnehave"/>
    <n v="11"/>
    <n v="2"/>
    <x v="1"/>
    <s v=""/>
    <x v="0"/>
    <x v="1"/>
    <m/>
    <s v=""/>
    <s v=""/>
  </r>
  <r>
    <x v="315"/>
    <s v="Brørupskolen Vejle"/>
    <x v="4"/>
    <n v="3"/>
    <n v="9"/>
    <n v="3"/>
    <x v="1"/>
    <s v=""/>
    <x v="0"/>
    <x v="1"/>
    <m/>
    <s v=""/>
    <s v=""/>
  </r>
  <r>
    <x v="315"/>
    <s v="Møllevangskolen"/>
    <x v="4"/>
    <n v="3"/>
    <n v="6"/>
    <n v="3"/>
    <x v="1"/>
    <s v=""/>
    <x v="0"/>
    <x v="1"/>
    <m/>
    <s v=""/>
    <s v=""/>
  </r>
  <r>
    <x v="315"/>
    <s v="Gursager Skole"/>
    <x v="4"/>
    <n v="0"/>
    <n v="6"/>
    <n v="2"/>
    <x v="1"/>
    <s v=""/>
    <x v="0"/>
    <x v="10"/>
    <m/>
    <s v=""/>
    <s v=""/>
  </r>
  <r>
    <x v="315"/>
    <s v="Klubstedet"/>
    <x v="19"/>
    <s v="Klub"/>
    <n v="5"/>
    <n v="1"/>
    <x v="1"/>
    <s v=""/>
    <x v="0"/>
    <x v="1"/>
    <m/>
    <s v=""/>
    <s v=""/>
  </r>
  <r>
    <x v="315"/>
    <s v="Langenæs Alle 27-29"/>
    <x v="0"/>
    <s v="Børnehave"/>
    <n v="5"/>
    <n v="4"/>
    <x v="1"/>
    <s v=""/>
    <x v="0"/>
    <x v="0"/>
    <m/>
    <s v=""/>
    <s v=""/>
  </r>
  <r>
    <x v="315"/>
    <s v="Frederiksodde Skole Fredericia"/>
    <x v="3"/>
    <s v="7-8"/>
    <n v="4"/>
    <n v="4"/>
    <x v="1"/>
    <s v=""/>
    <x v="0"/>
    <x v="1"/>
    <m/>
    <s v=""/>
    <s v=""/>
  </r>
  <r>
    <x v="316"/>
    <s v="Samsøgades skole"/>
    <x v="4"/>
    <n v="1"/>
    <n v="18"/>
    <n v="2"/>
    <x v="25"/>
    <m/>
    <x v="1"/>
    <x v="0"/>
    <m/>
    <s v="x"/>
    <s v="x"/>
  </r>
  <r>
    <x v="316"/>
    <s v="Samsøgades skole"/>
    <x v="4"/>
    <n v="1"/>
    <n v="18"/>
    <n v="2"/>
    <x v="25"/>
    <m/>
    <x v="1"/>
    <x v="0"/>
    <m/>
    <s v="x"/>
    <s v="x"/>
  </r>
  <r>
    <x v="316"/>
    <s v="Samsøgades skole"/>
    <x v="4"/>
    <n v="1"/>
    <n v="18"/>
    <n v="2"/>
    <x v="25"/>
    <m/>
    <x v="1"/>
    <x v="0"/>
    <m/>
    <s v="x"/>
    <s v="x"/>
  </r>
  <r>
    <x v="316"/>
    <s v="Langagerskolen"/>
    <x v="7"/>
    <s v="Special"/>
    <n v="12"/>
    <n v="3"/>
    <x v="23"/>
    <m/>
    <x v="1"/>
    <x v="0"/>
    <s v="x"/>
    <s v="x"/>
    <s v="x"/>
  </r>
  <r>
    <x v="316"/>
    <s v="Hornslet Skole"/>
    <x v="3"/>
    <n v="7"/>
    <n v="22"/>
    <n v="2"/>
    <x v="24"/>
    <m/>
    <x v="1"/>
    <x v="0"/>
    <m/>
    <m/>
    <m/>
  </r>
  <r>
    <x v="316"/>
    <s v="Hornslet Skole"/>
    <x v="3"/>
    <n v="7"/>
    <n v="22"/>
    <n v="2"/>
    <x v="24"/>
    <m/>
    <x v="1"/>
    <x v="0"/>
    <m/>
    <m/>
    <m/>
  </r>
  <r>
    <x v="316"/>
    <s v="Hornslet Skole"/>
    <x v="3"/>
    <n v="7"/>
    <n v="22"/>
    <n v="2"/>
    <x v="24"/>
    <m/>
    <x v="1"/>
    <x v="0"/>
    <m/>
    <m/>
    <m/>
  </r>
  <r>
    <x v="316"/>
    <s v="Holme skole"/>
    <x v="4"/>
    <n v="2"/>
    <n v="22"/>
    <n v="2"/>
    <x v="25"/>
    <m/>
    <x v="1"/>
    <x v="0"/>
    <m/>
    <s v="x"/>
    <s v="x"/>
  </r>
  <r>
    <x v="316"/>
    <s v="Hasle skole"/>
    <x v="3"/>
    <n v="9"/>
    <n v="21"/>
    <n v="2"/>
    <x v="11"/>
    <m/>
    <x v="1"/>
    <x v="0"/>
    <m/>
    <s v="x"/>
    <s v="x"/>
  </r>
  <r>
    <x v="316"/>
    <s v="Sosu Syd"/>
    <x v="12"/>
    <s v="SOSU"/>
    <n v="28"/>
    <n v="2"/>
    <x v="1"/>
    <s v=""/>
    <x v="0"/>
    <x v="1"/>
    <m/>
    <s v=""/>
    <s v=""/>
  </r>
  <r>
    <x v="316"/>
    <s v="Vejle Børnehus"/>
    <x v="0"/>
    <s v="Børnehave"/>
    <n v="26"/>
    <n v="8"/>
    <x v="1"/>
    <s v=""/>
    <x v="0"/>
    <x v="1"/>
    <m/>
    <s v=""/>
    <s v=""/>
  </r>
  <r>
    <x v="316"/>
    <s v="Niels Ebbesen skolen"/>
    <x v="3"/>
    <n v="9"/>
    <n v="25"/>
    <n v="2"/>
    <x v="1"/>
    <s v=""/>
    <x v="0"/>
    <x v="0"/>
    <m/>
    <s v=""/>
    <s v=""/>
  </r>
  <r>
    <x v="316"/>
    <s v="Gammelgaardsskolen"/>
    <x v="4"/>
    <s v="2+6"/>
    <n v="23"/>
    <n v="3"/>
    <x v="1"/>
    <s v=""/>
    <x v="0"/>
    <x v="1"/>
    <m/>
    <s v=""/>
    <s v="x"/>
  </r>
  <r>
    <x v="316"/>
    <s v="Gammelgaardsskolen"/>
    <x v="4"/>
    <s v="2+6"/>
    <n v="23"/>
    <n v="3"/>
    <x v="1"/>
    <s v=""/>
    <x v="0"/>
    <x v="1"/>
    <m/>
    <s v=""/>
    <s v="x"/>
  </r>
  <r>
    <x v="316"/>
    <s v="kathrinebjergskolen"/>
    <x v="4"/>
    <s v="2+7"/>
    <n v="22.5"/>
    <n v="2"/>
    <x v="1"/>
    <s v=""/>
    <x v="0"/>
    <x v="1"/>
    <m/>
    <s v=""/>
    <s v=""/>
  </r>
  <r>
    <x v="316"/>
    <s v="kathrinebjergskolen"/>
    <x v="4"/>
    <s v="2+7"/>
    <n v="22.5"/>
    <n v="2"/>
    <x v="1"/>
    <s v=""/>
    <x v="0"/>
    <x v="1"/>
    <m/>
    <s v=""/>
    <s v=""/>
  </r>
  <r>
    <x v="316"/>
    <s v="Vejen Ungdomsskole"/>
    <x v="3"/>
    <s v="7-10"/>
    <n v="22"/>
    <n v="7"/>
    <x v="1"/>
    <s v=""/>
    <x v="0"/>
    <x v="1"/>
    <m/>
    <s v=""/>
    <s v=""/>
  </r>
  <r>
    <x v="316"/>
    <s v="Katrinebjergskolen"/>
    <x v="4"/>
    <s v="2+7"/>
    <n v="21.5"/>
    <n v="2.5"/>
    <x v="0"/>
    <s v=""/>
    <x v="0"/>
    <x v="0"/>
    <m/>
    <s v=""/>
    <s v="x"/>
  </r>
  <r>
    <x v="316"/>
    <s v="Katrinebjergskolen"/>
    <x v="4"/>
    <s v="2+7"/>
    <n v="21.5"/>
    <n v="2.5"/>
    <x v="0"/>
    <s v=""/>
    <x v="0"/>
    <x v="0"/>
    <m/>
    <s v=""/>
    <s v="x"/>
  </r>
  <r>
    <x v="316"/>
    <s v="Samsøgade skole"/>
    <x v="4"/>
    <n v="1"/>
    <n v="18"/>
    <n v="2"/>
    <x v="0"/>
    <s v=""/>
    <x v="0"/>
    <x v="1"/>
    <m/>
    <s v=""/>
    <s v=""/>
  </r>
  <r>
    <x v="316"/>
    <s v="Kochs Skole"/>
    <x v="3"/>
    <n v="7"/>
    <n v="16"/>
    <n v="1"/>
    <x v="1"/>
    <s v=""/>
    <x v="0"/>
    <x v="1"/>
    <m/>
    <s v=""/>
    <s v="x"/>
  </r>
  <r>
    <x v="316"/>
    <s v="Rudolf Steiner Skolen Silkeborg"/>
    <x v="5"/>
    <n v="6"/>
    <n v="10"/>
    <n v="1"/>
    <x v="1"/>
    <s v=""/>
    <x v="0"/>
    <x v="1"/>
    <m/>
    <s v=""/>
    <s v=""/>
  </r>
  <r>
    <x v="316"/>
    <s v="Skovvangskolen"/>
    <x v="4"/>
    <n v="3"/>
    <n v="8"/>
    <n v="2"/>
    <x v="1"/>
    <s v=""/>
    <x v="0"/>
    <x v="1"/>
    <m/>
    <s v=""/>
    <s v="x"/>
  </r>
  <r>
    <x v="316"/>
    <s v="Tradium"/>
    <x v="1"/>
    <s v="TECH"/>
    <n v="8"/>
    <n v="1"/>
    <x v="1"/>
    <s v=""/>
    <x v="0"/>
    <x v="1"/>
    <m/>
    <s v=""/>
    <s v=""/>
  </r>
  <r>
    <x v="316"/>
    <s v="Voldumskolen"/>
    <x v="3"/>
    <n v="8"/>
    <n v="4"/>
    <n v="3"/>
    <x v="1"/>
    <s v=""/>
    <x v="0"/>
    <x v="1"/>
    <m/>
    <s v=""/>
    <s v="x"/>
  </r>
  <r>
    <x v="317"/>
    <s v="Bakkeskolen"/>
    <x v="7"/>
    <s v="Special"/>
    <n v="7"/>
    <n v="2"/>
    <x v="26"/>
    <m/>
    <x v="1"/>
    <x v="0"/>
    <m/>
    <m/>
    <m/>
  </r>
  <r>
    <x v="317"/>
    <s v="Hobro Søndre Skole"/>
    <x v="3"/>
    <n v="8"/>
    <n v="23"/>
    <n v="2"/>
    <x v="24"/>
    <m/>
    <x v="1"/>
    <x v="0"/>
    <m/>
    <m/>
    <m/>
  </r>
  <r>
    <x v="317"/>
    <s v="Hobro Søndre Skole"/>
    <x v="3"/>
    <n v="8"/>
    <n v="23"/>
    <n v="2"/>
    <x v="24"/>
    <m/>
    <x v="1"/>
    <x v="0"/>
    <m/>
    <m/>
    <m/>
  </r>
  <r>
    <x v="317"/>
    <s v="Hobro Søndre Skole"/>
    <x v="3"/>
    <n v="8"/>
    <n v="23"/>
    <n v="2"/>
    <x v="24"/>
    <m/>
    <x v="1"/>
    <x v="0"/>
    <m/>
    <m/>
    <m/>
  </r>
  <r>
    <x v="317"/>
    <s v="Foreningen Fri (hjemmeskoler)"/>
    <x v="11"/>
    <s v="Hjemmeund."/>
    <n v="18"/>
    <n v="10"/>
    <x v="23"/>
    <m/>
    <x v="1"/>
    <x v="0"/>
    <m/>
    <m/>
    <m/>
  </r>
  <r>
    <x v="317"/>
    <s v="Foreningen Fri (hjemmeskoler)"/>
    <x v="11"/>
    <s v="Hjemmeund."/>
    <n v="18"/>
    <n v="10"/>
    <x v="23"/>
    <m/>
    <x v="1"/>
    <x v="0"/>
    <m/>
    <m/>
    <m/>
  </r>
  <r>
    <x v="317"/>
    <s v="Åby skole"/>
    <x v="4"/>
    <n v="1"/>
    <n v="19"/>
    <n v="2"/>
    <x v="25"/>
    <m/>
    <x v="1"/>
    <x v="0"/>
    <m/>
    <s v="x"/>
    <s v="x"/>
  </r>
  <r>
    <x v="317"/>
    <s v="Hjem og skole"/>
    <x v="7"/>
    <s v="Special"/>
    <n v="8"/>
    <n v="4"/>
    <x v="24"/>
    <m/>
    <x v="1"/>
    <x v="0"/>
    <s v="x"/>
    <m/>
    <m/>
  </r>
  <r>
    <x v="317"/>
    <s v="Jelling Friskole"/>
    <x v="3"/>
    <s v="6.-7."/>
    <n v="22"/>
    <n v="4"/>
    <x v="24"/>
    <m/>
    <x v="1"/>
    <x v="0"/>
    <m/>
    <m/>
    <m/>
  </r>
  <r>
    <x v="317"/>
    <s v="Åby skole"/>
    <x v="4"/>
    <n v="1"/>
    <n v="19"/>
    <n v="2"/>
    <x v="25"/>
    <m/>
    <x v="1"/>
    <x v="0"/>
    <m/>
    <s v="x"/>
    <s v="x"/>
  </r>
  <r>
    <x v="317"/>
    <s v="Kølkærskolen 10 kl. center"/>
    <x v="3"/>
    <n v="10"/>
    <n v="28"/>
    <n v="5"/>
    <x v="1"/>
    <s v=""/>
    <x v="0"/>
    <x v="1"/>
    <m/>
    <s v=""/>
    <s v=""/>
  </r>
  <r>
    <x v="317"/>
    <s v="Katrinebjergskolen"/>
    <x v="5"/>
    <n v="5"/>
    <n v="25"/>
    <n v="3.5"/>
    <x v="1"/>
    <s v=""/>
    <x v="0"/>
    <x v="1"/>
    <m/>
    <s v=""/>
    <s v="x"/>
  </r>
  <r>
    <x v="317"/>
    <s v="Katrinebjergskolen"/>
    <x v="5"/>
    <n v="5"/>
    <n v="25"/>
    <n v="3.5"/>
    <x v="1"/>
    <s v=""/>
    <x v="0"/>
    <x v="1"/>
    <m/>
    <s v=""/>
    <s v="x"/>
  </r>
  <r>
    <x v="317"/>
    <s v="ELISE SMITHS SKOLE"/>
    <x v="4"/>
    <n v="3"/>
    <n v="21"/>
    <n v="2"/>
    <x v="1"/>
    <s v=""/>
    <x v="0"/>
    <x v="1"/>
    <m/>
    <s v=""/>
    <s v="x"/>
  </r>
  <r>
    <x v="317"/>
    <s v="Åby Skole"/>
    <x v="5"/>
    <n v="4"/>
    <n v="20"/>
    <n v="2"/>
    <x v="1"/>
    <s v=""/>
    <x v="0"/>
    <x v="7"/>
    <m/>
    <s v=""/>
    <s v="x"/>
  </r>
  <r>
    <x v="317"/>
    <s v="Gammelgaard skole"/>
    <x v="3"/>
    <n v="9"/>
    <n v="20"/>
    <n v="1"/>
    <x v="1"/>
    <s v=""/>
    <x v="0"/>
    <x v="0"/>
    <m/>
    <s v=""/>
    <s v=""/>
  </r>
  <r>
    <x v="317"/>
    <s v="foreningen fri"/>
    <x v="4"/>
    <s v="0.-7."/>
    <n v="19"/>
    <n v="8.5"/>
    <x v="1"/>
    <s v=""/>
    <x v="0"/>
    <x v="0"/>
    <m/>
    <s v=""/>
    <s v=""/>
  </r>
  <r>
    <x v="317"/>
    <s v="foreningen fri"/>
    <x v="4"/>
    <s v="0.-7."/>
    <n v="19"/>
    <n v="8.5"/>
    <x v="1"/>
    <s v=""/>
    <x v="0"/>
    <x v="0"/>
    <m/>
    <s v=""/>
    <s v=""/>
  </r>
  <r>
    <x v="317"/>
    <s v="Åby Skole"/>
    <x v="3"/>
    <n v="7"/>
    <n v="18"/>
    <n v="4"/>
    <x v="1"/>
    <s v=""/>
    <x v="0"/>
    <x v="1"/>
    <m/>
    <s v=""/>
    <s v="x"/>
  </r>
  <r>
    <x v="317"/>
    <s v="Børnehuset bakken"/>
    <x v="0"/>
    <s v="Børnehave"/>
    <n v="18"/>
    <n v="3"/>
    <x v="1"/>
    <s v=""/>
    <x v="0"/>
    <x v="1"/>
    <m/>
    <s v=""/>
    <s v="x"/>
  </r>
  <r>
    <x v="317"/>
    <s v="Ung Odense"/>
    <x v="3"/>
    <n v="10"/>
    <n v="13"/>
    <n v="1"/>
    <x v="1"/>
    <s v=""/>
    <x v="0"/>
    <x v="1"/>
    <m/>
    <s v=""/>
    <s v=""/>
  </r>
  <r>
    <x v="317"/>
    <s v="Høsterkøb/Hammershøj"/>
    <x v="2"/>
    <s v="VG"/>
    <n v="8"/>
    <n v="2"/>
    <x v="1"/>
    <s v=""/>
    <x v="0"/>
    <x v="1"/>
    <m/>
    <s v=""/>
    <s v=""/>
  </r>
  <r>
    <x v="317"/>
    <s v="KATRINEBJERGSKOLEN"/>
    <x v="5"/>
    <n v="5"/>
    <n v="7"/>
    <n v="2"/>
    <x v="1"/>
    <s v=""/>
    <x v="0"/>
    <x v="1"/>
    <m/>
    <s v=""/>
    <s v="x"/>
  </r>
  <r>
    <x v="317"/>
    <s v="Stenagergård"/>
    <x v="3"/>
    <s v="9-12"/>
    <n v="7"/>
    <n v="3"/>
    <x v="1"/>
    <s v=""/>
    <x v="0"/>
    <x v="1"/>
    <m/>
    <s v=""/>
    <s v=""/>
  </r>
  <r>
    <x v="317"/>
    <s v="Solvangsskolen"/>
    <x v="3"/>
    <s v="8-10"/>
    <n v="6"/>
    <n v="3"/>
    <x v="1"/>
    <s v=""/>
    <x v="0"/>
    <x v="1"/>
    <m/>
    <s v=""/>
    <s v="x"/>
  </r>
  <r>
    <x v="317"/>
    <s v="Låsby skole afd"/>
    <x v="4"/>
    <n v="3"/>
    <n v="5"/>
    <n v="1"/>
    <x v="1"/>
    <s v=""/>
    <x v="0"/>
    <x v="6"/>
    <m/>
    <s v=""/>
    <s v=""/>
  </r>
  <r>
    <x v="318"/>
    <s v="Rundhøjskolen"/>
    <x v="5"/>
    <n v="6"/>
    <n v="29"/>
    <n v="2"/>
    <x v="24"/>
    <m/>
    <x v="1"/>
    <x v="0"/>
    <m/>
    <s v="x"/>
    <s v="x"/>
  </r>
  <r>
    <x v="318"/>
    <s v="Søndervangskolen"/>
    <x v="5"/>
    <n v="4"/>
    <n v="18"/>
    <n v="2"/>
    <x v="23"/>
    <m/>
    <x v="1"/>
    <x v="0"/>
    <m/>
    <s v="x"/>
    <s v="x"/>
  </r>
  <r>
    <x v="318"/>
    <s v="Søndervangskolen"/>
    <x v="5"/>
    <n v="4"/>
    <n v="18"/>
    <n v="2"/>
    <x v="23"/>
    <m/>
    <x v="1"/>
    <x v="0"/>
    <m/>
    <s v="x"/>
    <s v="x"/>
  </r>
  <r>
    <x v="318"/>
    <s v="Skolecenter Hirtshals"/>
    <x v="5"/>
    <n v="4"/>
    <n v="16"/>
    <n v="2"/>
    <x v="23"/>
    <m/>
    <x v="1"/>
    <x v="0"/>
    <m/>
    <m/>
    <m/>
  </r>
  <r>
    <x v="318"/>
    <s v="Skolecenter Hirtshals"/>
    <x v="5"/>
    <n v="4"/>
    <n v="16"/>
    <n v="2"/>
    <x v="23"/>
    <m/>
    <x v="1"/>
    <x v="0"/>
    <m/>
    <m/>
    <m/>
  </r>
  <r>
    <x v="318"/>
    <s v="Skolecenter Hirtshals"/>
    <x v="5"/>
    <n v="5"/>
    <n v="16"/>
    <n v="2"/>
    <x v="23"/>
    <m/>
    <x v="1"/>
    <x v="0"/>
    <m/>
    <m/>
    <m/>
  </r>
  <r>
    <x v="318"/>
    <s v="Skolecenter Hirtshals"/>
    <x v="5"/>
    <n v="5"/>
    <n v="16"/>
    <n v="2"/>
    <x v="23"/>
    <m/>
    <x v="1"/>
    <x v="0"/>
    <m/>
    <m/>
    <m/>
  </r>
  <r>
    <x v="318"/>
    <s v="Hem skole"/>
    <x v="4"/>
    <n v="0"/>
    <n v="19"/>
    <n v="2"/>
    <x v="25"/>
    <m/>
    <x v="1"/>
    <x v="0"/>
    <m/>
    <m/>
    <m/>
  </r>
  <r>
    <x v="318"/>
    <s v="Hem skole"/>
    <x v="4"/>
    <n v="1"/>
    <n v="19"/>
    <n v="2"/>
    <x v="25"/>
    <m/>
    <x v="1"/>
    <x v="0"/>
    <m/>
    <m/>
    <m/>
  </r>
  <r>
    <x v="318"/>
    <s v="Hem skole"/>
    <x v="4"/>
    <n v="2"/>
    <n v="19"/>
    <n v="2"/>
    <x v="25"/>
    <m/>
    <x v="1"/>
    <x v="0"/>
    <m/>
    <m/>
    <m/>
  </r>
  <r>
    <x v="318"/>
    <s v="Hem skole"/>
    <x v="4"/>
    <n v="3"/>
    <n v="19"/>
    <n v="2"/>
    <x v="23"/>
    <m/>
    <x v="1"/>
    <x v="0"/>
    <m/>
    <m/>
    <m/>
  </r>
  <r>
    <x v="318"/>
    <s v="Hem skole"/>
    <x v="5"/>
    <n v="4"/>
    <n v="19"/>
    <n v="2"/>
    <x v="23"/>
    <m/>
    <x v="1"/>
    <x v="0"/>
    <m/>
    <m/>
    <m/>
  </r>
  <r>
    <x v="318"/>
    <s v="Hem skole"/>
    <x v="5"/>
    <n v="5"/>
    <n v="19"/>
    <n v="2"/>
    <x v="23"/>
    <m/>
    <x v="1"/>
    <x v="0"/>
    <m/>
    <m/>
    <m/>
  </r>
  <r>
    <x v="318"/>
    <s v="Go Zebra"/>
    <x v="17"/>
    <s v="Virksomhed"/>
    <n v="5"/>
    <n v="2"/>
    <x v="14"/>
    <m/>
    <x v="1"/>
    <x v="0"/>
    <m/>
    <m/>
    <m/>
  </r>
  <r>
    <x v="318"/>
    <s v="Hem Børnehave og Skole"/>
    <x v="4"/>
    <s v="0-6"/>
    <n v="28"/>
    <n v="4"/>
    <x v="0"/>
    <m/>
    <x v="0"/>
    <x v="0"/>
    <m/>
    <m/>
    <m/>
  </r>
  <r>
    <x v="318"/>
    <s v="Hem Børnehave og Skole"/>
    <x v="4"/>
    <s v="0-6"/>
    <n v="28"/>
    <n v="4"/>
    <x v="0"/>
    <m/>
    <x v="0"/>
    <x v="0"/>
    <m/>
    <m/>
    <m/>
  </r>
  <r>
    <x v="318"/>
    <s v="rathlouskolen odder"/>
    <x v="3"/>
    <n v="9"/>
    <n v="27"/>
    <n v="1"/>
    <x v="1"/>
    <s v=""/>
    <x v="0"/>
    <x v="1"/>
    <m/>
    <s v=""/>
    <s v=""/>
  </r>
  <r>
    <x v="318"/>
    <s v="rathlouskolen odder"/>
    <x v="3"/>
    <n v="9"/>
    <n v="27"/>
    <n v="0"/>
    <x v="1"/>
    <s v=""/>
    <x v="0"/>
    <x v="1"/>
    <m/>
    <m/>
    <m/>
  </r>
  <r>
    <x v="318"/>
    <s v="Gammelgårdsskolen"/>
    <x v="5"/>
    <n v="5"/>
    <n v="27"/>
    <n v="2.5"/>
    <x v="1"/>
    <s v=""/>
    <x v="0"/>
    <x v="10"/>
    <m/>
    <s v=""/>
    <s v=""/>
  </r>
  <r>
    <x v="318"/>
    <s v="Gammelgårdsskolen"/>
    <x v="5"/>
    <n v="5"/>
    <n v="27"/>
    <n v="2.5"/>
    <x v="1"/>
    <s v=""/>
    <x v="0"/>
    <x v="10"/>
    <m/>
    <s v=""/>
    <s v=""/>
  </r>
  <r>
    <x v="318"/>
    <s v="Hem Børnehave og Skole"/>
    <x v="4"/>
    <s v="0-6"/>
    <n v="27"/>
    <n v="4"/>
    <x v="1"/>
    <s v=""/>
    <x v="0"/>
    <x v="1"/>
    <m/>
    <s v=""/>
    <s v=""/>
  </r>
  <r>
    <x v="318"/>
    <s v="Hem Børnehave og Skole"/>
    <x v="4"/>
    <s v="0-6"/>
    <n v="27"/>
    <n v="4"/>
    <x v="0"/>
    <m/>
    <x v="0"/>
    <x v="0"/>
    <m/>
    <m/>
    <m/>
  </r>
  <r>
    <x v="318"/>
    <s v="LÆRERUDDANNELSEN AARHUS"/>
    <x v="10"/>
    <s v="VIA"/>
    <n v="25"/>
    <n v="2"/>
    <x v="0"/>
    <s v=""/>
    <x v="0"/>
    <x v="1"/>
    <m/>
    <s v=""/>
    <s v="x"/>
  </r>
  <r>
    <x v="318"/>
    <s v="Skovvangskolen Hammel"/>
    <x v="3"/>
    <n v="10"/>
    <n v="22"/>
    <n v="2"/>
    <x v="1"/>
    <s v=""/>
    <x v="0"/>
    <x v="1"/>
    <m/>
    <s v=""/>
    <s v=""/>
  </r>
  <r>
    <x v="318"/>
    <s v="Skolecenter Hirtshals"/>
    <x v="5"/>
    <s v="4-5"/>
    <n v="21.333333333333332"/>
    <n v="2"/>
    <x v="1"/>
    <s v=""/>
    <x v="0"/>
    <x v="1"/>
    <m/>
    <s v=""/>
    <s v=""/>
  </r>
  <r>
    <x v="318"/>
    <s v="Skolecenter Hirtshals"/>
    <x v="5"/>
    <s v="4-5"/>
    <n v="21.333333333333332"/>
    <n v="2"/>
    <x v="1"/>
    <s v=""/>
    <x v="0"/>
    <x v="1"/>
    <m/>
    <s v=""/>
    <s v=""/>
  </r>
  <r>
    <x v="318"/>
    <s v="Skolecenter Hirtshals"/>
    <x v="5"/>
    <s v="4-5"/>
    <n v="21.333333333333332"/>
    <n v="2"/>
    <x v="1"/>
    <s v=""/>
    <x v="0"/>
    <x v="1"/>
    <m/>
    <s v=""/>
    <s v=""/>
  </r>
  <r>
    <x v="318"/>
    <s v="Skovby børnehus Guldsmeden"/>
    <x v="0"/>
    <s v="Børnehave"/>
    <n v="20"/>
    <n v="4"/>
    <x v="1"/>
    <s v=""/>
    <x v="0"/>
    <x v="1"/>
    <m/>
    <s v=""/>
    <s v="x"/>
  </r>
  <r>
    <x v="318"/>
    <s v="Gudenåskolen"/>
    <x v="4"/>
    <n v="1"/>
    <n v="20"/>
    <n v="3"/>
    <x v="1"/>
    <s v=""/>
    <x v="0"/>
    <x v="0"/>
    <m/>
    <s v=""/>
    <s v=""/>
  </r>
  <r>
    <x v="318"/>
    <s v="Søndervangskolen"/>
    <x v="5"/>
    <n v="4"/>
    <n v="17"/>
    <n v="3"/>
    <x v="1"/>
    <s v=""/>
    <x v="0"/>
    <x v="1"/>
    <m/>
    <s v=""/>
    <s v="x"/>
  </r>
  <r>
    <x v="318"/>
    <s v="Tilst Skole"/>
    <x v="5"/>
    <n v="4"/>
    <n v="16"/>
    <n v="2"/>
    <x v="1"/>
    <s v=""/>
    <x v="0"/>
    <x v="1"/>
    <m/>
    <s v=""/>
    <s v="x"/>
  </r>
  <r>
    <x v="318"/>
    <s v="Dr Alexandr Skole"/>
    <x v="8"/>
    <s v=""/>
    <n v="14"/>
    <n v="3"/>
    <x v="1"/>
    <s v=""/>
    <x v="0"/>
    <x v="0"/>
    <m/>
    <s v=""/>
    <s v="x"/>
  </r>
  <r>
    <x v="318"/>
    <s v="Hobditten"/>
    <x v="0"/>
    <s v="Børnehave"/>
    <n v="10"/>
    <s v="?"/>
    <x v="1"/>
    <s v=""/>
    <x v="0"/>
    <x v="1"/>
    <m/>
    <s v=""/>
    <s v="x"/>
  </r>
  <r>
    <x v="318"/>
    <s v="Vuggestuen Stenhøjgård"/>
    <x v="2"/>
    <s v="VG"/>
    <n v="8"/>
    <n v="2"/>
    <x v="1"/>
    <s v=""/>
    <x v="0"/>
    <x v="1"/>
    <m/>
    <s v=""/>
    <s v=""/>
  </r>
  <r>
    <x v="318"/>
    <s v="Løgtengården"/>
    <x v="0"/>
    <s v="Børnehave"/>
    <n v="8"/>
    <n v="3"/>
    <x v="1"/>
    <s v=""/>
    <x v="0"/>
    <x v="1"/>
    <m/>
    <s v=""/>
    <s v="x"/>
  </r>
  <r>
    <x v="318"/>
    <s v="Fjordbakkeskolen afd. Taulov Fredericia"/>
    <x v="5"/>
    <s v="5-6"/>
    <n v="6"/>
    <n v="1"/>
    <x v="1"/>
    <s v=""/>
    <x v="0"/>
    <x v="1"/>
    <m/>
    <s v=""/>
    <s v=""/>
  </r>
  <r>
    <x v="318"/>
    <s v="Fårupgård ungdomscenter"/>
    <x v="3"/>
    <s v="8-10"/>
    <n v="2"/>
    <n v="2"/>
    <x v="1"/>
    <s v=""/>
    <x v="0"/>
    <x v="1"/>
    <m/>
    <s v=""/>
    <s v=""/>
  </r>
  <r>
    <x v="318"/>
    <s v="åby skole"/>
    <x v="3"/>
    <n v="9"/>
    <m/>
    <n v="1"/>
    <x v="1"/>
    <s v=""/>
    <x v="0"/>
    <x v="1"/>
    <m/>
    <s v=""/>
    <s v=""/>
  </r>
  <r>
    <x v="318"/>
    <s v="Stensagreskolen"/>
    <x v="3"/>
    <s v="7-10"/>
    <n v="2"/>
    <n v="2"/>
    <x v="1"/>
    <s v=""/>
    <x v="0"/>
    <x v="1"/>
    <m/>
    <s v=""/>
    <s v="x"/>
  </r>
  <r>
    <x v="319"/>
    <s v="Rundhøjskolen"/>
    <x v="3"/>
    <n v="8"/>
    <n v="25"/>
    <n v="1"/>
    <x v="24"/>
    <m/>
    <x v="1"/>
    <x v="0"/>
    <m/>
    <s v="x"/>
    <s v="x"/>
  </r>
  <r>
    <x v="319"/>
    <s v="Rundhøjskolen"/>
    <x v="3"/>
    <n v="8"/>
    <n v="25"/>
    <n v="1"/>
    <x v="24"/>
    <m/>
    <x v="1"/>
    <x v="0"/>
    <m/>
    <s v="x"/>
    <s v="x"/>
  </r>
  <r>
    <x v="319"/>
    <s v="Engdalsskolen"/>
    <x v="5"/>
    <n v="6"/>
    <n v="24"/>
    <n v="2"/>
    <x v="23"/>
    <m/>
    <x v="1"/>
    <x v="0"/>
    <m/>
    <s v="x"/>
    <s v="x"/>
  </r>
  <r>
    <x v="319"/>
    <s v="Vorrevangskolen"/>
    <x v="7"/>
    <s v="Special"/>
    <n v="10"/>
    <n v="4"/>
    <x v="26"/>
    <m/>
    <x v="1"/>
    <x v="0"/>
    <s v="x"/>
    <s v="x"/>
    <s v="x"/>
  </r>
  <r>
    <x v="319"/>
    <s v="Sletten skole"/>
    <x v="5"/>
    <n v="5"/>
    <n v="28"/>
    <n v="3"/>
    <x v="1"/>
    <s v=""/>
    <x v="0"/>
    <x v="22"/>
    <m/>
    <m/>
    <m/>
  </r>
  <r>
    <x v="319"/>
    <s v="Nørrestenbro"/>
    <x v="2"/>
    <s v="vg"/>
    <n v="28"/>
    <n v="8"/>
    <x v="1"/>
    <s v=""/>
    <x v="0"/>
    <x v="0"/>
    <m/>
    <s v=""/>
    <s v="x"/>
  </r>
  <r>
    <x v="319"/>
    <s v="Sletten skole"/>
    <x v="5"/>
    <n v="5"/>
    <n v="27"/>
    <n v="3"/>
    <x v="1"/>
    <s v=""/>
    <x v="0"/>
    <x v="22"/>
    <m/>
    <s v=""/>
    <s v=""/>
  </r>
  <r>
    <x v="319"/>
    <s v="Sletten skole"/>
    <x v="5"/>
    <n v="5"/>
    <n v="27"/>
    <n v="3"/>
    <x v="1"/>
    <s v=""/>
    <x v="0"/>
    <x v="22"/>
    <m/>
    <m/>
    <m/>
  </r>
  <r>
    <x v="319"/>
    <s v="Vestfjendesskolen"/>
    <x v="3"/>
    <s v="6-9"/>
    <n v="26.5"/>
    <n v="5.5"/>
    <x v="1"/>
    <s v=""/>
    <x v="0"/>
    <x v="1"/>
    <m/>
    <s v=""/>
    <s v="x"/>
  </r>
  <r>
    <x v="319"/>
    <s v="Vestfjendesskolen"/>
    <x v="3"/>
    <s v="6-9"/>
    <n v="26.5"/>
    <n v="5.5"/>
    <x v="1"/>
    <s v=""/>
    <x v="0"/>
    <x v="1"/>
    <m/>
    <s v=""/>
    <s v="x"/>
  </r>
  <r>
    <x v="319"/>
    <s v="Aarhus Tech"/>
    <x v="3"/>
    <n v="10"/>
    <n v="25"/>
    <n v="2"/>
    <x v="1"/>
    <s v=""/>
    <x v="0"/>
    <x v="10"/>
    <m/>
    <s v=""/>
    <s v="x"/>
  </r>
  <r>
    <x v="319"/>
    <s v="Aarhus Tech"/>
    <x v="3"/>
    <n v="10"/>
    <n v="25"/>
    <n v="2"/>
    <x v="1"/>
    <s v=""/>
    <x v="0"/>
    <x v="10"/>
    <m/>
    <s v=""/>
    <s v="x"/>
  </r>
  <r>
    <x v="319"/>
    <s v="Aarhus Tech"/>
    <x v="3"/>
    <n v="10"/>
    <n v="25"/>
    <n v="1"/>
    <x v="1"/>
    <s v=""/>
    <x v="0"/>
    <x v="10"/>
    <m/>
    <s v=""/>
    <s v="x"/>
  </r>
  <r>
    <x v="319"/>
    <s v="Aarhus Tech"/>
    <x v="3"/>
    <n v="10"/>
    <n v="25"/>
    <n v="1"/>
    <x v="1"/>
    <s v=""/>
    <x v="0"/>
    <x v="10"/>
    <m/>
    <s v=""/>
    <s v="x"/>
  </r>
  <r>
    <x v="319"/>
    <s v="Åby Skole"/>
    <x v="5"/>
    <n v="5"/>
    <n v="24"/>
    <n v="2"/>
    <x v="1"/>
    <s v=""/>
    <x v="0"/>
    <x v="1"/>
    <m/>
    <s v=""/>
    <s v="x"/>
  </r>
  <r>
    <x v="319"/>
    <s v="Åby Skole"/>
    <x v="5"/>
    <n v="5"/>
    <n v="24"/>
    <n v="2"/>
    <x v="1"/>
    <s v=""/>
    <x v="0"/>
    <x v="1"/>
    <m/>
    <s v=""/>
    <s v="x"/>
  </r>
  <r>
    <x v="319"/>
    <s v="bryrup skole"/>
    <x v="3"/>
    <n v="7"/>
    <n v="24"/>
    <n v="2"/>
    <x v="1"/>
    <s v=""/>
    <x v="0"/>
    <x v="1"/>
    <m/>
    <s v=""/>
    <s v=""/>
  </r>
  <r>
    <x v="319"/>
    <s v="Tranbjergskolen"/>
    <x v="4"/>
    <n v="1"/>
    <n v="23"/>
    <n v="3"/>
    <x v="1"/>
    <s v=""/>
    <x v="0"/>
    <x v="1"/>
    <m/>
    <s v=""/>
    <s v="x"/>
  </r>
  <r>
    <x v="319"/>
    <s v="Gammelgaardsskolen"/>
    <x v="3"/>
    <n v="7"/>
    <n v="23"/>
    <n v="2"/>
    <x v="1"/>
    <s v=""/>
    <x v="0"/>
    <x v="1"/>
    <m/>
    <s v=""/>
    <s v="x"/>
  </r>
  <r>
    <x v="319"/>
    <s v="Next Vestskoven"/>
    <x v="2"/>
    <s v="3g"/>
    <n v="20.5"/>
    <n v="1.5"/>
    <x v="1"/>
    <s v=""/>
    <x v="0"/>
    <x v="1"/>
    <m/>
    <s v=""/>
    <s v=""/>
  </r>
  <r>
    <x v="319"/>
    <s v="Next Vestskoven"/>
    <x v="2"/>
    <s v="3g"/>
    <n v="20.5"/>
    <n v="1.5"/>
    <x v="1"/>
    <s v=""/>
    <x v="0"/>
    <x v="1"/>
    <m/>
    <s v=""/>
    <s v=""/>
  </r>
  <r>
    <x v="319"/>
    <s v="Gammelgaardsskolen"/>
    <x v="4"/>
    <n v="3"/>
    <n v="20"/>
    <n v="2"/>
    <x v="1"/>
    <s v=""/>
    <x v="0"/>
    <x v="1"/>
    <m/>
    <s v=""/>
    <s v=""/>
  </r>
  <r>
    <x v="319"/>
    <s v="Aarhus Tech"/>
    <x v="2"/>
    <s v="GF1"/>
    <n v="19"/>
    <n v="1"/>
    <x v="1"/>
    <s v=""/>
    <x v="0"/>
    <x v="1"/>
    <m/>
    <s v=""/>
    <s v="x"/>
  </r>
  <r>
    <x v="319"/>
    <s v="Aarhus Tech"/>
    <x v="2"/>
    <s v="GF1"/>
    <n v="19"/>
    <n v="1"/>
    <x v="1"/>
    <s v=""/>
    <x v="0"/>
    <x v="1"/>
    <m/>
    <s v=""/>
    <s v="x"/>
  </r>
  <r>
    <x v="319"/>
    <s v="VIA"/>
    <x v="10"/>
    <s v="VIA"/>
    <n v="17.5"/>
    <n v="1.5"/>
    <x v="1"/>
    <s v=""/>
    <x v="0"/>
    <x v="1"/>
    <m/>
    <s v=""/>
    <s v="x"/>
  </r>
  <r>
    <x v="319"/>
    <s v="VIA"/>
    <x v="10"/>
    <s v="VIA"/>
    <n v="17.5"/>
    <n v="1.5"/>
    <x v="1"/>
    <s v=""/>
    <x v="0"/>
    <x v="1"/>
    <m/>
    <s v=""/>
    <s v="x"/>
  </r>
  <r>
    <x v="319"/>
    <s v="Vorrevangskolen"/>
    <x v="5"/>
    <n v="6"/>
    <n v="16"/>
    <n v="1"/>
    <x v="1"/>
    <s v=""/>
    <x v="0"/>
    <x v="1"/>
    <m/>
    <s v=""/>
    <s v="x"/>
  </r>
  <r>
    <x v="319"/>
    <s v="Samsøgades Skole"/>
    <x v="4"/>
    <n v="1"/>
    <n v="16"/>
    <n v="3"/>
    <x v="1"/>
    <s v=""/>
    <x v="0"/>
    <x v="1"/>
    <m/>
    <s v=""/>
    <s v="x"/>
  </r>
  <r>
    <x v="319"/>
    <s v="Leonardoskolen"/>
    <x v="5"/>
    <s v="4,5,6"/>
    <n v="15"/>
    <n v="3"/>
    <x v="1"/>
    <s v=""/>
    <x v="0"/>
    <x v="0"/>
    <m/>
    <s v=""/>
    <s v="x"/>
  </r>
  <r>
    <x v="319"/>
    <s v="SSØ ØSTJYLLAND / SKANDERBORG AFD."/>
    <x v="12"/>
    <s v="SOSU"/>
    <n v="10"/>
    <n v="3"/>
    <x v="1"/>
    <s v=""/>
    <x v="0"/>
    <x v="7"/>
    <m/>
    <s v=""/>
    <s v=""/>
  </r>
  <r>
    <x v="319"/>
    <s v="Langagerskolen"/>
    <x v="4"/>
    <s v="2-4"/>
    <n v="7"/>
    <n v="3"/>
    <x v="1"/>
    <s v=""/>
    <x v="0"/>
    <x v="1"/>
    <m/>
    <s v=""/>
    <s v="x"/>
  </r>
  <r>
    <x v="319"/>
    <s v="DALGAS SKOLEN"/>
    <x v="8"/>
    <s v=""/>
    <n v="6"/>
    <n v="1"/>
    <x v="1"/>
    <s v=""/>
    <x v="0"/>
    <x v="1"/>
    <m/>
    <s v=""/>
    <s v=""/>
  </r>
  <r>
    <x v="319"/>
    <s v="STU Hadsten"/>
    <x v="18"/>
    <s v="STU"/>
    <n v="4"/>
    <n v="2"/>
    <x v="1"/>
    <s v=""/>
    <x v="0"/>
    <x v="0"/>
    <m/>
    <s v=""/>
    <s v="x"/>
  </r>
  <r>
    <x v="320"/>
    <s v="Åby Skole"/>
    <x v="3"/>
    <n v="7"/>
    <n v="15"/>
    <n v="2"/>
    <x v="1"/>
    <s v=""/>
    <x v="0"/>
    <x v="1"/>
    <m/>
    <s v=""/>
    <s v="x"/>
  </r>
  <r>
    <x v="320"/>
    <s v="EUX Nord"/>
    <x v="1"/>
    <n v="1"/>
    <n v="8"/>
    <n v="2"/>
    <x v="1"/>
    <s v=""/>
    <x v="0"/>
    <x v="1"/>
    <m/>
    <s v=""/>
    <s v=""/>
  </r>
  <r>
    <x v="321"/>
    <s v="Held ege skole"/>
    <x v="5"/>
    <n v="4"/>
    <n v="27.5"/>
    <n v="2"/>
    <x v="1"/>
    <s v=""/>
    <x v="0"/>
    <x v="1"/>
    <m/>
    <s v=""/>
    <s v=""/>
  </r>
  <r>
    <x v="321"/>
    <s v="Held ege skole"/>
    <x v="5"/>
    <n v="4"/>
    <n v="27.5"/>
    <n v="2"/>
    <x v="1"/>
    <s v=""/>
    <x v="0"/>
    <x v="1"/>
    <m/>
    <s v=""/>
    <s v=""/>
  </r>
  <r>
    <x v="321"/>
    <s v="malling skole"/>
    <x v="5"/>
    <s v="3-5"/>
    <n v="22.5"/>
    <n v="1"/>
    <x v="0"/>
    <s v=""/>
    <x v="0"/>
    <x v="0"/>
    <m/>
    <s v=""/>
    <s v="x"/>
  </r>
  <r>
    <x v="321"/>
    <s v="malling skole"/>
    <x v="5"/>
    <s v="3-5"/>
    <n v="22.5"/>
    <n v="1"/>
    <x v="0"/>
    <s v=""/>
    <x v="0"/>
    <x v="0"/>
    <m/>
    <s v=""/>
    <s v="x"/>
  </r>
  <r>
    <x v="321"/>
    <s v="Rockvejrskole"/>
    <x v="4"/>
    <n v="3"/>
    <n v="21"/>
    <n v="3"/>
    <x v="1"/>
    <s v=""/>
    <x v="0"/>
    <x v="1"/>
    <m/>
    <s v=""/>
    <s v=""/>
  </r>
  <r>
    <x v="321"/>
    <s v="Væksthuset"/>
    <x v="3"/>
    <s v="7-10"/>
    <n v="3"/>
    <n v="4"/>
    <x v="1"/>
    <s v=""/>
    <x v="0"/>
    <x v="1"/>
    <m/>
    <s v=""/>
    <s v="x"/>
  </r>
  <r>
    <x v="322"/>
    <s v="Lisbjergskolen Sfo"/>
    <x v="4"/>
    <s v="0-3"/>
    <n v="23"/>
    <n v="6"/>
    <x v="1"/>
    <s v=""/>
    <x v="0"/>
    <x v="1"/>
    <m/>
    <s v=""/>
    <s v="x"/>
  </r>
  <r>
    <x v="322"/>
    <s v="Vejen ungdomsskole"/>
    <x v="2"/>
    <s v="Ungdomsskole"/>
    <n v="20"/>
    <n v="3"/>
    <x v="1"/>
    <s v=""/>
    <x v="0"/>
    <x v="1"/>
    <m/>
    <s v=""/>
    <s v=""/>
  </r>
  <r>
    <x v="322"/>
    <s v="skævring skole"/>
    <x v="4"/>
    <n v="3"/>
    <n v="20"/>
    <n v="3"/>
    <x v="1"/>
    <s v=""/>
    <x v="0"/>
    <x v="1"/>
    <m/>
    <s v=""/>
    <s v="x"/>
  </r>
  <r>
    <x v="322"/>
    <s v="AOF, Job og dansk"/>
    <x v="16"/>
    <s v="Sprogskole"/>
    <n v="14"/>
    <n v="1"/>
    <x v="1"/>
    <s v=""/>
    <x v="0"/>
    <x v="10"/>
    <m/>
    <s v=""/>
    <s v="x"/>
  </r>
  <r>
    <x v="322"/>
    <s v="Dagtilbud langenæsen"/>
    <x v="0"/>
    <s v="Børnehave"/>
    <n v="8"/>
    <n v="3"/>
    <x v="1"/>
    <s v=""/>
    <x v="0"/>
    <x v="0"/>
    <m/>
    <s v=""/>
    <s v="x"/>
  </r>
  <r>
    <x v="323"/>
    <s v="AARHUS TECH"/>
    <x v="2"/>
    <s v="Gym."/>
    <n v="27"/>
    <n v="2"/>
    <x v="1"/>
    <s v=""/>
    <x v="0"/>
    <x v="1"/>
    <m/>
    <s v=""/>
    <s v="x"/>
  </r>
  <r>
    <x v="323"/>
    <s v="AARHUS TECH"/>
    <x v="2"/>
    <s v="Gym."/>
    <n v="27"/>
    <n v="2"/>
    <x v="1"/>
    <s v=""/>
    <x v="0"/>
    <x v="1"/>
    <m/>
    <s v=""/>
    <s v="x"/>
  </r>
  <r>
    <x v="323"/>
    <s v="AARHUS TECH"/>
    <x v="2"/>
    <s v="Gym."/>
    <n v="26"/>
    <n v="1"/>
    <x v="1"/>
    <s v=""/>
    <x v="0"/>
    <x v="1"/>
    <m/>
    <s v=""/>
    <s v="x"/>
  </r>
  <r>
    <x v="324"/>
    <s v="Rundhøjskolen"/>
    <x v="2"/>
    <s v="2g"/>
    <n v="20"/>
    <n v="2"/>
    <x v="1"/>
    <s v="x"/>
    <x v="0"/>
    <x v="1"/>
    <m/>
    <s v=""/>
    <s v=""/>
  </r>
  <r>
    <x v="324"/>
    <s v="Langagerskolen"/>
    <x v="5"/>
    <s v="3-5"/>
    <n v="9"/>
    <n v="10"/>
    <x v="1"/>
    <s v=""/>
    <x v="0"/>
    <x v="0"/>
    <m/>
    <s v=""/>
    <s v=""/>
  </r>
  <r>
    <x v="325"/>
    <s v="Frederiksbjerg skole"/>
    <x v="5"/>
    <n v="6"/>
    <n v="17"/>
    <n v="2"/>
    <x v="1"/>
    <s v=""/>
    <x v="0"/>
    <x v="7"/>
    <m/>
    <s v=""/>
    <s v=""/>
  </r>
  <r>
    <x v="325"/>
    <s v="Vorrevangsskolen"/>
    <x v="3"/>
    <s v="8-9"/>
    <n v="9"/>
    <n v="3"/>
    <x v="1"/>
    <s v=""/>
    <x v="0"/>
    <x v="1"/>
    <m/>
    <s v=""/>
    <s v="x"/>
  </r>
  <r>
    <x v="326"/>
    <s v="Viby Skole"/>
    <x v="5"/>
    <s v="4-8"/>
    <n v="19"/>
    <n v="2"/>
    <x v="1"/>
    <s v=""/>
    <x v="0"/>
    <x v="1"/>
    <m/>
    <s v=""/>
    <s v="x"/>
  </r>
  <r>
    <x v="326"/>
    <s v="Viby Skole"/>
    <x v="5"/>
    <s v="4-8"/>
    <n v="19"/>
    <n v="2"/>
    <x v="1"/>
    <s v=""/>
    <x v="0"/>
    <x v="1"/>
    <m/>
    <s v=""/>
    <s v="x"/>
  </r>
  <r>
    <x v="327"/>
    <s v="Skovby Børnehus, Guldsmeden"/>
    <x v="0"/>
    <s v="Børnehave"/>
    <n v="18"/>
    <n v="4"/>
    <x v="1"/>
    <s v=""/>
    <x v="0"/>
    <x v="1"/>
    <m/>
    <s v=""/>
    <s v=""/>
  </r>
  <r>
    <x v="328"/>
    <s v="Mølleskolen Ry"/>
    <x v="3"/>
    <n v="7"/>
    <n v="23"/>
    <n v="1.5"/>
    <x v="1"/>
    <s v=""/>
    <x v="0"/>
    <x v="1"/>
    <m/>
    <s v=""/>
    <s v=""/>
  </r>
  <r>
    <x v="328"/>
    <s v="Mølleskolen Ry"/>
    <x v="3"/>
    <n v="7"/>
    <n v="23"/>
    <n v="1.5"/>
    <x v="1"/>
    <s v=""/>
    <x v="0"/>
    <x v="1"/>
    <m/>
    <s v=""/>
    <s v=""/>
  </r>
  <r>
    <x v="329"/>
    <s v="Århus STU Syd"/>
    <x v="18"/>
    <s v="STU"/>
    <n v="6"/>
    <n v="3"/>
    <x v="1"/>
    <s v=""/>
    <x v="0"/>
    <x v="0"/>
    <m/>
    <s v=""/>
    <s v="x"/>
  </r>
  <r>
    <x v="329"/>
    <s v="Læssøegade Skole"/>
    <x v="17"/>
    <s v="SFO"/>
    <n v="5"/>
    <n v="1"/>
    <x v="1"/>
    <s v=""/>
    <x v="0"/>
    <x v="1"/>
    <m/>
    <s v=""/>
    <s v=""/>
  </r>
  <r>
    <x v="330"/>
    <s v="Klubberne Peter Fabers Vej"/>
    <x v="19"/>
    <s v="Klub"/>
    <n v="11"/>
    <n v="3"/>
    <x v="1"/>
    <s v=""/>
    <x v="0"/>
    <x v="1"/>
    <m/>
    <s v=""/>
    <s v="x"/>
  </r>
  <r>
    <x v="330"/>
    <s v="Klubben Akva"/>
    <x v="5"/>
    <n v="4"/>
    <n v="5"/>
    <n v="1"/>
    <x v="1"/>
    <s v=""/>
    <x v="0"/>
    <x v="1"/>
    <m/>
    <s v=""/>
    <s v="x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6">
  <r>
    <x v="0"/>
    <s v="Rundhøjskolen"/>
    <s v="Folk. Ud."/>
    <n v="8"/>
    <n v="19"/>
    <n v="2"/>
    <s v="Aarhus under besættelsen - Opgørets Time"/>
    <m/>
    <m/>
    <m/>
    <m/>
    <s v="x"/>
    <s v="x"/>
  </r>
  <r>
    <x v="1"/>
    <s v="Skanderborg Gymnasium"/>
    <s v="Ung."/>
    <s v="Gym"/>
    <n v="24"/>
    <n v="2"/>
    <s v="Frisind og Forandring"/>
    <m/>
    <m/>
    <m/>
    <m/>
    <m/>
    <m/>
  </r>
  <r>
    <x v="2"/>
    <s v="SKANDERBORG-ODDER CENTER FOR UDDANNELSE"/>
    <s v="Ung."/>
    <s v="2.g"/>
    <n v="27"/>
    <n v="2"/>
    <s v="Frisind og Forandring"/>
    <m/>
    <m/>
    <m/>
    <m/>
    <m/>
    <m/>
  </r>
  <r>
    <x v="2"/>
    <s v="SKANDERBORG-ODDER CENTER FOR UDDANNELSE"/>
    <s v="Ung."/>
    <s v="2.g"/>
    <n v="27"/>
    <n v="2"/>
    <s v="Frisind og Forandring"/>
    <m/>
    <m/>
    <m/>
    <m/>
    <m/>
    <m/>
  </r>
  <r>
    <x v="2"/>
    <s v="SKANDERBORG-ODDER CENTER FOR UDDANNELSE"/>
    <s v="Ung."/>
    <s v="2.g"/>
    <n v="27"/>
    <n v="2"/>
    <s v="Frisind og Forandring"/>
    <m/>
    <m/>
    <m/>
    <m/>
    <m/>
    <m/>
  </r>
  <r>
    <x v="3"/>
    <s v="SKANDERBORG-ODDER CENTER FOR UDDANNELSE"/>
    <s v="Ung."/>
    <s v="2.g"/>
    <n v="27"/>
    <n v="2"/>
    <s v="Frisind og Forandring"/>
    <m/>
    <m/>
    <m/>
    <m/>
    <m/>
    <m/>
  </r>
  <r>
    <x v="3"/>
    <s v="SKANDERBORG-ODDER CENTER FOR UDDANNELSE"/>
    <s v="Ung."/>
    <s v="2.g"/>
    <n v="27"/>
    <n v="2"/>
    <s v="Frisind og Forandring"/>
    <m/>
    <m/>
    <m/>
    <m/>
    <m/>
    <m/>
  </r>
  <r>
    <x v="3"/>
    <s v="SKANDERBORG-ODDER CENTER FOR UDDANNELSE"/>
    <s v="Ung."/>
    <s v="2.g"/>
    <n v="27"/>
    <n v="2"/>
    <s v="Frisind og Forandring"/>
    <m/>
    <m/>
    <m/>
    <m/>
    <m/>
    <m/>
  </r>
  <r>
    <x v="3"/>
    <s v="Byskolen Gnist"/>
    <s v="Folk. Ind. "/>
    <s v="2.-4."/>
    <n v="18"/>
    <n v="2"/>
    <s v="Ska' vi lege?"/>
    <m/>
    <m/>
    <m/>
    <m/>
    <s v="x"/>
    <s v="x"/>
  </r>
  <r>
    <x v="4"/>
    <s v="Fyns HF og STX"/>
    <s v="Ung."/>
    <s v="HF"/>
    <n v="28"/>
    <n v="2"/>
    <s v="Aarhus under besættelsen - Opgørets Time"/>
    <m/>
    <m/>
    <m/>
    <m/>
    <m/>
    <m/>
  </r>
  <r>
    <x v="5"/>
    <s v="Rosenvangskolen"/>
    <s v="Folk. Mel"/>
    <n v="5"/>
    <n v="24"/>
    <n v="2"/>
    <s v="Mad på bordet - korn"/>
    <m/>
    <m/>
    <m/>
    <m/>
    <s v="x"/>
    <s v="x"/>
  </r>
  <r>
    <x v="6"/>
    <s v="Bakkeskolen"/>
    <s v="Folk. Ud."/>
    <n v="7"/>
    <n v="22"/>
    <n v="2"/>
    <s v="Familieliv i 70'erne"/>
    <m/>
    <m/>
    <m/>
    <m/>
    <m/>
    <m/>
  </r>
  <r>
    <x v="6"/>
    <s v="Al Hikma Skolen "/>
    <s v="Folk. Ud."/>
    <n v="9"/>
    <n v="18"/>
    <n v="1"/>
    <s v="Familieliv i 70'erne"/>
    <m/>
    <m/>
    <m/>
    <m/>
    <m/>
    <m/>
  </r>
  <r>
    <x v="7"/>
    <s v="Videns Djurs HHX Rønde"/>
    <s v="Ung."/>
    <s v="HHX"/>
    <n v="23"/>
    <n v="1"/>
    <s v="Demokrati - Hvad skal jeg bruge det til?"/>
    <m/>
    <m/>
    <m/>
    <m/>
    <m/>
    <m/>
  </r>
  <r>
    <x v="7"/>
    <s v="Åskolen Hørning "/>
    <s v="Folk. Ud."/>
    <n v="7"/>
    <n v="17"/>
    <n v="1"/>
    <s v="Aarhus under besættelsen - Opgørets Time"/>
    <m/>
    <m/>
    <m/>
    <m/>
    <m/>
    <m/>
  </r>
  <r>
    <x v="8"/>
    <s v="Rosenvangskolen"/>
    <s v="Folk. Mel"/>
    <n v="5"/>
    <n v="24"/>
    <n v="2"/>
    <s v="Mad på bordet - korn"/>
    <m/>
    <m/>
    <m/>
    <m/>
    <s v="x"/>
    <s v="x"/>
  </r>
  <r>
    <x v="8"/>
    <s v="Bakkeskolen"/>
    <s v="Folk. Ud."/>
    <n v="7"/>
    <n v="22"/>
    <n v="2"/>
    <s v="Familieliv i 70'erne"/>
    <m/>
    <m/>
    <m/>
    <m/>
    <m/>
    <m/>
  </r>
  <r>
    <x v="8"/>
    <s v="Bakkeskolen"/>
    <s v="Folk. Ud."/>
    <n v="7"/>
    <n v="22"/>
    <n v="2"/>
    <s v="Familieliv i 70'erne"/>
    <m/>
    <m/>
    <m/>
    <m/>
    <m/>
    <m/>
  </r>
  <r>
    <x v="8"/>
    <s v="Skovvangskolen"/>
    <s v="Folk. Ud."/>
    <n v="9"/>
    <n v="24"/>
    <n v="2"/>
    <s v="Aarhus under besættelsen - Opgørets Time"/>
    <m/>
    <m/>
    <m/>
    <m/>
    <s v="x"/>
    <s v="x"/>
  </r>
  <r>
    <x v="9"/>
    <s v="Sabro-Korsvejskolen"/>
    <s v="Folk. Ind. "/>
    <n v="2"/>
    <n v="22"/>
    <n v="2"/>
    <s v="Kom og hør et eventyr"/>
    <m/>
    <m/>
    <m/>
    <m/>
    <s v="x"/>
    <s v="x"/>
  </r>
  <r>
    <x v="9"/>
    <s v="Sabro-Korsvejskolen"/>
    <s v="Folk. Ind. "/>
    <n v="2"/>
    <n v="22"/>
    <n v="2"/>
    <s v="Kom og hør et eventyr"/>
    <m/>
    <m/>
    <m/>
    <m/>
    <s v="x"/>
    <s v="x"/>
  </r>
  <r>
    <x v="10"/>
    <s v="Sabro-Korsvejskolen"/>
    <s v="Folk. Ind. "/>
    <n v="2"/>
    <n v="22"/>
    <n v="2"/>
    <s v="Kom og hør et eventyr"/>
    <m/>
    <m/>
    <m/>
    <m/>
    <s v="x"/>
    <s v="x"/>
  </r>
  <r>
    <x v="10"/>
    <s v="Sabro-Korsvejskolen"/>
    <s v="Folk. Ind. "/>
    <n v="2"/>
    <n v="22"/>
    <n v="2"/>
    <s v="Kom og hør et eventyr"/>
    <m/>
    <m/>
    <m/>
    <m/>
    <s v="x"/>
    <s v="x"/>
  </r>
  <r>
    <x v="11"/>
    <s v="Samsøgades skole"/>
    <s v="Folk. Ud."/>
    <n v="7"/>
    <n v="26"/>
    <n v="2"/>
    <s v="Aarhus under besættelsen - Opgørets Time"/>
    <m/>
    <m/>
    <m/>
    <m/>
    <s v="x"/>
    <s v="x"/>
  </r>
  <r>
    <x v="11"/>
    <s v="Tranbjergskolen"/>
    <s v="Folk. Ind. "/>
    <n v="2"/>
    <n v="22"/>
    <n v="2"/>
    <s v="Ska' vi lege?"/>
    <m/>
    <m/>
    <m/>
    <m/>
    <s v="x"/>
    <s v="x"/>
  </r>
  <r>
    <x v="12"/>
    <s v="BGI Akademiet"/>
    <s v="Efterskole"/>
    <s v="9.-10."/>
    <n v="27"/>
    <n v="2"/>
    <s v="Familieliv i 70'erne"/>
    <m/>
    <m/>
    <m/>
    <m/>
    <m/>
    <m/>
  </r>
  <r>
    <x v="12"/>
    <s v="BGI Akademiet"/>
    <s v="Efterskole"/>
    <s v="9.-10."/>
    <n v="27"/>
    <n v="2"/>
    <s v="Familieliv i 70'erne"/>
    <m/>
    <m/>
    <m/>
    <m/>
    <m/>
    <m/>
  </r>
  <r>
    <x v="13"/>
    <s v="Marstal Skole"/>
    <s v="Folk. Ud."/>
    <n v="10"/>
    <n v="25"/>
    <n v="2"/>
    <s v="Der var engang en digter (UD.)"/>
    <m/>
    <m/>
    <m/>
    <m/>
    <m/>
    <m/>
  </r>
  <r>
    <x v="13"/>
    <s v="Auning skole "/>
    <s v="Special"/>
    <s v="Special"/>
    <n v="7"/>
    <n v="2"/>
    <s v="Der var engang en digter (ind)"/>
    <m/>
    <m/>
    <m/>
    <m/>
    <m/>
    <m/>
  </r>
  <r>
    <x v="13"/>
    <s v="Sølystskolen"/>
    <s v="Folk. Mel"/>
    <n v="4"/>
    <n v="20"/>
    <n v="2"/>
    <s v="Ska' vi lege?"/>
    <m/>
    <m/>
    <m/>
    <m/>
    <s v="x"/>
    <s v="x"/>
  </r>
  <r>
    <x v="14"/>
    <s v="Holme skole"/>
    <s v="Folk. Mel"/>
    <n v="4"/>
    <n v="22"/>
    <n v="2"/>
    <s v="En skoledag i 1864"/>
    <m/>
    <m/>
    <m/>
    <m/>
    <s v="x"/>
    <s v="x"/>
  </r>
  <r>
    <x v="15"/>
    <s v="BGI Akademiet"/>
    <s v="Efterskole"/>
    <s v="9.-10."/>
    <n v="27"/>
    <n v="2"/>
    <s v="Familieliv i 70'erne"/>
    <m/>
    <m/>
    <m/>
    <m/>
    <m/>
    <m/>
  </r>
  <r>
    <x v="15"/>
    <s v="BGI Akademiet"/>
    <s v="Efterskole"/>
    <s v="9.-10."/>
    <n v="27"/>
    <n v="2"/>
    <s v="Familieliv i 70'erne"/>
    <m/>
    <m/>
    <m/>
    <m/>
    <m/>
    <m/>
  </r>
  <r>
    <x v="15"/>
    <s v="Holme skole"/>
    <s v="Folk. Ind. "/>
    <n v="4"/>
    <n v="24"/>
    <n v="2"/>
    <s v="En skoledag i 1864"/>
    <m/>
    <m/>
    <m/>
    <m/>
    <s v="x"/>
    <s v="x"/>
  </r>
  <r>
    <x v="16"/>
    <s v="Samsøgades skole"/>
    <s v="Folk. Ind. "/>
    <n v="1"/>
    <n v="25"/>
    <n v="2"/>
    <s v="Kom og hør et eventyr"/>
    <m/>
    <m/>
    <m/>
    <m/>
    <s v="x"/>
    <s v="x"/>
  </r>
  <r>
    <x v="16"/>
    <s v="Samsøgades skole"/>
    <s v="Folk. Ind. "/>
    <n v="1"/>
    <n v="25"/>
    <n v="2"/>
    <s v="Kom og hør et eventyr"/>
    <m/>
    <m/>
    <m/>
    <m/>
    <s v="x"/>
    <s v="x"/>
  </r>
  <r>
    <x v="17"/>
    <s v="Rosenvangskolen"/>
    <s v="Folk. Mel"/>
    <n v="6"/>
    <n v="25"/>
    <n v="1"/>
    <s v="Mad på bordet - korn"/>
    <m/>
    <m/>
    <m/>
    <m/>
    <s v="x"/>
    <s v="x"/>
  </r>
  <r>
    <x v="18"/>
    <s v="Rosenvangskolen"/>
    <s v="Folk. Mel"/>
    <n v="6"/>
    <n v="25"/>
    <n v="1"/>
    <s v="Mad på bordet - korn"/>
    <m/>
    <m/>
    <m/>
    <m/>
    <s v="x"/>
    <s v="x"/>
  </r>
  <r>
    <x v="19"/>
    <s v="Skæring Skole"/>
    <s v="Folk. Ud."/>
    <n v="7"/>
    <n v="22"/>
    <n v="2"/>
    <s v="Aarhus under besættelsen - Opgørets Time"/>
    <m/>
    <m/>
    <m/>
    <m/>
    <s v="x"/>
    <s v="x"/>
  </r>
  <r>
    <x v="19"/>
    <s v="Skæring Skole"/>
    <s v="Folk. Ud."/>
    <n v="7"/>
    <n v="22"/>
    <n v="2"/>
    <s v="Aarhus under besættelsen - Opgørets Time"/>
    <m/>
    <m/>
    <m/>
    <m/>
    <s v="x"/>
    <s v="x"/>
  </r>
  <r>
    <x v="19"/>
    <s v="Elsted Skole"/>
    <s v="Folk. Mel"/>
    <n v="5"/>
    <n v="21"/>
    <n v="2"/>
    <s v="En skoledag i 1864"/>
    <m/>
    <m/>
    <m/>
    <m/>
    <s v="x"/>
    <s v="x"/>
  </r>
  <r>
    <x v="19"/>
    <s v="Skt. Knuds skole"/>
    <s v="Folk. Ind. "/>
    <n v="0"/>
    <n v="20"/>
    <n v="2"/>
    <s v="Ska' vi lege?"/>
    <m/>
    <m/>
    <m/>
    <m/>
    <s v="x"/>
    <s v="x"/>
  </r>
  <r>
    <x v="19"/>
    <s v="Gylling Efterskole"/>
    <s v="Efterskole"/>
    <n v="10"/>
    <n v="25"/>
    <n v="3"/>
    <s v="Familieliv i 70'erne"/>
    <m/>
    <m/>
    <m/>
    <m/>
    <m/>
    <m/>
  </r>
  <r>
    <x v="20"/>
    <s v="Sct Knuds Gymnasium"/>
    <s v="Ung."/>
    <s v="Gym"/>
    <n v="25"/>
    <n v="2"/>
    <s v="Demokrati - Hvad skal jeg bruge det til?"/>
    <m/>
    <m/>
    <m/>
    <m/>
    <m/>
    <m/>
  </r>
  <r>
    <x v="20"/>
    <s v="Selam Privatskole"/>
    <s v="Folk. Mel"/>
    <n v="6"/>
    <n v="21"/>
    <n v="2"/>
    <s v="En skoledag i 1864"/>
    <m/>
    <m/>
    <m/>
    <m/>
    <s v="x"/>
    <s v="x"/>
  </r>
  <r>
    <x v="21"/>
    <s v="Egebakkeskolen"/>
    <s v="Folk. Mel"/>
    <n v="4"/>
    <n v="24"/>
    <n v="2"/>
    <s v="Der var engang en digter (ind)"/>
    <m/>
    <m/>
    <m/>
    <m/>
    <m/>
    <s v="x"/>
  </r>
  <r>
    <x v="22"/>
    <s v="Elise Smiths Skole"/>
    <s v="Folk. Ud."/>
    <n v="8"/>
    <n v="24"/>
    <n v="2"/>
    <s v="Der var engang en digter (UD.)"/>
    <m/>
    <m/>
    <m/>
    <m/>
    <s v="x"/>
    <s v="x"/>
  </r>
  <r>
    <x v="23"/>
    <s v="Naturbørnehaven Mariendal"/>
    <s v="Dag."/>
    <s v="Børnehave"/>
    <n v="11"/>
    <n v="2"/>
    <s v="Den standhaftige tinsoldat"/>
    <m/>
    <m/>
    <m/>
    <m/>
    <m/>
    <s v="x"/>
  </r>
  <r>
    <x v="23"/>
    <s v="Naturbørnehaven Mariendal"/>
    <s v="Dag."/>
    <s v="Børnehave"/>
    <n v="11"/>
    <n v="2"/>
    <s v="Den standhaftige tinsoldat"/>
    <m/>
    <m/>
    <m/>
    <m/>
    <m/>
    <s v="x"/>
  </r>
  <r>
    <x v="23"/>
    <s v="Aalborghus Gymnasium"/>
    <s v="Ung."/>
    <s v="Gym"/>
    <n v="20"/>
    <n v="1"/>
    <s v="Aarhus under besættelsen - Opgørets Time"/>
    <m/>
    <m/>
    <m/>
    <m/>
    <m/>
    <m/>
  </r>
  <r>
    <x v="24"/>
    <s v="Rudolf Steiner Skolen"/>
    <s v="Folk. Mel"/>
    <n v="5"/>
    <n v="25"/>
    <n v="1"/>
    <s v="Der var engang en digter (ind)"/>
    <m/>
    <m/>
    <m/>
    <m/>
    <s v="x"/>
    <s v="x"/>
  </r>
  <r>
    <x v="25"/>
    <s v="Rundhøjskolen"/>
    <s v="Folk. Ud."/>
    <s v="Special"/>
    <n v="8"/>
    <n v="2"/>
    <s v="Aarhus under besættelsen - Opgørets Time"/>
    <m/>
    <m/>
    <m/>
    <m/>
    <s v="x"/>
    <s v="x"/>
  </r>
  <r>
    <x v="25"/>
    <s v="Vorrevangskolen"/>
    <s v="Folk. Mel"/>
    <n v="4"/>
    <n v="16"/>
    <n v="2"/>
    <s v="En skoledag i 1864"/>
    <m/>
    <m/>
    <m/>
    <m/>
    <s v="x"/>
    <s v="x"/>
  </r>
  <r>
    <x v="25"/>
    <s v="Stengården-Hestehaven"/>
    <s v="Dag."/>
    <s v="Børnehave"/>
    <n v="20"/>
    <n v="2"/>
    <s v="Den standhaftige tinsoldat"/>
    <m/>
    <m/>
    <m/>
    <m/>
    <m/>
    <m/>
  </r>
  <r>
    <x v="26"/>
    <s v="Samsøgades skole"/>
    <s v="Folk. Ind. "/>
    <n v="0"/>
    <n v="22"/>
    <n v="2"/>
    <s v="Kom og hør et eventyr"/>
    <m/>
    <m/>
    <m/>
    <m/>
    <s v="x"/>
    <s v="x"/>
  </r>
  <r>
    <x v="27"/>
    <s v="Samsøgades skole"/>
    <s v="Folk. Ind. "/>
    <n v="0"/>
    <n v="22"/>
    <n v="2"/>
    <s v="Kom og hør et eventyr"/>
    <m/>
    <m/>
    <m/>
    <m/>
    <s v="x"/>
    <s v="x"/>
  </r>
  <r>
    <x v="27"/>
    <s v="Marievangsskolen"/>
    <s v="Folk. Ud."/>
    <n v="7"/>
    <n v="25"/>
    <n v="2"/>
    <s v="Aarhus under besættelsen - Opgørets Time"/>
    <m/>
    <m/>
    <m/>
    <m/>
    <m/>
    <m/>
  </r>
  <r>
    <x v="28"/>
    <s v="Marievangsskolen"/>
    <s v="Folk. Ud."/>
    <n v="7"/>
    <n v="25"/>
    <n v="2"/>
    <s v="Der var engang en digter (UD.)"/>
    <m/>
    <m/>
    <m/>
    <m/>
    <m/>
    <m/>
  </r>
  <r>
    <x v="29"/>
    <s v="Vejen Friskole"/>
    <s v="Folk. Mel"/>
    <s v="3.-6."/>
    <n v="20"/>
    <n v="2"/>
    <s v="Der var engang en digter (UD.)"/>
    <m/>
    <m/>
    <m/>
    <m/>
    <m/>
    <m/>
  </r>
  <r>
    <x v="29"/>
    <s v="Vejen Friskole"/>
    <s v="Folk. Mel"/>
    <s v="3.-6."/>
    <n v="20"/>
    <n v="2"/>
    <s v="Der var engang en digter (ind)"/>
    <m/>
    <m/>
    <m/>
    <m/>
    <m/>
    <m/>
  </r>
  <r>
    <x v="29"/>
    <s v="Vejen Friskole"/>
    <s v="Folk. Mel"/>
    <s v="3.-6."/>
    <n v="20"/>
    <n v="2"/>
    <s v="Der var engang en digter (ind)"/>
    <m/>
    <m/>
    <m/>
    <m/>
    <m/>
    <m/>
  </r>
  <r>
    <x v="29"/>
    <s v="Vejen Friskole"/>
    <s v="Folk. Mel"/>
    <s v="3.-6."/>
    <n v="20"/>
    <n v="2"/>
    <s v="Der var engang en digter (ind)"/>
    <m/>
    <m/>
    <m/>
    <m/>
    <m/>
    <m/>
  </r>
  <r>
    <x v="29"/>
    <s v="Elise Smiths Skole"/>
    <s v="Folk. Ud."/>
    <n v="7"/>
    <n v="22"/>
    <n v="2"/>
    <s v="Aarhus under besættelsen - Opgørets Time"/>
    <m/>
    <m/>
    <m/>
    <m/>
    <s v="x"/>
    <s v="x"/>
  </r>
  <r>
    <x v="30"/>
    <s v="Kirkebakkeskolen Vejle"/>
    <s v="Folk. Ud."/>
    <n v="8"/>
    <n v="15"/>
    <n v="2"/>
    <s v="Der var engang en digter ENGELSK (ud.) "/>
    <m/>
    <m/>
    <m/>
    <m/>
    <m/>
    <m/>
  </r>
  <r>
    <x v="30"/>
    <s v="Kirkebakkeskolen Vejle"/>
    <s v="Folk. Ud."/>
    <n v="8"/>
    <n v="15"/>
    <n v="2"/>
    <s v="Der var engang en digter ENGELSK (ud.) "/>
    <m/>
    <m/>
    <m/>
    <m/>
    <m/>
    <m/>
  </r>
  <r>
    <x v="31"/>
    <s v="Skæring Skole"/>
    <s v="Folk. Ud."/>
    <n v="7"/>
    <n v="20"/>
    <n v="1"/>
    <s v="Aarhus under besættelsen - Opgørets Time"/>
    <m/>
    <m/>
    <m/>
    <m/>
    <s v="x"/>
    <s v="x"/>
  </r>
  <r>
    <x v="31"/>
    <s v="Solbjergskolen"/>
    <s v="Folk. Ind. "/>
    <n v="3"/>
    <n v="22"/>
    <n v="2"/>
    <s v="Kom og hør et eventyr"/>
    <m/>
    <m/>
    <m/>
    <m/>
    <s v="x"/>
    <s v="x"/>
  </r>
  <r>
    <x v="31"/>
    <s v="Kochs Skole"/>
    <s v="Folk. Ud."/>
    <n v="7"/>
    <n v="16"/>
    <n v="2"/>
    <s v="Der var engang en digter (UD.)"/>
    <m/>
    <m/>
    <m/>
    <m/>
    <s v="x"/>
    <s v="x"/>
  </r>
  <r>
    <x v="32"/>
    <s v="Samsøgades skole"/>
    <s v="Folk. Ud."/>
    <n v="7"/>
    <n v="29"/>
    <n v="2"/>
    <s v="Aarhus under besættelsen - Opgørets Time"/>
    <m/>
    <m/>
    <m/>
    <m/>
    <s v="x"/>
    <s v="x"/>
  </r>
  <r>
    <x v="33"/>
    <s v="Den Fri Hestehaveskole"/>
    <s v="Folk. Ind. "/>
    <n v="2"/>
    <n v="13"/>
    <n v="2"/>
    <s v="Ska' vi lege?"/>
    <m/>
    <m/>
    <m/>
    <m/>
    <m/>
    <m/>
  </r>
  <r>
    <x v="33"/>
    <s v="Den Fri Hestehaveskole"/>
    <s v="Folk. Ind. "/>
    <n v="3"/>
    <n v="21"/>
    <n v="2"/>
    <s v="Ska' vi lege?"/>
    <m/>
    <m/>
    <m/>
    <m/>
    <m/>
    <m/>
  </r>
  <r>
    <x v="34"/>
    <s v="Hasle skole"/>
    <s v="Folk. Mel"/>
    <n v="6"/>
    <n v="21"/>
    <n v="2"/>
    <s v="Aarhus under besættelsen - Opgørets Time"/>
    <m/>
    <m/>
    <m/>
    <m/>
    <s v="x"/>
    <s v="x"/>
  </r>
  <r>
    <x v="34"/>
    <s v="Vestergaardsskolen"/>
    <s v="Folk. Mel"/>
    <n v="5"/>
    <n v="17"/>
    <n v="2"/>
    <s v="En skoledag i 1864"/>
    <m/>
    <m/>
    <m/>
    <m/>
    <s v="x"/>
    <s v="x"/>
  </r>
  <r>
    <x v="34"/>
    <s v="Copenhagen City School"/>
    <s v="Folk. Ud."/>
    <n v="7"/>
    <n v="25"/>
    <n v="2"/>
    <s v="Familieliv i 70'erne"/>
    <m/>
    <m/>
    <m/>
    <m/>
    <m/>
    <m/>
  </r>
  <r>
    <x v="34"/>
    <s v="Mårslet Skole"/>
    <s v="Folk. Mel"/>
    <n v="6"/>
    <n v="19"/>
    <n v="2"/>
    <s v="En skoledag i 1864"/>
    <m/>
    <m/>
    <m/>
    <m/>
    <s v="x"/>
    <s v="x"/>
  </r>
  <r>
    <x v="34"/>
    <s v="Samsøgades skole"/>
    <s v="Modtageklasse"/>
    <s v="Modtageklasse"/>
    <n v="8"/>
    <n v="2"/>
    <s v="Mad på bordet - korn"/>
    <m/>
    <m/>
    <m/>
    <m/>
    <s v="x"/>
    <s v="x"/>
  </r>
  <r>
    <x v="34"/>
    <s v="Tranbjergskolen"/>
    <s v="Folk. Ud."/>
    <n v="8"/>
    <n v="25"/>
    <n v="2"/>
    <s v="Aarhus under besættelsen - Opgørets Time"/>
    <m/>
    <m/>
    <m/>
    <m/>
    <s v="x"/>
    <s v="x"/>
  </r>
  <r>
    <x v="35"/>
    <s v="Vestergaardsskolen"/>
    <s v="Folk. Mel"/>
    <n v="5"/>
    <n v="17"/>
    <n v="2"/>
    <s v="En skoledag i 1864"/>
    <m/>
    <m/>
    <m/>
    <m/>
    <s v="x"/>
    <s v="x"/>
  </r>
  <r>
    <x v="35"/>
    <s v="Børnenes Friskole"/>
    <s v="Folk. Mel"/>
    <n v="6"/>
    <n v="22"/>
    <n v="2"/>
    <s v="Aarhus under besættelsen - Opgørets Time"/>
    <m/>
    <m/>
    <m/>
    <m/>
    <s v="x"/>
    <s v="x"/>
  </r>
  <r>
    <x v="35"/>
    <s v="ULF i Aarhus"/>
    <s v="Andre udd."/>
    <s v="Voksne"/>
    <m/>
    <n v="15"/>
    <s v="Familieliv i 70'erne"/>
    <m/>
    <m/>
    <m/>
    <m/>
    <m/>
    <s v="x"/>
  </r>
  <r>
    <x v="35"/>
    <s v="ULF i Aarhus"/>
    <s v="Andre udd."/>
    <s v="Voksne"/>
    <m/>
    <n v="15"/>
    <s v="Aarhus under besættelsen - Opgørets Time"/>
    <m/>
    <m/>
    <m/>
    <m/>
    <m/>
    <s v="x"/>
  </r>
  <r>
    <x v="35"/>
    <s v="Kochs Skole"/>
    <s v="Folk. Ud."/>
    <n v="7"/>
    <n v="16"/>
    <n v="2"/>
    <s v="Der var engang en digter (UD.)"/>
    <m/>
    <m/>
    <m/>
    <m/>
    <s v="x"/>
    <s v="x"/>
  </r>
  <r>
    <x v="36"/>
    <s v="Virupskolen"/>
    <s v="Folk. Mel"/>
    <n v="5"/>
    <n v="23"/>
    <n v="2"/>
    <s v="En skoledag i 1864"/>
    <m/>
    <m/>
    <m/>
    <m/>
    <s v="x"/>
    <s v="x"/>
  </r>
  <r>
    <x v="36"/>
    <s v="Vanløse Privatskole"/>
    <s v="Folk. Ud."/>
    <n v="7"/>
    <n v="20"/>
    <n v="2"/>
    <s v="Familieliv i 70'erne"/>
    <m/>
    <m/>
    <m/>
    <m/>
    <m/>
    <m/>
  </r>
  <r>
    <x v="37"/>
    <s v="Try Efterskole"/>
    <s v="Efterskole"/>
    <s v="Special"/>
    <n v="17"/>
    <n v="2"/>
    <s v="I skole i 1864"/>
    <m/>
    <m/>
    <m/>
    <s v="x"/>
    <m/>
    <m/>
  </r>
  <r>
    <x v="37"/>
    <s v="Try Efterskole"/>
    <s v="Efterskole"/>
    <s v="Special"/>
    <n v="17"/>
    <n v="2"/>
    <s v="Familieliv i 70'erne"/>
    <m/>
    <m/>
    <m/>
    <s v="x"/>
    <m/>
    <m/>
  </r>
  <r>
    <x v="37"/>
    <s v="Try Efterskole"/>
    <s v="Efterskole"/>
    <s v="Special"/>
    <n v="17"/>
    <n v="2"/>
    <s v="Mad på bordet - korn"/>
    <m/>
    <m/>
    <m/>
    <s v="x"/>
    <m/>
    <m/>
  </r>
  <r>
    <x v="38"/>
    <s v="Kirstinedalsskolen"/>
    <s v="Folk. Ud."/>
    <n v="8"/>
    <n v="16"/>
    <n v="2"/>
    <s v="Familieliv i 70'erne"/>
    <m/>
    <m/>
    <m/>
    <m/>
    <m/>
    <m/>
  </r>
  <r>
    <x v="39"/>
    <s v="Hjallerup Skole"/>
    <s v="Folk. Ud."/>
    <n v="7"/>
    <n v="22"/>
    <n v="2"/>
    <s v="Familieliv i 70'erne"/>
    <m/>
    <m/>
    <m/>
    <m/>
    <m/>
    <m/>
  </r>
  <r>
    <x v="39"/>
    <s v="Hjallerup Skole"/>
    <s v="Folk. Ud."/>
    <n v="7"/>
    <n v="22"/>
    <n v="2"/>
    <s v="Familieliv i 70'erne"/>
    <m/>
    <m/>
    <m/>
    <m/>
    <m/>
    <m/>
  </r>
  <r>
    <x v="39"/>
    <s v="Den Moderne Kulturelle Skole"/>
    <s v="Folk. Mel"/>
    <n v="6"/>
    <n v="18"/>
    <n v="2"/>
    <s v="En dag som børn i 1864"/>
    <m/>
    <m/>
    <m/>
    <m/>
    <s v="x"/>
    <s v="x"/>
  </r>
  <r>
    <x v="39"/>
    <s v="Paarup Skole"/>
    <s v="Folk. Ud."/>
    <s v="Special"/>
    <n v="9"/>
    <n v="4"/>
    <s v="Panderkager med Madam Nielsen"/>
    <m/>
    <m/>
    <m/>
    <s v="x"/>
    <m/>
    <m/>
  </r>
  <r>
    <x v="39"/>
    <s v="Kochs Skole"/>
    <s v="Folk.ud."/>
    <m/>
    <n v="16"/>
    <n v="2"/>
    <s v="Der var engang en digter (UD.)"/>
    <m/>
    <m/>
    <m/>
    <m/>
    <s v="x"/>
    <s v="x"/>
  </r>
  <r>
    <x v="40"/>
    <s v="Hasle skole"/>
    <s v="Folk. Mel"/>
    <n v="5"/>
    <n v="28"/>
    <n v="2"/>
    <s v="En dag som børn i 1864"/>
    <m/>
    <m/>
    <m/>
    <m/>
    <s v="x"/>
    <s v="x"/>
  </r>
  <r>
    <x v="40"/>
    <s v="FGU Sydøstjylland"/>
    <s v="FGU "/>
    <s v="FGU"/>
    <n v="28"/>
    <n v="2"/>
    <s v="Mad på bordet - korn"/>
    <m/>
    <m/>
    <m/>
    <m/>
    <m/>
    <m/>
  </r>
  <r>
    <x v="41"/>
    <s v="Bavnehøj skole"/>
    <s v="Folk. Mel"/>
    <n v="4"/>
    <n v="22"/>
    <n v="2"/>
    <s v="En dag som børn i 1864"/>
    <m/>
    <m/>
    <m/>
    <m/>
    <s v="x"/>
    <s v="x"/>
  </r>
  <r>
    <x v="41"/>
    <s v="Bavnehøj skole"/>
    <s v="folk.Mel."/>
    <n v="5"/>
    <n v="22"/>
    <n v="2"/>
    <s v="Mad på bordet - korn"/>
    <m/>
    <m/>
    <m/>
    <m/>
    <s v="x"/>
    <s v="x"/>
  </r>
  <r>
    <x v="42"/>
    <s v="Aarhus Teater"/>
    <s v="Teatergruppe"/>
    <s v="4-7kl"/>
    <n v="23"/>
    <n v="4"/>
    <s v="Der var engang en digter (UD.)"/>
    <m/>
    <m/>
    <m/>
    <m/>
    <m/>
    <m/>
  </r>
  <r>
    <x v="43"/>
    <s v="Ferslev Skole"/>
    <s v="Folk. Ud."/>
    <n v="8"/>
    <n v="22"/>
    <n v="2"/>
    <s v="Aarhus under besættelsen - Opgørets Time"/>
    <m/>
    <m/>
    <m/>
    <m/>
    <m/>
    <m/>
  </r>
  <r>
    <x v="43"/>
    <s v="Sønderkærskolen "/>
    <s v="Folk.ud."/>
    <s v="Special"/>
    <n v="10"/>
    <n v="4"/>
    <s v="Familieliv i 70'erne"/>
    <m/>
    <m/>
    <m/>
    <s v="x"/>
    <m/>
    <m/>
  </r>
  <r>
    <x v="44"/>
    <s v="Mulernes Legatskole"/>
    <s v="Ung."/>
    <s v="Gym"/>
    <n v="26"/>
    <n v="1"/>
    <s v="Frisind og Forandring"/>
    <m/>
    <m/>
    <m/>
    <m/>
    <m/>
    <m/>
  </r>
  <r>
    <x v="44"/>
    <s v="Skovvangskolen"/>
    <s v="Folk.ud."/>
    <n v="8"/>
    <n v="24"/>
    <n v="2"/>
    <s v="Der var engang en digter (UD.)"/>
    <m/>
    <m/>
    <m/>
    <m/>
    <s v="x"/>
    <s v="x"/>
  </r>
  <r>
    <x v="45"/>
    <s v="Sørvad-Ørnhøj skole"/>
    <s v="Folk. Mel"/>
    <n v="6"/>
    <n v="18"/>
    <n v="2"/>
    <s v="En skoledag i 1864"/>
    <m/>
    <m/>
    <m/>
    <m/>
    <m/>
    <m/>
  </r>
  <r>
    <x v="45"/>
    <s v="Sørvad-Ørnhøj skole"/>
    <s v="Folk. Mel"/>
    <n v="6"/>
    <n v="18"/>
    <n v="2"/>
    <s v="En skoledag i 1864"/>
    <m/>
    <m/>
    <m/>
    <m/>
    <m/>
    <m/>
  </r>
  <r>
    <x v="45"/>
    <s v="Højbjerg Privatskole"/>
    <s v="Folk. Ud."/>
    <n v="8"/>
    <n v="17"/>
    <n v="2"/>
    <s v="Aarhus under besættelsen - Opgørets Time"/>
    <m/>
    <m/>
    <m/>
    <m/>
    <s v="x"/>
    <s v="x"/>
  </r>
  <r>
    <x v="45"/>
    <s v="Haldum Hinnerup Skole"/>
    <s v="Folk. Mel"/>
    <n v="5"/>
    <n v="19"/>
    <n v="2"/>
    <s v="En skoledag i 1864"/>
    <m/>
    <m/>
    <m/>
    <m/>
    <m/>
    <m/>
  </r>
  <r>
    <x v="45"/>
    <s v="Snedsted Skole"/>
    <s v="folk.Mel."/>
    <s v="5 til 7"/>
    <n v="12"/>
    <n v="4"/>
    <s v="Mad på bordet - korn SPECIAL"/>
    <m/>
    <m/>
    <m/>
    <s v="x"/>
    <m/>
    <m/>
  </r>
  <r>
    <x v="45"/>
    <s v="Learnmark Horsens"/>
    <s v="Folk.ud."/>
    <s v="udskoling"/>
    <n v="12"/>
    <n v="1"/>
    <s v="Der var engang en digter (UD.)"/>
    <m/>
    <m/>
    <m/>
    <m/>
    <m/>
    <m/>
  </r>
  <r>
    <x v="46"/>
    <s v="Hasle skole"/>
    <s v="Folk. Ind. "/>
    <n v="1"/>
    <n v="22"/>
    <n v="2"/>
    <s v="Ska' vi lege?"/>
    <m/>
    <m/>
    <m/>
    <m/>
    <s v="x"/>
    <s v="x"/>
  </r>
  <r>
    <x v="46"/>
    <s v="Hasle skole"/>
    <s v="Folk. Ind. "/>
    <n v="1"/>
    <n v="22"/>
    <n v="2"/>
    <s v="Ska' vi lege?"/>
    <m/>
    <m/>
    <m/>
    <m/>
    <s v="x"/>
    <s v="x"/>
  </r>
  <r>
    <x v="46"/>
    <s v="Hasle skole"/>
    <s v="Folk. Ind. "/>
    <n v="1"/>
    <n v="22"/>
    <n v="2"/>
    <s v="Ska' vi lege?"/>
    <m/>
    <m/>
    <m/>
    <m/>
    <s v="x"/>
    <s v="x"/>
  </r>
  <r>
    <x v="46"/>
    <s v="Hasle skole"/>
    <s v="Folk. Ind. "/>
    <n v="1"/>
    <n v="22"/>
    <n v="2"/>
    <s v="Ska' vi lege?"/>
    <m/>
    <m/>
    <m/>
    <m/>
    <s v="x"/>
    <s v="x"/>
  </r>
  <r>
    <x v="47"/>
    <s v="Elsted Skole"/>
    <s v="Folk. Ud."/>
    <n v="8"/>
    <n v="22"/>
    <n v="2"/>
    <s v="Aarhus under besættelsen - Opgørets Time"/>
    <m/>
    <m/>
    <m/>
    <m/>
    <s v="x"/>
    <s v="x"/>
  </r>
  <r>
    <x v="47"/>
    <s v="Katrinebjergskolen"/>
    <s v="Folk. Mel"/>
    <n v="5"/>
    <n v="15"/>
    <n v="2"/>
    <s v="En dag som børn i 1864"/>
    <m/>
    <m/>
    <m/>
    <m/>
    <s v="x"/>
    <s v="x"/>
  </r>
  <r>
    <x v="48"/>
    <s v="Hasle skole"/>
    <s v="Folk. Mel"/>
    <n v="5"/>
    <n v="25"/>
    <n v="2"/>
    <s v="En dag som børn i 1864"/>
    <m/>
    <m/>
    <m/>
    <m/>
    <s v="x"/>
    <s v="x"/>
  </r>
  <r>
    <x v="48"/>
    <s v="Rundhøjskolen"/>
    <s v="Folk. Ud."/>
    <n v="7"/>
    <n v="24"/>
    <n v="2"/>
    <s v="Der var engang en digter (UD.)"/>
    <m/>
    <m/>
    <m/>
    <m/>
    <s v="x"/>
    <s v="x"/>
  </r>
  <r>
    <x v="48"/>
    <s v="Rundhøjskolen"/>
    <s v="Folk. Ud."/>
    <n v="7"/>
    <n v="24"/>
    <n v="2"/>
    <s v="Der var engang en digter (UD.)"/>
    <m/>
    <m/>
    <m/>
    <m/>
    <s v="x"/>
    <s v="x"/>
  </r>
  <r>
    <x v="49"/>
    <s v="Ørum Kirke"/>
    <s v="Folk. Ud."/>
    <s v="Konfirmander"/>
    <n v="10"/>
    <n v="2"/>
    <s v="Aarhus under besættelsen - Opgørets Time"/>
    <m/>
    <m/>
    <m/>
    <m/>
    <m/>
    <m/>
  </r>
  <r>
    <x v="49"/>
    <s v="Rundhøjskolen"/>
    <s v="Folk. Mel"/>
    <n v="6"/>
    <n v="29"/>
    <n v="2"/>
    <s v="En dag som børn i 1864"/>
    <m/>
    <m/>
    <m/>
    <m/>
    <s v="x"/>
    <s v="x"/>
  </r>
  <r>
    <x v="49"/>
    <s v="Langagerskolen"/>
    <s v="Folk. Mel"/>
    <s v="Special"/>
    <n v="5"/>
    <n v="3"/>
    <s v="Ska' vi lege?"/>
    <m/>
    <m/>
    <m/>
    <s v="x"/>
    <m/>
    <s v="x"/>
  </r>
  <r>
    <x v="49"/>
    <s v="Viby Gymnasium"/>
    <s v="Ung."/>
    <s v="Gym"/>
    <n v="28"/>
    <n v="2"/>
    <s v="Demokrati - Hvad skal jeg bruge det til?"/>
    <m/>
    <m/>
    <m/>
    <m/>
    <m/>
    <s v="x"/>
  </r>
  <r>
    <x v="50"/>
    <s v="Fredensborg skole"/>
    <s v="Folk. Ud."/>
    <n v="8"/>
    <n v="22"/>
    <n v="2"/>
    <s v="Aarhus under besættelsen - Opgørets Time"/>
    <m/>
    <m/>
    <m/>
    <m/>
    <m/>
    <m/>
  </r>
  <r>
    <x v="50"/>
    <s v="Rundhøjskolen"/>
    <s v="Folk. Ud."/>
    <n v="8"/>
    <n v="25"/>
    <n v="2"/>
    <s v="Der var engang en digter (UD.)"/>
    <m/>
    <m/>
    <m/>
    <m/>
    <s v="x"/>
    <s v="x"/>
  </r>
  <r>
    <x v="50"/>
    <s v="Rundhøjskolen"/>
    <s v="Folk. Ud."/>
    <n v="8"/>
    <n v="25"/>
    <n v="2"/>
    <s v="Der var engang en digter (UD.)"/>
    <m/>
    <m/>
    <m/>
    <m/>
    <s v="x"/>
    <s v="x"/>
  </r>
  <r>
    <x v="51"/>
    <s v="Frederiksbjerg skole"/>
    <s v="Folk. Ind. "/>
    <s v="Special"/>
    <n v="25"/>
    <n v="2"/>
    <s v="En dag med Niels og Marie"/>
    <m/>
    <m/>
    <m/>
    <m/>
    <s v="x"/>
    <s v="x"/>
  </r>
  <r>
    <x v="51"/>
    <s v="Hellebækskolen"/>
    <s v="Folk. Ud."/>
    <n v="7"/>
    <n v="20"/>
    <n v="1"/>
    <s v="Familieliv i 70'erne"/>
    <m/>
    <m/>
    <m/>
    <m/>
    <m/>
    <m/>
  </r>
  <r>
    <x v="51"/>
    <s v="Hellebækskolen"/>
    <s v="Folk. Ud."/>
    <n v="7"/>
    <n v="20"/>
    <n v="1"/>
    <s v="Familieliv i 70'erne"/>
    <m/>
    <m/>
    <m/>
    <m/>
    <m/>
    <m/>
  </r>
  <r>
    <x v="51"/>
    <s v="Hellebækskolen"/>
    <s v="Folk. Ud."/>
    <n v="7"/>
    <n v="20"/>
    <n v="1"/>
    <s v="Familieliv i 70'erne"/>
    <m/>
    <m/>
    <m/>
    <m/>
    <m/>
    <m/>
  </r>
  <r>
    <x v="51"/>
    <s v="Vor Frue Skole Næstved"/>
    <s v="Folk. Mel"/>
    <n v="5"/>
    <n v="22"/>
    <n v="2"/>
    <s v="En skoledag i 1864"/>
    <m/>
    <m/>
    <m/>
    <m/>
    <m/>
    <m/>
  </r>
  <r>
    <x v="51"/>
    <s v="Viby Gymnasium"/>
    <s v="Ung."/>
    <s v="Gym"/>
    <n v="29"/>
    <n v="1"/>
    <s v="Demokrati - Hvad skal jeg bruge det til?"/>
    <m/>
    <m/>
    <m/>
    <m/>
    <m/>
    <s v="x"/>
  </r>
  <r>
    <x v="52"/>
    <s v="Engdalskolen"/>
    <s v="Folk. Mel"/>
    <n v="5"/>
    <n v="22"/>
    <n v="2"/>
    <s v="En dag som børn i 1864"/>
    <m/>
    <m/>
    <m/>
    <m/>
    <s v="x"/>
    <s v="x"/>
  </r>
  <r>
    <x v="53"/>
    <s v="Campus Bornholm"/>
    <s v="Ung."/>
    <s v="Gym"/>
    <n v="30"/>
    <n v="2"/>
    <s v="Frisind og Forandring"/>
    <m/>
    <m/>
    <m/>
    <m/>
    <m/>
    <m/>
  </r>
  <r>
    <x v="54"/>
    <s v="Fjordskolen Hedevang"/>
    <s v="Special"/>
    <s v="Special"/>
    <n v="9"/>
    <n v="4"/>
    <s v="Familieliv i 70'erne"/>
    <m/>
    <m/>
    <m/>
    <m/>
    <m/>
    <m/>
  </r>
  <r>
    <x v="55"/>
    <s v="Strandskolen "/>
    <s v="Folk. Ind. "/>
    <n v="3"/>
    <n v="24"/>
    <n v="2"/>
    <s v="Der var engang en digter (ind)"/>
    <m/>
    <m/>
    <m/>
    <m/>
    <s v="x"/>
    <s v="x"/>
  </r>
  <r>
    <x v="55"/>
    <s v="Strandskolen "/>
    <s v="Folk. Ind. "/>
    <n v="3"/>
    <n v="24"/>
    <n v="2"/>
    <s v="Der var engang en digter (ind)"/>
    <m/>
    <m/>
    <m/>
    <m/>
    <s v="x"/>
    <s v="x"/>
  </r>
  <r>
    <x v="55"/>
    <s v="Strandskolen "/>
    <s v="Folk. Ind. "/>
    <n v="3"/>
    <n v="24"/>
    <n v="2"/>
    <s v="Der var engang en digter (ind)"/>
    <m/>
    <m/>
    <m/>
    <m/>
    <s v="x"/>
    <s v="x"/>
  </r>
  <r>
    <x v="56"/>
    <s v="Johannesskolen"/>
    <s v="Folk. Ud."/>
    <n v="7"/>
    <n v="24"/>
    <n v="2"/>
    <s v="Familieliv i 70'erne"/>
    <m/>
    <m/>
    <m/>
    <m/>
    <m/>
    <m/>
  </r>
  <r>
    <x v="56"/>
    <s v="Johannesskolen"/>
    <s v="Folk. Ud."/>
    <n v="7"/>
    <n v="24"/>
    <n v="2"/>
    <s v="Familieliv i 70'erne"/>
    <m/>
    <m/>
    <m/>
    <m/>
    <m/>
    <m/>
  </r>
  <r>
    <x v="57"/>
    <s v="Hylke Skole"/>
    <s v="N/A"/>
    <s v="N/A"/>
    <s v="N/A"/>
    <s v="N/A"/>
    <s v="Kom og hør et eventyr"/>
    <m/>
    <m/>
    <m/>
    <m/>
    <m/>
    <m/>
  </r>
  <r>
    <x v="57"/>
    <s v="Hylke Skole"/>
    <s v="N/A"/>
    <s v="N/A"/>
    <s v="N/A"/>
    <s v="N/A"/>
    <s v="Den standhaftige tinsoldat"/>
    <m/>
    <m/>
    <m/>
    <m/>
    <m/>
    <m/>
  </r>
  <r>
    <x v="57"/>
    <s v="Brøndbyvester skole"/>
    <s v="Folk.ud."/>
    <n v="8"/>
    <n v="18"/>
    <n v="2"/>
    <s v="Familieliv i 70'erne"/>
    <m/>
    <m/>
    <m/>
    <m/>
    <m/>
    <m/>
  </r>
  <r>
    <x v="57"/>
    <s v="Engdalskolen - AFLYST"/>
    <s v="folk.Mel."/>
    <n v="5"/>
    <s v="N/A"/>
    <s v="N/A"/>
    <s v="En dag som børn i 1864"/>
    <m/>
    <m/>
    <m/>
    <m/>
    <s v="x"/>
    <s v="x"/>
  </r>
  <r>
    <x v="58"/>
    <s v="Sankt Annæ Skole"/>
    <s v="Folk. Mel"/>
    <n v="4"/>
    <n v="27"/>
    <n v="2"/>
    <s v="En dag som børn i 1864"/>
    <m/>
    <m/>
    <m/>
    <m/>
    <m/>
    <m/>
  </r>
  <r>
    <x v="58"/>
    <s v="Rygårds International School "/>
    <s v="folk.Mel."/>
    <s v="4-5kl. (10-11år)"/>
    <n v="18"/>
    <n v="2"/>
    <s v="Der var engang en digter (EN)"/>
    <m/>
    <m/>
    <m/>
    <m/>
    <m/>
    <m/>
  </r>
  <r>
    <x v="58"/>
    <s v="Rygårds International School "/>
    <s v="folk.Mel."/>
    <s v="4-5kl. (10-11år)"/>
    <n v="18"/>
    <n v="2"/>
    <s v="Der var engang en digter (EN)"/>
    <m/>
    <m/>
    <m/>
    <m/>
    <m/>
    <m/>
  </r>
  <r>
    <x v="58"/>
    <s v="Rygårds International School "/>
    <s v="folk.Mel."/>
    <s v="4-5kl. (10-11år)"/>
    <n v="18"/>
    <n v="2"/>
    <s v="Der var engang en digter (EN)"/>
    <m/>
    <m/>
    <m/>
    <m/>
    <m/>
    <m/>
  </r>
  <r>
    <x v="59"/>
    <s v="Ida Holst Skole"/>
    <s v="Folk. Mel"/>
    <n v="5"/>
    <n v="23"/>
    <n v="2"/>
    <s v="En skoledag i 1864"/>
    <m/>
    <m/>
    <m/>
    <m/>
    <s v="x"/>
    <s v="x"/>
  </r>
  <r>
    <x v="59"/>
    <s v="Sankt Annæ Skole"/>
    <s v="Folk. Mel"/>
    <n v="4"/>
    <n v="25"/>
    <n v="2"/>
    <s v="En skoledag i 1864"/>
    <m/>
    <m/>
    <m/>
    <m/>
    <m/>
    <m/>
  </r>
  <r>
    <x v="59"/>
    <s v="Pilehaveskolen"/>
    <s v="Folk.ud."/>
    <s v="8.kl"/>
    <n v="25"/>
    <n v="2"/>
    <s v="Familieliv i 70'erne"/>
    <m/>
    <m/>
    <m/>
    <m/>
    <m/>
    <m/>
  </r>
  <r>
    <x v="59"/>
    <s v="Kildegård privatskole"/>
    <s v="folk.Mel."/>
    <s v="6.kl"/>
    <n v="25"/>
    <n v="2"/>
    <s v="Der var engang en digter (UD.)"/>
    <m/>
    <m/>
    <m/>
    <m/>
    <m/>
    <m/>
  </r>
  <r>
    <x v="60"/>
    <s v="Bavnehøj skole"/>
    <s v="Folk. Mel"/>
    <n v="4"/>
    <n v="21"/>
    <n v="2"/>
    <s v="En dag som børn i 1864"/>
    <m/>
    <m/>
    <m/>
    <m/>
    <s v="x"/>
    <s v="x"/>
  </r>
  <r>
    <x v="60"/>
    <s v="Viby Gymnasium"/>
    <s v="Ung."/>
    <s v="Gym"/>
    <n v="22"/>
    <n v="1"/>
    <s v="Demokrati - Hvad skal jeg bruge det til?"/>
    <m/>
    <m/>
    <m/>
    <m/>
    <m/>
    <s v="x"/>
  </r>
  <r>
    <x v="60"/>
    <s v="Viby Gymnasium"/>
    <s v="Ung."/>
    <s v="Gym"/>
    <n v="29"/>
    <n v="1"/>
    <s v="Demokrati - Hvad skal jeg bruge det til?"/>
    <m/>
    <m/>
    <m/>
    <m/>
    <m/>
    <s v="x"/>
  </r>
  <r>
    <x v="61"/>
    <s v="Læssøesgades skole"/>
    <s v="Folk. Ud."/>
    <n v="8"/>
    <n v="28"/>
    <n v="2"/>
    <s v="Aarhus under besættelsen - Opgørets Time"/>
    <m/>
    <m/>
    <m/>
    <m/>
    <s v="x"/>
    <s v="x"/>
  </r>
  <r>
    <x v="62"/>
    <s v="Midtjyllands Kristne Friskole"/>
    <s v="Folk. Ind. "/>
    <n v="3"/>
    <n v="24"/>
    <n v="2"/>
    <s v="Der var engang en digter (ind)"/>
    <m/>
    <m/>
    <m/>
    <m/>
    <m/>
    <m/>
  </r>
  <r>
    <x v="62"/>
    <s v="Midtjyllands Kristne Friskole"/>
    <s v="Folk. Ind. "/>
    <n v="3"/>
    <n v="24"/>
    <n v="2"/>
    <s v="Der var engang en digter (ind)"/>
    <m/>
    <m/>
    <m/>
    <m/>
    <m/>
    <m/>
  </r>
  <r>
    <x v="62"/>
    <s v="Engdalskolen"/>
    <s v="Folk. Mel"/>
    <n v="5"/>
    <n v="23"/>
    <n v="2"/>
    <s v="En dag som børn i 1864"/>
    <m/>
    <m/>
    <m/>
    <m/>
    <s v="x"/>
    <s v="x"/>
  </r>
  <r>
    <x v="62"/>
    <s v="Hans Knudsen Instituttet"/>
    <s v="Folk.ud."/>
    <s v="udskoling"/>
    <n v="29"/>
    <n v="7"/>
    <s v="Der var engang en digter (UD.)"/>
    <m/>
    <m/>
    <m/>
    <s v="x"/>
    <m/>
    <m/>
  </r>
  <r>
    <x v="62"/>
    <s v="Hans Knudsen Instituttet"/>
    <s v="Folk.ud."/>
    <s v="udskoling"/>
    <n v="29"/>
    <n v="7"/>
    <s v="Der var engang en digter (UD.)"/>
    <m/>
    <m/>
    <m/>
    <s v="x"/>
    <m/>
    <m/>
  </r>
  <r>
    <x v="63"/>
    <s v="Samsøgades skole"/>
    <s v="Folk. Ind. "/>
    <n v="0"/>
    <n v="22"/>
    <n v="2"/>
    <s v="Ska' vi lege?"/>
    <m/>
    <m/>
    <m/>
    <m/>
    <s v="x"/>
    <s v="x"/>
  </r>
  <r>
    <x v="63"/>
    <s v="Tranbjergskolen"/>
    <s v="Folk. Ud."/>
    <n v="8"/>
    <n v="25"/>
    <n v="1"/>
    <s v="Aarhus under besættelsen - Opgørets Time"/>
    <m/>
    <m/>
    <m/>
    <m/>
    <s v="x"/>
    <s v="x"/>
  </r>
  <r>
    <x v="64"/>
    <s v="Samsøgades skole"/>
    <s v="Folk. Ind. "/>
    <n v="0"/>
    <n v="22"/>
    <n v="2"/>
    <s v="Ska' vi lege?"/>
    <m/>
    <m/>
    <m/>
    <m/>
    <s v="x"/>
    <s v="x"/>
  </r>
  <r>
    <x v="64"/>
    <s v="Lisbjergskolen"/>
    <s v="Folk. Mel"/>
    <n v="5"/>
    <n v="22"/>
    <n v="2"/>
    <s v="En skoledag i 1864"/>
    <m/>
    <m/>
    <m/>
    <m/>
    <s v="x"/>
    <s v="x"/>
  </r>
  <r>
    <x v="64"/>
    <s v="Margretheskolen"/>
    <s v="Folk.ud."/>
    <n v="8"/>
    <n v="20"/>
    <n v="2"/>
    <s v="Der var engang en digter (UD.)"/>
    <m/>
    <m/>
    <m/>
    <m/>
    <m/>
    <m/>
  </r>
  <r>
    <x v="64"/>
    <s v="Margretheskolen"/>
    <s v="Folk.ud."/>
    <n v="8"/>
    <n v="21"/>
    <n v="2"/>
    <s v="Der var engang en digter (UD.)"/>
    <m/>
    <m/>
    <m/>
    <m/>
    <m/>
    <m/>
  </r>
  <r>
    <x v="65"/>
    <s v="Birkerød Privatskole"/>
    <s v="Folk. Mel"/>
    <n v="6"/>
    <n v="21"/>
    <n v="2"/>
    <s v="En skoledag i 1864"/>
    <m/>
    <m/>
    <m/>
    <m/>
    <m/>
    <m/>
  </r>
  <r>
    <x v="65"/>
    <s v="Stillinge skole"/>
    <s v="folk.Mel."/>
    <n v="6"/>
    <n v="24"/>
    <n v="2"/>
    <s v="Mad på bordet - korn"/>
    <m/>
    <m/>
    <m/>
    <m/>
    <m/>
    <m/>
  </r>
  <r>
    <x v="66"/>
    <s v="Ejstrupholm skole"/>
    <s v="Folk. Ud."/>
    <n v="7"/>
    <n v="24"/>
    <n v="2"/>
    <s v="Aarhus under besættelsen - Opgørets Time"/>
    <m/>
    <m/>
    <m/>
    <m/>
    <m/>
    <m/>
  </r>
  <r>
    <x v="66"/>
    <s v="Egebakkeskolen"/>
    <s v="Folk. Mel"/>
    <n v="6"/>
    <n v="24"/>
    <n v="2"/>
    <s v="En skoledag i 1864"/>
    <m/>
    <m/>
    <m/>
    <m/>
    <s v="x"/>
    <s v="x"/>
  </r>
  <r>
    <x v="66"/>
    <s v="Møldrup skole"/>
    <s v="folk.Mel."/>
    <n v="6"/>
    <n v="18"/>
    <n v="2"/>
    <s v="Der var engang en digter (UD.)"/>
    <m/>
    <m/>
    <m/>
    <m/>
    <m/>
    <m/>
  </r>
  <r>
    <x v="66"/>
    <s v="Solbakkeskolen"/>
    <s v="Folk.ud."/>
    <n v="8"/>
    <n v="10"/>
    <n v="4"/>
    <s v="Aarhus under besættelsen - Opgørets Time"/>
    <m/>
    <m/>
    <m/>
    <m/>
    <m/>
    <m/>
  </r>
  <r>
    <x v="67"/>
    <s v="Bavnehøj skole"/>
    <s v="Folk. Mel"/>
    <n v="4"/>
    <n v="23"/>
    <n v="2"/>
    <s v="Ska' vi lege?"/>
    <m/>
    <m/>
    <m/>
    <m/>
    <s v="x"/>
    <s v="x"/>
  </r>
  <r>
    <x v="67"/>
    <s v="Jakobskolen"/>
    <s v="Folk.ud."/>
    <n v="7"/>
    <n v="26"/>
    <n v="1"/>
    <s v="Aarhus under besættelsen - Opgørets Time"/>
    <m/>
    <m/>
    <m/>
    <m/>
    <s v="x"/>
    <s v="x"/>
  </r>
  <r>
    <x v="68"/>
    <s v="Tilst Skole"/>
    <s v="Folk. Mel"/>
    <n v="5"/>
    <n v="22"/>
    <n v="2"/>
    <s v="En skoledag i 1864"/>
    <m/>
    <m/>
    <m/>
    <m/>
    <s v="x"/>
    <s v="x"/>
  </r>
  <r>
    <x v="69"/>
    <s v="Tilst Skole"/>
    <s v="Folk. Mel"/>
    <n v="5"/>
    <n v="22"/>
    <n v="2"/>
    <s v="En skoledag i 1864"/>
    <m/>
    <m/>
    <m/>
    <m/>
    <s v="x"/>
    <s v="x"/>
  </r>
  <r>
    <x v="70"/>
    <s v="Lystrup skole"/>
    <s v="Folk. Ind. "/>
    <n v="3"/>
    <n v="23"/>
    <n v="3"/>
    <s v="Ska' vi lege?"/>
    <m/>
    <m/>
    <m/>
    <m/>
    <s v="x"/>
    <s v="x"/>
  </r>
  <r>
    <x v="70"/>
    <s v="Dueholmskolen"/>
    <s v="folk.Mel."/>
    <n v="2"/>
    <n v="16"/>
    <n v="7"/>
    <s v="En skoledag i 1864"/>
    <m/>
    <m/>
    <m/>
    <m/>
    <m/>
    <m/>
  </r>
  <r>
    <x v="70"/>
    <s v="Dueholmskolen"/>
    <s v="folk.Mel."/>
    <n v="2"/>
    <n v="16"/>
    <n v="7"/>
    <s v="En skoledag i 1864"/>
    <m/>
    <m/>
    <m/>
    <m/>
    <m/>
    <m/>
  </r>
  <r>
    <x v="70"/>
    <s v="Dueholmskolen"/>
    <s v="folk.Mel."/>
    <n v="2"/>
    <n v="16"/>
    <n v="7"/>
    <s v="En skoledag i 1864"/>
    <m/>
    <m/>
    <m/>
    <m/>
    <m/>
    <m/>
  </r>
  <r>
    <x v="71"/>
    <s v="Vestskolen afd. Skovbakken, Odder"/>
    <s v="Folk. Mel"/>
    <n v="5"/>
    <n v="26"/>
    <n v="2"/>
    <s v="En skoledag i 1864"/>
    <m/>
    <m/>
    <m/>
    <m/>
    <m/>
    <m/>
  </r>
  <r>
    <x v="61"/>
    <s v="VIA International"/>
    <s v="VIA"/>
    <s v="International"/>
    <n v="29"/>
    <m/>
    <s v="Ekspertforløb (EN)"/>
    <m/>
    <m/>
    <m/>
    <m/>
    <m/>
    <s v="x"/>
  </r>
  <r>
    <x v="72"/>
    <s v="Børnekulturhuset"/>
    <s v="kulturhus"/>
    <s v="5-6år og opefter"/>
    <n v="25"/>
    <s v="N/A"/>
    <s v="Kom og hør et eventyr"/>
    <m/>
    <m/>
    <m/>
    <m/>
    <s v="x"/>
    <s v="x"/>
  </r>
  <r>
    <x v="72"/>
    <s v="Børnekulturhuset"/>
    <s v="kulturhus"/>
    <s v="5-6år og opefter"/>
    <n v="25"/>
    <s v="N/A"/>
    <s v="Kom og hør et eventyr"/>
    <m/>
    <m/>
    <m/>
    <m/>
    <s v="x"/>
    <s v="x"/>
  </r>
  <r>
    <x v="73"/>
    <s v="Gildbroskolen"/>
    <s v="Folk.ud."/>
    <n v="8"/>
    <n v="23"/>
    <n v="2"/>
    <s v="Aarhus under besættelsen - Opgørets Time"/>
    <m/>
    <m/>
    <m/>
    <m/>
    <m/>
    <m/>
  </r>
  <r>
    <x v="73"/>
    <s v="Skærbæk Realskole"/>
    <s v="folk.Mel."/>
    <n v="5"/>
    <n v="10"/>
    <n v="2"/>
    <s v="En skoledag i 1864"/>
    <m/>
    <m/>
    <m/>
    <m/>
    <m/>
    <m/>
  </r>
  <r>
    <x v="74"/>
    <s v="Bøgballe friskole "/>
    <s v="folk.Mel."/>
    <n v="4"/>
    <n v="19"/>
    <n v="2"/>
    <s v="En skoledag i 1864"/>
    <m/>
    <m/>
    <m/>
    <m/>
    <m/>
    <m/>
  </r>
  <r>
    <x v="75"/>
    <s v="Katrinebjergskolen"/>
    <s v="folk.Mel."/>
    <s v="4 til 6 "/>
    <n v="17"/>
    <n v="2"/>
    <s v="En dag som børn i 1864"/>
    <m/>
    <m/>
    <m/>
    <m/>
    <s v="x"/>
    <s v="x"/>
  </r>
  <r>
    <x v="76"/>
    <s v="Rathlouskolen"/>
    <s v="folk.Mel."/>
    <s v="4 til 6"/>
    <n v="20"/>
    <n v="2"/>
    <s v="En skoledag i 1864"/>
    <m/>
    <m/>
    <m/>
    <m/>
    <m/>
    <m/>
  </r>
  <r>
    <x v="77"/>
    <s v="Rathlouskolen"/>
    <s v="folk.Mel."/>
    <s v="4 til 6"/>
    <n v="20"/>
    <n v="2"/>
    <s v="En skoledag i 1864"/>
    <m/>
    <m/>
    <m/>
    <m/>
    <m/>
    <m/>
  </r>
  <r>
    <x v="78"/>
    <s v="Egtved skole"/>
    <s v="folk.Mel."/>
    <n v="5"/>
    <n v="18"/>
    <n v="2"/>
    <s v="Der var engang en digter (ind.)"/>
    <m/>
    <m/>
    <m/>
    <m/>
    <m/>
    <m/>
  </r>
  <r>
    <x v="78"/>
    <s v="Egtved skole"/>
    <s v="folk.Mel."/>
    <n v="5"/>
    <n v="18"/>
    <n v="2"/>
    <s v="Der var engang en digter (ind.)"/>
    <m/>
    <m/>
    <m/>
    <m/>
    <m/>
    <m/>
  </r>
  <r>
    <x v="78"/>
    <s v="Katrinebjergskolen"/>
    <s v="folk.Mel."/>
    <s v="4 til 6 "/>
    <n v="17"/>
    <n v="2"/>
    <s v="En dag som børn i 1864"/>
    <m/>
    <m/>
    <m/>
    <m/>
    <s v="x"/>
    <s v="x"/>
  </r>
  <r>
    <x v="79"/>
    <s v="Beder Skole"/>
    <s v="folk.Mel."/>
    <n v="5"/>
    <n v="25"/>
    <n v="2"/>
    <s v="En dag som børn i 1864"/>
    <m/>
    <m/>
    <m/>
    <s v="x"/>
    <s v="x"/>
    <s v="x"/>
  </r>
  <r>
    <x v="80"/>
    <s v="Selam Privatskole"/>
    <s v="folk. Mel."/>
    <n v="4"/>
    <n v="22"/>
    <n v="2"/>
    <s v="En skoledag i 1864"/>
    <m/>
    <m/>
    <m/>
    <m/>
    <s v="x"/>
    <s v="x"/>
  </r>
  <r>
    <x v="81"/>
    <s v="Nørhalne Skole"/>
    <s v="folk.Mel."/>
    <n v="6"/>
    <n v="15"/>
    <n v="2"/>
    <s v="En skoledag i 1864"/>
    <m/>
    <m/>
    <m/>
    <m/>
    <m/>
    <m/>
  </r>
  <r>
    <x v="43"/>
    <s v="Samsøgades skole"/>
    <s v="Folk. Ind. "/>
    <n v="0"/>
    <n v="22"/>
    <n v="2"/>
    <s v="Kom og hør et eventyr"/>
    <m/>
    <m/>
    <m/>
    <m/>
    <s v="x"/>
    <s v="x"/>
  </r>
  <r>
    <x v="44"/>
    <s v="Samsøgades skole"/>
    <s v="Folk. Ind. "/>
    <n v="0"/>
    <n v="22"/>
    <n v="2"/>
    <s v="Kom og hør et eventyr"/>
    <m/>
    <m/>
    <m/>
    <m/>
    <s v="x"/>
    <s v="x"/>
  </r>
  <r>
    <x v="44"/>
    <s v="Syddjurs Gymnasium"/>
    <s v="Ung."/>
    <s v="Gym"/>
    <s v="Internationale"/>
    <n v="2"/>
    <s v="Demokrati - Hvad skal jeg bruge det til?"/>
    <m/>
    <m/>
    <m/>
    <m/>
    <m/>
    <m/>
  </r>
  <r>
    <x v="51"/>
    <s v="SOSU Midt-Vest"/>
    <s v="Andre udd."/>
    <s v="SOSU"/>
    <n v="22"/>
    <n v="2"/>
    <s v="Demokrati - Hvad skal jeg bruge det til?"/>
    <m/>
    <m/>
    <m/>
    <m/>
    <m/>
    <m/>
  </r>
  <r>
    <x v="55"/>
    <s v="Lystrup skole"/>
    <s v="folk.Mel."/>
    <n v="4"/>
    <n v="22"/>
    <n v="4"/>
    <s v="En skoledag i 1864"/>
    <m/>
    <m/>
    <m/>
    <m/>
    <s v="x"/>
    <s v="x"/>
  </r>
  <r>
    <x v="82"/>
    <s v="Hærvejsskolen"/>
    <s v="folk.Mel."/>
    <n v="6"/>
    <n v="23"/>
    <n v="2"/>
    <s v="En skoledag i 1864"/>
    <m/>
    <m/>
    <m/>
    <m/>
    <m/>
    <m/>
  </r>
  <r>
    <x v="59"/>
    <s v="Højvangskolen"/>
    <s v="folk.Ind."/>
    <n v="3"/>
    <n v="22"/>
    <n v="3"/>
    <s v="Ska' vi lege?"/>
    <m/>
    <m/>
    <m/>
    <m/>
    <s v="x"/>
    <s v="x"/>
  </r>
  <r>
    <x v="73"/>
    <s v="Kongeskærskolen"/>
    <s v="Folk.ud."/>
    <s v="udskoling"/>
    <n v="15"/>
    <n v="2"/>
    <s v="Der var engang en digter (UD.)"/>
    <m/>
    <m/>
    <m/>
    <m/>
    <m/>
    <m/>
  </r>
  <r>
    <x v="73"/>
    <s v="Kongeskærskolen"/>
    <s v="Folk.ud."/>
    <s v="udskoling"/>
    <n v="16"/>
    <n v="1"/>
    <s v="Der var engang en digter (UD.)"/>
    <m/>
    <m/>
    <m/>
    <m/>
    <m/>
    <m/>
  </r>
  <r>
    <x v="81"/>
    <s v="Lindehøjskolen"/>
    <s v="Folk.ud."/>
    <n v="8"/>
    <n v="18"/>
    <n v="2"/>
    <s v="Familieliv i 70'erne"/>
    <m/>
    <m/>
    <m/>
    <m/>
    <m/>
    <m/>
  </r>
  <r>
    <x v="83"/>
    <s v="Faster Astrup Skole"/>
    <s v="folk.Ind."/>
    <s v="0-1 kl."/>
    <n v="16"/>
    <n v="2"/>
    <s v="Ska' vi lege?"/>
    <m/>
    <m/>
    <m/>
    <m/>
    <m/>
    <m/>
  </r>
  <r>
    <x v="83"/>
    <s v="Faster Astrup Skole"/>
    <s v="folk.Ind."/>
    <s v="2-4 kl."/>
    <n v="23"/>
    <n v="2"/>
    <s v="Kom og hør et eventyr"/>
    <m/>
    <m/>
    <m/>
    <m/>
    <m/>
    <m/>
  </r>
  <r>
    <x v="83"/>
    <s v="Brøndbyvester skole"/>
    <s v="Folk. Ud."/>
    <n v="8"/>
    <n v="18"/>
    <n v="2"/>
    <s v="Der var engang en digter (UD.)"/>
    <m/>
    <m/>
    <m/>
    <m/>
    <m/>
    <m/>
  </r>
  <r>
    <x v="83"/>
    <s v="SUNDskolen"/>
    <s v="folk.Mel."/>
    <n v="5"/>
    <n v="23"/>
    <n v="2"/>
    <s v="En skoledag i 1864"/>
    <m/>
    <m/>
    <m/>
    <m/>
    <m/>
    <m/>
  </r>
  <r>
    <x v="83"/>
    <s v="SUNDskolen"/>
    <s v="folk.Mel."/>
    <n v="5"/>
    <n v="22"/>
    <n v="2"/>
    <s v="En skoledag i 1864"/>
    <m/>
    <m/>
    <m/>
    <m/>
    <m/>
    <m/>
  </r>
  <r>
    <x v="84"/>
    <s v="Ellevangskolen"/>
    <s v="folk.Mel."/>
    <n v="4"/>
    <n v="22"/>
    <n v="2"/>
    <s v="En skoledag i 1864"/>
    <m/>
    <m/>
    <m/>
    <m/>
    <s v="x"/>
    <s v="x"/>
  </r>
  <r>
    <x v="85"/>
    <s v="Duborgskolen"/>
    <s v="Folk.ud."/>
    <n v="8"/>
    <n v="22"/>
    <n v="2"/>
    <s v="Aarhus under besættelsen - Opgørets Time"/>
    <m/>
    <m/>
    <m/>
    <m/>
    <m/>
    <m/>
  </r>
  <r>
    <x v="85"/>
    <s v="Duborgskolen"/>
    <s v="Folk.ud."/>
    <n v="8"/>
    <n v="21"/>
    <n v="2"/>
    <s v="Aarhus under besættelsen - Opgørets Time"/>
    <m/>
    <m/>
    <m/>
    <m/>
    <m/>
    <m/>
  </r>
  <r>
    <x v="85"/>
    <s v="Duborgskolen"/>
    <s v="Folk.ud."/>
    <n v="8"/>
    <n v="21"/>
    <n v="2"/>
    <s v="Aarhus under besættelsen - Opgørets Time"/>
    <m/>
    <m/>
    <m/>
    <m/>
    <m/>
    <m/>
  </r>
  <r>
    <x v="60"/>
    <s v="Bavnehøj skole"/>
    <s v="folk.Mel."/>
    <n v="4"/>
    <n v="23"/>
    <n v="1"/>
    <s v="Ska' vi lege?"/>
    <m/>
    <m/>
    <m/>
    <m/>
    <s v="x"/>
    <s v="x"/>
  </r>
  <r>
    <x v="63"/>
    <s v="Feldballe Friskole"/>
    <s v="folk.Mel."/>
    <s v="4,5,6"/>
    <n v="25"/>
    <n v="2"/>
    <s v="En skoledag i 1864"/>
    <m/>
    <m/>
    <m/>
    <m/>
    <m/>
    <m/>
  </r>
  <r>
    <x v="63"/>
    <s v="Feldballe Friskole"/>
    <s v="folk.Mel."/>
    <s v="4,5,6"/>
    <n v="25"/>
    <n v="1"/>
    <s v="En skoledag i 1864"/>
    <m/>
    <m/>
    <m/>
    <m/>
    <m/>
    <m/>
  </r>
  <r>
    <x v="64"/>
    <s v="Frederiksbjerg skole"/>
    <s v="folk.Ind."/>
    <n v="1"/>
    <n v="25"/>
    <n v="2"/>
    <s v="Ska' vi lege?"/>
    <m/>
    <m/>
    <m/>
    <m/>
    <s v="x"/>
    <s v="x"/>
  </r>
  <r>
    <x v="67"/>
    <s v="Samsøgades skole"/>
    <s v="folk.Ind."/>
    <n v="3"/>
    <n v="23"/>
    <n v="2"/>
    <s v="Ska' vi lege?"/>
    <m/>
    <m/>
    <m/>
    <m/>
    <s v="x"/>
    <s v="x"/>
  </r>
  <r>
    <x v="86"/>
    <s v="Skjern kristne friskole"/>
    <s v="folk.Mel."/>
    <n v="5"/>
    <n v="18"/>
    <n v="2"/>
    <s v="En skoledag i 1864"/>
    <m/>
    <m/>
    <m/>
    <m/>
    <m/>
    <m/>
  </r>
  <r>
    <x v="86"/>
    <s v="Skjern kristne friskole"/>
    <s v="folk.Mel."/>
    <n v="5"/>
    <n v="19"/>
    <n v="2"/>
    <s v="En skoledag i 1864"/>
    <m/>
    <m/>
    <m/>
    <m/>
    <m/>
    <m/>
  </r>
  <r>
    <x v="87"/>
    <s v="Sønderborg Statsskole"/>
    <s v="Ung."/>
    <s v="gym"/>
    <n v="30"/>
    <n v="2"/>
    <s v="Frisind og Forandring"/>
    <m/>
    <m/>
    <m/>
    <m/>
    <m/>
    <m/>
  </r>
  <r>
    <x v="75"/>
    <s v="Åby Skole"/>
    <s v="folk.Mel."/>
    <n v="4"/>
    <n v="22"/>
    <n v="2"/>
    <s v="Ska' vi lege?"/>
    <m/>
    <m/>
    <m/>
    <m/>
    <s v="x"/>
    <s v="x"/>
  </r>
  <r>
    <x v="80"/>
    <s v="Hadsten Skole"/>
    <s v="folk.Ind."/>
    <n v="3"/>
    <n v="20"/>
    <n v="3"/>
    <s v="Ska' vi lege?"/>
    <m/>
    <m/>
    <m/>
    <m/>
    <m/>
    <m/>
  </r>
  <r>
    <x v="83"/>
    <s v="Faster Astrup Skole"/>
    <s v="folk.Mel."/>
    <n v="5.6"/>
    <n v="16"/>
    <n v="2"/>
    <s v="Der var engang en digter (ind.)"/>
    <m/>
    <m/>
    <m/>
    <m/>
    <m/>
    <m/>
  </r>
  <r>
    <x v="88"/>
    <s v="Sølystskolen Egå"/>
    <s v="folk.Ind."/>
    <n v="2"/>
    <n v="30"/>
    <n v="4"/>
    <s v="Kom og hør et eventyr"/>
    <m/>
    <m/>
    <m/>
    <m/>
    <s v="x"/>
    <s v="x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73366C-60F7-47A1-9204-DCD390A82733}" name="Pivottabel7" cacheId="501" applyNumberFormats="0" applyBorderFormats="0" applyFontFormats="0" applyPatternFormats="0" applyAlignmentFormats="0" applyWidthHeightFormats="1" dataCaption="Værdier" updatedVersion="8" minRefreshableVersion="3" useAutoFormatting="1" itemPrintTitles="1" createdVersion="6" indent="0" outline="1" outlineData="1" multipleFieldFilters="0">
  <location ref="G86:H148" firstHeaderRow="1" firstDataRow="1" firstDataCol="1"/>
  <pivotFields count="13">
    <pivotField showAll="0"/>
    <pivotField showAll="0"/>
    <pivotField axis="axisRow" showAll="0">
      <items count="20">
        <item sd="0" x="1"/>
        <item sd="0" x="2"/>
        <item sd="0" x="5"/>
        <item sd="0" x="6"/>
        <item sd="0" x="3"/>
        <item sd="0" x="4"/>
        <item sd="0" x="14"/>
        <item sd="0" x="16"/>
        <item sd="0" x="13"/>
        <item sd="0" x="12"/>
        <item sd="0" x="9"/>
        <item sd="0" x="11"/>
        <item sd="0" x="8"/>
        <item sd="0" x="10"/>
        <item sd="0" x="18"/>
        <item x="0"/>
        <item sd="0" x="15"/>
        <item sd="0" x="17"/>
        <item sd="0" x="7"/>
        <item t="default"/>
      </items>
    </pivotField>
    <pivotField axis="axisRow" dataField="1" showAll="0">
      <items count="152">
        <item x="12"/>
        <item x="6"/>
        <item x="13"/>
        <item x="9"/>
        <item x="2"/>
        <item x="23"/>
        <item x="16"/>
        <item x="4"/>
        <item x="7"/>
        <item x="10"/>
        <item x="15"/>
        <item x="74"/>
        <item m="1" x="150"/>
        <item x="35"/>
        <item x="41"/>
        <item x="61"/>
        <item x="70"/>
        <item x="75"/>
        <item x="84"/>
        <item x="57"/>
        <item x="82"/>
        <item x="85"/>
        <item x="115"/>
        <item x="87"/>
        <item x="40"/>
        <item x="71"/>
        <item x="101"/>
        <item x="147"/>
        <item x="129"/>
        <item x="124"/>
        <item x="133"/>
        <item x="24"/>
        <item x="132"/>
        <item x="43"/>
        <item x="112"/>
        <item x="89"/>
        <item x="83"/>
        <item x="92"/>
        <item x="88"/>
        <item x="65"/>
        <item x="148"/>
        <item x="56"/>
        <item x="58"/>
        <item x="29"/>
        <item x="73"/>
        <item x="121"/>
        <item x="107"/>
        <item x="127"/>
        <item x="109"/>
        <item x="64"/>
        <item x="110"/>
        <item x="135"/>
        <item x="144"/>
        <item x="141"/>
        <item x="19"/>
        <item x="33"/>
        <item x="76"/>
        <item x="26"/>
        <item x="106"/>
        <item x="122"/>
        <item x="99"/>
        <item x="97"/>
        <item x="39"/>
        <item x="90"/>
        <item x="27"/>
        <item x="51"/>
        <item x="55"/>
        <item x="104"/>
        <item x="79"/>
        <item x="139"/>
        <item x="105"/>
        <item x="91"/>
        <item x="100"/>
        <item x="59"/>
        <item x="119"/>
        <item x="63"/>
        <item x="117"/>
        <item x="118"/>
        <item x="30"/>
        <item x="52"/>
        <item x="28"/>
        <item x="49"/>
        <item x="130"/>
        <item x="138"/>
        <item x="123"/>
        <item x="68"/>
        <item x="67"/>
        <item x="34"/>
        <item x="93"/>
        <item x="128"/>
        <item x="42"/>
        <item x="50"/>
        <item x="45"/>
        <item x="136"/>
        <item x="44"/>
        <item x="125"/>
        <item x="72"/>
        <item x="22"/>
        <item x="60"/>
        <item x="32"/>
        <item x="46"/>
        <item x="47"/>
        <item x="5"/>
        <item x="38"/>
        <item x="20"/>
        <item x="69"/>
        <item x="96"/>
        <item x="149"/>
        <item x="80"/>
        <item x="86"/>
        <item x="8"/>
        <item x="146"/>
        <item x="11"/>
        <item x="102"/>
        <item x="95"/>
        <item x="31"/>
        <item x="18"/>
        <item x="113"/>
        <item x="78"/>
        <item x="114"/>
        <item x="103"/>
        <item x="25"/>
        <item x="48"/>
        <item x="81"/>
        <item x="66"/>
        <item x="77"/>
        <item x="3"/>
        <item x="116"/>
        <item x="21"/>
        <item x="62"/>
        <item x="1"/>
        <item x="0"/>
        <item x="14"/>
        <item x="17"/>
        <item x="36"/>
        <item x="37"/>
        <item x="53"/>
        <item x="54"/>
        <item x="94"/>
        <item x="98"/>
        <item x="108"/>
        <item x="111"/>
        <item x="120"/>
        <item x="126"/>
        <item x="131"/>
        <item x="134"/>
        <item x="137"/>
        <item x="140"/>
        <item x="142"/>
        <item x="143"/>
        <item x="1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3"/>
  </rowFields>
  <rowItems count="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r="1">
      <x v="8"/>
    </i>
    <i r="1">
      <x v="10"/>
    </i>
    <i r="1">
      <x v="37"/>
    </i>
    <i r="1">
      <x v="45"/>
    </i>
    <i r="1">
      <x v="46"/>
    </i>
    <i r="1">
      <x v="49"/>
    </i>
    <i r="1">
      <x v="54"/>
    </i>
    <i r="1">
      <x v="61"/>
    </i>
    <i r="1">
      <x v="106"/>
    </i>
    <i r="1">
      <x v="107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9"/>
    </i>
    <i r="1">
      <x v="124"/>
    </i>
    <i r="1">
      <x v="126"/>
    </i>
    <i r="1">
      <x v="128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>
      <x v="16"/>
    </i>
    <i>
      <x v="17"/>
    </i>
    <i>
      <x v="18"/>
    </i>
    <i t="grand">
      <x/>
    </i>
  </rowItems>
  <colItems count="1">
    <i/>
  </colItems>
  <dataFields count="1">
    <dataField name="Antal af Klassetri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DF0504-4C5F-4500-BFAF-84C519304198}" name="Pivottabel9" cacheId="490" applyNumberFormats="0" applyBorderFormats="0" applyFontFormats="0" applyPatternFormats="0" applyAlignmentFormats="0" applyWidthHeightFormats="1" dataCaption="Værdier" updatedVersion="8" minRefreshableVersion="3" useAutoFormatting="1" subtotalHiddenItems="1" itemPrintTitles="1" createdVersion="8" indent="0" outline="1" outlineData="1" multipleFieldFilters="0" chartFormat="1">
  <location ref="B57:C20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</items>
    </pivotField>
  </pivotFields>
  <rowFields count="1">
    <field x="1"/>
  </rowFields>
  <rowItems count="1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 t="grand">
      <x/>
    </i>
  </rowItems>
  <colItems count="1">
    <i/>
  </colItems>
  <dataFields count="1">
    <dataField name="Antal af Skole" fld="0" subtotal="count" baseField="0" baseItem="0"/>
  </dataField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useer i tal 2023.xlsx!Tabel4">
        <x15:activeTabTopLevelEntity name="[Tabel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9DEB25-F581-4570-8678-61DAF7F9C509}" name="Pivottabel6" cacheId="481" applyNumberFormats="0" applyBorderFormats="0" applyFontFormats="0" applyPatternFormats="0" applyAlignmentFormats="0" applyWidthHeightFormats="1" dataCaption="Værdier" updatedVersion="8" minRefreshableVersion="3" useAutoFormatting="1" subtotalHiddenItems="1" itemPrintTitles="1" createdVersion="6" indent="0" outline="1" outlineData="1" multipleFieldFilters="0">
  <location ref="H37:I68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1"/>
    <field x="2"/>
  </rowFields>
  <rowItems count="31">
    <i>
      <x/>
    </i>
    <i r="1">
      <x/>
    </i>
    <i>
      <x v="1"/>
    </i>
    <i r="1">
      <x v="1"/>
    </i>
    <i>
      <x v="2"/>
    </i>
    <i r="1">
      <x v="1"/>
    </i>
    <i r="1">
      <x v="2"/>
    </i>
    <i r="1">
      <x v="3"/>
    </i>
    <i>
      <x v="3"/>
    </i>
    <i r="1">
      <x v="1"/>
    </i>
    <i r="1">
      <x/>
    </i>
    <i r="1">
      <x v="4"/>
    </i>
    <i r="1">
      <x v="5"/>
    </i>
    <i r="1">
      <x v="6"/>
    </i>
    <i r="1">
      <x v="7"/>
    </i>
    <i r="1">
      <x v="2"/>
    </i>
    <i r="1">
      <x v="3"/>
    </i>
    <i r="1">
      <x v="8"/>
    </i>
    <i r="1">
      <x v="9"/>
    </i>
    <i r="1">
      <x v="10"/>
    </i>
    <i r="1">
      <x v="11"/>
    </i>
    <i r="1">
      <x v="12"/>
    </i>
    <i r="1">
      <x v="13"/>
    </i>
    <i>
      <x v="4"/>
    </i>
    <i r="1">
      <x v="1"/>
    </i>
    <i r="1">
      <x v="7"/>
    </i>
    <i r="1">
      <x v="3"/>
    </i>
    <i r="1">
      <x v="8"/>
    </i>
    <i>
      <x v="5"/>
    </i>
    <i r="1">
      <x v="1"/>
    </i>
    <i t="grand">
      <x/>
    </i>
  </rowItems>
  <colItems count="1">
    <i/>
  </colItems>
  <dataFields count="1">
    <dataField name="Antal af Specialklasse" fld="0" subtotal="count" baseField="0" baseItem="0"/>
  </dataField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useer i tal 2023.xlsx!Tabel4">
        <x15:activeTabTopLevelEntity name="[Tabel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9E5D9B-BC43-4BA7-B145-6178DD53E831}" name="Pivottabel10" cacheId="501" applyNumberFormats="0" applyBorderFormats="0" applyFontFormats="0" applyPatternFormats="0" applyAlignmentFormats="0" applyWidthHeightFormats="1" dataCaption="Værdier" updatedVersion="8" minRefreshableVersion="3" useAutoFormatting="1" itemPrintTitles="1" createdVersion="6" indent="0" outline="1" outlineData="1" multipleFieldFilters="0">
  <location ref="F74:H75" firstHeaderRow="0" firstDataRow="1" firstDataCol="0"/>
  <pivotFields count="13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ntal af ULF" fld="11" subtotal="count" baseField="0" baseItem="0"/>
    <dataField name="Antal af Aarhus Kommune " fld="12" subtotal="count" baseField="0" baseItem="0"/>
    <dataField name="Antal af Undervisningsforløb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216CBE-AE36-425F-A2C8-697211B08AFB}" name="Pivottabel5" cacheId="475" applyNumberFormats="0" applyBorderFormats="0" applyFontFormats="0" applyPatternFormats="0" applyAlignmentFormats="0" applyWidthHeightFormats="1" dataCaption="Værdier" updatedVersion="8" minRefreshableVersion="3" useAutoFormatting="1" subtotalHiddenItems="1" itemPrintTitles="1" createdVersion="6" indent="0" outline="1" outlineData="1" multipleFieldFilters="0">
  <location ref="D34:F52" firstHeaderRow="0" firstDataRow="1" firstDataCol="1"/>
  <pivotFields count="3">
    <pivotField axis="axisRow" allDrilled="1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Antal af Skoletype" fld="1" subtotal="count" baseField="0" baseItem="0"/>
    <dataField name="Antal af Aarhus Kommune" fld="2" subtotal="count" baseField="0" baseItem="0"/>
  </dataField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useer i tal 2023.xlsx!Tabel4">
        <x15:activeTabTopLevelEntity name="[Tabel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017D25-E1BF-4945-A6D8-29DD1437749C}" name="Pivottabel8" cacheId="501" applyNumberFormats="0" applyBorderFormats="0" applyFontFormats="0" applyPatternFormats="0" applyAlignmentFormats="0" applyWidthHeightFormats="1" dataCaption="Værdier" updatedVersion="8" minRefreshableVersion="3" useAutoFormatting="1" itemPrintTitles="1" createdVersion="6" indent="0" outline="1" outlineData="1" multipleFieldFilters="0">
  <location ref="L35:N64" firstHeaderRow="0" firstDataRow="1" firstDataCol="1"/>
  <pivotFields count="13">
    <pivotField numFmtId="14" showAll="0"/>
    <pivotField showAll="0"/>
    <pivotField showAll="0"/>
    <pivotField showAll="0"/>
    <pivotField dataField="1" showAll="0"/>
    <pivotField showAll="0"/>
    <pivotField axis="axisRow" showAll="0">
      <items count="30">
        <item x="27"/>
        <item x="12"/>
        <item x="11"/>
        <item x="5"/>
        <item x="22"/>
        <item x="19"/>
        <item x="21"/>
        <item x="13"/>
        <item x="7"/>
        <item x="2"/>
        <item x="16"/>
        <item x="25"/>
        <item x="4"/>
        <item x="10"/>
        <item x="26"/>
        <item x="23"/>
        <item x="8"/>
        <item x="14"/>
        <item x="1"/>
        <item x="3"/>
        <item x="9"/>
        <item x="15"/>
        <item x="6"/>
        <item x="24"/>
        <item x="18"/>
        <item x="17"/>
        <item x="20"/>
        <item x="0"/>
        <item m="1" x="28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6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af Elever" fld="4" baseField="0" baseItem="0"/>
    <dataField name="Antal af PEH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95085-C545-4FA1-B694-324027E86F41}" name="Pivottabel3" cacheId="484" applyNumberFormats="0" applyBorderFormats="0" applyFontFormats="0" applyPatternFormats="0" applyAlignmentFormats="0" applyWidthHeightFormats="1" dataCaption="Værdier" updatedVersion="8" minRefreshableVersion="3" useAutoFormatting="1" subtotalHiddenItems="1" itemPrintTitles="1" createdVersion="6" indent="0" outline="1" outlineData="1" multipleFieldFilters="0">
  <location ref="K8:L29" firstHeaderRow="1" firstDataRow="1" firstDataCol="1"/>
  <pivotFields count="2"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dataField="1" subtotalTop="0" showAll="0" defaultSubtota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Antal af Downloadet Materiale" fld="1" subtotal="count" baseField="0" baseItem="0"/>
  </dataField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useer i tal 2023.xlsx!Tabel4">
        <x15:activeTabTopLevelEntity name="[Tabel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4D3B48-B894-4CE9-8E2E-3505884B6FB8}" name="Pivottabel2" cacheId="487" applyNumberFormats="0" applyBorderFormats="0" applyFontFormats="0" applyPatternFormats="0" applyAlignmentFormats="0" applyWidthHeightFormats="1" dataCaption="Værdier" updatedVersion="8" minRefreshableVersion="3" useAutoFormatting="1" subtotalHiddenItems="1" itemPrintTitles="1" createdVersion="6" indent="0" outline="1" outlineData="1" multipleFieldFilters="0">
  <location ref="H8:I35" firstHeaderRow="1" firstDataRow="1" firstDataCol="1"/>
  <pivotFields count="2">
    <pivotField axis="axisRow" allDrilled="1" subtotalTop="0" showAll="0" dataSourceSort="1" defaultSubtotal="0" defaultAttributeDrillState="1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dataField="1" subtotalTop="0" showAll="0" defaultSubtotal="0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Antal af Undervisningsforløb" fld="1" subtotal="count" baseField="0" baseItem="0"/>
  </dataField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useer i tal 2023.xlsx!Tabel4">
        <x15:activeTabTopLevelEntity name="[Tabel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35A488-EF42-41E7-9CB5-B3BFBCA00078}" name="Pivottabel4" cacheId="478" applyNumberFormats="0" applyBorderFormats="0" applyFontFormats="0" applyPatternFormats="0" applyAlignmentFormats="0" applyWidthHeightFormats="1" dataCaption="Værdier" updatedVersion="8" minRefreshableVersion="3" useAutoFormatting="1" subtotalHiddenItems="1" itemPrintTitles="1" createdVersion="6" indent="0" outline="1" outlineData="1" multipleFieldFilters="0">
  <location ref="K32:K3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ntal af PEH" fld="0" subtotal="count" baseField="0" baseItem="0"/>
  </dataField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useer i tal 2023.xlsx!Tabel4">
        <x15:activeTabTopLevelEntity name="[Tabel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FFD99E-94FD-4737-BA5E-BED86E0E9944}" name="Pivottabel1" cacheId="501" applyNumberFormats="0" applyBorderFormats="0" applyFontFormats="0" applyPatternFormats="0" applyAlignmentFormats="0" applyWidthHeightFormats="1" dataCaption="Værdier" updatedVersion="8" minRefreshableVersion="3" useAutoFormatting="1" itemPrintTitles="1" createdVersion="6" indent="0" outline="1" outlineData="1" multipleFieldFilters="0">
  <location ref="C8:E28" firstHeaderRow="0" firstDataRow="1" firstDataCol="1"/>
  <pivotFields count="13">
    <pivotField showAll="0"/>
    <pivotField showAll="0"/>
    <pivotField axis="axisRow" dataField="1" showAll="0">
      <items count="20">
        <item x="1"/>
        <item x="2"/>
        <item x="5"/>
        <item x="6"/>
        <item x="3"/>
        <item x="4"/>
        <item x="8"/>
        <item x="0"/>
        <item x="7"/>
        <item x="10"/>
        <item x="9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Antal af Skoletype" fld="2" subtotal="count" baseField="0" baseItem="0"/>
    <dataField name="Antal af Undervisningsforløb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EC6D3B-440D-4DCC-B588-DFC1574F0EF6}" name="Pivottabel2" cacheId="501" applyNumberFormats="0" applyBorderFormats="0" applyFontFormats="0" applyPatternFormats="0" applyAlignmentFormats="0" applyWidthHeightFormats="1" dataCaption="Værdier" updatedVersion="8" minRefreshableVersion="3" useAutoFormatting="1" itemPrintTitles="1" createdVersion="6" indent="0" outline="1" outlineData="1" multipleFieldFilters="0">
  <location ref="H8:I28" firstHeaderRow="1" firstDataRow="1" firstDataCol="1"/>
  <pivotFields count="13">
    <pivotField showAll="0"/>
    <pivotField showAll="0"/>
    <pivotField axis="axisRow" showAll="0">
      <items count="20">
        <item x="1"/>
        <item x="2"/>
        <item x="5"/>
        <item x="6"/>
        <item x="3"/>
        <item x="4"/>
        <item x="14"/>
        <item x="16"/>
        <item x="13"/>
        <item x="12"/>
        <item x="9"/>
        <item x="11"/>
        <item x="8"/>
        <item x="10"/>
        <item x="18"/>
        <item x="0"/>
        <item x="15"/>
        <item x="17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Antal af PEH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ADC590-D26B-42B4-9744-3271B9AC0017}" name="Pivottabel1" cacheId="501" applyNumberFormats="0" applyBorderFormats="0" applyFontFormats="0" applyPatternFormats="0" applyAlignmentFormats="0" applyWidthHeightFormats="1" dataCaption="Værdier" updatedVersion="8" minRefreshableVersion="3" useAutoFormatting="1" itemPrintTitles="1" createdVersion="6" indent="0" outline="1" outlineData="1" multipleFieldFilters="0">
  <location ref="A3:D32" firstHeaderRow="0" firstDataRow="1" firstDataCol="1"/>
  <pivotFields count="13">
    <pivotField showAll="0"/>
    <pivotField showAll="0"/>
    <pivotField showAll="0"/>
    <pivotField showAll="0"/>
    <pivotField dataField="1" showAll="0"/>
    <pivotField showAll="0"/>
    <pivotField axis="axisRow" dataField="1" showAll="0">
      <items count="30">
        <item m="1" x="28"/>
        <item x="27"/>
        <item x="12"/>
        <item x="11"/>
        <item x="5"/>
        <item x="22"/>
        <item x="19"/>
        <item x="21"/>
        <item x="13"/>
        <item x="7"/>
        <item x="2"/>
        <item x="16"/>
        <item x="25"/>
        <item x="4"/>
        <item x="10"/>
        <item x="26"/>
        <item x="23"/>
        <item x="8"/>
        <item x="14"/>
        <item x="1"/>
        <item x="3"/>
        <item x="9"/>
        <item x="15"/>
        <item x="6"/>
        <item x="24"/>
        <item x="18"/>
        <item x="17"/>
        <item x="20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6"/>
  </rowFields>
  <rowItems count="2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ntal af ULF" fld="11" subtotal="count" baseField="0" baseItem="0"/>
    <dataField name="Antal af Undervisningsforløb" fld="6" subtotal="count" baseField="0" baseItem="0"/>
    <dataField name="Sum af Elever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3E9B37-77B0-426C-B929-3B041CD9CB32}" name="Pivottabel11" cacheId="511" applyNumberFormats="0" applyBorderFormats="0" applyFontFormats="0" applyPatternFormats="0" applyAlignmentFormats="0" applyWidthHeightFormats="1" dataCaption="Værdier" updatedVersion="8" minRefreshableVersion="3" useAutoFormatting="1" itemPrintTitles="1" createdVersion="8" indent="0" outline="1" outlineData="1" multipleFieldFilters="0">
  <location ref="I108:J136" firstHeaderRow="1" firstDataRow="1" firstDataCol="1"/>
  <pivotFields count="14">
    <pivotField numFmtId="14" showAll="0">
      <items count="252">
        <item m="1" x="25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247"/>
        <item x="171"/>
        <item x="172"/>
        <item x="173"/>
        <item x="174"/>
        <item x="175"/>
        <item x="248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246"/>
        <item x="240"/>
        <item x="190"/>
        <item x="245"/>
        <item x="243"/>
        <item x="242"/>
        <item x="241"/>
        <item x="239"/>
        <item x="244"/>
        <item x="191"/>
        <item x="192"/>
        <item x="193"/>
        <item x="194"/>
        <item x="249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0"/>
        <item x="232"/>
        <item x="233"/>
        <item x="234"/>
        <item x="235"/>
        <item x="236"/>
        <item x="237"/>
        <item x="238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31">
        <item x="20"/>
        <item m="1" x="28"/>
        <item x="4"/>
        <item x="11"/>
        <item x="2"/>
        <item x="17"/>
        <item x="15"/>
        <item x="9"/>
        <item x="7"/>
        <item x="6"/>
        <item x="12"/>
        <item x="13"/>
        <item x="16"/>
        <item x="19"/>
        <item x="23"/>
        <item x="25"/>
        <item x="3"/>
        <item x="5"/>
        <item x="8"/>
        <item x="10"/>
        <item x="1"/>
        <item x="21"/>
        <item x="26"/>
        <item x="18"/>
        <item x="14"/>
        <item x="24"/>
        <item x="22"/>
        <item m="1" x="27"/>
        <item m="1" x="29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28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9"/>
    </i>
    <i t="grand">
      <x/>
    </i>
  </rowItems>
  <colItems count="1">
    <i/>
  </colItems>
  <dataFields count="1">
    <dataField name="Sum af Lærer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971148-6EC6-42B6-A178-855AF21E52E4}" name="Pivottabel6" cacheId="511" applyNumberFormats="0" applyBorderFormats="0" applyFontFormats="0" applyPatternFormats="0" applyAlignmentFormats="0" applyWidthHeightFormats="1" dataCaption="Værdier" updatedVersion="8" minRefreshableVersion="3" useAutoFormatting="1" itemPrintTitles="1" createdVersion="8" indent="0" outline="1" outlineData="1" multipleFieldFilters="0">
  <location ref="K34:L95" firstHeaderRow="1" firstDataRow="1" firstDataCol="1"/>
  <pivotFields count="14">
    <pivotField showAll="0">
      <items count="252">
        <item m="1" x="25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247"/>
        <item x="171"/>
        <item x="172"/>
        <item x="173"/>
        <item x="174"/>
        <item x="175"/>
        <item x="248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246"/>
        <item x="240"/>
        <item x="190"/>
        <item x="245"/>
        <item x="243"/>
        <item x="242"/>
        <item x="241"/>
        <item x="239"/>
        <item x="244"/>
        <item x="191"/>
        <item x="192"/>
        <item x="193"/>
        <item x="194"/>
        <item x="249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0"/>
        <item x="232"/>
        <item x="233"/>
        <item x="234"/>
        <item x="235"/>
        <item x="236"/>
        <item x="237"/>
        <item x="238"/>
        <item t="default"/>
      </items>
    </pivotField>
    <pivotField axis="axisRow" showAll="0" measureFilter="1">
      <items count="1044">
        <item x="103"/>
        <item x="674"/>
        <item x="657"/>
        <item x="234"/>
        <item x="86"/>
        <item x="514"/>
        <item x="410"/>
        <item x="696"/>
        <item x="314"/>
        <item x="663"/>
        <item x="642"/>
        <item x="475"/>
        <item x="620"/>
        <item x="670"/>
        <item x="116"/>
        <item x="145"/>
        <item x="380"/>
        <item x="342"/>
        <item x="191"/>
        <item x="582"/>
        <item x="421"/>
        <item x="336"/>
        <item x="454"/>
        <item x="823"/>
        <item x="28"/>
        <item x="335"/>
        <item x="628"/>
        <item x="350"/>
        <item x="509"/>
        <item x="390"/>
        <item x="302"/>
        <item x="292"/>
        <item x="306"/>
        <item x="519"/>
        <item x="291"/>
        <item x="203"/>
        <item x="267"/>
        <item x="400"/>
        <item x="5"/>
        <item x="202"/>
        <item x="497"/>
        <item x="487"/>
        <item x="488"/>
        <item x="187"/>
        <item x="772"/>
        <item x="691"/>
        <item x="515"/>
        <item x="394"/>
        <item x="120"/>
        <item x="658"/>
        <item x="640"/>
        <item x="459"/>
        <item x="676"/>
        <item x="83"/>
        <item x="165"/>
        <item x="214"/>
        <item x="272"/>
        <item x="128"/>
        <item x="461"/>
        <item x="330"/>
        <item x="383"/>
        <item x="10"/>
        <item x="449"/>
        <item x="88"/>
        <item x="251"/>
        <item x="470"/>
        <item x="477"/>
        <item x="31"/>
        <item x="403"/>
        <item x="250"/>
        <item x="107"/>
        <item x="469"/>
        <item x="389"/>
        <item x="453"/>
        <item x="198"/>
        <item x="468"/>
        <item x="134"/>
        <item x="360"/>
        <item x="261"/>
        <item x="639"/>
        <item x="24"/>
        <item x="309"/>
        <item x="174"/>
        <item x="310"/>
        <item x="99"/>
        <item x="352"/>
        <item x="323"/>
        <item x="136"/>
        <item x="525"/>
        <item x="473"/>
        <item x="457"/>
        <item x="266"/>
        <item x="472"/>
        <item x="81"/>
        <item x="513"/>
        <item x="337"/>
        <item x="625"/>
        <item x="326"/>
        <item x="277"/>
        <item x="14"/>
        <item x="526"/>
        <item x="433"/>
        <item x="677"/>
        <item x="154"/>
        <item x="70"/>
        <item x="560"/>
        <item x="612"/>
        <item x="545"/>
        <item x="58"/>
        <item x="547"/>
        <item x="700"/>
        <item x="284"/>
        <item x="256"/>
        <item x="308"/>
        <item x="327"/>
        <item x="239"/>
        <item x="253"/>
        <item x="315"/>
        <item x="127"/>
        <item x="530"/>
        <item x="282"/>
        <item x="153"/>
        <item x="320"/>
        <item x="166"/>
        <item x="304"/>
        <item x="549"/>
        <item x="363"/>
        <item x="27"/>
        <item x="38"/>
        <item x="44"/>
        <item x="195"/>
        <item x="143"/>
        <item x="8"/>
        <item x="210"/>
        <item x="216"/>
        <item x="183"/>
        <item x="361"/>
        <item x="23"/>
        <item x="565"/>
        <item x="296"/>
        <item x="161"/>
        <item x="54"/>
        <item x="42"/>
        <item x="139"/>
        <item x="225"/>
        <item x="695"/>
        <item x="164"/>
        <item x="589"/>
        <item x="57"/>
        <item x="80"/>
        <item x="26"/>
        <item x="646"/>
        <item x="138"/>
        <item x="523"/>
        <item x="325"/>
        <item x="316"/>
        <item x="683"/>
        <item x="351"/>
        <item x="624"/>
        <item x="446"/>
        <item x="238"/>
        <item x="825"/>
        <item x="667"/>
        <item x="665"/>
        <item x="551"/>
        <item x="407"/>
        <item x="329"/>
        <item x="448"/>
        <item x="652"/>
        <item x="629"/>
        <item x="656"/>
        <item x="627"/>
        <item x="503"/>
        <item x="269"/>
        <item x="159"/>
        <item x="385"/>
        <item x="375"/>
        <item x="242"/>
        <item x="209"/>
        <item x="240"/>
        <item x="73"/>
        <item x="152"/>
        <item x="338"/>
        <item x="113"/>
        <item x="550"/>
        <item x="141"/>
        <item x="540"/>
        <item x="89"/>
        <item x="668"/>
        <item x="518"/>
        <item x="188"/>
        <item x="208"/>
        <item x="366"/>
        <item x="43"/>
        <item x="535"/>
        <item x="399"/>
        <item x="66"/>
        <item x="606"/>
        <item x="158"/>
        <item x="574"/>
        <item x="312"/>
        <item x="465"/>
        <item x="305"/>
        <item x="728"/>
        <item x="505"/>
        <item x="368"/>
        <item x="529"/>
        <item x="688"/>
        <item x="541"/>
        <item x="760"/>
        <item x="275"/>
        <item x="22"/>
        <item x="281"/>
        <item x="378"/>
        <item x="661"/>
        <item x="259"/>
        <item x="583"/>
        <item x="601"/>
        <item x="416"/>
        <item x="474"/>
        <item x="144"/>
        <item x="478"/>
        <item x="444"/>
        <item x="678"/>
        <item x="279"/>
        <item x="736"/>
        <item x="377"/>
        <item x="60"/>
        <item x="384"/>
        <item x="206"/>
        <item x="422"/>
        <item x="392"/>
        <item x="373"/>
        <item x="243"/>
        <item x="241"/>
        <item x="67"/>
        <item x="633"/>
        <item x="651"/>
        <item x="25"/>
        <item x="857"/>
        <item x="599"/>
        <item x="508"/>
        <item x="395"/>
        <item x="367"/>
        <item x="263"/>
        <item x="480"/>
        <item x="432"/>
        <item x="888"/>
        <item x="479"/>
        <item x="370"/>
        <item x="623"/>
        <item x="517"/>
        <item x="412"/>
        <item x="204"/>
        <item x="675"/>
        <item x="20"/>
        <item x="738"/>
        <item x="39"/>
        <item x="87"/>
        <item x="697"/>
        <item x="77"/>
        <item x="6"/>
        <item x="476"/>
        <item x="271"/>
        <item x="69"/>
        <item x="300"/>
        <item x="13"/>
        <item x="737"/>
        <item x="224"/>
        <item x="542"/>
        <item x="262"/>
        <item x="148"/>
        <item x="98"/>
        <item x="489"/>
        <item x="12"/>
        <item x="121"/>
        <item x="72"/>
        <item x="17"/>
        <item x="53"/>
        <item x="293"/>
        <item x="533"/>
        <item x="694"/>
        <item x="726"/>
        <item x="124"/>
        <item x="427"/>
        <item x="699"/>
        <item x="669"/>
        <item x="437"/>
        <item x="564"/>
        <item x="381"/>
        <item x="180"/>
        <item x="630"/>
        <item x="379"/>
        <item x="451"/>
        <item x="450"/>
        <item x="411"/>
        <item x="501"/>
        <item x="135"/>
        <item x="30"/>
        <item x="333"/>
        <item x="192"/>
        <item x="132"/>
        <item x="405"/>
        <item x="125"/>
        <item x="40"/>
        <item x="172"/>
        <item x="557"/>
        <item x="68"/>
        <item x="493"/>
        <item x="341"/>
        <item x="359"/>
        <item x="374"/>
        <item x="397"/>
        <item x="690"/>
        <item x="328"/>
        <item x="199"/>
        <item x="734"/>
        <item x="18"/>
        <item x="576"/>
        <item x="249"/>
        <item x="681"/>
        <item x="406"/>
        <item x="482"/>
        <item x="339"/>
        <item x="181"/>
        <item x="500"/>
        <item x="193"/>
        <item x="740"/>
        <item x="725"/>
        <item x="371"/>
        <item x="137"/>
        <item x="511"/>
        <item x="364"/>
        <item x="276"/>
        <item x="288"/>
        <item x="168"/>
        <item x="254"/>
        <item x="435"/>
        <item x="215"/>
        <item x="731"/>
        <item x="231"/>
        <item x="264"/>
        <item x="169"/>
        <item x="548"/>
        <item x="679"/>
        <item x="502"/>
        <item x="287"/>
        <item x="534"/>
        <item x="146"/>
        <item x="245"/>
        <item x="409"/>
        <item x="96"/>
        <item x="123"/>
        <item x="729"/>
        <item x="184"/>
        <item x="622"/>
        <item x="522"/>
        <item x="285"/>
        <item x="429"/>
        <item x="177"/>
        <item x="82"/>
        <item x="100"/>
        <item x="672"/>
        <item x="260"/>
        <item x="733"/>
        <item x="418"/>
        <item x="130"/>
        <item x="439"/>
        <item x="382"/>
        <item x="495"/>
        <item x="741"/>
        <item x="423"/>
        <item x="641"/>
        <item x="558"/>
        <item x="140"/>
        <item x="528"/>
        <item x="196"/>
        <item x="372"/>
        <item x="573"/>
        <item x="443"/>
        <item x="499"/>
        <item x="63"/>
        <item x="197"/>
        <item x="343"/>
        <item x="286"/>
        <item x="552"/>
        <item x="62"/>
        <item x="182"/>
        <item x="173"/>
        <item x="594"/>
        <item x="419"/>
        <item x="462"/>
        <item x="106"/>
        <item x="102"/>
        <item x="84"/>
        <item x="49"/>
        <item x="626"/>
        <item x="605"/>
        <item x="244"/>
        <item x="311"/>
        <item x="156"/>
        <item x="229"/>
        <item x="85"/>
        <item x="730"/>
        <item x="463"/>
        <item x="346"/>
        <item x="494"/>
        <item x="278"/>
        <item x="194"/>
        <item x="48"/>
        <item x="56"/>
        <item x="692"/>
        <item x="3"/>
        <item x="93"/>
        <item x="664"/>
        <item x="567"/>
        <item x="223"/>
        <item x="434"/>
        <item x="682"/>
        <item x="532"/>
        <item x="163"/>
        <item x="506"/>
        <item x="303"/>
        <item x="358"/>
        <item x="520"/>
        <item x="563"/>
        <item x="441"/>
        <item x="252"/>
        <item x="404"/>
        <item x="365"/>
        <item x="200"/>
        <item x="593"/>
        <item x="428"/>
        <item x="280"/>
        <item x="149"/>
        <item x="637"/>
        <item x="46"/>
        <item x="362"/>
        <item x="749"/>
        <item x="376"/>
        <item x="568"/>
        <item x="460"/>
        <item x="289"/>
        <item x="580"/>
        <item x="570"/>
        <item x="340"/>
        <item x="79"/>
        <item x="301"/>
        <item x="258"/>
        <item x="600"/>
        <item x="687"/>
        <item x="32"/>
        <item x="684"/>
        <item x="452"/>
        <item x="270"/>
        <item x="104"/>
        <item x="698"/>
        <item x="693"/>
        <item x="97"/>
        <item x="237"/>
        <item x="662"/>
        <item x="115"/>
        <item x="438"/>
        <item x="524"/>
        <item x="220"/>
        <item x="226"/>
        <item x="114"/>
        <item x="355"/>
        <item x="578"/>
        <item x="537"/>
        <item x="408"/>
        <item x="313"/>
        <item x="185"/>
        <item x="324"/>
        <item x="485"/>
        <item x="230"/>
        <item x="201"/>
        <item x="247"/>
        <item x="436"/>
        <item x="415"/>
        <item x="748"/>
        <item x="298"/>
        <item x="561"/>
        <item x="387"/>
        <item x="353"/>
        <item x="555"/>
        <item x="425"/>
        <item x="413"/>
        <item x="666"/>
        <item x="466"/>
        <item x="445"/>
        <item x="150"/>
        <item x="33"/>
        <item x="655"/>
        <item x="912"/>
        <item x="492"/>
        <item x="91"/>
        <item x="78"/>
        <item x="186"/>
        <item x="739"/>
        <item x="504"/>
        <item x="393"/>
        <item x="133"/>
        <item x="566"/>
        <item x="401"/>
        <item x="221"/>
        <item x="875"/>
        <item x="265"/>
        <item x="527"/>
        <item x="673"/>
        <item x="680"/>
        <item x="227"/>
        <item x="112"/>
        <item x="108"/>
        <item x="498"/>
        <item x="631"/>
        <item x="2"/>
        <item x="212"/>
        <item x="176"/>
        <item x="0"/>
        <item x="579"/>
        <item x="45"/>
        <item x="357"/>
        <item x="235"/>
        <item x="643"/>
        <item x="232"/>
        <item x="417"/>
        <item x="659"/>
        <item x="92"/>
        <item x="228"/>
        <item x="442"/>
        <item x="299"/>
        <item x="236"/>
        <item x="332"/>
        <item x="486"/>
        <item x="160"/>
        <item x="50"/>
        <item x="257"/>
        <item x="175"/>
        <item x="155"/>
        <item x="496"/>
        <item x="11"/>
        <item x="512"/>
        <item x="556"/>
        <item x="634"/>
        <item x="420"/>
        <item x="543"/>
        <item x="273"/>
        <item x="901"/>
        <item x="426"/>
        <item x="414"/>
        <item x="544"/>
        <item x="553"/>
        <item x="598"/>
        <item x="233"/>
        <item x="653"/>
        <item x="345"/>
        <item x="483"/>
        <item x="645"/>
        <item x="36"/>
        <item x="571"/>
        <item x="213"/>
        <item x="732"/>
        <item x="167"/>
        <item x="117"/>
        <item x="29"/>
        <item x="562"/>
        <item x="295"/>
        <item x="644"/>
        <item x="507"/>
        <item x="618"/>
        <item x="283"/>
        <item x="15"/>
        <item x="447"/>
        <item x="686"/>
        <item x="7"/>
        <item x="94"/>
        <item x="581"/>
        <item x="348"/>
        <item x="218"/>
        <item x="122"/>
        <item x="9"/>
        <item x="369"/>
        <item x="248"/>
        <item x="110"/>
        <item x="654"/>
        <item x="455"/>
        <item x="147"/>
        <item x="105"/>
        <item x="584"/>
        <item x="297"/>
        <item x="21"/>
        <item x="65"/>
        <item x="171"/>
        <item x="129"/>
        <item x="685"/>
        <item x="347"/>
        <item x="219"/>
        <item x="109"/>
        <item x="617"/>
        <item x="321"/>
        <item x="55"/>
        <item x="61"/>
        <item x="577"/>
        <item x="632"/>
        <item x="205"/>
        <item x="458"/>
        <item x="440"/>
        <item x="349"/>
        <item x="294"/>
        <item x="178"/>
        <item x="64"/>
        <item x="268"/>
        <item x="207"/>
        <item x="604"/>
        <item x="246"/>
        <item x="111"/>
        <item x="648"/>
        <item x="322"/>
        <item x="481"/>
        <item x="74"/>
        <item x="388"/>
        <item x="671"/>
        <item x="211"/>
        <item x="356"/>
        <item x="35"/>
        <item x="430"/>
        <item x="727"/>
        <item x="824"/>
        <item x="822"/>
        <item x="689"/>
        <item x="319"/>
        <item x="619"/>
        <item x="572"/>
        <item x="179"/>
        <item x="660"/>
        <item x="142"/>
        <item x="718"/>
        <item x="386"/>
        <item x="559"/>
        <item x="510"/>
        <item x="490"/>
        <item x="638"/>
        <item x="16"/>
        <item x="546"/>
        <item x="95"/>
        <item x="52"/>
        <item x="569"/>
        <item x="4"/>
        <item x="189"/>
        <item x="59"/>
        <item x="75"/>
        <item x="531"/>
        <item x="431"/>
        <item x="398"/>
        <item x="317"/>
        <item x="484"/>
        <item x="516"/>
        <item x="76"/>
        <item x="170"/>
        <item x="126"/>
        <item x="647"/>
        <item x="222"/>
        <item x="331"/>
        <item x="217"/>
        <item x="554"/>
        <item x="456"/>
        <item x="37"/>
        <item x="354"/>
        <item x="334"/>
        <item x="793"/>
        <item x="538"/>
        <item x="396"/>
        <item x="636"/>
        <item x="290"/>
        <item x="491"/>
        <item x="344"/>
        <item x="157"/>
        <item x="255"/>
        <item x="47"/>
        <item x="71"/>
        <item x="391"/>
        <item x="131"/>
        <item x="464"/>
        <item x="307"/>
        <item x="521"/>
        <item x="650"/>
        <item x="101"/>
        <item x="536"/>
        <item x="19"/>
        <item x="635"/>
        <item x="162"/>
        <item x="274"/>
        <item x="151"/>
        <item x="41"/>
        <item x="318"/>
        <item x="118"/>
        <item x="90"/>
        <item x="51"/>
        <item x="402"/>
        <item x="649"/>
        <item x="467"/>
        <item x="34"/>
        <item x="471"/>
        <item x="1"/>
        <item x="119"/>
        <item x="424"/>
        <item x="190"/>
        <item m="1" x="1042"/>
        <item x="701"/>
        <item x="702"/>
        <item x="703"/>
        <item x="704"/>
        <item x="705"/>
        <item x="706"/>
        <item x="707"/>
        <item x="708"/>
        <item x="709"/>
        <item x="590"/>
        <item x="902"/>
        <item x="762"/>
        <item x="903"/>
        <item x="904"/>
        <item x="716"/>
        <item x="905"/>
        <item x="794"/>
        <item x="765"/>
        <item x="906"/>
        <item x="907"/>
        <item x="908"/>
        <item x="858"/>
        <item x="849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742"/>
        <item x="743"/>
        <item x="744"/>
        <item x="745"/>
        <item x="746"/>
        <item x="747"/>
        <item x="909"/>
        <item x="886"/>
        <item x="889"/>
        <item x="890"/>
        <item x="820"/>
        <item x="891"/>
        <item x="892"/>
        <item x="893"/>
        <item x="894"/>
        <item x="895"/>
        <item x="896"/>
        <item x="897"/>
        <item x="898"/>
        <item x="899"/>
        <item x="900"/>
        <item x="876"/>
        <item x="877"/>
        <item x="878"/>
        <item x="879"/>
        <item x="789"/>
        <item x="880"/>
        <item x="881"/>
        <item x="882"/>
        <item x="883"/>
        <item x="874"/>
        <item x="884"/>
        <item x="714"/>
        <item x="885"/>
        <item x="887"/>
        <item x="910"/>
        <item x="805"/>
        <item x="911"/>
        <item x="773"/>
        <item x="846"/>
        <item x="847"/>
        <item x="795"/>
        <item x="826"/>
        <item x="848"/>
        <item x="770"/>
        <item x="850"/>
        <item x="851"/>
        <item x="852"/>
        <item x="853"/>
        <item x="854"/>
        <item x="855"/>
        <item x="856"/>
        <item x="735"/>
        <item x="774"/>
        <item x="775"/>
        <item x="796"/>
        <item x="797"/>
        <item x="798"/>
        <item x="799"/>
        <item x="800"/>
        <item x="801"/>
        <item x="802"/>
        <item x="803"/>
        <item x="804"/>
        <item x="776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591"/>
        <item x="592"/>
        <item x="575"/>
        <item x="585"/>
        <item x="586"/>
        <item x="587"/>
        <item x="588"/>
        <item x="595"/>
        <item x="596"/>
        <item x="597"/>
        <item x="777"/>
        <item x="778"/>
        <item x="779"/>
        <item x="780"/>
        <item x="781"/>
        <item x="782"/>
        <item x="783"/>
        <item x="784"/>
        <item x="785"/>
        <item x="786"/>
        <item x="764"/>
        <item x="787"/>
        <item x="761"/>
        <item x="788"/>
        <item x="790"/>
        <item x="791"/>
        <item x="792"/>
        <item x="763"/>
        <item x="721"/>
        <item x="766"/>
        <item x="767"/>
        <item x="768"/>
        <item x="769"/>
        <item x="750"/>
        <item x="827"/>
        <item x="828"/>
        <item x="829"/>
        <item x="830"/>
        <item x="831"/>
        <item x="753"/>
        <item x="754"/>
        <item x="755"/>
        <item x="756"/>
        <item x="757"/>
        <item x="758"/>
        <item x="819"/>
        <item x="759"/>
        <item x="771"/>
        <item x="710"/>
        <item x="711"/>
        <item x="712"/>
        <item x="713"/>
        <item x="715"/>
        <item x="717"/>
        <item x="719"/>
        <item x="720"/>
        <item x="832"/>
        <item x="821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751"/>
        <item x="752"/>
        <item x="722"/>
        <item x="621"/>
        <item x="607"/>
        <item x="723"/>
        <item x="602"/>
        <item x="724"/>
        <item x="603"/>
        <item x="608"/>
        <item x="609"/>
        <item x="610"/>
        <item x="611"/>
        <item x="613"/>
        <item x="614"/>
        <item x="615"/>
        <item x="616"/>
        <item x="539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61">
    <i>
      <x v="9"/>
    </i>
    <i>
      <x v="12"/>
    </i>
    <i>
      <x v="15"/>
    </i>
    <i>
      <x v="16"/>
    </i>
    <i>
      <x v="19"/>
    </i>
    <i>
      <x v="23"/>
    </i>
    <i>
      <x v="116"/>
    </i>
    <i>
      <x v="130"/>
    </i>
    <i>
      <x v="132"/>
    </i>
    <i>
      <x v="135"/>
    </i>
    <i>
      <x v="137"/>
    </i>
    <i>
      <x v="161"/>
    </i>
    <i>
      <x v="180"/>
    </i>
    <i>
      <x v="193"/>
    </i>
    <i>
      <x v="212"/>
    </i>
    <i>
      <x v="239"/>
    </i>
    <i>
      <x v="240"/>
    </i>
    <i>
      <x v="247"/>
    </i>
    <i>
      <x v="264"/>
    </i>
    <i>
      <x v="266"/>
    </i>
    <i>
      <x v="282"/>
    </i>
    <i>
      <x v="293"/>
    </i>
    <i>
      <x v="321"/>
    </i>
    <i>
      <x v="340"/>
    </i>
    <i>
      <x v="386"/>
    </i>
    <i>
      <x v="389"/>
    </i>
    <i>
      <x v="409"/>
    </i>
    <i>
      <x v="428"/>
    </i>
    <i>
      <x v="434"/>
    </i>
    <i>
      <x v="438"/>
    </i>
    <i>
      <x v="454"/>
    </i>
    <i>
      <x v="468"/>
    </i>
    <i>
      <x v="471"/>
    </i>
    <i>
      <x v="472"/>
    </i>
    <i>
      <x v="473"/>
    </i>
    <i>
      <x v="481"/>
    </i>
    <i>
      <x v="487"/>
    </i>
    <i>
      <x v="505"/>
    </i>
    <i>
      <x v="513"/>
    </i>
    <i>
      <x v="516"/>
    </i>
    <i>
      <x v="519"/>
    </i>
    <i>
      <x v="520"/>
    </i>
    <i>
      <x v="527"/>
    </i>
    <i>
      <x v="548"/>
    </i>
    <i>
      <x v="552"/>
    </i>
    <i>
      <x v="558"/>
    </i>
    <i>
      <x v="572"/>
    </i>
    <i>
      <x v="576"/>
    </i>
    <i>
      <x v="577"/>
    </i>
    <i>
      <x v="588"/>
    </i>
    <i>
      <x v="595"/>
    </i>
    <i>
      <x v="601"/>
    </i>
    <i>
      <x v="625"/>
    </i>
    <i>
      <x v="636"/>
    </i>
    <i>
      <x v="643"/>
    </i>
    <i>
      <x v="657"/>
    </i>
    <i>
      <x v="661"/>
    </i>
    <i>
      <x v="669"/>
    </i>
    <i>
      <x v="682"/>
    </i>
    <i>
      <x v="689"/>
    </i>
    <i t="grand">
      <x/>
    </i>
  </rowItems>
  <colItems count="1">
    <i/>
  </colItems>
  <dataFields count="1">
    <dataField name="Antal af Undervisningsforløb" fld="6" subtotal="count" baseField="0" baseItem="0"/>
  </dataFields>
  <pivotTableStyleInfo name="PivotStyleLight16" showRowHeaders="1" showColHeaders="1" showRowStripes="0" showColStripes="0" showLastColumn="1"/>
  <filters count="1">
    <filter fld="1" type="count" evalOrder="-1" id="4" iMeasureFld="0">
      <autoFilter ref="A1">
        <filterColumn colId="0">
          <top10 val="50" filterVal="5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2D26ED-3AC9-440C-913C-90ABC851ED0C}" name="Pivottabel3" cacheId="511" applyNumberFormats="0" applyBorderFormats="0" applyFontFormats="0" applyPatternFormats="0" applyAlignmentFormats="0" applyWidthHeightFormats="1" dataCaption="Værdier" updatedVersion="8" minRefreshableVersion="3" useAutoFormatting="1" itemPrintTitles="1" createdVersion="8" indent="0" outline="1" outlineData="1" multipleFieldFilters="0">
  <location ref="F71:G99" firstHeaderRow="1" firstDataRow="1" firstDataCol="1"/>
  <pivotFields count="14">
    <pivotField numFmtId="14" showAll="0">
      <items count="252">
        <item m="1" x="25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247"/>
        <item x="171"/>
        <item x="172"/>
        <item x="173"/>
        <item x="174"/>
        <item x="175"/>
        <item x="248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246"/>
        <item x="240"/>
        <item x="190"/>
        <item x="245"/>
        <item x="243"/>
        <item x="242"/>
        <item x="241"/>
        <item x="239"/>
        <item x="244"/>
        <item x="191"/>
        <item x="192"/>
        <item x="193"/>
        <item x="194"/>
        <item x="249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0"/>
        <item x="232"/>
        <item x="233"/>
        <item x="234"/>
        <item x="235"/>
        <item x="236"/>
        <item x="237"/>
        <item x="238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31">
        <item x="20"/>
        <item m="1" x="28"/>
        <item x="4"/>
        <item x="11"/>
        <item x="2"/>
        <item x="17"/>
        <item x="15"/>
        <item x="9"/>
        <item x="7"/>
        <item x="6"/>
        <item x="12"/>
        <item x="13"/>
        <item x="16"/>
        <item x="19"/>
        <item x="23"/>
        <item x="25"/>
        <item x="3"/>
        <item x="5"/>
        <item x="8"/>
        <item x="10"/>
        <item x="1"/>
        <item x="21"/>
        <item x="26"/>
        <item x="18"/>
        <item x="14"/>
        <item x="24"/>
        <item x="22"/>
        <item m="1" x="27"/>
        <item m="1" x="29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28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9"/>
    </i>
    <i t="grand">
      <x/>
    </i>
  </rowItems>
  <colItems count="1">
    <i/>
  </colItems>
  <dataFields count="1">
    <dataField name="Sum af Elever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5D80A4-86E1-420F-BB82-BFA1624AD9DC}" name="Pivottabel8" cacheId="511" applyNumberFormats="0" applyBorderFormats="0" applyFontFormats="0" applyPatternFormats="0" applyAlignmentFormats="0" applyWidthHeightFormats="1" dataCaption="Værdier" updatedVersion="8" minRefreshableVersion="3" useAutoFormatting="1" itemPrintTitles="1" createdVersion="8" indent="0" outline="1" outlineData="1" multipleFieldFilters="0">
  <location ref="A52:C88" firstHeaderRow="0" firstDataRow="1" firstDataCol="1"/>
  <pivotFields count="14">
    <pivotField showAll="0">
      <items count="252">
        <item m="1" x="25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247"/>
        <item x="171"/>
        <item x="172"/>
        <item x="173"/>
        <item x="174"/>
        <item x="175"/>
        <item x="248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246"/>
        <item x="240"/>
        <item x="190"/>
        <item x="245"/>
        <item x="243"/>
        <item x="242"/>
        <item x="241"/>
        <item x="239"/>
        <item x="244"/>
        <item x="191"/>
        <item x="192"/>
        <item x="193"/>
        <item x="194"/>
        <item x="249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0"/>
        <item x="232"/>
        <item x="233"/>
        <item x="234"/>
        <item x="235"/>
        <item x="236"/>
        <item x="237"/>
        <item x="238"/>
        <item t="default"/>
      </items>
    </pivotField>
    <pivotField showAll="0"/>
    <pivotField showAll="0"/>
    <pivotField axis="axisRow" dataField="1" showAll="0">
      <items count="136">
        <item x="14"/>
        <item x="0"/>
        <item x="16"/>
        <item x="17"/>
        <item x="4"/>
        <item x="31"/>
        <item x="8"/>
        <item x="15"/>
        <item x="36"/>
        <item x="20"/>
        <item x="24"/>
        <item h="1" x="88"/>
        <item h="1" x="111"/>
        <item h="1" x="115"/>
        <item h="1" x="35"/>
        <item h="1" x="41"/>
        <item h="1" x="77"/>
        <item h="1" x="37"/>
        <item h="1" x="97"/>
        <item h="1" x="92"/>
        <item h="1" m="1" x="134"/>
        <item h="1" x="91"/>
        <item h="1" x="116"/>
        <item h="1" x="102"/>
        <item h="1" x="107"/>
        <item h="1" x="10"/>
        <item h="1" x="113"/>
        <item h="1" x="108"/>
        <item h="1" m="1" x="133"/>
        <item h="1" x="74"/>
        <item h="1" x="75"/>
        <item h="1" x="119"/>
        <item h="1" x="126"/>
        <item h="1" x="3"/>
        <item h="1" x="64"/>
        <item h="1" x="121"/>
        <item h="1" x="47"/>
        <item h="1" x="117"/>
        <item h="1" x="110"/>
        <item h="1" x="106"/>
        <item h="1" x="51"/>
        <item h="1" x="13"/>
        <item h="1" x="109"/>
        <item h="1" x="40"/>
        <item h="1" x="55"/>
        <item h="1" x="46"/>
        <item h="1" x="112"/>
        <item h="1" x="80"/>
        <item h="1" x="59"/>
        <item h="1" x="39"/>
        <item h="1" x="81"/>
        <item h="1" x="43"/>
        <item h="1" x="48"/>
        <item h="1" x="104"/>
        <item h="1" x="103"/>
        <item h="1" x="7"/>
        <item h="1" x="61"/>
        <item h="1" x="58"/>
        <item h="1" x="26"/>
        <item h="1" x="54"/>
        <item h="1" x="50"/>
        <item h="1" x="66"/>
        <item h="1" x="22"/>
        <item h="1" x="82"/>
        <item h="1" x="33"/>
        <item h="1" x="49"/>
        <item h="1" x="128"/>
        <item h="1" x="96"/>
        <item h="1" x="127"/>
        <item h="1" x="5"/>
        <item h="1" x="65"/>
        <item h="1" x="69"/>
        <item h="1" x="105"/>
        <item h="1" x="86"/>
        <item h="1" x="34"/>
        <item x="2"/>
        <item x="76"/>
        <item x="27"/>
        <item x="93"/>
        <item x="45"/>
        <item x="28"/>
        <item x="67"/>
        <item h="1" x="87"/>
        <item h="1" x="44"/>
        <item h="1" x="85"/>
        <item h="1" x="83"/>
        <item x="18"/>
        <item h="1" x="94"/>
        <item x="6"/>
        <item x="32"/>
        <item h="1" x="70"/>
        <item h="1" x="52"/>
        <item x="98"/>
        <item h="1" x="78"/>
        <item h="1" x="68"/>
        <item h="1" x="60"/>
        <item x="63"/>
        <item h="1" x="53"/>
        <item h="1" x="100"/>
        <item x="79"/>
        <item h="1" x="56"/>
        <item h="1" x="42"/>
        <item x="38"/>
        <item x="9"/>
        <item x="11"/>
        <item h="1" x="73"/>
        <item x="19"/>
        <item x="57"/>
        <item h="1" x="71"/>
        <item x="1"/>
        <item h="1" x="99"/>
        <item h="1" x="72"/>
        <item h="1" x="84"/>
        <item x="29"/>
        <item h="1" x="90"/>
        <item x="12"/>
        <item x="25"/>
        <item x="89"/>
        <item x="23"/>
        <item h="1" x="30"/>
        <item h="1" x="62"/>
        <item h="1" x="21"/>
        <item h="1" x="125"/>
        <item h="1" x="129"/>
        <item h="1" x="130"/>
        <item h="1" x="122"/>
        <item h="1" x="123"/>
        <item h="1" x="95"/>
        <item h="1" x="118"/>
        <item h="1" x="120"/>
        <item h="1" x="114"/>
        <item h="1" x="124"/>
        <item h="1" x="101"/>
        <item h="1" x="131"/>
        <item h="1" x="13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75"/>
    </i>
    <i>
      <x v="76"/>
    </i>
    <i>
      <x v="77"/>
    </i>
    <i>
      <x v="78"/>
    </i>
    <i>
      <x v="79"/>
    </i>
    <i>
      <x v="80"/>
    </i>
    <i>
      <x v="81"/>
    </i>
    <i>
      <x v="86"/>
    </i>
    <i>
      <x v="88"/>
    </i>
    <i>
      <x v="89"/>
    </i>
    <i>
      <x v="92"/>
    </i>
    <i>
      <x v="96"/>
    </i>
    <i>
      <x v="99"/>
    </i>
    <i>
      <x v="102"/>
    </i>
    <i>
      <x v="103"/>
    </i>
    <i>
      <x v="104"/>
    </i>
    <i>
      <x v="106"/>
    </i>
    <i>
      <x v="107"/>
    </i>
    <i>
      <x v="109"/>
    </i>
    <i>
      <x v="113"/>
    </i>
    <i>
      <x v="115"/>
    </i>
    <i>
      <x v="116"/>
    </i>
    <i>
      <x v="117"/>
    </i>
    <i>
      <x v="118"/>
    </i>
    <i t="grand">
      <x/>
    </i>
  </rowItems>
  <colFields count="1">
    <field x="-2"/>
  </colFields>
  <colItems count="2">
    <i>
      <x/>
    </i>
    <i i="1">
      <x v="1"/>
    </i>
  </colItems>
  <dataFields count="2">
    <dataField name="Antal af Klassetrin" fld="3" subtotal="count" baseField="0" baseItem="0"/>
    <dataField name="Antal af Undervisningsforløb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5713B9-9B7D-4814-9F49-E64015D8A98B}" name="Pivottabel5" cacheId="511" applyNumberFormats="0" applyBorderFormats="0" applyFontFormats="0" applyPatternFormats="0" applyAlignmentFormats="0" applyWidthHeightFormats="1" dataCaption="Værdier" updatedVersion="8" minRefreshableVersion="3" useAutoFormatting="1" itemPrintTitles="1" createdVersion="8" indent="0" outline="1" outlineData="1" multipleFieldFilters="0">
  <location ref="F33:H60" firstHeaderRow="0" firstDataRow="1" firstDataCol="1"/>
  <pivotFields count="14">
    <pivotField showAll="0">
      <items count="252">
        <item m="1" x="25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247"/>
        <item x="171"/>
        <item x="172"/>
        <item x="173"/>
        <item x="174"/>
        <item x="175"/>
        <item x="248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246"/>
        <item x="240"/>
        <item x="190"/>
        <item x="245"/>
        <item x="243"/>
        <item x="242"/>
        <item x="241"/>
        <item x="239"/>
        <item x="244"/>
        <item x="191"/>
        <item x="192"/>
        <item x="193"/>
        <item x="194"/>
        <item x="249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0"/>
        <item x="232"/>
        <item x="233"/>
        <item x="234"/>
        <item x="235"/>
        <item x="236"/>
        <item x="237"/>
        <item x="238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31">
        <item m="1" x="28"/>
        <item x="4"/>
        <item x="11"/>
        <item x="2"/>
        <item x="17"/>
        <item x="15"/>
        <item x="9"/>
        <item x="7"/>
        <item x="6"/>
        <item x="12"/>
        <item x="13"/>
        <item x="16"/>
        <item x="19"/>
        <item x="3"/>
        <item x="5"/>
        <item x="8"/>
        <item x="10"/>
        <item x="1"/>
        <item x="18"/>
        <item x="14"/>
        <item m="1" x="27"/>
        <item h="1" m="1" x="29"/>
        <item h="1" x="0"/>
        <item x="20"/>
        <item x="21"/>
        <item x="22"/>
        <item x="23"/>
        <item x="24"/>
        <item x="25"/>
        <item x="26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27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Antal af Undervisningsforløb" fld="6" subtotal="count" baseField="0" baseItem="0"/>
    <dataField name="Antal af ULF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21E779-80FC-403C-8768-2A96C0A3F0E5}" name="Pivottabel10" cacheId="511" applyNumberFormats="0" applyBorderFormats="0" applyFontFormats="0" applyPatternFormats="0" applyAlignmentFormats="0" applyWidthHeightFormats="1" dataCaption="Værdier" updatedVersion="8" minRefreshableVersion="3" useAutoFormatting="1" itemPrintTitles="1" createdVersion="8" indent="0" outline="1" outlineData="1" multipleFieldFilters="0">
  <location ref="E106:F369" firstHeaderRow="1" firstDataRow="1" firstDataCol="1"/>
  <pivotFields count="14">
    <pivotField axis="axisRow" showAll="0" sortType="ascending">
      <items count="252">
        <item m="1" x="25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247"/>
        <item x="171"/>
        <item x="172"/>
        <item x="173"/>
        <item x="174"/>
        <item x="175"/>
        <item x="248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246"/>
        <item x="240"/>
        <item x="190"/>
        <item x="245"/>
        <item x="243"/>
        <item x="242"/>
        <item x="241"/>
        <item x="239"/>
        <item x="244"/>
        <item x="191"/>
        <item x="192"/>
        <item x="193"/>
        <item x="194"/>
        <item x="249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0"/>
        <item x="232"/>
        <item x="233"/>
        <item x="234"/>
        <item x="235"/>
        <item x="236"/>
        <item x="237"/>
        <item x="23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3"/>
    <field x="0"/>
  </rowFields>
  <rowItems count="26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2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>
      <x v="3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>
      <x v="4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>
      <x v="5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>
      <x v="6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>
      <x v="7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>
      <x v="8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>
      <x v="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>
      <x v="10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>
      <x v="11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>
      <x v="1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t="grand">
      <x/>
    </i>
  </rowItems>
  <colItems count="1">
    <i/>
  </colItems>
  <dataFields count="1">
    <dataField name="Antal af PEH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FFE8F9-932F-4FEE-A133-7DDD5347CC53}" name="Pivottabel7" cacheId="501" applyNumberFormats="0" applyBorderFormats="0" applyFontFormats="0" applyPatternFormats="0" applyAlignmentFormats="0" applyWidthHeightFormats="1" dataCaption="Værdier" updatedVersion="8" minRefreshableVersion="3" useAutoFormatting="1" itemPrintTitles="1" createdVersion="6" indent="0" outline="1" outlineData="1" multipleFieldFilters="0">
  <location ref="N34:O82" firstHeaderRow="1" firstDataRow="1" firstDataCol="1"/>
  <pivotFields count="13">
    <pivotField showAll="0"/>
    <pivotField axis="axisRow" showAll="0" measureFilter="1">
      <items count="923">
        <item x="566"/>
        <item x="897"/>
        <item x="837"/>
        <item x="499"/>
        <item x="899"/>
        <item x="507"/>
        <item x="72"/>
        <item x="721"/>
        <item x="100"/>
        <item x="619"/>
        <item x="112"/>
        <item x="433"/>
        <item x="878"/>
        <item x="320"/>
        <item x="455"/>
        <item x="784"/>
        <item x="588"/>
        <item x="52"/>
        <item x="681"/>
        <item x="17"/>
        <item x="385"/>
        <item x="181"/>
        <item x="329"/>
        <item x="324"/>
        <item x="366"/>
        <item x="875"/>
        <item x="626"/>
        <item x="330"/>
        <item x="881"/>
        <item x="313"/>
        <item x="57"/>
        <item x="818"/>
        <item x="394"/>
        <item x="305"/>
        <item x="150"/>
        <item x="646"/>
        <item x="272"/>
        <item x="198"/>
        <item x="758"/>
        <item x="725"/>
        <item x="190"/>
        <item x="10"/>
        <item x="584"/>
        <item x="766"/>
        <item x="135"/>
        <item x="760"/>
        <item x="744"/>
        <item x="337"/>
        <item x="454"/>
        <item x="180"/>
        <item x="842"/>
        <item x="161"/>
        <item x="815"/>
        <item x="7"/>
        <item x="66"/>
        <item x="288"/>
        <item x="732"/>
        <item x="519"/>
        <item x="442"/>
        <item x="896"/>
        <item x="908"/>
        <item x="467"/>
        <item x="711"/>
        <item x="493"/>
        <item x="179"/>
        <item x="763"/>
        <item x="802"/>
        <item x="863"/>
        <item x="260"/>
        <item x="853"/>
        <item x="280"/>
        <item x="2"/>
        <item x="756"/>
        <item x="378"/>
        <item x="670"/>
        <item x="780"/>
        <item x="710"/>
        <item x="293"/>
        <item x="183"/>
        <item x="647"/>
        <item x="730"/>
        <item x="855"/>
        <item x="757"/>
        <item x="608"/>
        <item x="799"/>
        <item x="30"/>
        <item x="600"/>
        <item x="860"/>
        <item x="334"/>
        <item x="125"/>
        <item x="703"/>
        <item x="374"/>
        <item x="377"/>
        <item x="310"/>
        <item x="547"/>
        <item x="638"/>
        <item x="882"/>
        <item x="694"/>
        <item x="228"/>
        <item x="126"/>
        <item x="13"/>
        <item x="252"/>
        <item x="754"/>
        <item x="755"/>
        <item x="645"/>
        <item x="862"/>
        <item x="8"/>
        <item x="861"/>
        <item x="369"/>
        <item x="123"/>
        <item x="726"/>
        <item x="380"/>
        <item x="48"/>
        <item x="616"/>
        <item x="698"/>
        <item x="672"/>
        <item x="539"/>
        <item x="872"/>
        <item x="413"/>
        <item x="115"/>
        <item x="764"/>
        <item x="375"/>
        <item x="631"/>
        <item x="268"/>
        <item x="144"/>
        <item x="498"/>
        <item x="892"/>
        <item x="372"/>
        <item x="791"/>
        <item x="845"/>
        <item x="795"/>
        <item x="460"/>
        <item x="37"/>
        <item x="321"/>
        <item x="381"/>
        <item x="395"/>
        <item x="770"/>
        <item x="890"/>
        <item x="825"/>
        <item x="912"/>
        <item x="402"/>
        <item x="383"/>
        <item x="138"/>
        <item x="751"/>
        <item x="854"/>
        <item x="713"/>
        <item x="55"/>
        <item x="722"/>
        <item x="731"/>
        <item x="317"/>
        <item x="224"/>
        <item x="44"/>
        <item x="515"/>
        <item x="162"/>
        <item x="697"/>
        <item x="615"/>
        <item x="89"/>
        <item x="284"/>
        <item x="597"/>
        <item x="644"/>
        <item x="820"/>
        <item x="557"/>
        <item x="586"/>
        <item x="686"/>
        <item x="341"/>
        <item x="705"/>
        <item x="715"/>
        <item x="146"/>
        <item x="605"/>
        <item x="49"/>
        <item x="87"/>
        <item x="729"/>
        <item x="461"/>
        <item x="23"/>
        <item x="477"/>
        <item x="573"/>
        <item x="611"/>
        <item x="592"/>
        <item x="497"/>
        <item x="157"/>
        <item x="371"/>
        <item x="349"/>
        <item x="299"/>
        <item x="269"/>
        <item x="223"/>
        <item x="793"/>
        <item x="746"/>
        <item x="287"/>
        <item x="879"/>
        <item x="858"/>
        <item x="311"/>
        <item x="51"/>
        <item x="688"/>
        <item x="95"/>
        <item x="263"/>
        <item x="340"/>
        <item x="204"/>
        <item x="516"/>
        <item x="221"/>
        <item x="9"/>
        <item x="431"/>
        <item x="859"/>
        <item x="839"/>
        <item x="767"/>
        <item x="500"/>
        <item x="435"/>
        <item x="113"/>
        <item x="696"/>
        <item x="562"/>
        <item x="553"/>
        <item x="549"/>
        <item x="618"/>
        <item x="84"/>
        <item x="392"/>
        <item x="397"/>
        <item x="529"/>
        <item x="668"/>
        <item x="753"/>
        <item x="359"/>
        <item x="567"/>
        <item x="294"/>
        <item x="147"/>
        <item x="909"/>
        <item x="708"/>
        <item x="914"/>
        <item x="201"/>
        <item x="636"/>
        <item x="517"/>
        <item x="505"/>
        <item x="812"/>
        <item x="843"/>
        <item x="798"/>
        <item x="661"/>
        <item x="265"/>
        <item x="186"/>
        <item x="220"/>
        <item x="15"/>
        <item x="910"/>
        <item x="231"/>
        <item x="492"/>
        <item x="342"/>
        <item x="169"/>
        <item x="212"/>
        <item x="120"/>
        <item x="248"/>
        <item x="556"/>
        <item x="172"/>
        <item x="50"/>
        <item x="393"/>
        <item x="850"/>
        <item x="679"/>
        <item x="835"/>
        <item x="214"/>
        <item x="520"/>
        <item x="26"/>
        <item x="581"/>
        <item x="570"/>
        <item x="632"/>
        <item x="163"/>
        <item x="572"/>
        <item x="918"/>
        <item x="34"/>
        <item x="834"/>
        <item x="327"/>
        <item x="874"/>
        <item x="94"/>
        <item x="111"/>
        <item x="56"/>
        <item x="920"/>
        <item x="621"/>
        <item x="548"/>
        <item x="405"/>
        <item x="826"/>
        <item x="121"/>
        <item x="216"/>
        <item x="887"/>
        <item x="895"/>
        <item x="335"/>
        <item x="829"/>
        <item x="682"/>
        <item x="832"/>
        <item x="229"/>
        <item x="658"/>
        <item x="304"/>
        <item x="215"/>
        <item x="346"/>
        <item x="533"/>
        <item x="430"/>
        <item x="154"/>
        <item x="343"/>
        <item x="809"/>
        <item x="110"/>
        <item x="666"/>
        <item x="915"/>
        <item x="665"/>
        <item x="889"/>
        <item x="307"/>
        <item x="403"/>
        <item x="590"/>
        <item x="702"/>
        <item x="531"/>
        <item x="187"/>
        <item x="319"/>
        <item x="801"/>
        <item x="200"/>
        <item x="344"/>
        <item x="250"/>
        <item x="714"/>
        <item x="513"/>
        <item x="501"/>
        <item x="384"/>
        <item x="25"/>
        <item x="761"/>
        <item x="691"/>
        <item x="129"/>
        <item x="364"/>
        <item x="69"/>
        <item x="360"/>
        <item x="475"/>
        <item x="599"/>
        <item x="648"/>
        <item x="219"/>
        <item x="828"/>
        <item x="338"/>
        <item x="33"/>
        <item x="684"/>
        <item x="174"/>
        <item x="152"/>
        <item x="657"/>
        <item x="285"/>
        <item x="208"/>
        <item x="485"/>
        <item x="720"/>
        <item x="776"/>
        <item x="480"/>
        <item x="419"/>
        <item x="871"/>
        <item x="788"/>
        <item x="456"/>
        <item x="847"/>
        <item x="846"/>
        <item x="491"/>
        <item x="459"/>
        <item x="452"/>
        <item x="105"/>
        <item x="314"/>
        <item x="266"/>
        <item x="900"/>
        <item x="230"/>
        <item x="3"/>
        <item x="447"/>
        <item x="486"/>
        <item x="916"/>
        <item x="737"/>
        <item x="768"/>
        <item x="306"/>
        <item x="747"/>
        <item x="804"/>
        <item x="240"/>
        <item x="602"/>
        <item x="463"/>
        <item x="622"/>
        <item x="604"/>
        <item x="677"/>
        <item x="255"/>
        <item x="797"/>
        <item x="119"/>
        <item x="236"/>
        <item x="389"/>
        <item x="532"/>
        <item x="844"/>
        <item x="257"/>
        <item x="254"/>
        <item x="316"/>
        <item x="167"/>
        <item x="28"/>
        <item x="749"/>
        <item x="434"/>
        <item x="213"/>
        <item x="690"/>
        <item x="387"/>
        <item x="558"/>
        <item x="683"/>
        <item x="277"/>
        <item x="743"/>
        <item x="800"/>
        <item x="903"/>
        <item x="911"/>
        <item x="741"/>
        <item x="742"/>
        <item x="88"/>
        <item x="140"/>
        <item x="514"/>
        <item x="275"/>
        <item x="623"/>
        <item x="628"/>
        <item x="308"/>
        <item x="1"/>
        <item x="404"/>
        <item x="904"/>
        <item x="706"/>
        <item x="451"/>
        <item x="170"/>
        <item x="637"/>
        <item x="70"/>
        <item x="864"/>
        <item x="407"/>
        <item x="370"/>
        <item x="774"/>
        <item x="884"/>
        <item x="197"/>
        <item x="504"/>
        <item x="759"/>
        <item x="745"/>
        <item x="410"/>
        <item x="290"/>
        <item x="367"/>
        <item x="39"/>
        <item x="130"/>
        <item x="576"/>
        <item x="312"/>
        <item x="396"/>
        <item x="574"/>
        <item x="388"/>
        <item x="775"/>
        <item x="838"/>
        <item x="137"/>
        <item x="806"/>
        <item x="522"/>
        <item x="93"/>
        <item x="506"/>
        <item x="655"/>
        <item x="902"/>
        <item x="723"/>
        <item x="579"/>
        <item x="700"/>
        <item x="202"/>
        <item x="667"/>
        <item x="792"/>
        <item x="718"/>
        <item x="429"/>
        <item x="158"/>
        <item x="739"/>
        <item x="247"/>
        <item x="880"/>
        <item x="490"/>
        <item x="483"/>
        <item x="241"/>
        <item x="118"/>
        <item x="560"/>
        <item x="42"/>
        <item x="489"/>
        <item x="625"/>
        <item x="617"/>
        <item x="292"/>
        <item x="778"/>
        <item x="777"/>
        <item x="907"/>
        <item x="376"/>
        <item x="468"/>
        <item x="819"/>
        <item x="188"/>
        <item x="865"/>
        <item x="153"/>
        <item x="869"/>
        <item x="538"/>
        <item x="281"/>
        <item x="239"/>
        <item x="536"/>
        <item x="510"/>
        <item x="663"/>
        <item x="546"/>
        <item x="251"/>
        <item x="143"/>
        <item x="612"/>
        <item x="448"/>
        <item x="29"/>
        <item x="535"/>
        <item x="424"/>
        <item x="11"/>
        <item x="166"/>
        <item x="606"/>
        <item x="192"/>
        <item x="354"/>
        <item x="662"/>
        <item x="322"/>
        <item x="465"/>
        <item x="458"/>
        <item x="620"/>
        <item x="724"/>
        <item x="876"/>
        <item x="264"/>
        <item x="495"/>
        <item x="428"/>
        <item x="184"/>
        <item x="692"/>
        <item x="0"/>
        <item x="824"/>
        <item x="414"/>
        <item x="283"/>
        <item x="160"/>
        <item x="353"/>
        <item x="261"/>
        <item x="128"/>
        <item x="348"/>
        <item x="411"/>
        <item x="654"/>
        <item x="469"/>
        <item x="701"/>
        <item x="685"/>
        <item x="300"/>
        <item x="727"/>
        <item x="379"/>
        <item x="593"/>
        <item x="596"/>
        <item x="541"/>
        <item x="289"/>
        <item x="16"/>
        <item x="122"/>
        <item x="521"/>
        <item x="276"/>
        <item x="790"/>
        <item x="640"/>
        <item x="856"/>
        <item x="114"/>
        <item x="189"/>
        <item x="45"/>
        <item x="634"/>
        <item x="650"/>
        <item x="64"/>
        <item x="693"/>
        <item x="196"/>
        <item x="709"/>
        <item x="141"/>
        <item x="417"/>
        <item x="769"/>
        <item x="470"/>
        <item x="905"/>
        <item x="291"/>
        <item x="262"/>
        <item x="418"/>
        <item x="303"/>
        <item x="440"/>
        <item x="76"/>
        <item x="901"/>
        <item x="852"/>
        <item x="509"/>
        <item x="752"/>
        <item x="107"/>
        <item x="917"/>
        <item x="821"/>
        <item x="211"/>
        <item x="85"/>
        <item x="75"/>
        <item x="772"/>
        <item x="145"/>
        <item x="443"/>
        <item x="301"/>
        <item x="885"/>
        <item x="813"/>
        <item x="808"/>
        <item x="347"/>
        <item x="569"/>
        <item x="482"/>
        <item x="373"/>
        <item x="652"/>
        <item x="155"/>
        <item x="542"/>
        <item x="199"/>
        <item x="295"/>
        <item x="35"/>
        <item x="59"/>
        <item x="171"/>
        <item x="420"/>
        <item x="906"/>
        <item x="386"/>
        <item x="91"/>
        <item x="578"/>
        <item x="783"/>
        <item x="391"/>
        <item x="659"/>
        <item x="78"/>
        <item x="888"/>
        <item x="217"/>
        <item x="438"/>
        <item x="325"/>
        <item x="836"/>
        <item x="148"/>
        <item x="412"/>
        <item x="22"/>
        <item x="476"/>
        <item x="302"/>
        <item x="473"/>
        <item x="151"/>
        <item x="840"/>
        <item x="496"/>
        <item x="77"/>
        <item x="333"/>
        <item x="457"/>
        <item x="67"/>
        <item x="635"/>
        <item x="564"/>
        <item x="740"/>
        <item x="643"/>
        <item x="96"/>
        <item x="253"/>
        <item x="733"/>
        <item x="423"/>
        <item x="234"/>
        <item x="526"/>
        <item x="653"/>
        <item x="156"/>
        <item x="134"/>
        <item x="699"/>
        <item x="175"/>
        <item x="38"/>
        <item x="898"/>
        <item x="178"/>
        <item x="805"/>
        <item x="32"/>
        <item x="534"/>
        <item x="831"/>
        <item x="595"/>
        <item x="594"/>
        <item x="707"/>
        <item x="877"/>
        <item x="191"/>
        <item x="400"/>
        <item x="332"/>
        <item x="524"/>
        <item x="409"/>
        <item x="398"/>
        <item x="36"/>
        <item x="99"/>
        <item x="673"/>
        <item x="893"/>
        <item x="446"/>
        <item x="511"/>
        <item x="249"/>
        <item x="206"/>
        <item x="62"/>
        <item x="365"/>
        <item x="127"/>
        <item x="73"/>
        <item x="421"/>
        <item x="256"/>
        <item x="24"/>
        <item x="205"/>
        <item x="279"/>
        <item x="554"/>
        <item x="350"/>
        <item x="106"/>
        <item x="355"/>
        <item x="580"/>
        <item x="503"/>
        <item x="484"/>
        <item x="689"/>
        <item x="109"/>
        <item x="585"/>
        <item x="92"/>
        <item x="246"/>
        <item x="712"/>
        <item x="630"/>
        <item x="589"/>
        <item x="629"/>
        <item x="674"/>
        <item x="132"/>
        <item x="357"/>
        <item x="298"/>
        <item x="5"/>
        <item x="738"/>
        <item x="97"/>
        <item x="356"/>
        <item x="133"/>
        <item x="426"/>
        <item x="65"/>
        <item x="46"/>
        <item x="633"/>
        <item x="18"/>
        <item x="613"/>
        <item x="671"/>
        <item x="361"/>
        <item x="31"/>
        <item x="399"/>
        <item x="782"/>
        <item x="102"/>
        <item x="478"/>
        <item x="258"/>
        <item x="441"/>
        <item x="771"/>
        <item x="471"/>
        <item x="466"/>
        <item x="368"/>
        <item x="537"/>
        <item x="508"/>
        <item x="833"/>
        <item x="479"/>
        <item x="4"/>
        <item x="559"/>
        <item x="664"/>
        <item x="841"/>
        <item x="870"/>
        <item x="185"/>
        <item x="545"/>
        <item x="182"/>
        <item x="603"/>
        <item x="598"/>
        <item x="641"/>
        <item x="286"/>
        <item x="425"/>
        <item x="817"/>
        <item x="439"/>
        <item x="527"/>
        <item x="14"/>
        <item x="695"/>
        <item x="267"/>
        <item x="116"/>
        <item x="117"/>
        <item x="857"/>
        <item x="568"/>
        <item x="494"/>
        <item x="323"/>
        <item x="796"/>
        <item x="245"/>
        <item x="867"/>
        <item x="243"/>
        <item x="660"/>
        <item x="810"/>
        <item x="794"/>
        <item x="173"/>
        <item x="891"/>
        <item x="717"/>
        <item x="789"/>
        <item x="54"/>
        <item x="244"/>
        <item x="552"/>
        <item x="40"/>
        <item x="571"/>
        <item x="79"/>
        <item x="131"/>
        <item x="873"/>
        <item x="86"/>
        <item x="104"/>
        <item x="74"/>
        <item x="587"/>
        <item x="408"/>
        <item x="58"/>
        <item x="233"/>
        <item x="19"/>
        <item x="80"/>
        <item x="687"/>
        <item x="81"/>
        <item x="227"/>
        <item x="750"/>
        <item x="550"/>
        <item x="21"/>
        <item x="176"/>
        <item x="124"/>
        <item x="462"/>
        <item x="803"/>
        <item x="609"/>
        <item x="225"/>
        <item x="168"/>
        <item x="47"/>
        <item x="528"/>
        <item x="555"/>
        <item x="651"/>
        <item x="362"/>
        <item x="502"/>
        <item x="226"/>
        <item x="71"/>
        <item x="807"/>
        <item x="561"/>
        <item x="336"/>
        <item x="518"/>
        <item x="614"/>
        <item x="194"/>
        <item x="259"/>
        <item x="270"/>
        <item x="610"/>
        <item x="282"/>
        <item x="669"/>
        <item x="218"/>
        <item x="849"/>
        <item x="358"/>
        <item x="544"/>
        <item x="639"/>
        <item x="278"/>
        <item x="237"/>
        <item x="238"/>
        <item x="232"/>
        <item x="704"/>
        <item x="390"/>
        <item x="773"/>
        <item x="142"/>
        <item x="830"/>
        <item x="563"/>
        <item x="523"/>
        <item x="649"/>
        <item x="913"/>
        <item x="551"/>
        <item x="274"/>
        <item x="20"/>
        <item x="136"/>
        <item x="445"/>
        <item x="787"/>
        <item x="63"/>
        <item x="785"/>
        <item x="748"/>
        <item x="164"/>
        <item x="68"/>
        <item x="41"/>
        <item x="823"/>
        <item x="203"/>
        <item x="716"/>
        <item x="565"/>
        <item x="678"/>
        <item x="779"/>
        <item x="437"/>
        <item x="848"/>
        <item x="101"/>
        <item x="627"/>
        <item x="919"/>
        <item x="642"/>
        <item x="814"/>
        <item x="583"/>
        <item x="736"/>
        <item x="242"/>
        <item x="866"/>
        <item x="765"/>
        <item x="591"/>
        <item x="894"/>
        <item x="543"/>
        <item x="363"/>
        <item x="296"/>
        <item x="207"/>
        <item x="108"/>
        <item x="464"/>
        <item x="427"/>
        <item x="474"/>
        <item x="416"/>
        <item x="103"/>
        <item x="60"/>
        <item x="415"/>
        <item x="297"/>
        <item x="530"/>
        <item x="781"/>
        <item x="177"/>
        <item x="851"/>
        <item x="401"/>
        <item x="472"/>
        <item x="27"/>
        <item x="6"/>
        <item x="680"/>
        <item x="816"/>
        <item x="734"/>
        <item x="728"/>
        <item x="98"/>
        <item x="331"/>
        <item x="444"/>
        <item x="352"/>
        <item x="487"/>
        <item x="43"/>
        <item x="811"/>
        <item x="382"/>
        <item x="577"/>
        <item x="786"/>
        <item x="656"/>
        <item x="222"/>
        <item x="601"/>
        <item x="822"/>
        <item x="575"/>
        <item x="271"/>
        <item x="719"/>
        <item x="735"/>
        <item x="193"/>
        <item x="165"/>
        <item x="883"/>
        <item x="525"/>
        <item x="436"/>
        <item x="868"/>
        <item x="406"/>
        <item x="827"/>
        <item x="309"/>
        <item x="762"/>
        <item x="676"/>
        <item x="422"/>
        <item x="886"/>
        <item x="82"/>
        <item x="339"/>
        <item x="149"/>
        <item x="326"/>
        <item x="273"/>
        <item x="159"/>
        <item x="432"/>
        <item x="210"/>
        <item x="318"/>
        <item x="328"/>
        <item x="675"/>
        <item x="512"/>
        <item x="453"/>
        <item x="450"/>
        <item x="345"/>
        <item x="315"/>
        <item x="540"/>
        <item x="209"/>
        <item x="624"/>
        <item x="607"/>
        <item x="235"/>
        <item x="449"/>
        <item x="582"/>
        <item x="53"/>
        <item x="90"/>
        <item x="83"/>
        <item x="195"/>
        <item x="481"/>
        <item x="351"/>
        <item x="139"/>
        <item x="12"/>
        <item x="488"/>
        <item x="61"/>
        <item x="92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8">
    <i>
      <x v="15"/>
    </i>
    <i>
      <x v="19"/>
    </i>
    <i>
      <x v="27"/>
    </i>
    <i>
      <x v="175"/>
    </i>
    <i>
      <x v="181"/>
    </i>
    <i>
      <x v="182"/>
    </i>
    <i>
      <x v="191"/>
    </i>
    <i>
      <x v="199"/>
    </i>
    <i>
      <x v="247"/>
    </i>
    <i>
      <x v="254"/>
    </i>
    <i>
      <x v="265"/>
    </i>
    <i>
      <x v="284"/>
    </i>
    <i>
      <x v="299"/>
    </i>
    <i>
      <x v="344"/>
    </i>
    <i>
      <x v="349"/>
    </i>
    <i>
      <x v="355"/>
    </i>
    <i>
      <x v="372"/>
    </i>
    <i>
      <x v="401"/>
    </i>
    <i>
      <x v="409"/>
    </i>
    <i>
      <x v="410"/>
    </i>
    <i>
      <x v="451"/>
    </i>
    <i>
      <x v="464"/>
    </i>
    <i>
      <x v="488"/>
    </i>
    <i>
      <x v="494"/>
    </i>
    <i>
      <x v="558"/>
    </i>
    <i>
      <x v="591"/>
    </i>
    <i>
      <x v="606"/>
    </i>
    <i>
      <x v="607"/>
    </i>
    <i>
      <x v="626"/>
    </i>
    <i>
      <x v="628"/>
    </i>
    <i>
      <x v="659"/>
    </i>
    <i>
      <x v="669"/>
    </i>
    <i>
      <x v="675"/>
    </i>
    <i>
      <x v="676"/>
    </i>
    <i>
      <x v="697"/>
    </i>
    <i>
      <x v="721"/>
    </i>
    <i>
      <x v="748"/>
    </i>
    <i>
      <x v="770"/>
    </i>
    <i>
      <x v="782"/>
    </i>
    <i>
      <x v="809"/>
    </i>
    <i>
      <x v="818"/>
    </i>
    <i>
      <x v="820"/>
    </i>
    <i>
      <x v="830"/>
    </i>
    <i>
      <x v="852"/>
    </i>
    <i>
      <x v="865"/>
    </i>
    <i>
      <x v="913"/>
    </i>
    <i>
      <x v="915"/>
    </i>
    <i t="grand">
      <x/>
    </i>
  </rowItems>
  <colItems count="1">
    <i/>
  </colItems>
  <dataFields count="1">
    <dataField name="Antal af Undervisningsforløb" fld="6" subtotal="count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40" filterVal="4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190398-B261-4DFB-91B4-C6654E6956C1}" name="Pivottabel1" cacheId="511" applyNumberFormats="0" applyBorderFormats="0" applyFontFormats="0" applyPatternFormats="0" applyAlignmentFormats="0" applyWidthHeightFormats="1" dataCaption="Værdier" updatedVersion="8" minRefreshableVersion="3" useAutoFormatting="1" itemPrintTitles="1" createdVersion="8" indent="0" outline="1" outlineData="1" multipleFieldFilters="0">
  <location ref="H3:I20" firstHeaderRow="1" firstDataRow="1" firstDataCol="1"/>
  <pivotFields count="14">
    <pivotField showAll="0">
      <items count="252">
        <item m="1" x="25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247"/>
        <item x="171"/>
        <item x="172"/>
        <item x="173"/>
        <item x="174"/>
        <item x="175"/>
        <item x="248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246"/>
        <item x="240"/>
        <item x="190"/>
        <item x="245"/>
        <item x="243"/>
        <item x="242"/>
        <item x="241"/>
        <item x="239"/>
        <item x="244"/>
        <item x="191"/>
        <item x="192"/>
        <item x="193"/>
        <item x="194"/>
        <item x="249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0"/>
        <item x="232"/>
        <item x="233"/>
        <item x="234"/>
        <item x="235"/>
        <item x="236"/>
        <item x="237"/>
        <item x="23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9">
        <item x="2"/>
        <item h="1" x="0"/>
        <item x="3"/>
        <item h="1" x="1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17">
    <i>
      <x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Antal af Downloadet Materiale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C34C23-56C1-4376-89DE-927192E24E4B}" name="Pivottabel4" cacheId="511" applyNumberFormats="0" applyBorderFormats="0" applyFontFormats="0" applyPatternFormats="0" applyAlignmentFormats="0" applyWidthHeightFormats="1" dataCaption="Værdier" updatedVersion="8" minRefreshableVersion="3" useAutoFormatting="1" itemPrintTitles="1" createdVersion="8" indent="0" outline="1" outlineData="1" multipleFieldFilters="0">
  <location ref="A25:D46" firstHeaderRow="0" firstDataRow="1" firstDataCol="1"/>
  <pivotFields count="14">
    <pivotField showAll="0">
      <items count="252">
        <item m="1" x="25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247"/>
        <item x="171"/>
        <item x="172"/>
        <item x="173"/>
        <item x="174"/>
        <item x="175"/>
        <item x="248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246"/>
        <item x="240"/>
        <item x="190"/>
        <item x="245"/>
        <item x="243"/>
        <item x="242"/>
        <item x="241"/>
        <item x="239"/>
        <item x="244"/>
        <item x="191"/>
        <item x="192"/>
        <item x="193"/>
        <item x="194"/>
        <item x="249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0"/>
        <item x="232"/>
        <item x="233"/>
        <item x="234"/>
        <item x="235"/>
        <item x="236"/>
        <item x="237"/>
        <item x="238"/>
        <item t="default"/>
      </items>
    </pivotField>
    <pivotField showAll="0"/>
    <pivotField axis="axisRow" showAll="0">
      <items count="18">
        <item sd="0" x="9"/>
        <item sd="0" x="2"/>
        <item sd="0" x="4"/>
        <item sd="0" x="0"/>
        <item sd="0" x="5"/>
        <item sd="0" x="7"/>
        <item m="1" x="16"/>
        <item sd="0" x="6"/>
        <item sd="0" x="10"/>
        <item sd="0" x="3"/>
        <item sd="0" x="8"/>
        <item sd="0" x="1"/>
        <item sd="0" m="1" x="15"/>
        <item x="11"/>
        <item x="13"/>
        <item x="12"/>
        <item x="14"/>
        <item t="default"/>
      </items>
    </pivotField>
    <pivotField axis="axisRow" dataField="1" showAll="0">
      <items count="136">
        <item x="14"/>
        <item x="0"/>
        <item x="16"/>
        <item x="17"/>
        <item x="4"/>
        <item x="31"/>
        <item x="8"/>
        <item x="15"/>
        <item x="36"/>
        <item x="20"/>
        <item x="24"/>
        <item x="35"/>
        <item x="41"/>
        <item x="37"/>
        <item m="1" x="134"/>
        <item x="10"/>
        <item m="1" x="133"/>
        <item x="75"/>
        <item x="3"/>
        <item x="64"/>
        <item x="47"/>
        <item x="51"/>
        <item x="13"/>
        <item x="40"/>
        <item x="55"/>
        <item x="46"/>
        <item x="59"/>
        <item x="39"/>
        <item x="43"/>
        <item x="48"/>
        <item x="7"/>
        <item x="61"/>
        <item x="58"/>
        <item x="26"/>
        <item x="54"/>
        <item x="50"/>
        <item x="66"/>
        <item x="22"/>
        <item x="33"/>
        <item x="49"/>
        <item x="5"/>
        <item x="65"/>
        <item x="34"/>
        <item x="2"/>
        <item x="27"/>
        <item x="45"/>
        <item x="28"/>
        <item x="44"/>
        <item x="18"/>
        <item x="6"/>
        <item x="32"/>
        <item x="52"/>
        <item x="60"/>
        <item x="63"/>
        <item x="53"/>
        <item x="56"/>
        <item x="42"/>
        <item x="38"/>
        <item x="9"/>
        <item x="11"/>
        <item x="19"/>
        <item x="57"/>
        <item x="1"/>
        <item x="29"/>
        <item x="90"/>
        <item x="12"/>
        <item x="25"/>
        <item x="23"/>
        <item x="30"/>
        <item x="62"/>
        <item x="21"/>
        <item x="67"/>
        <item x="69"/>
        <item x="74"/>
        <item x="71"/>
        <item x="70"/>
        <item x="68"/>
        <item x="73"/>
        <item x="72"/>
        <item x="79"/>
        <item x="77"/>
        <item x="76"/>
        <item x="78"/>
        <item x="81"/>
        <item x="80"/>
        <item x="82"/>
        <item x="83"/>
        <item x="84"/>
        <item x="86"/>
        <item x="87"/>
        <item x="85"/>
        <item x="94"/>
        <item x="96"/>
        <item x="99"/>
        <item x="100"/>
        <item x="103"/>
        <item x="105"/>
        <item x="112"/>
        <item x="115"/>
        <item x="117"/>
        <item x="119"/>
        <item x="121"/>
        <item x="93"/>
        <item x="106"/>
        <item x="98"/>
        <item x="91"/>
        <item x="92"/>
        <item x="89"/>
        <item x="88"/>
        <item x="104"/>
        <item x="107"/>
        <item x="108"/>
        <item x="109"/>
        <item x="102"/>
        <item x="110"/>
        <item x="111"/>
        <item x="126"/>
        <item x="116"/>
        <item x="97"/>
        <item x="113"/>
        <item x="127"/>
        <item x="128"/>
        <item x="125"/>
        <item x="129"/>
        <item x="130"/>
        <item x="122"/>
        <item x="123"/>
        <item x="95"/>
        <item x="118"/>
        <item x="120"/>
        <item x="114"/>
        <item x="124"/>
        <item x="101"/>
        <item x="131"/>
        <item x="132"/>
        <item t="default"/>
      </items>
    </pivotField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2"/>
    <field x="3"/>
  </rowFields>
  <rowItems count="21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3"/>
    </i>
    <i r="1">
      <x v="62"/>
    </i>
    <i>
      <x v="14"/>
    </i>
    <i r="1">
      <x v="91"/>
    </i>
    <i r="1">
      <x v="123"/>
    </i>
    <i>
      <x v="15"/>
    </i>
    <i r="1">
      <x v="7"/>
    </i>
    <i>
      <x v="16"/>
    </i>
    <i r="1"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ntal af Klassetrin" fld="3" subtotal="count" baseField="0" baseItem="0"/>
    <dataField name="Antal af Undervisningsforløb" fld="6" subtotal="count" baseField="0" baseItem="0"/>
    <dataField name="Sum af Elever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CCE93D-5ABA-4439-99FB-FAA059ABB26A}" name="Pivottabel2" cacheId="511" applyNumberFormats="0" applyBorderFormats="0" applyFontFormats="0" applyPatternFormats="0" applyAlignmentFormats="0" applyWidthHeightFormats="1" dataCaption="Værdier" updatedVersion="8" minRefreshableVersion="3" useAutoFormatting="1" itemPrintTitles="1" createdVersion="8" indent="0" outline="1" outlineData="1" multipleFieldFilters="0">
  <location ref="A3:C19" firstHeaderRow="0" firstDataRow="1" firstDataCol="1"/>
  <pivotFields count="14">
    <pivotField showAll="0">
      <items count="252">
        <item m="1" x="25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247"/>
        <item x="171"/>
        <item x="172"/>
        <item x="173"/>
        <item x="174"/>
        <item x="175"/>
        <item x="248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246"/>
        <item x="240"/>
        <item x="190"/>
        <item x="245"/>
        <item x="243"/>
        <item x="242"/>
        <item x="241"/>
        <item x="239"/>
        <item x="244"/>
        <item x="191"/>
        <item x="192"/>
        <item x="193"/>
        <item x="194"/>
        <item x="249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0"/>
        <item x="232"/>
        <item x="233"/>
        <item x="234"/>
        <item x="235"/>
        <item x="236"/>
        <item x="237"/>
        <item x="238"/>
        <item t="default"/>
      </items>
    </pivotField>
    <pivotField showAll="0"/>
    <pivotField axis="axisRow" showAll="0" sortType="ascending">
      <items count="18">
        <item x="9"/>
        <item x="2"/>
        <item x="4"/>
        <item x="12"/>
        <item x="14"/>
        <item x="0"/>
        <item x="5"/>
        <item x="7"/>
        <item x="13"/>
        <item m="1" x="16"/>
        <item x="6"/>
        <item x="10"/>
        <item x="3"/>
        <item x="8"/>
        <item x="11"/>
        <item x="1"/>
        <item m="1" x="15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Antal af PEH" fld="8" subtotal="count" baseField="0" baseItem="0"/>
    <dataField name="Antal af Undervisningsforløb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954371-C128-4337-87B9-9FA7C2FEADAC}" name="Pivottabel9" cacheId="511" applyNumberFormats="0" applyBorderFormats="0" applyFontFormats="0" applyPatternFormats="0" applyAlignmentFormats="0" applyWidthHeightFormats="1" dataCaption="Værdier" updatedVersion="8" minRefreshableVersion="3" useAutoFormatting="1" itemPrintTitles="1" createdVersion="8" indent="0" outline="1" outlineData="1" multipleFieldFilters="0">
  <location ref="M7:N19" firstHeaderRow="1" firstDataRow="1" firstDataCol="1"/>
  <pivotFields count="14">
    <pivotField showAll="0">
      <items count="252">
        <item m="1" x="25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247"/>
        <item x="171"/>
        <item x="172"/>
        <item x="173"/>
        <item x="174"/>
        <item x="175"/>
        <item x="248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246"/>
        <item x="240"/>
        <item x="190"/>
        <item x="245"/>
        <item x="243"/>
        <item x="242"/>
        <item x="241"/>
        <item x="239"/>
        <item x="244"/>
        <item x="191"/>
        <item x="192"/>
        <item x="193"/>
        <item x="194"/>
        <item x="249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0"/>
        <item x="232"/>
        <item x="233"/>
        <item x="234"/>
        <item x="235"/>
        <item x="236"/>
        <item x="237"/>
        <item x="238"/>
        <item t="default"/>
      </items>
    </pivotField>
    <pivotField showAll="0"/>
    <pivotField showAll="0"/>
    <pivotField axis="axisRow" dataField="1" showAll="0">
      <items count="136">
        <item x="14"/>
        <item x="0"/>
        <item x="16"/>
        <item x="17"/>
        <item x="4"/>
        <item x="31"/>
        <item x="8"/>
        <item x="15"/>
        <item x="36"/>
        <item x="20"/>
        <item x="24"/>
        <item x="88"/>
        <item x="111"/>
        <item x="115"/>
        <item x="35"/>
        <item x="41"/>
        <item x="77"/>
        <item x="37"/>
        <item x="97"/>
        <item x="130"/>
        <item x="129"/>
        <item x="92"/>
        <item m="1" x="134"/>
        <item x="91"/>
        <item x="116"/>
        <item x="102"/>
        <item x="107"/>
        <item x="10"/>
        <item x="113"/>
        <item x="108"/>
        <item m="1" x="133"/>
        <item x="74"/>
        <item x="75"/>
        <item x="119"/>
        <item x="126"/>
        <item x="3"/>
        <item x="64"/>
        <item x="121"/>
        <item x="47"/>
        <item x="117"/>
        <item x="110"/>
        <item x="106"/>
        <item x="51"/>
        <item x="13"/>
        <item x="109"/>
        <item x="125"/>
        <item x="40"/>
        <item x="55"/>
        <item x="46"/>
        <item x="112"/>
        <item x="80"/>
        <item x="59"/>
        <item x="39"/>
        <item x="81"/>
        <item x="43"/>
        <item x="48"/>
        <item x="104"/>
        <item x="103"/>
        <item x="7"/>
        <item x="61"/>
        <item x="58"/>
        <item x="26"/>
        <item x="54"/>
        <item x="50"/>
        <item x="66"/>
        <item x="22"/>
        <item x="82"/>
        <item x="33"/>
        <item x="49"/>
        <item x="128"/>
        <item x="96"/>
        <item x="127"/>
        <item x="5"/>
        <item x="65"/>
        <item x="69"/>
        <item x="105"/>
        <item x="86"/>
        <item x="34"/>
        <item x="2"/>
        <item x="76"/>
        <item x="27"/>
        <item x="93"/>
        <item x="45"/>
        <item x="28"/>
        <item x="67"/>
        <item x="87"/>
        <item x="44"/>
        <item x="122"/>
        <item x="85"/>
        <item x="83"/>
        <item x="18"/>
        <item x="94"/>
        <item x="6"/>
        <item x="32"/>
        <item x="70"/>
        <item x="52"/>
        <item x="98"/>
        <item x="78"/>
        <item x="68"/>
        <item x="60"/>
        <item x="63"/>
        <item x="53"/>
        <item x="100"/>
        <item x="79"/>
        <item x="56"/>
        <item x="42"/>
        <item x="38"/>
        <item x="9"/>
        <item x="11"/>
        <item x="73"/>
        <item x="19"/>
        <item x="57"/>
        <item x="123"/>
        <item x="71"/>
        <item x="1"/>
        <item x="99"/>
        <item x="72"/>
        <item x="84"/>
        <item x="29"/>
        <item x="90"/>
        <item x="12"/>
        <item x="25"/>
        <item x="89"/>
        <item x="23"/>
        <item x="30"/>
        <item x="62"/>
        <item x="21"/>
        <item x="95"/>
        <item x="118"/>
        <item x="120"/>
        <item x="114"/>
        <item x="124"/>
        <item x="101"/>
        <item x="131"/>
        <item x="13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9">
        <item h="1" x="6"/>
        <item h="1" x="8"/>
        <item h="1" x="2"/>
        <item h="1" x="16"/>
        <item h="1" x="9"/>
        <item x="17"/>
        <item h="1" x="15"/>
        <item h="1" x="11"/>
        <item h="1" x="7"/>
        <item h="1" x="13"/>
        <item h="1" x="4"/>
        <item h="1" x="0"/>
        <item h="1" x="14"/>
        <item h="1" x="12"/>
        <item h="1" x="5"/>
        <item h="1" x="10"/>
        <item h="1" x="3"/>
        <item h="1" x="1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9"/>
    <field x="3"/>
  </rowFields>
  <rowItems count="12">
    <i>
      <x v="5"/>
    </i>
    <i r="1">
      <x v="2"/>
    </i>
    <i r="1">
      <x v="4"/>
    </i>
    <i r="1">
      <x v="5"/>
    </i>
    <i r="1">
      <x v="6"/>
    </i>
    <i r="1">
      <x v="7"/>
    </i>
    <i r="1">
      <x v="8"/>
    </i>
    <i r="1">
      <x v="45"/>
    </i>
    <i r="1">
      <x v="47"/>
    </i>
    <i r="1">
      <x v="68"/>
    </i>
    <i r="1">
      <x v="84"/>
    </i>
    <i t="grand">
      <x/>
    </i>
  </rowItems>
  <colItems count="1">
    <i/>
  </colItems>
  <dataFields count="1">
    <dataField name="Antal af Klassetri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4A6EB0-8A98-4636-9CBA-224B358B597D}" name="Pivottabel13" cacheId="525" applyNumberFormats="0" applyBorderFormats="0" applyFontFormats="0" applyPatternFormats="0" applyAlignmentFormats="0" applyWidthHeightFormats="1" dataCaption="Værdier" updatedVersion="8" minRefreshableVersion="3" useAutoFormatting="1" itemPrintTitles="1" createdVersion="8" indent="0" outline="1" outlineData="1" multipleFieldFilters="0">
  <location ref="M159:N172" firstHeaderRow="1" firstDataRow="1" firstDataCol="1" rowPageCount="1" colPageCount="1"/>
  <pivotFields count="16">
    <pivotField numFmtId="14" showAll="0">
      <items count="350">
        <item m="1" x="340"/>
        <item m="1" x="333"/>
        <item m="1" x="342"/>
        <item m="1" x="345"/>
        <item m="1" x="341"/>
        <item m="1" x="346"/>
        <item m="1" x="339"/>
        <item m="1" x="334"/>
        <item m="1" x="338"/>
        <item m="1" x="33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m="1" x="347"/>
        <item m="1" x="335"/>
        <item m="1" x="331"/>
        <item m="1" x="332"/>
        <item m="1" x="344"/>
        <item m="1" x="336"/>
        <item m="1" x="343"/>
        <item m="1" x="348"/>
        <item t="default"/>
      </items>
    </pivotField>
    <pivotField showAll="0"/>
    <pivotField showAll="0"/>
    <pivotField showAll="0"/>
    <pivotField showAll="0"/>
    <pivotField showAll="0"/>
    <pivotField axis="axisPage" dataField="1" multipleItemSelectionAllowed="1" showAll="0">
      <items count="29">
        <item h="1" x="1"/>
        <item x="4"/>
        <item x="16"/>
        <item x="3"/>
        <item x="21"/>
        <item x="7"/>
        <item x="14"/>
        <item x="22"/>
        <item x="13"/>
        <item x="8"/>
        <item x="12"/>
        <item x="10"/>
        <item x="19"/>
        <item x="9"/>
        <item x="26"/>
        <item x="23"/>
        <item x="5"/>
        <item x="2"/>
        <item x="18"/>
        <item x="17"/>
        <item x="25"/>
        <item x="20"/>
        <item x="15"/>
        <item x="6"/>
        <item x="24"/>
        <item m="1" x="27"/>
        <item x="1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6" hier="-1"/>
  </pageFields>
  <dataFields count="1">
    <dataField name="Antal af Undervisningsforløb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7D2EA5-93EF-4F35-840A-4DE569B857E4}" name="Pivottabel4" cacheId="525" applyNumberFormats="0" applyBorderFormats="0" applyFontFormats="0" applyPatternFormats="0" applyAlignmentFormats="0" applyWidthHeightFormats="1" dataCaption="Værdier" updatedVersion="8" minRefreshableVersion="3" useAutoFormatting="1" itemPrintTitles="1" createdVersion="8" indent="0" outline="1" outlineData="1" multipleFieldFilters="0">
  <location ref="L81:M82" firstHeaderRow="0" firstDataRow="1" firstDataCol="0"/>
  <pivotFields count="16">
    <pivotField numFmtId="14" showAll="0">
      <items count="350">
        <item m="1" x="340"/>
        <item m="1" x="333"/>
        <item m="1" x="342"/>
        <item m="1" x="345"/>
        <item m="1" x="341"/>
        <item m="1" x="346"/>
        <item m="1" x="339"/>
        <item m="1" x="334"/>
        <item m="1" x="338"/>
        <item m="1" x="33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m="1" x="347"/>
        <item m="1" x="335"/>
        <item m="1" x="331"/>
        <item m="1" x="332"/>
        <item m="1" x="344"/>
        <item m="1" x="336"/>
        <item m="1" x="343"/>
        <item m="1" x="34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2"/>
        <item x="0"/>
        <item x="3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Antal af Undervisningsforløb" fld="6" subtotal="count" baseField="0" baseItem="0"/>
    <dataField name="Antal af PEH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10F958-4610-4F84-A817-6A47F7720B9F}" name="Pivottabel10" cacheId="525" applyNumberFormats="0" applyBorderFormats="0" applyFontFormats="0" applyPatternFormats="0" applyAlignmentFormats="0" applyWidthHeightFormats="1" dataCaption="Værdier" updatedVersion="8" minRefreshableVersion="3" useAutoFormatting="1" itemPrintTitles="1" createdVersion="8" indent="0" outline="1" outlineData="1" multipleFieldFilters="0">
  <location ref="E42:G70" firstHeaderRow="0" firstDataRow="1" firstDataCol="1"/>
  <pivotFields count="16">
    <pivotField showAll="0">
      <items count="350">
        <item m="1" x="340"/>
        <item m="1" x="333"/>
        <item m="1" x="342"/>
        <item m="1" x="345"/>
        <item m="1" x="341"/>
        <item m="1" x="346"/>
        <item m="1" x="339"/>
        <item m="1" x="334"/>
        <item m="1" x="338"/>
        <item m="1" x="33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m="1" x="347"/>
        <item m="1" x="335"/>
        <item m="1" x="331"/>
        <item m="1" x="332"/>
        <item m="1" x="344"/>
        <item m="1" x="336"/>
        <item m="1" x="343"/>
        <item m="1" x="348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29">
        <item x="4"/>
        <item x="16"/>
        <item x="3"/>
        <item x="21"/>
        <item x="7"/>
        <item x="14"/>
        <item x="22"/>
        <item x="13"/>
        <item x="8"/>
        <item x="12"/>
        <item x="10"/>
        <item x="19"/>
        <item x="9"/>
        <item x="26"/>
        <item x="23"/>
        <item x="5"/>
        <item x="2"/>
        <item x="18"/>
        <item x="17"/>
        <item x="25"/>
        <item x="20"/>
        <item x="15"/>
        <item x="6"/>
        <item x="24"/>
        <item x="11"/>
        <item x="0"/>
        <item x="1"/>
        <item m="1" x="27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2"/>
        <item x="0"/>
        <item x="3"/>
        <item t="default"/>
      </items>
    </pivotField>
  </pivotFields>
  <rowFields count="1">
    <field x="6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af Lærere" fld="5" baseField="0" baseItem="0"/>
    <dataField name="Sum af Lærere2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34D690-BB86-434A-B70A-322957C4D9CE}" name="Pivottabel3" cacheId="525" applyNumberFormats="0" applyBorderFormats="0" applyFontFormats="0" applyPatternFormats="0" applyAlignmentFormats="0" applyWidthHeightFormats="1" dataCaption="Værdier" updatedVersion="8" minRefreshableVersion="3" useAutoFormatting="1" itemPrintTitles="1" createdVersion="8" indent="0" outline="1" outlineData="1" multipleFieldFilters="0">
  <location ref="G82:H106" firstHeaderRow="1" firstDataRow="1" firstDataCol="1"/>
  <pivotFields count="16">
    <pivotField showAll="0">
      <items count="350">
        <item m="1" x="340"/>
        <item m="1" x="333"/>
        <item m="1" x="342"/>
        <item m="1" x="345"/>
        <item m="1" x="341"/>
        <item m="1" x="346"/>
        <item m="1" x="339"/>
        <item m="1" x="334"/>
        <item m="1" x="338"/>
        <item m="1" x="33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m="1" x="347"/>
        <item m="1" x="335"/>
        <item m="1" x="331"/>
        <item m="1" x="332"/>
        <item m="1" x="344"/>
        <item m="1" x="336"/>
        <item m="1" x="343"/>
        <item m="1" x="34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24">
        <item x="3"/>
        <item x="8"/>
        <item x="4"/>
        <item x="2"/>
        <item x="5"/>
        <item x="9"/>
        <item x="0"/>
        <item x="12"/>
        <item x="10"/>
        <item x="13"/>
        <item x="15"/>
        <item x="16"/>
        <item x="18"/>
        <item x="1"/>
        <item x="7"/>
        <item x="22"/>
        <item x="14"/>
        <item x="6"/>
        <item x="20"/>
        <item x="11"/>
        <item x="17"/>
        <item x="19"/>
        <item x="21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2"/>
        <item x="0"/>
        <item x="3"/>
        <item t="default"/>
      </items>
    </pivotField>
  </pivotFields>
  <rowFields count="1">
    <field x="9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Antal af Downloadet Materiale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981EE4-AE14-47DD-A37F-D8B546FB18D6}" name="Pivottabel2" cacheId="525" applyNumberFormats="0" applyBorderFormats="0" applyFontFormats="0" applyPatternFormats="0" applyAlignmentFormats="0" applyWidthHeightFormats="1" dataCaption="Værdier" updatedVersion="8" minRefreshableVersion="3" useAutoFormatting="1" itemPrintTitles="1" createdVersion="8" indent="0" outline="1" outlineData="1" multipleFieldFilters="0">
  <location ref="G4:I32" firstHeaderRow="0" firstDataRow="1" firstDataCol="1"/>
  <pivotFields count="16">
    <pivotField showAll="0">
      <items count="350">
        <item m="1" x="340"/>
        <item m="1" x="333"/>
        <item m="1" x="342"/>
        <item m="1" x="345"/>
        <item m="1" x="341"/>
        <item m="1" x="346"/>
        <item m="1" x="339"/>
        <item m="1" x="334"/>
        <item m="1" x="338"/>
        <item m="1" x="33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m="1" x="347"/>
        <item m="1" x="335"/>
        <item m="1" x="331"/>
        <item m="1" x="332"/>
        <item m="1" x="344"/>
        <item m="1" x="336"/>
        <item m="1" x="343"/>
        <item m="1" x="348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29">
        <item x="4"/>
        <item x="3"/>
        <item x="7"/>
        <item x="14"/>
        <item x="13"/>
        <item x="8"/>
        <item x="12"/>
        <item x="10"/>
        <item x="9"/>
        <item x="5"/>
        <item x="2"/>
        <item x="17"/>
        <item x="15"/>
        <item x="6"/>
        <item x="11"/>
        <item x="0"/>
        <item x="16"/>
        <item x="18"/>
        <item x="19"/>
        <item x="20"/>
        <item x="24"/>
        <item x="25"/>
        <item x="23"/>
        <item x="26"/>
        <item x="21"/>
        <item x="22"/>
        <item x="1"/>
        <item m="1" x="27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2"/>
        <item x="0"/>
        <item x="3"/>
        <item t="default"/>
      </items>
    </pivotField>
  </pivotFields>
  <rowFields count="1">
    <field x="6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-2"/>
  </colFields>
  <colItems count="2">
    <i>
      <x/>
    </i>
    <i i="1">
      <x v="1"/>
    </i>
  </colItems>
  <dataFields count="2">
    <dataField name="Antal af Undervisningsforløb" fld="6" subtotal="count" baseField="0" baseItem="0"/>
    <dataField name="Antal af ULF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5C931B-9979-46FC-B7BC-4D914ABAEDF5}" name="Pivottabel11" cacheId="525" applyNumberFormats="0" applyBorderFormats="0" applyFontFormats="0" applyPatternFormats="0" applyAlignmentFormats="0" applyWidthHeightFormats="1" dataCaption="Værdier" updatedVersion="8" minRefreshableVersion="3" useAutoFormatting="1" itemPrintTitles="1" createdVersion="8" indent="0" outline="1" outlineData="1" multipleFieldFilters="0">
  <location ref="M128:N155" firstHeaderRow="1" firstDataRow="1" firstDataCol="1"/>
  <pivotFields count="16">
    <pivotField showAll="0">
      <items count="350">
        <item m="1" x="340"/>
        <item m="1" x="333"/>
        <item m="1" x="342"/>
        <item m="1" x="345"/>
        <item m="1" x="341"/>
        <item m="1" x="346"/>
        <item m="1" x="339"/>
        <item m="1" x="334"/>
        <item m="1" x="338"/>
        <item m="1" x="33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m="1" x="347"/>
        <item m="1" x="335"/>
        <item m="1" x="331"/>
        <item m="1" x="332"/>
        <item m="1" x="344"/>
        <item m="1" x="336"/>
        <item m="1" x="343"/>
        <item m="1" x="348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29">
        <item h="1" x="1"/>
        <item x="4"/>
        <item x="16"/>
        <item x="3"/>
        <item x="21"/>
        <item x="7"/>
        <item x="14"/>
        <item x="22"/>
        <item x="13"/>
        <item x="8"/>
        <item x="12"/>
        <item x="10"/>
        <item x="19"/>
        <item x="9"/>
        <item x="26"/>
        <item x="23"/>
        <item x="5"/>
        <item x="2"/>
        <item x="18"/>
        <item x="17"/>
        <item x="25"/>
        <item x="20"/>
        <item x="15"/>
        <item x="6"/>
        <item x="24"/>
        <item m="1" x="27"/>
        <item x="1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5">
        <item sd="0" x="1"/>
        <item sd="0" x="2"/>
        <item x="0"/>
        <item x="3"/>
        <item t="default"/>
      </items>
    </pivotField>
  </pivotFields>
  <rowFields count="1">
    <field x="6"/>
  </rowFields>
  <rowItems count="27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6"/>
    </i>
    <i>
      <x v="27"/>
    </i>
    <i t="grand">
      <x/>
    </i>
  </rowItems>
  <colItems count="1">
    <i/>
  </colItems>
  <dataFields count="1">
    <dataField name="Antal af Undervisningsforløb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A224FC-1213-4B92-A9C5-6EB4702BBEB1}" name="Pivottabel12" cacheId="525" applyNumberFormats="0" applyBorderFormats="0" applyFontFormats="0" applyPatternFormats="0" applyAlignmentFormats="0" applyWidthHeightFormats="1" dataCaption="Værdier" updatedVersion="8" minRefreshableVersion="3" useAutoFormatting="1" itemPrintTitles="1" createdVersion="8" indent="0" outline="1" outlineData="1" multipleFieldFilters="0">
  <location ref="C151:F178" firstHeaderRow="0" firstDataRow="1" firstDataCol="1"/>
  <pivotFields count="16">
    <pivotField showAll="0">
      <items count="350">
        <item m="1" x="340"/>
        <item m="1" x="333"/>
        <item m="1" x="342"/>
        <item m="1" x="345"/>
        <item m="1" x="341"/>
        <item m="1" x="346"/>
        <item m="1" x="339"/>
        <item m="1" x="334"/>
        <item m="1" x="338"/>
        <item m="1" x="33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m="1" x="347"/>
        <item m="1" x="335"/>
        <item m="1" x="331"/>
        <item m="1" x="332"/>
        <item m="1" x="344"/>
        <item m="1" x="336"/>
        <item m="1" x="343"/>
        <item m="1" x="348"/>
        <item t="default"/>
      </items>
    </pivotField>
    <pivotField showAll="0"/>
    <pivotField axis="axisRow" dataField="1" showAll="0">
      <items count="37">
        <item x="17"/>
        <item x="0"/>
        <item m="1" x="26"/>
        <item x="6"/>
        <item x="4"/>
        <item x="5"/>
        <item x="3"/>
        <item x="11"/>
        <item x="14"/>
        <item x="19"/>
        <item x="24"/>
        <item m="1" x="27"/>
        <item x="20"/>
        <item x="7"/>
        <item x="1"/>
        <item x="22"/>
        <item m="1" x="35"/>
        <item x="12"/>
        <item x="2"/>
        <item x="10"/>
        <item x="25"/>
        <item m="1" x="28"/>
        <item m="1" x="29"/>
        <item m="1" x="30"/>
        <item m="1" x="31"/>
        <item x="18"/>
        <item m="1" x="32"/>
        <item x="13"/>
        <item x="8"/>
        <item m="1" x="33"/>
        <item m="1" x="34"/>
        <item x="15"/>
        <item x="9"/>
        <item x="16"/>
        <item x="21"/>
        <item x="23"/>
        <item t="default"/>
      </items>
    </pivotField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2"/>
        <item x="0"/>
        <item x="3"/>
        <item t="default"/>
      </items>
    </pivotField>
  </pivotFields>
  <rowFields count="1">
    <field x="2"/>
  </rowFields>
  <rowItems count="27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7"/>
    </i>
    <i>
      <x v="18"/>
    </i>
    <i>
      <x v="19"/>
    </i>
    <i>
      <x v="20"/>
    </i>
    <i>
      <x v="25"/>
    </i>
    <i>
      <x v="27"/>
    </i>
    <i>
      <x v="28"/>
    </i>
    <i>
      <x v="31"/>
    </i>
    <i>
      <x v="32"/>
    </i>
    <i>
      <x v="33"/>
    </i>
    <i>
      <x v="34"/>
    </i>
    <i>
      <x v="3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ntal af Skoletype" fld="2" subtotal="count" baseField="0" baseItem="0"/>
    <dataField name="Sum af Elever" fld="4" baseField="0" baseItem="0"/>
    <dataField name="Antal af Undervisningsforløb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63B349-5D9A-4538-87EA-91B6248F5A19}" name="Pivottabel8" cacheId="511" applyNumberFormats="0" applyBorderFormats="0" applyFontFormats="0" applyPatternFormats="0" applyAlignmentFormats="0" applyWidthHeightFormats="1" dataCaption="Værdier" updatedVersion="8" minRefreshableVersion="3" useAutoFormatting="1" itemPrintTitles="1" createdVersion="8" indent="0" outline="1" outlineData="1" multipleFieldFilters="0">
  <location ref="I119:J147" firstHeaderRow="1" firstDataRow="1" firstDataCol="1"/>
  <pivotFields count="14">
    <pivotField numFmtId="14" showAll="0">
      <items count="252">
        <item m="1" x="25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247"/>
        <item x="171"/>
        <item x="172"/>
        <item x="173"/>
        <item x="174"/>
        <item x="175"/>
        <item x="248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246"/>
        <item x="240"/>
        <item x="190"/>
        <item x="245"/>
        <item x="243"/>
        <item x="242"/>
        <item x="241"/>
        <item x="239"/>
        <item x="244"/>
        <item x="191"/>
        <item x="192"/>
        <item x="193"/>
        <item x="194"/>
        <item x="249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0"/>
        <item x="232"/>
        <item x="233"/>
        <item x="234"/>
        <item x="235"/>
        <item x="236"/>
        <item x="237"/>
        <item x="238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31">
        <item x="20"/>
        <item m="1" x="28"/>
        <item x="4"/>
        <item x="11"/>
        <item x="2"/>
        <item x="17"/>
        <item x="15"/>
        <item x="9"/>
        <item x="7"/>
        <item x="6"/>
        <item x="12"/>
        <item x="13"/>
        <item x="16"/>
        <item x="19"/>
        <item x="23"/>
        <item x="25"/>
        <item x="3"/>
        <item x="5"/>
        <item x="8"/>
        <item x="10"/>
        <item x="1"/>
        <item x="21"/>
        <item x="26"/>
        <item x="18"/>
        <item x="14"/>
        <item x="24"/>
        <item x="22"/>
        <item m="1" x="27"/>
        <item m="1" x="29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28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9"/>
    </i>
    <i t="grand">
      <x/>
    </i>
  </rowItems>
  <colItems count="1">
    <i/>
  </colItems>
  <dataFields count="1">
    <dataField name="Sum af Elever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52A749-0F1E-45F4-8635-453A1D724AEB}" name="Pivottabel6" cacheId="511" applyNumberFormats="0" applyBorderFormats="0" applyFontFormats="0" applyPatternFormats="0" applyAlignmentFormats="0" applyWidthHeightFormats="1" dataCaption="Værdier" updatedVersion="8" minRefreshableVersion="3" useAutoFormatting="1" itemPrintTitles="1" createdVersion="8" indent="0" outline="1" outlineData="1" multipleFieldFilters="0">
  <location ref="I110:J114" firstHeaderRow="1" firstDataRow="1" firstDataCol="1"/>
  <pivotFields count="14">
    <pivotField numFmtId="14" showAll="0">
      <items count="252">
        <item m="1" x="25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247"/>
        <item x="171"/>
        <item x="172"/>
        <item x="173"/>
        <item x="174"/>
        <item x="175"/>
        <item x="248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246"/>
        <item x="240"/>
        <item x="190"/>
        <item x="245"/>
        <item x="243"/>
        <item x="242"/>
        <item x="241"/>
        <item x="239"/>
        <item x="244"/>
        <item x="191"/>
        <item x="192"/>
        <item x="193"/>
        <item x="194"/>
        <item x="249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0"/>
        <item x="232"/>
        <item x="233"/>
        <item x="234"/>
        <item x="235"/>
        <item x="236"/>
        <item x="237"/>
        <item x="238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af Elever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0B9EF3-49C8-486E-A308-9697637DE354}" name="Pivottabel1" cacheId="525" applyNumberFormats="0" applyBorderFormats="0" applyFontFormats="0" applyPatternFormats="0" applyAlignmentFormats="0" applyWidthHeightFormats="1" dataCaption="Værdier" updatedVersion="8" minRefreshableVersion="3" useAutoFormatting="1" itemPrintTitles="1" createdVersion="8" indent="0" outline="1" outlineData="1" multipleFieldFilters="0">
  <location ref="B7:C10" firstHeaderRow="1" firstDataRow="1" firstDataCol="1"/>
  <pivotFields count="16">
    <pivotField multipleItemSelectionAllowed="1" showAll="0">
      <items count="350">
        <item m="1" x="340"/>
        <item m="1" x="333"/>
        <item m="1" x="342"/>
        <item m="1" x="345"/>
        <item m="1" x="341"/>
        <item m="1" x="346"/>
        <item m="1" x="339"/>
        <item m="1" x="334"/>
        <item m="1" x="338"/>
        <item m="1" x="33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m="1" x="347"/>
        <item m="1" x="335"/>
        <item m="1" x="331"/>
        <item m="1" x="332"/>
        <item m="1" x="344"/>
        <item m="1" x="336"/>
        <item m="1" x="343"/>
        <item m="1" x="34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2"/>
        <item x="0"/>
        <item x="3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Antal af PEH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8897E1-957E-4F1E-AB96-7B67E24DD405}" name="Pivottabel9" cacheId="525" applyNumberFormats="0" applyBorderFormats="0" applyFontFormats="0" applyPatternFormats="0" applyAlignmentFormats="0" applyWidthHeightFormats="1" dataCaption="Værdier" updatedVersion="8" minRefreshableVersion="3" useAutoFormatting="1" itemPrintTitles="1" createdVersion="8" indent="0" outline="1" outlineData="1" multipleFieldFilters="0">
  <location ref="I153:J181" firstHeaderRow="1" firstDataRow="1" firstDataCol="1"/>
  <pivotFields count="16">
    <pivotField showAll="0">
      <items count="350">
        <item m="1" x="340"/>
        <item m="1" x="333"/>
        <item m="1" x="342"/>
        <item m="1" x="345"/>
        <item m="1" x="341"/>
        <item m="1" x="346"/>
        <item m="1" x="339"/>
        <item m="1" x="334"/>
        <item m="1" x="338"/>
        <item m="1" x="33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m="1" x="347"/>
        <item m="1" x="335"/>
        <item m="1" x="331"/>
        <item m="1" x="332"/>
        <item m="1" x="344"/>
        <item m="1" x="336"/>
        <item m="1" x="343"/>
        <item m="1" x="348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29">
        <item x="4"/>
        <item x="16"/>
        <item x="3"/>
        <item x="21"/>
        <item x="7"/>
        <item x="14"/>
        <item x="22"/>
        <item x="13"/>
        <item x="8"/>
        <item x="12"/>
        <item x="10"/>
        <item x="19"/>
        <item x="9"/>
        <item x="26"/>
        <item x="23"/>
        <item x="5"/>
        <item x="2"/>
        <item x="18"/>
        <item x="17"/>
        <item x="25"/>
        <item x="20"/>
        <item x="15"/>
        <item x="6"/>
        <item x="24"/>
        <item x="11"/>
        <item x="0"/>
        <item x="1"/>
        <item m="1" x="27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2"/>
        <item x="0"/>
        <item x="3"/>
        <item t="default"/>
      </items>
    </pivotField>
  </pivotFields>
  <rowFields count="1">
    <field x="6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Sum af Elever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DE3D7B-BD98-4286-B7D1-9B50B6F0D2D4}" name="Pivottabel5" cacheId="511" applyNumberFormats="0" applyBorderFormats="0" applyFontFormats="0" applyPatternFormats="0" applyAlignmentFormats="0" applyWidthHeightFormats="1" dataCaption="Værdier" updatedVersion="8" minRefreshableVersion="3" useAutoFormatting="1" itemPrintTitles="1" createdVersion="8" indent="0" outline="1" outlineData="1" multipleFieldFilters="0">
  <location ref="L54:O67" firstHeaderRow="0" firstDataRow="1" firstDataCol="1"/>
  <pivotFields count="14">
    <pivotField numFmtId="14" showAll="0">
      <items count="252">
        <item m="1" x="25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247"/>
        <item x="171"/>
        <item x="172"/>
        <item x="173"/>
        <item x="174"/>
        <item x="175"/>
        <item x="248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246"/>
        <item x="240"/>
        <item x="190"/>
        <item x="245"/>
        <item x="243"/>
        <item x="242"/>
        <item x="241"/>
        <item x="239"/>
        <item x="244"/>
        <item x="191"/>
        <item x="192"/>
        <item x="193"/>
        <item x="194"/>
        <item x="249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0"/>
        <item x="232"/>
        <item x="233"/>
        <item x="234"/>
        <item x="235"/>
        <item x="236"/>
        <item x="237"/>
        <item x="238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ntal af Undervisningsforløb" fld="6" subtotal="count" baseField="0" baseItem="0"/>
    <dataField name="Antal af PEH" fld="8" subtotal="count" baseField="0" baseItem="0"/>
    <dataField name="Sum af Elever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5CFC06-722F-4173-9E2A-BA905C7F6BC9}" name="Pivottabel7" cacheId="511" applyNumberFormats="0" applyBorderFormats="0" applyFontFormats="0" applyPatternFormats="0" applyAlignmentFormats="0" applyWidthHeightFormats="1" dataCaption="Værdier" updatedVersion="8" minRefreshableVersion="3" useAutoFormatting="1" itemPrintTitles="1" createdVersion="8" indent="0" outline="1" outlineData="1" multipleFieldFilters="0" chartFormat="1">
  <location ref="L10:M38" firstHeaderRow="1" firstDataRow="1" firstDataCol="1"/>
  <pivotFields count="14">
    <pivotField numFmtId="14" showAll="0">
      <items count="252">
        <item m="1" x="25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247"/>
        <item x="171"/>
        <item x="172"/>
        <item x="173"/>
        <item x="174"/>
        <item x="175"/>
        <item x="248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246"/>
        <item x="240"/>
        <item x="190"/>
        <item x="245"/>
        <item x="243"/>
        <item x="242"/>
        <item x="241"/>
        <item x="239"/>
        <item x="244"/>
        <item x="191"/>
        <item x="192"/>
        <item x="193"/>
        <item x="194"/>
        <item x="249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0"/>
        <item x="232"/>
        <item x="233"/>
        <item x="234"/>
        <item x="235"/>
        <item x="236"/>
        <item x="237"/>
        <item x="238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31">
        <item x="20"/>
        <item m="1" x="28"/>
        <item x="4"/>
        <item x="11"/>
        <item x="2"/>
        <item x="17"/>
        <item x="15"/>
        <item x="9"/>
        <item x="7"/>
        <item x="6"/>
        <item x="12"/>
        <item x="13"/>
        <item x="16"/>
        <item x="19"/>
        <item x="23"/>
        <item x="25"/>
        <item x="3"/>
        <item x="5"/>
        <item x="8"/>
        <item x="10"/>
        <item x="1"/>
        <item x="21"/>
        <item x="26"/>
        <item x="18"/>
        <item x="14"/>
        <item x="24"/>
        <item x="22"/>
        <item m="1" x="27"/>
        <item m="1" x="29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28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9"/>
    </i>
    <i t="grand">
      <x/>
    </i>
  </rowItems>
  <colItems count="1">
    <i/>
  </colItems>
  <dataFields count="1">
    <dataField name="Antal af Undervisningsforløb" fld="6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13ADFC-1AF6-4FE0-9BA1-2FA919AC338E}" name="Pivottabel15" cacheId="525" applyNumberFormats="0" applyBorderFormats="0" applyFontFormats="0" applyPatternFormats="0" applyAlignmentFormats="0" applyWidthHeightFormats="1" dataCaption="Værdier" updatedVersion="8" minRefreshableVersion="3" useAutoFormatting="1" itemPrintTitles="1" createdVersion="8" indent="0" outline="1" outlineData="1" multipleFieldFilters="0">
  <location ref="I45:J58" firstHeaderRow="1" firstDataRow="1" firstDataCol="1"/>
  <pivotFields count="16">
    <pivotField numFmtId="14" showAll="0">
      <items count="350">
        <item m="1" x="340"/>
        <item m="1" x="333"/>
        <item m="1" x="342"/>
        <item m="1" x="345"/>
        <item m="1" x="341"/>
        <item m="1" x="346"/>
        <item m="1" x="339"/>
        <item m="1" x="334"/>
        <item m="1" x="338"/>
        <item m="1" x="33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m="1" x="347"/>
        <item m="1" x="335"/>
        <item m="1" x="331"/>
        <item m="1" x="332"/>
        <item m="1" x="344"/>
        <item m="1" x="336"/>
        <item m="1" x="343"/>
        <item m="1" x="34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Antal af PEH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95160B-6B26-46F0-BC6F-1DA30DAF1FA3}" name="Pivottabel7" cacheId="523" applyNumberFormats="0" applyBorderFormats="0" applyFontFormats="0" applyPatternFormats="0" applyAlignmentFormats="0" applyWidthHeightFormats="1" dataCaption="Værdier" updatedVersion="8" minRefreshableVersion="3" useAutoFormatting="1" itemPrintTitles="1" createdVersion="8" indent="0" outline="1" outlineData="1" multipleFieldFilters="0">
  <location ref="N29:P36" firstHeaderRow="0" firstDataRow="1" firstDataCol="1"/>
  <pivotFields count="15">
    <pivotField numFmtId="14" showAll="0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46"/>
        <item x="82"/>
        <item x="83"/>
        <item x="84"/>
        <item x="85"/>
        <item x="86"/>
        <item x="87"/>
        <item x="8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Antal af Undervisningsforløb" fld="6" subtotal="count" baseField="0" baseItem="0"/>
    <dataField name="Antal af PEH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170859-105C-4F73-A869-A77D5B5F8E40}" name="Pivottabel1" cacheId="494" applyNumberFormats="0" applyBorderFormats="0" applyFontFormats="0" applyPatternFormats="0" applyAlignmentFormats="0" applyWidthHeightFormats="1" dataCaption="Værdier" updatedVersion="8" minRefreshableVersion="3" useAutoFormatting="1" itemPrintTitles="1" createdVersion="8" indent="0" outline="1" outlineData="1" multipleFieldFilters="0">
  <location ref="E9:F15" firstHeaderRow="1" firstDataRow="1" firstDataCol="1"/>
  <pivotFields count="13">
    <pivotField numFmtId="14" showAll="0"/>
    <pivotField showAll="0"/>
    <pivotField showAll="0"/>
    <pivotField showAll="0"/>
    <pivotField showAll="0"/>
    <pivotField showAll="0"/>
    <pivotField axis="axisRow" dataField="1" showAll="0">
      <items count="6">
        <item x="4"/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ntal af Undervisningsforløb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3BB325-E320-4988-BD49-9DFD0E31A69A}" name="Pivottabel10" cacheId="525" applyNumberFormats="0" applyBorderFormats="0" applyFontFormats="0" applyPatternFormats="0" applyAlignmentFormats="0" applyWidthHeightFormats="1" dataCaption="Værdier" updatedVersion="8" minRefreshableVersion="3" useAutoFormatting="1" itemPrintTitles="1" createdVersion="8" indent="0" outline="1" outlineData="1" multipleFieldFilters="0">
  <location ref="I28:J40" firstHeaderRow="1" firstDataRow="1" firstDataCol="1" rowPageCount="1" colPageCount="1"/>
  <pivotFields count="16">
    <pivotField numFmtId="14" showAll="0">
      <items count="350">
        <item m="1" x="340"/>
        <item m="1" x="333"/>
        <item m="1" x="342"/>
        <item m="1" x="345"/>
        <item m="1" x="341"/>
        <item m="1" x="346"/>
        <item m="1" x="339"/>
        <item m="1" x="334"/>
        <item m="1" x="338"/>
        <item m="1" x="33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m="1" x="347"/>
        <item m="1" x="335"/>
        <item m="1" x="331"/>
        <item m="1" x="332"/>
        <item m="1" x="344"/>
        <item m="1" x="336"/>
        <item m="1" x="343"/>
        <item m="1" x="348"/>
        <item t="default"/>
      </items>
    </pivotField>
    <pivotField showAll="0"/>
    <pivotField showAll="0"/>
    <pivotField showAll="0"/>
    <pivotField showAll="0"/>
    <pivotField showAll="0"/>
    <pivotField axis="axisPage" dataField="1" multipleItemSelectionAllowed="1" showAll="0">
      <items count="29">
        <item h="1" x="1"/>
        <item x="4"/>
        <item x="16"/>
        <item x="3"/>
        <item x="21"/>
        <item x="7"/>
        <item x="14"/>
        <item x="22"/>
        <item x="13"/>
        <item x="8"/>
        <item x="12"/>
        <item x="10"/>
        <item x="19"/>
        <item x="9"/>
        <item x="26"/>
        <item x="23"/>
        <item x="5"/>
        <item x="2"/>
        <item x="18"/>
        <item x="17"/>
        <item x="25"/>
        <item x="20"/>
        <item x="15"/>
        <item x="6"/>
        <item x="24"/>
        <item m="1" x="27"/>
        <item x="1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2"/>
        <item x="0"/>
        <item x="3"/>
        <item t="default"/>
      </items>
    </pivotField>
  </pivotFields>
  <rowFields count="1">
    <field x="13"/>
  </rowFields>
  <rowItems count="12"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6" hier="-1"/>
  </pageFields>
  <dataFields count="1">
    <dataField name="Antal af Undervisningsforløb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77472B-F05B-4FF3-B81F-AB11A05EE4EF}" name="Pivottabel9" cacheId="511" applyNumberFormats="0" applyBorderFormats="0" applyFontFormats="0" applyPatternFormats="0" applyAlignmentFormats="0" applyWidthHeightFormats="1" dataCaption="Værdier" updatedVersion="8" minRefreshableVersion="3" useAutoFormatting="1" itemPrintTitles="1" createdVersion="8" indent="0" outline="1" outlineData="1" multipleFieldFilters="0">
  <location ref="E27:G40" firstHeaderRow="0" firstDataRow="1" firstDataCol="1"/>
  <pivotFields count="14">
    <pivotField numFmtId="14" showAll="0">
      <items count="252">
        <item m="1" x="25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247"/>
        <item x="171"/>
        <item x="172"/>
        <item x="173"/>
        <item x="174"/>
        <item x="175"/>
        <item x="248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246"/>
        <item x="240"/>
        <item x="190"/>
        <item x="245"/>
        <item x="243"/>
        <item x="242"/>
        <item x="241"/>
        <item x="239"/>
        <item x="244"/>
        <item x="191"/>
        <item x="192"/>
        <item x="193"/>
        <item x="194"/>
        <item x="249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0"/>
        <item x="232"/>
        <item x="233"/>
        <item x="234"/>
        <item x="235"/>
        <item x="236"/>
        <item x="237"/>
        <item x="23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Antal af Undervisningsforløb" fld="6" subtotal="count" baseField="0" baseItem="0"/>
    <dataField name="Antal af PEH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B44E9E-E629-4DFD-8748-2D47221E8DED}" name="Tabel13" displayName="Tabel13" ref="A1:M2989" totalsRowShown="0">
  <autoFilter ref="A1:M2989" xr:uid="{F4F88451-9BF4-4E0E-AFF7-80D326942308}">
    <filterColumn colId="12">
      <customFilters>
        <customFilter operator="notEqual" val=" "/>
      </customFilters>
    </filterColumn>
  </autoFilter>
  <sortState xmlns:xlrd2="http://schemas.microsoft.com/office/spreadsheetml/2017/richdata2" ref="A2:M2983">
    <sortCondition ref="B1:B2989"/>
  </sortState>
  <tableColumns count="13">
    <tableColumn id="1" xr3:uid="{61458A22-8963-4298-BFFA-142870B7B1DC}" name="Dato" dataDxfId="10"/>
    <tableColumn id="2" xr3:uid="{3F63D391-DE24-46D4-9E11-BEA816CC6866}" name="Skole"/>
    <tableColumn id="3" xr3:uid="{F7AAB92A-A897-4C1B-8B46-CFD8E965B268}" name="Skoletype"/>
    <tableColumn id="4" xr3:uid="{DA7914B0-CC07-4B80-8BE4-5EAF2418FC77}" name="Klassetrin"/>
    <tableColumn id="5" xr3:uid="{9D34B1E1-EC07-4B44-B397-6DFEF66DC30D}" name="Elever"/>
    <tableColumn id="6" xr3:uid="{0DD5A6F7-D237-4DA5-8EC5-CEC41B70D506}" name="Lærere"/>
    <tableColumn id="7" xr3:uid="{DD1C7885-751A-46F3-9413-03AA9EA0C72F}" name="Undervisningsforløb"/>
    <tableColumn id="8" xr3:uid="{A74B64AF-55AA-4831-B367-958B075D1CD2}" name="Rundvisning"/>
    <tableColumn id="9" xr3:uid="{3A241441-FFE0-47BB-BF0B-C163ABA0A171}" name="PEH"/>
    <tableColumn id="10" xr3:uid="{C81E2BB6-A347-4C92-9654-27DE37A8CD4E}" name="Downloadet Materiale"/>
    <tableColumn id="11" xr3:uid="{2CC6650B-D085-4D46-A36B-40322360BF2A}" name="Specialklasse"/>
    <tableColumn id="12" xr3:uid="{69799523-6C87-4465-BC08-79473D83AF21}" name="ULF"/>
    <tableColumn id="13" xr3:uid="{3BBF421E-D243-44AB-A8FE-4D5537EE335D}" name="Aarhus Kommune 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C91E98-B96F-4B75-904C-16572E00B93D}" name="Tabel4" displayName="Tabel4" ref="A1:M2291" totalsRowCount="1" headerRowDxfId="9">
  <autoFilter ref="A1:M2290" xr:uid="{65B91AD3-8904-4E04-9900-5C461AAA0089}"/>
  <sortState xmlns:xlrd2="http://schemas.microsoft.com/office/spreadsheetml/2017/richdata2" ref="A2:M2290">
    <sortCondition ref="A1:A2290"/>
  </sortState>
  <tableColumns count="13">
    <tableColumn id="1" xr3:uid="{6E80335A-9EFF-4801-9C37-BEBD85973D6D}" name="Dato"/>
    <tableColumn id="2" xr3:uid="{12A35677-3F96-4827-8E50-5B407361C8B4}" name="Skole" totalsRowLabel="                  "/>
    <tableColumn id="3" xr3:uid="{D29368F4-0927-445E-87CC-5E06B6AC0471}" name="Skoletype"/>
    <tableColumn id="4" xr3:uid="{4A792385-181C-4307-B8DA-BF98EB93F79B}" name="Klassetrin"/>
    <tableColumn id="5" xr3:uid="{A6882563-A772-4B2E-8BA8-6D31D42951A4}" name="Elever"/>
    <tableColumn id="6" xr3:uid="{CC5BD9E1-3D32-4D11-82E1-341345377A34}" name="Lærere"/>
    <tableColumn id="7" xr3:uid="{5135CA1A-48A2-4FCD-8E30-F352E14A51B8}" name="Undervisningsforløb"/>
    <tableColumn id="8" xr3:uid="{1069AA8A-17B2-47F9-A583-00B0B84A54AB}" name="Rundvisning"/>
    <tableColumn id="9" xr3:uid="{61C8A64B-735B-49F0-AEBC-D4A54FFF0A39}" name="PEH"/>
    <tableColumn id="10" xr3:uid="{ACFE1BC7-DC4F-4343-B8C8-21DEA09562F4}" name="Downloadet Materiale"/>
    <tableColumn id="11" xr3:uid="{2AB5BC22-50EF-4E1C-9C8A-E050403655D5}" name="Specialklasse "/>
    <tableColumn id="12" xr3:uid="{320264BD-E831-4758-9F44-0155F2DB4308}" name="ULF"/>
    <tableColumn id="13" xr3:uid="{385BE7BD-3A8A-439F-8489-7E1CFAA87D4B}" name="Aarhus Kommune 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F88451-9BF4-4E0E-AFF7-80D326942308}" name="Tabel1" displayName="Tabel1" ref="A1:M2989" totalsRowShown="0">
  <autoFilter ref="A1:M2989" xr:uid="{F4F88451-9BF4-4E0E-AFF7-80D326942308}"/>
  <sortState xmlns:xlrd2="http://schemas.microsoft.com/office/spreadsheetml/2017/richdata2" ref="A2:M2576">
    <sortCondition ref="A1:A2576"/>
  </sortState>
  <tableColumns count="13">
    <tableColumn id="1" xr3:uid="{09B6C36C-972B-4193-A018-AE67B2CAE101}" name="Dato" dataDxfId="8"/>
    <tableColumn id="2" xr3:uid="{9D20C9A0-E454-446F-BD63-AB25B9C04EC4}" name="Skole"/>
    <tableColumn id="3" xr3:uid="{AF6E0BE3-8533-42D7-8898-FF5691F72F85}" name="Skoletype"/>
    <tableColumn id="4" xr3:uid="{A6BE5C43-AA33-469E-A508-E8F97C53E373}" name="Klassetrin"/>
    <tableColumn id="5" xr3:uid="{2D27EB57-C033-4369-9D4F-03A409AA933A}" name="Elever"/>
    <tableColumn id="6" xr3:uid="{D3CE5396-0801-4817-A359-F50BF243EAE3}" name="Lærere"/>
    <tableColumn id="7" xr3:uid="{D9631DFB-4EFB-4460-8E5F-EA2994E55CE2}" name="Undervisningsforløb"/>
    <tableColumn id="8" xr3:uid="{A6EEF869-97BF-4418-8CE7-6DBE4F455AC3}" name="Rundvisning"/>
    <tableColumn id="9" xr3:uid="{11855884-2A84-4A97-8F6C-FB3A479AEE49}" name="PEH"/>
    <tableColumn id="10" xr3:uid="{46E7B036-7208-4ADB-AC3F-07C1482A0DF8}" name="Downloadet Materiale"/>
    <tableColumn id="11" xr3:uid="{460EB756-0C7F-4EFB-8592-546E14B052B0}" name="Specialklasse"/>
    <tableColumn id="12" xr3:uid="{372B1AC4-70CD-44C1-812E-959DBD097520}" name="ULF"/>
    <tableColumn id="13" xr3:uid="{B29EE355-E4F7-44C5-8E50-84B3711DDEFF}" name="Aarhus Kommune 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52E649-0FD6-4CE3-8683-5754A7F7481B}" name="Tabel3" displayName="Tabel3" ref="A1:M3312" totalsRowShown="0">
  <autoFilter ref="A1:M3312" xr:uid="{5C52E649-0FD6-4CE3-8683-5754A7F7481B}">
    <filterColumn colId="0">
      <filters>
        <dateGroupItem year="2025" month="8" dateTimeGrouping="month"/>
      </filters>
    </filterColumn>
  </autoFilter>
  <sortState xmlns:xlrd2="http://schemas.microsoft.com/office/spreadsheetml/2017/richdata2" ref="A2:M3312">
    <sortCondition ref="A1:A3312"/>
  </sortState>
  <tableColumns count="13">
    <tableColumn id="1" xr3:uid="{7F998F9C-6D20-48BF-A9E4-C6996C70BCBA}" name="Dato"/>
    <tableColumn id="2" xr3:uid="{95DB1E11-FAF7-4B4C-B562-E17C4C8750AA}" name="Skole"/>
    <tableColumn id="3" xr3:uid="{80A8655E-6868-413D-9398-9F17E8529992}" name="Skoletype"/>
    <tableColumn id="4" xr3:uid="{C92464D3-B391-40B2-A1AF-841D62CD3E90}" name="Klassetrin"/>
    <tableColumn id="5" xr3:uid="{50DB74C6-1C5C-47C6-81F0-52E17B0D586D}" name="Elever"/>
    <tableColumn id="6" xr3:uid="{42E0907E-7668-4C5F-865D-711C02D4B21D}" name="Lærere"/>
    <tableColumn id="7" xr3:uid="{40855D50-1A59-49D6-98E4-BF6CE34824FF}" name="Undervisningsforløb"/>
    <tableColumn id="8" xr3:uid="{58BF43B0-049A-4830-89A5-78A532D33A60}" name="Rundvisning"/>
    <tableColumn id="9" xr3:uid="{62C8A3D3-E076-44EA-A032-FDF86C227148}" name="PEH"/>
    <tableColumn id="10" xr3:uid="{92CBA7E7-88F0-4D97-9969-4008F0415E07}" name="Downloadet Materiale"/>
    <tableColumn id="11" xr3:uid="{E822E2A6-9629-4C45-9E44-198783697047}" name="Specialklasse"/>
    <tableColumn id="12" xr3:uid="{9708962F-29E5-4526-ABA4-524CE425F390}" name="ULF"/>
    <tableColumn id="13" xr3:uid="{0847DE18-08C1-46A0-A50E-ADC9F8EBEA33}" name="Aarhus Kommune 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9841E36-F9C3-4074-A348-966B1AB9FE36}" name="Tabel8" displayName="Tabel8" ref="A3:M122" totalsRowShown="0">
  <autoFilter ref="A3:M122" xr:uid="{99841E36-F9C3-4074-A348-966B1AB9FE36}"/>
  <tableColumns count="13">
    <tableColumn id="1" xr3:uid="{6008F07F-70F8-4337-86C5-EF398AD7508F}" name="Dato" dataDxfId="1"/>
    <tableColumn id="2" xr3:uid="{326848B0-BA6B-4BD6-B408-E911F6EE0A20}" name="Skole"/>
    <tableColumn id="3" xr3:uid="{79C75401-6267-45FD-8F9D-03610A9C664C}" name="Skoletype"/>
    <tableColumn id="4" xr3:uid="{64D12B40-9E34-4708-A115-C4C680DFEE69}" name="Klassetrin"/>
    <tableColumn id="5" xr3:uid="{D9D3D5CA-8685-4A19-9698-7B1E6CA7820D}" name="Elever"/>
    <tableColumn id="6" xr3:uid="{950E190A-D337-46CD-9122-0F74F9AC5808}" name="Lærere"/>
    <tableColumn id="7" xr3:uid="{852EC6D4-796D-474C-9250-9AE178D6045C}" name="Undervisningsforløb"/>
    <tableColumn id="8" xr3:uid="{2CADEE36-80F1-4FFC-8D11-DF2433318940}" name="Rundvisning"/>
    <tableColumn id="9" xr3:uid="{A4D14785-3C70-40DF-B7F7-FEE7494C164E}" name="PEH"/>
    <tableColumn id="10" xr3:uid="{7D3F05EC-CEAC-4290-A0B9-53F89C0B2AE7}" name="Downloadet Materiale"/>
    <tableColumn id="11" xr3:uid="{AA5B975D-D0F8-4F51-84E5-030094413C4A}" name="Specialklasse"/>
    <tableColumn id="12" xr3:uid="{7E07224A-66B4-40F7-8F06-48090E1A546B}" name="ULF"/>
    <tableColumn id="13" xr3:uid="{91D52AAE-8C63-4FCA-9CD6-1D263A7AF1D4}" name="Aarhus Kommune 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6C7FDEC-1AD6-42B4-BAC6-C5687E5AFA5D}" name="Tabel9" displayName="Tabel9" ref="A3:M204" totalsRowShown="0">
  <autoFilter ref="A3:M204" xr:uid="{26C7FDEC-1AD6-42B4-BAC6-C5687E5AFA5D}"/>
  <tableColumns count="13">
    <tableColumn id="1" xr3:uid="{3B252350-7C88-42AC-B2F8-3BDE4724F635}" name="Dato" dataDxfId="0"/>
    <tableColumn id="2" xr3:uid="{44D2B675-3E32-453C-BFA0-661F1418E441}" name="Skole"/>
    <tableColumn id="3" xr3:uid="{FB38E233-A927-4DF3-BF33-D6ACA7BB5A03}" name="Skoletype"/>
    <tableColumn id="4" xr3:uid="{88868331-64A8-4032-9C72-ABC6536C57A5}" name="Klassetrin"/>
    <tableColumn id="5" xr3:uid="{D2660E87-0D21-47B0-A243-D847ED2AFE7F}" name="Elever"/>
    <tableColumn id="6" xr3:uid="{9891A793-D414-4A27-89DB-E8D9B6C70344}" name="Lærere"/>
    <tableColumn id="7" xr3:uid="{B0D5AE69-C8EB-432C-9AEC-496AF342BE85}" name="Undervisningsforløb"/>
    <tableColumn id="8" xr3:uid="{FCB65EF4-2258-4D35-A84E-E029866584D3}" name="Rundvisning"/>
    <tableColumn id="9" xr3:uid="{D925AEEE-2FF3-4793-915C-12186053F87F}" name="PEH"/>
    <tableColumn id="10" xr3:uid="{6E108905-89BE-437F-8E2F-73511FB278B8}" name="Downloadet Materiale"/>
    <tableColumn id="11" xr3:uid="{FF72D08A-7FB6-4A6C-A3A2-29EA7AC2E9D8}" name="Specialklasse"/>
    <tableColumn id="12" xr3:uid="{D1CE4200-D064-4FDB-AF0C-76A3B2A8746E}" name="ULF"/>
    <tableColumn id="13" xr3:uid="{190B5586-AEB4-40D1-AFF5-FB0CF0BE0E47}" name="Aarhus Kommune 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2CBCAB4-2A21-4A40-A4A3-BF5FEE62BCAD}" name="Tabel5" displayName="Tabel5" ref="A1:M227" totalsRowShown="0" headerRowDxfId="7">
  <autoFilter ref="A1:M227" xr:uid="{C2CBCAB4-2A21-4A40-A4A3-BF5FEE62BCAD}"/>
  <sortState xmlns:xlrd2="http://schemas.microsoft.com/office/spreadsheetml/2017/richdata2" ref="A2:M196">
    <sortCondition ref="A1:A196"/>
  </sortState>
  <tableColumns count="13">
    <tableColumn id="1" xr3:uid="{E9B9847F-E31E-46D9-B832-94B125398508}" name="Dato" dataDxfId="6"/>
    <tableColumn id="2" xr3:uid="{A54B776C-4336-4DED-A9A8-0F413973DD68}" name="Skole"/>
    <tableColumn id="3" xr3:uid="{56748D98-DD76-4574-A36C-64C6686A4501}" name="Skoletype"/>
    <tableColumn id="4" xr3:uid="{94B384AE-355F-4470-815F-2E7141059943}" name="Klassetrin"/>
    <tableColumn id="5" xr3:uid="{7EDF1E21-7B18-4625-A213-FADA8A785BD2}" name="Elever"/>
    <tableColumn id="6" xr3:uid="{99FAE0F1-EF66-4B42-8FAA-0E3C690C27DC}" name="Lærere"/>
    <tableColumn id="7" xr3:uid="{BFD2E999-CB08-4F73-8F3A-954689143312}" name="Undervisningsforløb"/>
    <tableColumn id="8" xr3:uid="{65BCFDFF-6751-4174-A423-73D8D2DE4AE7}" name="Rundvisning"/>
    <tableColumn id="9" xr3:uid="{4AEF1F53-89C9-426C-99F6-D62771997834}" name="PEH"/>
    <tableColumn id="10" xr3:uid="{FAB57407-1A7D-43E3-B0C6-98EF7DBF37C0}" name="Downloadet Materiale"/>
    <tableColumn id="11" xr3:uid="{E5677ADC-7FC6-4165-BEBE-DEEB7E56EECD}" name="Specialklasse"/>
    <tableColumn id="12" xr3:uid="{83A76BE1-DF44-4483-8B85-DB8467E528EC}" name="ULF"/>
    <tableColumn id="13" xr3:uid="{D0EE45FD-55D9-4213-8FDD-5F2BBBE35A80}" name="Aarhus Kommune 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A39E0B-70D9-4A9D-88A3-98FFEC0DCD85}" name="Tabel6" displayName="Tabel6" ref="A3:M564" totalsRowShown="0">
  <autoFilter ref="A3:M564" xr:uid="{68A39E0B-70D9-4A9D-88A3-98FFEC0DCD85}"/>
  <tableColumns count="13">
    <tableColumn id="1" xr3:uid="{E9E568D3-1E41-48B8-9DA0-3F76E5AD5905}" name="Dato" dataDxfId="2"/>
    <tableColumn id="2" xr3:uid="{AAC9AB8B-3657-4A17-94B9-A9FAF8FFA46A}" name="Skole"/>
    <tableColumn id="3" xr3:uid="{FD3B6BA3-1E82-4999-912E-C5E9B93FF0B5}" name="Skoletype"/>
    <tableColumn id="4" xr3:uid="{D2936DDF-5C33-40F3-AA1E-71133BF02FA5}" name="Klassetrin"/>
    <tableColumn id="5" xr3:uid="{A21D1116-A0E4-4599-AEE2-CB145FEAA0B2}" name="Elever"/>
    <tableColumn id="6" xr3:uid="{6D83B103-4A12-4348-B5FD-E20A9D96237D}" name="Lærere"/>
    <tableColumn id="7" xr3:uid="{E038CE09-F2C7-477B-9FEE-3BB769DF7031}" name="Undervisningsforløb"/>
    <tableColumn id="8" xr3:uid="{19C3BE09-C28F-4997-A3BC-3B9D1D99125F}" name="Rundvisning"/>
    <tableColumn id="9" xr3:uid="{3CA06E48-BDA0-4741-AEE5-73F06940075F}" name="PEH"/>
    <tableColumn id="10" xr3:uid="{B572DF44-84D8-4B74-9FEC-29B9AB15ED09}" name="Downloadet Materiale"/>
    <tableColumn id="11" xr3:uid="{086DE737-F6BE-4BDB-945B-4C87291665DD}" name="Specialklasse"/>
    <tableColumn id="12" xr3:uid="{DF4EF8B6-6C50-4A80-B076-E6294D052A2C}" name="ULF"/>
    <tableColumn id="13" xr3:uid="{AB66C3B0-0788-4178-B78D-E3AF4C92FC32}" name="Aarhus Kommune 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9147508-8B35-4223-AC90-0A08FEC2CE3D}" name="Tabel58" displayName="Tabel58" ref="A1:M1407" totalsRowShown="0" headerRowDxfId="5">
  <autoFilter ref="A1:M1407" xr:uid="{C2CBCAB4-2A21-4A40-A4A3-BF5FEE62BCAD}"/>
  <sortState xmlns:xlrd2="http://schemas.microsoft.com/office/spreadsheetml/2017/richdata2" ref="A2:M1407">
    <sortCondition descending="1" ref="E2:E1407"/>
  </sortState>
  <tableColumns count="13">
    <tableColumn id="1" xr3:uid="{DCDC046B-AEC1-425E-A035-5B79785D9F31}" name="Dato" dataDxfId="4"/>
    <tableColumn id="2" xr3:uid="{29C8C2D8-9CEC-4E82-8BE5-280CEA9D1635}" name="Skole"/>
    <tableColumn id="3" xr3:uid="{06AE8B27-A8FE-4B1E-8F6A-EC942BD00283}" name="Skoletype"/>
    <tableColumn id="4" xr3:uid="{C3426999-91FB-4DFB-91E4-465C6B2EAC00}" name="Klassetrin" dataDxfId="3"/>
    <tableColumn id="5" xr3:uid="{2BD20798-B268-4C82-AB9C-38EB600778CE}" name="Elever"/>
    <tableColumn id="6" xr3:uid="{BD945E32-028B-408D-BF42-A395304B3CBB}" name="Lærere"/>
    <tableColumn id="7" xr3:uid="{D93866D1-851E-4134-B067-CBBD6D924B1E}" name="Undervisningsforløb"/>
    <tableColumn id="8" xr3:uid="{F1C7857D-A410-4A9A-AB65-629EFBC651EB}" name="Rundvisning"/>
    <tableColumn id="9" xr3:uid="{9588D217-33F2-454E-8B49-99D22DC5BC00}" name="PEH"/>
    <tableColumn id="11" xr3:uid="{EAF2F905-32E2-42B0-9937-72BBBE87F9AD}" name="Downloadet mat."/>
    <tableColumn id="15" xr3:uid="{12DD7A49-43D9-49C5-A8CC-5BAF16D22A7C}" name="Specialklasse2"/>
    <tableColumn id="12" xr3:uid="{36DC7506-EB0A-4223-B1D6-DD4C5C50470C}" name="ULF"/>
    <tableColumn id="14" xr3:uid="{A9017935-7DF7-4E4E-BBF9-709F715C4B01}" name="Aarhus Kommune 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0.xml"/><Relationship Id="rId3" Type="http://schemas.openxmlformats.org/officeDocument/2006/relationships/pivotTable" Target="../pivotTables/pivotTable15.xml"/><Relationship Id="rId7" Type="http://schemas.openxmlformats.org/officeDocument/2006/relationships/pivotTable" Target="../pivotTables/pivotTable19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6" Type="http://schemas.openxmlformats.org/officeDocument/2006/relationships/pivotTable" Target="../pivotTables/pivotTable18.xml"/><Relationship Id="rId11" Type="http://schemas.openxmlformats.org/officeDocument/2006/relationships/pivotTable" Target="../pivotTables/pivotTable23.xml"/><Relationship Id="rId5" Type="http://schemas.openxmlformats.org/officeDocument/2006/relationships/pivotTable" Target="../pivotTables/pivotTable17.xml"/><Relationship Id="rId10" Type="http://schemas.openxmlformats.org/officeDocument/2006/relationships/pivotTable" Target="../pivotTables/pivotTable22.xml"/><Relationship Id="rId4" Type="http://schemas.openxmlformats.org/officeDocument/2006/relationships/pivotTable" Target="../pivotTables/pivotTable16.xml"/><Relationship Id="rId9" Type="http://schemas.openxmlformats.org/officeDocument/2006/relationships/pivotTable" Target="../pivotTables/pivotTable2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31.xml"/><Relationship Id="rId13" Type="http://schemas.openxmlformats.org/officeDocument/2006/relationships/pivotTable" Target="../pivotTables/pivotTable36.xml"/><Relationship Id="rId3" Type="http://schemas.openxmlformats.org/officeDocument/2006/relationships/pivotTable" Target="../pivotTables/pivotTable26.xml"/><Relationship Id="rId7" Type="http://schemas.openxmlformats.org/officeDocument/2006/relationships/pivotTable" Target="../pivotTables/pivotTable30.xml"/><Relationship Id="rId12" Type="http://schemas.openxmlformats.org/officeDocument/2006/relationships/pivotTable" Target="../pivotTables/pivotTable35.xml"/><Relationship Id="rId2" Type="http://schemas.openxmlformats.org/officeDocument/2006/relationships/pivotTable" Target="../pivotTables/pivotTable25.xml"/><Relationship Id="rId1" Type="http://schemas.openxmlformats.org/officeDocument/2006/relationships/pivotTable" Target="../pivotTables/pivotTable24.xml"/><Relationship Id="rId6" Type="http://schemas.openxmlformats.org/officeDocument/2006/relationships/pivotTable" Target="../pivotTables/pivotTable29.xml"/><Relationship Id="rId11" Type="http://schemas.openxmlformats.org/officeDocument/2006/relationships/pivotTable" Target="../pivotTables/pivotTable34.xml"/><Relationship Id="rId5" Type="http://schemas.openxmlformats.org/officeDocument/2006/relationships/pivotTable" Target="../pivotTables/pivotTable28.xml"/><Relationship Id="rId10" Type="http://schemas.openxmlformats.org/officeDocument/2006/relationships/pivotTable" Target="../pivotTables/pivotTable33.xml"/><Relationship Id="rId4" Type="http://schemas.openxmlformats.org/officeDocument/2006/relationships/pivotTable" Target="../pivotTables/pivotTable27.xml"/><Relationship Id="rId9" Type="http://schemas.openxmlformats.org/officeDocument/2006/relationships/pivotTable" Target="../pivotTables/pivotTable32.xml"/><Relationship Id="rId14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9.xml"/><Relationship Id="rId2" Type="http://schemas.openxmlformats.org/officeDocument/2006/relationships/pivotTable" Target="../pivotTables/pivotTable38.xml"/><Relationship Id="rId1" Type="http://schemas.openxmlformats.org/officeDocument/2006/relationships/pivotTable" Target="../pivotTables/pivotTable37.xml"/><Relationship Id="rId5" Type="http://schemas.openxmlformats.org/officeDocument/2006/relationships/pivotTable" Target="../pivotTables/pivotTable41.xml"/><Relationship Id="rId4" Type="http://schemas.openxmlformats.org/officeDocument/2006/relationships/pivotTable" Target="../pivotTables/pivotTable40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9A553-6DA8-4C1F-B044-7EC060FA86C4}">
  <dimension ref="A1:M2989"/>
  <sheetViews>
    <sheetView topLeftCell="B1" workbookViewId="0">
      <selection activeCell="G2643" sqref="G2643"/>
    </sheetView>
  </sheetViews>
  <sheetFormatPr defaultRowHeight="14.5" x14ac:dyDescent="0.35"/>
  <cols>
    <col min="1" max="1" width="10.453125" bestFit="1" customWidth="1"/>
    <col min="2" max="2" width="43.453125" customWidth="1"/>
    <col min="3" max="3" width="18.453125" customWidth="1"/>
    <col min="4" max="4" width="21.453125" customWidth="1"/>
    <col min="6" max="6" width="9" customWidth="1"/>
    <col min="7" max="7" width="34.453125" customWidth="1"/>
    <col min="8" max="8" width="13.453125" customWidth="1"/>
    <col min="10" max="10" width="22.1796875" customWidth="1"/>
    <col min="11" max="11" width="14.453125" customWidth="1"/>
    <col min="13" max="13" width="18.542968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41</v>
      </c>
      <c r="H1" t="s">
        <v>7</v>
      </c>
      <c r="I1" t="s">
        <v>42</v>
      </c>
      <c r="J1" t="s">
        <v>43</v>
      </c>
      <c r="K1" t="s">
        <v>1243</v>
      </c>
      <c r="L1" t="s">
        <v>44</v>
      </c>
      <c r="M1" t="s">
        <v>52</v>
      </c>
    </row>
    <row r="2" spans="1:13" x14ac:dyDescent="0.35">
      <c r="A2" s="6">
        <v>45582</v>
      </c>
      <c r="B2" t="s">
        <v>2030</v>
      </c>
      <c r="C2" t="s">
        <v>115</v>
      </c>
      <c r="D2" t="s">
        <v>129</v>
      </c>
      <c r="E2">
        <v>2</v>
      </c>
      <c r="F2">
        <v>1</v>
      </c>
      <c r="I2" t="s">
        <v>47</v>
      </c>
      <c r="J2" t="s">
        <v>48</v>
      </c>
      <c r="M2" t="s">
        <v>47</v>
      </c>
    </row>
    <row r="3" spans="1:13" x14ac:dyDescent="0.35">
      <c r="A3" s="6">
        <v>45638</v>
      </c>
      <c r="B3" t="s">
        <v>1073</v>
      </c>
      <c r="C3" t="s">
        <v>115</v>
      </c>
      <c r="D3" t="s">
        <v>129</v>
      </c>
      <c r="E3">
        <v>7</v>
      </c>
      <c r="F3">
        <v>3</v>
      </c>
      <c r="I3" t="s">
        <v>47</v>
      </c>
      <c r="J3" t="s">
        <v>48</v>
      </c>
      <c r="M3" t="s">
        <v>47</v>
      </c>
    </row>
    <row r="4" spans="1:13" x14ac:dyDescent="0.35">
      <c r="A4" s="6">
        <v>45583</v>
      </c>
      <c r="B4" t="s">
        <v>2026</v>
      </c>
      <c r="C4" t="s">
        <v>1266</v>
      </c>
      <c r="D4" t="s">
        <v>1493</v>
      </c>
      <c r="E4">
        <v>11</v>
      </c>
      <c r="F4">
        <v>1</v>
      </c>
      <c r="I4" t="s">
        <v>47</v>
      </c>
      <c r="J4" t="s">
        <v>48</v>
      </c>
      <c r="M4" t="s">
        <v>47</v>
      </c>
    </row>
    <row r="5" spans="1:13" hidden="1" x14ac:dyDescent="0.35">
      <c r="A5" s="6">
        <v>45300</v>
      </c>
      <c r="B5" t="s">
        <v>1242</v>
      </c>
      <c r="C5" t="s">
        <v>64</v>
      </c>
      <c r="D5" t="s">
        <v>585</v>
      </c>
      <c r="E5">
        <v>26</v>
      </c>
      <c r="F5">
        <v>6</v>
      </c>
      <c r="I5" t="s">
        <v>47</v>
      </c>
      <c r="J5" t="s">
        <v>48</v>
      </c>
    </row>
    <row r="6" spans="1:13" hidden="1" x14ac:dyDescent="0.35">
      <c r="A6" s="6">
        <v>45301</v>
      </c>
      <c r="B6" t="s">
        <v>1237</v>
      </c>
      <c r="C6" t="s">
        <v>284</v>
      </c>
      <c r="D6" t="s">
        <v>861</v>
      </c>
      <c r="E6">
        <v>19</v>
      </c>
      <c r="F6">
        <v>2</v>
      </c>
      <c r="I6" t="s">
        <v>47</v>
      </c>
      <c r="J6" t="s">
        <v>48</v>
      </c>
    </row>
    <row r="7" spans="1:13" hidden="1" x14ac:dyDescent="0.35">
      <c r="A7" s="6">
        <v>45301</v>
      </c>
      <c r="B7" t="s">
        <v>1237</v>
      </c>
      <c r="C7" t="s">
        <v>284</v>
      </c>
      <c r="D7" t="s">
        <v>861</v>
      </c>
      <c r="E7">
        <v>19</v>
      </c>
      <c r="F7">
        <v>2</v>
      </c>
      <c r="I7" t="s">
        <v>47</v>
      </c>
      <c r="J7" t="s">
        <v>48</v>
      </c>
    </row>
    <row r="8" spans="1:13" hidden="1" x14ac:dyDescent="0.35">
      <c r="A8" s="6">
        <v>45301</v>
      </c>
      <c r="B8" t="s">
        <v>1237</v>
      </c>
      <c r="C8" t="s">
        <v>284</v>
      </c>
      <c r="D8">
        <v>4</v>
      </c>
      <c r="E8">
        <v>20</v>
      </c>
      <c r="F8">
        <v>1</v>
      </c>
      <c r="I8" t="s">
        <v>47</v>
      </c>
      <c r="J8" t="s">
        <v>48</v>
      </c>
    </row>
    <row r="9" spans="1:13" hidden="1" x14ac:dyDescent="0.35">
      <c r="A9" s="6">
        <v>45301</v>
      </c>
      <c r="B9" t="s">
        <v>73</v>
      </c>
      <c r="C9" t="s">
        <v>74</v>
      </c>
      <c r="D9" t="s">
        <v>129</v>
      </c>
      <c r="E9">
        <v>20</v>
      </c>
      <c r="F9">
        <v>2</v>
      </c>
      <c r="I9" t="s">
        <v>47</v>
      </c>
      <c r="J9" t="s">
        <v>48</v>
      </c>
    </row>
    <row r="10" spans="1:13" hidden="1" x14ac:dyDescent="0.35">
      <c r="A10" s="6">
        <v>45302</v>
      </c>
      <c r="B10" t="s">
        <v>1238</v>
      </c>
      <c r="C10" t="s">
        <v>55</v>
      </c>
      <c r="D10" t="s">
        <v>1004</v>
      </c>
      <c r="E10">
        <v>14</v>
      </c>
      <c r="F10">
        <v>2</v>
      </c>
      <c r="I10" t="s">
        <v>47</v>
      </c>
      <c r="J10" t="s">
        <v>48</v>
      </c>
    </row>
    <row r="11" spans="1:13" x14ac:dyDescent="0.35">
      <c r="A11" s="6">
        <v>45582</v>
      </c>
      <c r="B11" t="s">
        <v>2026</v>
      </c>
      <c r="C11" t="s">
        <v>1266</v>
      </c>
      <c r="D11" t="s">
        <v>1493</v>
      </c>
      <c r="E11">
        <v>17</v>
      </c>
      <c r="F11">
        <v>2</v>
      </c>
      <c r="I11" t="s">
        <v>47</v>
      </c>
      <c r="J11" t="s">
        <v>48</v>
      </c>
      <c r="M11" t="s">
        <v>47</v>
      </c>
    </row>
    <row r="12" spans="1:13" x14ac:dyDescent="0.35">
      <c r="A12" s="6">
        <v>45582</v>
      </c>
      <c r="B12" t="s">
        <v>2026</v>
      </c>
      <c r="C12" t="s">
        <v>1266</v>
      </c>
      <c r="D12" t="s">
        <v>1493</v>
      </c>
      <c r="E12">
        <v>17</v>
      </c>
      <c r="F12">
        <v>2</v>
      </c>
      <c r="I12" t="s">
        <v>47</v>
      </c>
      <c r="J12" t="s">
        <v>48</v>
      </c>
      <c r="M12" t="s">
        <v>47</v>
      </c>
    </row>
    <row r="13" spans="1:13" hidden="1" x14ac:dyDescent="0.35">
      <c r="A13" s="6">
        <v>45303</v>
      </c>
      <c r="B13" t="s">
        <v>1240</v>
      </c>
      <c r="C13" t="s">
        <v>55</v>
      </c>
      <c r="D13" t="s">
        <v>1255</v>
      </c>
      <c r="E13">
        <v>14</v>
      </c>
      <c r="F13">
        <v>2</v>
      </c>
      <c r="I13" t="s">
        <v>47</v>
      </c>
      <c r="J13" t="s">
        <v>48</v>
      </c>
    </row>
    <row r="14" spans="1:13" x14ac:dyDescent="0.35">
      <c r="A14" s="6">
        <v>45582</v>
      </c>
      <c r="B14" t="s">
        <v>2026</v>
      </c>
      <c r="C14" t="s">
        <v>1266</v>
      </c>
      <c r="D14" t="s">
        <v>1493</v>
      </c>
      <c r="E14">
        <v>17</v>
      </c>
      <c r="F14">
        <v>2</v>
      </c>
      <c r="I14" t="s">
        <v>47</v>
      </c>
      <c r="J14" t="s">
        <v>48</v>
      </c>
      <c r="M14" t="s">
        <v>47</v>
      </c>
    </row>
    <row r="15" spans="1:13" hidden="1" x14ac:dyDescent="0.35">
      <c r="A15" s="6">
        <v>45307</v>
      </c>
      <c r="B15" t="s">
        <v>1235</v>
      </c>
      <c r="C15" t="s">
        <v>64</v>
      </c>
      <c r="D15" t="s">
        <v>585</v>
      </c>
      <c r="E15">
        <v>17</v>
      </c>
      <c r="F15">
        <v>3</v>
      </c>
      <c r="I15" t="s">
        <v>47</v>
      </c>
      <c r="J15" t="s">
        <v>48</v>
      </c>
    </row>
    <row r="16" spans="1:13" x14ac:dyDescent="0.35">
      <c r="A16" s="6">
        <v>45582</v>
      </c>
      <c r="B16" t="s">
        <v>2026</v>
      </c>
      <c r="C16" t="s">
        <v>1266</v>
      </c>
      <c r="D16" t="s">
        <v>1493</v>
      </c>
      <c r="E16">
        <v>17</v>
      </c>
      <c r="F16">
        <v>2</v>
      </c>
      <c r="I16" t="s">
        <v>47</v>
      </c>
      <c r="J16" t="s">
        <v>48</v>
      </c>
      <c r="M16" t="s">
        <v>47</v>
      </c>
    </row>
    <row r="17" spans="1:13" hidden="1" x14ac:dyDescent="0.35">
      <c r="A17" s="6">
        <v>45308</v>
      </c>
      <c r="B17" t="s">
        <v>1244</v>
      </c>
      <c r="C17" t="s">
        <v>53</v>
      </c>
      <c r="D17">
        <v>6</v>
      </c>
      <c r="E17">
        <v>18</v>
      </c>
      <c r="F17">
        <v>2</v>
      </c>
      <c r="G17" t="s">
        <v>34</v>
      </c>
    </row>
    <row r="18" spans="1:13" hidden="1" x14ac:dyDescent="0.35">
      <c r="A18" s="6">
        <v>45308</v>
      </c>
      <c r="B18" t="s">
        <v>1259</v>
      </c>
      <c r="C18" t="s">
        <v>225</v>
      </c>
      <c r="D18" t="s">
        <v>1260</v>
      </c>
      <c r="E18">
        <v>2</v>
      </c>
      <c r="F18">
        <v>1</v>
      </c>
      <c r="I18" t="s">
        <v>47</v>
      </c>
      <c r="J18" t="s">
        <v>48</v>
      </c>
    </row>
    <row r="19" spans="1:13" x14ac:dyDescent="0.35">
      <c r="A19" s="6">
        <v>45581</v>
      </c>
      <c r="B19" t="s">
        <v>2026</v>
      </c>
      <c r="C19" t="s">
        <v>1266</v>
      </c>
      <c r="D19" t="s">
        <v>1493</v>
      </c>
      <c r="E19">
        <v>17</v>
      </c>
      <c r="F19">
        <v>2</v>
      </c>
      <c r="I19" t="s">
        <v>47</v>
      </c>
      <c r="J19" t="s">
        <v>48</v>
      </c>
      <c r="M19" t="s">
        <v>47</v>
      </c>
    </row>
    <row r="20" spans="1:13" hidden="1" x14ac:dyDescent="0.35">
      <c r="A20" s="6">
        <v>45309</v>
      </c>
      <c r="B20" t="s">
        <v>1258</v>
      </c>
      <c r="C20" t="s">
        <v>64</v>
      </c>
      <c r="D20" t="s">
        <v>585</v>
      </c>
      <c r="E20">
        <v>11</v>
      </c>
      <c r="F20">
        <v>4</v>
      </c>
      <c r="I20" t="s">
        <v>47</v>
      </c>
      <c r="J20" t="s">
        <v>48</v>
      </c>
    </row>
    <row r="21" spans="1:13" x14ac:dyDescent="0.35">
      <c r="A21" s="6">
        <v>45579</v>
      </c>
      <c r="B21" t="s">
        <v>2026</v>
      </c>
      <c r="C21" t="s">
        <v>1266</v>
      </c>
      <c r="D21" t="s">
        <v>1493</v>
      </c>
      <c r="E21">
        <v>17</v>
      </c>
      <c r="F21">
        <v>2</v>
      </c>
      <c r="I21" t="s">
        <v>47</v>
      </c>
      <c r="J21" t="s">
        <v>48</v>
      </c>
      <c r="M21" t="s">
        <v>47</v>
      </c>
    </row>
    <row r="22" spans="1:13" hidden="1" x14ac:dyDescent="0.35">
      <c r="A22" s="6">
        <v>45310</v>
      </c>
      <c r="B22" t="s">
        <v>1241</v>
      </c>
      <c r="C22" t="s">
        <v>55</v>
      </c>
      <c r="D22" t="s">
        <v>978</v>
      </c>
      <c r="E22">
        <v>25</v>
      </c>
      <c r="F22">
        <v>1</v>
      </c>
      <c r="H22" t="s">
        <v>47</v>
      </c>
    </row>
    <row r="23" spans="1:13" x14ac:dyDescent="0.35">
      <c r="A23" s="6">
        <v>45579</v>
      </c>
      <c r="B23" t="s">
        <v>2026</v>
      </c>
      <c r="C23" t="s">
        <v>1266</v>
      </c>
      <c r="D23" t="s">
        <v>1493</v>
      </c>
      <c r="E23">
        <v>17</v>
      </c>
      <c r="F23">
        <v>2</v>
      </c>
      <c r="I23" t="s">
        <v>47</v>
      </c>
      <c r="J23" t="s">
        <v>48</v>
      </c>
      <c r="M23" t="s">
        <v>47</v>
      </c>
    </row>
    <row r="24" spans="1:13" x14ac:dyDescent="0.35">
      <c r="A24" s="6">
        <v>45579</v>
      </c>
      <c r="B24" t="s">
        <v>2026</v>
      </c>
      <c r="C24" t="s">
        <v>1266</v>
      </c>
      <c r="D24" t="s">
        <v>1493</v>
      </c>
      <c r="E24">
        <v>17</v>
      </c>
      <c r="F24">
        <v>2</v>
      </c>
      <c r="I24" t="s">
        <v>47</v>
      </c>
      <c r="J24" t="s">
        <v>48</v>
      </c>
      <c r="M24" t="s">
        <v>47</v>
      </c>
    </row>
    <row r="25" spans="1:13" hidden="1" x14ac:dyDescent="0.35">
      <c r="A25" s="6">
        <v>45313</v>
      </c>
      <c r="B25" t="s">
        <v>469</v>
      </c>
      <c r="C25" t="s">
        <v>55</v>
      </c>
      <c r="D25" t="s">
        <v>1004</v>
      </c>
      <c r="E25">
        <v>26</v>
      </c>
      <c r="F25">
        <v>2</v>
      </c>
      <c r="I25" t="s">
        <v>47</v>
      </c>
      <c r="J25" t="s">
        <v>48</v>
      </c>
    </row>
    <row r="26" spans="1:13" hidden="1" x14ac:dyDescent="0.35">
      <c r="A26" s="6">
        <v>45313</v>
      </c>
      <c r="B26" t="s">
        <v>171</v>
      </c>
      <c r="C26" t="s">
        <v>55</v>
      </c>
      <c r="D26" t="s">
        <v>1262</v>
      </c>
      <c r="E26">
        <v>22</v>
      </c>
      <c r="F26">
        <v>1</v>
      </c>
      <c r="I26" t="s">
        <v>47</v>
      </c>
      <c r="J26" t="s">
        <v>48</v>
      </c>
    </row>
    <row r="27" spans="1:13" x14ac:dyDescent="0.35">
      <c r="A27" s="6">
        <v>45579</v>
      </c>
      <c r="B27" t="s">
        <v>2026</v>
      </c>
      <c r="C27" t="s">
        <v>1266</v>
      </c>
      <c r="D27" t="s">
        <v>1493</v>
      </c>
      <c r="E27">
        <v>17</v>
      </c>
      <c r="F27">
        <v>2</v>
      </c>
      <c r="I27" t="s">
        <v>47</v>
      </c>
      <c r="J27" t="s">
        <v>48</v>
      </c>
      <c r="M27" t="s">
        <v>47</v>
      </c>
    </row>
    <row r="28" spans="1:13" x14ac:dyDescent="0.35">
      <c r="A28" s="6">
        <v>45608</v>
      </c>
      <c r="B28" t="s">
        <v>2026</v>
      </c>
      <c r="C28" t="s">
        <v>1266</v>
      </c>
      <c r="D28" t="s">
        <v>1493</v>
      </c>
      <c r="E28">
        <v>26</v>
      </c>
      <c r="F28">
        <v>2</v>
      </c>
      <c r="I28" t="s">
        <v>47</v>
      </c>
      <c r="J28" t="s">
        <v>48</v>
      </c>
      <c r="M28" t="s">
        <v>47</v>
      </c>
    </row>
    <row r="29" spans="1:13" hidden="1" x14ac:dyDescent="0.35">
      <c r="A29" s="6">
        <v>45314</v>
      </c>
      <c r="B29" t="s">
        <v>1249</v>
      </c>
      <c r="C29" t="s">
        <v>53</v>
      </c>
      <c r="D29" t="s">
        <v>737</v>
      </c>
      <c r="E29">
        <v>29</v>
      </c>
      <c r="F29">
        <v>2</v>
      </c>
      <c r="G29" t="s">
        <v>34</v>
      </c>
    </row>
    <row r="30" spans="1:13" hidden="1" x14ac:dyDescent="0.35">
      <c r="A30" s="6">
        <v>45314</v>
      </c>
      <c r="B30" t="s">
        <v>1249</v>
      </c>
      <c r="C30" t="s">
        <v>53</v>
      </c>
      <c r="D30" t="s">
        <v>737</v>
      </c>
      <c r="E30">
        <v>22</v>
      </c>
      <c r="F30">
        <v>2</v>
      </c>
      <c r="G30" t="s">
        <v>34</v>
      </c>
    </row>
    <row r="31" spans="1:13" x14ac:dyDescent="0.35">
      <c r="A31" s="6">
        <v>45399</v>
      </c>
      <c r="B31" t="s">
        <v>1421</v>
      </c>
      <c r="C31" t="s">
        <v>55</v>
      </c>
      <c r="D31" t="s">
        <v>1422</v>
      </c>
      <c r="E31">
        <v>16</v>
      </c>
      <c r="F31">
        <v>1</v>
      </c>
      <c r="I31" t="s">
        <v>47</v>
      </c>
      <c r="J31" t="s">
        <v>48</v>
      </c>
      <c r="M31" t="s">
        <v>47</v>
      </c>
    </row>
    <row r="32" spans="1:13" hidden="1" x14ac:dyDescent="0.35">
      <c r="A32" s="6">
        <v>45314</v>
      </c>
      <c r="B32" t="s">
        <v>1263</v>
      </c>
      <c r="C32" t="s">
        <v>64</v>
      </c>
      <c r="D32" t="s">
        <v>585</v>
      </c>
      <c r="E32">
        <v>16</v>
      </c>
      <c r="F32">
        <v>3</v>
      </c>
      <c r="I32" t="s">
        <v>47</v>
      </c>
      <c r="J32" t="s">
        <v>48</v>
      </c>
    </row>
    <row r="33" spans="1:13" hidden="1" x14ac:dyDescent="0.35">
      <c r="A33" s="6">
        <v>45314</v>
      </c>
      <c r="B33" t="s">
        <v>1264</v>
      </c>
      <c r="C33" t="s">
        <v>64</v>
      </c>
      <c r="D33" t="s">
        <v>585</v>
      </c>
      <c r="E33">
        <v>14</v>
      </c>
      <c r="F33">
        <v>4</v>
      </c>
      <c r="I33" t="s">
        <v>47</v>
      </c>
      <c r="J33" t="s">
        <v>360</v>
      </c>
    </row>
    <row r="34" spans="1:13" x14ac:dyDescent="0.35">
      <c r="A34" s="6">
        <v>45345</v>
      </c>
      <c r="B34" t="s">
        <v>1297</v>
      </c>
      <c r="C34" t="s">
        <v>1266</v>
      </c>
      <c r="D34" t="s">
        <v>1298</v>
      </c>
      <c r="E34">
        <v>15</v>
      </c>
      <c r="F34">
        <v>1</v>
      </c>
      <c r="G34" t="s">
        <v>1401</v>
      </c>
      <c r="M34" t="s">
        <v>47</v>
      </c>
    </row>
    <row r="35" spans="1:13" x14ac:dyDescent="0.35">
      <c r="A35" s="6">
        <v>45532</v>
      </c>
      <c r="B35" t="s">
        <v>1674</v>
      </c>
      <c r="C35" t="s">
        <v>64</v>
      </c>
      <c r="D35" t="s">
        <v>585</v>
      </c>
      <c r="E35">
        <v>9</v>
      </c>
      <c r="F35">
        <v>2</v>
      </c>
      <c r="I35" t="s">
        <v>47</v>
      </c>
      <c r="J35" t="s">
        <v>48</v>
      </c>
      <c r="M35" t="s">
        <v>47</v>
      </c>
    </row>
    <row r="36" spans="1:13" hidden="1" x14ac:dyDescent="0.35">
      <c r="A36" s="6">
        <v>45315</v>
      </c>
      <c r="B36" t="s">
        <v>1251</v>
      </c>
      <c r="C36" t="s">
        <v>115</v>
      </c>
      <c r="D36">
        <v>7</v>
      </c>
      <c r="E36">
        <v>17</v>
      </c>
      <c r="F36">
        <v>1</v>
      </c>
      <c r="G36" t="s">
        <v>34</v>
      </c>
    </row>
    <row r="37" spans="1:13" hidden="1" x14ac:dyDescent="0.35">
      <c r="A37" s="6">
        <v>45315</v>
      </c>
      <c r="B37" t="s">
        <v>83</v>
      </c>
      <c r="C37" t="s">
        <v>115</v>
      </c>
      <c r="D37" t="s">
        <v>1247</v>
      </c>
      <c r="E37">
        <v>4</v>
      </c>
      <c r="F37">
        <v>2</v>
      </c>
      <c r="I37" t="s">
        <v>47</v>
      </c>
      <c r="J37" t="s">
        <v>48</v>
      </c>
    </row>
    <row r="38" spans="1:13" x14ac:dyDescent="0.35">
      <c r="A38" s="6">
        <v>45638</v>
      </c>
      <c r="B38" t="s">
        <v>1674</v>
      </c>
      <c r="C38" t="s">
        <v>64</v>
      </c>
      <c r="D38" t="s">
        <v>585</v>
      </c>
      <c r="E38">
        <v>11</v>
      </c>
      <c r="F38">
        <v>2</v>
      </c>
      <c r="I38" t="s">
        <v>47</v>
      </c>
      <c r="M38" t="s">
        <v>47</v>
      </c>
    </row>
    <row r="39" spans="1:13" x14ac:dyDescent="0.35">
      <c r="A39" s="6">
        <v>45632</v>
      </c>
      <c r="B39" t="s">
        <v>1977</v>
      </c>
      <c r="C39" t="s">
        <v>55</v>
      </c>
      <c r="D39" t="s">
        <v>158</v>
      </c>
      <c r="E39">
        <v>12</v>
      </c>
      <c r="F39">
        <v>2</v>
      </c>
      <c r="I39" t="s">
        <v>47</v>
      </c>
      <c r="M39" t="s">
        <v>47</v>
      </c>
    </row>
    <row r="40" spans="1:13" x14ac:dyDescent="0.35">
      <c r="A40" s="6">
        <v>45616</v>
      </c>
      <c r="B40" t="s">
        <v>1766</v>
      </c>
      <c r="C40" t="s">
        <v>59</v>
      </c>
      <c r="D40">
        <v>1</v>
      </c>
      <c r="E40">
        <v>25</v>
      </c>
      <c r="F40">
        <v>2</v>
      </c>
      <c r="I40" t="s">
        <v>47</v>
      </c>
      <c r="J40" t="s">
        <v>48</v>
      </c>
      <c r="M40" t="s">
        <v>47</v>
      </c>
    </row>
    <row r="41" spans="1:13" x14ac:dyDescent="0.35">
      <c r="A41" s="6">
        <v>45616</v>
      </c>
      <c r="B41" t="s">
        <v>1766</v>
      </c>
      <c r="C41" t="s">
        <v>59</v>
      </c>
      <c r="D41">
        <v>1</v>
      </c>
      <c r="E41">
        <v>25</v>
      </c>
      <c r="F41">
        <v>2</v>
      </c>
      <c r="I41" t="s">
        <v>47</v>
      </c>
      <c r="J41" t="s">
        <v>48</v>
      </c>
      <c r="M41" t="s">
        <v>47</v>
      </c>
    </row>
    <row r="42" spans="1:13" x14ac:dyDescent="0.35">
      <c r="A42" s="6">
        <v>45517</v>
      </c>
      <c r="B42" t="s">
        <v>883</v>
      </c>
      <c r="C42" t="s">
        <v>53</v>
      </c>
      <c r="D42">
        <v>5</v>
      </c>
      <c r="E42">
        <v>20</v>
      </c>
      <c r="F42">
        <v>2</v>
      </c>
      <c r="I42" t="s">
        <v>47</v>
      </c>
      <c r="J42" t="s">
        <v>705</v>
      </c>
      <c r="M42" t="s">
        <v>47</v>
      </c>
    </row>
    <row r="43" spans="1:13" hidden="1" x14ac:dyDescent="0.35">
      <c r="A43" s="6">
        <v>45316</v>
      </c>
      <c r="B43" t="s">
        <v>1256</v>
      </c>
      <c r="C43" t="s">
        <v>55</v>
      </c>
      <c r="D43" t="s">
        <v>1254</v>
      </c>
      <c r="E43">
        <v>26</v>
      </c>
      <c r="F43">
        <v>1</v>
      </c>
      <c r="I43" t="s">
        <v>47</v>
      </c>
      <c r="J43" t="s">
        <v>450</v>
      </c>
    </row>
    <row r="44" spans="1:13" hidden="1" x14ac:dyDescent="0.35">
      <c r="A44" s="6">
        <v>45316</v>
      </c>
      <c r="B44" t="s">
        <v>1256</v>
      </c>
      <c r="C44" t="s">
        <v>55</v>
      </c>
      <c r="D44" t="s">
        <v>1254</v>
      </c>
      <c r="E44">
        <v>26</v>
      </c>
      <c r="F44">
        <v>1</v>
      </c>
      <c r="I44" t="s">
        <v>47</v>
      </c>
      <c r="J44" t="s">
        <v>450</v>
      </c>
    </row>
    <row r="45" spans="1:13" x14ac:dyDescent="0.35">
      <c r="A45" s="6">
        <v>45517</v>
      </c>
      <c r="B45" t="s">
        <v>883</v>
      </c>
      <c r="C45" t="s">
        <v>53</v>
      </c>
      <c r="D45">
        <v>5</v>
      </c>
      <c r="E45">
        <v>20</v>
      </c>
      <c r="F45">
        <v>2</v>
      </c>
      <c r="I45" t="s">
        <v>47</v>
      </c>
      <c r="J45" t="s">
        <v>705</v>
      </c>
      <c r="M45" t="s">
        <v>47</v>
      </c>
    </row>
    <row r="46" spans="1:13" hidden="1" x14ac:dyDescent="0.35">
      <c r="A46" s="6">
        <v>45316</v>
      </c>
      <c r="B46" t="s">
        <v>811</v>
      </c>
      <c r="C46" t="s">
        <v>55</v>
      </c>
      <c r="D46" t="s">
        <v>1254</v>
      </c>
      <c r="E46">
        <v>25</v>
      </c>
      <c r="F46">
        <v>1</v>
      </c>
      <c r="I46" t="s">
        <v>47</v>
      </c>
      <c r="J46" t="s">
        <v>48</v>
      </c>
    </row>
    <row r="47" spans="1:13" x14ac:dyDescent="0.35">
      <c r="A47" s="6">
        <v>45629</v>
      </c>
      <c r="B47" t="s">
        <v>962</v>
      </c>
      <c r="C47" t="s">
        <v>53</v>
      </c>
      <c r="D47" t="s">
        <v>1247</v>
      </c>
      <c r="E47">
        <v>12</v>
      </c>
      <c r="F47">
        <v>4</v>
      </c>
      <c r="G47" t="s">
        <v>827</v>
      </c>
      <c r="K47" t="s">
        <v>47</v>
      </c>
      <c r="L47" t="s">
        <v>47</v>
      </c>
      <c r="M47" t="s">
        <v>47</v>
      </c>
    </row>
    <row r="48" spans="1:13" hidden="1" x14ac:dyDescent="0.35">
      <c r="A48" s="6">
        <v>45317</v>
      </c>
      <c r="B48" t="s">
        <v>1218</v>
      </c>
      <c r="C48" t="s">
        <v>115</v>
      </c>
      <c r="D48">
        <v>9</v>
      </c>
      <c r="E48">
        <v>24</v>
      </c>
      <c r="F48">
        <v>1</v>
      </c>
      <c r="G48" t="s">
        <v>1245</v>
      </c>
    </row>
    <row r="49" spans="1:13" hidden="1" x14ac:dyDescent="0.35">
      <c r="A49" s="6">
        <v>45317</v>
      </c>
      <c r="B49" t="s">
        <v>1253</v>
      </c>
      <c r="C49" t="s">
        <v>55</v>
      </c>
      <c r="D49" t="s">
        <v>1254</v>
      </c>
      <c r="E49">
        <v>25</v>
      </c>
      <c r="F49">
        <v>2</v>
      </c>
      <c r="I49" t="s">
        <v>47</v>
      </c>
      <c r="J49" t="s">
        <v>48</v>
      </c>
    </row>
    <row r="50" spans="1:13" x14ac:dyDescent="0.35">
      <c r="A50" s="6">
        <v>45602</v>
      </c>
      <c r="B50" t="s">
        <v>922</v>
      </c>
      <c r="C50" t="s">
        <v>64</v>
      </c>
      <c r="D50" t="s">
        <v>585</v>
      </c>
      <c r="E50">
        <v>11</v>
      </c>
      <c r="F50">
        <v>3</v>
      </c>
      <c r="I50" t="s">
        <v>47</v>
      </c>
      <c r="J50" t="s">
        <v>48</v>
      </c>
      <c r="M50" t="s">
        <v>47</v>
      </c>
    </row>
    <row r="51" spans="1:13" hidden="1" x14ac:dyDescent="0.35">
      <c r="A51" s="6">
        <v>45321</v>
      </c>
      <c r="B51" t="s">
        <v>1252</v>
      </c>
      <c r="C51" t="s">
        <v>115</v>
      </c>
      <c r="E51">
        <v>22</v>
      </c>
      <c r="F51">
        <v>3</v>
      </c>
      <c r="G51" t="s">
        <v>34</v>
      </c>
    </row>
    <row r="52" spans="1:13" hidden="1" x14ac:dyDescent="0.35">
      <c r="A52" s="6">
        <v>45321</v>
      </c>
      <c r="B52" t="s">
        <v>1252</v>
      </c>
      <c r="C52" t="s">
        <v>115</v>
      </c>
      <c r="E52">
        <v>22</v>
      </c>
      <c r="F52">
        <v>3</v>
      </c>
      <c r="G52" t="s">
        <v>1248</v>
      </c>
    </row>
    <row r="53" spans="1:13" hidden="1" x14ac:dyDescent="0.35">
      <c r="A53" s="6">
        <v>45321</v>
      </c>
      <c r="B53" t="s">
        <v>1252</v>
      </c>
      <c r="C53" t="s">
        <v>115</v>
      </c>
      <c r="E53">
        <v>22</v>
      </c>
      <c r="F53">
        <v>3</v>
      </c>
      <c r="G53" t="s">
        <v>32</v>
      </c>
    </row>
    <row r="54" spans="1:13" hidden="1" x14ac:dyDescent="0.35">
      <c r="A54" s="6">
        <v>45321</v>
      </c>
      <c r="B54" t="s">
        <v>1241</v>
      </c>
      <c r="C54" t="s">
        <v>55</v>
      </c>
      <c r="D54" t="s">
        <v>978</v>
      </c>
      <c r="E54">
        <v>15</v>
      </c>
      <c r="F54">
        <v>1</v>
      </c>
      <c r="H54" t="s">
        <v>47</v>
      </c>
    </row>
    <row r="55" spans="1:13" hidden="1" x14ac:dyDescent="0.35">
      <c r="A55" s="6">
        <v>45321</v>
      </c>
      <c r="B55" t="s">
        <v>1274</v>
      </c>
      <c r="C55" t="s">
        <v>115</v>
      </c>
      <c r="D55">
        <v>9</v>
      </c>
      <c r="E55">
        <v>7</v>
      </c>
      <c r="F55">
        <v>2</v>
      </c>
      <c r="I55" t="s">
        <v>47</v>
      </c>
      <c r="J55" t="s">
        <v>48</v>
      </c>
    </row>
    <row r="56" spans="1:13" hidden="1" x14ac:dyDescent="0.35">
      <c r="A56" s="6">
        <v>45321</v>
      </c>
      <c r="B56" t="s">
        <v>1252</v>
      </c>
      <c r="C56" t="s">
        <v>115</v>
      </c>
      <c r="D56" t="s">
        <v>334</v>
      </c>
      <c r="E56">
        <v>10</v>
      </c>
      <c r="F56">
        <v>5</v>
      </c>
      <c r="I56" t="s">
        <v>47</v>
      </c>
      <c r="J56" t="s">
        <v>48</v>
      </c>
    </row>
    <row r="57" spans="1:13" x14ac:dyDescent="0.35">
      <c r="A57" s="6">
        <v>45443</v>
      </c>
      <c r="B57" t="s">
        <v>507</v>
      </c>
      <c r="C57" t="s">
        <v>59</v>
      </c>
      <c r="D57">
        <v>3</v>
      </c>
      <c r="E57">
        <v>25</v>
      </c>
      <c r="F57">
        <v>2</v>
      </c>
      <c r="G57" t="s">
        <v>1400</v>
      </c>
      <c r="L57" t="s">
        <v>47</v>
      </c>
      <c r="M57" t="s">
        <v>47</v>
      </c>
    </row>
    <row r="58" spans="1:13" hidden="1" x14ac:dyDescent="0.35">
      <c r="A58" s="6">
        <v>45321</v>
      </c>
      <c r="B58" t="s">
        <v>1275</v>
      </c>
      <c r="C58" t="s">
        <v>74</v>
      </c>
      <c r="D58">
        <v>10</v>
      </c>
      <c r="E58">
        <v>20</v>
      </c>
      <c r="F58">
        <v>3</v>
      </c>
      <c r="I58" t="s">
        <v>47</v>
      </c>
    </row>
    <row r="59" spans="1:13" hidden="1" x14ac:dyDescent="0.35">
      <c r="A59" s="6">
        <v>45321</v>
      </c>
      <c r="B59" t="s">
        <v>1275</v>
      </c>
      <c r="C59" t="s">
        <v>74</v>
      </c>
      <c r="D59">
        <v>10</v>
      </c>
      <c r="E59">
        <v>20</v>
      </c>
      <c r="F59">
        <v>3</v>
      </c>
      <c r="I59" t="s">
        <v>47</v>
      </c>
    </row>
    <row r="60" spans="1:13" x14ac:dyDescent="0.35">
      <c r="A60" s="6">
        <v>45541</v>
      </c>
      <c r="B60" t="s">
        <v>507</v>
      </c>
      <c r="C60" t="s">
        <v>53</v>
      </c>
      <c r="D60">
        <v>4</v>
      </c>
      <c r="E60">
        <v>25</v>
      </c>
      <c r="F60">
        <v>2</v>
      </c>
      <c r="G60" t="s">
        <v>1332</v>
      </c>
      <c r="L60" t="s">
        <v>47</v>
      </c>
      <c r="M60" t="s">
        <v>47</v>
      </c>
    </row>
    <row r="61" spans="1:13" hidden="1" x14ac:dyDescent="0.35">
      <c r="A61" s="6">
        <v>45322</v>
      </c>
      <c r="B61" t="s">
        <v>1269</v>
      </c>
      <c r="C61" t="s">
        <v>55</v>
      </c>
      <c r="D61" t="s">
        <v>1254</v>
      </c>
      <c r="E61">
        <v>26</v>
      </c>
      <c r="F61">
        <v>2</v>
      </c>
      <c r="I61" t="s">
        <v>47</v>
      </c>
      <c r="J61" t="s">
        <v>48</v>
      </c>
    </row>
    <row r="62" spans="1:13" hidden="1" x14ac:dyDescent="0.35">
      <c r="A62" s="6">
        <v>45322</v>
      </c>
      <c r="B62" t="s">
        <v>1269</v>
      </c>
      <c r="C62" t="s">
        <v>55</v>
      </c>
      <c r="D62" t="s">
        <v>1254</v>
      </c>
      <c r="E62">
        <v>26</v>
      </c>
      <c r="F62">
        <v>2</v>
      </c>
      <c r="I62" t="s">
        <v>47</v>
      </c>
      <c r="J62" t="s">
        <v>48</v>
      </c>
    </row>
    <row r="63" spans="1:13" hidden="1" x14ac:dyDescent="0.35">
      <c r="A63" s="6">
        <v>45322</v>
      </c>
      <c r="B63" t="s">
        <v>1270</v>
      </c>
      <c r="C63" t="s">
        <v>115</v>
      </c>
      <c r="D63">
        <v>9</v>
      </c>
      <c r="E63">
        <v>26</v>
      </c>
      <c r="F63">
        <v>2</v>
      </c>
      <c r="I63" t="s">
        <v>47</v>
      </c>
      <c r="J63" t="s">
        <v>48</v>
      </c>
    </row>
    <row r="64" spans="1:13" hidden="1" x14ac:dyDescent="0.35">
      <c r="A64" s="6">
        <v>45322</v>
      </c>
      <c r="B64" t="s">
        <v>1270</v>
      </c>
      <c r="C64" t="s">
        <v>115</v>
      </c>
      <c r="D64">
        <v>9</v>
      </c>
      <c r="E64">
        <v>26</v>
      </c>
      <c r="F64">
        <v>2</v>
      </c>
      <c r="I64" t="s">
        <v>47</v>
      </c>
      <c r="J64" t="s">
        <v>48</v>
      </c>
    </row>
    <row r="65" spans="1:13" x14ac:dyDescent="0.35">
      <c r="A65" s="6">
        <v>45553</v>
      </c>
      <c r="B65" t="s">
        <v>507</v>
      </c>
      <c r="C65" t="s">
        <v>115</v>
      </c>
      <c r="D65">
        <v>8</v>
      </c>
      <c r="E65">
        <v>3</v>
      </c>
      <c r="F65">
        <v>1</v>
      </c>
      <c r="I65" t="s">
        <v>47</v>
      </c>
      <c r="J65" t="s">
        <v>48</v>
      </c>
      <c r="M65" t="s">
        <v>47</v>
      </c>
    </row>
    <row r="66" spans="1:13" hidden="1" x14ac:dyDescent="0.35">
      <c r="A66" s="6">
        <v>45322</v>
      </c>
      <c r="B66" t="s">
        <v>1271</v>
      </c>
      <c r="C66" t="s">
        <v>115</v>
      </c>
      <c r="D66" t="s">
        <v>129</v>
      </c>
      <c r="E66">
        <v>18</v>
      </c>
      <c r="F66">
        <v>2</v>
      </c>
      <c r="I66" t="s">
        <v>47</v>
      </c>
      <c r="J66" t="s">
        <v>48</v>
      </c>
    </row>
    <row r="67" spans="1:13" hidden="1" x14ac:dyDescent="0.35">
      <c r="A67" s="6">
        <v>45322</v>
      </c>
      <c r="B67" t="s">
        <v>1271</v>
      </c>
      <c r="C67" t="s">
        <v>115</v>
      </c>
      <c r="D67" t="s">
        <v>129</v>
      </c>
      <c r="E67">
        <v>18</v>
      </c>
      <c r="F67">
        <v>2</v>
      </c>
      <c r="I67" t="s">
        <v>47</v>
      </c>
      <c r="J67" t="s">
        <v>48</v>
      </c>
    </row>
    <row r="68" spans="1:13" x14ac:dyDescent="0.35">
      <c r="A68" s="6">
        <v>45555</v>
      </c>
      <c r="B68" t="s">
        <v>507</v>
      </c>
      <c r="C68" t="s">
        <v>53</v>
      </c>
      <c r="D68">
        <v>4</v>
      </c>
      <c r="E68">
        <v>21</v>
      </c>
      <c r="F68">
        <v>1</v>
      </c>
      <c r="G68" t="s">
        <v>1332</v>
      </c>
      <c r="L68" t="s">
        <v>47</v>
      </c>
      <c r="M68" t="s">
        <v>47</v>
      </c>
    </row>
    <row r="69" spans="1:13" x14ac:dyDescent="0.35">
      <c r="A69" s="6">
        <v>45562</v>
      </c>
      <c r="B69" t="s">
        <v>507</v>
      </c>
      <c r="C69" t="s">
        <v>59</v>
      </c>
      <c r="D69">
        <v>2</v>
      </c>
      <c r="E69">
        <v>25</v>
      </c>
      <c r="F69">
        <v>2</v>
      </c>
      <c r="G69" t="s">
        <v>1250</v>
      </c>
      <c r="L69" t="s">
        <v>47</v>
      </c>
      <c r="M69" t="s">
        <v>47</v>
      </c>
    </row>
    <row r="70" spans="1:13" x14ac:dyDescent="0.35">
      <c r="A70" s="6">
        <v>45590</v>
      </c>
      <c r="B70" t="s">
        <v>507</v>
      </c>
      <c r="C70" t="s">
        <v>59</v>
      </c>
      <c r="D70">
        <v>3</v>
      </c>
      <c r="E70">
        <v>24</v>
      </c>
      <c r="F70">
        <v>2</v>
      </c>
      <c r="G70" t="s">
        <v>1400</v>
      </c>
      <c r="L70" t="s">
        <v>47</v>
      </c>
      <c r="M70" t="s">
        <v>47</v>
      </c>
    </row>
    <row r="71" spans="1:13" x14ac:dyDescent="0.35">
      <c r="A71" s="6">
        <v>45590</v>
      </c>
      <c r="B71" t="s">
        <v>507</v>
      </c>
      <c r="C71" t="s">
        <v>59</v>
      </c>
      <c r="D71">
        <v>2</v>
      </c>
      <c r="E71">
        <v>26</v>
      </c>
      <c r="F71">
        <v>2</v>
      </c>
      <c r="G71" t="s">
        <v>1250</v>
      </c>
      <c r="L71" t="s">
        <v>47</v>
      </c>
      <c r="M71" t="s">
        <v>47</v>
      </c>
    </row>
    <row r="72" spans="1:13" x14ac:dyDescent="0.35">
      <c r="A72" s="6">
        <v>45597</v>
      </c>
      <c r="B72" t="s">
        <v>507</v>
      </c>
      <c r="C72" t="s">
        <v>59</v>
      </c>
      <c r="D72">
        <v>2</v>
      </c>
      <c r="E72">
        <v>26</v>
      </c>
      <c r="F72">
        <v>2</v>
      </c>
      <c r="G72" t="s">
        <v>1250</v>
      </c>
      <c r="L72" t="s">
        <v>47</v>
      </c>
      <c r="M72" t="s">
        <v>47</v>
      </c>
    </row>
    <row r="73" spans="1:13" x14ac:dyDescent="0.35">
      <c r="A73" s="6">
        <v>45597</v>
      </c>
      <c r="B73" t="s">
        <v>507</v>
      </c>
      <c r="C73" t="s">
        <v>53</v>
      </c>
      <c r="D73">
        <v>5</v>
      </c>
      <c r="E73">
        <v>20</v>
      </c>
      <c r="F73">
        <v>2</v>
      </c>
      <c r="G73" t="s">
        <v>34</v>
      </c>
      <c r="L73" t="s">
        <v>47</v>
      </c>
      <c r="M73" t="s">
        <v>47</v>
      </c>
    </row>
    <row r="74" spans="1:13" x14ac:dyDescent="0.35">
      <c r="A74" s="6">
        <v>45597</v>
      </c>
      <c r="B74" t="s">
        <v>507</v>
      </c>
      <c r="C74" t="s">
        <v>59</v>
      </c>
      <c r="D74">
        <v>2</v>
      </c>
      <c r="E74">
        <v>26</v>
      </c>
      <c r="F74">
        <v>2</v>
      </c>
      <c r="G74" t="s">
        <v>1250</v>
      </c>
      <c r="L74" t="s">
        <v>47</v>
      </c>
      <c r="M74" t="s">
        <v>47</v>
      </c>
    </row>
    <row r="75" spans="1:13" hidden="1" x14ac:dyDescent="0.35">
      <c r="A75" s="6">
        <v>45323</v>
      </c>
      <c r="B75" t="s">
        <v>1280</v>
      </c>
      <c r="C75" t="s">
        <v>55</v>
      </c>
      <c r="D75" t="s">
        <v>1254</v>
      </c>
      <c r="E75">
        <v>16</v>
      </c>
      <c r="F75">
        <v>2</v>
      </c>
      <c r="I75" t="s">
        <v>47</v>
      </c>
      <c r="J75" t="s">
        <v>48</v>
      </c>
    </row>
    <row r="76" spans="1:13" hidden="1" x14ac:dyDescent="0.35">
      <c r="A76" s="6">
        <v>45323</v>
      </c>
      <c r="B76" t="s">
        <v>1281</v>
      </c>
      <c r="C76" t="s">
        <v>55</v>
      </c>
      <c r="D76" t="s">
        <v>1254</v>
      </c>
      <c r="E76">
        <v>9</v>
      </c>
      <c r="F76">
        <v>2</v>
      </c>
      <c r="I76" t="s">
        <v>47</v>
      </c>
      <c r="J76" t="s">
        <v>48</v>
      </c>
    </row>
    <row r="77" spans="1:13" x14ac:dyDescent="0.35">
      <c r="A77" s="6">
        <v>45597</v>
      </c>
      <c r="B77" t="s">
        <v>507</v>
      </c>
      <c r="C77" t="s">
        <v>53</v>
      </c>
      <c r="D77">
        <v>5</v>
      </c>
      <c r="E77">
        <v>26</v>
      </c>
      <c r="F77">
        <v>2</v>
      </c>
      <c r="G77" t="s">
        <v>34</v>
      </c>
      <c r="L77" t="s">
        <v>47</v>
      </c>
      <c r="M77" t="s">
        <v>47</v>
      </c>
    </row>
    <row r="78" spans="1:13" x14ac:dyDescent="0.35">
      <c r="A78" s="6">
        <v>45597</v>
      </c>
      <c r="B78" t="s">
        <v>507</v>
      </c>
      <c r="C78" t="s">
        <v>115</v>
      </c>
      <c r="D78">
        <v>7</v>
      </c>
      <c r="E78">
        <v>18</v>
      </c>
      <c r="F78">
        <v>1</v>
      </c>
      <c r="I78" t="s">
        <v>47</v>
      </c>
      <c r="J78" t="s">
        <v>48</v>
      </c>
      <c r="M78" t="s">
        <v>47</v>
      </c>
    </row>
    <row r="79" spans="1:13" x14ac:dyDescent="0.35">
      <c r="A79" s="6">
        <v>45597</v>
      </c>
      <c r="B79" s="6" t="s">
        <v>507</v>
      </c>
      <c r="C79" t="s">
        <v>115</v>
      </c>
      <c r="D79">
        <v>7</v>
      </c>
      <c r="E79">
        <v>23</v>
      </c>
      <c r="F79">
        <v>3</v>
      </c>
      <c r="I79" t="s">
        <v>47</v>
      </c>
      <c r="J79" t="s">
        <v>48</v>
      </c>
      <c r="M79" t="s">
        <v>47</v>
      </c>
    </row>
    <row r="80" spans="1:13" x14ac:dyDescent="0.35">
      <c r="A80" s="6">
        <v>45597</v>
      </c>
      <c r="B80" t="s">
        <v>507</v>
      </c>
      <c r="C80" t="s">
        <v>59</v>
      </c>
      <c r="D80">
        <v>2</v>
      </c>
      <c r="E80">
        <v>25</v>
      </c>
      <c r="F80">
        <v>2</v>
      </c>
      <c r="I80" t="s">
        <v>47</v>
      </c>
      <c r="J80" t="s">
        <v>48</v>
      </c>
      <c r="M80" t="s">
        <v>47</v>
      </c>
    </row>
    <row r="81" spans="1:13" hidden="1" x14ac:dyDescent="0.35">
      <c r="A81" s="6">
        <v>45323</v>
      </c>
      <c r="B81" t="s">
        <v>469</v>
      </c>
      <c r="C81" t="s">
        <v>55</v>
      </c>
      <c r="D81" t="s">
        <v>1004</v>
      </c>
      <c r="E81">
        <v>25</v>
      </c>
      <c r="F81">
        <v>2</v>
      </c>
      <c r="I81" t="s">
        <v>47</v>
      </c>
      <c r="J81" t="s">
        <v>48</v>
      </c>
    </row>
    <row r="82" spans="1:13" hidden="1" x14ac:dyDescent="0.35">
      <c r="A82" s="6">
        <v>45323</v>
      </c>
      <c r="B82" t="s">
        <v>1282</v>
      </c>
      <c r="C82" t="s">
        <v>115</v>
      </c>
      <c r="D82">
        <v>10</v>
      </c>
      <c r="E82">
        <v>16</v>
      </c>
      <c r="F82">
        <v>2</v>
      </c>
      <c r="I82" t="s">
        <v>47</v>
      </c>
      <c r="J82" t="s">
        <v>705</v>
      </c>
    </row>
    <row r="83" spans="1:13" x14ac:dyDescent="0.35">
      <c r="A83" s="6">
        <v>45597</v>
      </c>
      <c r="B83" t="s">
        <v>507</v>
      </c>
      <c r="C83" t="s">
        <v>115</v>
      </c>
      <c r="D83">
        <v>7</v>
      </c>
      <c r="E83">
        <v>25</v>
      </c>
      <c r="F83">
        <v>2</v>
      </c>
      <c r="I83" t="s">
        <v>47</v>
      </c>
      <c r="J83" t="s">
        <v>48</v>
      </c>
      <c r="M83" t="s">
        <v>47</v>
      </c>
    </row>
    <row r="84" spans="1:13" x14ac:dyDescent="0.35">
      <c r="A84" s="6">
        <v>45618</v>
      </c>
      <c r="B84" t="s">
        <v>507</v>
      </c>
      <c r="C84" t="s">
        <v>53</v>
      </c>
      <c r="D84">
        <v>6</v>
      </c>
      <c r="E84">
        <v>23</v>
      </c>
      <c r="F84">
        <v>2</v>
      </c>
      <c r="G84" t="s">
        <v>827</v>
      </c>
      <c r="L84" t="s">
        <v>47</v>
      </c>
      <c r="M84" t="s">
        <v>47</v>
      </c>
    </row>
    <row r="85" spans="1:13" hidden="1" x14ac:dyDescent="0.35">
      <c r="A85" s="6">
        <v>45323</v>
      </c>
      <c r="B85" t="s">
        <v>1286</v>
      </c>
      <c r="C85" t="s">
        <v>55</v>
      </c>
      <c r="D85" t="s">
        <v>978</v>
      </c>
      <c r="E85">
        <v>22</v>
      </c>
      <c r="F85">
        <v>1</v>
      </c>
      <c r="I85" t="s">
        <v>47</v>
      </c>
      <c r="J85" t="s">
        <v>48</v>
      </c>
    </row>
    <row r="86" spans="1:13" x14ac:dyDescent="0.35">
      <c r="A86" s="6">
        <v>45618</v>
      </c>
      <c r="B86" t="s">
        <v>507</v>
      </c>
      <c r="C86" t="s">
        <v>53</v>
      </c>
      <c r="D86">
        <v>6</v>
      </c>
      <c r="E86">
        <v>23</v>
      </c>
      <c r="F86">
        <v>2</v>
      </c>
      <c r="G86" t="s">
        <v>827</v>
      </c>
      <c r="L86" t="s">
        <v>47</v>
      </c>
      <c r="M86" t="s">
        <v>47</v>
      </c>
    </row>
    <row r="87" spans="1:13" x14ac:dyDescent="0.35">
      <c r="A87" s="6">
        <v>45618</v>
      </c>
      <c r="B87" t="s">
        <v>507</v>
      </c>
      <c r="C87" t="s">
        <v>53</v>
      </c>
      <c r="D87">
        <v>6</v>
      </c>
      <c r="E87">
        <v>23</v>
      </c>
      <c r="F87">
        <v>2</v>
      </c>
      <c r="G87" t="s">
        <v>827</v>
      </c>
      <c r="L87" t="s">
        <v>47</v>
      </c>
      <c r="M87" t="s">
        <v>47</v>
      </c>
    </row>
    <row r="88" spans="1:13" hidden="1" x14ac:dyDescent="0.35">
      <c r="A88" s="6">
        <v>45324</v>
      </c>
      <c r="B88" t="s">
        <v>1276</v>
      </c>
      <c r="C88" t="s">
        <v>50</v>
      </c>
      <c r="D88" t="s">
        <v>334</v>
      </c>
      <c r="E88">
        <v>21</v>
      </c>
      <c r="F88">
        <v>1</v>
      </c>
      <c r="I88" t="s">
        <v>47</v>
      </c>
      <c r="J88" t="s">
        <v>48</v>
      </c>
    </row>
    <row r="89" spans="1:13" hidden="1" x14ac:dyDescent="0.35">
      <c r="A89" s="6">
        <v>45324</v>
      </c>
      <c r="B89" t="s">
        <v>1276</v>
      </c>
      <c r="C89" t="s">
        <v>50</v>
      </c>
      <c r="D89" t="s">
        <v>334</v>
      </c>
      <c r="E89">
        <v>21</v>
      </c>
      <c r="F89">
        <v>1</v>
      </c>
      <c r="I89" t="s">
        <v>47</v>
      </c>
      <c r="J89" t="s">
        <v>48</v>
      </c>
    </row>
    <row r="90" spans="1:13" x14ac:dyDescent="0.35">
      <c r="A90" s="6">
        <v>45630</v>
      </c>
      <c r="B90" t="s">
        <v>507</v>
      </c>
      <c r="C90" t="s">
        <v>53</v>
      </c>
      <c r="D90" t="s">
        <v>1247</v>
      </c>
      <c r="E90">
        <v>5</v>
      </c>
      <c r="F90">
        <v>2</v>
      </c>
      <c r="G90" t="s">
        <v>828</v>
      </c>
      <c r="K90" t="s">
        <v>47</v>
      </c>
      <c r="L90" t="s">
        <v>47</v>
      </c>
      <c r="M90" t="s">
        <v>47</v>
      </c>
    </row>
    <row r="91" spans="1:13" hidden="1" x14ac:dyDescent="0.35">
      <c r="A91" s="6">
        <v>45324</v>
      </c>
      <c r="B91" t="s">
        <v>891</v>
      </c>
      <c r="C91" t="s">
        <v>115</v>
      </c>
      <c r="D91" t="s">
        <v>239</v>
      </c>
      <c r="E91">
        <v>22</v>
      </c>
      <c r="F91">
        <v>2</v>
      </c>
      <c r="I91" t="s">
        <v>47</v>
      </c>
      <c r="J91" t="s">
        <v>48</v>
      </c>
    </row>
    <row r="92" spans="1:13" x14ac:dyDescent="0.35">
      <c r="A92" s="6">
        <v>45630</v>
      </c>
      <c r="B92" t="s">
        <v>507</v>
      </c>
      <c r="C92" t="s">
        <v>53</v>
      </c>
      <c r="E92">
        <v>5</v>
      </c>
      <c r="F92">
        <v>1</v>
      </c>
      <c r="I92" t="s">
        <v>47</v>
      </c>
      <c r="J92" t="s">
        <v>48</v>
      </c>
      <c r="M92" t="s">
        <v>47</v>
      </c>
    </row>
    <row r="93" spans="1:13" hidden="1" x14ac:dyDescent="0.35">
      <c r="A93" s="6">
        <v>45327</v>
      </c>
      <c r="B93" t="s">
        <v>247</v>
      </c>
      <c r="C93" t="s">
        <v>59</v>
      </c>
      <c r="D93">
        <v>2</v>
      </c>
      <c r="E93">
        <v>24</v>
      </c>
      <c r="F93">
        <v>3</v>
      </c>
      <c r="G93" t="s">
        <v>39</v>
      </c>
    </row>
    <row r="94" spans="1:13" x14ac:dyDescent="0.35">
      <c r="A94" s="6">
        <v>45632</v>
      </c>
      <c r="B94" t="s">
        <v>507</v>
      </c>
      <c r="C94" t="s">
        <v>59</v>
      </c>
      <c r="D94">
        <v>0</v>
      </c>
      <c r="E94">
        <v>22</v>
      </c>
      <c r="F94">
        <v>2</v>
      </c>
      <c r="I94" t="s">
        <v>47</v>
      </c>
      <c r="M94" t="s">
        <v>47</v>
      </c>
    </row>
    <row r="95" spans="1:13" x14ac:dyDescent="0.35">
      <c r="A95" s="6">
        <v>45632</v>
      </c>
      <c r="B95" t="s">
        <v>507</v>
      </c>
      <c r="C95" t="s">
        <v>59</v>
      </c>
      <c r="D95">
        <v>0</v>
      </c>
      <c r="E95">
        <v>22</v>
      </c>
      <c r="F95">
        <v>2</v>
      </c>
      <c r="I95" t="s">
        <v>47</v>
      </c>
      <c r="M95" t="s">
        <v>47</v>
      </c>
    </row>
    <row r="96" spans="1:13" hidden="1" x14ac:dyDescent="0.35">
      <c r="A96" s="6">
        <v>45327</v>
      </c>
      <c r="B96" t="s">
        <v>905</v>
      </c>
      <c r="C96" t="s">
        <v>55</v>
      </c>
      <c r="D96" t="s">
        <v>1285</v>
      </c>
      <c r="E96">
        <v>26</v>
      </c>
      <c r="F96">
        <v>3</v>
      </c>
      <c r="I96" t="s">
        <v>47</v>
      </c>
      <c r="J96" t="s">
        <v>48</v>
      </c>
    </row>
    <row r="97" spans="1:13" hidden="1" x14ac:dyDescent="0.35">
      <c r="A97" s="6">
        <v>45327</v>
      </c>
      <c r="B97" t="s">
        <v>1277</v>
      </c>
      <c r="C97" t="s">
        <v>55</v>
      </c>
      <c r="D97" t="s">
        <v>1278</v>
      </c>
      <c r="E97">
        <v>30</v>
      </c>
      <c r="F97">
        <v>2</v>
      </c>
      <c r="I97" t="s">
        <v>47</v>
      </c>
      <c r="J97" t="s">
        <v>48</v>
      </c>
    </row>
    <row r="98" spans="1:13" x14ac:dyDescent="0.35">
      <c r="A98" s="6">
        <v>45632</v>
      </c>
      <c r="B98" t="s">
        <v>507</v>
      </c>
      <c r="C98" t="s">
        <v>53</v>
      </c>
      <c r="D98">
        <v>4</v>
      </c>
      <c r="E98">
        <v>17</v>
      </c>
      <c r="F98">
        <v>1</v>
      </c>
      <c r="I98" t="s">
        <v>47</v>
      </c>
      <c r="M98" t="s">
        <v>47</v>
      </c>
    </row>
    <row r="99" spans="1:13" x14ac:dyDescent="0.35">
      <c r="A99" s="6">
        <v>45639</v>
      </c>
      <c r="B99" t="s">
        <v>507</v>
      </c>
      <c r="C99" t="s">
        <v>53</v>
      </c>
      <c r="D99">
        <v>4</v>
      </c>
      <c r="E99">
        <v>22</v>
      </c>
      <c r="F99">
        <v>1</v>
      </c>
      <c r="G99" t="s">
        <v>827</v>
      </c>
      <c r="L99" t="s">
        <v>47</v>
      </c>
      <c r="M99" t="s">
        <v>47</v>
      </c>
    </row>
    <row r="100" spans="1:13" x14ac:dyDescent="0.35">
      <c r="A100" s="6">
        <v>45639</v>
      </c>
      <c r="B100" t="s">
        <v>507</v>
      </c>
      <c r="C100" t="s">
        <v>53</v>
      </c>
      <c r="D100">
        <v>4</v>
      </c>
      <c r="E100">
        <v>22</v>
      </c>
      <c r="F100">
        <v>1</v>
      </c>
      <c r="G100" t="s">
        <v>827</v>
      </c>
      <c r="L100" t="s">
        <v>47</v>
      </c>
      <c r="M100" t="s">
        <v>47</v>
      </c>
    </row>
    <row r="101" spans="1:13" x14ac:dyDescent="0.35">
      <c r="A101" s="6">
        <v>45639</v>
      </c>
      <c r="B101" t="s">
        <v>507</v>
      </c>
      <c r="C101" t="s">
        <v>53</v>
      </c>
      <c r="D101">
        <v>4</v>
      </c>
      <c r="E101">
        <v>22</v>
      </c>
      <c r="F101">
        <v>1</v>
      </c>
      <c r="G101" t="s">
        <v>827</v>
      </c>
      <c r="L101" t="s">
        <v>47</v>
      </c>
      <c r="M101" t="s">
        <v>47</v>
      </c>
    </row>
    <row r="102" spans="1:13" x14ac:dyDescent="0.35">
      <c r="A102" s="6">
        <v>45639</v>
      </c>
      <c r="B102" t="s">
        <v>507</v>
      </c>
      <c r="C102" t="s">
        <v>59</v>
      </c>
      <c r="D102">
        <v>0</v>
      </c>
      <c r="E102">
        <v>23</v>
      </c>
      <c r="F102">
        <v>5</v>
      </c>
      <c r="I102" t="s">
        <v>47</v>
      </c>
      <c r="J102" t="s">
        <v>48</v>
      </c>
      <c r="M102" t="s">
        <v>47</v>
      </c>
    </row>
    <row r="103" spans="1:13" x14ac:dyDescent="0.35">
      <c r="A103" s="6">
        <v>45639</v>
      </c>
      <c r="B103" t="s">
        <v>507</v>
      </c>
      <c r="C103" t="s">
        <v>59</v>
      </c>
      <c r="D103">
        <v>0</v>
      </c>
      <c r="E103">
        <v>23</v>
      </c>
      <c r="F103">
        <v>5</v>
      </c>
      <c r="I103" t="s">
        <v>47</v>
      </c>
      <c r="J103" t="s">
        <v>48</v>
      </c>
      <c r="M103" t="s">
        <v>47</v>
      </c>
    </row>
    <row r="104" spans="1:13" x14ac:dyDescent="0.35">
      <c r="A104" s="6">
        <v>45639</v>
      </c>
      <c r="B104" t="s">
        <v>507</v>
      </c>
      <c r="C104" t="s">
        <v>53</v>
      </c>
      <c r="D104">
        <v>4</v>
      </c>
      <c r="E104">
        <v>17</v>
      </c>
      <c r="F104">
        <v>1</v>
      </c>
      <c r="I104" t="s">
        <v>47</v>
      </c>
      <c r="J104" t="s">
        <v>48</v>
      </c>
      <c r="M104" t="s">
        <v>47</v>
      </c>
    </row>
    <row r="105" spans="1:13" x14ac:dyDescent="0.35">
      <c r="A105" s="6">
        <v>45630</v>
      </c>
      <c r="B105" t="s">
        <v>507</v>
      </c>
      <c r="C105" t="s">
        <v>53</v>
      </c>
      <c r="D105" t="s">
        <v>822</v>
      </c>
      <c r="E105">
        <v>4</v>
      </c>
      <c r="F105">
        <v>1</v>
      </c>
      <c r="I105" t="s">
        <v>47</v>
      </c>
      <c r="J105" t="s">
        <v>48</v>
      </c>
      <c r="M105" t="s">
        <v>47</v>
      </c>
    </row>
    <row r="106" spans="1:13" hidden="1" x14ac:dyDescent="0.35">
      <c r="A106" s="6">
        <v>45328</v>
      </c>
      <c r="B106" t="s">
        <v>837</v>
      </c>
      <c r="C106" t="s">
        <v>115</v>
      </c>
      <c r="D106" t="s">
        <v>334</v>
      </c>
      <c r="E106">
        <v>27</v>
      </c>
      <c r="F106">
        <v>3</v>
      </c>
      <c r="I106" t="s">
        <v>47</v>
      </c>
      <c r="J106" t="s">
        <v>48</v>
      </c>
    </row>
    <row r="107" spans="1:13" hidden="1" x14ac:dyDescent="0.35">
      <c r="A107" s="6">
        <v>45328</v>
      </c>
      <c r="B107" t="s">
        <v>837</v>
      </c>
      <c r="C107" t="s">
        <v>115</v>
      </c>
      <c r="D107" t="s">
        <v>334</v>
      </c>
      <c r="E107">
        <v>27</v>
      </c>
      <c r="F107">
        <v>3</v>
      </c>
      <c r="I107" t="s">
        <v>47</v>
      </c>
      <c r="J107" t="s">
        <v>48</v>
      </c>
    </row>
    <row r="108" spans="1:13" x14ac:dyDescent="0.35">
      <c r="A108" s="6">
        <v>45609</v>
      </c>
      <c r="B108" t="s">
        <v>507</v>
      </c>
      <c r="C108" t="s">
        <v>53</v>
      </c>
      <c r="D108" t="s">
        <v>822</v>
      </c>
      <c r="E108">
        <v>4</v>
      </c>
      <c r="F108">
        <v>1</v>
      </c>
      <c r="I108" t="s">
        <v>47</v>
      </c>
      <c r="J108" t="s">
        <v>48</v>
      </c>
      <c r="M108" t="s">
        <v>47</v>
      </c>
    </row>
    <row r="109" spans="1:13" hidden="1" x14ac:dyDescent="0.35">
      <c r="A109" s="6">
        <v>45328</v>
      </c>
      <c r="B109" t="s">
        <v>1302</v>
      </c>
      <c r="C109" t="s">
        <v>115</v>
      </c>
      <c r="D109">
        <v>7</v>
      </c>
      <c r="E109">
        <v>5</v>
      </c>
      <c r="F109">
        <v>2</v>
      </c>
      <c r="I109" t="s">
        <v>47</v>
      </c>
      <c r="J109" t="s">
        <v>48</v>
      </c>
    </row>
    <row r="110" spans="1:13" x14ac:dyDescent="0.35">
      <c r="A110" s="6">
        <v>45443</v>
      </c>
      <c r="B110" t="s">
        <v>1534</v>
      </c>
      <c r="C110" t="s">
        <v>53</v>
      </c>
      <c r="E110">
        <v>24</v>
      </c>
      <c r="F110">
        <v>3</v>
      </c>
      <c r="H110" t="s">
        <v>47</v>
      </c>
      <c r="M110" t="s">
        <v>47</v>
      </c>
    </row>
    <row r="111" spans="1:13" x14ac:dyDescent="0.35">
      <c r="A111" s="6">
        <v>45391</v>
      </c>
      <c r="B111" t="s">
        <v>1395</v>
      </c>
      <c r="C111" t="s">
        <v>115</v>
      </c>
      <c r="D111" t="s">
        <v>149</v>
      </c>
      <c r="E111">
        <v>24</v>
      </c>
      <c r="F111">
        <v>2</v>
      </c>
      <c r="I111" t="s">
        <v>47</v>
      </c>
      <c r="J111" t="s">
        <v>1396</v>
      </c>
      <c r="M111" t="s">
        <v>47</v>
      </c>
    </row>
    <row r="112" spans="1:13" hidden="1" x14ac:dyDescent="0.35">
      <c r="A112" s="6">
        <v>45329</v>
      </c>
      <c r="B112" t="s">
        <v>77</v>
      </c>
      <c r="C112" t="s">
        <v>55</v>
      </c>
      <c r="D112" t="s">
        <v>930</v>
      </c>
      <c r="E112">
        <v>23</v>
      </c>
      <c r="F112">
        <v>2</v>
      </c>
      <c r="I112" t="s">
        <v>47</v>
      </c>
    </row>
    <row r="113" spans="1:13" hidden="1" x14ac:dyDescent="0.35">
      <c r="A113" s="6">
        <v>45329</v>
      </c>
      <c r="B113" t="s">
        <v>1283</v>
      </c>
      <c r="C113" t="s">
        <v>55</v>
      </c>
      <c r="E113">
        <v>23</v>
      </c>
      <c r="F113">
        <v>2</v>
      </c>
      <c r="I113" t="s">
        <v>47</v>
      </c>
      <c r="J113" t="s">
        <v>48</v>
      </c>
    </row>
    <row r="114" spans="1:13" hidden="1" x14ac:dyDescent="0.35">
      <c r="A114" s="6">
        <v>45330</v>
      </c>
      <c r="B114" t="s">
        <v>1277</v>
      </c>
      <c r="C114" t="s">
        <v>55</v>
      </c>
      <c r="D114" t="s">
        <v>1278</v>
      </c>
      <c r="E114">
        <v>16</v>
      </c>
      <c r="F114">
        <v>2</v>
      </c>
      <c r="I114" t="s">
        <v>47</v>
      </c>
      <c r="J114" t="s">
        <v>48</v>
      </c>
    </row>
    <row r="115" spans="1:13" x14ac:dyDescent="0.35">
      <c r="A115" s="6">
        <v>45565</v>
      </c>
      <c r="B115" t="s">
        <v>154</v>
      </c>
      <c r="C115" t="s">
        <v>115</v>
      </c>
      <c r="D115">
        <v>9</v>
      </c>
      <c r="E115">
        <v>13</v>
      </c>
      <c r="F115">
        <v>4</v>
      </c>
      <c r="I115" t="s">
        <v>47</v>
      </c>
      <c r="J115" t="s">
        <v>48</v>
      </c>
      <c r="M115" t="s">
        <v>47</v>
      </c>
    </row>
    <row r="116" spans="1:13" hidden="1" x14ac:dyDescent="0.35">
      <c r="A116" s="6">
        <v>45330</v>
      </c>
      <c r="B116" t="s">
        <v>1279</v>
      </c>
      <c r="C116" t="s">
        <v>115</v>
      </c>
      <c r="D116">
        <v>9</v>
      </c>
      <c r="E116">
        <v>20</v>
      </c>
      <c r="F116">
        <v>2</v>
      </c>
      <c r="I116" t="s">
        <v>47</v>
      </c>
      <c r="J116" t="s">
        <v>48</v>
      </c>
    </row>
    <row r="117" spans="1:13" hidden="1" x14ac:dyDescent="0.35">
      <c r="A117" s="6">
        <v>45330</v>
      </c>
      <c r="B117" t="s">
        <v>1277</v>
      </c>
      <c r="C117" t="s">
        <v>55</v>
      </c>
      <c r="D117" t="s">
        <v>1278</v>
      </c>
      <c r="E117">
        <v>22</v>
      </c>
      <c r="F117">
        <v>2</v>
      </c>
      <c r="I117" t="s">
        <v>47</v>
      </c>
      <c r="J117" t="s">
        <v>48</v>
      </c>
    </row>
    <row r="118" spans="1:13" hidden="1" x14ac:dyDescent="0.35">
      <c r="A118" s="6">
        <v>45330</v>
      </c>
      <c r="B118" t="s">
        <v>1277</v>
      </c>
      <c r="C118" t="s">
        <v>55</v>
      </c>
      <c r="D118" t="s">
        <v>1278</v>
      </c>
      <c r="E118">
        <v>22</v>
      </c>
      <c r="F118">
        <v>2</v>
      </c>
      <c r="I118" t="s">
        <v>47</v>
      </c>
      <c r="J118" t="s">
        <v>48</v>
      </c>
    </row>
    <row r="119" spans="1:13" hidden="1" x14ac:dyDescent="0.35">
      <c r="A119" s="6">
        <v>45330</v>
      </c>
      <c r="B119" t="s">
        <v>1277</v>
      </c>
      <c r="C119" t="s">
        <v>55</v>
      </c>
      <c r="D119" t="s">
        <v>1278</v>
      </c>
      <c r="E119">
        <v>22</v>
      </c>
      <c r="F119">
        <v>2</v>
      </c>
      <c r="I119" t="s">
        <v>47</v>
      </c>
      <c r="J119" t="s">
        <v>48</v>
      </c>
    </row>
    <row r="120" spans="1:13" x14ac:dyDescent="0.35">
      <c r="A120" s="6">
        <v>45624</v>
      </c>
      <c r="B120" t="s">
        <v>154</v>
      </c>
      <c r="C120" t="s">
        <v>53</v>
      </c>
      <c r="D120">
        <v>5</v>
      </c>
      <c r="E120">
        <v>24</v>
      </c>
      <c r="F120">
        <v>2</v>
      </c>
      <c r="G120" t="s">
        <v>827</v>
      </c>
      <c r="L120" t="s">
        <v>47</v>
      </c>
      <c r="M120" t="s">
        <v>47</v>
      </c>
    </row>
    <row r="121" spans="1:13" x14ac:dyDescent="0.35">
      <c r="A121" s="6">
        <v>45624</v>
      </c>
      <c r="B121" t="s">
        <v>154</v>
      </c>
      <c r="C121" t="s">
        <v>53</v>
      </c>
      <c r="D121">
        <v>5</v>
      </c>
      <c r="E121">
        <v>24</v>
      </c>
      <c r="F121">
        <v>2</v>
      </c>
      <c r="I121" t="s">
        <v>47</v>
      </c>
      <c r="J121" t="s">
        <v>48</v>
      </c>
      <c r="M121" t="s">
        <v>47</v>
      </c>
    </row>
    <row r="122" spans="1:13" x14ac:dyDescent="0.35">
      <c r="A122" s="6">
        <v>45625</v>
      </c>
      <c r="B122" t="s">
        <v>154</v>
      </c>
      <c r="C122" t="s">
        <v>115</v>
      </c>
      <c r="D122">
        <v>7</v>
      </c>
      <c r="E122">
        <v>17</v>
      </c>
      <c r="F122">
        <v>1</v>
      </c>
      <c r="I122" t="s">
        <v>47</v>
      </c>
      <c r="J122" t="s">
        <v>48</v>
      </c>
      <c r="M122" t="s">
        <v>47</v>
      </c>
    </row>
    <row r="123" spans="1:13" hidden="1" x14ac:dyDescent="0.35">
      <c r="A123" s="6">
        <v>45331</v>
      </c>
      <c r="B123" t="s">
        <v>461</v>
      </c>
      <c r="C123" t="s">
        <v>115</v>
      </c>
      <c r="D123" t="s">
        <v>334</v>
      </c>
      <c r="E123">
        <v>5</v>
      </c>
      <c r="F123">
        <v>3</v>
      </c>
      <c r="I123" t="s">
        <v>47</v>
      </c>
      <c r="J123" t="s">
        <v>48</v>
      </c>
    </row>
    <row r="124" spans="1:13" hidden="1" x14ac:dyDescent="0.35">
      <c r="A124" s="6">
        <v>45331</v>
      </c>
      <c r="B124" t="s">
        <v>1293</v>
      </c>
      <c r="C124" t="s">
        <v>53</v>
      </c>
      <c r="D124">
        <v>6</v>
      </c>
      <c r="E124">
        <v>21</v>
      </c>
      <c r="F124">
        <v>2</v>
      </c>
      <c r="I124" t="s">
        <v>47</v>
      </c>
      <c r="J124" t="s">
        <v>705</v>
      </c>
    </row>
    <row r="125" spans="1:13" hidden="1" x14ac:dyDescent="0.35">
      <c r="A125" s="6">
        <v>45331</v>
      </c>
      <c r="B125" t="s">
        <v>1294</v>
      </c>
      <c r="C125" t="s">
        <v>74</v>
      </c>
      <c r="D125" t="s">
        <v>204</v>
      </c>
      <c r="E125">
        <v>20</v>
      </c>
      <c r="F125">
        <v>2</v>
      </c>
      <c r="I125" t="s">
        <v>47</v>
      </c>
      <c r="J125" t="s">
        <v>48</v>
      </c>
    </row>
    <row r="126" spans="1:13" hidden="1" x14ac:dyDescent="0.35">
      <c r="A126" s="6">
        <v>45331</v>
      </c>
      <c r="B126" t="s">
        <v>1294</v>
      </c>
      <c r="C126" t="s">
        <v>74</v>
      </c>
      <c r="D126" t="s">
        <v>204</v>
      </c>
      <c r="E126">
        <v>20</v>
      </c>
      <c r="F126">
        <v>2</v>
      </c>
      <c r="I126" t="s">
        <v>47</v>
      </c>
      <c r="J126" t="s">
        <v>48</v>
      </c>
    </row>
    <row r="127" spans="1:13" hidden="1" x14ac:dyDescent="0.35">
      <c r="A127" s="6">
        <v>45331</v>
      </c>
      <c r="B127" t="s">
        <v>1294</v>
      </c>
      <c r="C127" t="s">
        <v>74</v>
      </c>
      <c r="D127" t="s">
        <v>204</v>
      </c>
      <c r="E127">
        <v>20</v>
      </c>
      <c r="F127">
        <v>2</v>
      </c>
      <c r="I127" t="s">
        <v>47</v>
      </c>
      <c r="J127" t="s">
        <v>48</v>
      </c>
    </row>
    <row r="128" spans="1:13" hidden="1" x14ac:dyDescent="0.35">
      <c r="A128" s="6">
        <v>45331</v>
      </c>
      <c r="B128" t="s">
        <v>1294</v>
      </c>
      <c r="C128" t="s">
        <v>74</v>
      </c>
      <c r="D128" t="s">
        <v>204</v>
      </c>
      <c r="E128">
        <v>20</v>
      </c>
      <c r="F128">
        <v>2</v>
      </c>
      <c r="I128" t="s">
        <v>47</v>
      </c>
      <c r="J128" t="s">
        <v>48</v>
      </c>
    </row>
    <row r="129" spans="1:13" x14ac:dyDescent="0.35">
      <c r="A129" s="6">
        <v>45637</v>
      </c>
      <c r="B129" t="s">
        <v>154</v>
      </c>
      <c r="C129" t="s">
        <v>59</v>
      </c>
      <c r="D129">
        <v>3</v>
      </c>
      <c r="E129">
        <v>19</v>
      </c>
      <c r="F129">
        <v>2</v>
      </c>
      <c r="I129" t="s">
        <v>47</v>
      </c>
      <c r="J129" t="s">
        <v>1802</v>
      </c>
      <c r="M129" t="s">
        <v>47</v>
      </c>
    </row>
    <row r="130" spans="1:13" x14ac:dyDescent="0.35">
      <c r="A130" s="6">
        <v>45637</v>
      </c>
      <c r="B130" t="s">
        <v>154</v>
      </c>
      <c r="C130" t="s">
        <v>59</v>
      </c>
      <c r="D130">
        <v>3</v>
      </c>
      <c r="E130">
        <v>19</v>
      </c>
      <c r="F130">
        <v>2</v>
      </c>
      <c r="I130" t="s">
        <v>47</v>
      </c>
      <c r="J130" t="s">
        <v>1802</v>
      </c>
      <c r="M130" t="s">
        <v>47</v>
      </c>
    </row>
    <row r="131" spans="1:13" x14ac:dyDescent="0.35">
      <c r="A131" s="6">
        <v>45643</v>
      </c>
      <c r="B131" t="s">
        <v>154</v>
      </c>
      <c r="C131" t="s">
        <v>53</v>
      </c>
      <c r="D131">
        <v>4</v>
      </c>
      <c r="E131">
        <v>25</v>
      </c>
      <c r="F131">
        <v>2</v>
      </c>
      <c r="G131" t="s">
        <v>827</v>
      </c>
      <c r="L131" t="s">
        <v>47</v>
      </c>
      <c r="M131" t="s">
        <v>47</v>
      </c>
    </row>
    <row r="132" spans="1:13" hidden="1" x14ac:dyDescent="0.35">
      <c r="A132" s="6">
        <v>45331</v>
      </c>
      <c r="B132" t="s">
        <v>1296</v>
      </c>
      <c r="C132" t="s">
        <v>59</v>
      </c>
      <c r="D132" t="s">
        <v>563</v>
      </c>
      <c r="E132">
        <v>3</v>
      </c>
      <c r="F132">
        <v>2</v>
      </c>
      <c r="I132" t="s">
        <v>47</v>
      </c>
      <c r="J132" t="s">
        <v>48</v>
      </c>
    </row>
    <row r="133" spans="1:13" hidden="1" x14ac:dyDescent="0.35">
      <c r="A133" s="6">
        <v>45334</v>
      </c>
      <c r="B133" t="s">
        <v>171</v>
      </c>
      <c r="C133" t="s">
        <v>55</v>
      </c>
      <c r="D133" t="s">
        <v>1236</v>
      </c>
      <c r="E133">
        <v>4</v>
      </c>
      <c r="F133">
        <v>1</v>
      </c>
      <c r="I133" t="s">
        <v>47</v>
      </c>
      <c r="J133" t="s">
        <v>48</v>
      </c>
    </row>
    <row r="134" spans="1:13" hidden="1" x14ac:dyDescent="0.35">
      <c r="A134" s="6">
        <v>45335</v>
      </c>
      <c r="B134" t="s">
        <v>1328</v>
      </c>
      <c r="C134" t="s">
        <v>115</v>
      </c>
      <c r="D134">
        <v>8</v>
      </c>
      <c r="E134">
        <v>23</v>
      </c>
      <c r="F134">
        <v>2</v>
      </c>
      <c r="G134" t="s">
        <v>34</v>
      </c>
    </row>
    <row r="135" spans="1:13" x14ac:dyDescent="0.35">
      <c r="A135" s="6">
        <v>45643</v>
      </c>
      <c r="B135" t="s">
        <v>154</v>
      </c>
      <c r="C135" t="s">
        <v>53</v>
      </c>
      <c r="D135">
        <v>4</v>
      </c>
      <c r="E135">
        <v>25</v>
      </c>
      <c r="F135">
        <v>2</v>
      </c>
      <c r="G135" t="s">
        <v>827</v>
      </c>
      <c r="L135" t="s">
        <v>47</v>
      </c>
      <c r="M135" t="s">
        <v>47</v>
      </c>
    </row>
    <row r="136" spans="1:13" x14ac:dyDescent="0.35">
      <c r="A136" s="6">
        <v>45643</v>
      </c>
      <c r="B136" t="s">
        <v>154</v>
      </c>
      <c r="C136" t="s">
        <v>53</v>
      </c>
      <c r="D136">
        <v>4</v>
      </c>
      <c r="E136">
        <v>23</v>
      </c>
      <c r="F136">
        <v>2</v>
      </c>
      <c r="I136" t="s">
        <v>47</v>
      </c>
      <c r="J136" t="s">
        <v>48</v>
      </c>
      <c r="M136" t="s">
        <v>47</v>
      </c>
    </row>
    <row r="137" spans="1:13" x14ac:dyDescent="0.35">
      <c r="A137" s="6">
        <v>45643</v>
      </c>
      <c r="B137" t="s">
        <v>154</v>
      </c>
      <c r="C137" t="s">
        <v>53</v>
      </c>
      <c r="D137">
        <v>4</v>
      </c>
      <c r="E137">
        <v>23</v>
      </c>
      <c r="F137">
        <v>2</v>
      </c>
      <c r="I137" t="s">
        <v>47</v>
      </c>
      <c r="J137" t="s">
        <v>48</v>
      </c>
      <c r="M137" t="s">
        <v>47</v>
      </c>
    </row>
    <row r="138" spans="1:13" x14ac:dyDescent="0.35">
      <c r="A138" s="6">
        <v>45638</v>
      </c>
      <c r="B138" t="s">
        <v>154</v>
      </c>
      <c r="C138" t="s">
        <v>115</v>
      </c>
      <c r="D138" t="s">
        <v>353</v>
      </c>
      <c r="E138">
        <v>8</v>
      </c>
      <c r="F138">
        <v>2</v>
      </c>
      <c r="I138" t="s">
        <v>47</v>
      </c>
      <c r="J138" t="s">
        <v>48</v>
      </c>
      <c r="M138" t="s">
        <v>47</v>
      </c>
    </row>
    <row r="139" spans="1:13" hidden="1" x14ac:dyDescent="0.35">
      <c r="A139" s="6">
        <v>45336</v>
      </c>
      <c r="B139" t="s">
        <v>1290</v>
      </c>
      <c r="C139" t="s">
        <v>64</v>
      </c>
      <c r="D139" t="s">
        <v>118</v>
      </c>
      <c r="E139">
        <v>15</v>
      </c>
      <c r="F139">
        <v>5</v>
      </c>
      <c r="I139" t="s">
        <v>47</v>
      </c>
      <c r="J139" t="s">
        <v>48</v>
      </c>
    </row>
    <row r="140" spans="1:13" hidden="1" x14ac:dyDescent="0.35">
      <c r="A140" s="6">
        <v>45336</v>
      </c>
      <c r="B140" t="s">
        <v>1259</v>
      </c>
      <c r="C140" t="s">
        <v>225</v>
      </c>
      <c r="D140" t="s">
        <v>1291</v>
      </c>
      <c r="E140">
        <v>2</v>
      </c>
      <c r="F140">
        <v>2</v>
      </c>
      <c r="I140" t="s">
        <v>47</v>
      </c>
      <c r="J140" t="s">
        <v>1292</v>
      </c>
    </row>
    <row r="141" spans="1:13" x14ac:dyDescent="0.35">
      <c r="A141" s="6">
        <v>45643</v>
      </c>
      <c r="B141" t="s">
        <v>480</v>
      </c>
      <c r="C141" t="s">
        <v>64</v>
      </c>
      <c r="D141" t="s">
        <v>585</v>
      </c>
      <c r="E141">
        <v>10</v>
      </c>
      <c r="F141">
        <v>4</v>
      </c>
      <c r="I141" t="s">
        <v>47</v>
      </c>
      <c r="J141" t="s">
        <v>48</v>
      </c>
      <c r="M141" t="s">
        <v>47</v>
      </c>
    </row>
    <row r="142" spans="1:13" hidden="1" x14ac:dyDescent="0.35">
      <c r="A142" s="6">
        <v>45337</v>
      </c>
      <c r="B142" t="s">
        <v>1317</v>
      </c>
      <c r="C142" t="s">
        <v>53</v>
      </c>
      <c r="D142" s="11" t="s">
        <v>1319</v>
      </c>
      <c r="E142">
        <v>6</v>
      </c>
      <c r="F142">
        <v>2</v>
      </c>
      <c r="I142" t="s">
        <v>47</v>
      </c>
      <c r="J142" t="s">
        <v>48</v>
      </c>
    </row>
    <row r="143" spans="1:13" x14ac:dyDescent="0.35">
      <c r="A143" s="6">
        <v>45644</v>
      </c>
      <c r="B143" t="s">
        <v>480</v>
      </c>
      <c r="C143" t="s">
        <v>64</v>
      </c>
      <c r="D143" t="s">
        <v>564</v>
      </c>
      <c r="E143">
        <v>5</v>
      </c>
      <c r="F143">
        <v>2</v>
      </c>
      <c r="I143" t="s">
        <v>47</v>
      </c>
      <c r="J143" t="s">
        <v>48</v>
      </c>
      <c r="M143" t="s">
        <v>47</v>
      </c>
    </row>
    <row r="144" spans="1:13" x14ac:dyDescent="0.35">
      <c r="A144" s="6">
        <v>45644</v>
      </c>
      <c r="B144" t="s">
        <v>480</v>
      </c>
      <c r="C144" t="s">
        <v>64</v>
      </c>
      <c r="D144" t="s">
        <v>564</v>
      </c>
      <c r="E144">
        <v>5</v>
      </c>
      <c r="F144">
        <v>2</v>
      </c>
      <c r="I144" t="s">
        <v>47</v>
      </c>
      <c r="J144" t="s">
        <v>48</v>
      </c>
      <c r="M144" t="s">
        <v>47</v>
      </c>
    </row>
    <row r="145" spans="1:13" hidden="1" x14ac:dyDescent="0.35">
      <c r="A145" s="6">
        <v>45338</v>
      </c>
      <c r="B145" t="s">
        <v>1518</v>
      </c>
      <c r="C145" t="s">
        <v>115</v>
      </c>
      <c r="D145">
        <v>7</v>
      </c>
      <c r="E145">
        <v>21</v>
      </c>
      <c r="F145">
        <v>2</v>
      </c>
      <c r="I145" t="s">
        <v>47</v>
      </c>
      <c r="J145" t="s">
        <v>48</v>
      </c>
    </row>
    <row r="146" spans="1:13" x14ac:dyDescent="0.35">
      <c r="A146" s="6">
        <v>45645</v>
      </c>
      <c r="B146" t="s">
        <v>480</v>
      </c>
      <c r="C146" t="s">
        <v>64</v>
      </c>
      <c r="D146" t="s">
        <v>585</v>
      </c>
      <c r="E146">
        <v>8</v>
      </c>
      <c r="F146">
        <v>3</v>
      </c>
      <c r="I146" t="s">
        <v>47</v>
      </c>
      <c r="J146" t="s">
        <v>48</v>
      </c>
      <c r="M146" t="s">
        <v>47</v>
      </c>
    </row>
    <row r="147" spans="1:13" hidden="1" x14ac:dyDescent="0.35">
      <c r="A147" s="6">
        <v>45342</v>
      </c>
      <c r="B147" t="s">
        <v>367</v>
      </c>
      <c r="C147" t="s">
        <v>55</v>
      </c>
      <c r="D147" t="s">
        <v>1254</v>
      </c>
      <c r="E147">
        <v>8</v>
      </c>
      <c r="F147">
        <v>2</v>
      </c>
      <c r="I147" t="s">
        <v>47</v>
      </c>
      <c r="J147" t="s">
        <v>48</v>
      </c>
    </row>
    <row r="148" spans="1:13" hidden="1" x14ac:dyDescent="0.35">
      <c r="A148" s="6">
        <v>45342</v>
      </c>
      <c r="B148" t="s">
        <v>1323</v>
      </c>
      <c r="C148" t="s">
        <v>55</v>
      </c>
      <c r="D148" t="s">
        <v>1324</v>
      </c>
      <c r="E148">
        <v>14</v>
      </c>
      <c r="F148">
        <v>1</v>
      </c>
      <c r="H148" t="s">
        <v>47</v>
      </c>
    </row>
    <row r="149" spans="1:13" hidden="1" x14ac:dyDescent="0.35">
      <c r="A149" s="6">
        <v>45343</v>
      </c>
      <c r="B149" t="s">
        <v>1321</v>
      </c>
      <c r="C149" t="s">
        <v>55</v>
      </c>
      <c r="D149" t="s">
        <v>1412</v>
      </c>
      <c r="E149">
        <v>11</v>
      </c>
      <c r="F149">
        <v>2</v>
      </c>
      <c r="I149" t="s">
        <v>47</v>
      </c>
      <c r="J149" t="s">
        <v>48</v>
      </c>
    </row>
    <row r="150" spans="1:13" hidden="1" x14ac:dyDescent="0.35">
      <c r="A150" s="6">
        <v>45343</v>
      </c>
      <c r="B150" t="s">
        <v>1302</v>
      </c>
      <c r="C150" t="s">
        <v>115</v>
      </c>
      <c r="D150">
        <v>7</v>
      </c>
      <c r="E150">
        <v>5</v>
      </c>
      <c r="F150">
        <v>2</v>
      </c>
      <c r="I150" t="s">
        <v>47</v>
      </c>
      <c r="J150" t="s">
        <v>48</v>
      </c>
    </row>
    <row r="151" spans="1:13" x14ac:dyDescent="0.35">
      <c r="A151" s="6">
        <v>45483</v>
      </c>
      <c r="B151" t="s">
        <v>1626</v>
      </c>
      <c r="C151" t="s">
        <v>64</v>
      </c>
      <c r="D151" t="s">
        <v>585</v>
      </c>
      <c r="E151">
        <v>7</v>
      </c>
      <c r="F151">
        <v>2</v>
      </c>
      <c r="I151" t="s">
        <v>47</v>
      </c>
      <c r="J151" t="s">
        <v>48</v>
      </c>
      <c r="M151" t="s">
        <v>47</v>
      </c>
    </row>
    <row r="152" spans="1:13" x14ac:dyDescent="0.35">
      <c r="A152" s="6">
        <v>45316</v>
      </c>
      <c r="B152" t="s">
        <v>85</v>
      </c>
      <c r="C152" t="s">
        <v>55</v>
      </c>
      <c r="D152" t="s">
        <v>158</v>
      </c>
      <c r="E152">
        <v>2</v>
      </c>
      <c r="F152">
        <v>1</v>
      </c>
      <c r="I152" t="s">
        <v>47</v>
      </c>
      <c r="J152" t="s">
        <v>48</v>
      </c>
      <c r="M152" t="s">
        <v>47</v>
      </c>
    </row>
    <row r="153" spans="1:13" x14ac:dyDescent="0.35">
      <c r="A153" s="6">
        <v>45441</v>
      </c>
      <c r="B153" t="s">
        <v>85</v>
      </c>
      <c r="C153" t="s">
        <v>55</v>
      </c>
      <c r="D153" t="s">
        <v>158</v>
      </c>
      <c r="E153">
        <v>2</v>
      </c>
      <c r="F153">
        <v>1</v>
      </c>
      <c r="I153" t="s">
        <v>47</v>
      </c>
      <c r="J153" t="s">
        <v>48</v>
      </c>
      <c r="M153" t="s">
        <v>47</v>
      </c>
    </row>
    <row r="154" spans="1:13" x14ac:dyDescent="0.35">
      <c r="A154" s="6">
        <v>45467</v>
      </c>
      <c r="B154" t="s">
        <v>85</v>
      </c>
      <c r="C154" t="s">
        <v>55</v>
      </c>
      <c r="D154" t="s">
        <v>158</v>
      </c>
      <c r="E154">
        <v>4</v>
      </c>
      <c r="F154">
        <v>2</v>
      </c>
      <c r="I154" t="s">
        <v>47</v>
      </c>
      <c r="J154" t="s">
        <v>48</v>
      </c>
      <c r="M154" t="s">
        <v>47</v>
      </c>
    </row>
    <row r="155" spans="1:13" hidden="1" x14ac:dyDescent="0.35">
      <c r="A155" s="6">
        <v>45343</v>
      </c>
      <c r="B155" t="s">
        <v>1322</v>
      </c>
      <c r="C155" t="s">
        <v>64</v>
      </c>
      <c r="D155" t="s">
        <v>585</v>
      </c>
      <c r="E155">
        <v>16</v>
      </c>
      <c r="F155">
        <v>5</v>
      </c>
      <c r="I155" t="s">
        <v>47</v>
      </c>
      <c r="J155" t="s">
        <v>48</v>
      </c>
    </row>
    <row r="156" spans="1:13" x14ac:dyDescent="0.35">
      <c r="A156" s="6">
        <v>45572</v>
      </c>
      <c r="B156" t="s">
        <v>1852</v>
      </c>
      <c r="C156" t="s">
        <v>55</v>
      </c>
      <c r="D156" t="s">
        <v>158</v>
      </c>
      <c r="E156">
        <v>1</v>
      </c>
      <c r="F156">
        <v>1</v>
      </c>
      <c r="I156" t="s">
        <v>47</v>
      </c>
      <c r="J156" t="s">
        <v>48</v>
      </c>
      <c r="M156" t="s">
        <v>47</v>
      </c>
    </row>
    <row r="157" spans="1:13" x14ac:dyDescent="0.35">
      <c r="A157" s="6">
        <v>45645</v>
      </c>
      <c r="B157" t="s">
        <v>1852</v>
      </c>
      <c r="C157" t="s">
        <v>55</v>
      </c>
      <c r="D157" t="s">
        <v>158</v>
      </c>
      <c r="E157">
        <v>6</v>
      </c>
      <c r="F157">
        <v>2</v>
      </c>
      <c r="I157" t="s">
        <v>47</v>
      </c>
      <c r="J157" t="s">
        <v>48</v>
      </c>
      <c r="M157" t="s">
        <v>47</v>
      </c>
    </row>
    <row r="158" spans="1:13" hidden="1" x14ac:dyDescent="0.35">
      <c r="A158" s="6">
        <v>45345</v>
      </c>
      <c r="B158" t="s">
        <v>1268</v>
      </c>
      <c r="C158" t="s">
        <v>59</v>
      </c>
      <c r="D158">
        <v>3</v>
      </c>
      <c r="E158">
        <v>18</v>
      </c>
      <c r="F158">
        <v>2</v>
      </c>
      <c r="G158" t="s">
        <v>34</v>
      </c>
    </row>
    <row r="159" spans="1:13" x14ac:dyDescent="0.35">
      <c r="A159" s="6">
        <v>45586</v>
      </c>
      <c r="B159" t="s">
        <v>1852</v>
      </c>
      <c r="C159" t="s">
        <v>55</v>
      </c>
      <c r="D159" t="s">
        <v>158</v>
      </c>
      <c r="E159">
        <v>8</v>
      </c>
      <c r="F159">
        <v>5</v>
      </c>
      <c r="I159" t="s">
        <v>47</v>
      </c>
      <c r="J159" t="s">
        <v>48</v>
      </c>
      <c r="M159" t="s">
        <v>47</v>
      </c>
    </row>
    <row r="160" spans="1:13" hidden="1" x14ac:dyDescent="0.35">
      <c r="A160" s="6">
        <v>45345</v>
      </c>
      <c r="B160" t="s">
        <v>1268</v>
      </c>
      <c r="C160" t="s">
        <v>59</v>
      </c>
      <c r="D160">
        <v>3</v>
      </c>
      <c r="E160">
        <v>16</v>
      </c>
      <c r="F160">
        <v>3</v>
      </c>
      <c r="I160" t="s">
        <v>47</v>
      </c>
      <c r="J160" t="s">
        <v>48</v>
      </c>
    </row>
    <row r="161" spans="1:13" hidden="1" x14ac:dyDescent="0.35">
      <c r="A161" s="6">
        <v>45345</v>
      </c>
      <c r="B161" t="s">
        <v>1310</v>
      </c>
      <c r="C161" t="s">
        <v>55</v>
      </c>
      <c r="D161" t="s">
        <v>62</v>
      </c>
      <c r="E161">
        <v>6</v>
      </c>
      <c r="F161">
        <v>1</v>
      </c>
      <c r="I161" t="s">
        <v>47</v>
      </c>
      <c r="J161" t="s">
        <v>48</v>
      </c>
    </row>
    <row r="162" spans="1:13" hidden="1" x14ac:dyDescent="0.35">
      <c r="A162" s="6">
        <v>45345</v>
      </c>
      <c r="B162" t="s">
        <v>1145</v>
      </c>
      <c r="C162" t="s">
        <v>64</v>
      </c>
      <c r="D162" t="s">
        <v>585</v>
      </c>
      <c r="E162">
        <v>14</v>
      </c>
      <c r="F162">
        <v>3</v>
      </c>
      <c r="I162" t="s">
        <v>47</v>
      </c>
      <c r="J162" t="s">
        <v>48</v>
      </c>
    </row>
    <row r="163" spans="1:13" hidden="1" x14ac:dyDescent="0.35">
      <c r="A163" s="6">
        <v>45345</v>
      </c>
      <c r="B163" t="s">
        <v>1311</v>
      </c>
      <c r="C163" t="s">
        <v>55</v>
      </c>
      <c r="D163" t="s">
        <v>1254</v>
      </c>
      <c r="E163">
        <v>18</v>
      </c>
      <c r="F163">
        <v>2</v>
      </c>
      <c r="I163" t="s">
        <v>47</v>
      </c>
      <c r="J163" t="s">
        <v>48</v>
      </c>
    </row>
    <row r="164" spans="1:13" hidden="1" x14ac:dyDescent="0.35">
      <c r="A164" s="6">
        <v>45345</v>
      </c>
      <c r="B164" t="s">
        <v>1311</v>
      </c>
      <c r="C164" t="s">
        <v>55</v>
      </c>
      <c r="D164" t="s">
        <v>1254</v>
      </c>
      <c r="E164">
        <v>18</v>
      </c>
      <c r="F164">
        <v>2</v>
      </c>
      <c r="I164" t="s">
        <v>47</v>
      </c>
      <c r="J164" t="s">
        <v>48</v>
      </c>
    </row>
    <row r="165" spans="1:13" x14ac:dyDescent="0.35">
      <c r="A165" s="6">
        <v>45532</v>
      </c>
      <c r="B165" t="s">
        <v>1675</v>
      </c>
      <c r="C165" t="s">
        <v>55</v>
      </c>
      <c r="D165" t="s">
        <v>1412</v>
      </c>
      <c r="E165">
        <v>18</v>
      </c>
      <c r="F165">
        <v>2</v>
      </c>
      <c r="I165" t="s">
        <v>47</v>
      </c>
      <c r="J165" t="s">
        <v>48</v>
      </c>
      <c r="M165" t="s">
        <v>47</v>
      </c>
    </row>
    <row r="166" spans="1:13" x14ac:dyDescent="0.35">
      <c r="A166" s="6">
        <v>45532</v>
      </c>
      <c r="B166" t="s">
        <v>1675</v>
      </c>
      <c r="C166" t="s">
        <v>55</v>
      </c>
      <c r="D166" t="s">
        <v>1412</v>
      </c>
      <c r="E166">
        <v>18</v>
      </c>
      <c r="F166">
        <v>2</v>
      </c>
      <c r="I166" t="s">
        <v>47</v>
      </c>
      <c r="J166" t="s">
        <v>48</v>
      </c>
      <c r="M166" t="s">
        <v>47</v>
      </c>
    </row>
    <row r="167" spans="1:13" hidden="1" x14ac:dyDescent="0.35">
      <c r="A167" s="6">
        <v>45348</v>
      </c>
      <c r="B167" t="s">
        <v>1315</v>
      </c>
      <c r="C167" t="s">
        <v>74</v>
      </c>
      <c r="D167">
        <v>10</v>
      </c>
      <c r="E167">
        <v>21</v>
      </c>
      <c r="F167">
        <v>2</v>
      </c>
      <c r="I167" t="s">
        <v>47</v>
      </c>
      <c r="J167" t="s">
        <v>48</v>
      </c>
    </row>
    <row r="168" spans="1:13" hidden="1" x14ac:dyDescent="0.35">
      <c r="A168" s="6">
        <v>45348</v>
      </c>
      <c r="B168" t="s">
        <v>1315</v>
      </c>
      <c r="C168" t="s">
        <v>74</v>
      </c>
      <c r="D168">
        <v>10</v>
      </c>
      <c r="E168">
        <v>21</v>
      </c>
      <c r="F168">
        <v>2</v>
      </c>
      <c r="I168" t="s">
        <v>47</v>
      </c>
      <c r="J168" t="s">
        <v>48</v>
      </c>
    </row>
    <row r="169" spans="1:13" x14ac:dyDescent="0.35">
      <c r="A169" s="6">
        <v>45631</v>
      </c>
      <c r="B169" t="s">
        <v>752</v>
      </c>
      <c r="C169" t="s">
        <v>1705</v>
      </c>
      <c r="D169" t="s">
        <v>1220</v>
      </c>
      <c r="E169">
        <v>25</v>
      </c>
      <c r="F169">
        <v>4</v>
      </c>
      <c r="I169" t="s">
        <v>47</v>
      </c>
      <c r="J169" t="s">
        <v>48</v>
      </c>
      <c r="M169" t="s">
        <v>47</v>
      </c>
    </row>
    <row r="170" spans="1:13" x14ac:dyDescent="0.35">
      <c r="A170" s="6">
        <v>45631</v>
      </c>
      <c r="B170" t="s">
        <v>752</v>
      </c>
      <c r="C170" t="s">
        <v>1705</v>
      </c>
      <c r="D170" t="s">
        <v>1220</v>
      </c>
      <c r="E170">
        <v>25</v>
      </c>
      <c r="F170">
        <v>4</v>
      </c>
      <c r="I170" t="s">
        <v>47</v>
      </c>
      <c r="J170" t="s">
        <v>48</v>
      </c>
      <c r="M170" t="s">
        <v>47</v>
      </c>
    </row>
    <row r="171" spans="1:13" x14ac:dyDescent="0.35">
      <c r="A171" s="6">
        <v>45637</v>
      </c>
      <c r="B171" t="s">
        <v>1932</v>
      </c>
      <c r="C171" t="s">
        <v>1266</v>
      </c>
      <c r="D171" t="s">
        <v>1933</v>
      </c>
      <c r="E171">
        <v>2</v>
      </c>
      <c r="F171">
        <v>3</v>
      </c>
      <c r="I171" t="s">
        <v>47</v>
      </c>
      <c r="J171" t="s">
        <v>48</v>
      </c>
      <c r="M171" t="s">
        <v>47</v>
      </c>
    </row>
    <row r="172" spans="1:13" x14ac:dyDescent="0.35">
      <c r="A172" s="6">
        <v>45617</v>
      </c>
      <c r="B172" t="s">
        <v>1111</v>
      </c>
      <c r="C172" t="s">
        <v>64</v>
      </c>
      <c r="D172" t="s">
        <v>585</v>
      </c>
      <c r="E172">
        <v>10</v>
      </c>
      <c r="F172">
        <v>2</v>
      </c>
      <c r="I172" t="s">
        <v>47</v>
      </c>
      <c r="J172" t="s">
        <v>48</v>
      </c>
      <c r="M172" t="s">
        <v>47</v>
      </c>
    </row>
    <row r="173" spans="1:13" x14ac:dyDescent="0.35">
      <c r="A173" s="6">
        <v>45624</v>
      </c>
      <c r="B173" t="s">
        <v>1111</v>
      </c>
      <c r="C173" t="s">
        <v>64</v>
      </c>
      <c r="D173" t="s">
        <v>585</v>
      </c>
      <c r="E173">
        <v>9</v>
      </c>
      <c r="F173">
        <v>3</v>
      </c>
      <c r="I173" t="s">
        <v>47</v>
      </c>
      <c r="J173" t="s">
        <v>48</v>
      </c>
      <c r="M173" t="s">
        <v>47</v>
      </c>
    </row>
    <row r="174" spans="1:13" hidden="1" x14ac:dyDescent="0.35">
      <c r="A174" s="6">
        <v>45349</v>
      </c>
      <c r="B174" t="s">
        <v>321</v>
      </c>
      <c r="C174" t="s">
        <v>55</v>
      </c>
      <c r="D174" t="s">
        <v>1254</v>
      </c>
      <c r="E174">
        <v>19</v>
      </c>
      <c r="F174">
        <v>2</v>
      </c>
      <c r="I174" t="s">
        <v>47</v>
      </c>
      <c r="J174" t="s">
        <v>48</v>
      </c>
    </row>
    <row r="175" spans="1:13" hidden="1" x14ac:dyDescent="0.35">
      <c r="A175" s="6">
        <v>45349</v>
      </c>
      <c r="B175" t="s">
        <v>1305</v>
      </c>
      <c r="C175" t="s">
        <v>115</v>
      </c>
      <c r="D175" t="s">
        <v>353</v>
      </c>
      <c r="E175">
        <v>18</v>
      </c>
      <c r="F175">
        <v>1</v>
      </c>
      <c r="I175" t="s">
        <v>47</v>
      </c>
      <c r="J175" t="s">
        <v>48</v>
      </c>
    </row>
    <row r="176" spans="1:13" hidden="1" x14ac:dyDescent="0.35">
      <c r="A176" s="6">
        <v>45349</v>
      </c>
      <c r="B176" t="s">
        <v>1305</v>
      </c>
      <c r="C176" t="s">
        <v>115</v>
      </c>
      <c r="D176" t="s">
        <v>353</v>
      </c>
      <c r="E176">
        <v>18</v>
      </c>
      <c r="F176">
        <v>1</v>
      </c>
      <c r="I176" t="s">
        <v>47</v>
      </c>
      <c r="J176" t="s">
        <v>48</v>
      </c>
    </row>
    <row r="177" spans="1:13" hidden="1" x14ac:dyDescent="0.35">
      <c r="A177" s="6">
        <v>45349</v>
      </c>
      <c r="B177" t="s">
        <v>1312</v>
      </c>
      <c r="C177" t="s">
        <v>115</v>
      </c>
      <c r="D177">
        <v>9</v>
      </c>
      <c r="E177">
        <v>9</v>
      </c>
      <c r="F177">
        <v>3</v>
      </c>
      <c r="I177" t="s">
        <v>47</v>
      </c>
      <c r="J177" t="s">
        <v>48</v>
      </c>
    </row>
    <row r="178" spans="1:13" x14ac:dyDescent="0.35">
      <c r="A178" s="6">
        <v>45616</v>
      </c>
      <c r="B178" t="s">
        <v>456</v>
      </c>
      <c r="C178" t="s">
        <v>64</v>
      </c>
      <c r="D178" t="s">
        <v>585</v>
      </c>
      <c r="E178">
        <v>15</v>
      </c>
      <c r="F178">
        <v>3</v>
      </c>
      <c r="I178" t="s">
        <v>47</v>
      </c>
      <c r="J178" t="s">
        <v>48</v>
      </c>
      <c r="M178" t="s">
        <v>47</v>
      </c>
    </row>
    <row r="179" spans="1:13" hidden="1" x14ac:dyDescent="0.35">
      <c r="A179" s="6">
        <v>45349</v>
      </c>
      <c r="B179" t="s">
        <v>925</v>
      </c>
      <c r="C179" t="s">
        <v>55</v>
      </c>
      <c r="D179" t="s">
        <v>1255</v>
      </c>
      <c r="E179">
        <v>22</v>
      </c>
      <c r="F179">
        <v>2</v>
      </c>
      <c r="I179" t="s">
        <v>47</v>
      </c>
    </row>
    <row r="180" spans="1:13" x14ac:dyDescent="0.35">
      <c r="A180" s="6">
        <v>45490</v>
      </c>
      <c r="B180" t="s">
        <v>1624</v>
      </c>
      <c r="C180" t="s">
        <v>64</v>
      </c>
      <c r="D180" t="s">
        <v>585</v>
      </c>
      <c r="E180">
        <v>1</v>
      </c>
      <c r="F180">
        <v>1</v>
      </c>
      <c r="I180" t="s">
        <v>47</v>
      </c>
      <c r="J180" t="s">
        <v>48</v>
      </c>
      <c r="M180" t="s">
        <v>47</v>
      </c>
    </row>
    <row r="181" spans="1:13" x14ac:dyDescent="0.35">
      <c r="A181" s="6">
        <v>45623</v>
      </c>
      <c r="B181" t="s">
        <v>2104</v>
      </c>
      <c r="C181" t="s">
        <v>64</v>
      </c>
      <c r="D181" t="s">
        <v>585</v>
      </c>
      <c r="E181">
        <v>24</v>
      </c>
      <c r="F181">
        <v>5</v>
      </c>
      <c r="I181" t="s">
        <v>47</v>
      </c>
      <c r="J181" t="s">
        <v>48</v>
      </c>
      <c r="M181" t="s">
        <v>47</v>
      </c>
    </row>
    <row r="182" spans="1:13" x14ac:dyDescent="0.35">
      <c r="A182" s="6">
        <v>45623</v>
      </c>
      <c r="B182" t="s">
        <v>2105</v>
      </c>
      <c r="C182" t="s">
        <v>64</v>
      </c>
      <c r="D182" t="s">
        <v>585</v>
      </c>
      <c r="E182">
        <v>22</v>
      </c>
      <c r="F182">
        <v>2</v>
      </c>
      <c r="I182" t="s">
        <v>47</v>
      </c>
      <c r="J182" t="s">
        <v>48</v>
      </c>
      <c r="M182" t="s">
        <v>47</v>
      </c>
    </row>
    <row r="183" spans="1:13" x14ac:dyDescent="0.35">
      <c r="A183" s="6">
        <v>45636</v>
      </c>
      <c r="B183" t="s">
        <v>1106</v>
      </c>
      <c r="C183" t="s">
        <v>64</v>
      </c>
      <c r="D183" t="s">
        <v>585</v>
      </c>
      <c r="E183">
        <v>7</v>
      </c>
      <c r="F183">
        <v>4</v>
      </c>
      <c r="I183" t="s">
        <v>47</v>
      </c>
      <c r="J183" t="s">
        <v>48</v>
      </c>
      <c r="M183" t="s">
        <v>47</v>
      </c>
    </row>
    <row r="184" spans="1:13" x14ac:dyDescent="0.35">
      <c r="A184" s="6">
        <v>45631</v>
      </c>
      <c r="B184" t="s">
        <v>1106</v>
      </c>
      <c r="C184" t="s">
        <v>64</v>
      </c>
      <c r="D184" t="s">
        <v>585</v>
      </c>
      <c r="E184">
        <v>6</v>
      </c>
      <c r="F184">
        <v>3</v>
      </c>
      <c r="I184" t="s">
        <v>47</v>
      </c>
      <c r="J184" t="s">
        <v>48</v>
      </c>
      <c r="M184" t="s">
        <v>47</v>
      </c>
    </row>
    <row r="185" spans="1:13" hidden="1" x14ac:dyDescent="0.35">
      <c r="A185" s="6">
        <v>45350</v>
      </c>
      <c r="B185" t="s">
        <v>1306</v>
      </c>
      <c r="C185" t="s">
        <v>115</v>
      </c>
      <c r="D185" t="s">
        <v>311</v>
      </c>
      <c r="E185">
        <v>5</v>
      </c>
      <c r="F185">
        <v>2</v>
      </c>
      <c r="I185" t="s">
        <v>47</v>
      </c>
      <c r="J185" t="s">
        <v>48</v>
      </c>
    </row>
    <row r="186" spans="1:13" hidden="1" x14ac:dyDescent="0.35">
      <c r="A186" s="6">
        <v>45350</v>
      </c>
      <c r="B186" t="s">
        <v>1302</v>
      </c>
      <c r="C186" t="s">
        <v>115</v>
      </c>
      <c r="D186">
        <v>7</v>
      </c>
      <c r="E186">
        <v>5</v>
      </c>
      <c r="F186">
        <v>2</v>
      </c>
      <c r="I186" t="s">
        <v>47</v>
      </c>
      <c r="J186" t="s">
        <v>48</v>
      </c>
    </row>
    <row r="187" spans="1:13" hidden="1" x14ac:dyDescent="0.35">
      <c r="A187" s="6">
        <v>45350</v>
      </c>
      <c r="B187" t="s">
        <v>1307</v>
      </c>
      <c r="C187" t="s">
        <v>115</v>
      </c>
      <c r="D187">
        <v>9</v>
      </c>
      <c r="E187">
        <v>21</v>
      </c>
      <c r="F187">
        <v>2</v>
      </c>
      <c r="I187" t="s">
        <v>47</v>
      </c>
      <c r="J187" t="s">
        <v>48</v>
      </c>
    </row>
    <row r="188" spans="1:13" hidden="1" x14ac:dyDescent="0.35">
      <c r="A188" s="6">
        <v>45350</v>
      </c>
      <c r="B188" t="s">
        <v>1408</v>
      </c>
      <c r="C188" t="s">
        <v>284</v>
      </c>
      <c r="D188" t="s">
        <v>183</v>
      </c>
      <c r="E188">
        <v>18</v>
      </c>
      <c r="F188">
        <v>2</v>
      </c>
      <c r="I188" t="s">
        <v>47</v>
      </c>
    </row>
    <row r="189" spans="1:13" x14ac:dyDescent="0.35">
      <c r="A189" s="6">
        <v>45622</v>
      </c>
      <c r="B189" t="s">
        <v>1813</v>
      </c>
      <c r="C189" t="s">
        <v>64</v>
      </c>
      <c r="D189" t="s">
        <v>585</v>
      </c>
      <c r="E189">
        <v>13</v>
      </c>
      <c r="F189">
        <v>2</v>
      </c>
      <c r="I189" t="s">
        <v>47</v>
      </c>
      <c r="J189" t="s">
        <v>48</v>
      </c>
      <c r="M189" t="s">
        <v>47</v>
      </c>
    </row>
    <row r="190" spans="1:13" hidden="1" x14ac:dyDescent="0.35">
      <c r="A190" s="6">
        <v>45351</v>
      </c>
      <c r="B190" t="s">
        <v>1308</v>
      </c>
      <c r="C190" t="s">
        <v>55</v>
      </c>
      <c r="D190" t="s">
        <v>1254</v>
      </c>
      <c r="E190">
        <v>15</v>
      </c>
      <c r="F190">
        <v>3</v>
      </c>
      <c r="I190" t="s">
        <v>47</v>
      </c>
      <c r="J190" t="s">
        <v>48</v>
      </c>
    </row>
    <row r="191" spans="1:13" x14ac:dyDescent="0.35">
      <c r="A191" s="6">
        <v>45623</v>
      </c>
      <c r="B191" t="s">
        <v>1813</v>
      </c>
      <c r="C191" t="s">
        <v>64</v>
      </c>
      <c r="D191" t="s">
        <v>585</v>
      </c>
      <c r="E191">
        <v>11</v>
      </c>
      <c r="F191">
        <v>2</v>
      </c>
      <c r="I191" t="s">
        <v>47</v>
      </c>
      <c r="J191" t="s">
        <v>48</v>
      </c>
      <c r="M191" t="s">
        <v>47</v>
      </c>
    </row>
    <row r="192" spans="1:13" x14ac:dyDescent="0.35">
      <c r="A192" s="6">
        <v>45637</v>
      </c>
      <c r="B192" t="s">
        <v>1938</v>
      </c>
      <c r="C192" t="s">
        <v>64</v>
      </c>
      <c r="D192" t="s">
        <v>585</v>
      </c>
      <c r="E192">
        <v>15</v>
      </c>
      <c r="F192">
        <v>5</v>
      </c>
      <c r="I192" t="s">
        <v>47</v>
      </c>
      <c r="M192" t="s">
        <v>47</v>
      </c>
    </row>
    <row r="193" spans="1:13" x14ac:dyDescent="0.35">
      <c r="A193" s="6">
        <v>45630</v>
      </c>
      <c r="B193" t="s">
        <v>1001</v>
      </c>
      <c r="C193" t="s">
        <v>64</v>
      </c>
      <c r="D193" t="s">
        <v>585</v>
      </c>
      <c r="E193">
        <v>11</v>
      </c>
      <c r="F193">
        <v>2</v>
      </c>
      <c r="I193" t="s">
        <v>47</v>
      </c>
      <c r="J193" t="s">
        <v>48</v>
      </c>
      <c r="M193" t="s">
        <v>47</v>
      </c>
    </row>
    <row r="194" spans="1:13" hidden="1" x14ac:dyDescent="0.35">
      <c r="A194" s="6">
        <v>45355</v>
      </c>
      <c r="B194" t="s">
        <v>982</v>
      </c>
      <c r="C194" t="s">
        <v>53</v>
      </c>
      <c r="D194">
        <v>6</v>
      </c>
      <c r="E194">
        <v>17</v>
      </c>
      <c r="F194">
        <v>2</v>
      </c>
      <c r="G194" t="s">
        <v>35</v>
      </c>
    </row>
    <row r="195" spans="1:13" hidden="1" x14ac:dyDescent="0.35">
      <c r="A195" s="6">
        <v>45355</v>
      </c>
      <c r="B195" t="s">
        <v>171</v>
      </c>
      <c r="C195" t="s">
        <v>55</v>
      </c>
      <c r="D195" t="s">
        <v>1295</v>
      </c>
      <c r="E195">
        <v>11</v>
      </c>
      <c r="F195">
        <v>2</v>
      </c>
      <c r="I195" t="s">
        <v>47</v>
      </c>
      <c r="J195" t="s">
        <v>48</v>
      </c>
    </row>
    <row r="196" spans="1:13" hidden="1" x14ac:dyDescent="0.35">
      <c r="A196" s="6">
        <v>45356</v>
      </c>
      <c r="B196" t="s">
        <v>1301</v>
      </c>
      <c r="C196" t="s">
        <v>55</v>
      </c>
      <c r="D196" t="s">
        <v>930</v>
      </c>
      <c r="E196">
        <v>8</v>
      </c>
      <c r="F196">
        <v>2</v>
      </c>
      <c r="I196" t="s">
        <v>47</v>
      </c>
      <c r="J196" t="s">
        <v>48</v>
      </c>
    </row>
    <row r="197" spans="1:13" x14ac:dyDescent="0.35">
      <c r="A197" s="6">
        <v>45623</v>
      </c>
      <c r="B197" t="s">
        <v>1001</v>
      </c>
      <c r="C197" t="s">
        <v>64</v>
      </c>
      <c r="D197" t="s">
        <v>585</v>
      </c>
      <c r="E197">
        <v>12</v>
      </c>
      <c r="F197">
        <v>4</v>
      </c>
      <c r="I197" t="s">
        <v>47</v>
      </c>
      <c r="J197" t="s">
        <v>48</v>
      </c>
      <c r="M197" t="s">
        <v>47</v>
      </c>
    </row>
    <row r="198" spans="1:13" hidden="1" x14ac:dyDescent="0.35">
      <c r="A198" s="6">
        <v>45356</v>
      </c>
      <c r="B198" t="s">
        <v>123</v>
      </c>
      <c r="C198" t="s">
        <v>55</v>
      </c>
      <c r="D198" t="s">
        <v>1254</v>
      </c>
      <c r="E198">
        <v>30</v>
      </c>
      <c r="F198">
        <v>1</v>
      </c>
      <c r="I198" t="s">
        <v>47</v>
      </c>
      <c r="J198" t="s">
        <v>48</v>
      </c>
    </row>
    <row r="199" spans="1:13" hidden="1" x14ac:dyDescent="0.35">
      <c r="A199" s="6">
        <v>45356</v>
      </c>
      <c r="B199" t="s">
        <v>123</v>
      </c>
      <c r="C199" t="s">
        <v>55</v>
      </c>
      <c r="D199" t="s">
        <v>1254</v>
      </c>
      <c r="E199">
        <v>24</v>
      </c>
      <c r="F199">
        <v>2</v>
      </c>
      <c r="I199" t="s">
        <v>47</v>
      </c>
      <c r="J199" t="s">
        <v>48</v>
      </c>
    </row>
    <row r="200" spans="1:13" x14ac:dyDescent="0.35">
      <c r="A200" s="6">
        <v>45372</v>
      </c>
      <c r="B200" t="s">
        <v>1353</v>
      </c>
      <c r="C200" t="s">
        <v>64</v>
      </c>
      <c r="D200" t="s">
        <v>585</v>
      </c>
      <c r="E200">
        <v>14</v>
      </c>
      <c r="F200">
        <v>2</v>
      </c>
      <c r="I200" t="s">
        <v>47</v>
      </c>
      <c r="J200" t="s">
        <v>48</v>
      </c>
      <c r="M200" t="s">
        <v>47</v>
      </c>
    </row>
    <row r="201" spans="1:13" x14ac:dyDescent="0.35">
      <c r="A201" s="6">
        <v>45609</v>
      </c>
      <c r="B201" t="s">
        <v>1353</v>
      </c>
      <c r="C201" t="s">
        <v>64</v>
      </c>
      <c r="D201" t="s">
        <v>585</v>
      </c>
      <c r="E201">
        <v>1</v>
      </c>
      <c r="F201">
        <v>1</v>
      </c>
      <c r="I201" t="s">
        <v>47</v>
      </c>
      <c r="J201" t="s">
        <v>48</v>
      </c>
      <c r="M201" t="s">
        <v>47</v>
      </c>
    </row>
    <row r="202" spans="1:13" x14ac:dyDescent="0.35">
      <c r="A202" s="6">
        <v>45638</v>
      </c>
      <c r="B202" t="s">
        <v>1975</v>
      </c>
      <c r="C202" t="s">
        <v>64</v>
      </c>
      <c r="D202" t="s">
        <v>585</v>
      </c>
      <c r="E202">
        <v>12</v>
      </c>
      <c r="F202">
        <v>2</v>
      </c>
      <c r="I202" t="s">
        <v>47</v>
      </c>
      <c r="J202" t="s">
        <v>48</v>
      </c>
      <c r="M202" t="s">
        <v>47</v>
      </c>
    </row>
    <row r="203" spans="1:13" x14ac:dyDescent="0.35">
      <c r="A203" s="6">
        <v>45397</v>
      </c>
      <c r="B203" t="s">
        <v>365</v>
      </c>
      <c r="C203" t="s">
        <v>64</v>
      </c>
      <c r="D203" t="s">
        <v>585</v>
      </c>
      <c r="E203">
        <v>6</v>
      </c>
      <c r="F203">
        <v>2</v>
      </c>
      <c r="I203" t="s">
        <v>47</v>
      </c>
      <c r="J203" t="s">
        <v>48</v>
      </c>
      <c r="M203" t="s">
        <v>47</v>
      </c>
    </row>
    <row r="204" spans="1:13" x14ac:dyDescent="0.35">
      <c r="A204" s="6">
        <v>45548</v>
      </c>
      <c r="B204" t="s">
        <v>365</v>
      </c>
      <c r="C204" t="s">
        <v>64</v>
      </c>
      <c r="D204" t="s">
        <v>585</v>
      </c>
      <c r="E204">
        <v>4</v>
      </c>
      <c r="F204">
        <v>1</v>
      </c>
      <c r="I204" t="s">
        <v>47</v>
      </c>
      <c r="M204" t="s">
        <v>47</v>
      </c>
    </row>
    <row r="205" spans="1:13" hidden="1" x14ac:dyDescent="0.35">
      <c r="A205" s="6">
        <v>45357</v>
      </c>
      <c r="B205" t="s">
        <v>1302</v>
      </c>
      <c r="C205" t="s">
        <v>53</v>
      </c>
      <c r="D205">
        <v>5</v>
      </c>
      <c r="E205">
        <v>23</v>
      </c>
      <c r="F205">
        <v>2</v>
      </c>
      <c r="I205" t="s">
        <v>47</v>
      </c>
      <c r="J205" t="s">
        <v>48</v>
      </c>
    </row>
    <row r="206" spans="1:13" hidden="1" x14ac:dyDescent="0.35">
      <c r="A206" s="6">
        <v>45357</v>
      </c>
      <c r="B206" t="s">
        <v>1303</v>
      </c>
      <c r="C206" t="s">
        <v>55</v>
      </c>
      <c r="D206" t="s">
        <v>1076</v>
      </c>
      <c r="E206">
        <v>14</v>
      </c>
      <c r="F206">
        <v>1</v>
      </c>
      <c r="I206" t="s">
        <v>47</v>
      </c>
      <c r="J206" t="s">
        <v>48</v>
      </c>
    </row>
    <row r="207" spans="1:13" hidden="1" x14ac:dyDescent="0.35">
      <c r="A207" s="6">
        <v>45357</v>
      </c>
      <c r="B207" t="s">
        <v>1304</v>
      </c>
      <c r="C207" t="s">
        <v>115</v>
      </c>
      <c r="D207">
        <v>9</v>
      </c>
      <c r="E207">
        <v>31</v>
      </c>
      <c r="F207">
        <v>3</v>
      </c>
      <c r="I207" t="s">
        <v>47</v>
      </c>
      <c r="J207" t="s">
        <v>48</v>
      </c>
    </row>
    <row r="208" spans="1:13" x14ac:dyDescent="0.35">
      <c r="A208" s="6">
        <v>45410</v>
      </c>
      <c r="B208" t="s">
        <v>1459</v>
      </c>
      <c r="C208" t="s">
        <v>64</v>
      </c>
      <c r="D208" t="s">
        <v>585</v>
      </c>
      <c r="E208">
        <v>9</v>
      </c>
      <c r="F208">
        <v>2</v>
      </c>
      <c r="I208" t="s">
        <v>47</v>
      </c>
      <c r="J208" t="s">
        <v>48</v>
      </c>
      <c r="M208" t="s">
        <v>47</v>
      </c>
    </row>
    <row r="209" spans="1:13" x14ac:dyDescent="0.35">
      <c r="A209" s="6">
        <v>45371</v>
      </c>
      <c r="B209" t="s">
        <v>1363</v>
      </c>
      <c r="C209" t="s">
        <v>64</v>
      </c>
      <c r="D209" t="s">
        <v>585</v>
      </c>
      <c r="E209">
        <v>11</v>
      </c>
      <c r="F209">
        <v>3</v>
      </c>
      <c r="I209" t="s">
        <v>47</v>
      </c>
      <c r="M209" t="s">
        <v>47</v>
      </c>
    </row>
    <row r="210" spans="1:13" hidden="1" x14ac:dyDescent="0.35">
      <c r="A210" s="6">
        <v>45358</v>
      </c>
      <c r="B210" t="s">
        <v>123</v>
      </c>
      <c r="C210" t="s">
        <v>55</v>
      </c>
      <c r="D210" t="s">
        <v>1254</v>
      </c>
      <c r="E210">
        <v>27</v>
      </c>
      <c r="F210">
        <v>2</v>
      </c>
      <c r="H210" t="s">
        <v>47</v>
      </c>
    </row>
    <row r="211" spans="1:13" hidden="1" x14ac:dyDescent="0.35">
      <c r="A211" s="6">
        <v>45358</v>
      </c>
      <c r="B211" t="s">
        <v>123</v>
      </c>
      <c r="C211" t="s">
        <v>55</v>
      </c>
      <c r="D211" t="s">
        <v>1254</v>
      </c>
      <c r="E211">
        <v>27</v>
      </c>
      <c r="F211">
        <v>2</v>
      </c>
      <c r="I211" t="s">
        <v>47</v>
      </c>
      <c r="J211" t="s">
        <v>48</v>
      </c>
    </row>
    <row r="212" spans="1:13" hidden="1" x14ac:dyDescent="0.35">
      <c r="A212" s="6">
        <v>45358</v>
      </c>
      <c r="B212" t="s">
        <v>123</v>
      </c>
      <c r="C212" t="s">
        <v>55</v>
      </c>
      <c r="D212" t="s">
        <v>1254</v>
      </c>
      <c r="E212">
        <v>20</v>
      </c>
      <c r="F212">
        <v>2</v>
      </c>
      <c r="I212" t="s">
        <v>47</v>
      </c>
      <c r="J212" t="s">
        <v>48</v>
      </c>
    </row>
    <row r="213" spans="1:13" hidden="1" x14ac:dyDescent="0.35">
      <c r="A213" s="6">
        <v>45358</v>
      </c>
      <c r="B213" t="s">
        <v>1325</v>
      </c>
      <c r="C213" t="s">
        <v>225</v>
      </c>
      <c r="D213" t="s">
        <v>1326</v>
      </c>
      <c r="E213">
        <v>18</v>
      </c>
      <c r="F213">
        <v>10</v>
      </c>
      <c r="G213" t="s">
        <v>1250</v>
      </c>
    </row>
    <row r="214" spans="1:13" x14ac:dyDescent="0.35">
      <c r="A214" s="6">
        <v>45644</v>
      </c>
      <c r="B214" t="s">
        <v>1363</v>
      </c>
      <c r="C214" t="s">
        <v>64</v>
      </c>
      <c r="D214" t="s">
        <v>585</v>
      </c>
      <c r="E214">
        <v>13</v>
      </c>
      <c r="F214">
        <v>4</v>
      </c>
      <c r="I214" t="s">
        <v>47</v>
      </c>
      <c r="J214" t="s">
        <v>48</v>
      </c>
      <c r="M214" t="s">
        <v>47</v>
      </c>
    </row>
    <row r="215" spans="1:13" x14ac:dyDescent="0.35">
      <c r="A215" s="6">
        <v>45623</v>
      </c>
      <c r="B215" t="s">
        <v>929</v>
      </c>
      <c r="C215" t="s">
        <v>64</v>
      </c>
      <c r="D215" t="s">
        <v>585</v>
      </c>
      <c r="E215">
        <v>25</v>
      </c>
      <c r="F215">
        <v>4</v>
      </c>
      <c r="I215" t="s">
        <v>47</v>
      </c>
      <c r="J215" t="s">
        <v>48</v>
      </c>
      <c r="M215" t="s">
        <v>47</v>
      </c>
    </row>
    <row r="216" spans="1:13" hidden="1" x14ac:dyDescent="0.35">
      <c r="A216" s="6">
        <v>45358</v>
      </c>
      <c r="B216" t="s">
        <v>318</v>
      </c>
      <c r="C216" t="s">
        <v>115</v>
      </c>
      <c r="D216">
        <v>7</v>
      </c>
      <c r="E216">
        <v>22</v>
      </c>
      <c r="F216">
        <v>2</v>
      </c>
      <c r="I216" t="s">
        <v>47</v>
      </c>
      <c r="J216" t="s">
        <v>48</v>
      </c>
    </row>
    <row r="217" spans="1:13" x14ac:dyDescent="0.35">
      <c r="A217" s="6">
        <v>45492</v>
      </c>
      <c r="B217" t="s">
        <v>1232</v>
      </c>
      <c r="C217" t="s">
        <v>64</v>
      </c>
      <c r="D217" t="s">
        <v>585</v>
      </c>
      <c r="E217">
        <v>12</v>
      </c>
      <c r="F217">
        <v>4</v>
      </c>
      <c r="I217" t="s">
        <v>47</v>
      </c>
      <c r="J217" t="s">
        <v>48</v>
      </c>
      <c r="M217" t="s">
        <v>47</v>
      </c>
    </row>
    <row r="218" spans="1:13" hidden="1" x14ac:dyDescent="0.35">
      <c r="A218" s="6">
        <v>45358</v>
      </c>
      <c r="B218" t="s">
        <v>1355</v>
      </c>
      <c r="C218" t="s">
        <v>55</v>
      </c>
      <c r="D218" t="s">
        <v>1356</v>
      </c>
      <c r="E218">
        <v>5</v>
      </c>
      <c r="F218">
        <v>1</v>
      </c>
      <c r="H218" t="s">
        <v>47</v>
      </c>
    </row>
    <row r="219" spans="1:13" x14ac:dyDescent="0.35">
      <c r="A219" s="6">
        <v>45644</v>
      </c>
      <c r="B219" t="s">
        <v>1232</v>
      </c>
      <c r="C219" t="s">
        <v>64</v>
      </c>
      <c r="D219" t="s">
        <v>585</v>
      </c>
      <c r="E219">
        <v>16</v>
      </c>
      <c r="F219">
        <v>4</v>
      </c>
      <c r="I219" t="s">
        <v>47</v>
      </c>
      <c r="J219" t="s">
        <v>48</v>
      </c>
      <c r="M219" t="s">
        <v>47</v>
      </c>
    </row>
    <row r="220" spans="1:13" x14ac:dyDescent="0.35">
      <c r="A220" s="6">
        <v>45427</v>
      </c>
      <c r="B220" t="s">
        <v>1531</v>
      </c>
      <c r="C220" t="s">
        <v>64</v>
      </c>
      <c r="D220" t="s">
        <v>585</v>
      </c>
      <c r="E220">
        <v>15</v>
      </c>
      <c r="F220">
        <v>3</v>
      </c>
      <c r="I220" t="s">
        <v>47</v>
      </c>
      <c r="J220" t="s">
        <v>48</v>
      </c>
      <c r="M220" t="s">
        <v>47</v>
      </c>
    </row>
    <row r="221" spans="1:13" x14ac:dyDescent="0.35">
      <c r="A221" s="6">
        <v>45443</v>
      </c>
      <c r="B221" t="s">
        <v>1568</v>
      </c>
      <c r="C221" t="s">
        <v>64</v>
      </c>
      <c r="D221" t="s">
        <v>585</v>
      </c>
      <c r="E221">
        <v>16</v>
      </c>
      <c r="F221">
        <v>3</v>
      </c>
      <c r="I221" t="s">
        <v>47</v>
      </c>
      <c r="J221" t="s">
        <v>48</v>
      </c>
      <c r="M221" t="s">
        <v>47</v>
      </c>
    </row>
    <row r="222" spans="1:13" x14ac:dyDescent="0.35">
      <c r="A222" s="6">
        <v>45643</v>
      </c>
      <c r="B222" t="s">
        <v>1145</v>
      </c>
      <c r="C222" t="s">
        <v>64</v>
      </c>
      <c r="D222" t="s">
        <v>585</v>
      </c>
      <c r="E222">
        <v>6</v>
      </c>
      <c r="F222">
        <v>2</v>
      </c>
      <c r="I222" t="s">
        <v>47</v>
      </c>
      <c r="J222" t="s">
        <v>48</v>
      </c>
      <c r="M222" t="s">
        <v>47</v>
      </c>
    </row>
    <row r="223" spans="1:13" hidden="1" x14ac:dyDescent="0.35">
      <c r="A223" s="6">
        <v>45362</v>
      </c>
      <c r="B223" t="s">
        <v>1379</v>
      </c>
      <c r="C223" t="s">
        <v>55</v>
      </c>
      <c r="D223" t="s">
        <v>158</v>
      </c>
      <c r="E223">
        <v>9</v>
      </c>
      <c r="F223">
        <v>2</v>
      </c>
      <c r="I223" t="s">
        <v>47</v>
      </c>
      <c r="J223" t="s">
        <v>48</v>
      </c>
    </row>
    <row r="224" spans="1:13" hidden="1" x14ac:dyDescent="0.35">
      <c r="A224" s="6">
        <v>45363</v>
      </c>
      <c r="B224" t="s">
        <v>1041</v>
      </c>
      <c r="C224" t="s">
        <v>59</v>
      </c>
      <c r="D224">
        <v>3</v>
      </c>
      <c r="E224">
        <v>7</v>
      </c>
      <c r="F224">
        <v>2</v>
      </c>
      <c r="I224" t="s">
        <v>47</v>
      </c>
      <c r="J224" t="s">
        <v>48</v>
      </c>
    </row>
    <row r="225" spans="1:13" x14ac:dyDescent="0.35">
      <c r="A225" s="6">
        <v>45643</v>
      </c>
      <c r="B225" t="s">
        <v>1145</v>
      </c>
      <c r="C225" t="s">
        <v>64</v>
      </c>
      <c r="D225" t="s">
        <v>585</v>
      </c>
      <c r="E225">
        <v>6</v>
      </c>
      <c r="F225">
        <v>2</v>
      </c>
      <c r="I225" t="s">
        <v>47</v>
      </c>
      <c r="J225" t="s">
        <v>48</v>
      </c>
      <c r="M225" t="s">
        <v>47</v>
      </c>
    </row>
    <row r="226" spans="1:13" hidden="1" x14ac:dyDescent="0.35">
      <c r="A226" s="6">
        <v>45363</v>
      </c>
      <c r="B226" t="s">
        <v>1364</v>
      </c>
      <c r="C226" t="s">
        <v>115</v>
      </c>
      <c r="D226">
        <v>8</v>
      </c>
      <c r="E226">
        <v>16</v>
      </c>
      <c r="F226">
        <v>2</v>
      </c>
      <c r="I226" t="s">
        <v>47</v>
      </c>
      <c r="J226" t="s">
        <v>48</v>
      </c>
    </row>
    <row r="227" spans="1:13" hidden="1" x14ac:dyDescent="0.35">
      <c r="A227" s="6">
        <v>45364</v>
      </c>
      <c r="B227" t="s">
        <v>1327</v>
      </c>
      <c r="C227" t="s">
        <v>53</v>
      </c>
      <c r="D227">
        <v>4</v>
      </c>
      <c r="E227">
        <v>24</v>
      </c>
      <c r="F227">
        <v>2</v>
      </c>
      <c r="G227" t="s">
        <v>37</v>
      </c>
    </row>
    <row r="228" spans="1:13" hidden="1" x14ac:dyDescent="0.35">
      <c r="A228" s="6">
        <v>45364</v>
      </c>
      <c r="B228" t="s">
        <v>1327</v>
      </c>
      <c r="C228" t="s">
        <v>53</v>
      </c>
      <c r="D228">
        <v>4</v>
      </c>
      <c r="E228">
        <v>24</v>
      </c>
      <c r="F228">
        <v>2</v>
      </c>
      <c r="G228" t="s">
        <v>35</v>
      </c>
    </row>
    <row r="229" spans="1:13" hidden="1" x14ac:dyDescent="0.35">
      <c r="A229" s="6">
        <v>45364</v>
      </c>
      <c r="B229" t="s">
        <v>1328</v>
      </c>
      <c r="C229" t="s">
        <v>115</v>
      </c>
      <c r="D229">
        <v>8</v>
      </c>
      <c r="E229">
        <v>23</v>
      </c>
      <c r="F229">
        <v>2</v>
      </c>
      <c r="G229" t="s">
        <v>34</v>
      </c>
    </row>
    <row r="230" spans="1:13" hidden="1" x14ac:dyDescent="0.35">
      <c r="A230" s="6">
        <v>45364</v>
      </c>
      <c r="B230" t="s">
        <v>1328</v>
      </c>
      <c r="C230" t="s">
        <v>115</v>
      </c>
      <c r="D230">
        <v>8</v>
      </c>
      <c r="E230">
        <v>23</v>
      </c>
      <c r="F230">
        <v>2</v>
      </c>
      <c r="G230" t="s">
        <v>34</v>
      </c>
    </row>
    <row r="231" spans="1:13" hidden="1" x14ac:dyDescent="0.35">
      <c r="A231" s="6">
        <v>45364</v>
      </c>
      <c r="B231" t="s">
        <v>1328</v>
      </c>
      <c r="C231" t="s">
        <v>115</v>
      </c>
      <c r="D231">
        <v>8</v>
      </c>
      <c r="E231">
        <v>23</v>
      </c>
      <c r="F231">
        <v>2</v>
      </c>
      <c r="G231" t="s">
        <v>34</v>
      </c>
    </row>
    <row r="232" spans="1:13" hidden="1" x14ac:dyDescent="0.35">
      <c r="A232" s="6">
        <v>45364</v>
      </c>
      <c r="B232" t="s">
        <v>1328</v>
      </c>
      <c r="C232" t="s">
        <v>115</v>
      </c>
      <c r="D232">
        <v>8</v>
      </c>
      <c r="E232">
        <v>23</v>
      </c>
      <c r="F232">
        <v>2</v>
      </c>
      <c r="H232" t="s">
        <v>47</v>
      </c>
    </row>
    <row r="233" spans="1:13" hidden="1" x14ac:dyDescent="0.35">
      <c r="A233" s="6">
        <v>45364</v>
      </c>
      <c r="B233" t="s">
        <v>1126</v>
      </c>
      <c r="C233" t="s">
        <v>55</v>
      </c>
      <c r="D233" t="s">
        <v>1365</v>
      </c>
      <c r="E233">
        <v>28</v>
      </c>
      <c r="F233">
        <v>3</v>
      </c>
      <c r="I233" t="s">
        <v>47</v>
      </c>
      <c r="J233" t="s">
        <v>48</v>
      </c>
    </row>
    <row r="234" spans="1:13" hidden="1" x14ac:dyDescent="0.35">
      <c r="A234" s="6">
        <v>45364</v>
      </c>
      <c r="B234" t="s">
        <v>1327</v>
      </c>
      <c r="C234" t="s">
        <v>53</v>
      </c>
      <c r="E234">
        <v>25</v>
      </c>
      <c r="F234">
        <v>2</v>
      </c>
      <c r="I234" t="s">
        <v>47</v>
      </c>
    </row>
    <row r="235" spans="1:13" hidden="1" x14ac:dyDescent="0.35">
      <c r="A235" s="6">
        <v>45364</v>
      </c>
      <c r="B235" t="s">
        <v>1021</v>
      </c>
      <c r="C235" t="s">
        <v>115</v>
      </c>
      <c r="D235">
        <v>9</v>
      </c>
      <c r="E235">
        <v>29</v>
      </c>
      <c r="F235">
        <v>2</v>
      </c>
      <c r="I235" t="s">
        <v>47</v>
      </c>
      <c r="J235" t="s">
        <v>48</v>
      </c>
    </row>
    <row r="236" spans="1:13" hidden="1" x14ac:dyDescent="0.35">
      <c r="A236" s="6">
        <v>45364</v>
      </c>
      <c r="B236" t="s">
        <v>1021</v>
      </c>
      <c r="C236" t="s">
        <v>115</v>
      </c>
      <c r="D236">
        <v>9</v>
      </c>
      <c r="E236">
        <v>29</v>
      </c>
      <c r="F236">
        <v>2</v>
      </c>
      <c r="I236" t="s">
        <v>47</v>
      </c>
      <c r="J236" t="s">
        <v>48</v>
      </c>
    </row>
    <row r="237" spans="1:13" hidden="1" x14ac:dyDescent="0.35">
      <c r="A237" s="6">
        <v>45364</v>
      </c>
      <c r="B237" t="s">
        <v>1137</v>
      </c>
      <c r="C237" t="s">
        <v>53</v>
      </c>
      <c r="E237">
        <v>4</v>
      </c>
      <c r="F237">
        <v>4</v>
      </c>
      <c r="I237" t="s">
        <v>47</v>
      </c>
      <c r="J237" t="s">
        <v>48</v>
      </c>
      <c r="K237" t="s">
        <v>47</v>
      </c>
    </row>
    <row r="238" spans="1:13" hidden="1" x14ac:dyDescent="0.35">
      <c r="A238" s="6">
        <v>45364</v>
      </c>
      <c r="B238" t="s">
        <v>1363</v>
      </c>
      <c r="C238" t="s">
        <v>64</v>
      </c>
      <c r="D238" t="s">
        <v>585</v>
      </c>
      <c r="E238">
        <v>10</v>
      </c>
      <c r="F238">
        <v>2</v>
      </c>
      <c r="I238" t="s">
        <v>47</v>
      </c>
      <c r="J238" t="s">
        <v>48</v>
      </c>
    </row>
    <row r="239" spans="1:13" hidden="1" x14ac:dyDescent="0.35">
      <c r="A239" s="6">
        <v>45364</v>
      </c>
      <c r="B239" t="s">
        <v>1366</v>
      </c>
      <c r="C239" t="s">
        <v>115</v>
      </c>
      <c r="D239" t="s">
        <v>353</v>
      </c>
      <c r="E239">
        <v>27</v>
      </c>
      <c r="F239">
        <v>4</v>
      </c>
      <c r="I239" t="s">
        <v>47</v>
      </c>
      <c r="J239" t="s">
        <v>48</v>
      </c>
    </row>
    <row r="240" spans="1:13" hidden="1" x14ac:dyDescent="0.35">
      <c r="A240" s="6">
        <v>45364</v>
      </c>
      <c r="B240" t="s">
        <v>1367</v>
      </c>
      <c r="C240" t="s">
        <v>1266</v>
      </c>
      <c r="E240">
        <v>5</v>
      </c>
      <c r="F240">
        <v>1</v>
      </c>
      <c r="I240" t="s">
        <v>47</v>
      </c>
      <c r="J240" t="s">
        <v>48</v>
      </c>
    </row>
    <row r="241" spans="1:13" x14ac:dyDescent="0.35">
      <c r="A241" s="6">
        <v>45645</v>
      </c>
      <c r="B241" t="s">
        <v>1145</v>
      </c>
      <c r="C241" t="s">
        <v>64</v>
      </c>
      <c r="D241" t="s">
        <v>585</v>
      </c>
      <c r="E241">
        <v>5</v>
      </c>
      <c r="F241">
        <v>3</v>
      </c>
      <c r="I241" t="s">
        <v>47</v>
      </c>
      <c r="J241" t="s">
        <v>48</v>
      </c>
      <c r="M241" t="s">
        <v>47</v>
      </c>
    </row>
    <row r="242" spans="1:13" x14ac:dyDescent="0.35">
      <c r="A242" s="6">
        <v>45404</v>
      </c>
      <c r="B242" t="s">
        <v>1457</v>
      </c>
      <c r="C242" t="s">
        <v>64</v>
      </c>
      <c r="D242" t="s">
        <v>585</v>
      </c>
      <c r="E242">
        <v>7</v>
      </c>
      <c r="F242">
        <v>2</v>
      </c>
      <c r="I242" t="s">
        <v>47</v>
      </c>
      <c r="J242" t="s">
        <v>48</v>
      </c>
      <c r="M242" t="s">
        <v>47</v>
      </c>
    </row>
    <row r="243" spans="1:13" hidden="1" x14ac:dyDescent="0.35">
      <c r="A243" s="6">
        <v>45365</v>
      </c>
      <c r="B243" t="s">
        <v>1269</v>
      </c>
      <c r="C243" t="s">
        <v>55</v>
      </c>
      <c r="D243" t="s">
        <v>1254</v>
      </c>
      <c r="E243">
        <v>35</v>
      </c>
      <c r="F243">
        <v>2</v>
      </c>
      <c r="I243" t="s">
        <v>47</v>
      </c>
      <c r="J243" t="s">
        <v>48</v>
      </c>
    </row>
    <row r="244" spans="1:13" x14ac:dyDescent="0.35">
      <c r="A244" s="6">
        <v>45454</v>
      </c>
      <c r="B244" t="s">
        <v>1457</v>
      </c>
      <c r="C244" t="s">
        <v>64</v>
      </c>
      <c r="D244" t="s">
        <v>585</v>
      </c>
      <c r="E244">
        <v>8</v>
      </c>
      <c r="F244">
        <v>2</v>
      </c>
      <c r="I244" t="s">
        <v>47</v>
      </c>
      <c r="J244" t="s">
        <v>48</v>
      </c>
      <c r="M244" t="s">
        <v>47</v>
      </c>
    </row>
    <row r="245" spans="1:13" hidden="1" x14ac:dyDescent="0.35">
      <c r="A245" s="6">
        <v>45366</v>
      </c>
      <c r="B245" t="s">
        <v>1343</v>
      </c>
      <c r="C245" t="s">
        <v>1266</v>
      </c>
      <c r="E245">
        <v>6</v>
      </c>
      <c r="F245">
        <v>2</v>
      </c>
      <c r="I245" t="s">
        <v>47</v>
      </c>
      <c r="J245" t="s">
        <v>48</v>
      </c>
    </row>
    <row r="246" spans="1:13" hidden="1" x14ac:dyDescent="0.35">
      <c r="A246" s="6">
        <v>45366</v>
      </c>
      <c r="B246" t="s">
        <v>224</v>
      </c>
      <c r="C246" t="s">
        <v>55</v>
      </c>
      <c r="D246" t="s">
        <v>1254</v>
      </c>
      <c r="E246">
        <v>24</v>
      </c>
      <c r="F246">
        <v>3</v>
      </c>
      <c r="I246" t="s">
        <v>47</v>
      </c>
      <c r="J246" t="s">
        <v>48</v>
      </c>
    </row>
    <row r="247" spans="1:13" x14ac:dyDescent="0.35">
      <c r="A247" s="6">
        <v>45503</v>
      </c>
      <c r="B247" t="s">
        <v>1457</v>
      </c>
      <c r="C247" t="s">
        <v>64</v>
      </c>
      <c r="D247" t="s">
        <v>585</v>
      </c>
      <c r="E247">
        <v>12</v>
      </c>
      <c r="F247">
        <v>4</v>
      </c>
      <c r="I247" t="s">
        <v>47</v>
      </c>
      <c r="J247" t="s">
        <v>48</v>
      </c>
      <c r="M247" t="s">
        <v>47</v>
      </c>
    </row>
    <row r="248" spans="1:13" hidden="1" x14ac:dyDescent="0.35">
      <c r="A248" s="6">
        <v>45369</v>
      </c>
      <c r="B248" t="s">
        <v>1375</v>
      </c>
      <c r="C248" t="s">
        <v>55</v>
      </c>
      <c r="D248" t="s">
        <v>930</v>
      </c>
      <c r="E248">
        <v>29</v>
      </c>
      <c r="F248">
        <v>4</v>
      </c>
      <c r="I248" t="s">
        <v>47</v>
      </c>
      <c r="J248" t="s">
        <v>48</v>
      </c>
    </row>
    <row r="249" spans="1:13" x14ac:dyDescent="0.35">
      <c r="A249" s="6">
        <v>45506</v>
      </c>
      <c r="B249" t="s">
        <v>1457</v>
      </c>
      <c r="C249" t="s">
        <v>64</v>
      </c>
      <c r="D249" t="s">
        <v>585</v>
      </c>
      <c r="E249">
        <v>12</v>
      </c>
      <c r="F249">
        <v>4</v>
      </c>
      <c r="I249" t="s">
        <v>47</v>
      </c>
      <c r="J249" t="s">
        <v>48</v>
      </c>
      <c r="M249" t="s">
        <v>47</v>
      </c>
    </row>
    <row r="250" spans="1:13" hidden="1" x14ac:dyDescent="0.35">
      <c r="A250" s="6">
        <v>45369</v>
      </c>
      <c r="B250" t="s">
        <v>1376</v>
      </c>
      <c r="C250" t="s">
        <v>115</v>
      </c>
      <c r="D250">
        <v>10</v>
      </c>
      <c r="E250">
        <v>28</v>
      </c>
      <c r="F250">
        <v>2</v>
      </c>
      <c r="I250" t="s">
        <v>47</v>
      </c>
      <c r="J250" t="s">
        <v>48</v>
      </c>
    </row>
    <row r="251" spans="1:13" hidden="1" x14ac:dyDescent="0.35">
      <c r="A251" s="6">
        <v>45369</v>
      </c>
      <c r="B251" t="s">
        <v>1377</v>
      </c>
      <c r="C251" t="s">
        <v>115</v>
      </c>
      <c r="D251">
        <v>9</v>
      </c>
      <c r="E251">
        <v>23</v>
      </c>
      <c r="F251">
        <v>2</v>
      </c>
      <c r="I251" t="s">
        <v>47</v>
      </c>
      <c r="J251" t="s">
        <v>48</v>
      </c>
    </row>
    <row r="252" spans="1:13" hidden="1" x14ac:dyDescent="0.35">
      <c r="A252" s="6">
        <v>45369</v>
      </c>
      <c r="B252" t="s">
        <v>1378</v>
      </c>
      <c r="C252" t="s">
        <v>115</v>
      </c>
      <c r="D252">
        <v>7</v>
      </c>
      <c r="E252">
        <v>33</v>
      </c>
      <c r="F252">
        <v>5</v>
      </c>
      <c r="I252" t="s">
        <v>47</v>
      </c>
      <c r="J252" t="s">
        <v>48</v>
      </c>
    </row>
    <row r="253" spans="1:13" hidden="1" x14ac:dyDescent="0.35">
      <c r="A253" s="6">
        <v>45369</v>
      </c>
      <c r="B253" t="s">
        <v>235</v>
      </c>
      <c r="C253" t="s">
        <v>55</v>
      </c>
      <c r="D253" t="s">
        <v>1254</v>
      </c>
      <c r="E253">
        <v>23</v>
      </c>
      <c r="F253">
        <v>1</v>
      </c>
      <c r="I253" t="s">
        <v>47</v>
      </c>
      <c r="J253" t="s">
        <v>48</v>
      </c>
    </row>
    <row r="254" spans="1:13" hidden="1" x14ac:dyDescent="0.35">
      <c r="A254" s="6">
        <v>45369</v>
      </c>
      <c r="B254" t="s">
        <v>235</v>
      </c>
      <c r="C254" t="s">
        <v>55</v>
      </c>
      <c r="D254" t="s">
        <v>1254</v>
      </c>
      <c r="E254">
        <v>23</v>
      </c>
      <c r="F254">
        <v>1</v>
      </c>
      <c r="I254" t="s">
        <v>47</v>
      </c>
      <c r="J254" t="s">
        <v>48</v>
      </c>
    </row>
    <row r="255" spans="1:13" x14ac:dyDescent="0.35">
      <c r="A255" s="6">
        <v>45643</v>
      </c>
      <c r="B255" t="s">
        <v>1457</v>
      </c>
      <c r="C255" t="s">
        <v>64</v>
      </c>
      <c r="D255" t="s">
        <v>585</v>
      </c>
      <c r="E255">
        <v>4</v>
      </c>
      <c r="F255">
        <v>2</v>
      </c>
      <c r="I255" t="s">
        <v>47</v>
      </c>
      <c r="J255" t="s">
        <v>48</v>
      </c>
      <c r="M255" t="s">
        <v>47</v>
      </c>
    </row>
    <row r="256" spans="1:13" x14ac:dyDescent="0.35">
      <c r="A256" s="6">
        <v>45636</v>
      </c>
      <c r="B256" t="s">
        <v>888</v>
      </c>
      <c r="C256" t="s">
        <v>64</v>
      </c>
      <c r="D256" t="s">
        <v>585</v>
      </c>
      <c r="E256">
        <v>11</v>
      </c>
      <c r="F256">
        <v>4</v>
      </c>
      <c r="I256" t="s">
        <v>47</v>
      </c>
      <c r="J256" t="s">
        <v>48</v>
      </c>
      <c r="M256" t="s">
        <v>47</v>
      </c>
    </row>
    <row r="257" spans="1:13" x14ac:dyDescent="0.35">
      <c r="A257" s="6">
        <v>45518</v>
      </c>
      <c r="B257" t="s">
        <v>517</v>
      </c>
      <c r="C257" t="s">
        <v>64</v>
      </c>
      <c r="D257" t="s">
        <v>564</v>
      </c>
      <c r="E257">
        <v>2</v>
      </c>
      <c r="F257">
        <v>1</v>
      </c>
      <c r="I257" t="s">
        <v>47</v>
      </c>
      <c r="J257" t="s">
        <v>48</v>
      </c>
      <c r="M257" t="s">
        <v>47</v>
      </c>
    </row>
    <row r="258" spans="1:13" x14ac:dyDescent="0.35">
      <c r="A258" s="6">
        <v>45631</v>
      </c>
      <c r="B258" t="s">
        <v>2121</v>
      </c>
      <c r="C258" t="s">
        <v>64</v>
      </c>
      <c r="D258" t="s">
        <v>585</v>
      </c>
      <c r="E258">
        <v>5</v>
      </c>
      <c r="F258">
        <v>2</v>
      </c>
      <c r="I258" t="s">
        <v>47</v>
      </c>
      <c r="J258" t="s">
        <v>48</v>
      </c>
      <c r="M258" t="s">
        <v>47</v>
      </c>
    </row>
    <row r="259" spans="1:13" hidden="1" x14ac:dyDescent="0.35">
      <c r="A259" s="6">
        <v>45369</v>
      </c>
      <c r="B259" t="s">
        <v>1380</v>
      </c>
      <c r="C259" t="s">
        <v>55</v>
      </c>
      <c r="E259">
        <v>6</v>
      </c>
      <c r="F259">
        <v>1</v>
      </c>
      <c r="I259" t="s">
        <v>47</v>
      </c>
      <c r="J259" t="s">
        <v>48</v>
      </c>
    </row>
    <row r="260" spans="1:13" x14ac:dyDescent="0.35">
      <c r="A260" s="6">
        <v>45316</v>
      </c>
      <c r="B260" t="s">
        <v>613</v>
      </c>
      <c r="C260" t="s">
        <v>64</v>
      </c>
      <c r="D260" t="s">
        <v>585</v>
      </c>
      <c r="E260">
        <v>4</v>
      </c>
      <c r="F260">
        <v>1</v>
      </c>
      <c r="I260" t="s">
        <v>47</v>
      </c>
      <c r="J260" t="s">
        <v>48</v>
      </c>
      <c r="M260" t="s">
        <v>47</v>
      </c>
    </row>
    <row r="261" spans="1:13" x14ac:dyDescent="0.35">
      <c r="A261" s="6">
        <v>45644</v>
      </c>
      <c r="B261" t="s">
        <v>613</v>
      </c>
      <c r="C261" t="s">
        <v>64</v>
      </c>
      <c r="D261" t="s">
        <v>585</v>
      </c>
      <c r="E261">
        <v>20</v>
      </c>
      <c r="F261">
        <v>4</v>
      </c>
      <c r="I261" t="s">
        <v>47</v>
      </c>
      <c r="J261" t="s">
        <v>48</v>
      </c>
      <c r="M261" t="s">
        <v>47</v>
      </c>
    </row>
    <row r="262" spans="1:13" x14ac:dyDescent="0.35">
      <c r="A262" s="6">
        <v>45454</v>
      </c>
      <c r="B262" t="s">
        <v>471</v>
      </c>
      <c r="C262" t="s">
        <v>64</v>
      </c>
      <c r="D262" t="s">
        <v>585</v>
      </c>
      <c r="E262">
        <v>6</v>
      </c>
      <c r="F262">
        <v>2</v>
      </c>
      <c r="I262" t="s">
        <v>47</v>
      </c>
      <c r="J262" t="s">
        <v>48</v>
      </c>
      <c r="M262" t="s">
        <v>47</v>
      </c>
    </row>
    <row r="263" spans="1:13" x14ac:dyDescent="0.35">
      <c r="A263" s="6">
        <v>45454</v>
      </c>
      <c r="B263" t="s">
        <v>471</v>
      </c>
      <c r="C263" t="s">
        <v>64</v>
      </c>
      <c r="D263" t="s">
        <v>585</v>
      </c>
      <c r="E263">
        <v>7</v>
      </c>
      <c r="F263">
        <v>2</v>
      </c>
      <c r="G263" t="s">
        <v>1299</v>
      </c>
      <c r="M263" t="s">
        <v>47</v>
      </c>
    </row>
    <row r="264" spans="1:13" hidden="1" x14ac:dyDescent="0.35">
      <c r="A264" s="6">
        <v>45370</v>
      </c>
      <c r="B264" t="s">
        <v>1368</v>
      </c>
      <c r="C264" t="s">
        <v>53</v>
      </c>
      <c r="D264">
        <v>6</v>
      </c>
      <c r="E264">
        <v>32</v>
      </c>
      <c r="F264">
        <v>3</v>
      </c>
      <c r="I264" t="s">
        <v>47</v>
      </c>
      <c r="J264" t="s">
        <v>705</v>
      </c>
    </row>
    <row r="265" spans="1:13" hidden="1" x14ac:dyDescent="0.35">
      <c r="A265" s="6">
        <v>45370</v>
      </c>
      <c r="B265" t="s">
        <v>483</v>
      </c>
      <c r="C265" t="s">
        <v>115</v>
      </c>
      <c r="D265">
        <v>7</v>
      </c>
      <c r="E265">
        <v>31</v>
      </c>
      <c r="F265">
        <v>1</v>
      </c>
      <c r="I265" t="s">
        <v>47</v>
      </c>
      <c r="J265" t="s">
        <v>1369</v>
      </c>
    </row>
    <row r="266" spans="1:13" hidden="1" x14ac:dyDescent="0.35">
      <c r="A266" s="6">
        <v>45370</v>
      </c>
      <c r="B266" t="s">
        <v>483</v>
      </c>
      <c r="C266" t="s">
        <v>115</v>
      </c>
      <c r="D266">
        <v>7</v>
      </c>
      <c r="E266">
        <v>31</v>
      </c>
      <c r="F266">
        <v>1</v>
      </c>
      <c r="I266" t="s">
        <v>47</v>
      </c>
      <c r="J266" t="s">
        <v>1292</v>
      </c>
    </row>
    <row r="267" spans="1:13" hidden="1" x14ac:dyDescent="0.35">
      <c r="A267" s="6">
        <v>45370</v>
      </c>
      <c r="B267" t="s">
        <v>483</v>
      </c>
      <c r="C267" t="s">
        <v>115</v>
      </c>
      <c r="D267">
        <v>7</v>
      </c>
      <c r="E267">
        <v>31</v>
      </c>
      <c r="F267">
        <v>1</v>
      </c>
      <c r="I267" t="s">
        <v>47</v>
      </c>
      <c r="J267" t="s">
        <v>48</v>
      </c>
    </row>
    <row r="268" spans="1:13" hidden="1" x14ac:dyDescent="0.35">
      <c r="A268" s="6">
        <v>45370</v>
      </c>
      <c r="B268" t="s">
        <v>1370</v>
      </c>
      <c r="C268" t="s">
        <v>74</v>
      </c>
      <c r="D268">
        <v>10</v>
      </c>
      <c r="E268">
        <v>36</v>
      </c>
      <c r="F268">
        <v>4</v>
      </c>
      <c r="I268" t="s">
        <v>47</v>
      </c>
      <c r="J268" t="s">
        <v>48</v>
      </c>
    </row>
    <row r="269" spans="1:13" x14ac:dyDescent="0.35">
      <c r="A269" s="6">
        <v>45645</v>
      </c>
      <c r="B269" t="s">
        <v>1863</v>
      </c>
      <c r="C269" t="s">
        <v>64</v>
      </c>
      <c r="D269" t="s">
        <v>585</v>
      </c>
      <c r="E269">
        <v>14</v>
      </c>
      <c r="F269">
        <v>2</v>
      </c>
      <c r="I269" t="s">
        <v>47</v>
      </c>
      <c r="J269" t="s">
        <v>48</v>
      </c>
      <c r="M269" t="s">
        <v>47</v>
      </c>
    </row>
    <row r="270" spans="1:13" hidden="1" x14ac:dyDescent="0.35">
      <c r="A270" s="6">
        <v>45370</v>
      </c>
      <c r="B270" t="s">
        <v>1373</v>
      </c>
      <c r="C270" t="s">
        <v>115</v>
      </c>
      <c r="D270">
        <v>7</v>
      </c>
      <c r="E270">
        <v>22</v>
      </c>
      <c r="F270">
        <v>2</v>
      </c>
      <c r="I270" t="s">
        <v>47</v>
      </c>
      <c r="J270" t="s">
        <v>1374</v>
      </c>
    </row>
    <row r="271" spans="1:13" hidden="1" x14ac:dyDescent="0.35">
      <c r="A271" s="6">
        <v>45370</v>
      </c>
      <c r="B271" t="s">
        <v>1373</v>
      </c>
      <c r="C271" t="s">
        <v>115</v>
      </c>
      <c r="D271">
        <v>7</v>
      </c>
      <c r="E271">
        <v>22</v>
      </c>
      <c r="F271">
        <v>2</v>
      </c>
      <c r="I271" t="s">
        <v>47</v>
      </c>
      <c r="J271" t="s">
        <v>705</v>
      </c>
    </row>
    <row r="272" spans="1:13" x14ac:dyDescent="0.35">
      <c r="A272" s="6">
        <v>45642</v>
      </c>
      <c r="B272" t="s">
        <v>1876</v>
      </c>
      <c r="C272" t="s">
        <v>64</v>
      </c>
      <c r="D272" t="s">
        <v>585</v>
      </c>
      <c r="E272">
        <v>5</v>
      </c>
      <c r="F272">
        <v>2</v>
      </c>
      <c r="I272" t="s">
        <v>47</v>
      </c>
      <c r="J272" t="s">
        <v>48</v>
      </c>
      <c r="M272" t="s">
        <v>47</v>
      </c>
    </row>
    <row r="273" spans="1:13" x14ac:dyDescent="0.35">
      <c r="A273" s="6">
        <v>45643</v>
      </c>
      <c r="B273" t="s">
        <v>933</v>
      </c>
      <c r="C273" t="s">
        <v>64</v>
      </c>
      <c r="D273" t="s">
        <v>585</v>
      </c>
      <c r="E273">
        <v>20</v>
      </c>
      <c r="F273">
        <v>4</v>
      </c>
      <c r="I273" t="s">
        <v>47</v>
      </c>
      <c r="J273" t="s">
        <v>48</v>
      </c>
      <c r="M273" t="s">
        <v>47</v>
      </c>
    </row>
    <row r="274" spans="1:13" x14ac:dyDescent="0.35">
      <c r="A274" s="6">
        <v>45404</v>
      </c>
      <c r="B274" t="s">
        <v>1456</v>
      </c>
      <c r="C274" t="s">
        <v>64</v>
      </c>
      <c r="D274" t="s">
        <v>585</v>
      </c>
      <c r="E274">
        <v>4</v>
      </c>
      <c r="F274">
        <v>2</v>
      </c>
      <c r="I274" t="s">
        <v>47</v>
      </c>
      <c r="J274" t="s">
        <v>48</v>
      </c>
      <c r="M274" t="s">
        <v>47</v>
      </c>
    </row>
    <row r="275" spans="1:13" x14ac:dyDescent="0.35">
      <c r="A275" s="6">
        <v>45642</v>
      </c>
      <c r="B275" t="s">
        <v>1456</v>
      </c>
      <c r="C275" t="s">
        <v>64</v>
      </c>
      <c r="D275" t="s">
        <v>585</v>
      </c>
      <c r="E275">
        <v>4</v>
      </c>
      <c r="F275">
        <v>2</v>
      </c>
      <c r="I275" t="s">
        <v>47</v>
      </c>
      <c r="J275" t="s">
        <v>48</v>
      </c>
      <c r="M275" t="s">
        <v>47</v>
      </c>
    </row>
    <row r="276" spans="1:13" hidden="1" x14ac:dyDescent="0.35">
      <c r="A276" s="6">
        <v>45371</v>
      </c>
      <c r="B276" t="s">
        <v>1329</v>
      </c>
      <c r="C276" t="s">
        <v>121</v>
      </c>
      <c r="D276">
        <v>0</v>
      </c>
      <c r="E276">
        <v>18</v>
      </c>
      <c r="F276">
        <v>1</v>
      </c>
      <c r="G276" t="s">
        <v>39</v>
      </c>
    </row>
    <row r="277" spans="1:13" hidden="1" x14ac:dyDescent="0.35">
      <c r="A277" s="6">
        <v>45371</v>
      </c>
      <c r="B277" t="s">
        <v>1329</v>
      </c>
      <c r="C277" t="s">
        <v>121</v>
      </c>
      <c r="D277">
        <v>1</v>
      </c>
      <c r="E277">
        <v>16</v>
      </c>
      <c r="F277">
        <v>1</v>
      </c>
      <c r="G277" t="s">
        <v>39</v>
      </c>
    </row>
    <row r="278" spans="1:13" x14ac:dyDescent="0.35">
      <c r="A278" s="6">
        <v>45352</v>
      </c>
      <c r="B278" t="s">
        <v>1008</v>
      </c>
      <c r="C278" t="s">
        <v>64</v>
      </c>
      <c r="D278" t="s">
        <v>585</v>
      </c>
      <c r="E278">
        <v>8</v>
      </c>
      <c r="F278">
        <v>2</v>
      </c>
      <c r="I278" t="s">
        <v>47</v>
      </c>
      <c r="J278" t="s">
        <v>48</v>
      </c>
      <c r="M278" t="s">
        <v>47</v>
      </c>
    </row>
    <row r="279" spans="1:13" hidden="1" x14ac:dyDescent="0.35">
      <c r="A279" s="6">
        <v>45371</v>
      </c>
      <c r="B279" t="s">
        <v>1357</v>
      </c>
      <c r="C279" t="s">
        <v>284</v>
      </c>
      <c r="D279">
        <v>6</v>
      </c>
      <c r="E279">
        <v>24</v>
      </c>
      <c r="F279">
        <v>3</v>
      </c>
      <c r="I279" t="s">
        <v>47</v>
      </c>
      <c r="J279" t="s">
        <v>1358</v>
      </c>
    </row>
    <row r="280" spans="1:13" x14ac:dyDescent="0.35">
      <c r="A280" s="6">
        <v>45352</v>
      </c>
      <c r="B280" t="s">
        <v>1008</v>
      </c>
      <c r="C280" t="s">
        <v>64</v>
      </c>
      <c r="D280" t="s">
        <v>585</v>
      </c>
      <c r="E280">
        <v>9</v>
      </c>
      <c r="F280">
        <v>2</v>
      </c>
      <c r="G280" t="s">
        <v>1299</v>
      </c>
      <c r="M280" t="s">
        <v>47</v>
      </c>
    </row>
    <row r="281" spans="1:13" hidden="1" x14ac:dyDescent="0.35">
      <c r="A281" s="6">
        <v>45371</v>
      </c>
      <c r="B281" t="s">
        <v>1359</v>
      </c>
      <c r="C281" t="s">
        <v>50</v>
      </c>
      <c r="D281">
        <v>10</v>
      </c>
      <c r="E281">
        <v>1</v>
      </c>
      <c r="F281">
        <v>1</v>
      </c>
      <c r="I281" t="s">
        <v>47</v>
      </c>
      <c r="J281" t="s">
        <v>48</v>
      </c>
    </row>
    <row r="282" spans="1:13" x14ac:dyDescent="0.35">
      <c r="A282" s="6">
        <v>45506</v>
      </c>
      <c r="B282" t="s">
        <v>453</v>
      </c>
      <c r="C282" t="s">
        <v>64</v>
      </c>
      <c r="D282" t="s">
        <v>585</v>
      </c>
      <c r="E282">
        <v>8</v>
      </c>
      <c r="F282">
        <v>2</v>
      </c>
      <c r="I282" t="s">
        <v>47</v>
      </c>
      <c r="J282" t="s">
        <v>48</v>
      </c>
      <c r="M282" t="s">
        <v>47</v>
      </c>
    </row>
    <row r="283" spans="1:13" x14ac:dyDescent="0.35">
      <c r="A283" s="6">
        <v>45636</v>
      </c>
      <c r="B283" t="s">
        <v>453</v>
      </c>
      <c r="C283" t="s">
        <v>64</v>
      </c>
      <c r="D283" t="s">
        <v>585</v>
      </c>
      <c r="E283">
        <v>6</v>
      </c>
      <c r="F283">
        <v>2</v>
      </c>
      <c r="I283" t="s">
        <v>47</v>
      </c>
      <c r="J283" t="s">
        <v>48</v>
      </c>
      <c r="M283" t="s">
        <v>47</v>
      </c>
    </row>
    <row r="284" spans="1:13" x14ac:dyDescent="0.35">
      <c r="A284" s="6">
        <v>45447</v>
      </c>
      <c r="B284" t="s">
        <v>400</v>
      </c>
      <c r="C284" t="s">
        <v>64</v>
      </c>
      <c r="D284" t="s">
        <v>585</v>
      </c>
      <c r="E284">
        <v>22</v>
      </c>
      <c r="F284">
        <v>6</v>
      </c>
      <c r="I284" t="s">
        <v>47</v>
      </c>
      <c r="J284" t="s">
        <v>48</v>
      </c>
      <c r="M284" t="s">
        <v>47</v>
      </c>
    </row>
    <row r="285" spans="1:13" x14ac:dyDescent="0.35">
      <c r="A285" s="6">
        <v>45483</v>
      </c>
      <c r="B285" t="s">
        <v>1625</v>
      </c>
      <c r="C285" t="s">
        <v>64</v>
      </c>
      <c r="D285" t="s">
        <v>585</v>
      </c>
      <c r="E285">
        <v>5</v>
      </c>
      <c r="F285">
        <v>3</v>
      </c>
      <c r="I285" t="s">
        <v>47</v>
      </c>
      <c r="J285" t="s">
        <v>48</v>
      </c>
      <c r="M285" t="s">
        <v>47</v>
      </c>
    </row>
    <row r="286" spans="1:13" x14ac:dyDescent="0.35">
      <c r="A286" s="6">
        <v>45636</v>
      </c>
      <c r="B286" t="s">
        <v>1625</v>
      </c>
      <c r="C286" t="s">
        <v>64</v>
      </c>
      <c r="D286" t="s">
        <v>585</v>
      </c>
      <c r="E286">
        <v>10</v>
      </c>
      <c r="F286">
        <v>4</v>
      </c>
      <c r="I286" t="s">
        <v>47</v>
      </c>
      <c r="J286" t="s">
        <v>48</v>
      </c>
      <c r="M286" t="s">
        <v>47</v>
      </c>
    </row>
    <row r="287" spans="1:13" x14ac:dyDescent="0.35">
      <c r="A287" s="6">
        <v>45588</v>
      </c>
      <c r="B287" t="s">
        <v>1625</v>
      </c>
      <c r="C287" t="s">
        <v>64</v>
      </c>
      <c r="D287" t="s">
        <v>585</v>
      </c>
      <c r="E287">
        <v>10</v>
      </c>
      <c r="F287">
        <v>3</v>
      </c>
      <c r="I287" t="s">
        <v>47</v>
      </c>
      <c r="J287" t="s">
        <v>48</v>
      </c>
      <c r="M287" t="s">
        <v>47</v>
      </c>
    </row>
    <row r="288" spans="1:13" hidden="1" x14ac:dyDescent="0.35">
      <c r="A288" s="6">
        <v>45371</v>
      </c>
      <c r="B288" t="s">
        <v>1364</v>
      </c>
      <c r="C288" t="s">
        <v>115</v>
      </c>
      <c r="D288">
        <v>8</v>
      </c>
      <c r="E288">
        <v>17</v>
      </c>
      <c r="F288">
        <v>2</v>
      </c>
      <c r="I288" t="s">
        <v>47</v>
      </c>
      <c r="J288" t="s">
        <v>48</v>
      </c>
    </row>
    <row r="289" spans="1:13" hidden="1" x14ac:dyDescent="0.35">
      <c r="A289" s="6">
        <v>45371</v>
      </c>
      <c r="B289" t="s">
        <v>1169</v>
      </c>
      <c r="C289" t="s">
        <v>55</v>
      </c>
      <c r="D289" t="s">
        <v>978</v>
      </c>
      <c r="E289">
        <v>22</v>
      </c>
      <c r="F289">
        <v>1</v>
      </c>
      <c r="I289" t="s">
        <v>47</v>
      </c>
      <c r="J289" t="s">
        <v>48</v>
      </c>
    </row>
    <row r="290" spans="1:13" hidden="1" x14ac:dyDescent="0.35">
      <c r="A290" s="6">
        <v>45371</v>
      </c>
      <c r="B290" t="s">
        <v>1169</v>
      </c>
      <c r="C290" t="s">
        <v>55</v>
      </c>
      <c r="D290" t="s">
        <v>978</v>
      </c>
      <c r="E290">
        <v>22</v>
      </c>
      <c r="F290">
        <v>1</v>
      </c>
      <c r="I290" t="s">
        <v>47</v>
      </c>
      <c r="J290" t="s">
        <v>48</v>
      </c>
    </row>
    <row r="291" spans="1:13" hidden="1" x14ac:dyDescent="0.35">
      <c r="A291" s="6">
        <v>45371</v>
      </c>
      <c r="B291" t="s">
        <v>1169</v>
      </c>
      <c r="C291" t="s">
        <v>55</v>
      </c>
      <c r="D291" t="s">
        <v>978</v>
      </c>
      <c r="E291">
        <v>22</v>
      </c>
      <c r="F291">
        <v>1</v>
      </c>
      <c r="I291" t="s">
        <v>47</v>
      </c>
      <c r="J291" t="s">
        <v>48</v>
      </c>
    </row>
    <row r="292" spans="1:13" hidden="1" x14ac:dyDescent="0.35">
      <c r="A292" s="6">
        <v>45371</v>
      </c>
      <c r="B292" t="s">
        <v>1169</v>
      </c>
      <c r="C292" t="s">
        <v>55</v>
      </c>
      <c r="D292" t="s">
        <v>978</v>
      </c>
      <c r="E292">
        <v>22</v>
      </c>
      <c r="F292">
        <v>1</v>
      </c>
      <c r="I292" t="s">
        <v>47</v>
      </c>
      <c r="J292" t="s">
        <v>48</v>
      </c>
    </row>
    <row r="293" spans="1:13" hidden="1" x14ac:dyDescent="0.35">
      <c r="A293" s="6">
        <v>45372</v>
      </c>
      <c r="B293" t="s">
        <v>1346</v>
      </c>
      <c r="C293" t="s">
        <v>1266</v>
      </c>
      <c r="E293">
        <v>23</v>
      </c>
      <c r="F293">
        <v>2</v>
      </c>
      <c r="I293" t="s">
        <v>47</v>
      </c>
      <c r="J293" t="s">
        <v>48</v>
      </c>
    </row>
    <row r="294" spans="1:13" hidden="1" x14ac:dyDescent="0.35">
      <c r="A294" s="6">
        <v>45372</v>
      </c>
      <c r="B294" t="s">
        <v>1346</v>
      </c>
      <c r="C294" t="s">
        <v>1266</v>
      </c>
      <c r="E294">
        <v>6</v>
      </c>
      <c r="F294">
        <v>2</v>
      </c>
      <c r="I294" t="s">
        <v>47</v>
      </c>
      <c r="J294" t="s">
        <v>48</v>
      </c>
    </row>
    <row r="295" spans="1:13" hidden="1" x14ac:dyDescent="0.35">
      <c r="A295" s="6">
        <v>45372</v>
      </c>
      <c r="B295" t="s">
        <v>1347</v>
      </c>
      <c r="C295" t="s">
        <v>53</v>
      </c>
      <c r="E295">
        <v>23</v>
      </c>
      <c r="F295">
        <v>1</v>
      </c>
      <c r="I295" t="s">
        <v>47</v>
      </c>
      <c r="J295" t="s">
        <v>705</v>
      </c>
    </row>
    <row r="296" spans="1:13" hidden="1" x14ac:dyDescent="0.35">
      <c r="A296" s="6">
        <v>45372</v>
      </c>
      <c r="B296" t="s">
        <v>1347</v>
      </c>
      <c r="C296" t="s">
        <v>53</v>
      </c>
      <c r="E296">
        <v>23</v>
      </c>
      <c r="F296">
        <v>1</v>
      </c>
      <c r="I296" t="s">
        <v>47</v>
      </c>
      <c r="J296" t="s">
        <v>705</v>
      </c>
    </row>
    <row r="297" spans="1:13" hidden="1" x14ac:dyDescent="0.35">
      <c r="A297" s="6">
        <v>45372</v>
      </c>
      <c r="B297" t="s">
        <v>487</v>
      </c>
      <c r="C297" t="s">
        <v>115</v>
      </c>
      <c r="D297">
        <v>8</v>
      </c>
      <c r="E297">
        <v>19</v>
      </c>
      <c r="F297">
        <v>1</v>
      </c>
      <c r="I297" t="s">
        <v>47</v>
      </c>
      <c r="J297" t="s">
        <v>48</v>
      </c>
    </row>
    <row r="298" spans="1:13" hidden="1" x14ac:dyDescent="0.35">
      <c r="A298" s="6">
        <v>45372</v>
      </c>
      <c r="B298" t="s">
        <v>487</v>
      </c>
      <c r="C298" t="s">
        <v>115</v>
      </c>
      <c r="D298">
        <v>8</v>
      </c>
      <c r="E298">
        <v>19</v>
      </c>
      <c r="F298">
        <v>1</v>
      </c>
      <c r="I298" t="s">
        <v>47</v>
      </c>
      <c r="J298" t="s">
        <v>48</v>
      </c>
    </row>
    <row r="299" spans="1:13" x14ac:dyDescent="0.35">
      <c r="A299" s="6">
        <v>45637</v>
      </c>
      <c r="B299" t="s">
        <v>1934</v>
      </c>
      <c r="C299" t="s">
        <v>64</v>
      </c>
      <c r="D299" t="s">
        <v>585</v>
      </c>
      <c r="E299">
        <v>20</v>
      </c>
      <c r="F299">
        <v>2</v>
      </c>
      <c r="I299" t="s">
        <v>47</v>
      </c>
      <c r="J299" t="s">
        <v>48</v>
      </c>
      <c r="M299" t="s">
        <v>47</v>
      </c>
    </row>
    <row r="300" spans="1:13" x14ac:dyDescent="0.35">
      <c r="A300" s="6">
        <v>45630</v>
      </c>
      <c r="B300" t="s">
        <v>927</v>
      </c>
      <c r="C300" t="s">
        <v>64</v>
      </c>
      <c r="D300" t="s">
        <v>585</v>
      </c>
      <c r="E300">
        <v>4</v>
      </c>
      <c r="F300">
        <v>2</v>
      </c>
      <c r="I300" t="s">
        <v>47</v>
      </c>
      <c r="J300" t="s">
        <v>48</v>
      </c>
      <c r="M300" t="s">
        <v>47</v>
      </c>
    </row>
    <row r="301" spans="1:13" hidden="1" x14ac:dyDescent="0.35">
      <c r="A301" s="6">
        <v>45372</v>
      </c>
      <c r="B301" t="s">
        <v>1348</v>
      </c>
      <c r="C301" t="s">
        <v>225</v>
      </c>
      <c r="D301" t="s">
        <v>1088</v>
      </c>
      <c r="E301">
        <v>4</v>
      </c>
      <c r="F301">
        <v>2</v>
      </c>
      <c r="I301" t="s">
        <v>47</v>
      </c>
      <c r="J301" t="s">
        <v>48</v>
      </c>
    </row>
    <row r="302" spans="1:13" hidden="1" x14ac:dyDescent="0.35">
      <c r="A302" s="6">
        <v>45372</v>
      </c>
      <c r="B302" t="s">
        <v>1349</v>
      </c>
      <c r="C302" t="s">
        <v>55</v>
      </c>
      <c r="D302" t="s">
        <v>978</v>
      </c>
      <c r="E302">
        <v>18</v>
      </c>
      <c r="F302">
        <v>2</v>
      </c>
      <c r="I302" t="s">
        <v>47</v>
      </c>
      <c r="J302" t="s">
        <v>48</v>
      </c>
    </row>
    <row r="303" spans="1:13" hidden="1" x14ac:dyDescent="0.35">
      <c r="A303" s="6">
        <v>45372</v>
      </c>
      <c r="B303" t="s">
        <v>762</v>
      </c>
      <c r="C303" t="s">
        <v>115</v>
      </c>
      <c r="D303">
        <v>9</v>
      </c>
      <c r="E303">
        <v>4</v>
      </c>
      <c r="F303">
        <v>4</v>
      </c>
      <c r="I303" t="s">
        <v>47</v>
      </c>
      <c r="J303" t="s">
        <v>48</v>
      </c>
    </row>
    <row r="304" spans="1:13" x14ac:dyDescent="0.35">
      <c r="A304" s="6">
        <v>45623</v>
      </c>
      <c r="B304" t="s">
        <v>2102</v>
      </c>
      <c r="C304" t="s">
        <v>64</v>
      </c>
      <c r="D304" t="s">
        <v>585</v>
      </c>
      <c r="E304">
        <v>5</v>
      </c>
      <c r="F304">
        <v>1</v>
      </c>
      <c r="I304" t="s">
        <v>47</v>
      </c>
      <c r="J304" t="s">
        <v>48</v>
      </c>
      <c r="M304" t="s">
        <v>47</v>
      </c>
    </row>
    <row r="305" spans="1:13" hidden="1" x14ac:dyDescent="0.35">
      <c r="A305" s="6">
        <v>45372</v>
      </c>
      <c r="B305" t="s">
        <v>811</v>
      </c>
      <c r="C305" t="s">
        <v>55</v>
      </c>
      <c r="D305" t="s">
        <v>930</v>
      </c>
      <c r="E305">
        <v>29</v>
      </c>
      <c r="F305">
        <v>1</v>
      </c>
      <c r="I305" t="s">
        <v>47</v>
      </c>
    </row>
    <row r="306" spans="1:13" hidden="1" x14ac:dyDescent="0.35">
      <c r="A306" s="6">
        <v>45372</v>
      </c>
      <c r="B306" t="s">
        <v>1351</v>
      </c>
      <c r="C306" t="s">
        <v>115</v>
      </c>
      <c r="D306" t="s">
        <v>353</v>
      </c>
      <c r="E306">
        <v>4</v>
      </c>
      <c r="F306">
        <v>2</v>
      </c>
      <c r="I306" t="s">
        <v>47</v>
      </c>
      <c r="J306" t="s">
        <v>48</v>
      </c>
    </row>
    <row r="307" spans="1:13" hidden="1" x14ac:dyDescent="0.35">
      <c r="A307" s="6">
        <v>45372</v>
      </c>
      <c r="B307" t="s">
        <v>1352</v>
      </c>
      <c r="C307" t="s">
        <v>55</v>
      </c>
      <c r="D307" t="s">
        <v>1254</v>
      </c>
      <c r="E307">
        <v>21</v>
      </c>
      <c r="F307">
        <v>2</v>
      </c>
      <c r="I307" t="s">
        <v>47</v>
      </c>
      <c r="J307" t="s">
        <v>48</v>
      </c>
    </row>
    <row r="308" spans="1:13" x14ac:dyDescent="0.35">
      <c r="A308" s="6">
        <v>45623</v>
      </c>
      <c r="B308" t="s">
        <v>2102</v>
      </c>
      <c r="C308" t="s">
        <v>64</v>
      </c>
      <c r="D308" t="s">
        <v>585</v>
      </c>
      <c r="E308">
        <v>5</v>
      </c>
      <c r="F308">
        <v>1</v>
      </c>
      <c r="I308" t="s">
        <v>47</v>
      </c>
      <c r="J308" t="s">
        <v>48</v>
      </c>
      <c r="M308" t="s">
        <v>47</v>
      </c>
    </row>
    <row r="309" spans="1:13" hidden="1" x14ac:dyDescent="0.35">
      <c r="A309" s="6">
        <v>45372</v>
      </c>
      <c r="B309" t="s">
        <v>501</v>
      </c>
      <c r="C309" t="s">
        <v>74</v>
      </c>
      <c r="D309">
        <v>10</v>
      </c>
      <c r="E309">
        <v>26</v>
      </c>
      <c r="F309">
        <v>2</v>
      </c>
      <c r="I309" t="s">
        <v>47</v>
      </c>
      <c r="J309" t="s">
        <v>48</v>
      </c>
    </row>
    <row r="310" spans="1:13" hidden="1" x14ac:dyDescent="0.35">
      <c r="A310" s="6">
        <v>45373</v>
      </c>
      <c r="B310" t="s">
        <v>1342</v>
      </c>
      <c r="C310" t="s">
        <v>53</v>
      </c>
      <c r="D310">
        <v>6</v>
      </c>
      <c r="E310">
        <v>15</v>
      </c>
      <c r="F310">
        <v>2</v>
      </c>
      <c r="I310" t="s">
        <v>47</v>
      </c>
      <c r="J310" t="s">
        <v>48</v>
      </c>
    </row>
    <row r="311" spans="1:13" hidden="1" x14ac:dyDescent="0.35">
      <c r="A311" s="6">
        <v>45373</v>
      </c>
      <c r="B311" t="s">
        <v>483</v>
      </c>
      <c r="C311" t="s">
        <v>115</v>
      </c>
      <c r="D311">
        <v>8</v>
      </c>
      <c r="E311">
        <v>30</v>
      </c>
      <c r="F311">
        <v>2</v>
      </c>
      <c r="I311" t="s">
        <v>47</v>
      </c>
      <c r="J311" t="s">
        <v>48</v>
      </c>
    </row>
    <row r="312" spans="1:13" hidden="1" x14ac:dyDescent="0.35">
      <c r="A312" s="6">
        <v>45373</v>
      </c>
      <c r="B312" t="s">
        <v>483</v>
      </c>
      <c r="C312" t="s">
        <v>115</v>
      </c>
      <c r="D312">
        <v>8</v>
      </c>
      <c r="E312">
        <v>30</v>
      </c>
      <c r="F312">
        <v>2</v>
      </c>
      <c r="I312" t="s">
        <v>47</v>
      </c>
      <c r="J312" t="s">
        <v>48</v>
      </c>
    </row>
    <row r="313" spans="1:13" x14ac:dyDescent="0.35">
      <c r="A313" s="6">
        <v>45392</v>
      </c>
      <c r="B313" t="s">
        <v>1391</v>
      </c>
      <c r="C313" t="s">
        <v>64</v>
      </c>
      <c r="D313" t="s">
        <v>585</v>
      </c>
      <c r="E313">
        <v>5</v>
      </c>
      <c r="F313">
        <v>2</v>
      </c>
      <c r="I313" t="s">
        <v>47</v>
      </c>
      <c r="J313" t="s">
        <v>48</v>
      </c>
      <c r="M313" t="s">
        <v>47</v>
      </c>
    </row>
    <row r="314" spans="1:13" x14ac:dyDescent="0.35">
      <c r="A314" s="6">
        <v>45420</v>
      </c>
      <c r="B314" t="s">
        <v>1391</v>
      </c>
      <c r="C314" t="s">
        <v>64</v>
      </c>
      <c r="D314" t="s">
        <v>585</v>
      </c>
      <c r="E314">
        <v>8</v>
      </c>
      <c r="F314">
        <v>2</v>
      </c>
      <c r="I314" t="s">
        <v>47</v>
      </c>
      <c r="J314" t="s">
        <v>48</v>
      </c>
      <c r="M314" t="s">
        <v>47</v>
      </c>
    </row>
    <row r="315" spans="1:13" x14ac:dyDescent="0.35">
      <c r="A315" s="6">
        <v>45469</v>
      </c>
      <c r="B315" t="s">
        <v>1391</v>
      </c>
      <c r="C315" t="s">
        <v>64</v>
      </c>
      <c r="D315" t="s">
        <v>585</v>
      </c>
      <c r="E315">
        <v>4</v>
      </c>
      <c r="F315">
        <v>1</v>
      </c>
      <c r="I315" t="s">
        <v>47</v>
      </c>
      <c r="J315" t="s">
        <v>48</v>
      </c>
      <c r="M315" t="s">
        <v>47</v>
      </c>
    </row>
    <row r="316" spans="1:13" x14ac:dyDescent="0.35">
      <c r="A316" s="6">
        <v>45616</v>
      </c>
      <c r="B316" t="s">
        <v>1391</v>
      </c>
      <c r="C316" t="s">
        <v>64</v>
      </c>
      <c r="D316" t="s">
        <v>585</v>
      </c>
      <c r="E316">
        <v>12</v>
      </c>
      <c r="F316">
        <v>3</v>
      </c>
      <c r="I316" t="s">
        <v>47</v>
      </c>
      <c r="J316" t="s">
        <v>48</v>
      </c>
      <c r="M316" t="s">
        <v>47</v>
      </c>
    </row>
    <row r="317" spans="1:13" hidden="1" x14ac:dyDescent="0.35">
      <c r="A317" s="6">
        <v>45376</v>
      </c>
      <c r="B317" t="s">
        <v>1383</v>
      </c>
      <c r="C317" t="s">
        <v>55</v>
      </c>
      <c r="D317" t="s">
        <v>1324</v>
      </c>
      <c r="E317">
        <v>25</v>
      </c>
      <c r="F317">
        <v>3</v>
      </c>
      <c r="I317" t="s">
        <v>47</v>
      </c>
      <c r="J317" t="s">
        <v>48</v>
      </c>
    </row>
    <row r="318" spans="1:13" hidden="1" x14ac:dyDescent="0.35">
      <c r="A318" s="6">
        <v>45377</v>
      </c>
      <c r="B318" t="s">
        <v>1384</v>
      </c>
      <c r="C318" t="s">
        <v>74</v>
      </c>
      <c r="D318" t="s">
        <v>129</v>
      </c>
      <c r="E318">
        <v>15</v>
      </c>
      <c r="F318">
        <v>2</v>
      </c>
      <c r="I318" t="s">
        <v>47</v>
      </c>
      <c r="J318" t="s">
        <v>48</v>
      </c>
    </row>
    <row r="319" spans="1:13" hidden="1" x14ac:dyDescent="0.35">
      <c r="A319" s="6">
        <v>45377</v>
      </c>
      <c r="B319" t="s">
        <v>1385</v>
      </c>
      <c r="C319" t="s">
        <v>55</v>
      </c>
      <c r="E319">
        <v>12</v>
      </c>
      <c r="F319">
        <v>3</v>
      </c>
      <c r="I319" t="s">
        <v>47</v>
      </c>
      <c r="J319" t="s">
        <v>48</v>
      </c>
    </row>
    <row r="320" spans="1:13" hidden="1" x14ac:dyDescent="0.35">
      <c r="A320" s="6">
        <v>45377</v>
      </c>
      <c r="B320" t="s">
        <v>1386</v>
      </c>
      <c r="C320" t="s">
        <v>74</v>
      </c>
      <c r="D320">
        <v>10</v>
      </c>
      <c r="E320">
        <v>19</v>
      </c>
      <c r="F320">
        <v>3</v>
      </c>
      <c r="I320" t="s">
        <v>47</v>
      </c>
      <c r="J320" t="s">
        <v>48</v>
      </c>
    </row>
    <row r="321" spans="1:13" hidden="1" x14ac:dyDescent="0.35">
      <c r="A321" s="6">
        <v>45377</v>
      </c>
      <c r="B321" t="s">
        <v>1387</v>
      </c>
      <c r="C321" t="s">
        <v>1266</v>
      </c>
      <c r="E321">
        <v>33</v>
      </c>
      <c r="F321">
        <v>1</v>
      </c>
      <c r="I321" t="s">
        <v>47</v>
      </c>
    </row>
    <row r="322" spans="1:13" hidden="1" x14ac:dyDescent="0.35">
      <c r="A322" s="6">
        <v>45377</v>
      </c>
      <c r="B322" t="s">
        <v>1387</v>
      </c>
      <c r="C322" t="s">
        <v>1266</v>
      </c>
      <c r="E322">
        <v>33</v>
      </c>
      <c r="F322">
        <v>1</v>
      </c>
      <c r="I322" t="s">
        <v>47</v>
      </c>
    </row>
    <row r="323" spans="1:13" x14ac:dyDescent="0.35">
      <c r="A323" s="6">
        <v>45505</v>
      </c>
      <c r="B323" t="s">
        <v>1612</v>
      </c>
      <c r="C323" t="s">
        <v>64</v>
      </c>
      <c r="D323" t="s">
        <v>596</v>
      </c>
      <c r="E323">
        <v>6</v>
      </c>
      <c r="F323">
        <v>2</v>
      </c>
      <c r="I323" t="s">
        <v>47</v>
      </c>
      <c r="J323" t="s">
        <v>48</v>
      </c>
      <c r="M323" t="s">
        <v>47</v>
      </c>
    </row>
    <row r="324" spans="1:13" hidden="1" x14ac:dyDescent="0.35">
      <c r="A324" s="6">
        <v>45384</v>
      </c>
      <c r="B324" t="s">
        <v>1085</v>
      </c>
      <c r="C324" t="s">
        <v>55</v>
      </c>
      <c r="D324" t="s">
        <v>978</v>
      </c>
      <c r="E324">
        <v>13</v>
      </c>
      <c r="F324">
        <v>1</v>
      </c>
      <c r="H324" t="s">
        <v>47</v>
      </c>
    </row>
    <row r="325" spans="1:13" x14ac:dyDescent="0.35">
      <c r="A325" s="6">
        <v>45581</v>
      </c>
      <c r="B325" t="s">
        <v>2033</v>
      </c>
      <c r="C325" t="s">
        <v>64</v>
      </c>
      <c r="D325" t="s">
        <v>564</v>
      </c>
      <c r="E325">
        <v>6</v>
      </c>
      <c r="F325">
        <v>3</v>
      </c>
      <c r="I325" t="s">
        <v>47</v>
      </c>
      <c r="J325" t="s">
        <v>48</v>
      </c>
      <c r="M325" t="s">
        <v>47</v>
      </c>
    </row>
    <row r="326" spans="1:13" x14ac:dyDescent="0.35">
      <c r="A326" s="6">
        <v>45630</v>
      </c>
      <c r="B326" t="s">
        <v>1110</v>
      </c>
      <c r="C326" t="s">
        <v>64</v>
      </c>
      <c r="D326" t="s">
        <v>564</v>
      </c>
      <c r="E326">
        <v>14</v>
      </c>
      <c r="F326">
        <v>4</v>
      </c>
      <c r="I326" t="s">
        <v>47</v>
      </c>
      <c r="J326" t="s">
        <v>48</v>
      </c>
      <c r="M326" t="s">
        <v>47</v>
      </c>
    </row>
    <row r="327" spans="1:13" hidden="1" x14ac:dyDescent="0.35">
      <c r="A327" s="6">
        <v>45384</v>
      </c>
      <c r="B327" t="s">
        <v>1085</v>
      </c>
      <c r="C327" t="s">
        <v>55</v>
      </c>
      <c r="D327" t="s">
        <v>978</v>
      </c>
      <c r="E327">
        <v>26</v>
      </c>
      <c r="F327">
        <v>1</v>
      </c>
      <c r="H327" t="s">
        <v>47</v>
      </c>
    </row>
    <row r="328" spans="1:13" hidden="1" x14ac:dyDescent="0.35">
      <c r="A328" s="6">
        <v>45384</v>
      </c>
      <c r="B328" t="s">
        <v>1253</v>
      </c>
      <c r="C328" t="s">
        <v>55</v>
      </c>
      <c r="D328" t="s">
        <v>1365</v>
      </c>
      <c r="E328">
        <v>28</v>
      </c>
      <c r="F328">
        <v>2</v>
      </c>
      <c r="I328" t="s">
        <v>47</v>
      </c>
      <c r="J328" t="s">
        <v>48</v>
      </c>
    </row>
    <row r="329" spans="1:13" hidden="1" x14ac:dyDescent="0.35">
      <c r="A329" s="6">
        <v>45385</v>
      </c>
      <c r="B329" t="s">
        <v>240</v>
      </c>
      <c r="C329" t="s">
        <v>53</v>
      </c>
      <c r="D329">
        <v>5</v>
      </c>
      <c r="E329">
        <v>20</v>
      </c>
      <c r="F329">
        <v>2</v>
      </c>
      <c r="G329" t="s">
        <v>35</v>
      </c>
    </row>
    <row r="330" spans="1:13" x14ac:dyDescent="0.35">
      <c r="A330" s="6">
        <v>45366</v>
      </c>
      <c r="B330" t="s">
        <v>63</v>
      </c>
      <c r="C330" t="s">
        <v>64</v>
      </c>
      <c r="D330" t="s">
        <v>585</v>
      </c>
      <c r="E330">
        <v>11</v>
      </c>
      <c r="F330">
        <v>2</v>
      </c>
      <c r="I330" t="s">
        <v>47</v>
      </c>
      <c r="J330" t="s">
        <v>48</v>
      </c>
      <c r="M330" t="s">
        <v>47</v>
      </c>
    </row>
    <row r="331" spans="1:13" x14ac:dyDescent="0.35">
      <c r="A331" s="6">
        <v>45427</v>
      </c>
      <c r="B331" t="s">
        <v>63</v>
      </c>
      <c r="C331" t="s">
        <v>64</v>
      </c>
      <c r="D331" t="s">
        <v>585</v>
      </c>
      <c r="E331">
        <v>8</v>
      </c>
      <c r="F331">
        <v>1</v>
      </c>
      <c r="I331" t="s">
        <v>47</v>
      </c>
      <c r="J331" t="s">
        <v>48</v>
      </c>
      <c r="M331" t="s">
        <v>47</v>
      </c>
    </row>
    <row r="332" spans="1:13" hidden="1" x14ac:dyDescent="0.35">
      <c r="A332" s="6">
        <v>45385</v>
      </c>
      <c r="B332" t="s">
        <v>703</v>
      </c>
      <c r="C332" t="s">
        <v>53</v>
      </c>
      <c r="D332">
        <v>4</v>
      </c>
      <c r="E332">
        <v>12</v>
      </c>
      <c r="F332">
        <v>2</v>
      </c>
      <c r="I332" t="s">
        <v>47</v>
      </c>
      <c r="J332" t="s">
        <v>48</v>
      </c>
    </row>
    <row r="333" spans="1:13" hidden="1" x14ac:dyDescent="0.35">
      <c r="A333" s="6">
        <v>45385</v>
      </c>
      <c r="B333" t="s">
        <v>1392</v>
      </c>
      <c r="C333" t="s">
        <v>55</v>
      </c>
      <c r="D333" t="s">
        <v>1365</v>
      </c>
      <c r="E333">
        <v>15</v>
      </c>
      <c r="F333">
        <v>3</v>
      </c>
      <c r="I333" t="s">
        <v>47</v>
      </c>
      <c r="J333" t="s">
        <v>48</v>
      </c>
    </row>
    <row r="334" spans="1:13" x14ac:dyDescent="0.35">
      <c r="A334" s="6">
        <v>45644</v>
      </c>
      <c r="B334" t="s">
        <v>63</v>
      </c>
      <c r="C334" t="s">
        <v>64</v>
      </c>
      <c r="D334" t="s">
        <v>585</v>
      </c>
      <c r="E334">
        <v>12</v>
      </c>
      <c r="F334">
        <v>3</v>
      </c>
      <c r="I334" t="s">
        <v>47</v>
      </c>
      <c r="J334" t="s">
        <v>48</v>
      </c>
      <c r="M334" t="s">
        <v>47</v>
      </c>
    </row>
    <row r="335" spans="1:13" x14ac:dyDescent="0.35">
      <c r="A335" s="6">
        <v>45439</v>
      </c>
      <c r="B335" t="s">
        <v>285</v>
      </c>
      <c r="C335" t="s">
        <v>64</v>
      </c>
      <c r="D335" t="s">
        <v>585</v>
      </c>
      <c r="E335">
        <v>13</v>
      </c>
      <c r="F335">
        <v>3</v>
      </c>
      <c r="I335" t="s">
        <v>47</v>
      </c>
      <c r="J335" t="s">
        <v>48</v>
      </c>
      <c r="M335" t="s">
        <v>47</v>
      </c>
    </row>
    <row r="336" spans="1:13" hidden="1" x14ac:dyDescent="0.35">
      <c r="A336" s="6">
        <v>45385</v>
      </c>
      <c r="B336" t="s">
        <v>1090</v>
      </c>
      <c r="C336" t="s">
        <v>115</v>
      </c>
      <c r="D336" s="11">
        <v>45573</v>
      </c>
      <c r="E336">
        <v>5</v>
      </c>
      <c r="F336">
        <v>2</v>
      </c>
      <c r="I336" t="s">
        <v>47</v>
      </c>
      <c r="J336" t="s">
        <v>48</v>
      </c>
    </row>
    <row r="337" spans="1:13" hidden="1" x14ac:dyDescent="0.35">
      <c r="A337" s="6">
        <v>45385</v>
      </c>
      <c r="B337" t="s">
        <v>1393</v>
      </c>
      <c r="C337" t="s">
        <v>115</v>
      </c>
      <c r="D337">
        <v>8</v>
      </c>
      <c r="E337">
        <v>12</v>
      </c>
      <c r="F337">
        <v>2</v>
      </c>
      <c r="I337" t="s">
        <v>47</v>
      </c>
      <c r="J337" t="s">
        <v>48</v>
      </c>
    </row>
    <row r="338" spans="1:13" x14ac:dyDescent="0.35">
      <c r="A338" s="6">
        <v>45406</v>
      </c>
      <c r="B338" t="s">
        <v>594</v>
      </c>
      <c r="C338" t="s">
        <v>64</v>
      </c>
      <c r="D338" t="s">
        <v>585</v>
      </c>
      <c r="E338">
        <v>10</v>
      </c>
      <c r="F338">
        <v>2</v>
      </c>
      <c r="I338" t="s">
        <v>47</v>
      </c>
      <c r="J338" t="s">
        <v>48</v>
      </c>
      <c r="M338" t="s">
        <v>47</v>
      </c>
    </row>
    <row r="339" spans="1:13" x14ac:dyDescent="0.35">
      <c r="A339" s="6">
        <v>45413</v>
      </c>
      <c r="B339" t="s">
        <v>594</v>
      </c>
      <c r="C339" t="s">
        <v>64</v>
      </c>
      <c r="D339" t="s">
        <v>585</v>
      </c>
      <c r="E339">
        <v>9</v>
      </c>
      <c r="F339">
        <v>2</v>
      </c>
      <c r="I339" t="s">
        <v>47</v>
      </c>
      <c r="J339" t="s">
        <v>48</v>
      </c>
      <c r="M339" t="s">
        <v>47</v>
      </c>
    </row>
    <row r="340" spans="1:13" x14ac:dyDescent="0.35">
      <c r="A340" s="6">
        <v>45630</v>
      </c>
      <c r="B340" t="s">
        <v>594</v>
      </c>
      <c r="C340" t="s">
        <v>64</v>
      </c>
      <c r="D340" t="s">
        <v>585</v>
      </c>
      <c r="E340">
        <v>11</v>
      </c>
      <c r="F340">
        <v>3</v>
      </c>
      <c r="I340" t="s">
        <v>47</v>
      </c>
      <c r="J340" t="s">
        <v>48</v>
      </c>
      <c r="M340" t="s">
        <v>47</v>
      </c>
    </row>
    <row r="341" spans="1:13" x14ac:dyDescent="0.35">
      <c r="A341" s="6">
        <v>45644</v>
      </c>
      <c r="B341" t="s">
        <v>1891</v>
      </c>
      <c r="C341" t="s">
        <v>64</v>
      </c>
      <c r="D341" t="s">
        <v>564</v>
      </c>
      <c r="E341">
        <v>5</v>
      </c>
      <c r="F341">
        <v>2</v>
      </c>
      <c r="I341" t="s">
        <v>47</v>
      </c>
      <c r="J341" t="s">
        <v>48</v>
      </c>
      <c r="M341" t="s">
        <v>47</v>
      </c>
    </row>
    <row r="342" spans="1:13" hidden="1" x14ac:dyDescent="0.35">
      <c r="A342" s="6">
        <v>45386</v>
      </c>
      <c r="B342" t="s">
        <v>1330</v>
      </c>
      <c r="C342" t="s">
        <v>284</v>
      </c>
      <c r="D342">
        <v>4</v>
      </c>
      <c r="E342">
        <v>21</v>
      </c>
      <c r="F342">
        <v>1</v>
      </c>
      <c r="G342" t="s">
        <v>35</v>
      </c>
    </row>
    <row r="343" spans="1:13" hidden="1" x14ac:dyDescent="0.35">
      <c r="A343" s="6">
        <v>45386</v>
      </c>
      <c r="B343" t="s">
        <v>1330</v>
      </c>
      <c r="C343" t="s">
        <v>284</v>
      </c>
      <c r="D343">
        <v>4</v>
      </c>
      <c r="E343">
        <v>19</v>
      </c>
      <c r="F343">
        <v>1</v>
      </c>
      <c r="G343" t="s">
        <v>35</v>
      </c>
    </row>
    <row r="344" spans="1:13" x14ac:dyDescent="0.35">
      <c r="A344" s="6">
        <v>45602</v>
      </c>
      <c r="B344" t="s">
        <v>2011</v>
      </c>
      <c r="C344" t="s">
        <v>64</v>
      </c>
      <c r="D344" t="s">
        <v>585</v>
      </c>
      <c r="E344">
        <v>14</v>
      </c>
      <c r="F344">
        <v>2</v>
      </c>
      <c r="I344" t="s">
        <v>47</v>
      </c>
      <c r="M344" t="s">
        <v>47</v>
      </c>
    </row>
    <row r="345" spans="1:13" hidden="1" x14ac:dyDescent="0.35">
      <c r="A345" s="6">
        <v>45386</v>
      </c>
      <c r="B345" t="s">
        <v>1330</v>
      </c>
      <c r="C345" t="s">
        <v>284</v>
      </c>
      <c r="D345">
        <v>5</v>
      </c>
      <c r="E345">
        <v>20</v>
      </c>
      <c r="F345">
        <v>2</v>
      </c>
      <c r="I345" t="s">
        <v>47</v>
      </c>
      <c r="J345" t="s">
        <v>48</v>
      </c>
    </row>
    <row r="346" spans="1:13" hidden="1" x14ac:dyDescent="0.35">
      <c r="A346" s="6">
        <v>45386</v>
      </c>
      <c r="B346" t="s">
        <v>1330</v>
      </c>
      <c r="C346" t="s">
        <v>284</v>
      </c>
      <c r="D346">
        <v>5</v>
      </c>
      <c r="E346">
        <v>20</v>
      </c>
      <c r="F346">
        <v>2</v>
      </c>
      <c r="I346" t="s">
        <v>47</v>
      </c>
      <c r="J346" t="s">
        <v>48</v>
      </c>
    </row>
    <row r="347" spans="1:13" x14ac:dyDescent="0.35">
      <c r="A347" s="6">
        <v>45638</v>
      </c>
      <c r="B347" t="s">
        <v>1974</v>
      </c>
      <c r="C347" t="s">
        <v>64</v>
      </c>
      <c r="D347" t="s">
        <v>585</v>
      </c>
      <c r="E347">
        <v>16</v>
      </c>
      <c r="F347">
        <v>5</v>
      </c>
      <c r="I347" t="s">
        <v>47</v>
      </c>
      <c r="J347" t="s">
        <v>48</v>
      </c>
      <c r="M347" t="s">
        <v>47</v>
      </c>
    </row>
    <row r="348" spans="1:13" hidden="1" x14ac:dyDescent="0.35">
      <c r="A348" s="6">
        <v>45386</v>
      </c>
      <c r="B348" t="s">
        <v>1389</v>
      </c>
      <c r="C348" t="s">
        <v>55</v>
      </c>
      <c r="D348" t="s">
        <v>1285</v>
      </c>
      <c r="E348">
        <v>11</v>
      </c>
      <c r="F348">
        <v>1</v>
      </c>
      <c r="H348" t="s">
        <v>47</v>
      </c>
    </row>
    <row r="349" spans="1:13" x14ac:dyDescent="0.35">
      <c r="A349" s="6">
        <v>45423</v>
      </c>
      <c r="B349" t="s">
        <v>1492</v>
      </c>
      <c r="C349" t="s">
        <v>55</v>
      </c>
      <c r="D349" t="s">
        <v>1493</v>
      </c>
      <c r="E349">
        <v>22</v>
      </c>
      <c r="F349">
        <v>1</v>
      </c>
      <c r="I349" t="s">
        <v>47</v>
      </c>
      <c r="J349" t="s">
        <v>48</v>
      </c>
      <c r="M349" t="s">
        <v>47</v>
      </c>
    </row>
    <row r="350" spans="1:13" hidden="1" x14ac:dyDescent="0.35">
      <c r="A350" s="6">
        <v>45386</v>
      </c>
      <c r="B350" t="s">
        <v>1126</v>
      </c>
      <c r="C350" t="s">
        <v>55</v>
      </c>
      <c r="D350" t="s">
        <v>1365</v>
      </c>
      <c r="E350">
        <v>25</v>
      </c>
      <c r="F350">
        <v>2</v>
      </c>
      <c r="I350" t="s">
        <v>47</v>
      </c>
      <c r="J350" t="s">
        <v>48</v>
      </c>
    </row>
    <row r="351" spans="1:13" hidden="1" x14ac:dyDescent="0.35">
      <c r="A351" s="6">
        <v>45386</v>
      </c>
      <c r="B351" t="s">
        <v>1126</v>
      </c>
      <c r="C351" t="s">
        <v>55</v>
      </c>
      <c r="D351" t="s">
        <v>1365</v>
      </c>
      <c r="E351">
        <v>25</v>
      </c>
      <c r="F351">
        <v>2</v>
      </c>
      <c r="I351" t="s">
        <v>47</v>
      </c>
      <c r="J351" t="s">
        <v>48</v>
      </c>
    </row>
    <row r="352" spans="1:13" x14ac:dyDescent="0.35">
      <c r="A352" s="6">
        <v>45469</v>
      </c>
      <c r="B352" t="s">
        <v>1492</v>
      </c>
      <c r="C352" t="s">
        <v>1266</v>
      </c>
      <c r="D352" t="s">
        <v>1493</v>
      </c>
      <c r="E352">
        <v>10</v>
      </c>
      <c r="F352">
        <v>1</v>
      </c>
      <c r="I352" t="s">
        <v>47</v>
      </c>
      <c r="J352" t="s">
        <v>48</v>
      </c>
      <c r="M352" t="s">
        <v>47</v>
      </c>
    </row>
    <row r="353" spans="1:13" hidden="1" x14ac:dyDescent="0.35">
      <c r="A353" s="6">
        <v>45386</v>
      </c>
      <c r="B353" t="s">
        <v>1404</v>
      </c>
      <c r="C353" t="s">
        <v>55</v>
      </c>
      <c r="D353" t="s">
        <v>1254</v>
      </c>
      <c r="E353">
        <v>18</v>
      </c>
      <c r="F353">
        <v>1</v>
      </c>
      <c r="I353" t="s">
        <v>47</v>
      </c>
      <c r="J353" t="s">
        <v>48</v>
      </c>
    </row>
    <row r="354" spans="1:13" hidden="1" x14ac:dyDescent="0.35">
      <c r="A354" s="6">
        <v>45387</v>
      </c>
      <c r="B354" t="s">
        <v>837</v>
      </c>
      <c r="C354" t="s">
        <v>115</v>
      </c>
      <c r="D354">
        <v>9</v>
      </c>
      <c r="E354">
        <v>31</v>
      </c>
      <c r="F354">
        <v>4</v>
      </c>
      <c r="I354" t="s">
        <v>47</v>
      </c>
      <c r="J354" t="s">
        <v>48</v>
      </c>
    </row>
    <row r="355" spans="1:13" hidden="1" x14ac:dyDescent="0.35">
      <c r="A355" s="6">
        <v>45387</v>
      </c>
      <c r="B355" t="s">
        <v>1388</v>
      </c>
      <c r="C355" t="s">
        <v>55</v>
      </c>
      <c r="D355" t="s">
        <v>1004</v>
      </c>
      <c r="E355">
        <v>5</v>
      </c>
      <c r="F355">
        <v>2</v>
      </c>
      <c r="I355" t="s">
        <v>47</v>
      </c>
      <c r="J355" t="s">
        <v>48</v>
      </c>
    </row>
    <row r="356" spans="1:13" x14ac:dyDescent="0.35">
      <c r="A356" s="6">
        <v>45470</v>
      </c>
      <c r="B356" t="s">
        <v>1492</v>
      </c>
      <c r="C356" t="s">
        <v>1266</v>
      </c>
      <c r="D356" t="s">
        <v>1493</v>
      </c>
      <c r="E356">
        <v>18</v>
      </c>
      <c r="F356">
        <v>1</v>
      </c>
      <c r="I356" t="s">
        <v>47</v>
      </c>
      <c r="J356" t="s">
        <v>48</v>
      </c>
      <c r="M356" t="s">
        <v>47</v>
      </c>
    </row>
    <row r="357" spans="1:13" x14ac:dyDescent="0.35">
      <c r="A357" s="6">
        <v>45513</v>
      </c>
      <c r="B357" t="s">
        <v>1611</v>
      </c>
      <c r="C357" t="s">
        <v>64</v>
      </c>
      <c r="D357" t="s">
        <v>596</v>
      </c>
      <c r="E357">
        <v>7</v>
      </c>
      <c r="F357">
        <v>3</v>
      </c>
      <c r="I357" t="s">
        <v>47</v>
      </c>
      <c r="J357" t="s">
        <v>48</v>
      </c>
      <c r="M357" t="s">
        <v>47</v>
      </c>
    </row>
    <row r="358" spans="1:13" x14ac:dyDescent="0.35">
      <c r="A358" s="6">
        <v>45644</v>
      </c>
      <c r="B358" t="s">
        <v>1894</v>
      </c>
      <c r="C358" t="s">
        <v>64</v>
      </c>
      <c r="D358" t="s">
        <v>596</v>
      </c>
      <c r="E358">
        <v>4</v>
      </c>
      <c r="F358">
        <v>2</v>
      </c>
      <c r="I358" t="s">
        <v>47</v>
      </c>
      <c r="J358" t="s">
        <v>48</v>
      </c>
      <c r="M358" t="s">
        <v>47</v>
      </c>
    </row>
    <row r="359" spans="1:13" x14ac:dyDescent="0.35">
      <c r="A359" s="6">
        <v>45639</v>
      </c>
      <c r="B359" t="s">
        <v>1910</v>
      </c>
      <c r="C359" t="s">
        <v>64</v>
      </c>
      <c r="D359" t="s">
        <v>596</v>
      </c>
      <c r="E359">
        <v>5</v>
      </c>
      <c r="F359">
        <v>2</v>
      </c>
      <c r="I359" t="s">
        <v>47</v>
      </c>
      <c r="J359" t="s">
        <v>48</v>
      </c>
      <c r="M359" t="s">
        <v>47</v>
      </c>
    </row>
    <row r="360" spans="1:13" x14ac:dyDescent="0.35">
      <c r="A360" s="6">
        <v>45485</v>
      </c>
      <c r="B360" t="s">
        <v>1615</v>
      </c>
      <c r="C360" t="s">
        <v>64</v>
      </c>
      <c r="D360" t="s">
        <v>596</v>
      </c>
      <c r="E360">
        <v>3</v>
      </c>
      <c r="F360">
        <v>1</v>
      </c>
      <c r="I360" t="s">
        <v>47</v>
      </c>
      <c r="J360" t="s">
        <v>48</v>
      </c>
      <c r="M360" t="s">
        <v>47</v>
      </c>
    </row>
    <row r="361" spans="1:13" x14ac:dyDescent="0.35">
      <c r="A361" s="6">
        <v>45407</v>
      </c>
      <c r="B361" t="s">
        <v>1005</v>
      </c>
      <c r="C361" t="s">
        <v>53</v>
      </c>
      <c r="E361">
        <v>6</v>
      </c>
      <c r="F361">
        <v>1</v>
      </c>
      <c r="I361" t="s">
        <v>47</v>
      </c>
      <c r="J361" t="s">
        <v>48</v>
      </c>
      <c r="M361" t="s">
        <v>47</v>
      </c>
    </row>
    <row r="362" spans="1:13" x14ac:dyDescent="0.35">
      <c r="A362" s="6">
        <v>45630</v>
      </c>
      <c r="B362" t="s">
        <v>1005</v>
      </c>
      <c r="C362" t="s">
        <v>53</v>
      </c>
      <c r="E362">
        <v>2</v>
      </c>
      <c r="F362">
        <v>1</v>
      </c>
      <c r="I362" t="s">
        <v>47</v>
      </c>
      <c r="J362" t="s">
        <v>48</v>
      </c>
      <c r="M362" t="s">
        <v>47</v>
      </c>
    </row>
    <row r="363" spans="1:13" hidden="1" x14ac:dyDescent="0.35">
      <c r="A363" s="6">
        <v>45391</v>
      </c>
      <c r="B363" t="s">
        <v>1397</v>
      </c>
      <c r="C363" t="s">
        <v>53</v>
      </c>
      <c r="D363">
        <v>6</v>
      </c>
      <c r="E363">
        <v>17</v>
      </c>
      <c r="F363">
        <v>3</v>
      </c>
      <c r="I363" t="s">
        <v>47</v>
      </c>
      <c r="J363" t="s">
        <v>48</v>
      </c>
    </row>
    <row r="364" spans="1:13" hidden="1" x14ac:dyDescent="0.35">
      <c r="A364" s="6">
        <v>45391</v>
      </c>
      <c r="B364" t="s">
        <v>1398</v>
      </c>
      <c r="C364" t="s">
        <v>115</v>
      </c>
      <c r="D364">
        <v>7</v>
      </c>
      <c r="E364">
        <v>23</v>
      </c>
      <c r="F364">
        <v>3</v>
      </c>
      <c r="I364" t="s">
        <v>47</v>
      </c>
      <c r="J364" t="s">
        <v>48</v>
      </c>
    </row>
    <row r="365" spans="1:13" hidden="1" x14ac:dyDescent="0.35">
      <c r="A365" s="6">
        <v>45391</v>
      </c>
      <c r="B365" t="s">
        <v>1399</v>
      </c>
      <c r="C365" t="s">
        <v>115</v>
      </c>
      <c r="D365">
        <v>8</v>
      </c>
      <c r="E365">
        <v>20</v>
      </c>
      <c r="F365">
        <v>3</v>
      </c>
      <c r="G365" t="s">
        <v>94</v>
      </c>
    </row>
    <row r="366" spans="1:13" hidden="1" x14ac:dyDescent="0.35">
      <c r="A366" s="6">
        <v>45391</v>
      </c>
      <c r="B366" t="s">
        <v>1394</v>
      </c>
      <c r="C366" t="s">
        <v>59</v>
      </c>
      <c r="D366">
        <v>3</v>
      </c>
      <c r="E366">
        <v>20</v>
      </c>
      <c r="F366">
        <v>5</v>
      </c>
      <c r="G366" t="s">
        <v>1400</v>
      </c>
    </row>
    <row r="367" spans="1:13" x14ac:dyDescent="0.35">
      <c r="A367" s="6">
        <v>45545</v>
      </c>
      <c r="B367" t="s">
        <v>1005</v>
      </c>
      <c r="C367" t="s">
        <v>53</v>
      </c>
      <c r="E367">
        <v>4</v>
      </c>
      <c r="F367">
        <v>1</v>
      </c>
      <c r="I367" t="s">
        <v>47</v>
      </c>
      <c r="J367" t="s">
        <v>48</v>
      </c>
      <c r="M367" t="s">
        <v>47</v>
      </c>
    </row>
    <row r="368" spans="1:13" x14ac:dyDescent="0.35">
      <c r="A368" s="6">
        <v>45343</v>
      </c>
      <c r="B368" t="s">
        <v>125</v>
      </c>
      <c r="C368" t="s">
        <v>55</v>
      </c>
      <c r="D368" t="s">
        <v>158</v>
      </c>
      <c r="E368">
        <v>7</v>
      </c>
      <c r="F368">
        <v>4</v>
      </c>
      <c r="I368" t="s">
        <v>47</v>
      </c>
      <c r="J368" t="s">
        <v>48</v>
      </c>
      <c r="M368" t="s">
        <v>47</v>
      </c>
    </row>
    <row r="369" spans="1:13" x14ac:dyDescent="0.35">
      <c r="A369" s="6">
        <v>45574</v>
      </c>
      <c r="B369" t="s">
        <v>125</v>
      </c>
      <c r="C369" t="s">
        <v>55</v>
      </c>
      <c r="D369" t="s">
        <v>158</v>
      </c>
      <c r="E369">
        <v>3</v>
      </c>
      <c r="F369">
        <v>2</v>
      </c>
      <c r="I369" t="s">
        <v>47</v>
      </c>
      <c r="J369" t="s">
        <v>48</v>
      </c>
      <c r="M369" t="s">
        <v>47</v>
      </c>
    </row>
    <row r="370" spans="1:13" x14ac:dyDescent="0.35">
      <c r="A370" s="6">
        <v>45428</v>
      </c>
      <c r="B370" t="s">
        <v>1516</v>
      </c>
      <c r="C370" t="s">
        <v>64</v>
      </c>
      <c r="D370" t="s">
        <v>596</v>
      </c>
      <c r="E370">
        <v>6</v>
      </c>
      <c r="F370">
        <v>2</v>
      </c>
      <c r="I370" t="s">
        <v>47</v>
      </c>
      <c r="J370" t="s">
        <v>48</v>
      </c>
      <c r="M370" t="s">
        <v>47</v>
      </c>
    </row>
    <row r="371" spans="1:13" hidden="1" x14ac:dyDescent="0.35">
      <c r="A371" s="6">
        <v>45392</v>
      </c>
      <c r="B371" t="s">
        <v>1331</v>
      </c>
      <c r="C371" t="s">
        <v>50</v>
      </c>
      <c r="D371">
        <v>7</v>
      </c>
      <c r="E371">
        <v>20</v>
      </c>
      <c r="F371">
        <v>2</v>
      </c>
      <c r="G371" t="s">
        <v>37</v>
      </c>
    </row>
    <row r="372" spans="1:13" x14ac:dyDescent="0.35">
      <c r="A372" s="6">
        <v>45611</v>
      </c>
      <c r="B372" t="s">
        <v>1758</v>
      </c>
      <c r="C372" t="s">
        <v>64</v>
      </c>
      <c r="D372" t="s">
        <v>596</v>
      </c>
      <c r="E372">
        <v>9</v>
      </c>
      <c r="F372">
        <v>2</v>
      </c>
      <c r="I372" t="s">
        <v>47</v>
      </c>
      <c r="J372" t="s">
        <v>48</v>
      </c>
      <c r="M372" t="s">
        <v>47</v>
      </c>
    </row>
    <row r="373" spans="1:13" hidden="1" x14ac:dyDescent="0.35">
      <c r="A373" s="6">
        <v>45392</v>
      </c>
      <c r="B373" t="s">
        <v>1390</v>
      </c>
      <c r="C373" t="s">
        <v>284</v>
      </c>
      <c r="D373">
        <v>6</v>
      </c>
      <c r="E373">
        <v>18</v>
      </c>
      <c r="F373">
        <v>2</v>
      </c>
      <c r="I373" t="s">
        <v>47</v>
      </c>
      <c r="J373" t="s">
        <v>48</v>
      </c>
    </row>
    <row r="374" spans="1:13" hidden="1" x14ac:dyDescent="0.35">
      <c r="A374" s="6">
        <v>45392</v>
      </c>
      <c r="B374" t="s">
        <v>1390</v>
      </c>
      <c r="C374" t="s">
        <v>284</v>
      </c>
      <c r="D374">
        <v>6</v>
      </c>
      <c r="E374">
        <v>18</v>
      </c>
      <c r="F374">
        <v>2</v>
      </c>
      <c r="I374" t="s">
        <v>47</v>
      </c>
      <c r="J374" t="s">
        <v>48</v>
      </c>
    </row>
    <row r="375" spans="1:13" x14ac:dyDescent="0.35">
      <c r="A375" s="6">
        <v>45412</v>
      </c>
      <c r="B375" t="s">
        <v>1483</v>
      </c>
      <c r="C375" t="s">
        <v>55</v>
      </c>
      <c r="E375">
        <v>21</v>
      </c>
      <c r="F375">
        <v>1</v>
      </c>
      <c r="I375" t="s">
        <v>47</v>
      </c>
      <c r="J375" t="s">
        <v>48</v>
      </c>
      <c r="M375" t="s">
        <v>47</v>
      </c>
    </row>
    <row r="376" spans="1:13" x14ac:dyDescent="0.35">
      <c r="A376" s="6">
        <v>45330</v>
      </c>
      <c r="B376" t="s">
        <v>1258</v>
      </c>
      <c r="C376" t="s">
        <v>64</v>
      </c>
      <c r="D376" t="s">
        <v>585</v>
      </c>
      <c r="E376">
        <v>11</v>
      </c>
      <c r="F376">
        <v>3</v>
      </c>
      <c r="I376" t="s">
        <v>47</v>
      </c>
      <c r="J376" t="s">
        <v>48</v>
      </c>
      <c r="M376" t="s">
        <v>47</v>
      </c>
    </row>
    <row r="377" spans="1:13" hidden="1" x14ac:dyDescent="0.35">
      <c r="A377" s="6">
        <v>45392</v>
      </c>
      <c r="B377" t="s">
        <v>1413</v>
      </c>
      <c r="C377" t="s">
        <v>55</v>
      </c>
      <c r="D377" t="s">
        <v>1254</v>
      </c>
      <c r="E377">
        <v>22</v>
      </c>
      <c r="F377">
        <v>3</v>
      </c>
      <c r="I377" t="s">
        <v>47</v>
      </c>
      <c r="J377" t="s">
        <v>48</v>
      </c>
    </row>
    <row r="378" spans="1:13" hidden="1" x14ac:dyDescent="0.35">
      <c r="A378" s="6">
        <v>45392</v>
      </c>
      <c r="B378" t="s">
        <v>341</v>
      </c>
      <c r="C378" t="s">
        <v>55</v>
      </c>
      <c r="D378" t="s">
        <v>1254</v>
      </c>
      <c r="E378">
        <v>26</v>
      </c>
      <c r="F378">
        <v>2</v>
      </c>
      <c r="I378" t="s">
        <v>47</v>
      </c>
      <c r="J378" t="s">
        <v>705</v>
      </c>
    </row>
    <row r="379" spans="1:13" x14ac:dyDescent="0.35">
      <c r="A379" s="6">
        <v>45631</v>
      </c>
      <c r="B379" t="s">
        <v>2119</v>
      </c>
      <c r="C379" t="s">
        <v>64</v>
      </c>
      <c r="D379" t="s">
        <v>585</v>
      </c>
      <c r="E379">
        <v>13</v>
      </c>
      <c r="F379">
        <v>2</v>
      </c>
      <c r="I379" t="s">
        <v>47</v>
      </c>
      <c r="J379" t="s">
        <v>48</v>
      </c>
      <c r="M379" t="s">
        <v>47</v>
      </c>
    </row>
    <row r="380" spans="1:13" x14ac:dyDescent="0.35">
      <c r="A380" s="6">
        <v>45538</v>
      </c>
      <c r="B380" t="s">
        <v>1660</v>
      </c>
      <c r="C380" t="s">
        <v>64</v>
      </c>
      <c r="D380" t="s">
        <v>585</v>
      </c>
      <c r="E380">
        <v>17</v>
      </c>
      <c r="F380">
        <v>4</v>
      </c>
      <c r="I380" t="s">
        <v>47</v>
      </c>
      <c r="J380" t="s">
        <v>48</v>
      </c>
      <c r="M380" t="s">
        <v>47</v>
      </c>
    </row>
    <row r="381" spans="1:13" x14ac:dyDescent="0.35">
      <c r="A381" s="6">
        <v>45602</v>
      </c>
      <c r="B381" t="s">
        <v>1660</v>
      </c>
      <c r="C381" t="s">
        <v>64</v>
      </c>
      <c r="D381" t="s">
        <v>585</v>
      </c>
      <c r="E381">
        <v>15</v>
      </c>
      <c r="F381">
        <v>2</v>
      </c>
      <c r="G381" t="s">
        <v>1299</v>
      </c>
      <c r="L381" t="s">
        <v>47</v>
      </c>
      <c r="M381" t="s">
        <v>47</v>
      </c>
    </row>
    <row r="382" spans="1:13" x14ac:dyDescent="0.35">
      <c r="A382" s="6">
        <v>45602</v>
      </c>
      <c r="B382" t="s">
        <v>1660</v>
      </c>
      <c r="C382" t="s">
        <v>64</v>
      </c>
      <c r="D382" t="s">
        <v>585</v>
      </c>
      <c r="E382">
        <v>15</v>
      </c>
      <c r="F382">
        <v>2</v>
      </c>
      <c r="G382" t="s">
        <v>1299</v>
      </c>
      <c r="L382" t="s">
        <v>47</v>
      </c>
      <c r="M382" t="s">
        <v>47</v>
      </c>
    </row>
    <row r="383" spans="1:13" x14ac:dyDescent="0.35">
      <c r="A383" s="6">
        <v>45464</v>
      </c>
      <c r="B383" t="s">
        <v>1598</v>
      </c>
      <c r="C383" t="s">
        <v>64</v>
      </c>
      <c r="D383" t="s">
        <v>585</v>
      </c>
      <c r="E383">
        <v>13</v>
      </c>
      <c r="F383">
        <v>2</v>
      </c>
      <c r="I383" t="s">
        <v>47</v>
      </c>
      <c r="J383" t="s">
        <v>48</v>
      </c>
      <c r="M383" t="s">
        <v>47</v>
      </c>
    </row>
    <row r="384" spans="1:13" x14ac:dyDescent="0.35">
      <c r="A384" s="6">
        <v>45635</v>
      </c>
      <c r="B384" t="s">
        <v>1059</v>
      </c>
      <c r="C384" t="s">
        <v>64</v>
      </c>
      <c r="D384" t="s">
        <v>585</v>
      </c>
      <c r="E384">
        <v>20</v>
      </c>
      <c r="F384">
        <v>4</v>
      </c>
      <c r="I384" t="s">
        <v>47</v>
      </c>
      <c r="J384" t="s">
        <v>48</v>
      </c>
      <c r="M384" t="s">
        <v>47</v>
      </c>
    </row>
    <row r="385" spans="1:13" x14ac:dyDescent="0.35">
      <c r="A385" s="6">
        <v>45622</v>
      </c>
      <c r="B385" t="s">
        <v>1814</v>
      </c>
      <c r="C385" t="s">
        <v>64</v>
      </c>
      <c r="D385" t="s">
        <v>585</v>
      </c>
      <c r="E385">
        <v>20</v>
      </c>
      <c r="F385">
        <v>3</v>
      </c>
      <c r="I385" t="s">
        <v>47</v>
      </c>
      <c r="J385" t="s">
        <v>48</v>
      </c>
      <c r="M385" t="s">
        <v>47</v>
      </c>
    </row>
    <row r="386" spans="1:13" hidden="1" x14ac:dyDescent="0.35">
      <c r="A386" s="6">
        <v>45392</v>
      </c>
      <c r="B386" t="s">
        <v>1404</v>
      </c>
      <c r="C386" t="s">
        <v>55</v>
      </c>
      <c r="D386" t="s">
        <v>1254</v>
      </c>
      <c r="E386">
        <v>31</v>
      </c>
      <c r="F386">
        <v>1</v>
      </c>
      <c r="H386" t="s">
        <v>47</v>
      </c>
    </row>
    <row r="387" spans="1:13" hidden="1" x14ac:dyDescent="0.35">
      <c r="A387" s="6">
        <v>45392</v>
      </c>
      <c r="B387" t="s">
        <v>1414</v>
      </c>
      <c r="C387" t="s">
        <v>53</v>
      </c>
      <c r="D387">
        <v>5</v>
      </c>
      <c r="E387">
        <v>18</v>
      </c>
      <c r="F387">
        <v>2</v>
      </c>
      <c r="I387" t="s">
        <v>47</v>
      </c>
      <c r="J387" t="s">
        <v>705</v>
      </c>
    </row>
    <row r="388" spans="1:13" hidden="1" x14ac:dyDescent="0.35">
      <c r="A388" s="6">
        <v>45392</v>
      </c>
      <c r="B388" t="s">
        <v>1414</v>
      </c>
      <c r="C388" t="s">
        <v>53</v>
      </c>
      <c r="D388">
        <v>5</v>
      </c>
      <c r="E388">
        <v>18</v>
      </c>
      <c r="F388">
        <v>2</v>
      </c>
      <c r="I388" t="s">
        <v>47</v>
      </c>
      <c r="J388" t="s">
        <v>705</v>
      </c>
    </row>
    <row r="389" spans="1:13" hidden="1" x14ac:dyDescent="0.35">
      <c r="A389" s="6">
        <v>45392</v>
      </c>
      <c r="B389" t="s">
        <v>1415</v>
      </c>
      <c r="C389" t="s">
        <v>53</v>
      </c>
      <c r="D389" t="s">
        <v>1051</v>
      </c>
      <c r="E389">
        <v>8</v>
      </c>
      <c r="F389">
        <v>5</v>
      </c>
      <c r="I389" t="s">
        <v>47</v>
      </c>
      <c r="J389" t="s">
        <v>48</v>
      </c>
    </row>
    <row r="390" spans="1:13" x14ac:dyDescent="0.35">
      <c r="A390" s="6">
        <v>45639</v>
      </c>
      <c r="B390" t="s">
        <v>872</v>
      </c>
      <c r="C390" t="s">
        <v>64</v>
      </c>
      <c r="D390" t="s">
        <v>585</v>
      </c>
      <c r="E390">
        <v>13</v>
      </c>
      <c r="F390">
        <v>2</v>
      </c>
      <c r="I390" t="s">
        <v>47</v>
      </c>
      <c r="J390" t="s">
        <v>48</v>
      </c>
      <c r="M390" t="s">
        <v>47</v>
      </c>
    </row>
    <row r="391" spans="1:13" hidden="1" x14ac:dyDescent="0.35">
      <c r="A391" s="6">
        <v>45393</v>
      </c>
      <c r="B391" t="s">
        <v>1085</v>
      </c>
      <c r="C391" t="s">
        <v>55</v>
      </c>
      <c r="D391" t="s">
        <v>978</v>
      </c>
      <c r="E391">
        <v>14</v>
      </c>
      <c r="F391">
        <v>1</v>
      </c>
      <c r="H391" t="s">
        <v>47</v>
      </c>
    </row>
    <row r="392" spans="1:13" hidden="1" x14ac:dyDescent="0.35">
      <c r="A392" s="6">
        <v>45393</v>
      </c>
      <c r="B392" t="s">
        <v>1409</v>
      </c>
      <c r="C392" t="s">
        <v>115</v>
      </c>
      <c r="D392">
        <v>9</v>
      </c>
      <c r="E392">
        <v>4</v>
      </c>
      <c r="F392">
        <v>2</v>
      </c>
      <c r="I392" t="s">
        <v>47</v>
      </c>
      <c r="J392" t="s">
        <v>48</v>
      </c>
    </row>
    <row r="393" spans="1:13" x14ac:dyDescent="0.35">
      <c r="A393" s="6">
        <v>45589</v>
      </c>
      <c r="B393" t="s">
        <v>872</v>
      </c>
      <c r="C393" t="s">
        <v>64</v>
      </c>
      <c r="D393" t="s">
        <v>585</v>
      </c>
      <c r="E393">
        <v>6</v>
      </c>
      <c r="F393">
        <v>1</v>
      </c>
      <c r="I393" t="s">
        <v>47</v>
      </c>
      <c r="J393" t="s">
        <v>48</v>
      </c>
      <c r="M393" t="s">
        <v>47</v>
      </c>
    </row>
    <row r="394" spans="1:13" x14ac:dyDescent="0.35">
      <c r="A394" s="6">
        <v>45638</v>
      </c>
      <c r="B394" t="s">
        <v>996</v>
      </c>
      <c r="C394" t="s">
        <v>64</v>
      </c>
      <c r="D394" t="s">
        <v>1262</v>
      </c>
      <c r="E394">
        <v>6</v>
      </c>
      <c r="F394">
        <v>2</v>
      </c>
      <c r="I394" t="s">
        <v>47</v>
      </c>
      <c r="J394" t="s">
        <v>48</v>
      </c>
      <c r="M394" t="s">
        <v>47</v>
      </c>
    </row>
    <row r="395" spans="1:13" hidden="1" x14ac:dyDescent="0.35">
      <c r="A395" s="6">
        <v>45393</v>
      </c>
      <c r="B395" t="s">
        <v>1411</v>
      </c>
      <c r="C395" t="s">
        <v>64</v>
      </c>
      <c r="D395" t="s">
        <v>585</v>
      </c>
      <c r="E395">
        <v>24</v>
      </c>
      <c r="F395">
        <v>4</v>
      </c>
      <c r="I395" t="s">
        <v>47</v>
      </c>
      <c r="J395" t="s">
        <v>48</v>
      </c>
    </row>
    <row r="396" spans="1:13" x14ac:dyDescent="0.35">
      <c r="A396" s="6">
        <v>45371</v>
      </c>
      <c r="B396" t="s">
        <v>1362</v>
      </c>
      <c r="C396" t="s">
        <v>64</v>
      </c>
      <c r="D396" t="s">
        <v>585</v>
      </c>
      <c r="E396">
        <v>14</v>
      </c>
      <c r="F396">
        <v>3</v>
      </c>
      <c r="I396" t="s">
        <v>47</v>
      </c>
      <c r="J396" t="s">
        <v>48</v>
      </c>
      <c r="M396" t="s">
        <v>47</v>
      </c>
    </row>
    <row r="397" spans="1:13" x14ac:dyDescent="0.35">
      <c r="A397" s="6">
        <v>45629</v>
      </c>
      <c r="B397" t="s">
        <v>1362</v>
      </c>
      <c r="C397" t="s">
        <v>64</v>
      </c>
      <c r="D397" t="s">
        <v>585</v>
      </c>
      <c r="E397">
        <v>15</v>
      </c>
      <c r="F397">
        <v>2</v>
      </c>
      <c r="I397" t="s">
        <v>47</v>
      </c>
      <c r="J397" t="s">
        <v>48</v>
      </c>
      <c r="M397" t="s">
        <v>47</v>
      </c>
    </row>
    <row r="398" spans="1:13" hidden="1" x14ac:dyDescent="0.35">
      <c r="A398" s="6">
        <v>45394</v>
      </c>
      <c r="B398" t="s">
        <v>322</v>
      </c>
      <c r="C398" t="s">
        <v>74</v>
      </c>
      <c r="D398">
        <v>10</v>
      </c>
      <c r="E398">
        <v>18</v>
      </c>
      <c r="F398">
        <v>2</v>
      </c>
      <c r="I398" t="s">
        <v>47</v>
      </c>
      <c r="J398" t="s">
        <v>48</v>
      </c>
    </row>
    <row r="399" spans="1:13" hidden="1" x14ac:dyDescent="0.35">
      <c r="A399" s="6">
        <v>45394</v>
      </c>
      <c r="B399" t="s">
        <v>322</v>
      </c>
      <c r="C399" t="s">
        <v>74</v>
      </c>
      <c r="D399">
        <v>10</v>
      </c>
      <c r="E399">
        <v>18</v>
      </c>
      <c r="F399">
        <v>2</v>
      </c>
      <c r="I399" t="s">
        <v>47</v>
      </c>
      <c r="J399" t="s">
        <v>48</v>
      </c>
    </row>
    <row r="400" spans="1:13" hidden="1" x14ac:dyDescent="0.35">
      <c r="A400" s="6">
        <v>45394</v>
      </c>
      <c r="B400" t="s">
        <v>322</v>
      </c>
      <c r="C400" t="s">
        <v>74</v>
      </c>
      <c r="D400">
        <v>10</v>
      </c>
      <c r="E400">
        <v>18</v>
      </c>
      <c r="F400">
        <v>2</v>
      </c>
      <c r="I400" t="s">
        <v>47</v>
      </c>
      <c r="J400" t="s">
        <v>48</v>
      </c>
    </row>
    <row r="401" spans="1:13" x14ac:dyDescent="0.35">
      <c r="A401" s="6">
        <v>45336</v>
      </c>
      <c r="B401" t="s">
        <v>1288</v>
      </c>
      <c r="C401" t="s">
        <v>64</v>
      </c>
      <c r="D401" t="s">
        <v>585</v>
      </c>
      <c r="E401">
        <v>15</v>
      </c>
      <c r="F401">
        <v>7</v>
      </c>
      <c r="I401" t="s">
        <v>47</v>
      </c>
      <c r="J401" t="s">
        <v>48</v>
      </c>
      <c r="M401" t="s">
        <v>47</v>
      </c>
    </row>
    <row r="402" spans="1:13" x14ac:dyDescent="0.35">
      <c r="A402" s="6">
        <v>45631</v>
      </c>
      <c r="B402" t="s">
        <v>2118</v>
      </c>
      <c r="C402" t="s">
        <v>64</v>
      </c>
      <c r="D402" t="s">
        <v>585</v>
      </c>
      <c r="E402">
        <v>9</v>
      </c>
      <c r="F402">
        <v>2</v>
      </c>
      <c r="I402" t="s">
        <v>47</v>
      </c>
      <c r="J402" t="s">
        <v>48</v>
      </c>
      <c r="M402" t="s">
        <v>47</v>
      </c>
    </row>
    <row r="403" spans="1:13" hidden="1" x14ac:dyDescent="0.35">
      <c r="A403" s="6">
        <v>45397</v>
      </c>
      <c r="B403" t="s">
        <v>461</v>
      </c>
      <c r="C403" t="s">
        <v>115</v>
      </c>
      <c r="D403">
        <v>8</v>
      </c>
      <c r="E403">
        <v>20</v>
      </c>
      <c r="F403">
        <v>2</v>
      </c>
      <c r="I403" t="s">
        <v>47</v>
      </c>
      <c r="J403" t="s">
        <v>48</v>
      </c>
    </row>
    <row r="404" spans="1:13" hidden="1" x14ac:dyDescent="0.35">
      <c r="A404" s="6">
        <v>45397</v>
      </c>
      <c r="B404" t="s">
        <v>461</v>
      </c>
      <c r="C404" t="s">
        <v>115</v>
      </c>
      <c r="D404">
        <v>8</v>
      </c>
      <c r="E404">
        <v>20</v>
      </c>
      <c r="F404">
        <v>2</v>
      </c>
      <c r="I404" t="s">
        <v>47</v>
      </c>
      <c r="J404" t="s">
        <v>48</v>
      </c>
    </row>
    <row r="405" spans="1:13" hidden="1" x14ac:dyDescent="0.35">
      <c r="A405" s="6">
        <v>45397</v>
      </c>
      <c r="B405" t="s">
        <v>1429</v>
      </c>
      <c r="C405" t="s">
        <v>115</v>
      </c>
      <c r="D405">
        <v>6</v>
      </c>
      <c r="E405">
        <v>7</v>
      </c>
      <c r="F405">
        <v>2</v>
      </c>
      <c r="I405" t="s">
        <v>47</v>
      </c>
      <c r="J405" t="s">
        <v>48</v>
      </c>
    </row>
    <row r="406" spans="1:13" x14ac:dyDescent="0.35">
      <c r="A406" s="6">
        <v>45552</v>
      </c>
      <c r="B406" t="s">
        <v>1785</v>
      </c>
      <c r="C406" t="s">
        <v>64</v>
      </c>
      <c r="D406" t="s">
        <v>585</v>
      </c>
      <c r="E406">
        <v>8</v>
      </c>
      <c r="F406">
        <v>2</v>
      </c>
      <c r="I406" t="s">
        <v>47</v>
      </c>
      <c r="J406" t="s">
        <v>48</v>
      </c>
      <c r="M406" t="s">
        <v>47</v>
      </c>
    </row>
    <row r="407" spans="1:13" hidden="1" x14ac:dyDescent="0.35">
      <c r="A407" s="6">
        <v>45397</v>
      </c>
      <c r="B407" t="s">
        <v>1430</v>
      </c>
      <c r="C407" t="s">
        <v>115</v>
      </c>
      <c r="D407">
        <v>9</v>
      </c>
      <c r="E407">
        <v>3</v>
      </c>
      <c r="F407">
        <v>2</v>
      </c>
      <c r="I407" t="s">
        <v>47</v>
      </c>
      <c r="J407" t="s">
        <v>48</v>
      </c>
    </row>
    <row r="408" spans="1:13" x14ac:dyDescent="0.35">
      <c r="A408" s="6">
        <v>45623</v>
      </c>
      <c r="B408" t="s">
        <v>2106</v>
      </c>
      <c r="C408" t="s">
        <v>64</v>
      </c>
      <c r="D408" t="s">
        <v>585</v>
      </c>
      <c r="E408">
        <v>14</v>
      </c>
      <c r="F408">
        <v>3</v>
      </c>
      <c r="I408" t="s">
        <v>47</v>
      </c>
      <c r="J408" t="s">
        <v>48</v>
      </c>
      <c r="M408" t="s">
        <v>47</v>
      </c>
    </row>
    <row r="409" spans="1:13" x14ac:dyDescent="0.35">
      <c r="A409" s="6">
        <v>45602</v>
      </c>
      <c r="B409" t="s">
        <v>1716</v>
      </c>
      <c r="C409" t="s">
        <v>64</v>
      </c>
      <c r="D409" t="s">
        <v>1717</v>
      </c>
      <c r="E409">
        <v>15</v>
      </c>
      <c r="F409">
        <v>2</v>
      </c>
      <c r="G409" t="s">
        <v>1299</v>
      </c>
      <c r="L409" t="s">
        <v>47</v>
      </c>
      <c r="M409" t="s">
        <v>47</v>
      </c>
    </row>
    <row r="410" spans="1:13" hidden="1" x14ac:dyDescent="0.35">
      <c r="A410" s="6">
        <v>45397</v>
      </c>
      <c r="B410" t="s">
        <v>1431</v>
      </c>
      <c r="C410" t="s">
        <v>59</v>
      </c>
      <c r="D410">
        <v>2</v>
      </c>
      <c r="E410">
        <v>25</v>
      </c>
      <c r="F410">
        <v>2</v>
      </c>
      <c r="I410" t="s">
        <v>47</v>
      </c>
    </row>
    <row r="411" spans="1:13" hidden="1" x14ac:dyDescent="0.35">
      <c r="A411" s="6">
        <v>45397</v>
      </c>
      <c r="B411" t="s">
        <v>1431</v>
      </c>
      <c r="C411" t="s">
        <v>59</v>
      </c>
      <c r="D411">
        <v>3</v>
      </c>
      <c r="E411">
        <v>25</v>
      </c>
      <c r="F411">
        <v>2</v>
      </c>
      <c r="I411" t="s">
        <v>47</v>
      </c>
    </row>
    <row r="412" spans="1:13" hidden="1" x14ac:dyDescent="0.35">
      <c r="A412" s="6">
        <v>45397</v>
      </c>
      <c r="B412" t="s">
        <v>1431</v>
      </c>
      <c r="C412" t="s">
        <v>53</v>
      </c>
      <c r="D412">
        <v>4</v>
      </c>
      <c r="E412">
        <v>25</v>
      </c>
      <c r="F412">
        <v>2</v>
      </c>
      <c r="I412" t="s">
        <v>47</v>
      </c>
    </row>
    <row r="413" spans="1:13" hidden="1" x14ac:dyDescent="0.35">
      <c r="A413" s="6">
        <v>45397</v>
      </c>
      <c r="B413" t="s">
        <v>1431</v>
      </c>
      <c r="C413" t="s">
        <v>59</v>
      </c>
      <c r="D413">
        <v>0</v>
      </c>
      <c r="E413">
        <v>25</v>
      </c>
      <c r="F413">
        <v>2</v>
      </c>
      <c r="I413" t="s">
        <v>47</v>
      </c>
    </row>
    <row r="414" spans="1:13" hidden="1" x14ac:dyDescent="0.35">
      <c r="A414" s="6">
        <v>45397</v>
      </c>
      <c r="B414" t="s">
        <v>1431</v>
      </c>
      <c r="C414" t="s">
        <v>59</v>
      </c>
      <c r="D414">
        <v>1</v>
      </c>
      <c r="E414">
        <v>25</v>
      </c>
      <c r="F414">
        <v>2</v>
      </c>
      <c r="I414" t="s">
        <v>47</v>
      </c>
    </row>
    <row r="415" spans="1:13" hidden="1" x14ac:dyDescent="0.35">
      <c r="A415" s="6">
        <v>45397</v>
      </c>
      <c r="B415" t="s">
        <v>1431</v>
      </c>
      <c r="C415" t="s">
        <v>53</v>
      </c>
      <c r="D415">
        <v>5</v>
      </c>
      <c r="E415">
        <v>25</v>
      </c>
      <c r="F415">
        <v>2</v>
      </c>
      <c r="I415" t="s">
        <v>47</v>
      </c>
    </row>
    <row r="416" spans="1:13" hidden="1" x14ac:dyDescent="0.35">
      <c r="A416" s="6">
        <v>45397</v>
      </c>
      <c r="B416" t="s">
        <v>1431</v>
      </c>
      <c r="C416" t="s">
        <v>53</v>
      </c>
      <c r="D416">
        <v>6</v>
      </c>
      <c r="E416">
        <v>20</v>
      </c>
      <c r="F416">
        <v>1</v>
      </c>
      <c r="I416" t="s">
        <v>47</v>
      </c>
      <c r="J416" t="s">
        <v>48</v>
      </c>
    </row>
    <row r="417" spans="1:13" hidden="1" x14ac:dyDescent="0.35">
      <c r="A417" s="6">
        <v>45397</v>
      </c>
      <c r="B417" t="s">
        <v>1431</v>
      </c>
      <c r="C417" t="s">
        <v>53</v>
      </c>
      <c r="D417">
        <v>6</v>
      </c>
      <c r="E417">
        <v>15</v>
      </c>
      <c r="F417">
        <v>1</v>
      </c>
      <c r="I417" t="s">
        <v>47</v>
      </c>
      <c r="J417" t="s">
        <v>48</v>
      </c>
    </row>
    <row r="418" spans="1:13" x14ac:dyDescent="0.35">
      <c r="A418" s="6">
        <v>45602</v>
      </c>
      <c r="B418" t="s">
        <v>1716</v>
      </c>
      <c r="C418" t="s">
        <v>64</v>
      </c>
      <c r="D418" t="s">
        <v>1717</v>
      </c>
      <c r="E418">
        <v>15</v>
      </c>
      <c r="F418">
        <v>2</v>
      </c>
      <c r="G418" t="s">
        <v>1299</v>
      </c>
      <c r="L418" t="s">
        <v>47</v>
      </c>
      <c r="M418" t="s">
        <v>47</v>
      </c>
    </row>
    <row r="419" spans="1:13" x14ac:dyDescent="0.35">
      <c r="A419" s="6">
        <v>45602</v>
      </c>
      <c r="B419" t="s">
        <v>1716</v>
      </c>
      <c r="C419" t="s">
        <v>64</v>
      </c>
      <c r="D419" t="s">
        <v>585</v>
      </c>
      <c r="E419">
        <v>12</v>
      </c>
      <c r="F419">
        <v>2</v>
      </c>
      <c r="I419" t="s">
        <v>47</v>
      </c>
      <c r="M419" t="s">
        <v>47</v>
      </c>
    </row>
    <row r="420" spans="1:13" hidden="1" x14ac:dyDescent="0.35">
      <c r="A420" s="6">
        <v>45397</v>
      </c>
      <c r="B420" t="s">
        <v>1433</v>
      </c>
      <c r="C420" t="s">
        <v>64</v>
      </c>
      <c r="D420" t="s">
        <v>585</v>
      </c>
      <c r="E420">
        <v>18</v>
      </c>
      <c r="F420">
        <v>3</v>
      </c>
      <c r="I420" t="s">
        <v>47</v>
      </c>
      <c r="J420" t="s">
        <v>48</v>
      </c>
    </row>
    <row r="421" spans="1:13" x14ac:dyDescent="0.35">
      <c r="A421" s="6">
        <v>45547</v>
      </c>
      <c r="B421" t="s">
        <v>709</v>
      </c>
      <c r="C421" t="s">
        <v>1266</v>
      </c>
      <c r="D421" t="s">
        <v>1486</v>
      </c>
      <c r="E421">
        <v>24</v>
      </c>
      <c r="F421">
        <v>1</v>
      </c>
      <c r="H421" t="s">
        <v>47</v>
      </c>
      <c r="M421" t="s">
        <v>47</v>
      </c>
    </row>
    <row r="422" spans="1:13" x14ac:dyDescent="0.35">
      <c r="A422" s="6">
        <v>45413</v>
      </c>
      <c r="B422" t="s">
        <v>1480</v>
      </c>
      <c r="C422" t="s">
        <v>64</v>
      </c>
      <c r="D422" t="s">
        <v>585</v>
      </c>
      <c r="E422">
        <v>21</v>
      </c>
      <c r="F422">
        <v>5</v>
      </c>
      <c r="I422" t="s">
        <v>47</v>
      </c>
      <c r="J422" t="s">
        <v>48</v>
      </c>
      <c r="M422" t="s">
        <v>47</v>
      </c>
    </row>
    <row r="423" spans="1:13" x14ac:dyDescent="0.35">
      <c r="A423" s="6">
        <v>45642</v>
      </c>
      <c r="B423" t="s">
        <v>1480</v>
      </c>
      <c r="C423" t="s">
        <v>64</v>
      </c>
      <c r="D423" t="s">
        <v>585</v>
      </c>
      <c r="E423">
        <v>19</v>
      </c>
      <c r="F423">
        <v>3</v>
      </c>
      <c r="I423" t="s">
        <v>47</v>
      </c>
      <c r="J423" t="s">
        <v>48</v>
      </c>
      <c r="M423" t="s">
        <v>47</v>
      </c>
    </row>
    <row r="424" spans="1:13" hidden="1" x14ac:dyDescent="0.35">
      <c r="A424" s="6">
        <v>45398</v>
      </c>
      <c r="B424" t="s">
        <v>1334</v>
      </c>
      <c r="C424" t="s">
        <v>53</v>
      </c>
      <c r="D424">
        <v>6</v>
      </c>
      <c r="E424">
        <v>20</v>
      </c>
      <c r="F424">
        <v>2</v>
      </c>
      <c r="G424" t="s">
        <v>35</v>
      </c>
    </row>
    <row r="425" spans="1:13" hidden="1" x14ac:dyDescent="0.35">
      <c r="A425" s="6">
        <v>45398</v>
      </c>
      <c r="B425" t="s">
        <v>1423</v>
      </c>
      <c r="C425" t="s">
        <v>53</v>
      </c>
      <c r="D425">
        <v>6</v>
      </c>
      <c r="E425">
        <v>22</v>
      </c>
      <c r="F425">
        <v>2</v>
      </c>
      <c r="I425" t="s">
        <v>47</v>
      </c>
      <c r="J425" t="s">
        <v>1292</v>
      </c>
    </row>
    <row r="426" spans="1:13" hidden="1" x14ac:dyDescent="0.35">
      <c r="A426" s="6">
        <v>45398</v>
      </c>
      <c r="B426" t="s">
        <v>1423</v>
      </c>
      <c r="C426" t="s">
        <v>53</v>
      </c>
      <c r="D426">
        <v>6</v>
      </c>
      <c r="E426">
        <v>22</v>
      </c>
      <c r="F426">
        <v>2</v>
      </c>
      <c r="I426" t="s">
        <v>47</v>
      </c>
      <c r="J426" t="s">
        <v>1292</v>
      </c>
    </row>
    <row r="427" spans="1:13" hidden="1" x14ac:dyDescent="0.35">
      <c r="A427" s="6">
        <v>45398</v>
      </c>
      <c r="B427" t="s">
        <v>785</v>
      </c>
      <c r="C427" t="s">
        <v>53</v>
      </c>
      <c r="E427">
        <v>25</v>
      </c>
      <c r="F427">
        <v>3</v>
      </c>
      <c r="H427" t="s">
        <v>47</v>
      </c>
    </row>
    <row r="428" spans="1:13" hidden="1" x14ac:dyDescent="0.35">
      <c r="A428" s="6">
        <v>45398</v>
      </c>
      <c r="B428" t="s">
        <v>1334</v>
      </c>
      <c r="C428" t="s">
        <v>53</v>
      </c>
      <c r="E428">
        <v>20</v>
      </c>
      <c r="F428">
        <v>3</v>
      </c>
      <c r="H428" t="s">
        <v>47</v>
      </c>
    </row>
    <row r="429" spans="1:13" x14ac:dyDescent="0.35">
      <c r="A429" s="6">
        <v>45642</v>
      </c>
      <c r="B429" t="s">
        <v>1480</v>
      </c>
      <c r="C429" t="s">
        <v>64</v>
      </c>
      <c r="D429" t="s">
        <v>585</v>
      </c>
      <c r="E429">
        <v>19</v>
      </c>
      <c r="F429">
        <v>3</v>
      </c>
      <c r="I429" t="s">
        <v>47</v>
      </c>
      <c r="J429" t="s">
        <v>48</v>
      </c>
      <c r="M429" t="s">
        <v>47</v>
      </c>
    </row>
    <row r="430" spans="1:13" x14ac:dyDescent="0.35">
      <c r="A430" s="6">
        <v>45555</v>
      </c>
      <c r="B430" t="s">
        <v>1480</v>
      </c>
      <c r="C430" t="s">
        <v>64</v>
      </c>
      <c r="D430" t="s">
        <v>585</v>
      </c>
      <c r="E430">
        <v>16</v>
      </c>
      <c r="F430">
        <v>4</v>
      </c>
      <c r="I430" t="s">
        <v>47</v>
      </c>
      <c r="J430" t="s">
        <v>48</v>
      </c>
      <c r="M430" t="s">
        <v>47</v>
      </c>
    </row>
    <row r="431" spans="1:13" hidden="1" x14ac:dyDescent="0.35">
      <c r="A431" s="6">
        <v>45398</v>
      </c>
      <c r="B431" t="s">
        <v>1425</v>
      </c>
      <c r="C431" t="s">
        <v>115</v>
      </c>
      <c r="D431" t="s">
        <v>149</v>
      </c>
      <c r="E431">
        <v>20</v>
      </c>
      <c r="F431">
        <v>2</v>
      </c>
      <c r="I431" t="s">
        <v>47</v>
      </c>
      <c r="J431" t="s">
        <v>1396</v>
      </c>
    </row>
    <row r="432" spans="1:13" hidden="1" x14ac:dyDescent="0.35">
      <c r="A432" s="6">
        <v>45398</v>
      </c>
      <c r="B432" t="s">
        <v>1426</v>
      </c>
      <c r="C432" t="s">
        <v>55</v>
      </c>
      <c r="D432" t="s">
        <v>1254</v>
      </c>
      <c r="E432">
        <v>36</v>
      </c>
      <c r="F432">
        <v>2</v>
      </c>
      <c r="I432" t="s">
        <v>47</v>
      </c>
      <c r="J432" t="s">
        <v>48</v>
      </c>
    </row>
    <row r="433" spans="1:13" x14ac:dyDescent="0.35">
      <c r="A433" s="6">
        <v>45371</v>
      </c>
      <c r="B433" t="s">
        <v>1361</v>
      </c>
      <c r="C433" t="s">
        <v>74</v>
      </c>
      <c r="D433" t="s">
        <v>129</v>
      </c>
      <c r="E433">
        <v>9</v>
      </c>
      <c r="F433">
        <v>2</v>
      </c>
      <c r="I433" t="s">
        <v>47</v>
      </c>
      <c r="J433" t="s">
        <v>48</v>
      </c>
      <c r="M433" t="s">
        <v>47</v>
      </c>
    </row>
    <row r="434" spans="1:13" x14ac:dyDescent="0.35">
      <c r="A434" s="6">
        <v>45548</v>
      </c>
      <c r="B434" t="s">
        <v>103</v>
      </c>
      <c r="C434" t="s">
        <v>53</v>
      </c>
      <c r="D434">
        <v>4</v>
      </c>
      <c r="E434">
        <v>25</v>
      </c>
      <c r="F434">
        <v>2</v>
      </c>
      <c r="G434" t="s">
        <v>1332</v>
      </c>
      <c r="L434" t="s">
        <v>47</v>
      </c>
      <c r="M434" t="s">
        <v>47</v>
      </c>
    </row>
    <row r="435" spans="1:13" hidden="1" x14ac:dyDescent="0.35">
      <c r="A435" s="6">
        <v>45398</v>
      </c>
      <c r="B435" t="s">
        <v>1428</v>
      </c>
      <c r="C435" t="s">
        <v>53</v>
      </c>
      <c r="D435">
        <v>6</v>
      </c>
      <c r="E435">
        <v>27</v>
      </c>
      <c r="F435">
        <v>4</v>
      </c>
      <c r="I435" t="s">
        <v>47</v>
      </c>
    </row>
    <row r="436" spans="1:13" x14ac:dyDescent="0.35">
      <c r="A436" s="6">
        <v>45548</v>
      </c>
      <c r="B436" t="s">
        <v>103</v>
      </c>
      <c r="C436" t="s">
        <v>53</v>
      </c>
      <c r="D436">
        <v>4</v>
      </c>
      <c r="E436">
        <v>24</v>
      </c>
      <c r="F436">
        <v>3</v>
      </c>
      <c r="I436" t="s">
        <v>47</v>
      </c>
      <c r="M436" t="s">
        <v>47</v>
      </c>
    </row>
    <row r="437" spans="1:13" x14ac:dyDescent="0.35">
      <c r="A437" s="6">
        <v>45636</v>
      </c>
      <c r="B437" t="s">
        <v>103</v>
      </c>
      <c r="C437" t="s">
        <v>115</v>
      </c>
      <c r="D437">
        <v>9</v>
      </c>
      <c r="E437">
        <v>24</v>
      </c>
      <c r="F437">
        <v>2</v>
      </c>
      <c r="I437" t="s">
        <v>47</v>
      </c>
      <c r="J437" t="s">
        <v>48</v>
      </c>
      <c r="M437" t="s">
        <v>47</v>
      </c>
    </row>
    <row r="438" spans="1:13" hidden="1" x14ac:dyDescent="0.35">
      <c r="A438" s="6">
        <v>45399</v>
      </c>
      <c r="B438" t="s">
        <v>1334</v>
      </c>
      <c r="C438" t="s">
        <v>53</v>
      </c>
      <c r="D438">
        <v>6</v>
      </c>
      <c r="E438">
        <v>20</v>
      </c>
      <c r="F438">
        <v>2</v>
      </c>
      <c r="G438" t="s">
        <v>35</v>
      </c>
    </row>
    <row r="439" spans="1:13" hidden="1" x14ac:dyDescent="0.35">
      <c r="A439" s="6">
        <v>45399</v>
      </c>
      <c r="B439" t="s">
        <v>1416</v>
      </c>
      <c r="C439" t="s">
        <v>53</v>
      </c>
      <c r="D439">
        <v>5</v>
      </c>
      <c r="E439">
        <v>20</v>
      </c>
      <c r="F439">
        <v>2</v>
      </c>
      <c r="I439" t="s">
        <v>47</v>
      </c>
      <c r="J439" t="s">
        <v>48</v>
      </c>
    </row>
    <row r="440" spans="1:13" hidden="1" x14ac:dyDescent="0.35">
      <c r="A440" s="6">
        <v>45399</v>
      </c>
      <c r="B440" t="s">
        <v>1416</v>
      </c>
      <c r="C440" t="s">
        <v>53</v>
      </c>
      <c r="D440">
        <v>5</v>
      </c>
      <c r="E440">
        <v>20</v>
      </c>
      <c r="F440">
        <v>2</v>
      </c>
      <c r="I440" t="s">
        <v>47</v>
      </c>
      <c r="J440" t="s">
        <v>48</v>
      </c>
    </row>
    <row r="441" spans="1:13" hidden="1" x14ac:dyDescent="0.35">
      <c r="A441" s="6">
        <v>45399</v>
      </c>
      <c r="B441" t="s">
        <v>1417</v>
      </c>
      <c r="C441" t="s">
        <v>50</v>
      </c>
      <c r="D441">
        <v>8</v>
      </c>
      <c r="E441">
        <v>20</v>
      </c>
      <c r="F441">
        <v>1</v>
      </c>
      <c r="I441" t="s">
        <v>47</v>
      </c>
      <c r="J441" t="s">
        <v>48</v>
      </c>
    </row>
    <row r="442" spans="1:13" hidden="1" x14ac:dyDescent="0.35">
      <c r="A442" s="6">
        <v>45399</v>
      </c>
      <c r="B442" t="s">
        <v>1417</v>
      </c>
      <c r="C442" t="s">
        <v>50</v>
      </c>
      <c r="D442">
        <v>8</v>
      </c>
      <c r="E442">
        <v>20</v>
      </c>
      <c r="F442">
        <v>1</v>
      </c>
      <c r="I442" t="s">
        <v>47</v>
      </c>
      <c r="J442" t="s">
        <v>48</v>
      </c>
    </row>
    <row r="443" spans="1:13" hidden="1" x14ac:dyDescent="0.35">
      <c r="A443" s="6">
        <v>45399</v>
      </c>
      <c r="B443" t="s">
        <v>1417</v>
      </c>
      <c r="C443" t="s">
        <v>50</v>
      </c>
      <c r="D443">
        <v>8</v>
      </c>
      <c r="E443">
        <v>20</v>
      </c>
      <c r="F443">
        <v>1</v>
      </c>
      <c r="I443" t="s">
        <v>47</v>
      </c>
      <c r="J443" t="s">
        <v>48</v>
      </c>
    </row>
    <row r="444" spans="1:13" hidden="1" x14ac:dyDescent="0.35">
      <c r="A444" s="6">
        <v>45399</v>
      </c>
      <c r="B444" t="s">
        <v>1417</v>
      </c>
      <c r="C444" t="s">
        <v>50</v>
      </c>
      <c r="D444">
        <v>8</v>
      </c>
      <c r="E444">
        <v>20</v>
      </c>
      <c r="F444">
        <v>1</v>
      </c>
      <c r="I444" t="s">
        <v>47</v>
      </c>
      <c r="J444" t="s">
        <v>48</v>
      </c>
    </row>
    <row r="445" spans="1:13" hidden="1" x14ac:dyDescent="0.35">
      <c r="A445" s="6">
        <v>45399</v>
      </c>
      <c r="B445" t="s">
        <v>1418</v>
      </c>
      <c r="C445" t="s">
        <v>115</v>
      </c>
      <c r="D445" t="s">
        <v>311</v>
      </c>
      <c r="E445">
        <v>11</v>
      </c>
      <c r="F445">
        <v>5</v>
      </c>
      <c r="I445" t="s">
        <v>47</v>
      </c>
      <c r="J445" t="s">
        <v>1292</v>
      </c>
    </row>
    <row r="446" spans="1:13" hidden="1" x14ac:dyDescent="0.35">
      <c r="A446" s="6">
        <v>45399</v>
      </c>
      <c r="B446" t="s">
        <v>768</v>
      </c>
      <c r="C446" t="s">
        <v>53</v>
      </c>
      <c r="D446">
        <v>5</v>
      </c>
      <c r="E446">
        <v>1</v>
      </c>
      <c r="F446">
        <v>1</v>
      </c>
      <c r="I446" t="s">
        <v>47</v>
      </c>
      <c r="J446" t="s">
        <v>48</v>
      </c>
    </row>
    <row r="447" spans="1:13" hidden="1" x14ac:dyDescent="0.35">
      <c r="A447" s="6">
        <v>45399</v>
      </c>
      <c r="B447" t="s">
        <v>1419</v>
      </c>
      <c r="C447" t="s">
        <v>115</v>
      </c>
      <c r="D447" t="s">
        <v>353</v>
      </c>
      <c r="E447">
        <v>31</v>
      </c>
      <c r="F447">
        <v>3</v>
      </c>
      <c r="I447" t="s">
        <v>47</v>
      </c>
      <c r="J447" t="s">
        <v>48</v>
      </c>
    </row>
    <row r="448" spans="1:13" hidden="1" x14ac:dyDescent="0.35">
      <c r="A448" s="6">
        <v>45399</v>
      </c>
      <c r="B448" t="s">
        <v>1419</v>
      </c>
      <c r="C448" t="s">
        <v>115</v>
      </c>
      <c r="D448" t="s">
        <v>353</v>
      </c>
      <c r="E448">
        <v>31</v>
      </c>
      <c r="F448">
        <v>3</v>
      </c>
      <c r="I448" t="s">
        <v>47</v>
      </c>
      <c r="J448" t="s">
        <v>48</v>
      </c>
    </row>
    <row r="449" spans="1:13" x14ac:dyDescent="0.35">
      <c r="A449" s="6">
        <v>45636</v>
      </c>
      <c r="B449" t="s">
        <v>103</v>
      </c>
      <c r="C449" t="s">
        <v>59</v>
      </c>
      <c r="D449">
        <v>2</v>
      </c>
      <c r="E449">
        <v>24</v>
      </c>
      <c r="F449">
        <v>2</v>
      </c>
      <c r="I449" t="s">
        <v>47</v>
      </c>
      <c r="J449" t="s">
        <v>48</v>
      </c>
      <c r="M449" t="s">
        <v>47</v>
      </c>
    </row>
    <row r="450" spans="1:13" x14ac:dyDescent="0.35">
      <c r="A450" s="6">
        <v>45643</v>
      </c>
      <c r="B450" t="s">
        <v>103</v>
      </c>
      <c r="C450" t="s">
        <v>53</v>
      </c>
      <c r="D450">
        <v>4</v>
      </c>
      <c r="E450">
        <v>23</v>
      </c>
      <c r="F450">
        <v>2</v>
      </c>
      <c r="I450" t="s">
        <v>47</v>
      </c>
      <c r="J450" t="s">
        <v>1854</v>
      </c>
      <c r="M450" t="s">
        <v>47</v>
      </c>
    </row>
    <row r="451" spans="1:13" hidden="1" x14ac:dyDescent="0.35">
      <c r="A451" s="6">
        <v>45399</v>
      </c>
      <c r="B451" t="s">
        <v>1420</v>
      </c>
      <c r="C451" t="s">
        <v>55</v>
      </c>
      <c r="D451" t="s">
        <v>978</v>
      </c>
      <c r="E451">
        <v>27</v>
      </c>
      <c r="F451">
        <v>2</v>
      </c>
      <c r="I451" t="s">
        <v>47</v>
      </c>
      <c r="J451" t="s">
        <v>48</v>
      </c>
    </row>
    <row r="452" spans="1:13" hidden="1" x14ac:dyDescent="0.35">
      <c r="A452" s="6">
        <v>45399</v>
      </c>
      <c r="B452" t="s">
        <v>1142</v>
      </c>
      <c r="C452" t="s">
        <v>55</v>
      </c>
      <c r="D452" t="s">
        <v>1254</v>
      </c>
      <c r="E452">
        <v>25</v>
      </c>
      <c r="F452">
        <v>2</v>
      </c>
      <c r="I452" t="s">
        <v>47</v>
      </c>
    </row>
    <row r="453" spans="1:13" hidden="1" x14ac:dyDescent="0.35">
      <c r="A453" s="6">
        <v>45399</v>
      </c>
      <c r="B453" t="s">
        <v>1142</v>
      </c>
      <c r="C453" t="s">
        <v>55</v>
      </c>
      <c r="D453" t="s">
        <v>1254</v>
      </c>
      <c r="E453">
        <v>25</v>
      </c>
      <c r="F453">
        <v>2</v>
      </c>
      <c r="I453" t="s">
        <v>47</v>
      </c>
    </row>
    <row r="454" spans="1:13" x14ac:dyDescent="0.35">
      <c r="A454" s="6">
        <v>45643</v>
      </c>
      <c r="B454" t="s">
        <v>103</v>
      </c>
      <c r="C454" t="s">
        <v>53</v>
      </c>
      <c r="D454">
        <v>5</v>
      </c>
      <c r="E454">
        <v>21</v>
      </c>
      <c r="F454">
        <v>1</v>
      </c>
      <c r="I454" t="s">
        <v>47</v>
      </c>
      <c r="J454" t="s">
        <v>1854</v>
      </c>
      <c r="M454" t="s">
        <v>47</v>
      </c>
    </row>
    <row r="455" spans="1:13" hidden="1" x14ac:dyDescent="0.35">
      <c r="A455" s="6">
        <v>45399</v>
      </c>
      <c r="B455" t="s">
        <v>1423</v>
      </c>
      <c r="C455" t="s">
        <v>284</v>
      </c>
      <c r="D455">
        <v>6</v>
      </c>
      <c r="E455">
        <v>21</v>
      </c>
      <c r="F455">
        <v>2</v>
      </c>
      <c r="I455" t="s">
        <v>47</v>
      </c>
      <c r="J455" t="s">
        <v>1292</v>
      </c>
    </row>
    <row r="456" spans="1:13" hidden="1" x14ac:dyDescent="0.35">
      <c r="A456" s="6">
        <v>45399</v>
      </c>
      <c r="B456" t="s">
        <v>1423</v>
      </c>
      <c r="C456" t="s">
        <v>284</v>
      </c>
      <c r="D456">
        <v>6</v>
      </c>
      <c r="E456">
        <v>21</v>
      </c>
      <c r="F456">
        <v>2</v>
      </c>
      <c r="I456" t="s">
        <v>47</v>
      </c>
      <c r="J456" t="s">
        <v>1292</v>
      </c>
    </row>
    <row r="457" spans="1:13" hidden="1" x14ac:dyDescent="0.35">
      <c r="A457" s="6">
        <v>45399</v>
      </c>
      <c r="B457" t="s">
        <v>1424</v>
      </c>
      <c r="C457" t="s">
        <v>115</v>
      </c>
      <c r="D457" t="s">
        <v>242</v>
      </c>
      <c r="E457">
        <v>3</v>
      </c>
      <c r="F457">
        <v>2</v>
      </c>
      <c r="I457" t="s">
        <v>47</v>
      </c>
      <c r="J457" t="s">
        <v>48</v>
      </c>
    </row>
    <row r="458" spans="1:13" hidden="1" x14ac:dyDescent="0.35">
      <c r="A458" s="6">
        <v>45399</v>
      </c>
      <c r="B458" t="s">
        <v>787</v>
      </c>
      <c r="C458" t="s">
        <v>55</v>
      </c>
      <c r="D458" t="s">
        <v>978</v>
      </c>
      <c r="E458">
        <v>20</v>
      </c>
      <c r="F458">
        <v>2</v>
      </c>
      <c r="I458" t="s">
        <v>47</v>
      </c>
      <c r="J458" t="s">
        <v>48</v>
      </c>
    </row>
    <row r="459" spans="1:13" x14ac:dyDescent="0.35">
      <c r="A459" s="6">
        <v>45643</v>
      </c>
      <c r="B459" t="s">
        <v>103</v>
      </c>
      <c r="C459" t="s">
        <v>53</v>
      </c>
      <c r="D459">
        <v>5</v>
      </c>
      <c r="E459">
        <v>22</v>
      </c>
      <c r="F459">
        <v>2</v>
      </c>
      <c r="I459" t="s">
        <v>47</v>
      </c>
      <c r="M459" t="s">
        <v>47</v>
      </c>
    </row>
    <row r="460" spans="1:13" x14ac:dyDescent="0.35">
      <c r="A460" s="6">
        <v>45643</v>
      </c>
      <c r="B460" t="s">
        <v>103</v>
      </c>
      <c r="C460" t="s">
        <v>53</v>
      </c>
      <c r="D460">
        <v>6</v>
      </c>
      <c r="E460">
        <v>23</v>
      </c>
      <c r="F460">
        <v>2</v>
      </c>
      <c r="I460" t="s">
        <v>47</v>
      </c>
      <c r="J460" t="s">
        <v>48</v>
      </c>
      <c r="M460" t="s">
        <v>47</v>
      </c>
    </row>
    <row r="461" spans="1:13" x14ac:dyDescent="0.35">
      <c r="A461" s="6">
        <v>45630</v>
      </c>
      <c r="B461" t="s">
        <v>103</v>
      </c>
      <c r="C461" t="s">
        <v>2096</v>
      </c>
      <c r="D461">
        <v>0</v>
      </c>
      <c r="E461">
        <v>23</v>
      </c>
      <c r="F461">
        <v>2</v>
      </c>
      <c r="I461" t="s">
        <v>47</v>
      </c>
      <c r="J461" t="s">
        <v>48</v>
      </c>
      <c r="M461" t="s">
        <v>47</v>
      </c>
    </row>
    <row r="462" spans="1:13" x14ac:dyDescent="0.35">
      <c r="A462" s="6">
        <v>45439</v>
      </c>
      <c r="B462" t="s">
        <v>1521</v>
      </c>
      <c r="C462" t="s">
        <v>55</v>
      </c>
      <c r="D462" t="s">
        <v>1254</v>
      </c>
      <c r="E462">
        <v>27</v>
      </c>
      <c r="F462">
        <v>1</v>
      </c>
      <c r="I462" t="s">
        <v>47</v>
      </c>
      <c r="J462" t="s">
        <v>450</v>
      </c>
      <c r="M462" t="s">
        <v>47</v>
      </c>
    </row>
    <row r="463" spans="1:13" hidden="1" x14ac:dyDescent="0.35">
      <c r="A463" s="6">
        <v>45399</v>
      </c>
      <c r="B463" t="s">
        <v>343</v>
      </c>
      <c r="C463" t="s">
        <v>115</v>
      </c>
      <c r="D463">
        <v>8</v>
      </c>
      <c r="E463">
        <v>16</v>
      </c>
      <c r="F463">
        <v>2</v>
      </c>
      <c r="I463" t="s">
        <v>47</v>
      </c>
      <c r="J463" t="s">
        <v>705</v>
      </c>
    </row>
    <row r="464" spans="1:13" hidden="1" x14ac:dyDescent="0.35">
      <c r="A464" s="6">
        <v>45399</v>
      </c>
      <c r="B464" t="s">
        <v>1454</v>
      </c>
      <c r="C464" t="s">
        <v>55</v>
      </c>
      <c r="D464" t="s">
        <v>392</v>
      </c>
      <c r="E464">
        <v>15</v>
      </c>
      <c r="F464">
        <v>2</v>
      </c>
      <c r="H464" t="s">
        <v>47</v>
      </c>
    </row>
    <row r="465" spans="1:13" x14ac:dyDescent="0.35">
      <c r="A465" s="6">
        <v>45441</v>
      </c>
      <c r="B465" t="s">
        <v>1521</v>
      </c>
      <c r="C465" t="s">
        <v>55</v>
      </c>
      <c r="D465" t="s">
        <v>1254</v>
      </c>
      <c r="E465">
        <v>4</v>
      </c>
      <c r="F465">
        <v>1</v>
      </c>
      <c r="I465" t="s">
        <v>47</v>
      </c>
      <c r="J465" t="s">
        <v>450</v>
      </c>
      <c r="M465" t="s">
        <v>47</v>
      </c>
    </row>
    <row r="466" spans="1:13" x14ac:dyDescent="0.35">
      <c r="A466" s="6">
        <v>45552</v>
      </c>
      <c r="B466" t="s">
        <v>1521</v>
      </c>
      <c r="C466" t="s">
        <v>55</v>
      </c>
      <c r="D466" t="s">
        <v>1254</v>
      </c>
      <c r="E466">
        <v>26</v>
      </c>
      <c r="F466">
        <v>1</v>
      </c>
      <c r="I466" t="s">
        <v>47</v>
      </c>
      <c r="J466" t="s">
        <v>48</v>
      </c>
      <c r="M466" t="s">
        <v>47</v>
      </c>
    </row>
    <row r="467" spans="1:13" x14ac:dyDescent="0.35">
      <c r="A467" s="6">
        <v>45316</v>
      </c>
      <c r="B467" t="s">
        <v>236</v>
      </c>
      <c r="C467" t="s">
        <v>55</v>
      </c>
      <c r="D467" t="s">
        <v>1254</v>
      </c>
      <c r="E467">
        <v>29</v>
      </c>
      <c r="F467">
        <v>1</v>
      </c>
      <c r="I467" t="s">
        <v>47</v>
      </c>
      <c r="J467" t="s">
        <v>48</v>
      </c>
      <c r="M467" t="s">
        <v>47</v>
      </c>
    </row>
    <row r="468" spans="1:13" hidden="1" x14ac:dyDescent="0.35">
      <c r="A468" s="6">
        <v>45400</v>
      </c>
      <c r="B468" t="s">
        <v>1405</v>
      </c>
      <c r="C468" t="s">
        <v>1266</v>
      </c>
      <c r="D468" t="s">
        <v>1278</v>
      </c>
      <c r="E468">
        <v>33</v>
      </c>
      <c r="F468">
        <v>3</v>
      </c>
      <c r="I468" t="s">
        <v>47</v>
      </c>
      <c r="J468" t="s">
        <v>48</v>
      </c>
    </row>
    <row r="469" spans="1:13" hidden="1" x14ac:dyDescent="0.35">
      <c r="A469" s="6">
        <v>45400</v>
      </c>
      <c r="B469" t="s">
        <v>1406</v>
      </c>
      <c r="C469" t="s">
        <v>115</v>
      </c>
      <c r="D469">
        <v>8</v>
      </c>
      <c r="E469">
        <v>21</v>
      </c>
      <c r="F469">
        <v>2</v>
      </c>
      <c r="I469" t="s">
        <v>47</v>
      </c>
      <c r="J469" t="s">
        <v>48</v>
      </c>
    </row>
    <row r="470" spans="1:13" x14ac:dyDescent="0.35">
      <c r="A470" s="6">
        <v>45371</v>
      </c>
      <c r="B470" t="s">
        <v>236</v>
      </c>
      <c r="C470" t="s">
        <v>55</v>
      </c>
      <c r="D470" t="s">
        <v>1254</v>
      </c>
      <c r="E470">
        <v>24</v>
      </c>
      <c r="F470">
        <v>1</v>
      </c>
      <c r="I470" t="s">
        <v>47</v>
      </c>
      <c r="J470" t="s">
        <v>48</v>
      </c>
      <c r="M470" t="s">
        <v>47</v>
      </c>
    </row>
    <row r="471" spans="1:13" hidden="1" x14ac:dyDescent="0.35">
      <c r="A471" s="6">
        <v>45400</v>
      </c>
      <c r="B471" t="s">
        <v>350</v>
      </c>
      <c r="C471" t="s">
        <v>53</v>
      </c>
      <c r="D471">
        <v>5</v>
      </c>
      <c r="E471">
        <v>15</v>
      </c>
      <c r="F471">
        <v>1</v>
      </c>
      <c r="I471" t="s">
        <v>47</v>
      </c>
      <c r="J471" t="s">
        <v>48</v>
      </c>
    </row>
    <row r="472" spans="1:13" hidden="1" x14ac:dyDescent="0.35">
      <c r="A472" s="6">
        <v>45400</v>
      </c>
      <c r="B472" t="s">
        <v>350</v>
      </c>
      <c r="C472" t="s">
        <v>53</v>
      </c>
      <c r="D472">
        <v>5</v>
      </c>
      <c r="E472">
        <v>19</v>
      </c>
      <c r="F472">
        <v>2</v>
      </c>
      <c r="I472" t="s">
        <v>47</v>
      </c>
      <c r="J472" t="s">
        <v>48</v>
      </c>
    </row>
    <row r="473" spans="1:13" hidden="1" x14ac:dyDescent="0.35">
      <c r="A473" s="6">
        <v>45400</v>
      </c>
      <c r="B473" t="s">
        <v>515</v>
      </c>
      <c r="C473" t="s">
        <v>115</v>
      </c>
      <c r="D473">
        <v>7</v>
      </c>
      <c r="E473">
        <v>4</v>
      </c>
      <c r="F473">
        <v>2</v>
      </c>
      <c r="I473" t="s">
        <v>47</v>
      </c>
      <c r="J473" t="s">
        <v>48</v>
      </c>
    </row>
    <row r="474" spans="1:13" hidden="1" x14ac:dyDescent="0.35">
      <c r="A474" s="6">
        <v>45400</v>
      </c>
      <c r="B474" t="s">
        <v>1407</v>
      </c>
      <c r="C474" t="s">
        <v>55</v>
      </c>
      <c r="D474" t="s">
        <v>1254</v>
      </c>
      <c r="E474">
        <v>22</v>
      </c>
      <c r="F474">
        <v>2</v>
      </c>
      <c r="I474" t="s">
        <v>47</v>
      </c>
      <c r="J474" t="s">
        <v>48</v>
      </c>
    </row>
    <row r="475" spans="1:13" hidden="1" x14ac:dyDescent="0.35">
      <c r="A475" s="6">
        <v>45400</v>
      </c>
      <c r="B475" t="s">
        <v>350</v>
      </c>
      <c r="C475" t="s">
        <v>59</v>
      </c>
      <c r="D475">
        <v>2</v>
      </c>
      <c r="E475">
        <v>25</v>
      </c>
      <c r="F475">
        <v>2</v>
      </c>
      <c r="I475" t="s">
        <v>47</v>
      </c>
      <c r="J475" t="s">
        <v>48</v>
      </c>
    </row>
    <row r="476" spans="1:13" hidden="1" x14ac:dyDescent="0.35">
      <c r="A476" s="6">
        <v>45400</v>
      </c>
      <c r="B476" t="s">
        <v>350</v>
      </c>
      <c r="C476" t="s">
        <v>59</v>
      </c>
      <c r="D476">
        <v>2</v>
      </c>
      <c r="E476">
        <v>25</v>
      </c>
      <c r="F476">
        <v>2</v>
      </c>
      <c r="I476" t="s">
        <v>47</v>
      </c>
      <c r="J476" t="s">
        <v>48</v>
      </c>
    </row>
    <row r="477" spans="1:13" x14ac:dyDescent="0.35">
      <c r="A477" s="6">
        <v>45390</v>
      </c>
      <c r="B477" t="s">
        <v>236</v>
      </c>
      <c r="C477" t="s">
        <v>55</v>
      </c>
      <c r="D477" t="s">
        <v>1254</v>
      </c>
      <c r="E477">
        <v>32</v>
      </c>
      <c r="F477">
        <v>2</v>
      </c>
      <c r="I477" t="s">
        <v>47</v>
      </c>
      <c r="J477" t="s">
        <v>48</v>
      </c>
      <c r="M477" t="s">
        <v>47</v>
      </c>
    </row>
    <row r="478" spans="1:13" hidden="1" x14ac:dyDescent="0.35">
      <c r="A478" s="6">
        <v>45401</v>
      </c>
      <c r="B478" t="s">
        <v>1335</v>
      </c>
      <c r="C478" t="s">
        <v>55</v>
      </c>
      <c r="D478" t="s">
        <v>1254</v>
      </c>
      <c r="E478">
        <v>30</v>
      </c>
      <c r="F478">
        <v>3</v>
      </c>
      <c r="G478" t="s">
        <v>1336</v>
      </c>
    </row>
    <row r="479" spans="1:13" hidden="1" x14ac:dyDescent="0.35">
      <c r="A479" s="6">
        <v>45401</v>
      </c>
      <c r="B479" t="s">
        <v>1335</v>
      </c>
      <c r="C479" t="s">
        <v>55</v>
      </c>
      <c r="D479" t="s">
        <v>1254</v>
      </c>
      <c r="E479">
        <v>30</v>
      </c>
      <c r="F479">
        <v>3</v>
      </c>
      <c r="G479" t="s">
        <v>1336</v>
      </c>
    </row>
    <row r="480" spans="1:13" x14ac:dyDescent="0.35">
      <c r="A480" s="6">
        <v>45390</v>
      </c>
      <c r="B480" t="s">
        <v>236</v>
      </c>
      <c r="C480" t="s">
        <v>55</v>
      </c>
      <c r="D480" t="s">
        <v>1254</v>
      </c>
      <c r="E480">
        <v>32</v>
      </c>
      <c r="F480">
        <v>2</v>
      </c>
      <c r="I480" t="s">
        <v>47</v>
      </c>
      <c r="J480" t="s">
        <v>48</v>
      </c>
      <c r="M480" t="s">
        <v>47</v>
      </c>
    </row>
    <row r="481" spans="1:13" hidden="1" x14ac:dyDescent="0.35">
      <c r="A481" s="6">
        <v>45401</v>
      </c>
      <c r="B481" t="s">
        <v>1335</v>
      </c>
      <c r="C481" t="s">
        <v>55</v>
      </c>
      <c r="D481" t="s">
        <v>1254</v>
      </c>
      <c r="E481">
        <v>30</v>
      </c>
      <c r="F481">
        <v>1</v>
      </c>
      <c r="I481" t="s">
        <v>47</v>
      </c>
      <c r="J481" t="s">
        <v>48</v>
      </c>
    </row>
    <row r="482" spans="1:13" hidden="1" x14ac:dyDescent="0.35">
      <c r="A482" s="6">
        <v>45401</v>
      </c>
      <c r="B482" t="s">
        <v>1403</v>
      </c>
      <c r="C482" t="s">
        <v>55</v>
      </c>
      <c r="D482" t="s">
        <v>930</v>
      </c>
      <c r="E482">
        <v>31</v>
      </c>
      <c r="F482">
        <v>1</v>
      </c>
      <c r="I482" t="s">
        <v>47</v>
      </c>
      <c r="J482" t="s">
        <v>48</v>
      </c>
    </row>
    <row r="483" spans="1:13" hidden="1" x14ac:dyDescent="0.35">
      <c r="A483" s="6">
        <v>45401</v>
      </c>
      <c r="B483" t="s">
        <v>317</v>
      </c>
      <c r="C483" t="s">
        <v>50</v>
      </c>
      <c r="D483">
        <v>8</v>
      </c>
      <c r="E483">
        <v>16</v>
      </c>
      <c r="F483">
        <v>2</v>
      </c>
      <c r="I483" t="s">
        <v>47</v>
      </c>
      <c r="J483" t="s">
        <v>705</v>
      </c>
    </row>
    <row r="484" spans="1:13" x14ac:dyDescent="0.35">
      <c r="A484" s="6">
        <v>45392</v>
      </c>
      <c r="B484" t="s">
        <v>236</v>
      </c>
      <c r="C484" t="s">
        <v>55</v>
      </c>
      <c r="D484" t="s">
        <v>1365</v>
      </c>
      <c r="E484">
        <v>29</v>
      </c>
      <c r="F484">
        <v>2</v>
      </c>
      <c r="I484" t="s">
        <v>47</v>
      </c>
      <c r="J484" t="s">
        <v>48</v>
      </c>
      <c r="M484" t="s">
        <v>47</v>
      </c>
    </row>
    <row r="485" spans="1:13" hidden="1" x14ac:dyDescent="0.35">
      <c r="A485" s="6">
        <v>45401</v>
      </c>
      <c r="B485" t="s">
        <v>323</v>
      </c>
      <c r="C485" t="s">
        <v>115</v>
      </c>
      <c r="D485">
        <v>8</v>
      </c>
      <c r="E485">
        <v>22</v>
      </c>
      <c r="F485">
        <v>2</v>
      </c>
      <c r="I485" t="s">
        <v>47</v>
      </c>
      <c r="J485" t="s">
        <v>48</v>
      </c>
    </row>
    <row r="486" spans="1:13" hidden="1" x14ac:dyDescent="0.35">
      <c r="A486" s="6">
        <v>45401</v>
      </c>
      <c r="B486" t="s">
        <v>323</v>
      </c>
      <c r="C486" t="s">
        <v>115</v>
      </c>
      <c r="D486">
        <v>8</v>
      </c>
      <c r="E486">
        <v>22</v>
      </c>
      <c r="F486">
        <v>2</v>
      </c>
      <c r="I486" t="s">
        <v>47</v>
      </c>
      <c r="J486" t="s">
        <v>48</v>
      </c>
    </row>
    <row r="487" spans="1:13" hidden="1" x14ac:dyDescent="0.35">
      <c r="A487" s="6">
        <v>45401</v>
      </c>
      <c r="B487" t="s">
        <v>323</v>
      </c>
      <c r="C487" t="s">
        <v>115</v>
      </c>
      <c r="D487">
        <v>8</v>
      </c>
      <c r="E487">
        <v>22</v>
      </c>
      <c r="F487">
        <v>2</v>
      </c>
      <c r="I487" t="s">
        <v>47</v>
      </c>
      <c r="J487" t="s">
        <v>48</v>
      </c>
    </row>
    <row r="488" spans="1:13" hidden="1" x14ac:dyDescent="0.35">
      <c r="A488" s="6">
        <v>45401</v>
      </c>
      <c r="B488" t="s">
        <v>323</v>
      </c>
      <c r="C488" t="s">
        <v>115</v>
      </c>
      <c r="D488">
        <v>8</v>
      </c>
      <c r="E488">
        <v>22</v>
      </c>
      <c r="F488">
        <v>2</v>
      </c>
      <c r="I488" t="s">
        <v>47</v>
      </c>
      <c r="J488" t="s">
        <v>48</v>
      </c>
    </row>
    <row r="489" spans="1:13" x14ac:dyDescent="0.35">
      <c r="A489" s="6">
        <v>45623</v>
      </c>
      <c r="B489" t="s">
        <v>236</v>
      </c>
      <c r="C489" t="s">
        <v>55</v>
      </c>
      <c r="D489" t="s">
        <v>1254</v>
      </c>
      <c r="E489">
        <v>24</v>
      </c>
      <c r="F489">
        <v>1</v>
      </c>
      <c r="I489" t="s">
        <v>47</v>
      </c>
      <c r="J489" t="s">
        <v>48</v>
      </c>
      <c r="M489" t="s">
        <v>47</v>
      </c>
    </row>
    <row r="490" spans="1:13" x14ac:dyDescent="0.35">
      <c r="A490" s="6">
        <v>45643</v>
      </c>
      <c r="B490" t="s">
        <v>236</v>
      </c>
      <c r="C490" t="s">
        <v>55</v>
      </c>
      <c r="D490" t="s">
        <v>1254</v>
      </c>
      <c r="E490">
        <v>19</v>
      </c>
      <c r="F490">
        <v>1</v>
      </c>
      <c r="I490" t="s">
        <v>47</v>
      </c>
      <c r="J490" t="s">
        <v>481</v>
      </c>
      <c r="M490" t="s">
        <v>47</v>
      </c>
    </row>
    <row r="491" spans="1:13" x14ac:dyDescent="0.35">
      <c r="A491" s="6">
        <v>45322</v>
      </c>
      <c r="B491" t="s">
        <v>1273</v>
      </c>
      <c r="C491" t="s">
        <v>59</v>
      </c>
      <c r="D491">
        <v>2</v>
      </c>
      <c r="E491">
        <v>13</v>
      </c>
      <c r="F491">
        <v>2</v>
      </c>
      <c r="I491" t="s">
        <v>47</v>
      </c>
      <c r="J491" t="s">
        <v>48</v>
      </c>
      <c r="M491" t="s">
        <v>47</v>
      </c>
    </row>
    <row r="492" spans="1:13" x14ac:dyDescent="0.35">
      <c r="A492" s="6">
        <v>45322</v>
      </c>
      <c r="B492" t="s">
        <v>1273</v>
      </c>
      <c r="C492" t="s">
        <v>59</v>
      </c>
      <c r="D492">
        <v>2</v>
      </c>
      <c r="E492">
        <v>9</v>
      </c>
      <c r="F492">
        <v>1</v>
      </c>
      <c r="I492" t="s">
        <v>47</v>
      </c>
      <c r="J492" t="s">
        <v>360</v>
      </c>
      <c r="M492" t="s">
        <v>47</v>
      </c>
    </row>
    <row r="493" spans="1:13" hidden="1" x14ac:dyDescent="0.35">
      <c r="A493" s="6">
        <v>45404</v>
      </c>
      <c r="B493" t="s">
        <v>1458</v>
      </c>
      <c r="C493" t="s">
        <v>115</v>
      </c>
      <c r="D493">
        <v>10</v>
      </c>
      <c r="E493">
        <v>20</v>
      </c>
      <c r="F493">
        <v>1</v>
      </c>
      <c r="I493" t="s">
        <v>47</v>
      </c>
      <c r="J493" t="s">
        <v>48</v>
      </c>
    </row>
    <row r="494" spans="1:13" hidden="1" x14ac:dyDescent="0.35">
      <c r="A494" s="6">
        <v>45404</v>
      </c>
      <c r="B494" t="s">
        <v>1458</v>
      </c>
      <c r="C494" t="s">
        <v>115</v>
      </c>
      <c r="D494">
        <v>10</v>
      </c>
      <c r="E494">
        <v>20</v>
      </c>
      <c r="F494">
        <v>1</v>
      </c>
      <c r="I494" t="s">
        <v>47</v>
      </c>
      <c r="J494" t="s">
        <v>48</v>
      </c>
    </row>
    <row r="495" spans="1:13" hidden="1" x14ac:dyDescent="0.35">
      <c r="A495" s="6">
        <v>45404</v>
      </c>
      <c r="B495" t="s">
        <v>1458</v>
      </c>
      <c r="C495" t="s">
        <v>115</v>
      </c>
      <c r="D495">
        <v>10</v>
      </c>
      <c r="E495">
        <v>20</v>
      </c>
      <c r="F495">
        <v>1</v>
      </c>
      <c r="I495" t="s">
        <v>47</v>
      </c>
      <c r="J495" t="s">
        <v>48</v>
      </c>
    </row>
    <row r="496" spans="1:13" hidden="1" x14ac:dyDescent="0.35">
      <c r="A496" s="6">
        <v>45404</v>
      </c>
      <c r="B496" t="s">
        <v>1458</v>
      </c>
      <c r="C496" t="s">
        <v>115</v>
      </c>
      <c r="D496">
        <v>10</v>
      </c>
      <c r="E496">
        <v>20</v>
      </c>
      <c r="F496">
        <v>1</v>
      </c>
      <c r="I496" t="s">
        <v>47</v>
      </c>
      <c r="J496" t="s">
        <v>48</v>
      </c>
    </row>
    <row r="497" spans="1:13" hidden="1" x14ac:dyDescent="0.35">
      <c r="A497" s="6">
        <v>45405</v>
      </c>
      <c r="B497" t="s">
        <v>258</v>
      </c>
      <c r="C497" t="s">
        <v>53</v>
      </c>
      <c r="D497">
        <v>5</v>
      </c>
      <c r="E497">
        <v>26</v>
      </c>
      <c r="F497">
        <v>2</v>
      </c>
      <c r="G497" t="s">
        <v>35</v>
      </c>
    </row>
    <row r="498" spans="1:13" hidden="1" x14ac:dyDescent="0.35">
      <c r="A498" s="6">
        <v>45405</v>
      </c>
      <c r="B498" t="s">
        <v>258</v>
      </c>
      <c r="C498" t="s">
        <v>53</v>
      </c>
      <c r="D498">
        <v>5</v>
      </c>
      <c r="E498">
        <v>26</v>
      </c>
      <c r="F498">
        <v>2</v>
      </c>
      <c r="G498" t="s">
        <v>35</v>
      </c>
    </row>
    <row r="499" spans="1:13" hidden="1" x14ac:dyDescent="0.35">
      <c r="A499" s="6">
        <v>45405</v>
      </c>
      <c r="B499" t="s">
        <v>258</v>
      </c>
      <c r="C499" t="s">
        <v>53</v>
      </c>
      <c r="D499">
        <v>5</v>
      </c>
      <c r="E499">
        <v>26</v>
      </c>
      <c r="F499">
        <v>2</v>
      </c>
      <c r="G499" t="s">
        <v>35</v>
      </c>
    </row>
    <row r="500" spans="1:13" x14ac:dyDescent="0.35">
      <c r="A500" s="6">
        <v>45322</v>
      </c>
      <c r="B500" t="s">
        <v>1273</v>
      </c>
      <c r="C500" t="s">
        <v>59</v>
      </c>
      <c r="D500">
        <v>2</v>
      </c>
      <c r="E500">
        <v>9</v>
      </c>
      <c r="F500">
        <v>1</v>
      </c>
      <c r="I500" t="s">
        <v>47</v>
      </c>
      <c r="J500" t="s">
        <v>360</v>
      </c>
      <c r="M500" t="s">
        <v>47</v>
      </c>
    </row>
    <row r="501" spans="1:13" x14ac:dyDescent="0.35">
      <c r="A501" s="6">
        <v>45323</v>
      </c>
      <c r="B501" t="s">
        <v>1273</v>
      </c>
      <c r="C501" t="s">
        <v>59</v>
      </c>
      <c r="D501">
        <v>3</v>
      </c>
      <c r="E501">
        <v>28</v>
      </c>
      <c r="F501">
        <v>4</v>
      </c>
      <c r="I501" t="s">
        <v>47</v>
      </c>
      <c r="J501" t="s">
        <v>705</v>
      </c>
      <c r="M501" t="s">
        <v>47</v>
      </c>
    </row>
    <row r="502" spans="1:13" x14ac:dyDescent="0.35">
      <c r="A502" s="6">
        <v>45323</v>
      </c>
      <c r="B502" t="s">
        <v>1273</v>
      </c>
      <c r="C502" t="s">
        <v>59</v>
      </c>
      <c r="D502">
        <v>3</v>
      </c>
      <c r="E502">
        <v>36</v>
      </c>
      <c r="F502">
        <v>5</v>
      </c>
      <c r="I502" t="s">
        <v>47</v>
      </c>
      <c r="J502" t="s">
        <v>360</v>
      </c>
      <c r="M502" t="s">
        <v>47</v>
      </c>
    </row>
    <row r="503" spans="1:13" hidden="1" x14ac:dyDescent="0.35">
      <c r="A503" s="6">
        <v>45405</v>
      </c>
      <c r="B503" t="s">
        <v>1485</v>
      </c>
      <c r="C503" t="s">
        <v>1266</v>
      </c>
      <c r="D503" t="s">
        <v>1486</v>
      </c>
      <c r="E503">
        <v>10</v>
      </c>
      <c r="F503">
        <v>2</v>
      </c>
      <c r="I503" t="s">
        <v>47</v>
      </c>
    </row>
    <row r="504" spans="1:13" x14ac:dyDescent="0.35">
      <c r="A504" s="6">
        <v>45391</v>
      </c>
      <c r="B504" t="s">
        <v>388</v>
      </c>
      <c r="C504" t="s">
        <v>50</v>
      </c>
      <c r="D504" t="s">
        <v>353</v>
      </c>
      <c r="E504">
        <v>23</v>
      </c>
      <c r="F504">
        <v>2</v>
      </c>
      <c r="I504" t="s">
        <v>47</v>
      </c>
      <c r="J504" t="s">
        <v>48</v>
      </c>
      <c r="M504" t="s">
        <v>47</v>
      </c>
    </row>
    <row r="505" spans="1:13" hidden="1" x14ac:dyDescent="0.35">
      <c r="A505" s="6">
        <v>45405</v>
      </c>
      <c r="B505" t="s">
        <v>1487</v>
      </c>
      <c r="C505" t="s">
        <v>55</v>
      </c>
      <c r="D505" t="s">
        <v>978</v>
      </c>
      <c r="E505">
        <v>24</v>
      </c>
      <c r="F505">
        <v>1</v>
      </c>
      <c r="H505" t="s">
        <v>47</v>
      </c>
    </row>
    <row r="506" spans="1:13" hidden="1" x14ac:dyDescent="0.35">
      <c r="A506" s="6">
        <v>45405</v>
      </c>
      <c r="B506" t="s">
        <v>1488</v>
      </c>
      <c r="C506" t="s">
        <v>74</v>
      </c>
      <c r="D506">
        <v>10</v>
      </c>
      <c r="E506">
        <v>27</v>
      </c>
      <c r="F506">
        <v>6</v>
      </c>
      <c r="I506" t="s">
        <v>47</v>
      </c>
      <c r="J506" t="s">
        <v>48</v>
      </c>
    </row>
    <row r="507" spans="1:13" hidden="1" x14ac:dyDescent="0.35">
      <c r="A507" s="6">
        <v>45405</v>
      </c>
      <c r="B507" t="s">
        <v>1489</v>
      </c>
      <c r="C507" t="s">
        <v>55</v>
      </c>
      <c r="D507">
        <v>10</v>
      </c>
      <c r="E507">
        <v>22</v>
      </c>
      <c r="F507">
        <v>2</v>
      </c>
      <c r="I507" t="s">
        <v>47</v>
      </c>
    </row>
    <row r="508" spans="1:13" hidden="1" x14ac:dyDescent="0.35">
      <c r="A508" s="6">
        <v>45405</v>
      </c>
      <c r="B508" t="s">
        <v>1489</v>
      </c>
      <c r="C508" t="s">
        <v>55</v>
      </c>
      <c r="D508">
        <v>10</v>
      </c>
      <c r="E508">
        <v>22</v>
      </c>
      <c r="F508">
        <v>2</v>
      </c>
      <c r="I508" t="s">
        <v>47</v>
      </c>
    </row>
    <row r="509" spans="1:13" hidden="1" x14ac:dyDescent="0.35">
      <c r="A509" s="6">
        <v>45405</v>
      </c>
      <c r="B509" t="s">
        <v>1490</v>
      </c>
      <c r="C509" t="s">
        <v>115</v>
      </c>
      <c r="D509" t="s">
        <v>334</v>
      </c>
      <c r="E509">
        <v>12</v>
      </c>
      <c r="F509">
        <v>4</v>
      </c>
      <c r="I509" t="s">
        <v>47</v>
      </c>
      <c r="J509" t="s">
        <v>48</v>
      </c>
    </row>
    <row r="510" spans="1:13" hidden="1" x14ac:dyDescent="0.35">
      <c r="A510" s="6">
        <v>45405</v>
      </c>
      <c r="B510" t="s">
        <v>367</v>
      </c>
      <c r="C510" t="s">
        <v>55</v>
      </c>
      <c r="D510" t="s">
        <v>1254</v>
      </c>
      <c r="E510">
        <v>27</v>
      </c>
      <c r="F510">
        <v>1</v>
      </c>
      <c r="I510" t="s">
        <v>47</v>
      </c>
      <c r="J510" t="s">
        <v>48</v>
      </c>
    </row>
    <row r="511" spans="1:13" x14ac:dyDescent="0.35">
      <c r="A511" s="6">
        <v>45391</v>
      </c>
      <c r="B511" t="s">
        <v>388</v>
      </c>
      <c r="C511" t="s">
        <v>50</v>
      </c>
      <c r="D511" t="s">
        <v>353</v>
      </c>
      <c r="E511">
        <v>23</v>
      </c>
      <c r="F511">
        <v>2</v>
      </c>
      <c r="I511" t="s">
        <v>47</v>
      </c>
      <c r="J511" t="s">
        <v>48</v>
      </c>
      <c r="M511" t="s">
        <v>47</v>
      </c>
    </row>
    <row r="512" spans="1:13" hidden="1" x14ac:dyDescent="0.35">
      <c r="A512" s="6">
        <v>45406</v>
      </c>
      <c r="B512" t="s">
        <v>396</v>
      </c>
      <c r="C512" t="s">
        <v>55</v>
      </c>
      <c r="D512" t="s">
        <v>158</v>
      </c>
      <c r="E512">
        <v>22</v>
      </c>
      <c r="F512">
        <v>4</v>
      </c>
      <c r="I512" t="s">
        <v>47</v>
      </c>
      <c r="J512" t="s">
        <v>48</v>
      </c>
    </row>
    <row r="513" spans="1:13" hidden="1" x14ac:dyDescent="0.35">
      <c r="A513" s="6">
        <v>45406</v>
      </c>
      <c r="B513" t="s">
        <v>1463</v>
      </c>
      <c r="C513" t="s">
        <v>55</v>
      </c>
      <c r="D513" t="s">
        <v>158</v>
      </c>
      <c r="E513">
        <v>17</v>
      </c>
      <c r="F513">
        <v>3</v>
      </c>
      <c r="I513" t="s">
        <v>47</v>
      </c>
      <c r="J513" t="s">
        <v>48</v>
      </c>
    </row>
    <row r="514" spans="1:13" hidden="1" x14ac:dyDescent="0.35">
      <c r="A514" s="6">
        <v>45406</v>
      </c>
      <c r="B514" t="s">
        <v>1464</v>
      </c>
      <c r="C514" t="s">
        <v>53</v>
      </c>
      <c r="D514">
        <v>6</v>
      </c>
      <c r="E514">
        <v>21</v>
      </c>
      <c r="F514">
        <v>3</v>
      </c>
      <c r="I514" t="s">
        <v>47</v>
      </c>
      <c r="J514" t="s">
        <v>48</v>
      </c>
    </row>
    <row r="515" spans="1:13" hidden="1" x14ac:dyDescent="0.35">
      <c r="A515" s="6">
        <v>45406</v>
      </c>
      <c r="B515" t="s">
        <v>1464</v>
      </c>
      <c r="C515" t="s">
        <v>53</v>
      </c>
      <c r="D515">
        <v>6</v>
      </c>
      <c r="E515">
        <v>21</v>
      </c>
      <c r="F515">
        <v>3</v>
      </c>
      <c r="I515" t="s">
        <v>47</v>
      </c>
      <c r="J515" t="s">
        <v>48</v>
      </c>
    </row>
    <row r="516" spans="1:13" hidden="1" x14ac:dyDescent="0.35">
      <c r="A516" s="6">
        <v>45406</v>
      </c>
      <c r="B516" t="s">
        <v>1464</v>
      </c>
      <c r="C516" t="s">
        <v>53</v>
      </c>
      <c r="D516">
        <v>6</v>
      </c>
      <c r="E516">
        <v>21</v>
      </c>
      <c r="F516">
        <v>3</v>
      </c>
      <c r="I516" t="s">
        <v>47</v>
      </c>
      <c r="J516" t="s">
        <v>48</v>
      </c>
    </row>
    <row r="517" spans="1:13" hidden="1" x14ac:dyDescent="0.35">
      <c r="A517" s="6">
        <v>45406</v>
      </c>
      <c r="B517" t="s">
        <v>1465</v>
      </c>
      <c r="C517" t="s">
        <v>64</v>
      </c>
      <c r="D517" t="s">
        <v>585</v>
      </c>
      <c r="E517">
        <v>8</v>
      </c>
      <c r="F517">
        <v>1</v>
      </c>
      <c r="I517" t="s">
        <v>47</v>
      </c>
      <c r="J517" t="s">
        <v>48</v>
      </c>
    </row>
    <row r="518" spans="1:13" hidden="1" x14ac:dyDescent="0.35">
      <c r="A518" s="6">
        <v>45406</v>
      </c>
      <c r="B518" t="s">
        <v>1281</v>
      </c>
      <c r="C518" t="s">
        <v>55</v>
      </c>
      <c r="D518" t="s">
        <v>1254</v>
      </c>
      <c r="E518">
        <v>17</v>
      </c>
      <c r="F518">
        <v>1</v>
      </c>
      <c r="I518" t="s">
        <v>47</v>
      </c>
      <c r="J518" t="s">
        <v>48</v>
      </c>
    </row>
    <row r="519" spans="1:13" hidden="1" x14ac:dyDescent="0.35">
      <c r="A519" s="6">
        <v>45406</v>
      </c>
      <c r="B519" t="s">
        <v>1281</v>
      </c>
      <c r="C519" t="s">
        <v>55</v>
      </c>
      <c r="D519" t="s">
        <v>1004</v>
      </c>
      <c r="E519">
        <v>2</v>
      </c>
      <c r="F519">
        <v>1</v>
      </c>
      <c r="I519" t="s">
        <v>47</v>
      </c>
      <c r="J519" t="s">
        <v>48</v>
      </c>
    </row>
    <row r="520" spans="1:13" hidden="1" x14ac:dyDescent="0.35">
      <c r="A520" s="6">
        <v>45406</v>
      </c>
      <c r="B520" t="s">
        <v>367</v>
      </c>
      <c r="C520" t="s">
        <v>55</v>
      </c>
      <c r="D520" t="s">
        <v>1254</v>
      </c>
      <c r="E520">
        <v>22</v>
      </c>
      <c r="F520">
        <v>3</v>
      </c>
      <c r="I520" t="s">
        <v>47</v>
      </c>
      <c r="J520" t="s">
        <v>48</v>
      </c>
    </row>
    <row r="521" spans="1:13" hidden="1" x14ac:dyDescent="0.35">
      <c r="A521" s="6">
        <v>45406</v>
      </c>
      <c r="B521" t="s">
        <v>367</v>
      </c>
      <c r="C521" t="s">
        <v>55</v>
      </c>
      <c r="D521" t="s">
        <v>1254</v>
      </c>
      <c r="E521">
        <v>22</v>
      </c>
      <c r="F521">
        <v>3</v>
      </c>
      <c r="I521" t="s">
        <v>47</v>
      </c>
      <c r="J521" t="s">
        <v>48</v>
      </c>
    </row>
    <row r="522" spans="1:13" x14ac:dyDescent="0.35">
      <c r="A522" s="6">
        <v>45392</v>
      </c>
      <c r="B522" t="s">
        <v>388</v>
      </c>
      <c r="C522" t="s">
        <v>50</v>
      </c>
      <c r="D522">
        <v>8</v>
      </c>
      <c r="E522">
        <v>24</v>
      </c>
      <c r="F522">
        <v>2</v>
      </c>
      <c r="I522" t="s">
        <v>47</v>
      </c>
      <c r="J522" t="s">
        <v>48</v>
      </c>
      <c r="M522" t="s">
        <v>47</v>
      </c>
    </row>
    <row r="523" spans="1:13" hidden="1" x14ac:dyDescent="0.35">
      <c r="A523" s="6">
        <v>45407</v>
      </c>
      <c r="B523" t="s">
        <v>1256</v>
      </c>
      <c r="C523" t="s">
        <v>55</v>
      </c>
      <c r="D523" t="s">
        <v>1254</v>
      </c>
      <c r="E523">
        <v>14</v>
      </c>
      <c r="F523">
        <v>1</v>
      </c>
      <c r="G523" t="s">
        <v>1401</v>
      </c>
    </row>
    <row r="524" spans="1:13" x14ac:dyDescent="0.35">
      <c r="A524" s="6">
        <v>45392</v>
      </c>
      <c r="B524" t="s">
        <v>388</v>
      </c>
      <c r="C524" t="s">
        <v>50</v>
      </c>
      <c r="D524">
        <v>8</v>
      </c>
      <c r="E524">
        <v>24</v>
      </c>
      <c r="F524">
        <v>2</v>
      </c>
      <c r="I524" t="s">
        <v>47</v>
      </c>
      <c r="J524" t="s">
        <v>48</v>
      </c>
      <c r="M524" t="s">
        <v>47</v>
      </c>
    </row>
    <row r="525" spans="1:13" x14ac:dyDescent="0.35">
      <c r="A525" s="6">
        <v>45392</v>
      </c>
      <c r="B525" t="s">
        <v>388</v>
      </c>
      <c r="C525" t="s">
        <v>50</v>
      </c>
      <c r="D525">
        <v>8</v>
      </c>
      <c r="E525">
        <v>23</v>
      </c>
      <c r="F525">
        <v>3</v>
      </c>
      <c r="I525" t="s">
        <v>47</v>
      </c>
      <c r="J525" t="s">
        <v>450</v>
      </c>
      <c r="M525" t="s">
        <v>47</v>
      </c>
    </row>
    <row r="526" spans="1:13" hidden="1" x14ac:dyDescent="0.35">
      <c r="A526" s="6">
        <v>45407</v>
      </c>
      <c r="B526" t="s">
        <v>331</v>
      </c>
      <c r="C526" t="s">
        <v>115</v>
      </c>
      <c r="D526">
        <v>8</v>
      </c>
      <c r="E526">
        <v>20</v>
      </c>
      <c r="F526">
        <v>2</v>
      </c>
      <c r="I526" t="s">
        <v>47</v>
      </c>
      <c r="J526" t="s">
        <v>48</v>
      </c>
    </row>
    <row r="527" spans="1:13" hidden="1" x14ac:dyDescent="0.35">
      <c r="A527" s="6">
        <v>45407</v>
      </c>
      <c r="B527" t="s">
        <v>1467</v>
      </c>
      <c r="C527" t="s">
        <v>55</v>
      </c>
      <c r="D527" t="s">
        <v>1254</v>
      </c>
      <c r="E527">
        <v>28</v>
      </c>
      <c r="F527">
        <v>1</v>
      </c>
      <c r="I527" t="s">
        <v>47</v>
      </c>
      <c r="J527" t="s">
        <v>48</v>
      </c>
    </row>
    <row r="528" spans="1:13" x14ac:dyDescent="0.35">
      <c r="A528" s="6">
        <v>45392</v>
      </c>
      <c r="B528" t="s">
        <v>388</v>
      </c>
      <c r="C528" t="s">
        <v>50</v>
      </c>
      <c r="D528">
        <v>8</v>
      </c>
      <c r="E528">
        <v>23</v>
      </c>
      <c r="F528">
        <v>3</v>
      </c>
      <c r="I528" t="s">
        <v>47</v>
      </c>
      <c r="J528" t="s">
        <v>450</v>
      </c>
      <c r="M528" t="s">
        <v>47</v>
      </c>
    </row>
    <row r="529" spans="1:13" hidden="1" x14ac:dyDescent="0.35">
      <c r="A529" s="6">
        <v>45408</v>
      </c>
      <c r="B529" t="s">
        <v>1402</v>
      </c>
      <c r="C529" t="s">
        <v>53</v>
      </c>
      <c r="D529">
        <v>5</v>
      </c>
      <c r="E529">
        <v>29</v>
      </c>
      <c r="F529">
        <v>3</v>
      </c>
      <c r="G529" t="s">
        <v>34</v>
      </c>
    </row>
    <row r="530" spans="1:13" hidden="1" x14ac:dyDescent="0.35">
      <c r="A530" s="6">
        <v>45408</v>
      </c>
      <c r="B530" t="s">
        <v>1402</v>
      </c>
      <c r="C530" t="s">
        <v>53</v>
      </c>
      <c r="D530">
        <v>6</v>
      </c>
      <c r="E530">
        <v>20</v>
      </c>
      <c r="F530">
        <v>2</v>
      </c>
      <c r="G530" t="s">
        <v>34</v>
      </c>
    </row>
    <row r="531" spans="1:13" hidden="1" x14ac:dyDescent="0.35">
      <c r="A531" s="6">
        <v>45408</v>
      </c>
      <c r="B531" t="s">
        <v>1402</v>
      </c>
      <c r="C531" t="s">
        <v>53</v>
      </c>
      <c r="D531">
        <v>4</v>
      </c>
      <c r="E531">
        <v>30</v>
      </c>
      <c r="F531">
        <v>2</v>
      </c>
      <c r="G531" t="s">
        <v>35</v>
      </c>
    </row>
    <row r="532" spans="1:13" x14ac:dyDescent="0.35">
      <c r="A532" s="6">
        <v>45450</v>
      </c>
      <c r="B532" t="s">
        <v>388</v>
      </c>
      <c r="C532" t="s">
        <v>53</v>
      </c>
      <c r="D532">
        <v>4</v>
      </c>
      <c r="E532">
        <v>22</v>
      </c>
      <c r="F532">
        <v>2</v>
      </c>
      <c r="G532" t="s">
        <v>1332</v>
      </c>
      <c r="L532" t="s">
        <v>47</v>
      </c>
      <c r="M532" t="s">
        <v>47</v>
      </c>
    </row>
    <row r="533" spans="1:13" x14ac:dyDescent="0.35">
      <c r="A533" s="6">
        <v>45450</v>
      </c>
      <c r="B533" t="s">
        <v>388</v>
      </c>
      <c r="C533" t="s">
        <v>53</v>
      </c>
      <c r="D533">
        <v>5</v>
      </c>
      <c r="E533">
        <v>24</v>
      </c>
      <c r="F533">
        <v>2</v>
      </c>
      <c r="G533" t="s">
        <v>34</v>
      </c>
      <c r="L533" t="s">
        <v>47</v>
      </c>
      <c r="M533" t="s">
        <v>47</v>
      </c>
    </row>
    <row r="534" spans="1:13" x14ac:dyDescent="0.35">
      <c r="A534" s="6">
        <v>45455</v>
      </c>
      <c r="B534" t="s">
        <v>388</v>
      </c>
      <c r="C534" t="s">
        <v>59</v>
      </c>
      <c r="D534">
        <v>0</v>
      </c>
      <c r="E534">
        <v>4</v>
      </c>
      <c r="F534">
        <v>2</v>
      </c>
      <c r="I534" t="s">
        <v>47</v>
      </c>
      <c r="M534" t="s">
        <v>47</v>
      </c>
    </row>
    <row r="535" spans="1:13" x14ac:dyDescent="0.35">
      <c r="A535" s="6">
        <v>45464</v>
      </c>
      <c r="B535" t="s">
        <v>388</v>
      </c>
      <c r="C535" t="s">
        <v>53</v>
      </c>
      <c r="D535">
        <v>4</v>
      </c>
      <c r="E535">
        <v>23</v>
      </c>
      <c r="F535">
        <v>2</v>
      </c>
      <c r="G535" t="s">
        <v>1400</v>
      </c>
      <c r="L535" t="s">
        <v>47</v>
      </c>
      <c r="M535" t="s">
        <v>47</v>
      </c>
    </row>
    <row r="536" spans="1:13" x14ac:dyDescent="0.35">
      <c r="A536" s="6">
        <v>45464</v>
      </c>
      <c r="B536" t="s">
        <v>388</v>
      </c>
      <c r="C536" t="s">
        <v>53</v>
      </c>
      <c r="D536">
        <v>4</v>
      </c>
      <c r="E536">
        <v>23</v>
      </c>
      <c r="F536">
        <v>2</v>
      </c>
      <c r="I536" t="s">
        <v>47</v>
      </c>
      <c r="J536" t="s">
        <v>48</v>
      </c>
      <c r="M536" t="s">
        <v>47</v>
      </c>
    </row>
    <row r="537" spans="1:13" x14ac:dyDescent="0.35">
      <c r="A537" s="6">
        <v>45588</v>
      </c>
      <c r="B537" t="s">
        <v>388</v>
      </c>
      <c r="C537" t="s">
        <v>115</v>
      </c>
      <c r="D537">
        <v>8</v>
      </c>
      <c r="E537">
        <v>20</v>
      </c>
      <c r="F537">
        <v>1</v>
      </c>
      <c r="G537" t="s">
        <v>1710</v>
      </c>
      <c r="M537" t="s">
        <v>47</v>
      </c>
    </row>
    <row r="538" spans="1:13" hidden="1" x14ac:dyDescent="0.35">
      <c r="A538" s="6">
        <v>45411</v>
      </c>
      <c r="B538" t="s">
        <v>1462</v>
      </c>
      <c r="C538" t="s">
        <v>225</v>
      </c>
      <c r="E538">
        <v>3</v>
      </c>
      <c r="F538">
        <v>2</v>
      </c>
      <c r="I538" t="s">
        <v>47</v>
      </c>
      <c r="J538" t="s">
        <v>48</v>
      </c>
    </row>
    <row r="539" spans="1:13" x14ac:dyDescent="0.35">
      <c r="A539" s="6">
        <v>45593</v>
      </c>
      <c r="B539" t="s">
        <v>388</v>
      </c>
      <c r="C539" t="s">
        <v>115</v>
      </c>
      <c r="D539" t="s">
        <v>1712</v>
      </c>
      <c r="E539">
        <v>30</v>
      </c>
      <c r="F539">
        <v>2</v>
      </c>
      <c r="G539" t="s">
        <v>32</v>
      </c>
      <c r="L539" t="s">
        <v>47</v>
      </c>
      <c r="M539" t="s">
        <v>47</v>
      </c>
    </row>
    <row r="540" spans="1:13" hidden="1" x14ac:dyDescent="0.35">
      <c r="A540" s="6">
        <v>45412</v>
      </c>
      <c r="B540" t="s">
        <v>341</v>
      </c>
      <c r="C540" t="s">
        <v>55</v>
      </c>
      <c r="D540" t="s">
        <v>1254</v>
      </c>
      <c r="E540">
        <v>29</v>
      </c>
      <c r="F540">
        <v>2</v>
      </c>
      <c r="G540" t="s">
        <v>1401</v>
      </c>
    </row>
    <row r="541" spans="1:13" x14ac:dyDescent="0.35">
      <c r="A541" s="6">
        <v>45594</v>
      </c>
      <c r="B541" t="s">
        <v>388</v>
      </c>
      <c r="C541" t="s">
        <v>53</v>
      </c>
      <c r="D541" t="s">
        <v>976</v>
      </c>
      <c r="E541">
        <v>29</v>
      </c>
      <c r="F541">
        <v>2</v>
      </c>
      <c r="I541" t="s">
        <v>47</v>
      </c>
      <c r="J541" t="s">
        <v>48</v>
      </c>
      <c r="M541" t="s">
        <v>47</v>
      </c>
    </row>
    <row r="542" spans="1:13" x14ac:dyDescent="0.35">
      <c r="A542" s="6">
        <v>45597</v>
      </c>
      <c r="B542" t="s">
        <v>388</v>
      </c>
      <c r="C542" t="s">
        <v>59</v>
      </c>
      <c r="D542" t="s">
        <v>1228</v>
      </c>
      <c r="E542">
        <v>20</v>
      </c>
      <c r="F542">
        <v>2</v>
      </c>
      <c r="I542" t="s">
        <v>47</v>
      </c>
      <c r="J542" t="s">
        <v>48</v>
      </c>
      <c r="M542" t="s">
        <v>47</v>
      </c>
    </row>
    <row r="543" spans="1:13" x14ac:dyDescent="0.35">
      <c r="A543" s="6">
        <v>45597</v>
      </c>
      <c r="B543" t="s">
        <v>388</v>
      </c>
      <c r="C543" t="s">
        <v>59</v>
      </c>
      <c r="D543" t="s">
        <v>1228</v>
      </c>
      <c r="E543">
        <v>20</v>
      </c>
      <c r="F543">
        <v>2</v>
      </c>
      <c r="I543" t="s">
        <v>47</v>
      </c>
      <c r="J543" t="s">
        <v>48</v>
      </c>
      <c r="M543" t="s">
        <v>47</v>
      </c>
    </row>
    <row r="544" spans="1:13" x14ac:dyDescent="0.35">
      <c r="A544" s="6">
        <v>45628</v>
      </c>
      <c r="B544" t="s">
        <v>388</v>
      </c>
      <c r="C544" t="s">
        <v>115</v>
      </c>
      <c r="D544">
        <v>8</v>
      </c>
      <c r="E544">
        <v>22</v>
      </c>
      <c r="F544">
        <v>2</v>
      </c>
      <c r="I544" t="s">
        <v>47</v>
      </c>
      <c r="J544" t="s">
        <v>48</v>
      </c>
      <c r="M544" t="s">
        <v>47</v>
      </c>
    </row>
    <row r="545" spans="1:13" hidden="1" x14ac:dyDescent="0.35">
      <c r="A545" s="6">
        <v>45412</v>
      </c>
      <c r="B545" t="s">
        <v>1302</v>
      </c>
      <c r="C545" t="s">
        <v>115</v>
      </c>
      <c r="D545" t="s">
        <v>311</v>
      </c>
      <c r="E545">
        <v>6</v>
      </c>
      <c r="F545">
        <v>2</v>
      </c>
      <c r="I545" t="s">
        <v>47</v>
      </c>
    </row>
    <row r="546" spans="1:13" x14ac:dyDescent="0.35">
      <c r="A546" s="6">
        <v>45628</v>
      </c>
      <c r="B546" t="s">
        <v>388</v>
      </c>
      <c r="C546" t="s">
        <v>59</v>
      </c>
      <c r="D546">
        <v>3</v>
      </c>
      <c r="E546">
        <v>23</v>
      </c>
      <c r="F546">
        <v>2</v>
      </c>
      <c r="I546" t="s">
        <v>47</v>
      </c>
      <c r="J546" t="s">
        <v>48</v>
      </c>
      <c r="M546" t="s">
        <v>47</v>
      </c>
    </row>
    <row r="547" spans="1:13" x14ac:dyDescent="0.35">
      <c r="A547" s="6">
        <v>45628</v>
      </c>
      <c r="B547" t="s">
        <v>388</v>
      </c>
      <c r="C547" t="s">
        <v>115</v>
      </c>
      <c r="D547">
        <v>8</v>
      </c>
      <c r="E547">
        <v>22</v>
      </c>
      <c r="F547">
        <v>2</v>
      </c>
      <c r="I547" t="s">
        <v>47</v>
      </c>
      <c r="J547" t="s">
        <v>48</v>
      </c>
      <c r="M547" t="s">
        <v>47</v>
      </c>
    </row>
    <row r="548" spans="1:13" hidden="1" x14ac:dyDescent="0.35">
      <c r="A548" s="6">
        <v>45413</v>
      </c>
      <c r="B548" t="s">
        <v>323</v>
      </c>
      <c r="C548" t="s">
        <v>53</v>
      </c>
      <c r="D548">
        <v>6</v>
      </c>
      <c r="E548">
        <v>22</v>
      </c>
      <c r="F548">
        <v>1</v>
      </c>
      <c r="G548" t="s">
        <v>35</v>
      </c>
    </row>
    <row r="549" spans="1:13" hidden="1" x14ac:dyDescent="0.35">
      <c r="A549" s="6">
        <v>45413</v>
      </c>
      <c r="B549" t="s">
        <v>323</v>
      </c>
      <c r="C549" t="s">
        <v>53</v>
      </c>
      <c r="D549">
        <v>6</v>
      </c>
      <c r="E549">
        <v>22</v>
      </c>
      <c r="F549">
        <v>1</v>
      </c>
      <c r="G549" t="s">
        <v>35</v>
      </c>
    </row>
    <row r="550" spans="1:13" x14ac:dyDescent="0.35">
      <c r="A550" s="6">
        <v>45628</v>
      </c>
      <c r="B550" t="s">
        <v>388</v>
      </c>
      <c r="C550" t="s">
        <v>59</v>
      </c>
      <c r="D550">
        <v>3</v>
      </c>
      <c r="E550">
        <v>23</v>
      </c>
      <c r="F550">
        <v>2</v>
      </c>
      <c r="I550" t="s">
        <v>47</v>
      </c>
      <c r="J550" t="s">
        <v>48</v>
      </c>
      <c r="M550" t="s">
        <v>47</v>
      </c>
    </row>
    <row r="551" spans="1:13" x14ac:dyDescent="0.35">
      <c r="A551" s="6">
        <v>45628</v>
      </c>
      <c r="B551" t="s">
        <v>388</v>
      </c>
      <c r="C551" t="s">
        <v>115</v>
      </c>
      <c r="D551">
        <v>7</v>
      </c>
      <c r="E551">
        <v>22</v>
      </c>
      <c r="F551">
        <v>2</v>
      </c>
      <c r="I551" t="s">
        <v>47</v>
      </c>
      <c r="J551" t="s">
        <v>48</v>
      </c>
      <c r="M551" t="s">
        <v>47</v>
      </c>
    </row>
    <row r="552" spans="1:13" x14ac:dyDescent="0.35">
      <c r="A552" s="6">
        <v>45628</v>
      </c>
      <c r="B552" t="s">
        <v>388</v>
      </c>
      <c r="C552" t="s">
        <v>53</v>
      </c>
      <c r="D552">
        <v>6</v>
      </c>
      <c r="E552">
        <v>22</v>
      </c>
      <c r="F552">
        <v>2</v>
      </c>
      <c r="I552" t="s">
        <v>47</v>
      </c>
      <c r="J552" t="s">
        <v>48</v>
      </c>
      <c r="M552" t="s">
        <v>47</v>
      </c>
    </row>
    <row r="553" spans="1:13" hidden="1" x14ac:dyDescent="0.35">
      <c r="A553" s="6">
        <v>45413</v>
      </c>
      <c r="B553" t="s">
        <v>1448</v>
      </c>
      <c r="C553" t="s">
        <v>115</v>
      </c>
      <c r="D553">
        <v>8</v>
      </c>
      <c r="E553">
        <v>16</v>
      </c>
      <c r="F553">
        <v>2</v>
      </c>
      <c r="I553" t="s">
        <v>47</v>
      </c>
      <c r="J553" t="s">
        <v>48</v>
      </c>
    </row>
    <row r="554" spans="1:13" hidden="1" x14ac:dyDescent="0.35">
      <c r="A554" s="6">
        <v>45413</v>
      </c>
      <c r="B554" t="s">
        <v>371</v>
      </c>
      <c r="C554" t="s">
        <v>55</v>
      </c>
      <c r="D554" t="s">
        <v>1254</v>
      </c>
      <c r="E554">
        <v>23</v>
      </c>
      <c r="F554">
        <v>2</v>
      </c>
      <c r="I554" t="s">
        <v>47</v>
      </c>
      <c r="J554" t="s">
        <v>48</v>
      </c>
    </row>
    <row r="555" spans="1:13" hidden="1" x14ac:dyDescent="0.35">
      <c r="A555" s="6">
        <v>45413</v>
      </c>
      <c r="B555" t="s">
        <v>371</v>
      </c>
      <c r="C555" t="s">
        <v>55</v>
      </c>
      <c r="D555" t="s">
        <v>1254</v>
      </c>
      <c r="E555">
        <v>23</v>
      </c>
      <c r="F555">
        <v>2</v>
      </c>
      <c r="I555" t="s">
        <v>47</v>
      </c>
      <c r="J555" t="s">
        <v>48</v>
      </c>
    </row>
    <row r="556" spans="1:13" hidden="1" x14ac:dyDescent="0.35">
      <c r="A556" s="6">
        <v>45413</v>
      </c>
      <c r="B556" t="s">
        <v>371</v>
      </c>
      <c r="C556" t="s">
        <v>55</v>
      </c>
      <c r="D556" t="s">
        <v>1254</v>
      </c>
      <c r="E556">
        <v>23</v>
      </c>
      <c r="F556">
        <v>2</v>
      </c>
      <c r="I556" t="s">
        <v>47</v>
      </c>
      <c r="J556" t="s">
        <v>48</v>
      </c>
    </row>
    <row r="557" spans="1:13" hidden="1" x14ac:dyDescent="0.35">
      <c r="A557" s="6">
        <v>45413</v>
      </c>
      <c r="B557" t="s">
        <v>371</v>
      </c>
      <c r="C557" t="s">
        <v>55</v>
      </c>
      <c r="D557" t="s">
        <v>1254</v>
      </c>
      <c r="E557">
        <v>23</v>
      </c>
      <c r="F557">
        <v>2</v>
      </c>
      <c r="I557" t="s">
        <v>47</v>
      </c>
      <c r="J557" t="s">
        <v>48</v>
      </c>
    </row>
    <row r="558" spans="1:13" hidden="1" x14ac:dyDescent="0.35">
      <c r="A558" s="6">
        <v>45413</v>
      </c>
      <c r="B558" t="s">
        <v>371</v>
      </c>
      <c r="C558" t="s">
        <v>55</v>
      </c>
      <c r="D558" t="s">
        <v>1254</v>
      </c>
      <c r="E558">
        <v>23</v>
      </c>
      <c r="F558">
        <v>2</v>
      </c>
      <c r="I558" t="s">
        <v>47</v>
      </c>
      <c r="J558" t="s">
        <v>48</v>
      </c>
    </row>
    <row r="559" spans="1:13" hidden="1" x14ac:dyDescent="0.35">
      <c r="A559" s="6">
        <v>45413</v>
      </c>
      <c r="B559" t="s">
        <v>371</v>
      </c>
      <c r="C559" t="s">
        <v>55</v>
      </c>
      <c r="D559" t="s">
        <v>1254</v>
      </c>
      <c r="E559">
        <v>23</v>
      </c>
      <c r="F559">
        <v>2</v>
      </c>
      <c r="I559" t="s">
        <v>47</v>
      </c>
      <c r="J559" t="s">
        <v>48</v>
      </c>
    </row>
    <row r="560" spans="1:13" hidden="1" x14ac:dyDescent="0.35">
      <c r="A560" s="6">
        <v>45413</v>
      </c>
      <c r="B560" t="s">
        <v>371</v>
      </c>
      <c r="C560" t="s">
        <v>55</v>
      </c>
      <c r="D560" t="s">
        <v>1254</v>
      </c>
      <c r="E560">
        <v>23</v>
      </c>
      <c r="F560">
        <v>2</v>
      </c>
      <c r="I560" t="s">
        <v>47</v>
      </c>
      <c r="J560" t="s">
        <v>48</v>
      </c>
    </row>
    <row r="561" spans="1:13" hidden="1" x14ac:dyDescent="0.35">
      <c r="A561" s="6">
        <v>45413</v>
      </c>
      <c r="B561" t="s">
        <v>371</v>
      </c>
      <c r="C561" t="s">
        <v>55</v>
      </c>
      <c r="D561" t="s">
        <v>1254</v>
      </c>
      <c r="E561">
        <v>23</v>
      </c>
      <c r="F561">
        <v>2</v>
      </c>
      <c r="I561" t="s">
        <v>47</v>
      </c>
      <c r="J561" t="s">
        <v>48</v>
      </c>
    </row>
    <row r="562" spans="1:13" x14ac:dyDescent="0.35">
      <c r="A562" s="6">
        <v>45628</v>
      </c>
      <c r="B562" t="s">
        <v>388</v>
      </c>
      <c r="C562" t="s">
        <v>53</v>
      </c>
      <c r="D562">
        <v>6</v>
      </c>
      <c r="E562">
        <v>22</v>
      </c>
      <c r="F562">
        <v>2</v>
      </c>
      <c r="I562" t="s">
        <v>47</v>
      </c>
      <c r="J562" t="s">
        <v>48</v>
      </c>
      <c r="M562" t="s">
        <v>47</v>
      </c>
    </row>
    <row r="563" spans="1:13" hidden="1" x14ac:dyDescent="0.35">
      <c r="A563" s="6">
        <v>45413</v>
      </c>
      <c r="B563" t="s">
        <v>1477</v>
      </c>
      <c r="C563" t="s">
        <v>115</v>
      </c>
      <c r="D563">
        <v>7</v>
      </c>
      <c r="E563">
        <v>12</v>
      </c>
      <c r="F563">
        <v>1</v>
      </c>
      <c r="I563" t="s">
        <v>47</v>
      </c>
      <c r="J563" t="s">
        <v>1478</v>
      </c>
    </row>
    <row r="564" spans="1:13" hidden="1" x14ac:dyDescent="0.35">
      <c r="A564" s="6">
        <v>45413</v>
      </c>
      <c r="B564" t="s">
        <v>1479</v>
      </c>
      <c r="C564" t="s">
        <v>53</v>
      </c>
      <c r="D564" t="s">
        <v>249</v>
      </c>
      <c r="E564">
        <v>27</v>
      </c>
      <c r="F564">
        <v>6</v>
      </c>
      <c r="I564" t="s">
        <v>47</v>
      </c>
      <c r="J564" t="s">
        <v>48</v>
      </c>
    </row>
    <row r="565" spans="1:13" x14ac:dyDescent="0.35">
      <c r="A565" s="6">
        <v>45628</v>
      </c>
      <c r="B565" t="s">
        <v>388</v>
      </c>
      <c r="C565" t="s">
        <v>115</v>
      </c>
      <c r="D565">
        <v>7</v>
      </c>
      <c r="E565">
        <v>22</v>
      </c>
      <c r="F565">
        <v>2</v>
      </c>
      <c r="I565" t="s">
        <v>47</v>
      </c>
      <c r="J565" t="s">
        <v>48</v>
      </c>
      <c r="M565" t="s">
        <v>47</v>
      </c>
    </row>
    <row r="566" spans="1:13" hidden="1" x14ac:dyDescent="0.35">
      <c r="A566" s="6">
        <v>45413</v>
      </c>
      <c r="B566" t="s">
        <v>1368</v>
      </c>
      <c r="C566" t="s">
        <v>115</v>
      </c>
      <c r="D566">
        <v>8</v>
      </c>
      <c r="E566">
        <v>18</v>
      </c>
      <c r="F566">
        <v>2</v>
      </c>
      <c r="I566" t="s">
        <v>47</v>
      </c>
    </row>
    <row r="567" spans="1:13" hidden="1" x14ac:dyDescent="0.35">
      <c r="A567" s="6">
        <v>45413</v>
      </c>
      <c r="B567" t="s">
        <v>1368</v>
      </c>
      <c r="C567" t="s">
        <v>115</v>
      </c>
      <c r="D567">
        <v>8</v>
      </c>
      <c r="E567">
        <v>18</v>
      </c>
      <c r="F567">
        <v>2</v>
      </c>
      <c r="I567" t="s">
        <v>47</v>
      </c>
    </row>
    <row r="568" spans="1:13" x14ac:dyDescent="0.35">
      <c r="A568" s="6">
        <v>45628</v>
      </c>
      <c r="B568" t="s">
        <v>388</v>
      </c>
      <c r="C568" t="s">
        <v>59</v>
      </c>
      <c r="D568">
        <v>2</v>
      </c>
      <c r="E568">
        <v>22</v>
      </c>
      <c r="F568">
        <v>2</v>
      </c>
      <c r="I568" t="s">
        <v>47</v>
      </c>
      <c r="J568" t="s">
        <v>48</v>
      </c>
      <c r="M568" t="s">
        <v>47</v>
      </c>
    </row>
    <row r="569" spans="1:13" hidden="1" x14ac:dyDescent="0.35">
      <c r="A569" s="6">
        <v>45413</v>
      </c>
      <c r="B569" t="s">
        <v>1481</v>
      </c>
      <c r="C569" t="s">
        <v>115</v>
      </c>
      <c r="D569">
        <v>6</v>
      </c>
      <c r="E569">
        <v>18</v>
      </c>
      <c r="F569">
        <v>2</v>
      </c>
      <c r="I569" t="s">
        <v>47</v>
      </c>
      <c r="J569" t="s">
        <v>48</v>
      </c>
    </row>
    <row r="570" spans="1:13" hidden="1" x14ac:dyDescent="0.35">
      <c r="A570" s="6">
        <v>45413</v>
      </c>
      <c r="B570" t="s">
        <v>1481</v>
      </c>
      <c r="C570" t="s">
        <v>115</v>
      </c>
      <c r="D570">
        <v>6</v>
      </c>
      <c r="E570">
        <v>18</v>
      </c>
      <c r="F570">
        <v>2</v>
      </c>
      <c r="I570" t="s">
        <v>47</v>
      </c>
      <c r="J570" t="s">
        <v>48</v>
      </c>
    </row>
    <row r="571" spans="1:13" hidden="1" x14ac:dyDescent="0.35">
      <c r="A571" s="6">
        <v>45413</v>
      </c>
      <c r="B571" t="s">
        <v>224</v>
      </c>
      <c r="C571" t="s">
        <v>55</v>
      </c>
      <c r="D571" t="s">
        <v>1254</v>
      </c>
      <c r="E571">
        <v>17</v>
      </c>
      <c r="F571">
        <v>3</v>
      </c>
      <c r="I571" t="s">
        <v>47</v>
      </c>
      <c r="J571" t="s">
        <v>48</v>
      </c>
    </row>
    <row r="572" spans="1:13" hidden="1" x14ac:dyDescent="0.35">
      <c r="A572" s="6">
        <v>45413</v>
      </c>
      <c r="B572" t="s">
        <v>1482</v>
      </c>
      <c r="C572" t="s">
        <v>55</v>
      </c>
      <c r="D572" t="s">
        <v>158</v>
      </c>
      <c r="E572">
        <v>1</v>
      </c>
      <c r="F572">
        <v>1</v>
      </c>
      <c r="I572" t="s">
        <v>47</v>
      </c>
    </row>
    <row r="573" spans="1:13" x14ac:dyDescent="0.35">
      <c r="A573" s="6">
        <v>45628</v>
      </c>
      <c r="B573" t="s">
        <v>388</v>
      </c>
      <c r="C573" t="s">
        <v>59</v>
      </c>
      <c r="D573">
        <v>1</v>
      </c>
      <c r="E573">
        <v>22</v>
      </c>
      <c r="F573">
        <v>2</v>
      </c>
      <c r="I573" t="s">
        <v>47</v>
      </c>
      <c r="J573" t="s">
        <v>48</v>
      </c>
      <c r="M573" t="s">
        <v>47</v>
      </c>
    </row>
    <row r="574" spans="1:13" hidden="1" x14ac:dyDescent="0.35">
      <c r="A574" s="6">
        <v>45414</v>
      </c>
      <c r="B574" t="s">
        <v>1449</v>
      </c>
      <c r="C574" t="s">
        <v>59</v>
      </c>
      <c r="D574">
        <v>3</v>
      </c>
      <c r="E574">
        <v>24</v>
      </c>
      <c r="F574">
        <v>1</v>
      </c>
      <c r="G574" t="s">
        <v>1400</v>
      </c>
    </row>
    <row r="575" spans="1:13" x14ac:dyDescent="0.35">
      <c r="A575" s="6">
        <v>45628</v>
      </c>
      <c r="B575" t="s">
        <v>388</v>
      </c>
      <c r="C575" t="s">
        <v>53</v>
      </c>
      <c r="D575">
        <v>6</v>
      </c>
      <c r="E575">
        <v>22</v>
      </c>
      <c r="F575">
        <v>2</v>
      </c>
      <c r="I575" t="s">
        <v>47</v>
      </c>
      <c r="J575" t="s">
        <v>48</v>
      </c>
      <c r="M575" t="s">
        <v>47</v>
      </c>
    </row>
    <row r="576" spans="1:13" hidden="1" x14ac:dyDescent="0.35">
      <c r="A576" s="6">
        <v>45414</v>
      </c>
      <c r="B576" t="s">
        <v>1472</v>
      </c>
      <c r="C576" t="s">
        <v>115</v>
      </c>
      <c r="D576">
        <v>7</v>
      </c>
      <c r="E576">
        <v>18</v>
      </c>
      <c r="F576">
        <v>2</v>
      </c>
      <c r="I576" t="s">
        <v>47</v>
      </c>
      <c r="J576" t="s">
        <v>48</v>
      </c>
    </row>
    <row r="577" spans="1:10" hidden="1" x14ac:dyDescent="0.35">
      <c r="A577" s="6">
        <v>45414</v>
      </c>
      <c r="B577" t="s">
        <v>984</v>
      </c>
      <c r="C577" t="s">
        <v>115</v>
      </c>
      <c r="D577">
        <v>8</v>
      </c>
      <c r="E577">
        <v>26</v>
      </c>
      <c r="F577">
        <v>1</v>
      </c>
      <c r="I577" t="s">
        <v>47</v>
      </c>
      <c r="J577" t="s">
        <v>48</v>
      </c>
    </row>
    <row r="578" spans="1:10" hidden="1" x14ac:dyDescent="0.35">
      <c r="A578" s="6">
        <v>45414</v>
      </c>
      <c r="B578" t="s">
        <v>984</v>
      </c>
      <c r="C578" t="s">
        <v>115</v>
      </c>
      <c r="D578">
        <v>8</v>
      </c>
      <c r="E578">
        <v>26</v>
      </c>
      <c r="F578">
        <v>1</v>
      </c>
      <c r="I578" t="s">
        <v>47</v>
      </c>
      <c r="J578" t="s">
        <v>48</v>
      </c>
    </row>
    <row r="579" spans="1:10" hidden="1" x14ac:dyDescent="0.35">
      <c r="A579" s="6">
        <v>45414</v>
      </c>
      <c r="B579" t="s">
        <v>1473</v>
      </c>
      <c r="C579" t="s">
        <v>53</v>
      </c>
      <c r="D579">
        <v>6</v>
      </c>
      <c r="E579">
        <v>12</v>
      </c>
      <c r="F579">
        <v>3</v>
      </c>
      <c r="I579" t="s">
        <v>47</v>
      </c>
      <c r="J579" t="s">
        <v>48</v>
      </c>
    </row>
    <row r="580" spans="1:10" hidden="1" x14ac:dyDescent="0.35">
      <c r="A580" s="6">
        <v>45414</v>
      </c>
      <c r="B580" t="s">
        <v>1474</v>
      </c>
      <c r="C580" t="s">
        <v>115</v>
      </c>
      <c r="D580" t="s">
        <v>1247</v>
      </c>
      <c r="E580">
        <v>4</v>
      </c>
      <c r="F580">
        <v>2</v>
      </c>
      <c r="I580" t="s">
        <v>47</v>
      </c>
      <c r="J580" t="s">
        <v>48</v>
      </c>
    </row>
    <row r="581" spans="1:10" hidden="1" x14ac:dyDescent="0.35">
      <c r="A581" s="6">
        <v>45414</v>
      </c>
      <c r="B581" t="s">
        <v>1475</v>
      </c>
      <c r="C581" t="s">
        <v>55</v>
      </c>
      <c r="D581" t="s">
        <v>1476</v>
      </c>
      <c r="E581">
        <v>14</v>
      </c>
      <c r="F581">
        <v>1</v>
      </c>
      <c r="I581" t="s">
        <v>47</v>
      </c>
      <c r="J581" t="s">
        <v>48</v>
      </c>
    </row>
    <row r="582" spans="1:10" hidden="1" x14ac:dyDescent="0.35">
      <c r="A582" s="6">
        <v>45414</v>
      </c>
      <c r="B582" t="s">
        <v>1342</v>
      </c>
      <c r="C582" t="s">
        <v>53</v>
      </c>
      <c r="D582">
        <v>6</v>
      </c>
      <c r="E582">
        <v>18</v>
      </c>
      <c r="F582">
        <v>2</v>
      </c>
      <c r="I582" t="s">
        <v>47</v>
      </c>
    </row>
    <row r="583" spans="1:10" hidden="1" x14ac:dyDescent="0.35">
      <c r="A583" s="6">
        <v>45414</v>
      </c>
      <c r="B583" t="s">
        <v>1301</v>
      </c>
      <c r="C583" t="s">
        <v>55</v>
      </c>
      <c r="D583" t="s">
        <v>1254</v>
      </c>
      <c r="E583">
        <v>17</v>
      </c>
      <c r="F583">
        <v>2</v>
      </c>
      <c r="I583" t="s">
        <v>47</v>
      </c>
      <c r="J583" t="s">
        <v>48</v>
      </c>
    </row>
    <row r="584" spans="1:10" hidden="1" x14ac:dyDescent="0.35">
      <c r="A584" s="6">
        <v>45415</v>
      </c>
      <c r="B584" t="s">
        <v>367</v>
      </c>
      <c r="C584" t="s">
        <v>55</v>
      </c>
      <c r="D584" t="s">
        <v>1254</v>
      </c>
      <c r="E584">
        <v>20</v>
      </c>
      <c r="F584">
        <v>2</v>
      </c>
      <c r="I584" t="s">
        <v>47</v>
      </c>
      <c r="J584" t="s">
        <v>48</v>
      </c>
    </row>
    <row r="585" spans="1:10" hidden="1" x14ac:dyDescent="0.35">
      <c r="A585" s="6">
        <v>45415</v>
      </c>
      <c r="B585" t="s">
        <v>367</v>
      </c>
      <c r="C585" t="s">
        <v>55</v>
      </c>
      <c r="D585" t="s">
        <v>1254</v>
      </c>
      <c r="E585">
        <v>20</v>
      </c>
      <c r="F585">
        <v>2</v>
      </c>
      <c r="I585" t="s">
        <v>47</v>
      </c>
      <c r="J585" t="s">
        <v>48</v>
      </c>
    </row>
    <row r="586" spans="1:10" hidden="1" x14ac:dyDescent="0.35">
      <c r="A586" s="6">
        <v>45415</v>
      </c>
      <c r="B586" t="s">
        <v>787</v>
      </c>
      <c r="C586" t="s">
        <v>55</v>
      </c>
      <c r="D586" t="s">
        <v>978</v>
      </c>
      <c r="E586">
        <v>30</v>
      </c>
      <c r="F586">
        <v>1</v>
      </c>
      <c r="I586" t="s">
        <v>47</v>
      </c>
      <c r="J586" t="s">
        <v>48</v>
      </c>
    </row>
    <row r="587" spans="1:10" hidden="1" x14ac:dyDescent="0.35">
      <c r="A587" s="6">
        <v>45415</v>
      </c>
      <c r="B587" t="s">
        <v>787</v>
      </c>
      <c r="C587" t="s">
        <v>55</v>
      </c>
      <c r="D587" t="s">
        <v>978</v>
      </c>
      <c r="E587">
        <v>30</v>
      </c>
      <c r="F587">
        <v>1</v>
      </c>
      <c r="I587" t="s">
        <v>47</v>
      </c>
      <c r="J587" t="s">
        <v>48</v>
      </c>
    </row>
    <row r="588" spans="1:10" hidden="1" x14ac:dyDescent="0.35">
      <c r="A588" s="6">
        <v>45415</v>
      </c>
      <c r="B588" t="s">
        <v>301</v>
      </c>
      <c r="C588" t="s">
        <v>55</v>
      </c>
      <c r="D588" t="s">
        <v>1254</v>
      </c>
      <c r="E588">
        <v>33</v>
      </c>
      <c r="F588">
        <v>2</v>
      </c>
      <c r="I588" t="s">
        <v>47</v>
      </c>
      <c r="J588" t="s">
        <v>48</v>
      </c>
    </row>
    <row r="589" spans="1:10" hidden="1" x14ac:dyDescent="0.35">
      <c r="A589" s="6">
        <v>45415</v>
      </c>
      <c r="B589" t="s">
        <v>301</v>
      </c>
      <c r="C589" t="s">
        <v>55</v>
      </c>
      <c r="D589" t="s">
        <v>1254</v>
      </c>
      <c r="E589">
        <v>33</v>
      </c>
      <c r="F589">
        <v>3</v>
      </c>
      <c r="I589" t="s">
        <v>47</v>
      </c>
      <c r="J589" t="s">
        <v>48</v>
      </c>
    </row>
    <row r="590" spans="1:10" hidden="1" x14ac:dyDescent="0.35">
      <c r="A590" s="6">
        <v>45415</v>
      </c>
      <c r="B590" t="s">
        <v>1469</v>
      </c>
      <c r="C590" t="s">
        <v>55</v>
      </c>
      <c r="D590" t="s">
        <v>1470</v>
      </c>
      <c r="E590">
        <v>21</v>
      </c>
      <c r="F590">
        <v>1</v>
      </c>
      <c r="I590" t="s">
        <v>47</v>
      </c>
      <c r="J590" t="s">
        <v>48</v>
      </c>
    </row>
    <row r="591" spans="1:10" hidden="1" x14ac:dyDescent="0.35">
      <c r="A591" s="6">
        <v>45416</v>
      </c>
      <c r="B591" t="s">
        <v>1491</v>
      </c>
      <c r="C591" t="s">
        <v>115</v>
      </c>
      <c r="D591">
        <v>9</v>
      </c>
      <c r="E591">
        <v>19</v>
      </c>
      <c r="F591">
        <v>2</v>
      </c>
      <c r="I591" t="s">
        <v>47</v>
      </c>
      <c r="J591" t="s">
        <v>705</v>
      </c>
    </row>
    <row r="592" spans="1:10" hidden="1" x14ac:dyDescent="0.35">
      <c r="A592" s="6">
        <v>45416</v>
      </c>
      <c r="B592" t="s">
        <v>1491</v>
      </c>
      <c r="C592" t="s">
        <v>115</v>
      </c>
      <c r="D592">
        <v>9</v>
      </c>
      <c r="E592">
        <v>19</v>
      </c>
      <c r="F592">
        <v>2</v>
      </c>
      <c r="I592" t="s">
        <v>47</v>
      </c>
      <c r="J592" t="s">
        <v>705</v>
      </c>
    </row>
    <row r="593" spans="1:13" hidden="1" x14ac:dyDescent="0.35">
      <c r="A593" s="6">
        <v>45417</v>
      </c>
      <c r="B593" t="s">
        <v>1256</v>
      </c>
      <c r="C593" t="s">
        <v>55</v>
      </c>
      <c r="D593" t="s">
        <v>1254</v>
      </c>
      <c r="E593">
        <v>15</v>
      </c>
      <c r="F593">
        <v>2</v>
      </c>
      <c r="I593" t="s">
        <v>47</v>
      </c>
      <c r="J593" t="s">
        <v>48</v>
      </c>
    </row>
    <row r="594" spans="1:13" hidden="1" x14ac:dyDescent="0.35">
      <c r="A594" s="6">
        <v>45418</v>
      </c>
      <c r="B594" t="s">
        <v>894</v>
      </c>
      <c r="C594" t="s">
        <v>115</v>
      </c>
      <c r="D594">
        <v>9</v>
      </c>
      <c r="E594">
        <v>3</v>
      </c>
      <c r="F594">
        <v>1</v>
      </c>
      <c r="I594" t="s">
        <v>47</v>
      </c>
      <c r="J594" t="s">
        <v>48</v>
      </c>
    </row>
    <row r="595" spans="1:13" hidden="1" x14ac:dyDescent="0.35">
      <c r="A595" s="6">
        <v>45418</v>
      </c>
      <c r="B595" t="s">
        <v>513</v>
      </c>
      <c r="C595" t="s">
        <v>53</v>
      </c>
      <c r="D595">
        <v>5</v>
      </c>
      <c r="E595">
        <v>24</v>
      </c>
      <c r="F595">
        <v>2</v>
      </c>
      <c r="I595" t="s">
        <v>47</v>
      </c>
      <c r="J595" t="s">
        <v>1292</v>
      </c>
    </row>
    <row r="596" spans="1:13" x14ac:dyDescent="0.35">
      <c r="A596" s="6">
        <v>45628</v>
      </c>
      <c r="B596" t="s">
        <v>388</v>
      </c>
      <c r="C596" t="s">
        <v>59</v>
      </c>
      <c r="D596">
        <v>2</v>
      </c>
      <c r="E596">
        <v>22</v>
      </c>
      <c r="F596">
        <v>2</v>
      </c>
      <c r="I596" t="s">
        <v>47</v>
      </c>
      <c r="J596" t="s">
        <v>48</v>
      </c>
      <c r="M596" t="s">
        <v>47</v>
      </c>
    </row>
    <row r="597" spans="1:13" x14ac:dyDescent="0.35">
      <c r="A597" s="6">
        <v>45628</v>
      </c>
      <c r="B597" t="s">
        <v>388</v>
      </c>
      <c r="C597" t="s">
        <v>59</v>
      </c>
      <c r="D597">
        <v>0</v>
      </c>
      <c r="E597">
        <v>22</v>
      </c>
      <c r="F597">
        <v>2</v>
      </c>
      <c r="I597" t="s">
        <v>47</v>
      </c>
      <c r="J597" t="s">
        <v>48</v>
      </c>
      <c r="M597" t="s">
        <v>47</v>
      </c>
    </row>
    <row r="598" spans="1:13" x14ac:dyDescent="0.35">
      <c r="A598" s="6">
        <v>45628</v>
      </c>
      <c r="B598" t="s">
        <v>388</v>
      </c>
      <c r="C598" t="s">
        <v>53</v>
      </c>
      <c r="D598">
        <v>5</v>
      </c>
      <c r="E598">
        <v>22</v>
      </c>
      <c r="F598">
        <v>2</v>
      </c>
      <c r="I598" t="s">
        <v>47</v>
      </c>
      <c r="J598" t="s">
        <v>48</v>
      </c>
      <c r="M598" t="s">
        <v>47</v>
      </c>
    </row>
    <row r="599" spans="1:13" hidden="1" x14ac:dyDescent="0.35">
      <c r="A599" s="6">
        <v>45419</v>
      </c>
      <c r="B599" t="s">
        <v>455</v>
      </c>
      <c r="C599" t="s">
        <v>59</v>
      </c>
      <c r="D599">
        <v>3</v>
      </c>
      <c r="E599">
        <v>29</v>
      </c>
      <c r="F599">
        <v>3</v>
      </c>
      <c r="G599" t="s">
        <v>1400</v>
      </c>
    </row>
    <row r="600" spans="1:13" x14ac:dyDescent="0.35">
      <c r="A600" s="6">
        <v>45628</v>
      </c>
      <c r="B600" t="s">
        <v>388</v>
      </c>
      <c r="C600" t="s">
        <v>59</v>
      </c>
      <c r="D600">
        <v>0</v>
      </c>
      <c r="E600">
        <v>22</v>
      </c>
      <c r="F600">
        <v>2</v>
      </c>
      <c r="I600" t="s">
        <v>47</v>
      </c>
      <c r="J600" t="s">
        <v>48</v>
      </c>
      <c r="M600" t="s">
        <v>47</v>
      </c>
    </row>
    <row r="601" spans="1:13" x14ac:dyDescent="0.35">
      <c r="A601" s="6">
        <v>45628</v>
      </c>
      <c r="B601" t="s">
        <v>388</v>
      </c>
      <c r="C601" t="s">
        <v>115</v>
      </c>
      <c r="D601">
        <v>7</v>
      </c>
      <c r="E601">
        <v>22</v>
      </c>
      <c r="F601">
        <v>2</v>
      </c>
      <c r="I601" t="s">
        <v>47</v>
      </c>
      <c r="J601" t="s">
        <v>48</v>
      </c>
      <c r="M601" t="s">
        <v>47</v>
      </c>
    </row>
    <row r="602" spans="1:13" x14ac:dyDescent="0.35">
      <c r="A602" s="6">
        <v>45628</v>
      </c>
      <c r="B602" t="s">
        <v>388</v>
      </c>
      <c r="C602" t="s">
        <v>53</v>
      </c>
      <c r="D602">
        <v>6</v>
      </c>
      <c r="E602">
        <v>22</v>
      </c>
      <c r="F602">
        <v>2</v>
      </c>
      <c r="I602" t="s">
        <v>47</v>
      </c>
      <c r="J602" t="s">
        <v>48</v>
      </c>
      <c r="M602" t="s">
        <v>47</v>
      </c>
    </row>
    <row r="603" spans="1:13" x14ac:dyDescent="0.35">
      <c r="A603" s="6">
        <v>45628</v>
      </c>
      <c r="B603" t="s">
        <v>388</v>
      </c>
      <c r="C603" t="s">
        <v>115</v>
      </c>
      <c r="D603">
        <v>8</v>
      </c>
      <c r="E603">
        <v>22</v>
      </c>
      <c r="F603">
        <v>2</v>
      </c>
      <c r="I603" t="s">
        <v>47</v>
      </c>
      <c r="J603" t="s">
        <v>48</v>
      </c>
      <c r="M603" t="s">
        <v>47</v>
      </c>
    </row>
    <row r="604" spans="1:13" hidden="1" x14ac:dyDescent="0.35">
      <c r="A604" s="6">
        <v>45419</v>
      </c>
      <c r="B604" t="s">
        <v>1495</v>
      </c>
      <c r="C604" t="s">
        <v>53</v>
      </c>
      <c r="D604">
        <v>5</v>
      </c>
      <c r="E604">
        <v>19</v>
      </c>
      <c r="F604">
        <v>3</v>
      </c>
      <c r="I604" t="s">
        <v>47</v>
      </c>
      <c r="J604" t="s">
        <v>1396</v>
      </c>
    </row>
    <row r="605" spans="1:13" x14ac:dyDescent="0.35">
      <c r="A605" s="6">
        <v>45628</v>
      </c>
      <c r="B605" t="s">
        <v>388</v>
      </c>
      <c r="C605" t="s">
        <v>115</v>
      </c>
      <c r="D605">
        <v>9</v>
      </c>
      <c r="E605">
        <v>22</v>
      </c>
      <c r="F605">
        <v>2</v>
      </c>
      <c r="I605" t="s">
        <v>47</v>
      </c>
      <c r="J605" t="s">
        <v>48</v>
      </c>
      <c r="M605" t="s">
        <v>47</v>
      </c>
    </row>
    <row r="606" spans="1:13" hidden="1" x14ac:dyDescent="0.35">
      <c r="A606" s="6">
        <v>45419</v>
      </c>
      <c r="B606" t="s">
        <v>1497</v>
      </c>
      <c r="C606" t="s">
        <v>53</v>
      </c>
      <c r="D606">
        <v>5</v>
      </c>
      <c r="E606">
        <v>22</v>
      </c>
      <c r="F606">
        <v>2</v>
      </c>
      <c r="I606" t="s">
        <v>47</v>
      </c>
      <c r="J606" t="s">
        <v>48</v>
      </c>
    </row>
    <row r="607" spans="1:13" hidden="1" x14ac:dyDescent="0.35">
      <c r="A607" s="6">
        <v>45419</v>
      </c>
      <c r="B607" t="s">
        <v>1497</v>
      </c>
      <c r="C607" t="s">
        <v>53</v>
      </c>
      <c r="D607">
        <v>5</v>
      </c>
      <c r="E607">
        <v>22</v>
      </c>
      <c r="F607">
        <v>2</v>
      </c>
      <c r="I607" t="s">
        <v>47</v>
      </c>
      <c r="J607" t="s">
        <v>48</v>
      </c>
    </row>
    <row r="608" spans="1:13" hidden="1" x14ac:dyDescent="0.35">
      <c r="A608" s="6">
        <v>45419</v>
      </c>
      <c r="B608" t="s">
        <v>1498</v>
      </c>
      <c r="C608" t="s">
        <v>115</v>
      </c>
      <c r="D608">
        <v>8</v>
      </c>
      <c r="E608">
        <v>5</v>
      </c>
      <c r="F608">
        <v>4</v>
      </c>
      <c r="I608" t="s">
        <v>47</v>
      </c>
      <c r="J608" t="s">
        <v>48</v>
      </c>
    </row>
    <row r="609" spans="1:13" x14ac:dyDescent="0.35">
      <c r="A609" s="6">
        <v>45628</v>
      </c>
      <c r="B609" t="s">
        <v>388</v>
      </c>
      <c r="C609" t="s">
        <v>115</v>
      </c>
      <c r="D609">
        <v>9</v>
      </c>
      <c r="E609">
        <v>22</v>
      </c>
      <c r="F609">
        <v>2</v>
      </c>
      <c r="I609" t="s">
        <v>47</v>
      </c>
      <c r="J609" t="s">
        <v>48</v>
      </c>
      <c r="M609" t="s">
        <v>47</v>
      </c>
    </row>
    <row r="610" spans="1:13" x14ac:dyDescent="0.35">
      <c r="A610" s="6">
        <v>45628</v>
      </c>
      <c r="B610" t="s">
        <v>388</v>
      </c>
      <c r="C610" t="s">
        <v>53</v>
      </c>
      <c r="D610">
        <v>4</v>
      </c>
      <c r="E610">
        <v>22</v>
      </c>
      <c r="F610">
        <v>2</v>
      </c>
      <c r="I610" t="s">
        <v>47</v>
      </c>
      <c r="J610" t="s">
        <v>48</v>
      </c>
      <c r="M610" t="s">
        <v>47</v>
      </c>
    </row>
    <row r="611" spans="1:13" x14ac:dyDescent="0.35">
      <c r="A611" s="6">
        <v>45628</v>
      </c>
      <c r="B611" t="s">
        <v>388</v>
      </c>
      <c r="C611" t="s">
        <v>115</v>
      </c>
      <c r="D611">
        <v>9</v>
      </c>
      <c r="E611">
        <v>22</v>
      </c>
      <c r="F611">
        <v>2</v>
      </c>
      <c r="I611" t="s">
        <v>47</v>
      </c>
      <c r="J611" t="s">
        <v>48</v>
      </c>
      <c r="M611" t="s">
        <v>47</v>
      </c>
    </row>
    <row r="612" spans="1:13" x14ac:dyDescent="0.35">
      <c r="A612" s="6">
        <v>45628</v>
      </c>
      <c r="B612" t="s">
        <v>388</v>
      </c>
      <c r="C612" t="s">
        <v>53</v>
      </c>
      <c r="D612">
        <v>4</v>
      </c>
      <c r="E612">
        <v>22</v>
      </c>
      <c r="F612">
        <v>2</v>
      </c>
      <c r="I612" t="s">
        <v>47</v>
      </c>
      <c r="J612" t="s">
        <v>48</v>
      </c>
      <c r="M612" t="s">
        <v>47</v>
      </c>
    </row>
    <row r="613" spans="1:13" x14ac:dyDescent="0.35">
      <c r="A613" s="6">
        <v>45628</v>
      </c>
      <c r="B613" t="s">
        <v>388</v>
      </c>
      <c r="C613" t="s">
        <v>53</v>
      </c>
      <c r="D613">
        <v>5</v>
      </c>
      <c r="E613">
        <v>22</v>
      </c>
      <c r="F613">
        <v>2</v>
      </c>
      <c r="I613" t="s">
        <v>47</v>
      </c>
      <c r="J613" t="s">
        <v>48</v>
      </c>
      <c r="M613" t="s">
        <v>47</v>
      </c>
    </row>
    <row r="614" spans="1:13" x14ac:dyDescent="0.35">
      <c r="A614" s="6">
        <v>45642</v>
      </c>
      <c r="B614" t="s">
        <v>388</v>
      </c>
      <c r="C614" t="s">
        <v>115</v>
      </c>
      <c r="D614">
        <v>7</v>
      </c>
      <c r="E614">
        <v>21</v>
      </c>
      <c r="F614">
        <v>1</v>
      </c>
      <c r="I614" t="s">
        <v>47</v>
      </c>
      <c r="J614" t="s">
        <v>48</v>
      </c>
      <c r="M614" t="s">
        <v>47</v>
      </c>
    </row>
    <row r="615" spans="1:13" x14ac:dyDescent="0.35">
      <c r="A615" s="6">
        <v>45642</v>
      </c>
      <c r="B615" t="s">
        <v>388</v>
      </c>
      <c r="C615" t="s">
        <v>53</v>
      </c>
      <c r="D615">
        <v>4</v>
      </c>
      <c r="E615">
        <v>20</v>
      </c>
      <c r="F615">
        <v>2</v>
      </c>
      <c r="I615" t="s">
        <v>47</v>
      </c>
      <c r="J615" t="s">
        <v>48</v>
      </c>
      <c r="M615" t="s">
        <v>47</v>
      </c>
    </row>
    <row r="616" spans="1:13" hidden="1" x14ac:dyDescent="0.35">
      <c r="A616" s="6">
        <v>45420</v>
      </c>
      <c r="B616" t="s">
        <v>1503</v>
      </c>
      <c r="C616" t="s">
        <v>115</v>
      </c>
      <c r="D616" t="s">
        <v>1247</v>
      </c>
      <c r="E616">
        <v>5</v>
      </c>
      <c r="F616">
        <v>2</v>
      </c>
      <c r="I616" t="s">
        <v>47</v>
      </c>
      <c r="J616" t="s">
        <v>48</v>
      </c>
    </row>
    <row r="617" spans="1:13" x14ac:dyDescent="0.35">
      <c r="A617" s="6">
        <v>45593</v>
      </c>
      <c r="B617" t="s">
        <v>388</v>
      </c>
      <c r="C617" t="s">
        <v>53</v>
      </c>
      <c r="D617" t="s">
        <v>183</v>
      </c>
      <c r="E617">
        <v>24</v>
      </c>
      <c r="F617">
        <v>2</v>
      </c>
      <c r="I617" t="s">
        <v>47</v>
      </c>
      <c r="J617" t="s">
        <v>48</v>
      </c>
      <c r="M617" t="s">
        <v>47</v>
      </c>
    </row>
    <row r="618" spans="1:13" hidden="1" x14ac:dyDescent="0.35">
      <c r="A618" s="6">
        <v>45420</v>
      </c>
      <c r="B618" t="s">
        <v>488</v>
      </c>
      <c r="C618" t="s">
        <v>115</v>
      </c>
      <c r="D618">
        <v>7</v>
      </c>
      <c r="E618">
        <v>32</v>
      </c>
      <c r="F618">
        <v>3</v>
      </c>
      <c r="I618" t="s">
        <v>47</v>
      </c>
      <c r="J618" t="s">
        <v>48</v>
      </c>
    </row>
    <row r="619" spans="1:13" x14ac:dyDescent="0.35">
      <c r="A619" s="6">
        <v>45593</v>
      </c>
      <c r="B619" t="s">
        <v>388</v>
      </c>
      <c r="C619" t="s">
        <v>59</v>
      </c>
      <c r="D619" t="s">
        <v>272</v>
      </c>
      <c r="E619">
        <v>25</v>
      </c>
      <c r="F619">
        <v>2</v>
      </c>
      <c r="I619" t="s">
        <v>47</v>
      </c>
      <c r="J619" t="s">
        <v>48</v>
      </c>
      <c r="M619" t="s">
        <v>47</v>
      </c>
    </row>
    <row r="620" spans="1:13" x14ac:dyDescent="0.35">
      <c r="A620" s="6">
        <v>45593</v>
      </c>
      <c r="B620" t="s">
        <v>388</v>
      </c>
      <c r="C620" t="s">
        <v>59</v>
      </c>
      <c r="D620" t="s">
        <v>272</v>
      </c>
      <c r="E620">
        <v>25</v>
      </c>
      <c r="F620">
        <v>2</v>
      </c>
      <c r="I620" t="s">
        <v>47</v>
      </c>
      <c r="J620" t="s">
        <v>48</v>
      </c>
      <c r="M620" t="s">
        <v>47</v>
      </c>
    </row>
    <row r="621" spans="1:13" hidden="1" x14ac:dyDescent="0.35">
      <c r="A621" s="6">
        <v>45420</v>
      </c>
      <c r="B621" t="s">
        <v>1504</v>
      </c>
      <c r="C621" t="s">
        <v>53</v>
      </c>
      <c r="D621" t="s">
        <v>378</v>
      </c>
      <c r="E621">
        <v>1</v>
      </c>
      <c r="F621">
        <v>1</v>
      </c>
      <c r="I621" t="s">
        <v>47</v>
      </c>
      <c r="J621" t="s">
        <v>48</v>
      </c>
    </row>
    <row r="622" spans="1:13" x14ac:dyDescent="0.35">
      <c r="A622" s="6">
        <v>45593</v>
      </c>
      <c r="B622" t="s">
        <v>388</v>
      </c>
      <c r="C622" t="s">
        <v>59</v>
      </c>
      <c r="D622" t="s">
        <v>272</v>
      </c>
      <c r="E622">
        <v>25</v>
      </c>
      <c r="F622">
        <v>2</v>
      </c>
      <c r="I622" t="s">
        <v>47</v>
      </c>
      <c r="J622" t="s">
        <v>48</v>
      </c>
      <c r="M622" t="s">
        <v>47</v>
      </c>
    </row>
    <row r="623" spans="1:13" x14ac:dyDescent="0.35">
      <c r="A623" s="6">
        <v>45593</v>
      </c>
      <c r="B623" t="s">
        <v>388</v>
      </c>
      <c r="C623" t="s">
        <v>59</v>
      </c>
      <c r="D623" t="s">
        <v>272</v>
      </c>
      <c r="E623">
        <v>25</v>
      </c>
      <c r="F623">
        <v>2</v>
      </c>
      <c r="I623" t="s">
        <v>47</v>
      </c>
      <c r="J623" t="s">
        <v>48</v>
      </c>
      <c r="M623" t="s">
        <v>47</v>
      </c>
    </row>
    <row r="624" spans="1:13" x14ac:dyDescent="0.35">
      <c r="A624" s="6">
        <v>45369</v>
      </c>
      <c r="B624" t="s">
        <v>512</v>
      </c>
      <c r="C624" t="s">
        <v>115</v>
      </c>
      <c r="D624">
        <v>7</v>
      </c>
      <c r="E624">
        <v>26</v>
      </c>
      <c r="F624">
        <v>4</v>
      </c>
      <c r="I624" t="s">
        <v>47</v>
      </c>
      <c r="J624" t="s">
        <v>48</v>
      </c>
      <c r="M624" t="s">
        <v>47</v>
      </c>
    </row>
    <row r="625" spans="1:13" x14ac:dyDescent="0.35">
      <c r="A625" s="6">
        <v>45427</v>
      </c>
      <c r="B625" t="s">
        <v>512</v>
      </c>
      <c r="C625" t="s">
        <v>59</v>
      </c>
      <c r="D625">
        <v>0</v>
      </c>
      <c r="E625">
        <v>14</v>
      </c>
      <c r="F625">
        <v>3</v>
      </c>
      <c r="I625" t="s">
        <v>47</v>
      </c>
      <c r="J625" t="s">
        <v>48</v>
      </c>
      <c r="M625" t="s">
        <v>47</v>
      </c>
    </row>
    <row r="626" spans="1:13" hidden="1" x14ac:dyDescent="0.35">
      <c r="A626" s="6">
        <v>45420</v>
      </c>
      <c r="B626" t="s">
        <v>1301</v>
      </c>
      <c r="C626" t="s">
        <v>55</v>
      </c>
      <c r="D626" t="s">
        <v>1254</v>
      </c>
      <c r="E626">
        <v>4</v>
      </c>
      <c r="F626">
        <v>2</v>
      </c>
      <c r="I626" t="s">
        <v>47</v>
      </c>
      <c r="J626" t="s">
        <v>48</v>
      </c>
    </row>
    <row r="627" spans="1:13" x14ac:dyDescent="0.35">
      <c r="A627" s="6">
        <v>45632</v>
      </c>
      <c r="B627" t="s">
        <v>512</v>
      </c>
      <c r="C627" t="s">
        <v>59</v>
      </c>
      <c r="D627">
        <v>2</v>
      </c>
      <c r="E627">
        <v>17</v>
      </c>
      <c r="F627">
        <v>2</v>
      </c>
      <c r="G627" t="s">
        <v>1725</v>
      </c>
      <c r="L627" t="s">
        <v>47</v>
      </c>
      <c r="M627" t="s">
        <v>47</v>
      </c>
    </row>
    <row r="628" spans="1:13" hidden="1" x14ac:dyDescent="0.35">
      <c r="A628" s="6">
        <v>45422</v>
      </c>
      <c r="B628" t="s">
        <v>343</v>
      </c>
      <c r="C628" t="s">
        <v>115</v>
      </c>
      <c r="D628">
        <v>8</v>
      </c>
      <c r="E628">
        <v>21</v>
      </c>
      <c r="F628">
        <v>2</v>
      </c>
      <c r="I628" t="s">
        <v>47</v>
      </c>
      <c r="J628" t="s">
        <v>705</v>
      </c>
    </row>
    <row r="629" spans="1:13" hidden="1" x14ac:dyDescent="0.35">
      <c r="A629" s="6">
        <v>45422</v>
      </c>
      <c r="B629" t="s">
        <v>1557</v>
      </c>
      <c r="C629" t="s">
        <v>1266</v>
      </c>
      <c r="D629" t="s">
        <v>1278</v>
      </c>
      <c r="E629">
        <v>18</v>
      </c>
      <c r="F629">
        <v>3</v>
      </c>
      <c r="I629" t="s">
        <v>47</v>
      </c>
      <c r="J629" t="s">
        <v>48</v>
      </c>
    </row>
    <row r="630" spans="1:13" x14ac:dyDescent="0.35">
      <c r="A630" s="6">
        <v>45303</v>
      </c>
      <c r="B630" t="s">
        <v>347</v>
      </c>
      <c r="C630" t="s">
        <v>53</v>
      </c>
      <c r="D630" t="s">
        <v>378</v>
      </c>
      <c r="E630">
        <v>18</v>
      </c>
      <c r="F630">
        <v>1</v>
      </c>
      <c r="I630" t="s">
        <v>47</v>
      </c>
      <c r="J630" t="s">
        <v>48</v>
      </c>
      <c r="M630" t="s">
        <v>47</v>
      </c>
    </row>
    <row r="631" spans="1:13" hidden="1" x14ac:dyDescent="0.35">
      <c r="A631" s="6">
        <v>45425</v>
      </c>
      <c r="B631" t="s">
        <v>1338</v>
      </c>
      <c r="C631" t="s">
        <v>121</v>
      </c>
      <c r="D631">
        <v>3</v>
      </c>
      <c r="E631">
        <v>23</v>
      </c>
      <c r="F631">
        <v>2</v>
      </c>
      <c r="G631" t="s">
        <v>34</v>
      </c>
    </row>
    <row r="632" spans="1:13" hidden="1" x14ac:dyDescent="0.35">
      <c r="A632" s="6">
        <v>45425</v>
      </c>
      <c r="B632" t="s">
        <v>1338</v>
      </c>
      <c r="C632" t="s">
        <v>121</v>
      </c>
      <c r="D632">
        <v>3</v>
      </c>
      <c r="E632">
        <v>23</v>
      </c>
      <c r="F632">
        <v>2</v>
      </c>
      <c r="G632" t="s">
        <v>34</v>
      </c>
    </row>
    <row r="633" spans="1:13" x14ac:dyDescent="0.35">
      <c r="A633" s="6">
        <v>45303</v>
      </c>
      <c r="B633" t="s">
        <v>347</v>
      </c>
      <c r="C633" t="s">
        <v>53</v>
      </c>
      <c r="D633">
        <v>6</v>
      </c>
      <c r="E633">
        <v>19</v>
      </c>
      <c r="F633">
        <v>1</v>
      </c>
      <c r="G633" t="s">
        <v>37</v>
      </c>
      <c r="L633" t="s">
        <v>47</v>
      </c>
      <c r="M633" t="s">
        <v>47</v>
      </c>
    </row>
    <row r="634" spans="1:13" x14ac:dyDescent="0.35">
      <c r="A634" s="6">
        <v>45331</v>
      </c>
      <c r="B634" t="s">
        <v>347</v>
      </c>
      <c r="C634" t="s">
        <v>59</v>
      </c>
      <c r="D634">
        <v>1</v>
      </c>
      <c r="E634">
        <v>20</v>
      </c>
      <c r="F634">
        <v>2</v>
      </c>
      <c r="I634" t="s">
        <v>47</v>
      </c>
      <c r="J634" t="s">
        <v>360</v>
      </c>
      <c r="M634" t="s">
        <v>47</v>
      </c>
    </row>
    <row r="635" spans="1:13" x14ac:dyDescent="0.35">
      <c r="A635" s="6">
        <v>45336</v>
      </c>
      <c r="B635" t="s">
        <v>347</v>
      </c>
      <c r="C635" t="s">
        <v>59</v>
      </c>
      <c r="D635" t="s">
        <v>272</v>
      </c>
      <c r="E635">
        <v>19</v>
      </c>
      <c r="F635">
        <v>5</v>
      </c>
      <c r="I635" t="s">
        <v>47</v>
      </c>
      <c r="J635" t="s">
        <v>48</v>
      </c>
      <c r="M635" t="s">
        <v>47</v>
      </c>
    </row>
    <row r="636" spans="1:13" hidden="1" x14ac:dyDescent="0.35">
      <c r="A636" s="6">
        <v>45425</v>
      </c>
      <c r="B636" t="s">
        <v>1543</v>
      </c>
      <c r="C636" t="s">
        <v>115</v>
      </c>
      <c r="D636">
        <v>8</v>
      </c>
      <c r="E636">
        <v>23</v>
      </c>
      <c r="F636">
        <v>2</v>
      </c>
      <c r="I636" t="s">
        <v>47</v>
      </c>
      <c r="J636" t="s">
        <v>48</v>
      </c>
    </row>
    <row r="637" spans="1:13" hidden="1" x14ac:dyDescent="0.35">
      <c r="A637" s="6">
        <v>45425</v>
      </c>
      <c r="B637" t="s">
        <v>457</v>
      </c>
      <c r="C637" t="s">
        <v>74</v>
      </c>
      <c r="D637">
        <v>9</v>
      </c>
      <c r="E637">
        <v>17</v>
      </c>
      <c r="F637">
        <v>3</v>
      </c>
      <c r="I637" t="s">
        <v>47</v>
      </c>
      <c r="J637" t="s">
        <v>705</v>
      </c>
    </row>
    <row r="638" spans="1:13" hidden="1" x14ac:dyDescent="0.35">
      <c r="A638" s="6">
        <v>45425</v>
      </c>
      <c r="B638" t="s">
        <v>1544</v>
      </c>
      <c r="C638" t="s">
        <v>115</v>
      </c>
      <c r="D638">
        <v>9</v>
      </c>
      <c r="E638">
        <v>1</v>
      </c>
      <c r="F638">
        <v>1</v>
      </c>
      <c r="I638" t="s">
        <v>47</v>
      </c>
      <c r="J638" t="s">
        <v>48</v>
      </c>
    </row>
    <row r="639" spans="1:13" x14ac:dyDescent="0.35">
      <c r="A639" s="6">
        <v>45370</v>
      </c>
      <c r="B639" t="s">
        <v>347</v>
      </c>
      <c r="C639" t="s">
        <v>53</v>
      </c>
      <c r="D639">
        <v>6</v>
      </c>
      <c r="E639">
        <v>20</v>
      </c>
      <c r="F639">
        <v>1</v>
      </c>
      <c r="G639" t="s">
        <v>37</v>
      </c>
      <c r="L639" t="s">
        <v>47</v>
      </c>
      <c r="M639" t="s">
        <v>47</v>
      </c>
    </row>
    <row r="640" spans="1:13" hidden="1" x14ac:dyDescent="0.35">
      <c r="A640" s="6">
        <v>45425</v>
      </c>
      <c r="B640" t="s">
        <v>1545</v>
      </c>
      <c r="C640" t="s">
        <v>55</v>
      </c>
      <c r="D640" t="s">
        <v>1254</v>
      </c>
      <c r="E640">
        <v>15</v>
      </c>
      <c r="F640">
        <v>1</v>
      </c>
      <c r="G640" t="s">
        <v>1336</v>
      </c>
    </row>
    <row r="641" spans="1:13" hidden="1" x14ac:dyDescent="0.35">
      <c r="A641" s="6">
        <v>45425</v>
      </c>
      <c r="B641" t="s">
        <v>1545</v>
      </c>
      <c r="C641" t="s">
        <v>55</v>
      </c>
      <c r="D641" t="s">
        <v>1254</v>
      </c>
      <c r="E641">
        <v>15</v>
      </c>
      <c r="F641">
        <v>1</v>
      </c>
      <c r="G641" t="s">
        <v>1401</v>
      </c>
    </row>
    <row r="642" spans="1:13" x14ac:dyDescent="0.35">
      <c r="A642" s="6">
        <v>45370</v>
      </c>
      <c r="B642" t="s">
        <v>347</v>
      </c>
      <c r="C642" t="s">
        <v>53</v>
      </c>
      <c r="D642">
        <v>6</v>
      </c>
      <c r="E642">
        <v>23</v>
      </c>
      <c r="F642">
        <v>1</v>
      </c>
      <c r="I642" t="s">
        <v>47</v>
      </c>
      <c r="J642" t="s">
        <v>705</v>
      </c>
      <c r="M642" t="s">
        <v>47</v>
      </c>
    </row>
    <row r="643" spans="1:13" x14ac:dyDescent="0.35">
      <c r="A643" s="6">
        <v>45419</v>
      </c>
      <c r="B643" t="s">
        <v>347</v>
      </c>
      <c r="C643" t="s">
        <v>115</v>
      </c>
      <c r="D643" t="s">
        <v>1496</v>
      </c>
      <c r="E643">
        <v>5</v>
      </c>
      <c r="F643">
        <v>2</v>
      </c>
      <c r="I643" t="s">
        <v>47</v>
      </c>
      <c r="J643" t="s">
        <v>48</v>
      </c>
      <c r="M643" t="s">
        <v>47</v>
      </c>
    </row>
    <row r="644" spans="1:13" x14ac:dyDescent="0.35">
      <c r="A644" s="6">
        <v>45420</v>
      </c>
      <c r="B644" t="s">
        <v>347</v>
      </c>
      <c r="C644" t="s">
        <v>53</v>
      </c>
      <c r="D644">
        <v>5</v>
      </c>
      <c r="E644">
        <v>23</v>
      </c>
      <c r="F644">
        <v>1</v>
      </c>
      <c r="I644" t="s">
        <v>47</v>
      </c>
      <c r="J644" t="s">
        <v>48</v>
      </c>
      <c r="M644" t="s">
        <v>47</v>
      </c>
    </row>
    <row r="645" spans="1:13" x14ac:dyDescent="0.35">
      <c r="A645" s="6">
        <v>45420</v>
      </c>
      <c r="B645" t="s">
        <v>347</v>
      </c>
      <c r="C645" t="s">
        <v>53</v>
      </c>
      <c r="D645">
        <v>5</v>
      </c>
      <c r="E645">
        <v>19</v>
      </c>
      <c r="F645">
        <v>1</v>
      </c>
      <c r="I645" t="s">
        <v>47</v>
      </c>
      <c r="J645" t="s">
        <v>48</v>
      </c>
      <c r="M645" t="s">
        <v>47</v>
      </c>
    </row>
    <row r="646" spans="1:13" hidden="1" x14ac:dyDescent="0.35">
      <c r="A646" s="6">
        <v>45426</v>
      </c>
      <c r="B646" t="s">
        <v>1022</v>
      </c>
      <c r="C646" t="s">
        <v>115</v>
      </c>
      <c r="D646">
        <v>8</v>
      </c>
      <c r="E646">
        <v>28</v>
      </c>
      <c r="F646">
        <v>4</v>
      </c>
      <c r="I646" t="s">
        <v>47</v>
      </c>
      <c r="J646" t="s">
        <v>48</v>
      </c>
    </row>
    <row r="647" spans="1:13" x14ac:dyDescent="0.35">
      <c r="A647" s="6">
        <v>45420</v>
      </c>
      <c r="B647" t="s">
        <v>347</v>
      </c>
      <c r="C647" t="s">
        <v>53</v>
      </c>
      <c r="D647">
        <v>5</v>
      </c>
      <c r="E647">
        <v>19</v>
      </c>
      <c r="F647">
        <v>1</v>
      </c>
      <c r="I647" t="s">
        <v>47</v>
      </c>
      <c r="J647" t="s">
        <v>48</v>
      </c>
      <c r="M647" t="s">
        <v>47</v>
      </c>
    </row>
    <row r="648" spans="1:13" hidden="1" x14ac:dyDescent="0.35">
      <c r="A648" s="6">
        <v>45426</v>
      </c>
      <c r="B648" t="s">
        <v>1538</v>
      </c>
      <c r="C648" t="s">
        <v>74</v>
      </c>
      <c r="D648">
        <v>10</v>
      </c>
      <c r="E648">
        <v>18</v>
      </c>
      <c r="F648">
        <v>3</v>
      </c>
      <c r="I648" t="s">
        <v>47</v>
      </c>
      <c r="J648" t="s">
        <v>48</v>
      </c>
    </row>
    <row r="649" spans="1:13" x14ac:dyDescent="0.35">
      <c r="A649" s="6">
        <v>45559</v>
      </c>
      <c r="B649" t="s">
        <v>347</v>
      </c>
      <c r="C649" t="s">
        <v>59</v>
      </c>
      <c r="D649">
        <v>2</v>
      </c>
      <c r="E649">
        <v>19</v>
      </c>
      <c r="F649">
        <v>3</v>
      </c>
      <c r="I649" t="s">
        <v>47</v>
      </c>
      <c r="J649" t="s">
        <v>48</v>
      </c>
      <c r="M649" t="s">
        <v>47</v>
      </c>
    </row>
    <row r="650" spans="1:13" x14ac:dyDescent="0.35">
      <c r="A650" s="6">
        <v>45607</v>
      </c>
      <c r="B650" t="s">
        <v>347</v>
      </c>
      <c r="C650" t="s">
        <v>53</v>
      </c>
      <c r="D650" t="s">
        <v>370</v>
      </c>
      <c r="E650">
        <v>7</v>
      </c>
      <c r="F650">
        <v>4</v>
      </c>
      <c r="I650" t="s">
        <v>47</v>
      </c>
      <c r="J650" t="s">
        <v>48</v>
      </c>
      <c r="M650" t="s">
        <v>47</v>
      </c>
    </row>
    <row r="651" spans="1:13" x14ac:dyDescent="0.35">
      <c r="A651" s="6">
        <v>45607</v>
      </c>
      <c r="B651" t="s">
        <v>347</v>
      </c>
      <c r="C651" t="s">
        <v>115</v>
      </c>
      <c r="D651">
        <v>8</v>
      </c>
      <c r="E651">
        <v>23</v>
      </c>
      <c r="F651">
        <v>2</v>
      </c>
      <c r="I651" t="s">
        <v>47</v>
      </c>
      <c r="J651" t="s">
        <v>48</v>
      </c>
      <c r="M651" t="s">
        <v>47</v>
      </c>
    </row>
    <row r="652" spans="1:13" hidden="1" x14ac:dyDescent="0.35">
      <c r="A652" s="6">
        <v>45426</v>
      </c>
      <c r="B652" t="s">
        <v>1540</v>
      </c>
      <c r="C652" t="s">
        <v>115</v>
      </c>
      <c r="D652">
        <v>8</v>
      </c>
      <c r="E652">
        <v>18</v>
      </c>
      <c r="F652">
        <v>2</v>
      </c>
      <c r="I652" t="s">
        <v>47</v>
      </c>
      <c r="J652" t="s">
        <v>48</v>
      </c>
    </row>
    <row r="653" spans="1:13" x14ac:dyDescent="0.35">
      <c r="A653" s="6">
        <v>45607</v>
      </c>
      <c r="B653" t="s">
        <v>347</v>
      </c>
      <c r="C653" t="s">
        <v>115</v>
      </c>
      <c r="D653">
        <v>8</v>
      </c>
      <c r="E653">
        <v>23</v>
      </c>
      <c r="F653">
        <v>2</v>
      </c>
      <c r="I653" t="s">
        <v>47</v>
      </c>
      <c r="J653" t="s">
        <v>48</v>
      </c>
      <c r="M653" t="s">
        <v>47</v>
      </c>
    </row>
    <row r="654" spans="1:13" x14ac:dyDescent="0.35">
      <c r="A654" s="6">
        <v>45625</v>
      </c>
      <c r="B654" t="s">
        <v>347</v>
      </c>
      <c r="C654" t="s">
        <v>115</v>
      </c>
      <c r="D654">
        <v>7</v>
      </c>
      <c r="E654">
        <v>15</v>
      </c>
      <c r="F654">
        <v>3</v>
      </c>
      <c r="I654" t="s">
        <v>47</v>
      </c>
      <c r="J654" t="s">
        <v>1032</v>
      </c>
      <c r="M654" t="s">
        <v>47</v>
      </c>
    </row>
    <row r="655" spans="1:13" hidden="1" x14ac:dyDescent="0.35">
      <c r="A655" s="6">
        <v>45427</v>
      </c>
      <c r="B655" t="s">
        <v>1450</v>
      </c>
      <c r="C655" t="s">
        <v>115</v>
      </c>
      <c r="D655">
        <v>7</v>
      </c>
      <c r="E655">
        <v>25</v>
      </c>
      <c r="F655">
        <v>3</v>
      </c>
      <c r="G655" t="s">
        <v>32</v>
      </c>
    </row>
    <row r="656" spans="1:13" x14ac:dyDescent="0.35">
      <c r="A656" s="6">
        <v>45631</v>
      </c>
      <c r="B656" t="s">
        <v>347</v>
      </c>
      <c r="C656" t="s">
        <v>53</v>
      </c>
      <c r="D656" t="s">
        <v>200</v>
      </c>
      <c r="E656">
        <v>12</v>
      </c>
      <c r="F656">
        <v>3</v>
      </c>
      <c r="G656" t="s">
        <v>828</v>
      </c>
      <c r="L656" t="s">
        <v>47</v>
      </c>
      <c r="M656" t="s">
        <v>47</v>
      </c>
    </row>
    <row r="657" spans="1:13" hidden="1" x14ac:dyDescent="0.35">
      <c r="A657" s="6">
        <v>45427</v>
      </c>
      <c r="B657" t="s">
        <v>1451</v>
      </c>
      <c r="C657" t="s">
        <v>284</v>
      </c>
      <c r="D657" t="s">
        <v>288</v>
      </c>
      <c r="E657">
        <v>18</v>
      </c>
      <c r="F657">
        <v>2</v>
      </c>
      <c r="G657" t="s">
        <v>34</v>
      </c>
    </row>
    <row r="658" spans="1:13" hidden="1" x14ac:dyDescent="0.35">
      <c r="A658" s="6">
        <v>45427</v>
      </c>
      <c r="B658" t="s">
        <v>1451</v>
      </c>
      <c r="C658" t="s">
        <v>284</v>
      </c>
      <c r="D658" t="s">
        <v>288</v>
      </c>
      <c r="E658">
        <v>18</v>
      </c>
      <c r="F658">
        <v>2</v>
      </c>
      <c r="G658" t="s">
        <v>34</v>
      </c>
    </row>
    <row r="659" spans="1:13" hidden="1" x14ac:dyDescent="0.35">
      <c r="A659" s="6">
        <v>45427</v>
      </c>
      <c r="B659" t="s">
        <v>1451</v>
      </c>
      <c r="C659" t="s">
        <v>284</v>
      </c>
      <c r="D659" t="s">
        <v>288</v>
      </c>
      <c r="E659">
        <v>18</v>
      </c>
      <c r="F659">
        <v>2</v>
      </c>
      <c r="G659" t="s">
        <v>34</v>
      </c>
    </row>
    <row r="660" spans="1:13" hidden="1" x14ac:dyDescent="0.35">
      <c r="A660" s="6">
        <v>45427</v>
      </c>
      <c r="B660" t="s">
        <v>1526</v>
      </c>
      <c r="C660" t="s">
        <v>74</v>
      </c>
      <c r="D660" t="s">
        <v>129</v>
      </c>
      <c r="E660">
        <v>26</v>
      </c>
      <c r="F660">
        <v>2</v>
      </c>
      <c r="I660" t="s">
        <v>47</v>
      </c>
      <c r="J660" t="s">
        <v>48</v>
      </c>
    </row>
    <row r="661" spans="1:13" hidden="1" x14ac:dyDescent="0.35">
      <c r="A661" s="6">
        <v>45427</v>
      </c>
      <c r="B661" t="s">
        <v>1527</v>
      </c>
      <c r="C661" t="s">
        <v>53</v>
      </c>
      <c r="D661" t="s">
        <v>430</v>
      </c>
      <c r="E661">
        <v>23</v>
      </c>
      <c r="F661">
        <v>2</v>
      </c>
      <c r="I661" t="s">
        <v>47</v>
      </c>
      <c r="J661" t="s">
        <v>48</v>
      </c>
    </row>
    <row r="662" spans="1:13" hidden="1" x14ac:dyDescent="0.35">
      <c r="A662" s="6">
        <v>45427</v>
      </c>
      <c r="B662" t="s">
        <v>1281</v>
      </c>
      <c r="C662" t="s">
        <v>55</v>
      </c>
      <c r="D662" t="s">
        <v>1365</v>
      </c>
      <c r="E662">
        <v>25</v>
      </c>
      <c r="F662">
        <v>2</v>
      </c>
      <c r="I662" t="s">
        <v>47</v>
      </c>
      <c r="J662" t="s">
        <v>48</v>
      </c>
    </row>
    <row r="663" spans="1:13" hidden="1" x14ac:dyDescent="0.35">
      <c r="A663" s="6">
        <v>45427</v>
      </c>
      <c r="B663" t="s">
        <v>1281</v>
      </c>
      <c r="C663" t="s">
        <v>55</v>
      </c>
      <c r="D663" t="s">
        <v>1365</v>
      </c>
      <c r="E663">
        <v>25</v>
      </c>
      <c r="F663">
        <v>2</v>
      </c>
      <c r="I663" t="s">
        <v>47</v>
      </c>
      <c r="J663" t="s">
        <v>48</v>
      </c>
    </row>
    <row r="664" spans="1:13" x14ac:dyDescent="0.35">
      <c r="A664" s="6">
        <v>45631</v>
      </c>
      <c r="B664" t="s">
        <v>347</v>
      </c>
      <c r="C664" t="s">
        <v>115</v>
      </c>
      <c r="D664">
        <v>8</v>
      </c>
      <c r="E664">
        <v>19</v>
      </c>
      <c r="F664">
        <v>1</v>
      </c>
      <c r="I664" t="s">
        <v>47</v>
      </c>
      <c r="J664" t="s">
        <v>1032</v>
      </c>
      <c r="M664" t="s">
        <v>47</v>
      </c>
    </row>
    <row r="665" spans="1:13" hidden="1" x14ac:dyDescent="0.35">
      <c r="A665" s="6">
        <v>45427</v>
      </c>
      <c r="B665" t="s">
        <v>1528</v>
      </c>
      <c r="C665" t="s">
        <v>55</v>
      </c>
      <c r="D665" t="s">
        <v>158</v>
      </c>
      <c r="E665">
        <v>9</v>
      </c>
      <c r="F665">
        <v>2</v>
      </c>
      <c r="I665" t="s">
        <v>47</v>
      </c>
      <c r="J665" t="s">
        <v>48</v>
      </c>
    </row>
    <row r="666" spans="1:13" hidden="1" x14ac:dyDescent="0.35">
      <c r="A666" s="6">
        <v>45427</v>
      </c>
      <c r="B666" t="s">
        <v>787</v>
      </c>
      <c r="C666" t="s">
        <v>55</v>
      </c>
      <c r="D666" t="s">
        <v>978</v>
      </c>
      <c r="E666">
        <v>28</v>
      </c>
      <c r="F666">
        <v>2</v>
      </c>
      <c r="H666" t="s">
        <v>47</v>
      </c>
    </row>
    <row r="667" spans="1:13" x14ac:dyDescent="0.35">
      <c r="A667" s="6">
        <v>45631</v>
      </c>
      <c r="B667" t="s">
        <v>347</v>
      </c>
      <c r="C667" t="s">
        <v>115</v>
      </c>
      <c r="D667">
        <v>8</v>
      </c>
      <c r="E667">
        <v>19</v>
      </c>
      <c r="F667">
        <v>1</v>
      </c>
      <c r="I667" t="s">
        <v>47</v>
      </c>
      <c r="J667" t="s">
        <v>1032</v>
      </c>
      <c r="M667" t="s">
        <v>47</v>
      </c>
    </row>
    <row r="668" spans="1:13" x14ac:dyDescent="0.35">
      <c r="A668" s="6">
        <v>45632</v>
      </c>
      <c r="B668" t="s">
        <v>347</v>
      </c>
      <c r="C668" t="s">
        <v>115</v>
      </c>
      <c r="D668">
        <v>9</v>
      </c>
      <c r="E668">
        <v>23</v>
      </c>
      <c r="F668">
        <v>2</v>
      </c>
      <c r="I668" t="s">
        <v>47</v>
      </c>
      <c r="J668" t="s">
        <v>705</v>
      </c>
      <c r="M668" t="s">
        <v>47</v>
      </c>
    </row>
    <row r="669" spans="1:13" x14ac:dyDescent="0.35">
      <c r="A669" s="6">
        <v>45386</v>
      </c>
      <c r="B669" t="s">
        <v>797</v>
      </c>
      <c r="C669" t="s">
        <v>53</v>
      </c>
      <c r="D669">
        <v>4</v>
      </c>
      <c r="E669">
        <v>22</v>
      </c>
      <c r="F669">
        <v>3</v>
      </c>
      <c r="G669" t="s">
        <v>34</v>
      </c>
      <c r="L669" t="s">
        <v>47</v>
      </c>
      <c r="M669" t="s">
        <v>47</v>
      </c>
    </row>
    <row r="670" spans="1:13" x14ac:dyDescent="0.35">
      <c r="A670" s="6">
        <v>45386</v>
      </c>
      <c r="B670" t="s">
        <v>797</v>
      </c>
      <c r="C670" t="s">
        <v>53</v>
      </c>
      <c r="D670">
        <v>4</v>
      </c>
      <c r="E670">
        <v>22</v>
      </c>
      <c r="F670">
        <v>3</v>
      </c>
      <c r="G670" t="s">
        <v>34</v>
      </c>
      <c r="L670" t="s">
        <v>47</v>
      </c>
      <c r="M670" t="s">
        <v>47</v>
      </c>
    </row>
    <row r="671" spans="1:13" x14ac:dyDescent="0.35">
      <c r="A671" s="6">
        <v>45386</v>
      </c>
      <c r="B671" t="s">
        <v>797</v>
      </c>
      <c r="C671" t="s">
        <v>53</v>
      </c>
      <c r="D671">
        <v>6</v>
      </c>
      <c r="E671">
        <v>20</v>
      </c>
      <c r="F671">
        <v>2</v>
      </c>
      <c r="I671" t="s">
        <v>47</v>
      </c>
      <c r="J671" t="s">
        <v>48</v>
      </c>
      <c r="M671" t="s">
        <v>47</v>
      </c>
    </row>
    <row r="672" spans="1:13" hidden="1" x14ac:dyDescent="0.35">
      <c r="A672" s="6">
        <v>45427</v>
      </c>
      <c r="B672" t="s">
        <v>1532</v>
      </c>
      <c r="C672" t="s">
        <v>55</v>
      </c>
      <c r="D672" t="s">
        <v>158</v>
      </c>
      <c r="E672">
        <v>9</v>
      </c>
      <c r="F672">
        <v>7</v>
      </c>
      <c r="I672" t="s">
        <v>47</v>
      </c>
      <c r="J672" t="s">
        <v>48</v>
      </c>
    </row>
    <row r="673" spans="1:13" hidden="1" x14ac:dyDescent="0.35">
      <c r="A673" s="6">
        <v>45427</v>
      </c>
      <c r="B673" t="s">
        <v>607</v>
      </c>
      <c r="C673" t="s">
        <v>55</v>
      </c>
      <c r="D673" t="s">
        <v>978</v>
      </c>
      <c r="E673">
        <v>26</v>
      </c>
      <c r="F673">
        <v>2</v>
      </c>
      <c r="I673" t="s">
        <v>47</v>
      </c>
      <c r="J673" t="s">
        <v>705</v>
      </c>
    </row>
    <row r="674" spans="1:13" x14ac:dyDescent="0.35">
      <c r="A674" s="6">
        <v>45559</v>
      </c>
      <c r="B674" t="s">
        <v>797</v>
      </c>
      <c r="C674" t="s">
        <v>53</v>
      </c>
      <c r="D674">
        <v>5</v>
      </c>
      <c r="E674">
        <v>20</v>
      </c>
      <c r="F674">
        <v>2</v>
      </c>
      <c r="G674" t="s">
        <v>35</v>
      </c>
      <c r="L674" t="s">
        <v>47</v>
      </c>
      <c r="M674" t="s">
        <v>47</v>
      </c>
    </row>
    <row r="675" spans="1:13" x14ac:dyDescent="0.35">
      <c r="A675" s="6">
        <v>45567</v>
      </c>
      <c r="B675" t="s">
        <v>797</v>
      </c>
      <c r="C675" t="s">
        <v>53</v>
      </c>
      <c r="D675">
        <v>6</v>
      </c>
      <c r="E675">
        <v>26</v>
      </c>
      <c r="F675">
        <v>2</v>
      </c>
      <c r="G675" t="s">
        <v>35</v>
      </c>
      <c r="L675" t="s">
        <v>47</v>
      </c>
      <c r="M675" t="s">
        <v>47</v>
      </c>
    </row>
    <row r="676" spans="1:13" x14ac:dyDescent="0.35">
      <c r="A676" s="6">
        <v>45632</v>
      </c>
      <c r="B676" t="s">
        <v>797</v>
      </c>
      <c r="C676" t="s">
        <v>53</v>
      </c>
      <c r="D676">
        <v>3</v>
      </c>
      <c r="E676">
        <v>22</v>
      </c>
      <c r="F676">
        <v>3</v>
      </c>
      <c r="G676" t="s">
        <v>827</v>
      </c>
      <c r="L676" t="s">
        <v>47</v>
      </c>
      <c r="M676" t="s">
        <v>47</v>
      </c>
    </row>
    <row r="677" spans="1:13" hidden="1" x14ac:dyDescent="0.35">
      <c r="A677" s="6">
        <v>45428</v>
      </c>
      <c r="B677" t="s">
        <v>254</v>
      </c>
      <c r="C677" t="s">
        <v>53</v>
      </c>
      <c r="D677">
        <v>5</v>
      </c>
      <c r="E677">
        <v>23</v>
      </c>
      <c r="F677">
        <v>1</v>
      </c>
      <c r="G677" t="s">
        <v>1332</v>
      </c>
    </row>
    <row r="678" spans="1:13" hidden="1" x14ac:dyDescent="0.35">
      <c r="A678" s="6">
        <v>45428</v>
      </c>
      <c r="B678" t="s">
        <v>1339</v>
      </c>
      <c r="C678" t="s">
        <v>74</v>
      </c>
      <c r="D678" t="s">
        <v>1340</v>
      </c>
      <c r="E678">
        <v>28</v>
      </c>
      <c r="F678">
        <v>2</v>
      </c>
      <c r="G678" t="s">
        <v>34</v>
      </c>
      <c r="K678" t="s">
        <v>47</v>
      </c>
    </row>
    <row r="679" spans="1:13" hidden="1" x14ac:dyDescent="0.35">
      <c r="A679" s="6">
        <v>45428</v>
      </c>
      <c r="B679" t="s">
        <v>1339</v>
      </c>
      <c r="C679" t="s">
        <v>74</v>
      </c>
      <c r="D679" t="s">
        <v>1340</v>
      </c>
      <c r="E679">
        <v>28</v>
      </c>
      <c r="F679">
        <v>2</v>
      </c>
      <c r="G679" t="s">
        <v>34</v>
      </c>
      <c r="K679" t="s">
        <v>47</v>
      </c>
    </row>
    <row r="680" spans="1:13" hidden="1" x14ac:dyDescent="0.35">
      <c r="A680" s="6">
        <v>45428</v>
      </c>
      <c r="B680" t="s">
        <v>1339</v>
      </c>
      <c r="C680" t="s">
        <v>74</v>
      </c>
      <c r="D680" t="s">
        <v>1340</v>
      </c>
      <c r="E680">
        <v>28</v>
      </c>
      <c r="F680">
        <v>2</v>
      </c>
      <c r="G680" t="s">
        <v>32</v>
      </c>
      <c r="K680" t="s">
        <v>47</v>
      </c>
    </row>
    <row r="681" spans="1:13" hidden="1" x14ac:dyDescent="0.35">
      <c r="A681" s="6">
        <v>45428</v>
      </c>
      <c r="B681" t="s">
        <v>1339</v>
      </c>
      <c r="C681" t="s">
        <v>74</v>
      </c>
      <c r="D681" t="s">
        <v>1340</v>
      </c>
      <c r="E681">
        <v>28</v>
      </c>
      <c r="F681">
        <v>2</v>
      </c>
      <c r="G681" t="s">
        <v>37</v>
      </c>
      <c r="K681" t="s">
        <v>47</v>
      </c>
    </row>
    <row r="682" spans="1:13" hidden="1" x14ac:dyDescent="0.35">
      <c r="A682" s="6">
        <v>45428</v>
      </c>
      <c r="B682" t="s">
        <v>1339</v>
      </c>
      <c r="C682" t="s">
        <v>74</v>
      </c>
      <c r="D682" t="s">
        <v>1340</v>
      </c>
      <c r="E682">
        <v>28</v>
      </c>
      <c r="F682">
        <v>2</v>
      </c>
      <c r="G682" t="s">
        <v>704</v>
      </c>
      <c r="K682" t="s">
        <v>47</v>
      </c>
    </row>
    <row r="683" spans="1:13" hidden="1" x14ac:dyDescent="0.35">
      <c r="A683" s="6">
        <v>45428</v>
      </c>
      <c r="B683" t="s">
        <v>1339</v>
      </c>
      <c r="C683" t="s">
        <v>74</v>
      </c>
      <c r="D683" t="s">
        <v>1340</v>
      </c>
      <c r="E683">
        <v>28</v>
      </c>
      <c r="F683">
        <v>2</v>
      </c>
      <c r="G683" t="s">
        <v>704</v>
      </c>
      <c r="K683" t="s">
        <v>47</v>
      </c>
    </row>
    <row r="684" spans="1:13" hidden="1" x14ac:dyDescent="0.35">
      <c r="A684" s="6">
        <v>45428</v>
      </c>
      <c r="B684" t="s">
        <v>1499</v>
      </c>
      <c r="C684" t="s">
        <v>284</v>
      </c>
      <c r="D684" t="s">
        <v>976</v>
      </c>
      <c r="E684">
        <v>14</v>
      </c>
      <c r="F684">
        <v>2</v>
      </c>
      <c r="I684" t="s">
        <v>47</v>
      </c>
      <c r="J684" t="s">
        <v>48</v>
      </c>
    </row>
    <row r="685" spans="1:13" hidden="1" x14ac:dyDescent="0.35">
      <c r="A685" s="6">
        <v>45428</v>
      </c>
      <c r="B685" t="s">
        <v>1500</v>
      </c>
      <c r="C685" t="s">
        <v>55</v>
      </c>
      <c r="D685" t="s">
        <v>1247</v>
      </c>
      <c r="E685">
        <v>1</v>
      </c>
      <c r="F685">
        <v>1</v>
      </c>
      <c r="I685" t="s">
        <v>47</v>
      </c>
      <c r="J685" t="s">
        <v>48</v>
      </c>
    </row>
    <row r="686" spans="1:13" x14ac:dyDescent="0.35">
      <c r="A686" s="6">
        <v>45632</v>
      </c>
      <c r="B686" t="s">
        <v>797</v>
      </c>
      <c r="C686" t="s">
        <v>53</v>
      </c>
      <c r="D686">
        <v>4</v>
      </c>
      <c r="E686">
        <v>23</v>
      </c>
      <c r="F686">
        <v>2</v>
      </c>
      <c r="G686" t="s">
        <v>827</v>
      </c>
      <c r="L686" t="s">
        <v>47</v>
      </c>
      <c r="M686" t="s">
        <v>47</v>
      </c>
    </row>
    <row r="687" spans="1:13" x14ac:dyDescent="0.35">
      <c r="A687" s="6">
        <v>45632</v>
      </c>
      <c r="B687" t="s">
        <v>797</v>
      </c>
      <c r="C687" t="s">
        <v>59</v>
      </c>
      <c r="D687">
        <v>3</v>
      </c>
      <c r="E687">
        <v>21</v>
      </c>
      <c r="F687">
        <v>3</v>
      </c>
      <c r="I687" t="s">
        <v>47</v>
      </c>
      <c r="J687" t="s">
        <v>48</v>
      </c>
      <c r="M687" t="s">
        <v>47</v>
      </c>
    </row>
    <row r="688" spans="1:13" hidden="1" x14ac:dyDescent="0.35">
      <c r="A688" s="6">
        <v>45428</v>
      </c>
      <c r="B688" t="s">
        <v>331</v>
      </c>
      <c r="C688" t="s">
        <v>115</v>
      </c>
      <c r="D688">
        <v>8</v>
      </c>
      <c r="E688">
        <v>21</v>
      </c>
      <c r="F688">
        <v>2</v>
      </c>
      <c r="I688" t="s">
        <v>47</v>
      </c>
      <c r="J688" t="s">
        <v>48</v>
      </c>
    </row>
    <row r="689" spans="1:13" hidden="1" x14ac:dyDescent="0.35">
      <c r="A689" s="6">
        <v>45428</v>
      </c>
      <c r="B689" t="s">
        <v>331</v>
      </c>
      <c r="C689" t="s">
        <v>115</v>
      </c>
      <c r="D689">
        <v>8</v>
      </c>
      <c r="E689">
        <v>21</v>
      </c>
      <c r="F689">
        <v>2</v>
      </c>
      <c r="I689" t="s">
        <v>47</v>
      </c>
      <c r="J689" t="s">
        <v>48</v>
      </c>
    </row>
    <row r="690" spans="1:13" hidden="1" x14ac:dyDescent="0.35">
      <c r="A690" s="6">
        <v>45428</v>
      </c>
      <c r="B690" t="s">
        <v>331</v>
      </c>
      <c r="C690" t="s">
        <v>115</v>
      </c>
      <c r="D690">
        <v>8</v>
      </c>
      <c r="E690">
        <v>21</v>
      </c>
      <c r="F690">
        <v>2</v>
      </c>
      <c r="I690" t="s">
        <v>47</v>
      </c>
      <c r="J690" t="s">
        <v>48</v>
      </c>
    </row>
    <row r="691" spans="1:13" x14ac:dyDescent="0.35">
      <c r="A691" s="6">
        <v>45575</v>
      </c>
      <c r="B691" t="s">
        <v>797</v>
      </c>
      <c r="C691" t="s">
        <v>53</v>
      </c>
      <c r="D691">
        <v>4</v>
      </c>
      <c r="E691">
        <v>23</v>
      </c>
      <c r="F691">
        <v>2</v>
      </c>
      <c r="I691" t="s">
        <v>47</v>
      </c>
      <c r="J691" t="s">
        <v>48</v>
      </c>
      <c r="M691" t="s">
        <v>47</v>
      </c>
    </row>
    <row r="692" spans="1:13" x14ac:dyDescent="0.35">
      <c r="A692" s="6">
        <v>45610</v>
      </c>
      <c r="B692" t="s">
        <v>797</v>
      </c>
      <c r="C692" t="s">
        <v>53</v>
      </c>
      <c r="D692">
        <v>4</v>
      </c>
      <c r="E692">
        <v>20</v>
      </c>
      <c r="F692">
        <v>4</v>
      </c>
      <c r="I692" t="s">
        <v>47</v>
      </c>
      <c r="J692" t="s">
        <v>48</v>
      </c>
      <c r="M692" t="s">
        <v>47</v>
      </c>
    </row>
    <row r="693" spans="1:13" hidden="1" x14ac:dyDescent="0.35">
      <c r="A693" s="6">
        <v>45428</v>
      </c>
      <c r="B693" t="s">
        <v>1517</v>
      </c>
      <c r="C693" t="s">
        <v>55</v>
      </c>
      <c r="D693" t="s">
        <v>1486</v>
      </c>
      <c r="E693">
        <v>25</v>
      </c>
      <c r="F693">
        <v>2</v>
      </c>
      <c r="I693" t="s">
        <v>47</v>
      </c>
      <c r="J693" t="s">
        <v>48</v>
      </c>
    </row>
    <row r="694" spans="1:13" x14ac:dyDescent="0.35">
      <c r="A694" s="6">
        <v>45314</v>
      </c>
      <c r="B694" t="s">
        <v>58</v>
      </c>
      <c r="C694" t="s">
        <v>53</v>
      </c>
      <c r="D694">
        <v>4</v>
      </c>
      <c r="E694">
        <v>22</v>
      </c>
      <c r="F694">
        <v>1</v>
      </c>
      <c r="I694" t="s">
        <v>47</v>
      </c>
      <c r="J694" t="s">
        <v>450</v>
      </c>
      <c r="M694" t="s">
        <v>47</v>
      </c>
    </row>
    <row r="695" spans="1:13" x14ac:dyDescent="0.35">
      <c r="A695" s="6">
        <v>45315</v>
      </c>
      <c r="B695" t="s">
        <v>58</v>
      </c>
      <c r="C695" t="s">
        <v>59</v>
      </c>
      <c r="D695">
        <v>2</v>
      </c>
      <c r="E695">
        <v>26</v>
      </c>
      <c r="F695">
        <v>2</v>
      </c>
      <c r="G695" t="s">
        <v>1250</v>
      </c>
      <c r="L695" t="s">
        <v>47</v>
      </c>
      <c r="M695" t="s">
        <v>47</v>
      </c>
    </row>
    <row r="696" spans="1:13" hidden="1" x14ac:dyDescent="0.35">
      <c r="A696" s="6">
        <v>45429</v>
      </c>
      <c r="B696" t="s">
        <v>1501</v>
      </c>
      <c r="C696" t="s">
        <v>1266</v>
      </c>
      <c r="D696" t="s">
        <v>1278</v>
      </c>
      <c r="E696">
        <v>25</v>
      </c>
      <c r="F696">
        <v>2</v>
      </c>
      <c r="I696" t="s">
        <v>47</v>
      </c>
      <c r="J696" t="s">
        <v>48</v>
      </c>
    </row>
    <row r="697" spans="1:13" hidden="1" x14ac:dyDescent="0.35">
      <c r="A697" s="6">
        <v>45429</v>
      </c>
      <c r="B697" t="s">
        <v>925</v>
      </c>
      <c r="C697" t="s">
        <v>55</v>
      </c>
      <c r="D697" t="s">
        <v>1486</v>
      </c>
      <c r="E697">
        <v>22</v>
      </c>
      <c r="F697">
        <v>2</v>
      </c>
      <c r="I697" t="s">
        <v>47</v>
      </c>
      <c r="J697" t="s">
        <v>48</v>
      </c>
    </row>
    <row r="698" spans="1:13" hidden="1" x14ac:dyDescent="0.35">
      <c r="A698" s="6">
        <v>45429</v>
      </c>
      <c r="B698" t="s">
        <v>925</v>
      </c>
      <c r="C698" t="s">
        <v>55</v>
      </c>
      <c r="D698" t="s">
        <v>1486</v>
      </c>
      <c r="E698">
        <v>22</v>
      </c>
      <c r="F698">
        <v>2</v>
      </c>
      <c r="I698" t="s">
        <v>47</v>
      </c>
      <c r="J698" t="s">
        <v>48</v>
      </c>
    </row>
    <row r="699" spans="1:13" x14ac:dyDescent="0.35">
      <c r="A699" s="6">
        <v>45315</v>
      </c>
      <c r="B699" t="s">
        <v>58</v>
      </c>
      <c r="C699" t="s">
        <v>59</v>
      </c>
      <c r="D699">
        <v>3</v>
      </c>
      <c r="E699">
        <v>2</v>
      </c>
      <c r="F699">
        <v>1</v>
      </c>
      <c r="I699" t="s">
        <v>47</v>
      </c>
      <c r="J699" t="s">
        <v>48</v>
      </c>
      <c r="M699" t="s">
        <v>47</v>
      </c>
    </row>
    <row r="700" spans="1:13" hidden="1" x14ac:dyDescent="0.35">
      <c r="A700" s="6">
        <v>45432</v>
      </c>
      <c r="B700" t="s">
        <v>1535</v>
      </c>
      <c r="C700" t="s">
        <v>55</v>
      </c>
      <c r="D700" t="s">
        <v>1236</v>
      </c>
      <c r="E700">
        <v>21</v>
      </c>
      <c r="F700">
        <v>1</v>
      </c>
      <c r="H700" t="s">
        <v>47</v>
      </c>
    </row>
    <row r="701" spans="1:13" hidden="1" x14ac:dyDescent="0.35">
      <c r="A701" s="6">
        <v>45433</v>
      </c>
      <c r="B701" t="s">
        <v>1533</v>
      </c>
      <c r="C701" t="s">
        <v>1266</v>
      </c>
      <c r="D701" t="s">
        <v>1486</v>
      </c>
      <c r="E701">
        <v>12</v>
      </c>
      <c r="F701">
        <v>9</v>
      </c>
      <c r="I701" t="s">
        <v>47</v>
      </c>
      <c r="J701" t="s">
        <v>48</v>
      </c>
    </row>
    <row r="702" spans="1:13" hidden="1" x14ac:dyDescent="0.35">
      <c r="A702" s="6">
        <v>45433</v>
      </c>
      <c r="B702" t="s">
        <v>1534</v>
      </c>
      <c r="C702" t="s">
        <v>59</v>
      </c>
      <c r="D702" t="s">
        <v>563</v>
      </c>
      <c r="E702">
        <v>27</v>
      </c>
      <c r="F702">
        <v>2</v>
      </c>
      <c r="I702" t="s">
        <v>47</v>
      </c>
      <c r="J702" t="s">
        <v>48</v>
      </c>
    </row>
    <row r="703" spans="1:13" x14ac:dyDescent="0.35">
      <c r="A703" s="6">
        <v>45397</v>
      </c>
      <c r="B703" t="s">
        <v>58</v>
      </c>
      <c r="C703" t="s">
        <v>53</v>
      </c>
      <c r="D703">
        <v>5</v>
      </c>
      <c r="E703">
        <v>26</v>
      </c>
      <c r="F703">
        <v>1</v>
      </c>
      <c r="G703" t="s">
        <v>1332</v>
      </c>
      <c r="L703" t="s">
        <v>47</v>
      </c>
      <c r="M703" t="s">
        <v>47</v>
      </c>
    </row>
    <row r="704" spans="1:13" x14ac:dyDescent="0.35">
      <c r="A704" s="6">
        <v>45425</v>
      </c>
      <c r="B704" t="s">
        <v>58</v>
      </c>
      <c r="C704" t="s">
        <v>53</v>
      </c>
      <c r="D704">
        <v>5</v>
      </c>
      <c r="E704">
        <v>26</v>
      </c>
      <c r="F704">
        <v>1</v>
      </c>
      <c r="G704" t="s">
        <v>1332</v>
      </c>
      <c r="L704" t="s">
        <v>47</v>
      </c>
      <c r="M704" t="s">
        <v>47</v>
      </c>
    </row>
    <row r="705" spans="1:13" x14ac:dyDescent="0.35">
      <c r="A705" s="6">
        <v>45426</v>
      </c>
      <c r="B705" t="s">
        <v>58</v>
      </c>
      <c r="C705" t="s">
        <v>53</v>
      </c>
      <c r="D705">
        <v>5</v>
      </c>
      <c r="E705">
        <v>26</v>
      </c>
      <c r="F705">
        <v>1</v>
      </c>
      <c r="G705" t="s">
        <v>1332</v>
      </c>
      <c r="L705" t="s">
        <v>47</v>
      </c>
      <c r="M705" t="s">
        <v>47</v>
      </c>
    </row>
    <row r="706" spans="1:13" hidden="1" x14ac:dyDescent="0.35">
      <c r="A706" s="6">
        <v>45433</v>
      </c>
      <c r="B706" t="s">
        <v>1536</v>
      </c>
      <c r="C706" t="s">
        <v>115</v>
      </c>
      <c r="D706">
        <v>9</v>
      </c>
      <c r="E706">
        <v>21</v>
      </c>
      <c r="F706">
        <v>2</v>
      </c>
      <c r="I706" t="s">
        <v>47</v>
      </c>
      <c r="J706" t="s">
        <v>48</v>
      </c>
    </row>
    <row r="707" spans="1:13" x14ac:dyDescent="0.35">
      <c r="A707" s="6">
        <v>45447</v>
      </c>
      <c r="B707" t="s">
        <v>58</v>
      </c>
      <c r="C707" t="s">
        <v>53</v>
      </c>
      <c r="D707">
        <v>5</v>
      </c>
      <c r="E707">
        <v>24</v>
      </c>
      <c r="F707">
        <v>1</v>
      </c>
      <c r="G707" t="s">
        <v>1332</v>
      </c>
      <c r="L707" t="s">
        <v>47</v>
      </c>
      <c r="M707" t="s">
        <v>47</v>
      </c>
    </row>
    <row r="708" spans="1:13" x14ac:dyDescent="0.35">
      <c r="A708" s="6">
        <v>45530</v>
      </c>
      <c r="B708" t="s">
        <v>58</v>
      </c>
      <c r="C708" t="s">
        <v>59</v>
      </c>
      <c r="D708">
        <v>3</v>
      </c>
      <c r="E708">
        <v>26</v>
      </c>
      <c r="F708">
        <v>1</v>
      </c>
      <c r="G708" t="s">
        <v>1400</v>
      </c>
      <c r="L708" t="s">
        <v>47</v>
      </c>
      <c r="M708" t="s">
        <v>47</v>
      </c>
    </row>
    <row r="709" spans="1:13" x14ac:dyDescent="0.35">
      <c r="A709" s="6">
        <v>45532</v>
      </c>
      <c r="B709" t="s">
        <v>58</v>
      </c>
      <c r="C709" t="s">
        <v>59</v>
      </c>
      <c r="D709">
        <v>3</v>
      </c>
      <c r="E709">
        <v>26</v>
      </c>
      <c r="F709">
        <v>1</v>
      </c>
      <c r="G709" t="s">
        <v>1400</v>
      </c>
      <c r="L709" t="s">
        <v>47</v>
      </c>
      <c r="M709" t="s">
        <v>47</v>
      </c>
    </row>
    <row r="710" spans="1:13" x14ac:dyDescent="0.35">
      <c r="A710" s="6">
        <v>45532</v>
      </c>
      <c r="B710" t="s">
        <v>58</v>
      </c>
      <c r="C710" t="s">
        <v>115</v>
      </c>
      <c r="D710">
        <v>8</v>
      </c>
      <c r="E710">
        <v>22</v>
      </c>
      <c r="F710">
        <v>1</v>
      </c>
      <c r="I710" t="s">
        <v>47</v>
      </c>
      <c r="J710" t="s">
        <v>48</v>
      </c>
      <c r="M710" t="s">
        <v>47</v>
      </c>
    </row>
    <row r="711" spans="1:13" hidden="1" x14ac:dyDescent="0.35">
      <c r="A711" s="6">
        <v>45434</v>
      </c>
      <c r="B711" t="s">
        <v>1367</v>
      </c>
      <c r="C711" t="s">
        <v>55</v>
      </c>
      <c r="D711" t="s">
        <v>1255</v>
      </c>
      <c r="E711">
        <v>17</v>
      </c>
      <c r="F711">
        <v>1</v>
      </c>
      <c r="H711" t="s">
        <v>47</v>
      </c>
    </row>
    <row r="712" spans="1:13" x14ac:dyDescent="0.35">
      <c r="A712" s="6">
        <v>45533</v>
      </c>
      <c r="B712" t="s">
        <v>58</v>
      </c>
      <c r="C712" t="s">
        <v>59</v>
      </c>
      <c r="D712">
        <v>3</v>
      </c>
      <c r="E712">
        <v>26</v>
      </c>
      <c r="F712">
        <v>1</v>
      </c>
      <c r="G712" t="s">
        <v>1400</v>
      </c>
      <c r="L712" t="s">
        <v>47</v>
      </c>
      <c r="M712" t="s">
        <v>47</v>
      </c>
    </row>
    <row r="713" spans="1:13" hidden="1" x14ac:dyDescent="0.35">
      <c r="A713" s="6">
        <v>45434</v>
      </c>
      <c r="B713" t="s">
        <v>1187</v>
      </c>
      <c r="C713" t="s">
        <v>59</v>
      </c>
      <c r="D713">
        <v>2</v>
      </c>
      <c r="E713">
        <v>19</v>
      </c>
      <c r="F713">
        <v>2</v>
      </c>
      <c r="I713" t="s">
        <v>47</v>
      </c>
      <c r="J713" t="s">
        <v>48</v>
      </c>
    </row>
    <row r="714" spans="1:13" hidden="1" x14ac:dyDescent="0.35">
      <c r="A714" s="6">
        <v>45434</v>
      </c>
      <c r="B714" t="s">
        <v>1525</v>
      </c>
      <c r="C714" t="s">
        <v>55</v>
      </c>
      <c r="D714" t="s">
        <v>158</v>
      </c>
      <c r="E714">
        <v>27</v>
      </c>
      <c r="F714">
        <v>7</v>
      </c>
      <c r="I714" t="s">
        <v>47</v>
      </c>
      <c r="J714" t="s">
        <v>48</v>
      </c>
    </row>
    <row r="715" spans="1:13" x14ac:dyDescent="0.35">
      <c r="A715" s="6">
        <v>45533</v>
      </c>
      <c r="B715" t="s">
        <v>58</v>
      </c>
      <c r="C715" t="s">
        <v>59</v>
      </c>
      <c r="D715">
        <v>3</v>
      </c>
      <c r="E715">
        <v>23</v>
      </c>
      <c r="F715">
        <v>2</v>
      </c>
      <c r="I715" t="s">
        <v>47</v>
      </c>
      <c r="J715" t="s">
        <v>48</v>
      </c>
      <c r="M715" t="s">
        <v>47</v>
      </c>
    </row>
    <row r="716" spans="1:13" hidden="1" x14ac:dyDescent="0.35">
      <c r="A716" s="6">
        <v>45435</v>
      </c>
      <c r="B716" t="s">
        <v>1509</v>
      </c>
      <c r="C716" t="s">
        <v>53</v>
      </c>
      <c r="D716">
        <v>6</v>
      </c>
      <c r="E716">
        <v>17</v>
      </c>
      <c r="F716">
        <v>3</v>
      </c>
      <c r="I716" t="s">
        <v>47</v>
      </c>
      <c r="J716" t="s">
        <v>48</v>
      </c>
    </row>
    <row r="717" spans="1:13" hidden="1" x14ac:dyDescent="0.35">
      <c r="A717" s="6">
        <v>45435</v>
      </c>
      <c r="B717" t="s">
        <v>1510</v>
      </c>
      <c r="C717" t="s">
        <v>115</v>
      </c>
      <c r="D717">
        <v>6</v>
      </c>
      <c r="E717">
        <v>22</v>
      </c>
      <c r="F717">
        <v>2</v>
      </c>
      <c r="I717" t="s">
        <v>47</v>
      </c>
      <c r="J717" t="s">
        <v>48</v>
      </c>
    </row>
    <row r="718" spans="1:13" hidden="1" x14ac:dyDescent="0.35">
      <c r="A718" s="6">
        <v>45435</v>
      </c>
      <c r="B718" t="s">
        <v>1510</v>
      </c>
      <c r="C718" t="s">
        <v>115</v>
      </c>
      <c r="D718">
        <v>6</v>
      </c>
      <c r="E718">
        <v>22</v>
      </c>
      <c r="F718">
        <v>2</v>
      </c>
      <c r="I718" t="s">
        <v>47</v>
      </c>
      <c r="J718" t="s">
        <v>48</v>
      </c>
    </row>
    <row r="719" spans="1:13" hidden="1" x14ac:dyDescent="0.35">
      <c r="A719" s="6">
        <v>45435</v>
      </c>
      <c r="B719" t="s">
        <v>1510</v>
      </c>
      <c r="C719" t="s">
        <v>115</v>
      </c>
      <c r="D719">
        <v>6</v>
      </c>
      <c r="E719">
        <v>22</v>
      </c>
      <c r="F719">
        <v>2</v>
      </c>
      <c r="I719" t="s">
        <v>47</v>
      </c>
      <c r="J719" t="s">
        <v>48</v>
      </c>
    </row>
    <row r="720" spans="1:13" x14ac:dyDescent="0.35">
      <c r="A720" s="6">
        <v>45540</v>
      </c>
      <c r="B720" t="s">
        <v>58</v>
      </c>
      <c r="C720" t="s">
        <v>59</v>
      </c>
      <c r="D720">
        <v>3</v>
      </c>
      <c r="E720">
        <v>26</v>
      </c>
      <c r="F720">
        <v>2</v>
      </c>
      <c r="G720" t="s">
        <v>1400</v>
      </c>
      <c r="L720" t="s">
        <v>47</v>
      </c>
      <c r="M720" t="s">
        <v>47</v>
      </c>
    </row>
    <row r="721" spans="1:13" x14ac:dyDescent="0.35">
      <c r="A721" s="6">
        <v>45563</v>
      </c>
      <c r="B721" t="s">
        <v>58</v>
      </c>
      <c r="C721" t="s">
        <v>59</v>
      </c>
      <c r="D721">
        <v>3</v>
      </c>
      <c r="E721">
        <v>23</v>
      </c>
      <c r="F721">
        <v>1</v>
      </c>
      <c r="I721" t="s">
        <v>47</v>
      </c>
      <c r="J721" t="s">
        <v>48</v>
      </c>
      <c r="M721" t="s">
        <v>47</v>
      </c>
    </row>
    <row r="722" spans="1:13" hidden="1" x14ac:dyDescent="0.35">
      <c r="A722" s="6">
        <v>45435</v>
      </c>
      <c r="B722" t="s">
        <v>1512</v>
      </c>
      <c r="C722" t="s">
        <v>115</v>
      </c>
      <c r="D722">
        <v>7</v>
      </c>
      <c r="E722">
        <v>4</v>
      </c>
      <c r="F722">
        <v>2</v>
      </c>
      <c r="I722" t="s">
        <v>47</v>
      </c>
      <c r="J722" t="s">
        <v>48</v>
      </c>
    </row>
    <row r="723" spans="1:13" hidden="1" x14ac:dyDescent="0.35">
      <c r="A723" s="6">
        <v>45435</v>
      </c>
      <c r="B723" t="s">
        <v>1513</v>
      </c>
      <c r="C723" t="s">
        <v>115</v>
      </c>
      <c r="D723">
        <v>9</v>
      </c>
      <c r="E723">
        <v>7</v>
      </c>
      <c r="F723">
        <v>2</v>
      </c>
      <c r="I723" t="s">
        <v>47</v>
      </c>
      <c r="J723" t="s">
        <v>48</v>
      </c>
    </row>
    <row r="724" spans="1:13" hidden="1" x14ac:dyDescent="0.35">
      <c r="A724" s="6">
        <v>45435</v>
      </c>
      <c r="B724" t="s">
        <v>70</v>
      </c>
      <c r="C724" t="s">
        <v>53</v>
      </c>
      <c r="D724">
        <v>5</v>
      </c>
      <c r="E724">
        <v>26</v>
      </c>
      <c r="F724">
        <v>2</v>
      </c>
      <c r="I724" t="s">
        <v>47</v>
      </c>
      <c r="J724" t="s">
        <v>48</v>
      </c>
    </row>
    <row r="725" spans="1:13" x14ac:dyDescent="0.35">
      <c r="A725" s="6">
        <v>45611</v>
      </c>
      <c r="B725" t="s">
        <v>58</v>
      </c>
      <c r="C725" t="s">
        <v>53</v>
      </c>
      <c r="D725">
        <v>3</v>
      </c>
      <c r="E725">
        <v>26</v>
      </c>
      <c r="F725">
        <v>2</v>
      </c>
      <c r="G725" t="s">
        <v>34</v>
      </c>
      <c r="L725" t="s">
        <v>47</v>
      </c>
      <c r="M725" t="s">
        <v>47</v>
      </c>
    </row>
    <row r="726" spans="1:13" hidden="1" x14ac:dyDescent="0.35">
      <c r="A726" s="6">
        <v>45435</v>
      </c>
      <c r="B726" t="s">
        <v>1514</v>
      </c>
      <c r="C726" t="s">
        <v>53</v>
      </c>
      <c r="D726" t="s">
        <v>486</v>
      </c>
      <c r="E726">
        <v>4</v>
      </c>
      <c r="F726">
        <v>2</v>
      </c>
      <c r="I726" t="s">
        <v>47</v>
      </c>
      <c r="J726" t="s">
        <v>705</v>
      </c>
    </row>
    <row r="727" spans="1:13" x14ac:dyDescent="0.35">
      <c r="A727" s="6">
        <v>45611</v>
      </c>
      <c r="B727" t="s">
        <v>58</v>
      </c>
      <c r="C727" t="s">
        <v>59</v>
      </c>
      <c r="D727">
        <v>3</v>
      </c>
      <c r="E727">
        <v>24</v>
      </c>
      <c r="F727">
        <v>2</v>
      </c>
      <c r="I727" t="s">
        <v>47</v>
      </c>
      <c r="J727" t="s">
        <v>48</v>
      </c>
      <c r="M727" t="s">
        <v>47</v>
      </c>
    </row>
    <row r="728" spans="1:13" x14ac:dyDescent="0.35">
      <c r="A728" s="6">
        <v>45616</v>
      </c>
      <c r="B728" t="s">
        <v>58</v>
      </c>
      <c r="C728" t="s">
        <v>59</v>
      </c>
      <c r="D728">
        <v>1</v>
      </c>
      <c r="E728">
        <v>25</v>
      </c>
      <c r="F728">
        <v>2</v>
      </c>
      <c r="I728" t="s">
        <v>47</v>
      </c>
      <c r="J728" t="s">
        <v>48</v>
      </c>
      <c r="M728" t="s">
        <v>47</v>
      </c>
    </row>
    <row r="729" spans="1:13" hidden="1" x14ac:dyDescent="0.35">
      <c r="A729" s="6">
        <v>45435</v>
      </c>
      <c r="B729" t="s">
        <v>462</v>
      </c>
      <c r="C729" t="s">
        <v>115</v>
      </c>
      <c r="D729" t="s">
        <v>129</v>
      </c>
      <c r="E729">
        <v>28</v>
      </c>
      <c r="F729">
        <v>2</v>
      </c>
      <c r="I729" t="s">
        <v>47</v>
      </c>
      <c r="J729" t="s">
        <v>48</v>
      </c>
    </row>
    <row r="730" spans="1:13" hidden="1" x14ac:dyDescent="0.35">
      <c r="A730" s="6">
        <v>45435</v>
      </c>
      <c r="B730" t="s">
        <v>1384</v>
      </c>
      <c r="C730" t="s">
        <v>74</v>
      </c>
      <c r="D730">
        <v>10</v>
      </c>
      <c r="E730">
        <v>10</v>
      </c>
      <c r="F730">
        <v>2</v>
      </c>
      <c r="I730" t="s">
        <v>47</v>
      </c>
      <c r="J730" t="s">
        <v>48</v>
      </c>
    </row>
    <row r="731" spans="1:13" hidden="1" x14ac:dyDescent="0.35">
      <c r="A731" s="6">
        <v>45435</v>
      </c>
      <c r="B731" t="s">
        <v>1515</v>
      </c>
      <c r="C731" t="s">
        <v>55</v>
      </c>
      <c r="D731" t="s">
        <v>1309</v>
      </c>
      <c r="E731">
        <v>9</v>
      </c>
      <c r="F731">
        <v>1</v>
      </c>
      <c r="I731" t="s">
        <v>47</v>
      </c>
      <c r="J731" t="s">
        <v>48</v>
      </c>
    </row>
    <row r="732" spans="1:13" hidden="1" x14ac:dyDescent="0.35">
      <c r="A732" s="6">
        <v>45435</v>
      </c>
      <c r="B732" t="s">
        <v>1523</v>
      </c>
      <c r="C732" t="s">
        <v>55</v>
      </c>
      <c r="D732" t="s">
        <v>1004</v>
      </c>
      <c r="E732">
        <v>25</v>
      </c>
      <c r="F732">
        <v>2</v>
      </c>
      <c r="I732" t="s">
        <v>47</v>
      </c>
      <c r="J732" t="s">
        <v>48</v>
      </c>
    </row>
    <row r="733" spans="1:13" hidden="1" x14ac:dyDescent="0.35">
      <c r="A733" s="6">
        <v>45435</v>
      </c>
      <c r="B733" t="s">
        <v>1523</v>
      </c>
      <c r="C733" t="s">
        <v>55</v>
      </c>
      <c r="D733" t="s">
        <v>1004</v>
      </c>
      <c r="E733">
        <v>25</v>
      </c>
      <c r="F733">
        <v>2</v>
      </c>
      <c r="I733" t="s">
        <v>47</v>
      </c>
      <c r="J733" t="s">
        <v>48</v>
      </c>
    </row>
    <row r="734" spans="1:13" hidden="1" x14ac:dyDescent="0.35">
      <c r="A734" s="6">
        <v>45435</v>
      </c>
      <c r="B734" t="s">
        <v>1523</v>
      </c>
      <c r="C734" t="s">
        <v>55</v>
      </c>
      <c r="D734" t="s">
        <v>1004</v>
      </c>
      <c r="E734">
        <v>25</v>
      </c>
      <c r="F734">
        <v>2</v>
      </c>
      <c r="I734" t="s">
        <v>47</v>
      </c>
      <c r="J734" t="s">
        <v>48</v>
      </c>
    </row>
    <row r="735" spans="1:13" x14ac:dyDescent="0.35">
      <c r="A735" s="6">
        <v>45624</v>
      </c>
      <c r="B735" t="s">
        <v>58</v>
      </c>
      <c r="C735" t="s">
        <v>59</v>
      </c>
      <c r="D735">
        <v>2</v>
      </c>
      <c r="E735">
        <v>24</v>
      </c>
      <c r="F735">
        <v>3</v>
      </c>
      <c r="G735" t="s">
        <v>1725</v>
      </c>
      <c r="L735" t="s">
        <v>47</v>
      </c>
      <c r="M735" t="s">
        <v>47</v>
      </c>
    </row>
    <row r="736" spans="1:13" hidden="1" x14ac:dyDescent="0.35">
      <c r="A736" s="6">
        <v>45435</v>
      </c>
      <c r="B736" t="s">
        <v>1302</v>
      </c>
      <c r="C736" t="s">
        <v>53</v>
      </c>
      <c r="D736" t="s">
        <v>1247</v>
      </c>
      <c r="E736">
        <v>6</v>
      </c>
      <c r="F736">
        <v>4</v>
      </c>
      <c r="G736" t="s">
        <v>1250</v>
      </c>
      <c r="K736" t="s">
        <v>47</v>
      </c>
    </row>
    <row r="737" spans="1:13" x14ac:dyDescent="0.35">
      <c r="A737" s="6">
        <v>45624</v>
      </c>
      <c r="B737" t="s">
        <v>58</v>
      </c>
      <c r="C737" t="s">
        <v>53</v>
      </c>
      <c r="D737">
        <v>5</v>
      </c>
      <c r="E737">
        <v>25</v>
      </c>
      <c r="F737">
        <v>2</v>
      </c>
      <c r="I737" t="s">
        <v>47</v>
      </c>
      <c r="J737" t="s">
        <v>48</v>
      </c>
      <c r="M737" t="s">
        <v>47</v>
      </c>
    </row>
    <row r="738" spans="1:13" hidden="1" x14ac:dyDescent="0.35">
      <c r="A738" s="6">
        <v>45435</v>
      </c>
      <c r="B738" t="s">
        <v>837</v>
      </c>
      <c r="C738" t="s">
        <v>115</v>
      </c>
      <c r="D738">
        <v>8</v>
      </c>
      <c r="E738">
        <v>22</v>
      </c>
      <c r="F738">
        <v>2</v>
      </c>
      <c r="I738" t="s">
        <v>47</v>
      </c>
      <c r="J738" t="s">
        <v>48</v>
      </c>
    </row>
    <row r="739" spans="1:13" hidden="1" x14ac:dyDescent="0.35">
      <c r="A739" s="6">
        <v>45435</v>
      </c>
      <c r="B739" t="s">
        <v>837</v>
      </c>
      <c r="C739" t="s">
        <v>115</v>
      </c>
      <c r="D739">
        <v>8</v>
      </c>
      <c r="E739">
        <v>22</v>
      </c>
      <c r="F739">
        <v>2</v>
      </c>
      <c r="I739" t="s">
        <v>47</v>
      </c>
      <c r="J739" t="s">
        <v>48</v>
      </c>
    </row>
    <row r="740" spans="1:13" x14ac:dyDescent="0.35">
      <c r="A740" s="6">
        <v>45624</v>
      </c>
      <c r="B740" t="s">
        <v>58</v>
      </c>
      <c r="C740" t="s">
        <v>59</v>
      </c>
      <c r="D740">
        <v>2</v>
      </c>
      <c r="E740">
        <v>22</v>
      </c>
      <c r="F740">
        <v>3</v>
      </c>
      <c r="I740" t="s">
        <v>47</v>
      </c>
      <c r="J740" t="s">
        <v>48</v>
      </c>
      <c r="M740" t="s">
        <v>47</v>
      </c>
    </row>
    <row r="741" spans="1:13" x14ac:dyDescent="0.35">
      <c r="A741" s="6">
        <v>45632</v>
      </c>
      <c r="B741" t="s">
        <v>58</v>
      </c>
      <c r="C741" t="s">
        <v>53</v>
      </c>
      <c r="D741">
        <v>6</v>
      </c>
      <c r="E741">
        <v>24</v>
      </c>
      <c r="F741">
        <v>2</v>
      </c>
      <c r="G741" t="s">
        <v>827</v>
      </c>
      <c r="L741" t="s">
        <v>47</v>
      </c>
      <c r="M741" t="s">
        <v>47</v>
      </c>
    </row>
    <row r="742" spans="1:13" x14ac:dyDescent="0.35">
      <c r="A742" s="6">
        <v>45636</v>
      </c>
      <c r="B742" t="s">
        <v>58</v>
      </c>
      <c r="C742" t="s">
        <v>53</v>
      </c>
      <c r="D742">
        <v>5</v>
      </c>
      <c r="E742">
        <v>25</v>
      </c>
      <c r="F742">
        <v>2</v>
      </c>
      <c r="I742" t="s">
        <v>47</v>
      </c>
      <c r="J742" t="s">
        <v>48</v>
      </c>
      <c r="M742" t="s">
        <v>47</v>
      </c>
    </row>
    <row r="743" spans="1:13" x14ac:dyDescent="0.35">
      <c r="A743" s="6">
        <v>45636</v>
      </c>
      <c r="B743" t="s">
        <v>58</v>
      </c>
      <c r="C743" t="s">
        <v>59</v>
      </c>
      <c r="D743">
        <v>0</v>
      </c>
      <c r="E743">
        <v>22</v>
      </c>
      <c r="F743">
        <v>2</v>
      </c>
      <c r="I743" t="s">
        <v>47</v>
      </c>
      <c r="J743" t="s">
        <v>48</v>
      </c>
      <c r="M743" t="s">
        <v>47</v>
      </c>
    </row>
    <row r="744" spans="1:13" x14ac:dyDescent="0.35">
      <c r="A744" s="6">
        <v>45638</v>
      </c>
      <c r="B744" t="s">
        <v>58</v>
      </c>
      <c r="C744" t="s">
        <v>59</v>
      </c>
      <c r="D744">
        <v>2</v>
      </c>
      <c r="E744">
        <v>24</v>
      </c>
      <c r="F744">
        <v>2</v>
      </c>
      <c r="G744" t="s">
        <v>1725</v>
      </c>
      <c r="L744" t="s">
        <v>47</v>
      </c>
      <c r="M744" t="s">
        <v>47</v>
      </c>
    </row>
    <row r="745" spans="1:13" x14ac:dyDescent="0.35">
      <c r="A745" s="6">
        <v>45645</v>
      </c>
      <c r="B745" t="s">
        <v>58</v>
      </c>
      <c r="C745" t="s">
        <v>53</v>
      </c>
      <c r="D745">
        <v>3</v>
      </c>
      <c r="E745">
        <v>26</v>
      </c>
      <c r="F745">
        <v>2</v>
      </c>
      <c r="G745" t="s">
        <v>827</v>
      </c>
      <c r="L745" t="s">
        <v>47</v>
      </c>
      <c r="M745" t="s">
        <v>47</v>
      </c>
    </row>
    <row r="746" spans="1:13" x14ac:dyDescent="0.35">
      <c r="A746" s="6">
        <v>45645</v>
      </c>
      <c r="B746" t="s">
        <v>58</v>
      </c>
      <c r="C746" t="s">
        <v>59</v>
      </c>
      <c r="D746">
        <v>3</v>
      </c>
      <c r="E746">
        <v>24</v>
      </c>
      <c r="F746">
        <v>2</v>
      </c>
      <c r="I746" t="s">
        <v>47</v>
      </c>
      <c r="J746" t="s">
        <v>48</v>
      </c>
      <c r="M746" t="s">
        <v>47</v>
      </c>
    </row>
    <row r="747" spans="1:13" hidden="1" x14ac:dyDescent="0.35">
      <c r="A747" s="6">
        <v>45436</v>
      </c>
      <c r="B747" t="s">
        <v>1508</v>
      </c>
      <c r="C747" t="s">
        <v>225</v>
      </c>
      <c r="D747" t="s">
        <v>866</v>
      </c>
      <c r="E747">
        <v>6</v>
      </c>
      <c r="F747">
        <v>3</v>
      </c>
      <c r="I747" t="s">
        <v>47</v>
      </c>
      <c r="J747" t="s">
        <v>48</v>
      </c>
    </row>
    <row r="748" spans="1:13" hidden="1" x14ac:dyDescent="0.35">
      <c r="A748" s="6">
        <v>45436</v>
      </c>
      <c r="B748" t="s">
        <v>1259</v>
      </c>
      <c r="C748" t="s">
        <v>225</v>
      </c>
      <c r="D748" t="s">
        <v>1546</v>
      </c>
      <c r="E748">
        <v>6</v>
      </c>
      <c r="F748">
        <v>3</v>
      </c>
      <c r="G748" t="s">
        <v>1250</v>
      </c>
    </row>
    <row r="749" spans="1:13" x14ac:dyDescent="0.35">
      <c r="A749" s="6">
        <v>45324</v>
      </c>
      <c r="B749" t="s">
        <v>1287</v>
      </c>
      <c r="C749" t="s">
        <v>55</v>
      </c>
      <c r="D749" t="s">
        <v>1412</v>
      </c>
      <c r="E749">
        <v>20</v>
      </c>
      <c r="F749">
        <v>1</v>
      </c>
      <c r="I749" t="s">
        <v>47</v>
      </c>
      <c r="J749" t="s">
        <v>48</v>
      </c>
      <c r="M749" t="s">
        <v>47</v>
      </c>
    </row>
    <row r="750" spans="1:13" x14ac:dyDescent="0.35">
      <c r="A750" s="6">
        <v>45559</v>
      </c>
      <c r="B750" t="s">
        <v>1287</v>
      </c>
      <c r="C750" t="s">
        <v>55</v>
      </c>
      <c r="D750" t="s">
        <v>1412</v>
      </c>
      <c r="E750">
        <v>20</v>
      </c>
      <c r="F750">
        <v>1</v>
      </c>
      <c r="I750" t="s">
        <v>47</v>
      </c>
      <c r="J750" t="s">
        <v>48</v>
      </c>
      <c r="M750" t="s">
        <v>47</v>
      </c>
    </row>
    <row r="751" spans="1:13" x14ac:dyDescent="0.35">
      <c r="A751" s="6">
        <v>45559</v>
      </c>
      <c r="B751" t="s">
        <v>1287</v>
      </c>
      <c r="C751" t="s">
        <v>55</v>
      </c>
      <c r="D751" t="s">
        <v>1412</v>
      </c>
      <c r="E751">
        <v>20</v>
      </c>
      <c r="F751">
        <v>1</v>
      </c>
      <c r="I751" t="s">
        <v>47</v>
      </c>
      <c r="J751" t="s">
        <v>48</v>
      </c>
      <c r="M751" t="s">
        <v>47</v>
      </c>
    </row>
    <row r="752" spans="1:13" hidden="1" x14ac:dyDescent="0.35">
      <c r="A752" s="6">
        <v>45437</v>
      </c>
      <c r="B752" t="s">
        <v>1579</v>
      </c>
      <c r="C752" t="s">
        <v>115</v>
      </c>
      <c r="D752">
        <v>7</v>
      </c>
      <c r="E752">
        <v>6</v>
      </c>
      <c r="F752">
        <v>2</v>
      </c>
      <c r="I752" t="s">
        <v>47</v>
      </c>
      <c r="J752" t="s">
        <v>48</v>
      </c>
    </row>
    <row r="753" spans="1:13" hidden="1" x14ac:dyDescent="0.35">
      <c r="A753" s="6">
        <v>45438</v>
      </c>
      <c r="B753" t="s">
        <v>1505</v>
      </c>
      <c r="C753" t="s">
        <v>55</v>
      </c>
      <c r="D753" t="s">
        <v>1486</v>
      </c>
      <c r="E753">
        <v>25</v>
      </c>
      <c r="F753">
        <v>2</v>
      </c>
      <c r="I753" t="s">
        <v>47</v>
      </c>
      <c r="J753" t="s">
        <v>48</v>
      </c>
    </row>
    <row r="754" spans="1:13" hidden="1" x14ac:dyDescent="0.35">
      <c r="A754" s="6">
        <v>45438</v>
      </c>
      <c r="B754" t="s">
        <v>1505</v>
      </c>
      <c r="C754" t="s">
        <v>55</v>
      </c>
      <c r="D754" t="s">
        <v>1486</v>
      </c>
      <c r="E754">
        <v>25</v>
      </c>
      <c r="F754">
        <v>2</v>
      </c>
      <c r="I754" t="s">
        <v>47</v>
      </c>
      <c r="J754" t="s">
        <v>48</v>
      </c>
    </row>
    <row r="755" spans="1:13" x14ac:dyDescent="0.35">
      <c r="A755" s="6">
        <v>45559</v>
      </c>
      <c r="B755" t="s">
        <v>1287</v>
      </c>
      <c r="C755" t="s">
        <v>55</v>
      </c>
      <c r="D755" t="s">
        <v>1412</v>
      </c>
      <c r="E755">
        <v>20</v>
      </c>
      <c r="F755">
        <v>1</v>
      </c>
      <c r="I755" t="s">
        <v>47</v>
      </c>
      <c r="J755" t="s">
        <v>48</v>
      </c>
      <c r="M755" t="s">
        <v>47</v>
      </c>
    </row>
    <row r="756" spans="1:13" x14ac:dyDescent="0.35">
      <c r="A756" s="6">
        <v>45559</v>
      </c>
      <c r="B756" t="s">
        <v>1287</v>
      </c>
      <c r="C756" t="s">
        <v>55</v>
      </c>
      <c r="D756" t="s">
        <v>1412</v>
      </c>
      <c r="E756">
        <v>20</v>
      </c>
      <c r="F756">
        <v>1</v>
      </c>
      <c r="I756" t="s">
        <v>47</v>
      </c>
      <c r="J756" t="s">
        <v>48</v>
      </c>
      <c r="M756" t="s">
        <v>47</v>
      </c>
    </row>
    <row r="757" spans="1:13" hidden="1" x14ac:dyDescent="0.35">
      <c r="A757" s="6">
        <v>45439</v>
      </c>
      <c r="B757" t="s">
        <v>1519</v>
      </c>
      <c r="C757" t="s">
        <v>53</v>
      </c>
      <c r="D757">
        <v>5</v>
      </c>
      <c r="E757">
        <v>20</v>
      </c>
      <c r="F757">
        <v>1</v>
      </c>
      <c r="I757" t="s">
        <v>47</v>
      </c>
      <c r="J757" t="s">
        <v>705</v>
      </c>
    </row>
    <row r="758" spans="1:13" hidden="1" x14ac:dyDescent="0.35">
      <c r="A758" s="6">
        <v>45439</v>
      </c>
      <c r="B758" t="s">
        <v>1519</v>
      </c>
      <c r="C758" t="s">
        <v>53</v>
      </c>
      <c r="D758">
        <v>5</v>
      </c>
      <c r="E758">
        <v>20</v>
      </c>
      <c r="F758">
        <v>1</v>
      </c>
      <c r="I758" t="s">
        <v>47</v>
      </c>
      <c r="J758" t="s">
        <v>450</v>
      </c>
    </row>
    <row r="759" spans="1:13" x14ac:dyDescent="0.35">
      <c r="A759" s="6">
        <v>45315</v>
      </c>
      <c r="B759" t="s">
        <v>789</v>
      </c>
      <c r="C759" t="s">
        <v>64</v>
      </c>
      <c r="D759" t="s">
        <v>585</v>
      </c>
      <c r="E759">
        <v>3</v>
      </c>
      <c r="F759">
        <v>1</v>
      </c>
      <c r="I759" t="s">
        <v>47</v>
      </c>
      <c r="J759" t="s">
        <v>48</v>
      </c>
      <c r="M759" t="s">
        <v>47</v>
      </c>
    </row>
    <row r="760" spans="1:13" hidden="1" x14ac:dyDescent="0.35">
      <c r="A760" s="6">
        <v>45439</v>
      </c>
      <c r="B760" t="s">
        <v>1520</v>
      </c>
      <c r="C760" t="s">
        <v>50</v>
      </c>
      <c r="D760">
        <v>8</v>
      </c>
      <c r="E760">
        <v>17</v>
      </c>
      <c r="F760">
        <v>1</v>
      </c>
      <c r="I760" t="s">
        <v>47</v>
      </c>
      <c r="J760" t="s">
        <v>705</v>
      </c>
    </row>
    <row r="761" spans="1:13" x14ac:dyDescent="0.35">
      <c r="A761" s="6">
        <v>45615</v>
      </c>
      <c r="B761" t="s">
        <v>789</v>
      </c>
      <c r="C761" t="s">
        <v>64</v>
      </c>
      <c r="D761" t="s">
        <v>585</v>
      </c>
      <c r="E761">
        <v>9</v>
      </c>
      <c r="F761">
        <v>3</v>
      </c>
      <c r="I761" t="s">
        <v>47</v>
      </c>
      <c r="J761" t="s">
        <v>48</v>
      </c>
      <c r="M761" t="s">
        <v>47</v>
      </c>
    </row>
    <row r="762" spans="1:13" hidden="1" x14ac:dyDescent="0.35">
      <c r="A762" s="6">
        <v>45439</v>
      </c>
      <c r="B762" t="s">
        <v>1520</v>
      </c>
      <c r="C762" t="s">
        <v>50</v>
      </c>
      <c r="D762">
        <v>7</v>
      </c>
      <c r="E762">
        <v>18</v>
      </c>
      <c r="F762">
        <v>2</v>
      </c>
      <c r="I762" t="s">
        <v>47</v>
      </c>
      <c r="J762" t="s">
        <v>705</v>
      </c>
    </row>
    <row r="763" spans="1:13" x14ac:dyDescent="0.35">
      <c r="A763" s="6">
        <v>45622</v>
      </c>
      <c r="B763" t="s">
        <v>789</v>
      </c>
      <c r="C763" t="s">
        <v>64</v>
      </c>
      <c r="D763" t="s">
        <v>585</v>
      </c>
      <c r="E763">
        <v>8</v>
      </c>
      <c r="F763">
        <v>2</v>
      </c>
      <c r="I763" t="s">
        <v>47</v>
      </c>
      <c r="J763" t="s">
        <v>48</v>
      </c>
      <c r="M763" t="s">
        <v>47</v>
      </c>
    </row>
    <row r="764" spans="1:13" x14ac:dyDescent="0.35">
      <c r="A764" s="6">
        <v>45630</v>
      </c>
      <c r="B764" t="s">
        <v>789</v>
      </c>
      <c r="C764" t="s">
        <v>64</v>
      </c>
      <c r="D764" t="s">
        <v>585</v>
      </c>
      <c r="E764">
        <v>8</v>
      </c>
      <c r="F764">
        <v>2</v>
      </c>
      <c r="I764" t="s">
        <v>47</v>
      </c>
      <c r="J764" t="s">
        <v>48</v>
      </c>
      <c r="M764" t="s">
        <v>47</v>
      </c>
    </row>
    <row r="765" spans="1:13" hidden="1" x14ac:dyDescent="0.35">
      <c r="A765" s="6">
        <v>45440</v>
      </c>
      <c r="B765" t="s">
        <v>1555</v>
      </c>
      <c r="C765" t="s">
        <v>115</v>
      </c>
      <c r="D765" t="s">
        <v>976</v>
      </c>
      <c r="E765">
        <v>8</v>
      </c>
      <c r="F765">
        <v>2</v>
      </c>
      <c r="I765" t="s">
        <v>47</v>
      </c>
      <c r="J765" t="s">
        <v>48</v>
      </c>
    </row>
    <row r="766" spans="1:13" x14ac:dyDescent="0.35">
      <c r="A766" s="6">
        <v>45629</v>
      </c>
      <c r="B766" t="s">
        <v>1121</v>
      </c>
      <c r="C766" t="s">
        <v>225</v>
      </c>
      <c r="E766">
        <v>17</v>
      </c>
      <c r="F766">
        <v>14</v>
      </c>
      <c r="I766" t="s">
        <v>47</v>
      </c>
      <c r="J766" t="s">
        <v>48</v>
      </c>
      <c r="M766" t="s">
        <v>47</v>
      </c>
    </row>
    <row r="767" spans="1:13" hidden="1" x14ac:dyDescent="0.35">
      <c r="A767" s="6">
        <v>45440</v>
      </c>
      <c r="B767" t="s">
        <v>1577</v>
      </c>
      <c r="C767" t="s">
        <v>55</v>
      </c>
      <c r="D767" t="s">
        <v>930</v>
      </c>
      <c r="E767">
        <v>19</v>
      </c>
      <c r="F767">
        <v>1</v>
      </c>
      <c r="I767" t="s">
        <v>47</v>
      </c>
      <c r="J767" t="s">
        <v>48</v>
      </c>
    </row>
    <row r="768" spans="1:13" hidden="1" x14ac:dyDescent="0.35">
      <c r="A768" s="6">
        <v>45440</v>
      </c>
      <c r="B768" t="s">
        <v>1578</v>
      </c>
      <c r="C768" t="s">
        <v>53</v>
      </c>
      <c r="D768">
        <v>6</v>
      </c>
      <c r="E768">
        <v>10</v>
      </c>
      <c r="F768">
        <v>2</v>
      </c>
      <c r="I768" t="s">
        <v>47</v>
      </c>
      <c r="J768" t="s">
        <v>450</v>
      </c>
    </row>
    <row r="769" spans="1:13" hidden="1" x14ac:dyDescent="0.35">
      <c r="A769" s="6">
        <v>45440</v>
      </c>
      <c r="B769" t="s">
        <v>449</v>
      </c>
      <c r="C769" t="s">
        <v>55</v>
      </c>
      <c r="D769" t="s">
        <v>1309</v>
      </c>
      <c r="E769">
        <v>19</v>
      </c>
      <c r="F769">
        <v>1</v>
      </c>
      <c r="I769" t="s">
        <v>47</v>
      </c>
      <c r="J769" t="s">
        <v>48</v>
      </c>
    </row>
    <row r="770" spans="1:13" hidden="1" x14ac:dyDescent="0.35">
      <c r="A770" s="6">
        <v>45440</v>
      </c>
      <c r="B770" t="s">
        <v>449</v>
      </c>
      <c r="C770" t="s">
        <v>55</v>
      </c>
      <c r="D770" t="s">
        <v>1309</v>
      </c>
      <c r="E770">
        <v>19</v>
      </c>
      <c r="F770">
        <v>1</v>
      </c>
      <c r="I770" t="s">
        <v>47</v>
      </c>
      <c r="J770" t="s">
        <v>48</v>
      </c>
    </row>
    <row r="771" spans="1:13" hidden="1" x14ac:dyDescent="0.35">
      <c r="A771" s="6">
        <v>45440</v>
      </c>
      <c r="B771" t="s">
        <v>1580</v>
      </c>
      <c r="C771" t="s">
        <v>74</v>
      </c>
      <c r="D771" t="s">
        <v>204</v>
      </c>
      <c r="E771">
        <v>22</v>
      </c>
      <c r="F771">
        <v>1</v>
      </c>
      <c r="I771" t="s">
        <v>47</v>
      </c>
      <c r="J771" t="s">
        <v>48</v>
      </c>
    </row>
    <row r="772" spans="1:13" hidden="1" x14ac:dyDescent="0.35">
      <c r="A772" s="6">
        <v>45440</v>
      </c>
      <c r="B772" t="s">
        <v>1580</v>
      </c>
      <c r="C772" t="s">
        <v>74</v>
      </c>
      <c r="D772" t="s">
        <v>204</v>
      </c>
      <c r="E772">
        <v>22</v>
      </c>
      <c r="F772">
        <v>1</v>
      </c>
      <c r="I772" t="s">
        <v>47</v>
      </c>
      <c r="J772" t="s">
        <v>48</v>
      </c>
    </row>
    <row r="773" spans="1:13" x14ac:dyDescent="0.35">
      <c r="A773" s="6">
        <v>45611</v>
      </c>
      <c r="B773" t="s">
        <v>392</v>
      </c>
      <c r="C773" t="s">
        <v>1266</v>
      </c>
      <c r="D773" t="s">
        <v>392</v>
      </c>
      <c r="E773">
        <v>10</v>
      </c>
      <c r="F773">
        <v>2</v>
      </c>
      <c r="I773" t="s">
        <v>47</v>
      </c>
      <c r="J773" t="s">
        <v>48</v>
      </c>
      <c r="M773" t="s">
        <v>47</v>
      </c>
    </row>
    <row r="774" spans="1:13" x14ac:dyDescent="0.35">
      <c r="A774" s="6">
        <v>45643</v>
      </c>
      <c r="B774" t="s">
        <v>1903</v>
      </c>
      <c r="C774" t="s">
        <v>55</v>
      </c>
      <c r="D774" t="s">
        <v>392</v>
      </c>
      <c r="E774">
        <v>25</v>
      </c>
      <c r="F774">
        <v>3</v>
      </c>
      <c r="I774" t="s">
        <v>47</v>
      </c>
      <c r="J774" t="s">
        <v>1854</v>
      </c>
      <c r="M774" t="s">
        <v>47</v>
      </c>
    </row>
    <row r="775" spans="1:13" hidden="1" x14ac:dyDescent="0.35">
      <c r="A775" s="6">
        <v>45441</v>
      </c>
      <c r="B775" t="s">
        <v>1341</v>
      </c>
      <c r="C775" t="s">
        <v>284</v>
      </c>
      <c r="D775" t="s">
        <v>890</v>
      </c>
      <c r="E775">
        <v>18</v>
      </c>
      <c r="F775">
        <v>2</v>
      </c>
      <c r="G775" t="s">
        <v>37</v>
      </c>
    </row>
    <row r="776" spans="1:13" hidden="1" x14ac:dyDescent="0.35">
      <c r="A776" s="6">
        <v>45441</v>
      </c>
      <c r="B776" t="s">
        <v>1452</v>
      </c>
      <c r="C776" t="s">
        <v>53</v>
      </c>
      <c r="D776">
        <v>5</v>
      </c>
      <c r="E776">
        <v>23</v>
      </c>
      <c r="F776">
        <v>2</v>
      </c>
      <c r="G776" t="s">
        <v>1332</v>
      </c>
    </row>
    <row r="777" spans="1:13" x14ac:dyDescent="0.35">
      <c r="A777" s="6">
        <v>45643</v>
      </c>
      <c r="B777" t="s">
        <v>1903</v>
      </c>
      <c r="C777" t="s">
        <v>55</v>
      </c>
      <c r="D777" t="s">
        <v>392</v>
      </c>
      <c r="E777">
        <v>25</v>
      </c>
      <c r="F777">
        <v>3</v>
      </c>
      <c r="I777" t="s">
        <v>47</v>
      </c>
      <c r="J777" t="s">
        <v>1854</v>
      </c>
      <c r="M777" t="s">
        <v>47</v>
      </c>
    </row>
    <row r="778" spans="1:13" hidden="1" x14ac:dyDescent="0.35">
      <c r="A778" s="6">
        <v>45441</v>
      </c>
      <c r="B778" t="s">
        <v>1560</v>
      </c>
      <c r="C778" t="s">
        <v>115</v>
      </c>
      <c r="D778" t="s">
        <v>204</v>
      </c>
      <c r="E778">
        <v>6</v>
      </c>
      <c r="F778">
        <v>3</v>
      </c>
      <c r="I778" t="s">
        <v>47</v>
      </c>
      <c r="J778" t="s">
        <v>48</v>
      </c>
    </row>
    <row r="779" spans="1:13" hidden="1" x14ac:dyDescent="0.35">
      <c r="A779" s="6">
        <v>45441</v>
      </c>
      <c r="B779" t="s">
        <v>1571</v>
      </c>
      <c r="C779" t="s">
        <v>55</v>
      </c>
      <c r="D779" t="s">
        <v>1486</v>
      </c>
      <c r="E779">
        <v>13</v>
      </c>
      <c r="F779">
        <v>2</v>
      </c>
      <c r="I779" t="s">
        <v>47</v>
      </c>
      <c r="J779" t="s">
        <v>48</v>
      </c>
    </row>
    <row r="780" spans="1:13" hidden="1" x14ac:dyDescent="0.35">
      <c r="A780" s="6">
        <v>45441</v>
      </c>
      <c r="B780" t="s">
        <v>1572</v>
      </c>
      <c r="C780" t="s">
        <v>50</v>
      </c>
      <c r="D780" t="s">
        <v>242</v>
      </c>
      <c r="E780">
        <v>12</v>
      </c>
      <c r="F780">
        <v>2</v>
      </c>
      <c r="I780" t="s">
        <v>47</v>
      </c>
      <c r="J780" t="s">
        <v>48</v>
      </c>
    </row>
    <row r="781" spans="1:13" hidden="1" x14ac:dyDescent="0.35">
      <c r="A781" s="6">
        <v>45441</v>
      </c>
      <c r="B781" t="s">
        <v>1573</v>
      </c>
      <c r="C781" t="s">
        <v>284</v>
      </c>
      <c r="D781">
        <v>5</v>
      </c>
      <c r="E781">
        <v>21</v>
      </c>
      <c r="F781">
        <v>2</v>
      </c>
      <c r="I781" t="s">
        <v>47</v>
      </c>
    </row>
    <row r="782" spans="1:13" x14ac:dyDescent="0.35">
      <c r="A782" s="6">
        <v>45427</v>
      </c>
      <c r="B782" t="s">
        <v>1530</v>
      </c>
      <c r="C782" t="s">
        <v>55</v>
      </c>
      <c r="D782" t="s">
        <v>392</v>
      </c>
      <c r="E782">
        <v>21</v>
      </c>
      <c r="F782">
        <v>2</v>
      </c>
      <c r="I782" t="s">
        <v>47</v>
      </c>
      <c r="J782" t="s">
        <v>48</v>
      </c>
      <c r="M782" t="s">
        <v>47</v>
      </c>
    </row>
    <row r="783" spans="1:13" hidden="1" x14ac:dyDescent="0.35">
      <c r="A783" s="6">
        <v>45441</v>
      </c>
      <c r="B783" t="s">
        <v>487</v>
      </c>
      <c r="C783" t="s">
        <v>59</v>
      </c>
      <c r="D783">
        <v>3</v>
      </c>
      <c r="E783">
        <v>19</v>
      </c>
      <c r="F783">
        <v>2</v>
      </c>
      <c r="I783" t="s">
        <v>47</v>
      </c>
      <c r="J783" t="s">
        <v>48</v>
      </c>
    </row>
    <row r="784" spans="1:13" hidden="1" x14ac:dyDescent="0.35">
      <c r="A784" s="6">
        <v>45441</v>
      </c>
      <c r="B784" t="s">
        <v>487</v>
      </c>
      <c r="C784" t="s">
        <v>59</v>
      </c>
      <c r="D784">
        <v>3</v>
      </c>
      <c r="E784">
        <v>19</v>
      </c>
      <c r="F784">
        <v>2</v>
      </c>
      <c r="I784" t="s">
        <v>47</v>
      </c>
      <c r="J784" t="s">
        <v>48</v>
      </c>
    </row>
    <row r="785" spans="1:13" x14ac:dyDescent="0.35">
      <c r="A785" s="6">
        <v>45407</v>
      </c>
      <c r="B785" t="s">
        <v>76</v>
      </c>
      <c r="C785" t="s">
        <v>55</v>
      </c>
      <c r="D785" t="s">
        <v>392</v>
      </c>
      <c r="E785">
        <v>12</v>
      </c>
      <c r="F785">
        <v>2</v>
      </c>
      <c r="H785" t="s">
        <v>47</v>
      </c>
      <c r="M785" t="s">
        <v>47</v>
      </c>
    </row>
    <row r="786" spans="1:13" hidden="1" x14ac:dyDescent="0.35">
      <c r="A786" s="6">
        <v>45441</v>
      </c>
      <c r="B786" t="s">
        <v>1241</v>
      </c>
      <c r="C786" t="s">
        <v>55</v>
      </c>
      <c r="D786" t="s">
        <v>978</v>
      </c>
      <c r="E786">
        <v>4</v>
      </c>
      <c r="F786">
        <v>0</v>
      </c>
      <c r="I786" t="s">
        <v>47</v>
      </c>
    </row>
    <row r="787" spans="1:13" hidden="1" x14ac:dyDescent="0.35">
      <c r="A787" s="6">
        <v>45442</v>
      </c>
      <c r="B787" t="s">
        <v>1452</v>
      </c>
      <c r="C787" t="s">
        <v>53</v>
      </c>
      <c r="D787">
        <v>6</v>
      </c>
      <c r="E787">
        <v>23</v>
      </c>
      <c r="F787">
        <v>2</v>
      </c>
      <c r="G787" t="s">
        <v>1332</v>
      </c>
    </row>
    <row r="788" spans="1:13" hidden="1" x14ac:dyDescent="0.35">
      <c r="A788" s="6">
        <v>45442</v>
      </c>
      <c r="B788" t="s">
        <v>1453</v>
      </c>
      <c r="C788" t="s">
        <v>53</v>
      </c>
      <c r="D788">
        <v>6</v>
      </c>
      <c r="E788">
        <v>20</v>
      </c>
      <c r="F788">
        <v>2</v>
      </c>
      <c r="G788" t="s">
        <v>34</v>
      </c>
    </row>
    <row r="789" spans="1:13" hidden="1" x14ac:dyDescent="0.35">
      <c r="A789" s="6">
        <v>45442</v>
      </c>
      <c r="B789" t="s">
        <v>1554</v>
      </c>
      <c r="C789" t="s">
        <v>53</v>
      </c>
      <c r="D789" t="s">
        <v>249</v>
      </c>
      <c r="E789">
        <v>31</v>
      </c>
      <c r="F789">
        <v>3</v>
      </c>
      <c r="I789" t="s">
        <v>47</v>
      </c>
      <c r="J789" t="s">
        <v>48</v>
      </c>
    </row>
    <row r="790" spans="1:13" hidden="1" x14ac:dyDescent="0.35">
      <c r="A790" s="6">
        <v>45442</v>
      </c>
      <c r="B790" t="s">
        <v>454</v>
      </c>
      <c r="C790" t="s">
        <v>53</v>
      </c>
      <c r="D790">
        <v>6</v>
      </c>
      <c r="E790">
        <v>32</v>
      </c>
      <c r="F790">
        <v>4</v>
      </c>
      <c r="I790" t="s">
        <v>47</v>
      </c>
      <c r="J790" t="s">
        <v>705</v>
      </c>
    </row>
    <row r="791" spans="1:13" hidden="1" x14ac:dyDescent="0.35">
      <c r="A791" s="6">
        <v>45442</v>
      </c>
      <c r="B791" t="s">
        <v>1301</v>
      </c>
      <c r="C791" t="s">
        <v>55</v>
      </c>
      <c r="D791" t="s">
        <v>930</v>
      </c>
      <c r="E791">
        <v>21</v>
      </c>
      <c r="F791">
        <v>1</v>
      </c>
      <c r="I791" t="s">
        <v>47</v>
      </c>
      <c r="J791" t="s">
        <v>481</v>
      </c>
    </row>
    <row r="792" spans="1:13" hidden="1" x14ac:dyDescent="0.35">
      <c r="A792" s="6">
        <v>45442</v>
      </c>
      <c r="B792" t="s">
        <v>1303</v>
      </c>
      <c r="C792" t="s">
        <v>55</v>
      </c>
      <c r="D792" t="s">
        <v>1255</v>
      </c>
      <c r="E792">
        <v>17</v>
      </c>
      <c r="F792">
        <v>3</v>
      </c>
      <c r="I792" t="s">
        <v>47</v>
      </c>
      <c r="J792" t="s">
        <v>48</v>
      </c>
    </row>
    <row r="793" spans="1:13" hidden="1" x14ac:dyDescent="0.35">
      <c r="A793" s="6">
        <v>45442</v>
      </c>
      <c r="B793" t="s">
        <v>1425</v>
      </c>
      <c r="C793" t="s">
        <v>53</v>
      </c>
      <c r="D793">
        <v>5</v>
      </c>
      <c r="E793">
        <v>23</v>
      </c>
      <c r="F793">
        <v>2</v>
      </c>
      <c r="I793" t="s">
        <v>47</v>
      </c>
      <c r="J793" t="s">
        <v>48</v>
      </c>
    </row>
    <row r="794" spans="1:13" x14ac:dyDescent="0.35">
      <c r="A794" s="6">
        <v>45434</v>
      </c>
      <c r="B794" t="s">
        <v>76</v>
      </c>
      <c r="C794" t="s">
        <v>55</v>
      </c>
      <c r="D794" t="s">
        <v>392</v>
      </c>
      <c r="E794">
        <v>4</v>
      </c>
      <c r="F794">
        <v>2</v>
      </c>
      <c r="I794" t="s">
        <v>47</v>
      </c>
      <c r="J794" t="s">
        <v>48</v>
      </c>
      <c r="M794" t="s">
        <v>47</v>
      </c>
    </row>
    <row r="795" spans="1:13" hidden="1" x14ac:dyDescent="0.35">
      <c r="A795" s="6">
        <v>45443</v>
      </c>
      <c r="B795" t="s">
        <v>1547</v>
      </c>
      <c r="C795" t="s">
        <v>53</v>
      </c>
      <c r="D795">
        <v>5</v>
      </c>
      <c r="E795">
        <v>25</v>
      </c>
      <c r="F795">
        <v>2</v>
      </c>
      <c r="G795" t="s">
        <v>35</v>
      </c>
    </row>
    <row r="796" spans="1:13" hidden="1" x14ac:dyDescent="0.35">
      <c r="A796" s="6">
        <v>45443</v>
      </c>
      <c r="B796" t="s">
        <v>1547</v>
      </c>
      <c r="C796" t="s">
        <v>53</v>
      </c>
      <c r="D796">
        <v>5</v>
      </c>
      <c r="E796">
        <v>25</v>
      </c>
      <c r="F796">
        <v>2</v>
      </c>
      <c r="G796" t="s">
        <v>35</v>
      </c>
    </row>
    <row r="797" spans="1:13" x14ac:dyDescent="0.35">
      <c r="A797" s="6">
        <v>45475</v>
      </c>
      <c r="B797" t="s">
        <v>76</v>
      </c>
      <c r="C797" t="s">
        <v>55</v>
      </c>
      <c r="D797" t="s">
        <v>392</v>
      </c>
      <c r="E797">
        <v>9</v>
      </c>
      <c r="F797">
        <v>2</v>
      </c>
      <c r="I797" t="s">
        <v>47</v>
      </c>
      <c r="J797" t="s">
        <v>48</v>
      </c>
      <c r="M797" t="s">
        <v>47</v>
      </c>
    </row>
    <row r="798" spans="1:13" hidden="1" x14ac:dyDescent="0.35">
      <c r="A798" s="6">
        <v>45443</v>
      </c>
      <c r="B798" t="s">
        <v>1547</v>
      </c>
      <c r="C798" t="s">
        <v>53</v>
      </c>
      <c r="D798">
        <v>5</v>
      </c>
      <c r="E798">
        <v>25</v>
      </c>
      <c r="F798">
        <v>2</v>
      </c>
      <c r="I798" t="s">
        <v>47</v>
      </c>
      <c r="J798" t="s">
        <v>48</v>
      </c>
    </row>
    <row r="799" spans="1:13" hidden="1" x14ac:dyDescent="0.35">
      <c r="A799" s="6">
        <v>45443</v>
      </c>
      <c r="B799" t="s">
        <v>1547</v>
      </c>
      <c r="C799" t="s">
        <v>53</v>
      </c>
      <c r="D799">
        <v>5</v>
      </c>
      <c r="E799">
        <v>25</v>
      </c>
      <c r="F799">
        <v>2</v>
      </c>
      <c r="I799" t="s">
        <v>47</v>
      </c>
      <c r="J799" t="s">
        <v>48</v>
      </c>
    </row>
    <row r="800" spans="1:13" x14ac:dyDescent="0.35">
      <c r="A800" s="6">
        <v>45625</v>
      </c>
      <c r="B800" t="s">
        <v>76</v>
      </c>
      <c r="C800" t="s">
        <v>55</v>
      </c>
      <c r="D800" t="s">
        <v>392</v>
      </c>
      <c r="E800">
        <v>26</v>
      </c>
      <c r="F800">
        <v>3</v>
      </c>
      <c r="I800" t="s">
        <v>47</v>
      </c>
      <c r="J800" t="s">
        <v>48</v>
      </c>
      <c r="M800" t="s">
        <v>47</v>
      </c>
    </row>
    <row r="801" spans="1:13" x14ac:dyDescent="0.35">
      <c r="A801" s="6">
        <v>45625</v>
      </c>
      <c r="B801" t="s">
        <v>76</v>
      </c>
      <c r="C801" t="s">
        <v>55</v>
      </c>
      <c r="D801" t="s">
        <v>392</v>
      </c>
      <c r="E801">
        <v>26</v>
      </c>
      <c r="F801">
        <v>3</v>
      </c>
      <c r="I801" t="s">
        <v>47</v>
      </c>
      <c r="J801" t="s">
        <v>48</v>
      </c>
      <c r="M801" t="s">
        <v>47</v>
      </c>
    </row>
    <row r="802" spans="1:13" x14ac:dyDescent="0.35">
      <c r="A802" s="6">
        <v>45639</v>
      </c>
      <c r="B802" t="s">
        <v>76</v>
      </c>
      <c r="C802" t="s">
        <v>55</v>
      </c>
      <c r="D802" t="s">
        <v>392</v>
      </c>
      <c r="E802">
        <v>6</v>
      </c>
      <c r="F802">
        <v>2</v>
      </c>
      <c r="I802" t="s">
        <v>47</v>
      </c>
      <c r="J802" t="s">
        <v>48</v>
      </c>
      <c r="M802" t="s">
        <v>47</v>
      </c>
    </row>
    <row r="803" spans="1:13" hidden="1" x14ac:dyDescent="0.35">
      <c r="A803" s="6">
        <v>45443</v>
      </c>
      <c r="B803" t="s">
        <v>771</v>
      </c>
      <c r="C803" t="s">
        <v>53</v>
      </c>
      <c r="D803">
        <v>5</v>
      </c>
      <c r="E803">
        <v>13</v>
      </c>
      <c r="F803">
        <v>2</v>
      </c>
      <c r="I803" t="s">
        <v>47</v>
      </c>
      <c r="J803" t="s">
        <v>48</v>
      </c>
    </row>
    <row r="804" spans="1:13" hidden="1" x14ac:dyDescent="0.35">
      <c r="A804" s="6">
        <v>45443</v>
      </c>
      <c r="B804" t="s">
        <v>1569</v>
      </c>
      <c r="C804" t="s">
        <v>53</v>
      </c>
      <c r="D804">
        <v>6</v>
      </c>
      <c r="E804">
        <v>24</v>
      </c>
      <c r="F804">
        <v>2</v>
      </c>
      <c r="I804" t="s">
        <v>47</v>
      </c>
      <c r="J804" t="s">
        <v>48</v>
      </c>
    </row>
    <row r="805" spans="1:13" hidden="1" x14ac:dyDescent="0.35">
      <c r="A805" s="6">
        <v>45443</v>
      </c>
      <c r="B805" t="s">
        <v>1569</v>
      </c>
      <c r="C805" t="s">
        <v>53</v>
      </c>
      <c r="D805">
        <v>6</v>
      </c>
      <c r="E805">
        <v>24</v>
      </c>
      <c r="F805">
        <v>2</v>
      </c>
      <c r="I805" t="s">
        <v>47</v>
      </c>
      <c r="J805" t="s">
        <v>48</v>
      </c>
    </row>
    <row r="806" spans="1:13" x14ac:dyDescent="0.35">
      <c r="A806" s="6">
        <v>45639</v>
      </c>
      <c r="B806" t="s">
        <v>76</v>
      </c>
      <c r="C806" t="s">
        <v>55</v>
      </c>
      <c r="D806" t="s">
        <v>392</v>
      </c>
      <c r="E806">
        <v>6</v>
      </c>
      <c r="F806">
        <v>2</v>
      </c>
      <c r="I806" t="s">
        <v>47</v>
      </c>
      <c r="J806" t="s">
        <v>48</v>
      </c>
      <c r="M806" t="s">
        <v>47</v>
      </c>
    </row>
    <row r="807" spans="1:13" hidden="1" x14ac:dyDescent="0.35">
      <c r="A807" s="6">
        <v>45446</v>
      </c>
      <c r="B807" t="s">
        <v>257</v>
      </c>
      <c r="C807" t="s">
        <v>53</v>
      </c>
      <c r="D807">
        <v>5</v>
      </c>
      <c r="E807">
        <v>22</v>
      </c>
      <c r="F807">
        <v>2</v>
      </c>
      <c r="G807" t="s">
        <v>35</v>
      </c>
    </row>
    <row r="808" spans="1:13" hidden="1" x14ac:dyDescent="0.35">
      <c r="A808" s="6">
        <v>45446</v>
      </c>
      <c r="B808" t="s">
        <v>1581</v>
      </c>
      <c r="C808" t="s">
        <v>53</v>
      </c>
      <c r="D808" t="s">
        <v>744</v>
      </c>
      <c r="E808">
        <v>28</v>
      </c>
      <c r="F808">
        <v>3</v>
      </c>
      <c r="I808" t="s">
        <v>47</v>
      </c>
      <c r="J808" t="s">
        <v>48</v>
      </c>
    </row>
    <row r="809" spans="1:13" x14ac:dyDescent="0.35">
      <c r="A809" s="6">
        <v>45642</v>
      </c>
      <c r="B809" t="s">
        <v>1878</v>
      </c>
      <c r="C809" t="s">
        <v>64</v>
      </c>
      <c r="D809" t="s">
        <v>585</v>
      </c>
      <c r="E809">
        <v>6</v>
      </c>
      <c r="F809">
        <v>2</v>
      </c>
      <c r="I809" t="s">
        <v>47</v>
      </c>
      <c r="J809" t="s">
        <v>48</v>
      </c>
      <c r="M809" t="s">
        <v>47</v>
      </c>
    </row>
    <row r="810" spans="1:13" x14ac:dyDescent="0.35">
      <c r="A810" s="6">
        <v>45337</v>
      </c>
      <c r="B810" t="s">
        <v>104</v>
      </c>
      <c r="C810" t="s">
        <v>1266</v>
      </c>
      <c r="E810">
        <v>6</v>
      </c>
      <c r="F810">
        <v>1</v>
      </c>
      <c r="G810" t="s">
        <v>1267</v>
      </c>
      <c r="M810" t="s">
        <v>47</v>
      </c>
    </row>
    <row r="811" spans="1:13" x14ac:dyDescent="0.35">
      <c r="A811" s="6">
        <v>45344</v>
      </c>
      <c r="B811" t="s">
        <v>104</v>
      </c>
      <c r="C811" t="s">
        <v>1266</v>
      </c>
      <c r="E811">
        <v>6</v>
      </c>
      <c r="F811">
        <v>1</v>
      </c>
      <c r="G811" t="s">
        <v>1267</v>
      </c>
      <c r="M811" t="s">
        <v>47</v>
      </c>
    </row>
    <row r="812" spans="1:13" x14ac:dyDescent="0.35">
      <c r="A812" s="6">
        <v>45358</v>
      </c>
      <c r="B812" t="s">
        <v>104</v>
      </c>
      <c r="C812" t="s">
        <v>1266</v>
      </c>
      <c r="E812">
        <v>6</v>
      </c>
      <c r="F812">
        <v>1</v>
      </c>
      <c r="G812" t="s">
        <v>1267</v>
      </c>
      <c r="M812" t="s">
        <v>47</v>
      </c>
    </row>
    <row r="813" spans="1:13" x14ac:dyDescent="0.35">
      <c r="A813" s="6">
        <v>45393</v>
      </c>
      <c r="B813" t="s">
        <v>104</v>
      </c>
      <c r="C813" t="s">
        <v>1266</v>
      </c>
      <c r="E813">
        <v>6</v>
      </c>
      <c r="F813">
        <v>1</v>
      </c>
      <c r="G813" t="s">
        <v>1267</v>
      </c>
      <c r="M813" t="s">
        <v>47</v>
      </c>
    </row>
    <row r="814" spans="1:13" x14ac:dyDescent="0.35">
      <c r="A814" s="6">
        <v>45400</v>
      </c>
      <c r="B814" t="s">
        <v>104</v>
      </c>
      <c r="C814" t="s">
        <v>1266</v>
      </c>
      <c r="E814">
        <v>8</v>
      </c>
      <c r="F814">
        <v>2</v>
      </c>
      <c r="G814" t="s">
        <v>1267</v>
      </c>
      <c r="M814" t="s">
        <v>47</v>
      </c>
    </row>
    <row r="815" spans="1:13" x14ac:dyDescent="0.35">
      <c r="A815" s="6">
        <v>45414</v>
      </c>
      <c r="B815" t="s">
        <v>104</v>
      </c>
      <c r="C815" t="s">
        <v>1266</v>
      </c>
      <c r="E815">
        <v>6</v>
      </c>
      <c r="F815">
        <v>1</v>
      </c>
      <c r="G815" t="s">
        <v>1267</v>
      </c>
      <c r="M815" t="s">
        <v>47</v>
      </c>
    </row>
    <row r="816" spans="1:13" x14ac:dyDescent="0.35">
      <c r="A816" s="6">
        <v>45427</v>
      </c>
      <c r="B816" t="s">
        <v>104</v>
      </c>
      <c r="C816" t="s">
        <v>1266</v>
      </c>
      <c r="E816">
        <v>8</v>
      </c>
      <c r="F816">
        <v>1</v>
      </c>
      <c r="G816" t="s">
        <v>1267</v>
      </c>
      <c r="M816" t="s">
        <v>47</v>
      </c>
    </row>
    <row r="817" spans="1:13" x14ac:dyDescent="0.35">
      <c r="A817" s="6">
        <v>45434</v>
      </c>
      <c r="B817" t="s">
        <v>104</v>
      </c>
      <c r="C817" t="s">
        <v>1266</v>
      </c>
      <c r="E817">
        <v>6</v>
      </c>
      <c r="F817">
        <v>1</v>
      </c>
      <c r="G817" t="s">
        <v>1267</v>
      </c>
      <c r="M817" t="s">
        <v>47</v>
      </c>
    </row>
    <row r="818" spans="1:13" x14ac:dyDescent="0.35">
      <c r="A818" s="6">
        <v>45441</v>
      </c>
      <c r="B818" t="s">
        <v>104</v>
      </c>
      <c r="C818" t="s">
        <v>1266</v>
      </c>
      <c r="E818">
        <v>6</v>
      </c>
      <c r="F818">
        <v>1</v>
      </c>
      <c r="G818" t="s">
        <v>1267</v>
      </c>
      <c r="M818" t="s">
        <v>47</v>
      </c>
    </row>
    <row r="819" spans="1:13" hidden="1" x14ac:dyDescent="0.35">
      <c r="A819" s="6">
        <v>45447</v>
      </c>
      <c r="B819" t="s">
        <v>1575</v>
      </c>
      <c r="C819" t="s">
        <v>53</v>
      </c>
      <c r="D819">
        <v>5</v>
      </c>
      <c r="E819">
        <v>14</v>
      </c>
      <c r="F819">
        <v>2</v>
      </c>
      <c r="I819" t="s">
        <v>47</v>
      </c>
      <c r="J819" t="s">
        <v>48</v>
      </c>
    </row>
    <row r="820" spans="1:13" x14ac:dyDescent="0.35">
      <c r="A820" s="6">
        <v>45625</v>
      </c>
      <c r="B820" t="s">
        <v>104</v>
      </c>
      <c r="C820" t="s">
        <v>1266</v>
      </c>
      <c r="E820">
        <v>8</v>
      </c>
      <c r="F820">
        <v>2</v>
      </c>
      <c r="G820" t="s">
        <v>1267</v>
      </c>
      <c r="M820" t="s">
        <v>47</v>
      </c>
    </row>
    <row r="821" spans="1:13" x14ac:dyDescent="0.35">
      <c r="A821" s="6">
        <v>45548</v>
      </c>
      <c r="B821" t="s">
        <v>1699</v>
      </c>
      <c r="C821" t="s">
        <v>59</v>
      </c>
      <c r="D821">
        <v>3</v>
      </c>
      <c r="E821">
        <v>20</v>
      </c>
      <c r="F821">
        <v>3</v>
      </c>
      <c r="G821" t="s">
        <v>34</v>
      </c>
      <c r="L821" t="s">
        <v>47</v>
      </c>
      <c r="M821" t="s">
        <v>47</v>
      </c>
    </row>
    <row r="822" spans="1:13" x14ac:dyDescent="0.35">
      <c r="A822" s="6">
        <v>45548</v>
      </c>
      <c r="B822" t="s">
        <v>1699</v>
      </c>
      <c r="C822" t="s">
        <v>59</v>
      </c>
      <c r="D822">
        <v>3</v>
      </c>
      <c r="E822">
        <v>20</v>
      </c>
      <c r="F822">
        <v>3</v>
      </c>
      <c r="G822" t="s">
        <v>34</v>
      </c>
      <c r="L822" t="s">
        <v>47</v>
      </c>
      <c r="M822" t="s">
        <v>47</v>
      </c>
    </row>
    <row r="823" spans="1:13" hidden="1" x14ac:dyDescent="0.35">
      <c r="A823" s="6">
        <v>45448</v>
      </c>
      <c r="B823" t="s">
        <v>1558</v>
      </c>
      <c r="C823" t="s">
        <v>53</v>
      </c>
      <c r="D823">
        <v>6</v>
      </c>
      <c r="E823">
        <v>22</v>
      </c>
      <c r="F823">
        <v>2</v>
      </c>
      <c r="I823" t="s">
        <v>47</v>
      </c>
      <c r="J823" t="s">
        <v>705</v>
      </c>
    </row>
    <row r="824" spans="1:13" x14ac:dyDescent="0.35">
      <c r="A824" s="6">
        <v>45548</v>
      </c>
      <c r="B824" t="s">
        <v>1699</v>
      </c>
      <c r="C824" t="s">
        <v>121</v>
      </c>
      <c r="D824">
        <v>3</v>
      </c>
      <c r="E824">
        <v>19</v>
      </c>
      <c r="F824">
        <v>2</v>
      </c>
      <c r="I824" t="s">
        <v>47</v>
      </c>
      <c r="J824" t="s">
        <v>48</v>
      </c>
      <c r="M824" t="s">
        <v>47</v>
      </c>
    </row>
    <row r="825" spans="1:13" hidden="1" x14ac:dyDescent="0.35">
      <c r="A825" s="6">
        <v>45448</v>
      </c>
      <c r="B825" t="s">
        <v>1559</v>
      </c>
      <c r="C825" t="s">
        <v>55</v>
      </c>
      <c r="D825" t="s">
        <v>1412</v>
      </c>
      <c r="E825">
        <v>11</v>
      </c>
      <c r="F825">
        <v>3</v>
      </c>
      <c r="I825" t="s">
        <v>47</v>
      </c>
      <c r="J825" t="s">
        <v>48</v>
      </c>
    </row>
    <row r="826" spans="1:13" x14ac:dyDescent="0.35">
      <c r="A826" s="6">
        <v>45393</v>
      </c>
      <c r="B826" t="s">
        <v>1618</v>
      </c>
      <c r="C826" t="s">
        <v>64</v>
      </c>
      <c r="D826" t="s">
        <v>585</v>
      </c>
      <c r="E826">
        <v>4</v>
      </c>
      <c r="F826">
        <v>1</v>
      </c>
      <c r="I826" t="s">
        <v>47</v>
      </c>
      <c r="J826" t="s">
        <v>48</v>
      </c>
      <c r="M826" t="s">
        <v>47</v>
      </c>
    </row>
    <row r="827" spans="1:13" hidden="1" x14ac:dyDescent="0.35">
      <c r="A827" s="6">
        <v>45449</v>
      </c>
      <c r="B827" t="s">
        <v>196</v>
      </c>
      <c r="C827" t="s">
        <v>284</v>
      </c>
      <c r="D827">
        <v>4</v>
      </c>
      <c r="E827">
        <v>26</v>
      </c>
      <c r="F827">
        <v>2</v>
      </c>
      <c r="G827" t="s">
        <v>35</v>
      </c>
    </row>
    <row r="828" spans="1:13" hidden="1" x14ac:dyDescent="0.35">
      <c r="A828" s="6">
        <v>45449</v>
      </c>
      <c r="B828" t="s">
        <v>1549</v>
      </c>
      <c r="C828" t="s">
        <v>53</v>
      </c>
      <c r="D828">
        <v>6</v>
      </c>
      <c r="E828">
        <v>22</v>
      </c>
      <c r="F828">
        <v>2</v>
      </c>
      <c r="G828" t="s">
        <v>34</v>
      </c>
    </row>
    <row r="829" spans="1:13" hidden="1" x14ac:dyDescent="0.35">
      <c r="A829" s="6">
        <v>45449</v>
      </c>
      <c r="B829" t="s">
        <v>1549</v>
      </c>
      <c r="C829" t="s">
        <v>53</v>
      </c>
      <c r="D829">
        <v>7</v>
      </c>
      <c r="E829">
        <v>22</v>
      </c>
      <c r="F829">
        <v>2</v>
      </c>
      <c r="G829" t="s">
        <v>34</v>
      </c>
    </row>
    <row r="830" spans="1:13" x14ac:dyDescent="0.35">
      <c r="A830" s="6">
        <v>45440</v>
      </c>
      <c r="B830" t="s">
        <v>1576</v>
      </c>
      <c r="C830" t="s">
        <v>1266</v>
      </c>
      <c r="D830" t="s">
        <v>573</v>
      </c>
      <c r="E830">
        <v>4</v>
      </c>
      <c r="F830">
        <v>2</v>
      </c>
      <c r="I830" t="s">
        <v>47</v>
      </c>
      <c r="J830" t="s">
        <v>48</v>
      </c>
      <c r="M830" t="s">
        <v>47</v>
      </c>
    </row>
    <row r="831" spans="1:13" hidden="1" x14ac:dyDescent="0.35">
      <c r="A831" s="6">
        <v>45449</v>
      </c>
      <c r="B831" t="s">
        <v>1552</v>
      </c>
      <c r="C831" t="s">
        <v>115</v>
      </c>
      <c r="D831" t="s">
        <v>311</v>
      </c>
      <c r="E831">
        <v>11</v>
      </c>
      <c r="F831">
        <v>4</v>
      </c>
      <c r="I831" t="s">
        <v>47</v>
      </c>
      <c r="J831" t="s">
        <v>48</v>
      </c>
    </row>
    <row r="832" spans="1:13" x14ac:dyDescent="0.35">
      <c r="A832" s="6">
        <v>45322</v>
      </c>
      <c r="B832" t="s">
        <v>99</v>
      </c>
      <c r="C832" t="s">
        <v>115</v>
      </c>
      <c r="D832">
        <v>7</v>
      </c>
      <c r="E832">
        <v>2</v>
      </c>
      <c r="F832">
        <v>1</v>
      </c>
      <c r="I832" t="s">
        <v>47</v>
      </c>
      <c r="J832" t="s">
        <v>48</v>
      </c>
      <c r="M832" t="s">
        <v>47</v>
      </c>
    </row>
    <row r="833" spans="1:13" hidden="1" x14ac:dyDescent="0.35">
      <c r="A833" s="6">
        <v>45449</v>
      </c>
      <c r="B833" t="s">
        <v>1570</v>
      </c>
      <c r="C833" t="s">
        <v>115</v>
      </c>
      <c r="D833">
        <v>7</v>
      </c>
      <c r="E833">
        <v>20</v>
      </c>
      <c r="F833">
        <v>2</v>
      </c>
      <c r="I833" t="s">
        <v>47</v>
      </c>
      <c r="J833" t="s">
        <v>48</v>
      </c>
    </row>
    <row r="834" spans="1:13" hidden="1" x14ac:dyDescent="0.35">
      <c r="A834" s="6">
        <v>45449</v>
      </c>
      <c r="B834" t="s">
        <v>1570</v>
      </c>
      <c r="C834" t="s">
        <v>115</v>
      </c>
      <c r="D834">
        <v>7</v>
      </c>
      <c r="E834">
        <v>20</v>
      </c>
      <c r="F834">
        <v>2</v>
      </c>
      <c r="I834" t="s">
        <v>47</v>
      </c>
      <c r="J834" t="s">
        <v>48</v>
      </c>
    </row>
    <row r="835" spans="1:13" hidden="1" x14ac:dyDescent="0.35">
      <c r="A835" s="6">
        <v>45449</v>
      </c>
      <c r="B835" t="s">
        <v>926</v>
      </c>
      <c r="C835" t="s">
        <v>115</v>
      </c>
      <c r="D835">
        <v>10</v>
      </c>
      <c r="E835">
        <v>2</v>
      </c>
      <c r="F835">
        <v>2</v>
      </c>
      <c r="I835" t="s">
        <v>47</v>
      </c>
      <c r="J835" t="s">
        <v>48</v>
      </c>
    </row>
    <row r="836" spans="1:13" x14ac:dyDescent="0.35">
      <c r="A836" s="6">
        <v>45394</v>
      </c>
      <c r="B836" t="s">
        <v>99</v>
      </c>
      <c r="C836" t="s">
        <v>53</v>
      </c>
      <c r="D836">
        <v>4</v>
      </c>
      <c r="E836">
        <v>20</v>
      </c>
      <c r="F836">
        <v>1</v>
      </c>
      <c r="G836" t="s">
        <v>1332</v>
      </c>
      <c r="L836" t="s">
        <v>47</v>
      </c>
      <c r="M836" t="s">
        <v>47</v>
      </c>
    </row>
    <row r="837" spans="1:13" x14ac:dyDescent="0.35">
      <c r="A837" s="6">
        <v>45397</v>
      </c>
      <c r="B837" t="s">
        <v>99</v>
      </c>
      <c r="C837" t="s">
        <v>53</v>
      </c>
      <c r="D837">
        <v>4</v>
      </c>
      <c r="E837">
        <v>20</v>
      </c>
      <c r="F837">
        <v>1</v>
      </c>
      <c r="G837" t="s">
        <v>1332</v>
      </c>
      <c r="L837" t="s">
        <v>47</v>
      </c>
      <c r="M837" t="s">
        <v>47</v>
      </c>
    </row>
    <row r="838" spans="1:13" x14ac:dyDescent="0.35">
      <c r="A838" s="6">
        <v>45412</v>
      </c>
      <c r="B838" t="s">
        <v>99</v>
      </c>
      <c r="C838" t="s">
        <v>59</v>
      </c>
      <c r="D838" t="s">
        <v>563</v>
      </c>
      <c r="E838">
        <v>26</v>
      </c>
      <c r="F838">
        <v>2</v>
      </c>
      <c r="I838" t="s">
        <v>47</v>
      </c>
      <c r="J838" t="s">
        <v>48</v>
      </c>
      <c r="M838" t="s">
        <v>47</v>
      </c>
    </row>
    <row r="839" spans="1:13" x14ac:dyDescent="0.35">
      <c r="A839" s="6">
        <v>45412</v>
      </c>
      <c r="B839" t="s">
        <v>99</v>
      </c>
      <c r="C839" t="s">
        <v>59</v>
      </c>
      <c r="D839" t="s">
        <v>239</v>
      </c>
      <c r="E839">
        <v>25</v>
      </c>
      <c r="F839">
        <v>2</v>
      </c>
      <c r="G839" t="s">
        <v>39</v>
      </c>
      <c r="L839" t="s">
        <v>47</v>
      </c>
      <c r="M839" t="s">
        <v>47</v>
      </c>
    </row>
    <row r="840" spans="1:13" hidden="1" x14ac:dyDescent="0.35">
      <c r="A840" s="6">
        <v>45450</v>
      </c>
      <c r="B840" t="s">
        <v>1561</v>
      </c>
      <c r="C840" t="s">
        <v>284</v>
      </c>
      <c r="D840">
        <v>5</v>
      </c>
      <c r="E840">
        <v>19</v>
      </c>
      <c r="F840">
        <v>2</v>
      </c>
      <c r="I840" t="s">
        <v>47</v>
      </c>
      <c r="J840" t="s">
        <v>48</v>
      </c>
    </row>
    <row r="841" spans="1:13" x14ac:dyDescent="0.35">
      <c r="A841" s="6">
        <v>45454</v>
      </c>
      <c r="B841" t="s">
        <v>99</v>
      </c>
      <c r="C841" t="s">
        <v>59</v>
      </c>
      <c r="D841" t="s">
        <v>563</v>
      </c>
      <c r="E841">
        <v>21</v>
      </c>
      <c r="F841">
        <v>2</v>
      </c>
      <c r="I841" t="s">
        <v>47</v>
      </c>
      <c r="J841" t="s">
        <v>48</v>
      </c>
      <c r="M841" t="s">
        <v>47</v>
      </c>
    </row>
    <row r="842" spans="1:13" hidden="1" x14ac:dyDescent="0.35">
      <c r="A842" s="6">
        <v>45453</v>
      </c>
      <c r="B842" t="s">
        <v>1550</v>
      </c>
      <c r="C842" t="s">
        <v>284</v>
      </c>
      <c r="D842">
        <v>5</v>
      </c>
      <c r="E842">
        <v>24</v>
      </c>
      <c r="F842">
        <v>2</v>
      </c>
      <c r="G842" t="s">
        <v>35</v>
      </c>
    </row>
    <row r="843" spans="1:13" hidden="1" x14ac:dyDescent="0.35">
      <c r="A843" s="6">
        <v>45453</v>
      </c>
      <c r="B843" t="s">
        <v>1550</v>
      </c>
      <c r="C843" t="s">
        <v>284</v>
      </c>
      <c r="D843">
        <v>5</v>
      </c>
      <c r="E843">
        <v>22</v>
      </c>
      <c r="F843">
        <v>2</v>
      </c>
      <c r="G843" t="s">
        <v>35</v>
      </c>
    </row>
    <row r="844" spans="1:13" x14ac:dyDescent="0.35">
      <c r="A844" s="6">
        <v>45468</v>
      </c>
      <c r="B844" t="s">
        <v>99</v>
      </c>
      <c r="C844" t="s">
        <v>59</v>
      </c>
      <c r="D844" t="s">
        <v>563</v>
      </c>
      <c r="E844">
        <v>26</v>
      </c>
      <c r="F844">
        <v>3</v>
      </c>
      <c r="I844" t="s">
        <v>47</v>
      </c>
      <c r="J844" t="s">
        <v>48</v>
      </c>
      <c r="M844" t="s">
        <v>47</v>
      </c>
    </row>
    <row r="845" spans="1:13" x14ac:dyDescent="0.35">
      <c r="A845" s="6">
        <v>45470</v>
      </c>
      <c r="B845" t="s">
        <v>99</v>
      </c>
      <c r="C845" t="s">
        <v>59</v>
      </c>
      <c r="D845">
        <v>1</v>
      </c>
      <c r="E845">
        <v>25</v>
      </c>
      <c r="F845">
        <v>2</v>
      </c>
      <c r="I845" t="s">
        <v>47</v>
      </c>
      <c r="J845" t="s">
        <v>48</v>
      </c>
      <c r="M845" t="s">
        <v>47</v>
      </c>
    </row>
    <row r="846" spans="1:13" x14ac:dyDescent="0.35">
      <c r="A846" s="6">
        <v>45545</v>
      </c>
      <c r="B846" t="s">
        <v>99</v>
      </c>
      <c r="C846" t="s">
        <v>59</v>
      </c>
      <c r="D846" t="s">
        <v>563</v>
      </c>
      <c r="E846">
        <v>24</v>
      </c>
      <c r="F846">
        <v>3</v>
      </c>
      <c r="G846" t="s">
        <v>1400</v>
      </c>
      <c r="L846" t="s">
        <v>47</v>
      </c>
      <c r="M846" t="s">
        <v>47</v>
      </c>
    </row>
    <row r="847" spans="1:13" x14ac:dyDescent="0.35">
      <c r="A847" s="6">
        <v>45621</v>
      </c>
      <c r="B847" t="s">
        <v>99</v>
      </c>
      <c r="C847" t="s">
        <v>115</v>
      </c>
      <c r="D847">
        <v>7</v>
      </c>
      <c r="E847">
        <v>20</v>
      </c>
      <c r="F847">
        <v>1</v>
      </c>
      <c r="I847" t="s">
        <v>47</v>
      </c>
      <c r="J847" t="s">
        <v>48</v>
      </c>
      <c r="M847" t="s">
        <v>47</v>
      </c>
    </row>
    <row r="848" spans="1:13" hidden="1" x14ac:dyDescent="0.35">
      <c r="A848" s="6">
        <v>45454</v>
      </c>
      <c r="B848" t="s">
        <v>1312</v>
      </c>
      <c r="C848" t="s">
        <v>115</v>
      </c>
      <c r="D848">
        <v>8</v>
      </c>
      <c r="E848">
        <v>6</v>
      </c>
      <c r="F848">
        <v>2</v>
      </c>
      <c r="I848" t="s">
        <v>47</v>
      </c>
      <c r="J848" t="s">
        <v>48</v>
      </c>
    </row>
    <row r="849" spans="1:13" x14ac:dyDescent="0.35">
      <c r="A849" s="6">
        <v>45621</v>
      </c>
      <c r="B849" t="s">
        <v>99</v>
      </c>
      <c r="C849" t="s">
        <v>115</v>
      </c>
      <c r="D849">
        <v>7</v>
      </c>
      <c r="E849">
        <v>20</v>
      </c>
      <c r="F849">
        <v>1</v>
      </c>
      <c r="I849" t="s">
        <v>47</v>
      </c>
      <c r="J849" t="s">
        <v>48</v>
      </c>
      <c r="M849" t="s">
        <v>47</v>
      </c>
    </row>
    <row r="850" spans="1:13" x14ac:dyDescent="0.35">
      <c r="A850" s="6">
        <v>45632</v>
      </c>
      <c r="B850" t="s">
        <v>1960</v>
      </c>
      <c r="C850" t="s">
        <v>59</v>
      </c>
      <c r="D850">
        <v>3</v>
      </c>
      <c r="E850">
        <v>21</v>
      </c>
      <c r="F850">
        <v>2</v>
      </c>
      <c r="I850" t="s">
        <v>47</v>
      </c>
      <c r="J850" t="s">
        <v>48</v>
      </c>
      <c r="M850" t="s">
        <v>47</v>
      </c>
    </row>
    <row r="851" spans="1:13" x14ac:dyDescent="0.35">
      <c r="A851" s="6">
        <v>45636</v>
      </c>
      <c r="B851" t="s">
        <v>99</v>
      </c>
      <c r="C851" t="s">
        <v>59</v>
      </c>
      <c r="D851">
        <v>1</v>
      </c>
      <c r="E851">
        <v>24</v>
      </c>
      <c r="F851">
        <v>2</v>
      </c>
      <c r="G851" t="s">
        <v>1725</v>
      </c>
      <c r="L851" t="s">
        <v>47</v>
      </c>
      <c r="M851" t="s">
        <v>47</v>
      </c>
    </row>
    <row r="852" spans="1:13" x14ac:dyDescent="0.35">
      <c r="A852" s="6">
        <v>45636</v>
      </c>
      <c r="B852" t="s">
        <v>99</v>
      </c>
      <c r="C852" t="s">
        <v>59</v>
      </c>
      <c r="D852">
        <v>1</v>
      </c>
      <c r="E852">
        <v>24</v>
      </c>
      <c r="F852">
        <v>2</v>
      </c>
      <c r="G852" t="s">
        <v>1725</v>
      </c>
      <c r="L852" t="s">
        <v>47</v>
      </c>
      <c r="M852" t="s">
        <v>47</v>
      </c>
    </row>
    <row r="853" spans="1:13" x14ac:dyDescent="0.35">
      <c r="A853" s="6">
        <v>45636</v>
      </c>
      <c r="B853" t="s">
        <v>99</v>
      </c>
      <c r="C853" t="s">
        <v>59</v>
      </c>
      <c r="D853">
        <v>1</v>
      </c>
      <c r="E853">
        <v>24</v>
      </c>
      <c r="F853">
        <v>2</v>
      </c>
      <c r="G853" t="s">
        <v>1725</v>
      </c>
      <c r="L853" t="s">
        <v>47</v>
      </c>
      <c r="M853" t="s">
        <v>47</v>
      </c>
    </row>
    <row r="854" spans="1:13" x14ac:dyDescent="0.35">
      <c r="A854" s="6">
        <v>45636</v>
      </c>
      <c r="B854" t="s">
        <v>99</v>
      </c>
      <c r="C854" t="s">
        <v>59</v>
      </c>
      <c r="D854" t="s">
        <v>563</v>
      </c>
      <c r="E854">
        <v>18</v>
      </c>
      <c r="F854">
        <v>2</v>
      </c>
      <c r="I854" t="s">
        <v>47</v>
      </c>
      <c r="J854" t="s">
        <v>48</v>
      </c>
      <c r="M854" t="s">
        <v>47</v>
      </c>
    </row>
    <row r="855" spans="1:13" hidden="1" x14ac:dyDescent="0.35">
      <c r="A855" s="6">
        <v>45455</v>
      </c>
      <c r="B855" t="s">
        <v>1562</v>
      </c>
      <c r="C855" t="s">
        <v>55</v>
      </c>
      <c r="D855" t="s">
        <v>1486</v>
      </c>
      <c r="E855">
        <v>4</v>
      </c>
      <c r="F855">
        <v>2</v>
      </c>
      <c r="I855" t="s">
        <v>47</v>
      </c>
      <c r="J855" t="s">
        <v>48</v>
      </c>
    </row>
    <row r="856" spans="1:13" hidden="1" x14ac:dyDescent="0.35">
      <c r="A856" s="6">
        <v>45455</v>
      </c>
      <c r="B856" t="s">
        <v>513</v>
      </c>
      <c r="C856" t="s">
        <v>53</v>
      </c>
      <c r="D856">
        <v>5</v>
      </c>
      <c r="E856">
        <v>25</v>
      </c>
      <c r="F856">
        <v>2</v>
      </c>
      <c r="I856" t="s">
        <v>47</v>
      </c>
      <c r="J856" t="s">
        <v>48</v>
      </c>
    </row>
    <row r="857" spans="1:13" hidden="1" x14ac:dyDescent="0.35">
      <c r="A857" s="6">
        <v>45455</v>
      </c>
      <c r="B857" t="s">
        <v>1259</v>
      </c>
      <c r="C857" t="s">
        <v>225</v>
      </c>
      <c r="D857" t="s">
        <v>1563</v>
      </c>
      <c r="E857">
        <v>4</v>
      </c>
      <c r="F857">
        <v>1</v>
      </c>
      <c r="I857" t="s">
        <v>47</v>
      </c>
      <c r="J857" t="s">
        <v>48</v>
      </c>
    </row>
    <row r="858" spans="1:13" x14ac:dyDescent="0.35">
      <c r="A858" s="6">
        <v>45636</v>
      </c>
      <c r="B858" t="s">
        <v>99</v>
      </c>
      <c r="C858" t="s">
        <v>59</v>
      </c>
      <c r="D858" t="s">
        <v>563</v>
      </c>
      <c r="E858">
        <v>18</v>
      </c>
      <c r="F858">
        <v>2</v>
      </c>
      <c r="I858" t="s">
        <v>47</v>
      </c>
      <c r="J858" t="s">
        <v>48</v>
      </c>
      <c r="M858" t="s">
        <v>47</v>
      </c>
    </row>
    <row r="859" spans="1:13" x14ac:dyDescent="0.35">
      <c r="A859" s="6">
        <v>45636</v>
      </c>
      <c r="B859" t="s">
        <v>1960</v>
      </c>
      <c r="C859" t="s">
        <v>59</v>
      </c>
      <c r="D859" t="s">
        <v>563</v>
      </c>
      <c r="E859">
        <v>28</v>
      </c>
      <c r="F859">
        <v>2</v>
      </c>
      <c r="I859" t="s">
        <v>47</v>
      </c>
      <c r="M859" t="s">
        <v>47</v>
      </c>
    </row>
    <row r="860" spans="1:13" x14ac:dyDescent="0.35">
      <c r="A860" s="6">
        <v>45638</v>
      </c>
      <c r="B860" t="s">
        <v>1960</v>
      </c>
      <c r="C860" t="s">
        <v>53</v>
      </c>
      <c r="D860">
        <v>6</v>
      </c>
      <c r="E860">
        <v>24</v>
      </c>
      <c r="F860">
        <v>2</v>
      </c>
      <c r="I860" t="s">
        <v>47</v>
      </c>
      <c r="J860" t="s">
        <v>48</v>
      </c>
      <c r="M860" t="s">
        <v>47</v>
      </c>
    </row>
    <row r="861" spans="1:13" x14ac:dyDescent="0.35">
      <c r="A861" s="6">
        <v>45638</v>
      </c>
      <c r="B861" t="s">
        <v>1960</v>
      </c>
      <c r="C861" t="s">
        <v>53</v>
      </c>
      <c r="D861">
        <v>6</v>
      </c>
      <c r="E861">
        <v>24</v>
      </c>
      <c r="F861">
        <v>2</v>
      </c>
      <c r="I861" t="s">
        <v>47</v>
      </c>
      <c r="J861" t="s">
        <v>48</v>
      </c>
      <c r="M861" t="s">
        <v>47</v>
      </c>
    </row>
    <row r="862" spans="1:13" hidden="1" x14ac:dyDescent="0.35">
      <c r="A862" s="6">
        <v>45455</v>
      </c>
      <c r="B862" t="s">
        <v>1565</v>
      </c>
      <c r="C862" t="s">
        <v>115</v>
      </c>
      <c r="D862">
        <v>10</v>
      </c>
      <c r="E862">
        <v>4</v>
      </c>
      <c r="F862">
        <v>2</v>
      </c>
      <c r="I862" t="s">
        <v>47</v>
      </c>
      <c r="J862" t="s">
        <v>1369</v>
      </c>
    </row>
    <row r="863" spans="1:13" hidden="1" x14ac:dyDescent="0.35">
      <c r="A863" s="6">
        <v>45455</v>
      </c>
      <c r="B863" t="s">
        <v>1566</v>
      </c>
      <c r="C863" t="s">
        <v>115</v>
      </c>
      <c r="D863">
        <v>7</v>
      </c>
      <c r="E863">
        <v>23</v>
      </c>
      <c r="F863">
        <v>3</v>
      </c>
      <c r="I863" t="s">
        <v>47</v>
      </c>
      <c r="J863" t="s">
        <v>48</v>
      </c>
    </row>
    <row r="864" spans="1:13" x14ac:dyDescent="0.35">
      <c r="A864" s="6">
        <v>45643</v>
      </c>
      <c r="B864" t="s">
        <v>99</v>
      </c>
      <c r="C864" t="s">
        <v>59</v>
      </c>
      <c r="D864">
        <v>2</v>
      </c>
      <c r="E864">
        <v>25</v>
      </c>
      <c r="F864">
        <v>2</v>
      </c>
      <c r="G864" t="s">
        <v>1725</v>
      </c>
      <c r="L864" t="s">
        <v>47</v>
      </c>
      <c r="M864" t="s">
        <v>47</v>
      </c>
    </row>
    <row r="865" spans="1:13" x14ac:dyDescent="0.35">
      <c r="A865" s="6">
        <v>45643</v>
      </c>
      <c r="B865" t="s">
        <v>99</v>
      </c>
      <c r="C865" t="s">
        <v>59</v>
      </c>
      <c r="D865">
        <v>2</v>
      </c>
      <c r="E865">
        <v>25</v>
      </c>
      <c r="F865">
        <v>2</v>
      </c>
      <c r="G865" t="s">
        <v>1725</v>
      </c>
      <c r="L865" t="s">
        <v>47</v>
      </c>
      <c r="M865" t="s">
        <v>47</v>
      </c>
    </row>
    <row r="866" spans="1:13" x14ac:dyDescent="0.35">
      <c r="A866" s="6">
        <v>45643</v>
      </c>
      <c r="B866" t="s">
        <v>99</v>
      </c>
      <c r="C866" t="s">
        <v>59</v>
      </c>
      <c r="D866">
        <v>2</v>
      </c>
      <c r="E866">
        <v>25</v>
      </c>
      <c r="F866">
        <v>2</v>
      </c>
      <c r="G866" t="s">
        <v>1725</v>
      </c>
      <c r="L866" t="s">
        <v>47</v>
      </c>
      <c r="M866" t="s">
        <v>47</v>
      </c>
    </row>
    <row r="867" spans="1:13" hidden="1" x14ac:dyDescent="0.35">
      <c r="A867" s="6">
        <v>45456</v>
      </c>
      <c r="B867" t="s">
        <v>1591</v>
      </c>
      <c r="C867" t="s">
        <v>59</v>
      </c>
      <c r="D867">
        <v>2</v>
      </c>
      <c r="E867">
        <v>7</v>
      </c>
      <c r="F867">
        <v>3</v>
      </c>
      <c r="I867" t="s">
        <v>47</v>
      </c>
      <c r="J867" t="s">
        <v>48</v>
      </c>
    </row>
    <row r="868" spans="1:13" hidden="1" x14ac:dyDescent="0.35">
      <c r="A868" s="6">
        <v>45456</v>
      </c>
      <c r="B868" t="s">
        <v>1117</v>
      </c>
      <c r="C868" t="s">
        <v>59</v>
      </c>
      <c r="D868">
        <v>3</v>
      </c>
      <c r="E868">
        <v>16</v>
      </c>
      <c r="F868">
        <v>3</v>
      </c>
      <c r="I868" t="s">
        <v>47</v>
      </c>
      <c r="J868" t="s">
        <v>48</v>
      </c>
    </row>
    <row r="869" spans="1:13" hidden="1" x14ac:dyDescent="0.35">
      <c r="A869" s="6">
        <v>45456</v>
      </c>
      <c r="B869" t="s">
        <v>1117</v>
      </c>
      <c r="C869" t="s">
        <v>59</v>
      </c>
      <c r="D869">
        <v>3</v>
      </c>
      <c r="E869">
        <v>17</v>
      </c>
      <c r="F869">
        <v>3</v>
      </c>
      <c r="I869" t="s">
        <v>47</v>
      </c>
      <c r="J869" t="s">
        <v>48</v>
      </c>
    </row>
    <row r="870" spans="1:13" hidden="1" x14ac:dyDescent="0.35">
      <c r="A870" s="6">
        <v>45456</v>
      </c>
      <c r="B870" t="s">
        <v>1592</v>
      </c>
      <c r="C870" t="s">
        <v>53</v>
      </c>
      <c r="D870" t="s">
        <v>737</v>
      </c>
      <c r="E870">
        <v>6</v>
      </c>
      <c r="F870">
        <v>2</v>
      </c>
      <c r="I870" t="s">
        <v>47</v>
      </c>
      <c r="J870" t="s">
        <v>48</v>
      </c>
    </row>
    <row r="871" spans="1:13" x14ac:dyDescent="0.35">
      <c r="A871" s="6">
        <v>45643</v>
      </c>
      <c r="B871" t="s">
        <v>99</v>
      </c>
      <c r="C871" t="s">
        <v>59</v>
      </c>
      <c r="D871" t="s">
        <v>563</v>
      </c>
      <c r="E871">
        <v>21</v>
      </c>
      <c r="F871">
        <v>2</v>
      </c>
      <c r="I871" t="s">
        <v>47</v>
      </c>
      <c r="J871" t="s">
        <v>48</v>
      </c>
      <c r="M871" t="s">
        <v>47</v>
      </c>
    </row>
    <row r="872" spans="1:13" x14ac:dyDescent="0.35">
      <c r="A872" s="6">
        <v>45643</v>
      </c>
      <c r="B872" t="s">
        <v>99</v>
      </c>
      <c r="C872" t="s">
        <v>59</v>
      </c>
      <c r="D872" t="s">
        <v>563</v>
      </c>
      <c r="E872">
        <v>21</v>
      </c>
      <c r="F872">
        <v>2</v>
      </c>
      <c r="I872" t="s">
        <v>47</v>
      </c>
      <c r="J872" t="s">
        <v>48</v>
      </c>
      <c r="M872" t="s">
        <v>47</v>
      </c>
    </row>
    <row r="873" spans="1:13" x14ac:dyDescent="0.35">
      <c r="A873" s="6">
        <v>45545</v>
      </c>
      <c r="B873" t="s">
        <v>99</v>
      </c>
      <c r="C873" t="s">
        <v>59</v>
      </c>
      <c r="E873">
        <v>23</v>
      </c>
      <c r="F873">
        <v>3</v>
      </c>
      <c r="I873" t="s">
        <v>47</v>
      </c>
      <c r="J873" t="s">
        <v>48</v>
      </c>
      <c r="M873" t="s">
        <v>47</v>
      </c>
    </row>
    <row r="874" spans="1:13" x14ac:dyDescent="0.35">
      <c r="A874" s="6">
        <v>45629</v>
      </c>
      <c r="B874" t="s">
        <v>99</v>
      </c>
      <c r="C874" t="s">
        <v>115</v>
      </c>
      <c r="D874">
        <v>7</v>
      </c>
      <c r="E874">
        <v>23</v>
      </c>
      <c r="F874">
        <v>1</v>
      </c>
      <c r="I874" t="s">
        <v>47</v>
      </c>
      <c r="J874" t="s">
        <v>48</v>
      </c>
      <c r="M874" t="s">
        <v>47</v>
      </c>
    </row>
    <row r="875" spans="1:13" x14ac:dyDescent="0.35">
      <c r="A875" s="6">
        <v>45610</v>
      </c>
      <c r="B875" t="s">
        <v>2095</v>
      </c>
      <c r="C875" t="s">
        <v>1266</v>
      </c>
      <c r="D875">
        <v>7</v>
      </c>
      <c r="E875">
        <v>32</v>
      </c>
      <c r="F875">
        <v>2</v>
      </c>
      <c r="I875" t="s">
        <v>47</v>
      </c>
      <c r="J875" t="s">
        <v>1396</v>
      </c>
      <c r="M875" t="s">
        <v>47</v>
      </c>
    </row>
    <row r="876" spans="1:13" hidden="1" x14ac:dyDescent="0.35">
      <c r="A876" s="6">
        <v>45457</v>
      </c>
      <c r="B876" t="s">
        <v>1594</v>
      </c>
      <c r="C876" t="s">
        <v>59</v>
      </c>
      <c r="D876">
        <v>3</v>
      </c>
      <c r="E876">
        <v>9</v>
      </c>
      <c r="F876">
        <v>4</v>
      </c>
      <c r="I876" t="s">
        <v>47</v>
      </c>
      <c r="J876" t="s">
        <v>48</v>
      </c>
    </row>
    <row r="877" spans="1:13" x14ac:dyDescent="0.35">
      <c r="A877" s="6">
        <v>45609</v>
      </c>
      <c r="B877" t="s">
        <v>2093</v>
      </c>
      <c r="C877" t="s">
        <v>115</v>
      </c>
      <c r="D877">
        <v>7</v>
      </c>
      <c r="E877">
        <v>20</v>
      </c>
      <c r="F877">
        <v>2</v>
      </c>
      <c r="I877" t="s">
        <v>47</v>
      </c>
      <c r="J877" t="s">
        <v>1396</v>
      </c>
      <c r="M877" t="s">
        <v>47</v>
      </c>
    </row>
    <row r="878" spans="1:13" x14ac:dyDescent="0.35">
      <c r="A878" s="6">
        <v>45609</v>
      </c>
      <c r="B878" t="s">
        <v>2093</v>
      </c>
      <c r="C878" t="s">
        <v>115</v>
      </c>
      <c r="D878">
        <v>7</v>
      </c>
      <c r="E878">
        <v>20</v>
      </c>
      <c r="F878">
        <v>2</v>
      </c>
      <c r="I878" t="s">
        <v>47</v>
      </c>
      <c r="J878" t="s">
        <v>1396</v>
      </c>
      <c r="M878" t="s">
        <v>47</v>
      </c>
    </row>
    <row r="879" spans="1:13" x14ac:dyDescent="0.35">
      <c r="A879" s="6">
        <v>45425</v>
      </c>
      <c r="B879" t="s">
        <v>1541</v>
      </c>
      <c r="C879" t="s">
        <v>1266</v>
      </c>
      <c r="D879" t="s">
        <v>573</v>
      </c>
      <c r="E879">
        <v>11</v>
      </c>
      <c r="F879">
        <v>2</v>
      </c>
      <c r="I879" t="s">
        <v>47</v>
      </c>
      <c r="J879" t="s">
        <v>48</v>
      </c>
      <c r="M879" t="s">
        <v>47</v>
      </c>
    </row>
    <row r="880" spans="1:13" x14ac:dyDescent="0.35">
      <c r="A880" s="6">
        <v>45420</v>
      </c>
      <c r="B880" t="s">
        <v>1502</v>
      </c>
      <c r="C880" t="s">
        <v>115</v>
      </c>
      <c r="D880">
        <v>7</v>
      </c>
      <c r="E880">
        <v>4</v>
      </c>
      <c r="F880">
        <v>1</v>
      </c>
      <c r="I880" t="s">
        <v>47</v>
      </c>
      <c r="J880" t="s">
        <v>48</v>
      </c>
      <c r="M880" t="s">
        <v>47</v>
      </c>
    </row>
    <row r="881" spans="1:13" x14ac:dyDescent="0.35">
      <c r="A881" s="6">
        <v>45636</v>
      </c>
      <c r="B881" t="s">
        <v>1956</v>
      </c>
      <c r="C881" t="s">
        <v>64</v>
      </c>
      <c r="D881" t="s">
        <v>585</v>
      </c>
      <c r="E881">
        <v>20</v>
      </c>
      <c r="F881">
        <v>4</v>
      </c>
      <c r="I881" t="s">
        <v>47</v>
      </c>
      <c r="J881" t="s">
        <v>48</v>
      </c>
      <c r="M881" t="s">
        <v>47</v>
      </c>
    </row>
    <row r="882" spans="1:13" x14ac:dyDescent="0.35">
      <c r="A882" s="6">
        <v>45413</v>
      </c>
      <c r="B882" t="s">
        <v>1468</v>
      </c>
      <c r="C882" t="s">
        <v>53</v>
      </c>
      <c r="D882">
        <v>5</v>
      </c>
      <c r="E882">
        <v>6</v>
      </c>
      <c r="F882">
        <v>3</v>
      </c>
      <c r="I882" t="s">
        <v>47</v>
      </c>
      <c r="J882" t="s">
        <v>48</v>
      </c>
      <c r="M882" t="s">
        <v>47</v>
      </c>
    </row>
    <row r="883" spans="1:13" hidden="1" x14ac:dyDescent="0.35">
      <c r="A883" s="6">
        <v>45461</v>
      </c>
      <c r="B883" t="s">
        <v>1588</v>
      </c>
      <c r="C883" t="s">
        <v>115</v>
      </c>
      <c r="D883" t="s">
        <v>334</v>
      </c>
      <c r="E883">
        <v>5</v>
      </c>
      <c r="F883">
        <v>4</v>
      </c>
      <c r="I883" t="s">
        <v>47</v>
      </c>
      <c r="J883" t="s">
        <v>48</v>
      </c>
    </row>
    <row r="884" spans="1:13" hidden="1" x14ac:dyDescent="0.35">
      <c r="A884" s="6">
        <v>45461</v>
      </c>
      <c r="B884" t="s">
        <v>362</v>
      </c>
      <c r="C884" t="s">
        <v>115</v>
      </c>
      <c r="D884">
        <v>8</v>
      </c>
      <c r="E884">
        <v>19</v>
      </c>
      <c r="F884">
        <v>2</v>
      </c>
      <c r="I884" t="s">
        <v>47</v>
      </c>
      <c r="J884" t="s">
        <v>48</v>
      </c>
    </row>
    <row r="885" spans="1:13" hidden="1" x14ac:dyDescent="0.35">
      <c r="A885" s="6">
        <v>45461</v>
      </c>
      <c r="B885" t="s">
        <v>362</v>
      </c>
      <c r="C885" t="s">
        <v>115</v>
      </c>
      <c r="D885">
        <v>8</v>
      </c>
      <c r="E885">
        <v>19</v>
      </c>
      <c r="F885">
        <v>2</v>
      </c>
      <c r="I885" t="s">
        <v>47</v>
      </c>
      <c r="J885" t="s">
        <v>48</v>
      </c>
    </row>
    <row r="886" spans="1:13" hidden="1" x14ac:dyDescent="0.35">
      <c r="A886" s="6">
        <v>45461</v>
      </c>
      <c r="B886" t="s">
        <v>501</v>
      </c>
      <c r="C886" t="s">
        <v>74</v>
      </c>
      <c r="D886">
        <v>10</v>
      </c>
      <c r="E886">
        <v>23</v>
      </c>
      <c r="F886">
        <v>1</v>
      </c>
      <c r="I886" t="s">
        <v>47</v>
      </c>
      <c r="J886" t="s">
        <v>48</v>
      </c>
    </row>
    <row r="887" spans="1:13" hidden="1" x14ac:dyDescent="0.35">
      <c r="A887" s="6">
        <v>45461</v>
      </c>
      <c r="B887" t="s">
        <v>1187</v>
      </c>
      <c r="C887" t="s">
        <v>53</v>
      </c>
      <c r="D887">
        <v>6</v>
      </c>
      <c r="E887">
        <v>21</v>
      </c>
      <c r="F887">
        <v>2</v>
      </c>
      <c r="I887" t="s">
        <v>47</v>
      </c>
      <c r="J887" t="s">
        <v>48</v>
      </c>
    </row>
    <row r="888" spans="1:13" hidden="1" x14ac:dyDescent="0.35">
      <c r="A888" s="6">
        <v>45461</v>
      </c>
      <c r="B888" t="s">
        <v>1187</v>
      </c>
      <c r="C888" t="s">
        <v>53</v>
      </c>
      <c r="D888">
        <v>6</v>
      </c>
      <c r="E888">
        <v>25</v>
      </c>
      <c r="F888">
        <v>2</v>
      </c>
      <c r="I888" t="s">
        <v>47</v>
      </c>
      <c r="J888" t="s">
        <v>48</v>
      </c>
    </row>
    <row r="889" spans="1:13" hidden="1" x14ac:dyDescent="0.35">
      <c r="A889" s="6">
        <v>45462</v>
      </c>
      <c r="B889" t="s">
        <v>1113</v>
      </c>
      <c r="C889" t="s">
        <v>55</v>
      </c>
      <c r="D889" t="s">
        <v>158</v>
      </c>
      <c r="E889">
        <v>5</v>
      </c>
      <c r="F889">
        <v>4</v>
      </c>
      <c r="I889" t="s">
        <v>47</v>
      </c>
      <c r="J889" t="s">
        <v>48</v>
      </c>
    </row>
    <row r="890" spans="1:13" hidden="1" x14ac:dyDescent="0.35">
      <c r="A890" s="6">
        <v>45462</v>
      </c>
      <c r="B890" t="s">
        <v>1583</v>
      </c>
      <c r="C890" t="s">
        <v>53</v>
      </c>
      <c r="D890">
        <v>5</v>
      </c>
      <c r="E890">
        <v>28</v>
      </c>
      <c r="F890">
        <v>2</v>
      </c>
      <c r="I890" t="s">
        <v>47</v>
      </c>
      <c r="J890" t="s">
        <v>450</v>
      </c>
    </row>
    <row r="891" spans="1:13" hidden="1" x14ac:dyDescent="0.35">
      <c r="A891" s="6">
        <v>45462</v>
      </c>
      <c r="B891" t="s">
        <v>1584</v>
      </c>
      <c r="C891" t="s">
        <v>53</v>
      </c>
      <c r="E891">
        <v>32</v>
      </c>
      <c r="F891">
        <v>2</v>
      </c>
      <c r="H891" t="s">
        <v>47</v>
      </c>
    </row>
    <row r="892" spans="1:13" hidden="1" x14ac:dyDescent="0.35">
      <c r="A892" s="6">
        <v>45462</v>
      </c>
      <c r="B892" t="s">
        <v>1584</v>
      </c>
      <c r="C892" t="s">
        <v>53</v>
      </c>
      <c r="E892">
        <v>25</v>
      </c>
      <c r="F892">
        <v>2</v>
      </c>
      <c r="H892" t="s">
        <v>47</v>
      </c>
    </row>
    <row r="893" spans="1:13" hidden="1" x14ac:dyDescent="0.35">
      <c r="A893" s="6">
        <v>45462</v>
      </c>
      <c r="B893" t="s">
        <v>275</v>
      </c>
      <c r="C893" t="s">
        <v>115</v>
      </c>
      <c r="D893">
        <v>8</v>
      </c>
      <c r="E893">
        <v>25</v>
      </c>
      <c r="F893">
        <v>2</v>
      </c>
      <c r="I893" t="s">
        <v>47</v>
      </c>
      <c r="J893" t="s">
        <v>48</v>
      </c>
    </row>
    <row r="894" spans="1:13" x14ac:dyDescent="0.35">
      <c r="A894" s="6">
        <v>45450</v>
      </c>
      <c r="B894" t="s">
        <v>1468</v>
      </c>
      <c r="C894" t="s">
        <v>53</v>
      </c>
      <c r="D894">
        <v>4</v>
      </c>
      <c r="E894">
        <v>25</v>
      </c>
      <c r="F894">
        <v>2</v>
      </c>
      <c r="G894" t="s">
        <v>1250</v>
      </c>
      <c r="L894" t="s">
        <v>47</v>
      </c>
      <c r="M894" t="s">
        <v>47</v>
      </c>
    </row>
    <row r="895" spans="1:13" hidden="1" x14ac:dyDescent="0.35">
      <c r="A895" s="6">
        <v>45462</v>
      </c>
      <c r="B895" t="s">
        <v>1586</v>
      </c>
      <c r="C895" t="s">
        <v>50</v>
      </c>
      <c r="D895" t="s">
        <v>390</v>
      </c>
      <c r="E895">
        <v>15</v>
      </c>
      <c r="F895">
        <v>1</v>
      </c>
      <c r="I895" t="s">
        <v>47</v>
      </c>
      <c r="J895" t="s">
        <v>48</v>
      </c>
    </row>
    <row r="896" spans="1:13" x14ac:dyDescent="0.35">
      <c r="A896" s="6">
        <v>45455</v>
      </c>
      <c r="B896" t="s">
        <v>1468</v>
      </c>
      <c r="C896" t="s">
        <v>59</v>
      </c>
      <c r="D896">
        <v>1</v>
      </c>
      <c r="E896">
        <v>23</v>
      </c>
      <c r="F896">
        <v>2</v>
      </c>
      <c r="I896" t="s">
        <v>47</v>
      </c>
      <c r="J896" t="s">
        <v>360</v>
      </c>
      <c r="M896" t="s">
        <v>47</v>
      </c>
    </row>
    <row r="897" spans="1:13" hidden="1" x14ac:dyDescent="0.35">
      <c r="A897" s="6">
        <v>45463</v>
      </c>
      <c r="B897" t="s">
        <v>1599</v>
      </c>
      <c r="C897" t="s">
        <v>115</v>
      </c>
      <c r="D897" t="s">
        <v>334</v>
      </c>
      <c r="E897">
        <v>25</v>
      </c>
      <c r="F897">
        <v>4</v>
      </c>
      <c r="I897" t="s">
        <v>47</v>
      </c>
      <c r="J897" t="s">
        <v>48</v>
      </c>
    </row>
    <row r="898" spans="1:13" hidden="1" x14ac:dyDescent="0.35">
      <c r="A898" s="6">
        <v>45463</v>
      </c>
      <c r="B898" t="s">
        <v>1599</v>
      </c>
      <c r="C898" t="s">
        <v>115</v>
      </c>
      <c r="D898" t="s">
        <v>334</v>
      </c>
      <c r="E898">
        <v>25</v>
      </c>
      <c r="F898">
        <v>4</v>
      </c>
      <c r="I898" t="s">
        <v>47</v>
      </c>
      <c r="J898" t="s">
        <v>48</v>
      </c>
    </row>
    <row r="899" spans="1:13" x14ac:dyDescent="0.35">
      <c r="A899" s="6">
        <v>45463</v>
      </c>
      <c r="B899" t="s">
        <v>1468</v>
      </c>
      <c r="C899" t="s">
        <v>53</v>
      </c>
      <c r="D899">
        <v>4</v>
      </c>
      <c r="E899">
        <v>26</v>
      </c>
      <c r="F899">
        <v>2</v>
      </c>
      <c r="G899" t="s">
        <v>35</v>
      </c>
      <c r="L899" t="s">
        <v>47</v>
      </c>
      <c r="M899" t="s">
        <v>47</v>
      </c>
    </row>
    <row r="900" spans="1:13" hidden="1" x14ac:dyDescent="0.35">
      <c r="A900" s="6">
        <v>45464</v>
      </c>
      <c r="B900" t="s">
        <v>1597</v>
      </c>
      <c r="C900" t="s">
        <v>1266</v>
      </c>
      <c r="D900" t="s">
        <v>1278</v>
      </c>
      <c r="E900">
        <v>9</v>
      </c>
      <c r="F900">
        <v>1</v>
      </c>
      <c r="I900" t="s">
        <v>47</v>
      </c>
      <c r="J900" t="s">
        <v>48</v>
      </c>
    </row>
    <row r="901" spans="1:13" x14ac:dyDescent="0.35">
      <c r="A901" s="6">
        <v>45622</v>
      </c>
      <c r="B901" t="s">
        <v>1468</v>
      </c>
      <c r="C901" t="s">
        <v>59</v>
      </c>
      <c r="D901" t="s">
        <v>1051</v>
      </c>
      <c r="E901">
        <v>22</v>
      </c>
      <c r="F901">
        <v>2</v>
      </c>
      <c r="I901" t="s">
        <v>47</v>
      </c>
      <c r="J901" t="s">
        <v>48</v>
      </c>
      <c r="M901" t="s">
        <v>47</v>
      </c>
    </row>
    <row r="902" spans="1:13" hidden="1" x14ac:dyDescent="0.35">
      <c r="A902" s="6">
        <v>45464</v>
      </c>
      <c r="B902" t="s">
        <v>547</v>
      </c>
      <c r="C902" t="s">
        <v>59</v>
      </c>
      <c r="D902">
        <v>3</v>
      </c>
      <c r="E902">
        <v>27</v>
      </c>
      <c r="F902">
        <v>2</v>
      </c>
      <c r="I902" t="s">
        <v>47</v>
      </c>
      <c r="J902" t="s">
        <v>48</v>
      </c>
    </row>
    <row r="903" spans="1:13" hidden="1" x14ac:dyDescent="0.35">
      <c r="A903" s="6">
        <v>45464</v>
      </c>
      <c r="B903" t="s">
        <v>547</v>
      </c>
      <c r="C903" t="s">
        <v>59</v>
      </c>
      <c r="D903">
        <v>3</v>
      </c>
      <c r="E903">
        <v>27</v>
      </c>
      <c r="F903">
        <v>2</v>
      </c>
      <c r="I903" t="s">
        <v>47</v>
      </c>
      <c r="J903" t="s">
        <v>48</v>
      </c>
    </row>
    <row r="904" spans="1:13" x14ac:dyDescent="0.35">
      <c r="A904" s="6">
        <v>45622</v>
      </c>
      <c r="B904" t="s">
        <v>1468</v>
      </c>
      <c r="C904" t="s">
        <v>59</v>
      </c>
      <c r="D904" t="s">
        <v>1051</v>
      </c>
      <c r="E904">
        <v>22</v>
      </c>
      <c r="F904">
        <v>2</v>
      </c>
      <c r="I904" t="s">
        <v>47</v>
      </c>
      <c r="J904" t="s">
        <v>48</v>
      </c>
      <c r="M904" t="s">
        <v>47</v>
      </c>
    </row>
    <row r="905" spans="1:13" x14ac:dyDescent="0.35">
      <c r="A905" s="6">
        <v>45622</v>
      </c>
      <c r="B905" t="s">
        <v>1468</v>
      </c>
      <c r="C905" t="s">
        <v>59</v>
      </c>
      <c r="D905" t="s">
        <v>1051</v>
      </c>
      <c r="E905">
        <v>22</v>
      </c>
      <c r="F905">
        <v>2</v>
      </c>
      <c r="I905" t="s">
        <v>47</v>
      </c>
      <c r="J905" t="s">
        <v>48</v>
      </c>
      <c r="M905" t="s">
        <v>47</v>
      </c>
    </row>
    <row r="906" spans="1:13" x14ac:dyDescent="0.35">
      <c r="A906" s="6">
        <v>45624</v>
      </c>
      <c r="B906" t="s">
        <v>1468</v>
      </c>
      <c r="C906" t="s">
        <v>59</v>
      </c>
      <c r="D906">
        <v>1</v>
      </c>
      <c r="E906">
        <v>21</v>
      </c>
      <c r="F906">
        <v>2</v>
      </c>
      <c r="I906" t="s">
        <v>47</v>
      </c>
      <c r="J906" t="s">
        <v>48</v>
      </c>
      <c r="M906" t="s">
        <v>47</v>
      </c>
    </row>
    <row r="907" spans="1:13" hidden="1" x14ac:dyDescent="0.35">
      <c r="A907" s="6">
        <v>45467</v>
      </c>
      <c r="B907" t="s">
        <v>1600</v>
      </c>
      <c r="C907" t="s">
        <v>115</v>
      </c>
      <c r="D907">
        <v>8</v>
      </c>
      <c r="E907">
        <v>21</v>
      </c>
      <c r="F907">
        <v>2</v>
      </c>
      <c r="I907" t="s">
        <v>47</v>
      </c>
      <c r="J907" t="s">
        <v>48</v>
      </c>
    </row>
    <row r="908" spans="1:13" hidden="1" x14ac:dyDescent="0.35">
      <c r="A908" s="6">
        <v>45467</v>
      </c>
      <c r="B908" t="s">
        <v>1601</v>
      </c>
      <c r="C908" t="s">
        <v>115</v>
      </c>
      <c r="D908">
        <v>9</v>
      </c>
      <c r="E908">
        <v>3</v>
      </c>
      <c r="F908">
        <v>2</v>
      </c>
      <c r="I908" t="s">
        <v>47</v>
      </c>
      <c r="J908" t="s">
        <v>48</v>
      </c>
    </row>
    <row r="909" spans="1:13" x14ac:dyDescent="0.35">
      <c r="A909" s="6">
        <v>45629</v>
      </c>
      <c r="B909" t="s">
        <v>1468</v>
      </c>
      <c r="C909" t="s">
        <v>59</v>
      </c>
      <c r="D909">
        <v>1</v>
      </c>
      <c r="E909">
        <v>21</v>
      </c>
      <c r="F909">
        <v>2</v>
      </c>
      <c r="G909" t="s">
        <v>1725</v>
      </c>
      <c r="L909" t="s">
        <v>47</v>
      </c>
      <c r="M909" t="s">
        <v>47</v>
      </c>
    </row>
    <row r="910" spans="1:13" hidden="1" x14ac:dyDescent="0.35">
      <c r="A910" s="6">
        <v>45467</v>
      </c>
      <c r="B910" t="s">
        <v>1043</v>
      </c>
      <c r="C910" t="s">
        <v>59</v>
      </c>
      <c r="D910">
        <v>0</v>
      </c>
      <c r="E910">
        <v>20</v>
      </c>
      <c r="F910">
        <v>2</v>
      </c>
      <c r="I910" t="s">
        <v>47</v>
      </c>
      <c r="J910" t="s">
        <v>48</v>
      </c>
    </row>
    <row r="911" spans="1:13" hidden="1" x14ac:dyDescent="0.35">
      <c r="A911" s="6">
        <v>45467</v>
      </c>
      <c r="B911" t="s">
        <v>1043</v>
      </c>
      <c r="C911" t="s">
        <v>59</v>
      </c>
      <c r="D911">
        <v>0</v>
      </c>
      <c r="E911">
        <v>20</v>
      </c>
      <c r="F911">
        <v>2</v>
      </c>
      <c r="I911" t="s">
        <v>47</v>
      </c>
      <c r="J911" t="s">
        <v>48</v>
      </c>
    </row>
    <row r="912" spans="1:13" x14ac:dyDescent="0.35">
      <c r="A912" s="6">
        <v>45632</v>
      </c>
      <c r="B912" t="s">
        <v>1468</v>
      </c>
      <c r="C912" t="s">
        <v>115</v>
      </c>
      <c r="D912">
        <v>8</v>
      </c>
      <c r="E912">
        <v>23</v>
      </c>
      <c r="F912">
        <v>1</v>
      </c>
      <c r="I912" t="s">
        <v>47</v>
      </c>
      <c r="M912" t="s">
        <v>47</v>
      </c>
    </row>
    <row r="913" spans="1:13" x14ac:dyDescent="0.35">
      <c r="A913" s="6">
        <v>45636</v>
      </c>
      <c r="B913" t="s">
        <v>1468</v>
      </c>
      <c r="C913" t="s">
        <v>53</v>
      </c>
      <c r="D913">
        <v>3</v>
      </c>
      <c r="E913">
        <v>22</v>
      </c>
      <c r="F913">
        <v>2</v>
      </c>
      <c r="G913" t="s">
        <v>827</v>
      </c>
      <c r="L913" t="s">
        <v>47</v>
      </c>
      <c r="M913" t="s">
        <v>47</v>
      </c>
    </row>
    <row r="914" spans="1:13" hidden="1" x14ac:dyDescent="0.35">
      <c r="A914" s="6">
        <v>45468</v>
      </c>
      <c r="B914" t="s">
        <v>350</v>
      </c>
      <c r="C914" t="s">
        <v>59</v>
      </c>
      <c r="D914">
        <v>3</v>
      </c>
      <c r="E914">
        <v>30</v>
      </c>
      <c r="F914">
        <v>2</v>
      </c>
      <c r="I914" t="s">
        <v>47</v>
      </c>
      <c r="J914" t="s">
        <v>705</v>
      </c>
    </row>
    <row r="915" spans="1:13" hidden="1" x14ac:dyDescent="0.35">
      <c r="A915" s="6">
        <v>45468</v>
      </c>
      <c r="B915" t="s">
        <v>350</v>
      </c>
      <c r="C915" t="s">
        <v>59</v>
      </c>
      <c r="D915">
        <v>3</v>
      </c>
      <c r="E915">
        <v>30</v>
      </c>
      <c r="F915">
        <v>2</v>
      </c>
      <c r="I915" t="s">
        <v>47</v>
      </c>
      <c r="J915" t="s">
        <v>705</v>
      </c>
    </row>
    <row r="916" spans="1:13" hidden="1" x14ac:dyDescent="0.35">
      <c r="A916" s="6">
        <v>45468</v>
      </c>
      <c r="B916" t="s">
        <v>1137</v>
      </c>
      <c r="C916" t="s">
        <v>115</v>
      </c>
      <c r="D916" t="s">
        <v>1247</v>
      </c>
      <c r="E916">
        <v>10</v>
      </c>
      <c r="F916">
        <v>7</v>
      </c>
      <c r="I916" t="s">
        <v>47</v>
      </c>
      <c r="J916" t="s">
        <v>48</v>
      </c>
    </row>
    <row r="917" spans="1:13" x14ac:dyDescent="0.35">
      <c r="A917" s="6">
        <v>45636</v>
      </c>
      <c r="B917" t="s">
        <v>1468</v>
      </c>
      <c r="C917" t="s">
        <v>59</v>
      </c>
      <c r="D917">
        <v>3</v>
      </c>
      <c r="E917">
        <v>20</v>
      </c>
      <c r="F917">
        <v>2</v>
      </c>
      <c r="I917" t="s">
        <v>47</v>
      </c>
      <c r="J917" t="s">
        <v>48</v>
      </c>
      <c r="M917" t="s">
        <v>47</v>
      </c>
    </row>
    <row r="918" spans="1:13" x14ac:dyDescent="0.35">
      <c r="A918" s="6">
        <v>45642</v>
      </c>
      <c r="B918" t="s">
        <v>1468</v>
      </c>
      <c r="C918" t="s">
        <v>53</v>
      </c>
      <c r="D918">
        <v>4</v>
      </c>
      <c r="E918">
        <v>22</v>
      </c>
      <c r="F918">
        <v>2</v>
      </c>
      <c r="I918" t="s">
        <v>47</v>
      </c>
      <c r="J918" t="s">
        <v>48</v>
      </c>
      <c r="M918" t="s">
        <v>47</v>
      </c>
    </row>
    <row r="919" spans="1:13" hidden="1" x14ac:dyDescent="0.35">
      <c r="A919" s="6">
        <v>45468</v>
      </c>
      <c r="B919" t="s">
        <v>1607</v>
      </c>
      <c r="C919" t="s">
        <v>115</v>
      </c>
      <c r="D919">
        <v>8</v>
      </c>
      <c r="E919">
        <v>18</v>
      </c>
      <c r="F919">
        <v>2</v>
      </c>
      <c r="I919" t="s">
        <v>47</v>
      </c>
      <c r="J919" t="s">
        <v>1608</v>
      </c>
    </row>
    <row r="920" spans="1:13" x14ac:dyDescent="0.35">
      <c r="A920" s="6">
        <v>45642</v>
      </c>
      <c r="B920" t="s">
        <v>1468</v>
      </c>
      <c r="C920" t="s">
        <v>53</v>
      </c>
      <c r="D920">
        <v>4</v>
      </c>
      <c r="E920">
        <v>22</v>
      </c>
      <c r="F920">
        <v>2</v>
      </c>
      <c r="I920" t="s">
        <v>47</v>
      </c>
      <c r="J920" t="s">
        <v>48</v>
      </c>
      <c r="M920" t="s">
        <v>47</v>
      </c>
    </row>
    <row r="921" spans="1:13" x14ac:dyDescent="0.35">
      <c r="A921" s="6">
        <v>45642</v>
      </c>
      <c r="B921" t="s">
        <v>1468</v>
      </c>
      <c r="C921" t="s">
        <v>53</v>
      </c>
      <c r="D921">
        <v>4</v>
      </c>
      <c r="E921">
        <v>22</v>
      </c>
      <c r="F921">
        <v>2</v>
      </c>
      <c r="I921" t="s">
        <v>47</v>
      </c>
      <c r="J921" t="s">
        <v>48</v>
      </c>
      <c r="M921" t="s">
        <v>47</v>
      </c>
    </row>
    <row r="922" spans="1:13" x14ac:dyDescent="0.35">
      <c r="A922" s="6">
        <v>45594</v>
      </c>
      <c r="B922" t="s">
        <v>1713</v>
      </c>
      <c r="C922" t="s">
        <v>115</v>
      </c>
      <c r="D922">
        <v>8</v>
      </c>
      <c r="E922">
        <v>21</v>
      </c>
      <c r="F922">
        <v>2</v>
      </c>
      <c r="G922" t="s">
        <v>32</v>
      </c>
      <c r="M922" t="s">
        <v>47</v>
      </c>
    </row>
    <row r="923" spans="1:13" x14ac:dyDescent="0.35">
      <c r="A923" s="6">
        <v>45413</v>
      </c>
      <c r="B923" t="s">
        <v>1448</v>
      </c>
      <c r="C923" t="s">
        <v>115</v>
      </c>
      <c r="D923">
        <v>8</v>
      </c>
      <c r="E923">
        <v>18</v>
      </c>
      <c r="F923">
        <v>2</v>
      </c>
      <c r="G923" t="s">
        <v>1245</v>
      </c>
      <c r="M923" t="s">
        <v>47</v>
      </c>
    </row>
    <row r="924" spans="1:13" hidden="1" x14ac:dyDescent="0.35">
      <c r="A924" s="6">
        <v>45469</v>
      </c>
      <c r="B924" t="s">
        <v>1603</v>
      </c>
      <c r="C924" t="s">
        <v>59</v>
      </c>
      <c r="D924">
        <v>2</v>
      </c>
      <c r="E924">
        <v>16</v>
      </c>
      <c r="F924">
        <v>2</v>
      </c>
      <c r="I924" t="s">
        <v>47</v>
      </c>
      <c r="J924" t="s">
        <v>360</v>
      </c>
    </row>
    <row r="925" spans="1:13" hidden="1" x14ac:dyDescent="0.35">
      <c r="A925" s="6">
        <v>45469</v>
      </c>
      <c r="B925" t="s">
        <v>1603</v>
      </c>
      <c r="C925" t="s">
        <v>59</v>
      </c>
      <c r="D925">
        <v>2</v>
      </c>
      <c r="E925">
        <v>16</v>
      </c>
      <c r="F925">
        <v>2</v>
      </c>
      <c r="I925" t="s">
        <v>47</v>
      </c>
      <c r="J925" t="s">
        <v>705</v>
      </c>
    </row>
    <row r="926" spans="1:13" hidden="1" x14ac:dyDescent="0.35">
      <c r="A926" s="6">
        <v>45469</v>
      </c>
      <c r="B926" t="s">
        <v>1603</v>
      </c>
      <c r="C926" t="s">
        <v>59</v>
      </c>
      <c r="D926">
        <v>0</v>
      </c>
      <c r="E926">
        <v>28</v>
      </c>
      <c r="F926">
        <v>3</v>
      </c>
      <c r="I926" t="s">
        <v>47</v>
      </c>
      <c r="J926" t="s">
        <v>48</v>
      </c>
    </row>
    <row r="927" spans="1:13" hidden="1" x14ac:dyDescent="0.35">
      <c r="A927" s="6">
        <v>45469</v>
      </c>
      <c r="B927" t="s">
        <v>1603</v>
      </c>
      <c r="C927" t="s">
        <v>59</v>
      </c>
      <c r="D927">
        <v>1</v>
      </c>
      <c r="E927">
        <v>21</v>
      </c>
      <c r="F927">
        <v>3</v>
      </c>
      <c r="I927" t="s">
        <v>47</v>
      </c>
      <c r="J927" t="s">
        <v>48</v>
      </c>
    </row>
    <row r="928" spans="1:13" hidden="1" x14ac:dyDescent="0.35">
      <c r="A928" s="6">
        <v>45469</v>
      </c>
      <c r="B928" t="s">
        <v>1603</v>
      </c>
      <c r="C928" t="s">
        <v>1266</v>
      </c>
      <c r="D928" t="s">
        <v>1604</v>
      </c>
      <c r="E928">
        <v>29</v>
      </c>
      <c r="F928">
        <v>3</v>
      </c>
      <c r="I928" t="s">
        <v>47</v>
      </c>
      <c r="J928" t="s">
        <v>48</v>
      </c>
    </row>
    <row r="929" spans="1:13" x14ac:dyDescent="0.35">
      <c r="A929" s="6">
        <v>45581</v>
      </c>
      <c r="B929" t="s">
        <v>1147</v>
      </c>
      <c r="C929" t="s">
        <v>64</v>
      </c>
      <c r="D929" t="s">
        <v>585</v>
      </c>
      <c r="E929">
        <v>30</v>
      </c>
      <c r="F929">
        <v>20</v>
      </c>
      <c r="I929" t="s">
        <v>47</v>
      </c>
      <c r="J929" t="s">
        <v>360</v>
      </c>
      <c r="M929" t="s">
        <v>47</v>
      </c>
    </row>
    <row r="930" spans="1:13" hidden="1" x14ac:dyDescent="0.35">
      <c r="A930" s="6">
        <v>45469</v>
      </c>
      <c r="B930" t="s">
        <v>1603</v>
      </c>
      <c r="C930" t="s">
        <v>59</v>
      </c>
      <c r="D930">
        <v>3</v>
      </c>
      <c r="E930">
        <v>17</v>
      </c>
      <c r="F930">
        <v>2</v>
      </c>
      <c r="I930" t="s">
        <v>47</v>
      </c>
      <c r="J930" t="s">
        <v>48</v>
      </c>
    </row>
    <row r="931" spans="1:13" hidden="1" x14ac:dyDescent="0.35">
      <c r="A931" s="6">
        <v>45469</v>
      </c>
      <c r="B931" t="s">
        <v>1606</v>
      </c>
      <c r="C931" t="s">
        <v>115</v>
      </c>
      <c r="D931">
        <v>8</v>
      </c>
      <c r="E931">
        <v>26</v>
      </c>
      <c r="F931">
        <v>2</v>
      </c>
      <c r="I931" t="s">
        <v>47</v>
      </c>
      <c r="J931" t="s">
        <v>48</v>
      </c>
    </row>
    <row r="932" spans="1:13" hidden="1" x14ac:dyDescent="0.35">
      <c r="A932" s="6">
        <v>45469</v>
      </c>
      <c r="B932" t="s">
        <v>1606</v>
      </c>
      <c r="C932" t="s">
        <v>115</v>
      </c>
      <c r="D932">
        <v>8</v>
      </c>
      <c r="E932">
        <v>26</v>
      </c>
      <c r="F932">
        <v>2</v>
      </c>
      <c r="I932" t="s">
        <v>47</v>
      </c>
      <c r="J932" t="s">
        <v>48</v>
      </c>
    </row>
    <row r="933" spans="1:13" hidden="1" x14ac:dyDescent="0.35">
      <c r="A933" s="6">
        <v>45469</v>
      </c>
      <c r="B933" t="s">
        <v>1606</v>
      </c>
      <c r="C933" t="s">
        <v>115</v>
      </c>
      <c r="D933">
        <v>8</v>
      </c>
      <c r="E933">
        <v>26</v>
      </c>
      <c r="F933">
        <v>2</v>
      </c>
      <c r="I933" t="s">
        <v>47</v>
      </c>
      <c r="J933" t="s">
        <v>48</v>
      </c>
    </row>
    <row r="934" spans="1:13" hidden="1" x14ac:dyDescent="0.35">
      <c r="A934" s="6">
        <v>45469</v>
      </c>
      <c r="B934" t="s">
        <v>1606</v>
      </c>
      <c r="C934" t="s">
        <v>115</v>
      </c>
      <c r="D934">
        <v>8</v>
      </c>
      <c r="E934">
        <v>26</v>
      </c>
      <c r="F934">
        <v>2</v>
      </c>
      <c r="I934" t="s">
        <v>47</v>
      </c>
      <c r="J934" t="s">
        <v>48</v>
      </c>
    </row>
    <row r="935" spans="1:13" hidden="1" x14ac:dyDescent="0.35">
      <c r="A935" s="6">
        <v>45469</v>
      </c>
      <c r="B935" t="s">
        <v>1606</v>
      </c>
      <c r="C935" t="s">
        <v>115</v>
      </c>
      <c r="D935">
        <v>8</v>
      </c>
      <c r="E935">
        <v>26</v>
      </c>
      <c r="F935">
        <v>2</v>
      </c>
      <c r="I935" t="s">
        <v>47</v>
      </c>
      <c r="J935" t="s">
        <v>48</v>
      </c>
    </row>
    <row r="936" spans="1:13" hidden="1" x14ac:dyDescent="0.35">
      <c r="A936" s="6">
        <v>45469</v>
      </c>
      <c r="B936" t="s">
        <v>1606</v>
      </c>
      <c r="C936" t="s">
        <v>115</v>
      </c>
      <c r="D936">
        <v>8</v>
      </c>
      <c r="E936">
        <v>26</v>
      </c>
      <c r="F936">
        <v>2</v>
      </c>
      <c r="I936" t="s">
        <v>47</v>
      </c>
      <c r="J936" t="s">
        <v>48</v>
      </c>
    </row>
    <row r="937" spans="1:13" hidden="1" x14ac:dyDescent="0.35">
      <c r="A937" s="6">
        <v>45470</v>
      </c>
      <c r="B937" t="s">
        <v>1605</v>
      </c>
      <c r="C937" t="s">
        <v>64</v>
      </c>
      <c r="D937" t="s">
        <v>585</v>
      </c>
      <c r="E937">
        <v>21</v>
      </c>
      <c r="F937">
        <v>3</v>
      </c>
      <c r="I937" t="s">
        <v>47</v>
      </c>
      <c r="J937" t="s">
        <v>48</v>
      </c>
    </row>
    <row r="938" spans="1:13" x14ac:dyDescent="0.35">
      <c r="A938" s="6">
        <v>45587</v>
      </c>
      <c r="B938" t="s">
        <v>1708</v>
      </c>
      <c r="C938" t="s">
        <v>115</v>
      </c>
      <c r="D938">
        <v>7</v>
      </c>
      <c r="E938">
        <v>17</v>
      </c>
      <c r="F938">
        <v>2</v>
      </c>
      <c r="G938" t="s">
        <v>1709</v>
      </c>
      <c r="M938" t="s">
        <v>47</v>
      </c>
    </row>
    <row r="939" spans="1:13" x14ac:dyDescent="0.35">
      <c r="A939" s="6">
        <v>45587</v>
      </c>
      <c r="B939" t="s">
        <v>1708</v>
      </c>
      <c r="C939" t="s">
        <v>115</v>
      </c>
      <c r="D939">
        <v>7</v>
      </c>
      <c r="E939">
        <v>17</v>
      </c>
      <c r="F939">
        <v>2</v>
      </c>
      <c r="G939" t="s">
        <v>1710</v>
      </c>
      <c r="M939" t="s">
        <v>47</v>
      </c>
    </row>
    <row r="940" spans="1:13" x14ac:dyDescent="0.35">
      <c r="A940" s="6">
        <v>45587</v>
      </c>
      <c r="B940" t="s">
        <v>1708</v>
      </c>
      <c r="C940" t="s">
        <v>115</v>
      </c>
      <c r="D940">
        <v>7</v>
      </c>
      <c r="E940">
        <v>17</v>
      </c>
      <c r="F940">
        <v>2</v>
      </c>
      <c r="G940" t="s">
        <v>1710</v>
      </c>
      <c r="M940" t="s">
        <v>47</v>
      </c>
    </row>
    <row r="941" spans="1:13" x14ac:dyDescent="0.35">
      <c r="A941" s="6">
        <v>45594</v>
      </c>
      <c r="B941" t="s">
        <v>887</v>
      </c>
      <c r="C941" t="s">
        <v>55</v>
      </c>
      <c r="D941" t="s">
        <v>1435</v>
      </c>
      <c r="E941">
        <v>14</v>
      </c>
      <c r="F941">
        <v>1</v>
      </c>
      <c r="I941" t="s">
        <v>47</v>
      </c>
      <c r="J941" t="s">
        <v>48</v>
      </c>
      <c r="M941" t="s">
        <v>47</v>
      </c>
    </row>
    <row r="942" spans="1:13" hidden="1" x14ac:dyDescent="0.35">
      <c r="A942" s="6">
        <v>45470</v>
      </c>
      <c r="B942" t="s">
        <v>1620</v>
      </c>
      <c r="C942" t="s">
        <v>115</v>
      </c>
      <c r="D942">
        <v>7</v>
      </c>
      <c r="E942">
        <v>36</v>
      </c>
      <c r="F942">
        <v>3</v>
      </c>
      <c r="I942" t="s">
        <v>47</v>
      </c>
      <c r="J942" t="s">
        <v>48</v>
      </c>
    </row>
    <row r="943" spans="1:13" x14ac:dyDescent="0.35">
      <c r="A943" s="6">
        <v>45629</v>
      </c>
      <c r="B943" t="s">
        <v>1173</v>
      </c>
      <c r="C943" t="s">
        <v>64</v>
      </c>
      <c r="D943" t="s">
        <v>596</v>
      </c>
      <c r="E943">
        <v>6</v>
      </c>
      <c r="F943">
        <v>2</v>
      </c>
      <c r="I943" t="s">
        <v>47</v>
      </c>
      <c r="J943" t="s">
        <v>48</v>
      </c>
      <c r="M943" t="s">
        <v>47</v>
      </c>
    </row>
    <row r="944" spans="1:13" x14ac:dyDescent="0.35">
      <c r="A944" s="6">
        <v>45591</v>
      </c>
      <c r="B944" t="s">
        <v>2088</v>
      </c>
      <c r="C944" t="s">
        <v>115</v>
      </c>
      <c r="D944">
        <v>7</v>
      </c>
      <c r="E944">
        <v>26</v>
      </c>
      <c r="F944">
        <v>4</v>
      </c>
      <c r="I944" t="s">
        <v>47</v>
      </c>
      <c r="J944" t="s">
        <v>1396</v>
      </c>
      <c r="M944" t="s">
        <v>47</v>
      </c>
    </row>
    <row r="945" spans="1:13" hidden="1" x14ac:dyDescent="0.35">
      <c r="A945" s="6">
        <v>45474</v>
      </c>
      <c r="B945" t="s">
        <v>1633</v>
      </c>
      <c r="C945" t="s">
        <v>53</v>
      </c>
      <c r="D945">
        <v>6</v>
      </c>
      <c r="E945">
        <v>24</v>
      </c>
      <c r="F945">
        <v>2</v>
      </c>
      <c r="I945" t="s">
        <v>47</v>
      </c>
      <c r="J945" t="s">
        <v>48</v>
      </c>
    </row>
    <row r="946" spans="1:13" hidden="1" x14ac:dyDescent="0.35">
      <c r="A946" s="6">
        <v>45474</v>
      </c>
      <c r="B946" t="s">
        <v>1633</v>
      </c>
      <c r="C946" t="s">
        <v>53</v>
      </c>
      <c r="D946">
        <v>6</v>
      </c>
      <c r="E946">
        <v>24</v>
      </c>
      <c r="F946">
        <v>2</v>
      </c>
      <c r="I946" t="s">
        <v>47</v>
      </c>
      <c r="J946" t="s">
        <v>48</v>
      </c>
    </row>
    <row r="947" spans="1:13" hidden="1" x14ac:dyDescent="0.35">
      <c r="A947" s="6">
        <v>45474</v>
      </c>
      <c r="B947" t="s">
        <v>1259</v>
      </c>
      <c r="C947" t="s">
        <v>225</v>
      </c>
      <c r="D947" t="s">
        <v>1088</v>
      </c>
      <c r="E947">
        <v>3</v>
      </c>
      <c r="F947">
        <v>2</v>
      </c>
      <c r="I947" t="s">
        <v>47</v>
      </c>
      <c r="J947" t="s">
        <v>48</v>
      </c>
    </row>
    <row r="948" spans="1:13" x14ac:dyDescent="0.35">
      <c r="A948" s="6">
        <v>45464</v>
      </c>
      <c r="B948" t="s">
        <v>969</v>
      </c>
      <c r="C948" t="s">
        <v>53</v>
      </c>
      <c r="D948">
        <v>4</v>
      </c>
      <c r="E948">
        <v>21</v>
      </c>
      <c r="F948">
        <v>3</v>
      </c>
      <c r="I948" t="s">
        <v>47</v>
      </c>
      <c r="J948" t="s">
        <v>48</v>
      </c>
      <c r="M948" t="s">
        <v>47</v>
      </c>
    </row>
    <row r="949" spans="1:13" hidden="1" x14ac:dyDescent="0.35">
      <c r="A949" s="6">
        <v>45475</v>
      </c>
      <c r="B949" t="s">
        <v>317</v>
      </c>
      <c r="C949" t="s">
        <v>1266</v>
      </c>
      <c r="D949" t="s">
        <v>1511</v>
      </c>
      <c r="E949">
        <v>0</v>
      </c>
      <c r="F949">
        <v>18</v>
      </c>
      <c r="I949" t="s">
        <v>47</v>
      </c>
      <c r="J949" t="s">
        <v>48</v>
      </c>
    </row>
    <row r="950" spans="1:13" x14ac:dyDescent="0.35">
      <c r="A950" s="6">
        <v>45596</v>
      </c>
      <c r="B950" t="s">
        <v>45</v>
      </c>
      <c r="C950" t="s">
        <v>53</v>
      </c>
      <c r="D950">
        <v>5</v>
      </c>
      <c r="E950">
        <v>21</v>
      </c>
      <c r="F950">
        <v>2</v>
      </c>
      <c r="I950" t="s">
        <v>47</v>
      </c>
      <c r="J950" t="s">
        <v>48</v>
      </c>
      <c r="M950" t="s">
        <v>47</v>
      </c>
    </row>
    <row r="951" spans="1:13" x14ac:dyDescent="0.35">
      <c r="A951" s="6">
        <v>45596</v>
      </c>
      <c r="B951" t="s">
        <v>45</v>
      </c>
      <c r="C951" t="s">
        <v>53</v>
      </c>
      <c r="D951">
        <v>5</v>
      </c>
      <c r="E951">
        <v>21</v>
      </c>
      <c r="F951">
        <v>2</v>
      </c>
      <c r="I951" t="s">
        <v>47</v>
      </c>
      <c r="J951" t="s">
        <v>48</v>
      </c>
      <c r="M951" t="s">
        <v>47</v>
      </c>
    </row>
    <row r="952" spans="1:13" hidden="1" x14ac:dyDescent="0.35">
      <c r="A952" s="6">
        <v>45475</v>
      </c>
      <c r="B952" t="s">
        <v>1632</v>
      </c>
      <c r="C952" t="s">
        <v>55</v>
      </c>
      <c r="D952" t="s">
        <v>392</v>
      </c>
      <c r="E952">
        <v>34</v>
      </c>
      <c r="F952">
        <v>9</v>
      </c>
      <c r="I952" t="s">
        <v>47</v>
      </c>
      <c r="J952" t="s">
        <v>705</v>
      </c>
    </row>
    <row r="953" spans="1:13" hidden="1" x14ac:dyDescent="0.35">
      <c r="A953" s="6">
        <v>45477</v>
      </c>
      <c r="B953" t="s">
        <v>1619</v>
      </c>
      <c r="C953" t="s">
        <v>55</v>
      </c>
      <c r="D953" t="s">
        <v>129</v>
      </c>
      <c r="E953">
        <v>12</v>
      </c>
      <c r="F953">
        <v>4</v>
      </c>
      <c r="I953" t="s">
        <v>47</v>
      </c>
      <c r="J953" t="s">
        <v>48</v>
      </c>
    </row>
    <row r="954" spans="1:13" hidden="1" x14ac:dyDescent="0.35">
      <c r="A954" s="6">
        <v>45477</v>
      </c>
      <c r="B954" t="s">
        <v>1144</v>
      </c>
      <c r="C954" t="s">
        <v>55</v>
      </c>
      <c r="D954" t="s">
        <v>392</v>
      </c>
      <c r="E954">
        <v>25</v>
      </c>
      <c r="F954">
        <v>3</v>
      </c>
      <c r="I954" t="s">
        <v>47</v>
      </c>
      <c r="J954" t="s">
        <v>48</v>
      </c>
    </row>
    <row r="955" spans="1:13" hidden="1" x14ac:dyDescent="0.35">
      <c r="A955" s="6">
        <v>45477</v>
      </c>
      <c r="B955" t="s">
        <v>1144</v>
      </c>
      <c r="C955" t="s">
        <v>55</v>
      </c>
      <c r="D955" t="s">
        <v>392</v>
      </c>
      <c r="E955">
        <v>25</v>
      </c>
      <c r="F955">
        <v>3</v>
      </c>
      <c r="I955" t="s">
        <v>47</v>
      </c>
      <c r="J955" t="s">
        <v>48</v>
      </c>
    </row>
    <row r="956" spans="1:13" hidden="1" x14ac:dyDescent="0.35">
      <c r="A956" s="6">
        <v>45477</v>
      </c>
      <c r="B956" t="s">
        <v>1144</v>
      </c>
      <c r="C956" t="s">
        <v>55</v>
      </c>
      <c r="D956" t="s">
        <v>392</v>
      </c>
      <c r="E956">
        <v>25</v>
      </c>
      <c r="F956">
        <v>3</v>
      </c>
      <c r="I956" t="s">
        <v>47</v>
      </c>
      <c r="J956" t="s">
        <v>48</v>
      </c>
    </row>
    <row r="957" spans="1:13" hidden="1" x14ac:dyDescent="0.35">
      <c r="A957" s="6">
        <v>45478</v>
      </c>
      <c r="B957" t="s">
        <v>350</v>
      </c>
      <c r="C957" t="s">
        <v>53</v>
      </c>
      <c r="D957" t="s">
        <v>737</v>
      </c>
      <c r="E957">
        <v>23</v>
      </c>
      <c r="F957">
        <v>2</v>
      </c>
      <c r="G957" t="s">
        <v>34</v>
      </c>
    </row>
    <row r="958" spans="1:13" x14ac:dyDescent="0.35">
      <c r="A958" s="6">
        <v>45623</v>
      </c>
      <c r="B958" t="s">
        <v>45</v>
      </c>
      <c r="C958" t="s">
        <v>59</v>
      </c>
      <c r="D958">
        <v>1</v>
      </c>
      <c r="E958">
        <v>6</v>
      </c>
      <c r="F958">
        <v>3</v>
      </c>
      <c r="I958" t="s">
        <v>47</v>
      </c>
      <c r="J958" t="s">
        <v>48</v>
      </c>
      <c r="M958" t="s">
        <v>47</v>
      </c>
    </row>
    <row r="959" spans="1:13" hidden="1" x14ac:dyDescent="0.35">
      <c r="A959" s="6">
        <v>45482</v>
      </c>
      <c r="B959" t="s">
        <v>1628</v>
      </c>
      <c r="C959" t="s">
        <v>64</v>
      </c>
      <c r="D959" t="s">
        <v>585</v>
      </c>
      <c r="E959">
        <v>18</v>
      </c>
      <c r="F959">
        <v>4</v>
      </c>
      <c r="I959" t="s">
        <v>47</v>
      </c>
      <c r="J959" t="s">
        <v>48</v>
      </c>
    </row>
    <row r="960" spans="1:13" hidden="1" x14ac:dyDescent="0.35">
      <c r="A960" s="6">
        <v>45482</v>
      </c>
      <c r="B960" t="s">
        <v>1629</v>
      </c>
      <c r="C960" t="s">
        <v>53</v>
      </c>
      <c r="D960">
        <v>4</v>
      </c>
      <c r="E960">
        <v>3</v>
      </c>
      <c r="F960">
        <v>2</v>
      </c>
      <c r="I960" t="s">
        <v>47</v>
      </c>
      <c r="J960" t="s">
        <v>48</v>
      </c>
    </row>
    <row r="961" spans="1:13" x14ac:dyDescent="0.35">
      <c r="A961" s="6">
        <v>45637</v>
      </c>
      <c r="B961" t="s">
        <v>45</v>
      </c>
      <c r="C961" t="s">
        <v>53</v>
      </c>
      <c r="D961">
        <v>3</v>
      </c>
      <c r="E961">
        <v>22</v>
      </c>
      <c r="F961">
        <v>2</v>
      </c>
      <c r="I961" t="s">
        <v>47</v>
      </c>
      <c r="J961" t="s">
        <v>48</v>
      </c>
      <c r="M961" t="s">
        <v>47</v>
      </c>
    </row>
    <row r="962" spans="1:13" hidden="1" x14ac:dyDescent="0.35">
      <c r="A962" s="6">
        <v>45483</v>
      </c>
      <c r="B962" t="s">
        <v>608</v>
      </c>
      <c r="C962" t="s">
        <v>74</v>
      </c>
      <c r="D962" t="s">
        <v>129</v>
      </c>
      <c r="E962">
        <v>21</v>
      </c>
      <c r="F962">
        <v>1</v>
      </c>
      <c r="I962" t="s">
        <v>47</v>
      </c>
      <c r="J962" t="s">
        <v>48</v>
      </c>
    </row>
    <row r="963" spans="1:13" hidden="1" x14ac:dyDescent="0.35">
      <c r="A963" s="6">
        <v>45483</v>
      </c>
      <c r="B963" t="s">
        <v>608</v>
      </c>
      <c r="C963" t="s">
        <v>74</v>
      </c>
      <c r="D963" t="s">
        <v>129</v>
      </c>
      <c r="E963">
        <v>21</v>
      </c>
      <c r="F963">
        <v>1</v>
      </c>
      <c r="I963" t="s">
        <v>47</v>
      </c>
      <c r="J963" t="s">
        <v>48</v>
      </c>
    </row>
    <row r="964" spans="1:13" hidden="1" x14ac:dyDescent="0.35">
      <c r="A964" s="6">
        <v>45483</v>
      </c>
      <c r="B964" t="s">
        <v>608</v>
      </c>
      <c r="C964" t="s">
        <v>74</v>
      </c>
      <c r="D964" t="s">
        <v>129</v>
      </c>
      <c r="E964">
        <v>21</v>
      </c>
      <c r="F964">
        <v>1</v>
      </c>
      <c r="I964" t="s">
        <v>47</v>
      </c>
      <c r="J964" t="s">
        <v>48</v>
      </c>
    </row>
    <row r="965" spans="1:13" hidden="1" x14ac:dyDescent="0.35">
      <c r="A965" s="6">
        <v>45483</v>
      </c>
      <c r="B965" t="s">
        <v>608</v>
      </c>
      <c r="C965" t="s">
        <v>74</v>
      </c>
      <c r="D965" t="s">
        <v>129</v>
      </c>
      <c r="E965">
        <v>21</v>
      </c>
      <c r="F965">
        <v>1</v>
      </c>
      <c r="I965" t="s">
        <v>47</v>
      </c>
      <c r="J965" t="s">
        <v>48</v>
      </c>
    </row>
    <row r="966" spans="1:13" hidden="1" x14ac:dyDescent="0.35">
      <c r="A966" s="6">
        <v>45483</v>
      </c>
      <c r="B966" t="s">
        <v>608</v>
      </c>
      <c r="C966" t="s">
        <v>74</v>
      </c>
      <c r="D966" t="s">
        <v>129</v>
      </c>
      <c r="E966">
        <v>21</v>
      </c>
      <c r="F966">
        <v>1</v>
      </c>
      <c r="I966" t="s">
        <v>47</v>
      </c>
      <c r="J966" t="s">
        <v>48</v>
      </c>
    </row>
    <row r="967" spans="1:13" hidden="1" x14ac:dyDescent="0.35">
      <c r="A967" s="6">
        <v>45483</v>
      </c>
      <c r="B967" t="s">
        <v>608</v>
      </c>
      <c r="C967" t="s">
        <v>74</v>
      </c>
      <c r="D967" t="s">
        <v>129</v>
      </c>
      <c r="E967">
        <v>21</v>
      </c>
      <c r="F967">
        <v>1</v>
      </c>
      <c r="I967" t="s">
        <v>47</v>
      </c>
      <c r="J967" t="s">
        <v>48</v>
      </c>
    </row>
    <row r="968" spans="1:13" hidden="1" x14ac:dyDescent="0.35">
      <c r="A968" s="6">
        <v>45483</v>
      </c>
      <c r="B968" t="s">
        <v>608</v>
      </c>
      <c r="C968" t="s">
        <v>74</v>
      </c>
      <c r="D968" t="s">
        <v>129</v>
      </c>
      <c r="E968">
        <v>21</v>
      </c>
      <c r="F968">
        <v>1</v>
      </c>
      <c r="I968" t="s">
        <v>47</v>
      </c>
      <c r="J968" t="s">
        <v>48</v>
      </c>
    </row>
    <row r="969" spans="1:13" hidden="1" x14ac:dyDescent="0.35">
      <c r="A969" s="6">
        <v>45483</v>
      </c>
      <c r="B969" t="s">
        <v>608</v>
      </c>
      <c r="C969" t="s">
        <v>74</v>
      </c>
      <c r="D969" t="s">
        <v>129</v>
      </c>
      <c r="E969">
        <v>21</v>
      </c>
      <c r="F969">
        <v>1</v>
      </c>
      <c r="I969" t="s">
        <v>47</v>
      </c>
      <c r="J969" t="s">
        <v>48</v>
      </c>
    </row>
    <row r="970" spans="1:13" hidden="1" x14ac:dyDescent="0.35">
      <c r="A970" s="6">
        <v>45483</v>
      </c>
      <c r="B970" t="s">
        <v>608</v>
      </c>
      <c r="C970" t="s">
        <v>74</v>
      </c>
      <c r="D970" t="s">
        <v>129</v>
      </c>
      <c r="E970">
        <v>21</v>
      </c>
      <c r="F970">
        <v>1</v>
      </c>
      <c r="I970" t="s">
        <v>47</v>
      </c>
      <c r="J970" t="s">
        <v>48</v>
      </c>
    </row>
    <row r="971" spans="1:13" hidden="1" x14ac:dyDescent="0.35">
      <c r="A971" s="6">
        <v>45483</v>
      </c>
      <c r="B971" t="s">
        <v>608</v>
      </c>
      <c r="C971" t="s">
        <v>74</v>
      </c>
      <c r="D971" t="s">
        <v>129</v>
      </c>
      <c r="E971">
        <v>21</v>
      </c>
      <c r="F971">
        <v>1</v>
      </c>
      <c r="I971" t="s">
        <v>47</v>
      </c>
      <c r="J971" t="s">
        <v>48</v>
      </c>
    </row>
    <row r="972" spans="1:13" x14ac:dyDescent="0.35">
      <c r="A972" s="6">
        <v>45629</v>
      </c>
      <c r="B972" t="s">
        <v>45</v>
      </c>
      <c r="C972" t="s">
        <v>115</v>
      </c>
      <c r="D972">
        <v>7</v>
      </c>
      <c r="E972">
        <v>19</v>
      </c>
      <c r="F972">
        <v>2</v>
      </c>
      <c r="I972" t="s">
        <v>47</v>
      </c>
      <c r="J972" t="s">
        <v>48</v>
      </c>
      <c r="M972" t="s">
        <v>47</v>
      </c>
    </row>
    <row r="973" spans="1:13" x14ac:dyDescent="0.35">
      <c r="A973" s="6">
        <v>45602</v>
      </c>
      <c r="B973" t="s">
        <v>2012</v>
      </c>
      <c r="C973" t="s">
        <v>55</v>
      </c>
      <c r="D973" t="s">
        <v>930</v>
      </c>
      <c r="E973">
        <v>8</v>
      </c>
      <c r="F973">
        <v>2</v>
      </c>
      <c r="I973" t="s">
        <v>47</v>
      </c>
      <c r="J973" t="s">
        <v>48</v>
      </c>
      <c r="M973" t="s">
        <v>47</v>
      </c>
    </row>
    <row r="974" spans="1:13" x14ac:dyDescent="0.35">
      <c r="A974" s="6">
        <v>45408</v>
      </c>
      <c r="B974" t="s">
        <v>1466</v>
      </c>
      <c r="C974" t="s">
        <v>55</v>
      </c>
      <c r="D974" t="s">
        <v>1254</v>
      </c>
      <c r="E974">
        <v>24</v>
      </c>
      <c r="F974">
        <v>1</v>
      </c>
      <c r="I974" t="s">
        <v>47</v>
      </c>
      <c r="J974" t="s">
        <v>48</v>
      </c>
      <c r="M974" t="s">
        <v>47</v>
      </c>
    </row>
    <row r="975" spans="1:13" x14ac:dyDescent="0.35">
      <c r="A975" s="6">
        <v>45436</v>
      </c>
      <c r="B975" t="s">
        <v>1466</v>
      </c>
      <c r="C975" t="s">
        <v>55</v>
      </c>
      <c r="D975" t="s">
        <v>930</v>
      </c>
      <c r="E975">
        <v>22</v>
      </c>
      <c r="F975">
        <v>1</v>
      </c>
      <c r="I975" t="s">
        <v>47</v>
      </c>
      <c r="J975" t="s">
        <v>48</v>
      </c>
      <c r="M975" t="s">
        <v>47</v>
      </c>
    </row>
    <row r="976" spans="1:13" x14ac:dyDescent="0.35">
      <c r="A976" s="6">
        <v>45568</v>
      </c>
      <c r="B976" t="s">
        <v>2080</v>
      </c>
      <c r="C976" t="s">
        <v>55</v>
      </c>
      <c r="D976" t="s">
        <v>930</v>
      </c>
      <c r="E976">
        <v>18</v>
      </c>
      <c r="F976">
        <v>2</v>
      </c>
      <c r="I976" t="s">
        <v>47</v>
      </c>
      <c r="J976" t="s">
        <v>48</v>
      </c>
      <c r="M976" t="s">
        <v>47</v>
      </c>
    </row>
    <row r="977" spans="1:13" x14ac:dyDescent="0.35">
      <c r="A977" s="6">
        <v>45419</v>
      </c>
      <c r="B977" t="s">
        <v>1494</v>
      </c>
      <c r="C977" t="s">
        <v>115</v>
      </c>
      <c r="D977">
        <v>10</v>
      </c>
      <c r="E977">
        <v>23</v>
      </c>
      <c r="F977">
        <v>1</v>
      </c>
      <c r="I977" t="s">
        <v>47</v>
      </c>
      <c r="J977" t="s">
        <v>48</v>
      </c>
      <c r="M977" t="s">
        <v>47</v>
      </c>
    </row>
    <row r="978" spans="1:13" x14ac:dyDescent="0.35">
      <c r="A978" s="6">
        <v>45559</v>
      </c>
      <c r="B978" t="s">
        <v>1259</v>
      </c>
      <c r="C978" t="s">
        <v>225</v>
      </c>
      <c r="D978" t="s">
        <v>1779</v>
      </c>
      <c r="E978">
        <v>2</v>
      </c>
      <c r="F978">
        <v>1</v>
      </c>
      <c r="I978" t="s">
        <v>47</v>
      </c>
      <c r="J978" t="s">
        <v>360</v>
      </c>
      <c r="M978" t="s">
        <v>47</v>
      </c>
    </row>
    <row r="979" spans="1:13" x14ac:dyDescent="0.35">
      <c r="A979" s="6">
        <v>45559</v>
      </c>
      <c r="B979" t="s">
        <v>1259</v>
      </c>
      <c r="C979" t="s">
        <v>225</v>
      </c>
      <c r="D979" t="s">
        <v>1780</v>
      </c>
      <c r="E979">
        <v>1</v>
      </c>
      <c r="F979">
        <v>1</v>
      </c>
      <c r="I979" t="s">
        <v>47</v>
      </c>
      <c r="J979" t="s">
        <v>360</v>
      </c>
      <c r="M979" t="s">
        <v>47</v>
      </c>
    </row>
    <row r="980" spans="1:13" x14ac:dyDescent="0.35">
      <c r="A980" s="6">
        <v>45615</v>
      </c>
      <c r="B980" t="s">
        <v>1259</v>
      </c>
      <c r="C980" t="s">
        <v>225</v>
      </c>
      <c r="D980">
        <v>1</v>
      </c>
      <c r="E980">
        <v>1</v>
      </c>
      <c r="F980">
        <v>1</v>
      </c>
      <c r="I980" t="s">
        <v>47</v>
      </c>
      <c r="J980" t="s">
        <v>48</v>
      </c>
      <c r="M980" t="s">
        <v>47</v>
      </c>
    </row>
    <row r="981" spans="1:13" x14ac:dyDescent="0.35">
      <c r="A981" s="6">
        <v>45632</v>
      </c>
      <c r="B981" t="s">
        <v>1259</v>
      </c>
      <c r="C981" t="s">
        <v>225</v>
      </c>
      <c r="D981" t="s">
        <v>406</v>
      </c>
      <c r="E981">
        <v>10</v>
      </c>
      <c r="F981">
        <v>7</v>
      </c>
      <c r="I981" t="s">
        <v>47</v>
      </c>
      <c r="J981" t="s">
        <v>48</v>
      </c>
      <c r="M981" t="s">
        <v>47</v>
      </c>
    </row>
    <row r="982" spans="1:13" x14ac:dyDescent="0.35">
      <c r="A982" s="6">
        <v>45398</v>
      </c>
      <c r="B982" t="s">
        <v>1427</v>
      </c>
      <c r="C982" t="s">
        <v>115</v>
      </c>
      <c r="D982" t="s">
        <v>149</v>
      </c>
      <c r="E982">
        <v>33</v>
      </c>
      <c r="F982">
        <v>2</v>
      </c>
      <c r="I982" t="s">
        <v>47</v>
      </c>
      <c r="J982" t="s">
        <v>1358</v>
      </c>
      <c r="M982" t="s">
        <v>47</v>
      </c>
    </row>
    <row r="983" spans="1:13" x14ac:dyDescent="0.35">
      <c r="A983" s="6">
        <v>45398</v>
      </c>
      <c r="B983" t="s">
        <v>1427</v>
      </c>
      <c r="C983" t="s">
        <v>115</v>
      </c>
      <c r="D983" t="s">
        <v>149</v>
      </c>
      <c r="E983">
        <v>33</v>
      </c>
      <c r="F983">
        <v>2</v>
      </c>
      <c r="I983" t="s">
        <v>47</v>
      </c>
      <c r="J983" t="s">
        <v>1358</v>
      </c>
      <c r="M983" t="s">
        <v>47</v>
      </c>
    </row>
    <row r="984" spans="1:13" x14ac:dyDescent="0.35">
      <c r="A984" s="6">
        <v>45635</v>
      </c>
      <c r="B984" t="s">
        <v>86</v>
      </c>
      <c r="C984" t="s">
        <v>53</v>
      </c>
      <c r="D984">
        <v>5</v>
      </c>
      <c r="E984">
        <v>20</v>
      </c>
      <c r="F984">
        <v>2</v>
      </c>
      <c r="I984" t="s">
        <v>47</v>
      </c>
      <c r="J984" t="s">
        <v>48</v>
      </c>
      <c r="M984" t="s">
        <v>47</v>
      </c>
    </row>
    <row r="985" spans="1:13" x14ac:dyDescent="0.35">
      <c r="A985" s="6">
        <v>45635</v>
      </c>
      <c r="B985" t="s">
        <v>86</v>
      </c>
      <c r="C985" t="s">
        <v>53</v>
      </c>
      <c r="D985">
        <v>5</v>
      </c>
      <c r="E985">
        <v>20</v>
      </c>
      <c r="F985">
        <v>2</v>
      </c>
      <c r="I985" t="s">
        <v>47</v>
      </c>
      <c r="J985" t="s">
        <v>48</v>
      </c>
      <c r="M985" t="s">
        <v>47</v>
      </c>
    </row>
    <row r="986" spans="1:13" x14ac:dyDescent="0.35">
      <c r="A986" s="6">
        <v>45636</v>
      </c>
      <c r="B986" t="s">
        <v>86</v>
      </c>
      <c r="C986" t="s">
        <v>115</v>
      </c>
      <c r="D986" t="s">
        <v>334</v>
      </c>
      <c r="E986">
        <v>6</v>
      </c>
      <c r="F986">
        <v>2</v>
      </c>
      <c r="I986" t="s">
        <v>47</v>
      </c>
      <c r="J986" t="s">
        <v>48</v>
      </c>
      <c r="M986" t="s">
        <v>47</v>
      </c>
    </row>
    <row r="987" spans="1:13" hidden="1" x14ac:dyDescent="0.35">
      <c r="A987" s="6">
        <v>45497</v>
      </c>
      <c r="B987" t="s">
        <v>1623</v>
      </c>
      <c r="C987" t="s">
        <v>1266</v>
      </c>
      <c r="D987" t="s">
        <v>1486</v>
      </c>
      <c r="E987">
        <v>8</v>
      </c>
      <c r="F987">
        <v>4</v>
      </c>
      <c r="I987" t="s">
        <v>47</v>
      </c>
      <c r="J987" t="s">
        <v>48</v>
      </c>
    </row>
    <row r="988" spans="1:13" hidden="1" x14ac:dyDescent="0.35">
      <c r="A988" s="6">
        <v>45497</v>
      </c>
      <c r="B988" t="s">
        <v>1259</v>
      </c>
      <c r="C988" t="s">
        <v>225</v>
      </c>
      <c r="D988">
        <v>1</v>
      </c>
      <c r="E988">
        <v>2</v>
      </c>
      <c r="F988">
        <v>1</v>
      </c>
      <c r="I988" t="s">
        <v>47</v>
      </c>
      <c r="J988" t="s">
        <v>48</v>
      </c>
    </row>
    <row r="989" spans="1:13" x14ac:dyDescent="0.35">
      <c r="A989" s="6">
        <v>45638</v>
      </c>
      <c r="B989" t="s">
        <v>86</v>
      </c>
      <c r="C989" t="s">
        <v>53</v>
      </c>
      <c r="D989">
        <v>6</v>
      </c>
      <c r="E989">
        <v>16</v>
      </c>
      <c r="F989">
        <v>2</v>
      </c>
      <c r="I989" t="s">
        <v>47</v>
      </c>
      <c r="J989" t="s">
        <v>48</v>
      </c>
      <c r="M989" t="s">
        <v>47</v>
      </c>
    </row>
    <row r="990" spans="1:13" x14ac:dyDescent="0.35">
      <c r="A990" s="6">
        <v>45638</v>
      </c>
      <c r="B990" t="s">
        <v>86</v>
      </c>
      <c r="C990" t="s">
        <v>53</v>
      </c>
      <c r="D990">
        <v>6</v>
      </c>
      <c r="E990">
        <v>16</v>
      </c>
      <c r="F990">
        <v>2</v>
      </c>
      <c r="I990" t="s">
        <v>47</v>
      </c>
      <c r="J990" t="s">
        <v>48</v>
      </c>
      <c r="M990" t="s">
        <v>47</v>
      </c>
    </row>
    <row r="991" spans="1:13" x14ac:dyDescent="0.35">
      <c r="A991" s="6">
        <v>45639</v>
      </c>
      <c r="B991" t="s">
        <v>86</v>
      </c>
      <c r="C991" t="s">
        <v>59</v>
      </c>
      <c r="D991">
        <v>2</v>
      </c>
      <c r="E991">
        <v>7</v>
      </c>
      <c r="F991">
        <v>4</v>
      </c>
      <c r="I991" t="s">
        <v>47</v>
      </c>
      <c r="J991" t="s">
        <v>48</v>
      </c>
      <c r="M991" t="s">
        <v>47</v>
      </c>
    </row>
    <row r="992" spans="1:13" hidden="1" x14ac:dyDescent="0.35">
      <c r="A992" s="6">
        <v>45503</v>
      </c>
      <c r="B992" t="s">
        <v>787</v>
      </c>
      <c r="C992" t="s">
        <v>55</v>
      </c>
      <c r="D992" t="s">
        <v>978</v>
      </c>
      <c r="E992">
        <v>24</v>
      </c>
      <c r="F992">
        <v>6</v>
      </c>
      <c r="I992" t="s">
        <v>47</v>
      </c>
      <c r="J992" t="s">
        <v>48</v>
      </c>
    </row>
    <row r="993" spans="1:13" hidden="1" x14ac:dyDescent="0.35">
      <c r="A993" s="6">
        <v>45503</v>
      </c>
      <c r="B993" t="s">
        <v>1627</v>
      </c>
      <c r="C993" t="s">
        <v>53</v>
      </c>
      <c r="D993" t="s">
        <v>744</v>
      </c>
      <c r="E993">
        <v>5</v>
      </c>
      <c r="F993">
        <v>2</v>
      </c>
      <c r="I993" t="s">
        <v>47</v>
      </c>
      <c r="J993" t="s">
        <v>48</v>
      </c>
    </row>
    <row r="994" spans="1:13" x14ac:dyDescent="0.35">
      <c r="A994" s="6">
        <v>45575</v>
      </c>
      <c r="B994" t="s">
        <v>86</v>
      </c>
      <c r="C994" t="s">
        <v>115</v>
      </c>
      <c r="D994" t="s">
        <v>129</v>
      </c>
      <c r="E994">
        <v>3</v>
      </c>
      <c r="F994">
        <v>2</v>
      </c>
      <c r="I994" t="s">
        <v>47</v>
      </c>
      <c r="J994" t="s">
        <v>48</v>
      </c>
      <c r="M994" t="s">
        <v>47</v>
      </c>
    </row>
    <row r="995" spans="1:13" x14ac:dyDescent="0.35">
      <c r="A995" s="6">
        <v>45639</v>
      </c>
      <c r="B995" t="s">
        <v>1865</v>
      </c>
      <c r="C995" t="s">
        <v>53</v>
      </c>
      <c r="D995" t="s">
        <v>1247</v>
      </c>
      <c r="E995">
        <v>8</v>
      </c>
      <c r="F995">
        <v>3</v>
      </c>
      <c r="I995" t="s">
        <v>47</v>
      </c>
      <c r="J995" t="s">
        <v>48</v>
      </c>
      <c r="M995" t="s">
        <v>47</v>
      </c>
    </row>
    <row r="996" spans="1:13" x14ac:dyDescent="0.35">
      <c r="A996" s="6">
        <v>45642</v>
      </c>
      <c r="B996" t="s">
        <v>1865</v>
      </c>
      <c r="C996" t="s">
        <v>115</v>
      </c>
      <c r="D996">
        <v>7</v>
      </c>
      <c r="E996">
        <v>1</v>
      </c>
      <c r="F996">
        <v>1</v>
      </c>
      <c r="I996" t="s">
        <v>47</v>
      </c>
      <c r="J996" t="s">
        <v>48</v>
      </c>
      <c r="M996" t="s">
        <v>47</v>
      </c>
    </row>
    <row r="997" spans="1:13" x14ac:dyDescent="0.35">
      <c r="A997" s="6">
        <v>45349</v>
      </c>
      <c r="B997" t="s">
        <v>1038</v>
      </c>
      <c r="C997" t="s">
        <v>64</v>
      </c>
      <c r="D997" t="s">
        <v>585</v>
      </c>
      <c r="E997">
        <v>2</v>
      </c>
      <c r="F997">
        <v>1</v>
      </c>
      <c r="I997" t="s">
        <v>47</v>
      </c>
      <c r="J997" t="s">
        <v>48</v>
      </c>
      <c r="M997" t="s">
        <v>47</v>
      </c>
    </row>
    <row r="998" spans="1:13" x14ac:dyDescent="0.35">
      <c r="A998" s="6">
        <v>45630</v>
      </c>
      <c r="B998" t="s">
        <v>1038</v>
      </c>
      <c r="C998" t="s">
        <v>64</v>
      </c>
      <c r="D998" t="s">
        <v>585</v>
      </c>
      <c r="E998">
        <v>15</v>
      </c>
      <c r="F998">
        <v>5</v>
      </c>
      <c r="I998" t="s">
        <v>47</v>
      </c>
      <c r="M998" t="s">
        <v>47</v>
      </c>
    </row>
    <row r="999" spans="1:13" x14ac:dyDescent="0.35">
      <c r="A999" s="6">
        <v>45631</v>
      </c>
      <c r="B999" t="s">
        <v>1855</v>
      </c>
      <c r="C999" t="s">
        <v>53</v>
      </c>
      <c r="D999" t="s">
        <v>249</v>
      </c>
      <c r="E999">
        <v>7</v>
      </c>
      <c r="F999">
        <v>2</v>
      </c>
      <c r="I999" t="s">
        <v>47</v>
      </c>
      <c r="J999" t="s">
        <v>1802</v>
      </c>
      <c r="K999" t="s">
        <v>47</v>
      </c>
      <c r="M999" t="s">
        <v>47</v>
      </c>
    </row>
    <row r="1000" spans="1:13" x14ac:dyDescent="0.35">
      <c r="A1000" s="6">
        <v>45462</v>
      </c>
      <c r="B1000" t="s">
        <v>1585</v>
      </c>
      <c r="C1000" t="s">
        <v>64</v>
      </c>
      <c r="D1000" t="s">
        <v>585</v>
      </c>
      <c r="E1000">
        <v>9</v>
      </c>
      <c r="F1000">
        <v>2</v>
      </c>
      <c r="I1000" t="s">
        <v>47</v>
      </c>
      <c r="J1000" t="s">
        <v>48</v>
      </c>
      <c r="M1000" t="s">
        <v>47</v>
      </c>
    </row>
    <row r="1001" spans="1:13" x14ac:dyDescent="0.35">
      <c r="A1001" s="6">
        <v>45482</v>
      </c>
      <c r="B1001" t="s">
        <v>1630</v>
      </c>
      <c r="C1001" t="s">
        <v>59</v>
      </c>
      <c r="D1001" t="s">
        <v>406</v>
      </c>
      <c r="E1001">
        <v>14</v>
      </c>
      <c r="F1001">
        <v>2</v>
      </c>
      <c r="I1001" t="s">
        <v>47</v>
      </c>
      <c r="J1001" t="s">
        <v>48</v>
      </c>
      <c r="M1001" t="s">
        <v>47</v>
      </c>
    </row>
    <row r="1002" spans="1:13" x14ac:dyDescent="0.35">
      <c r="A1002" s="6">
        <v>45545</v>
      </c>
      <c r="B1002" t="s">
        <v>1630</v>
      </c>
      <c r="C1002" t="s">
        <v>53</v>
      </c>
      <c r="D1002">
        <v>4</v>
      </c>
      <c r="E1002">
        <v>23</v>
      </c>
      <c r="F1002">
        <v>2</v>
      </c>
      <c r="G1002" t="s">
        <v>1332</v>
      </c>
      <c r="L1002" t="s">
        <v>47</v>
      </c>
      <c r="M1002" t="s">
        <v>47</v>
      </c>
    </row>
    <row r="1003" spans="1:13" x14ac:dyDescent="0.35">
      <c r="A1003" s="6">
        <v>45565</v>
      </c>
      <c r="B1003" t="s">
        <v>1630</v>
      </c>
      <c r="C1003" t="s">
        <v>53</v>
      </c>
      <c r="D1003">
        <v>5</v>
      </c>
      <c r="E1003">
        <v>21</v>
      </c>
      <c r="F1003">
        <v>2</v>
      </c>
      <c r="G1003" t="s">
        <v>1332</v>
      </c>
      <c r="L1003" t="s">
        <v>47</v>
      </c>
      <c r="M1003" t="s">
        <v>47</v>
      </c>
    </row>
    <row r="1004" spans="1:13" x14ac:dyDescent="0.35">
      <c r="A1004" s="6">
        <v>45622</v>
      </c>
      <c r="B1004" t="s">
        <v>1630</v>
      </c>
      <c r="C1004" t="s">
        <v>59</v>
      </c>
      <c r="D1004">
        <v>0</v>
      </c>
      <c r="E1004">
        <v>23</v>
      </c>
      <c r="F1004">
        <v>3</v>
      </c>
      <c r="G1004" t="s">
        <v>1725</v>
      </c>
      <c r="L1004" t="s">
        <v>47</v>
      </c>
      <c r="M1004" t="s">
        <v>47</v>
      </c>
    </row>
    <row r="1005" spans="1:13" x14ac:dyDescent="0.35">
      <c r="A1005" s="6">
        <v>45622</v>
      </c>
      <c r="B1005" t="s">
        <v>1630</v>
      </c>
      <c r="C1005" t="s">
        <v>59</v>
      </c>
      <c r="D1005">
        <v>0</v>
      </c>
      <c r="E1005">
        <v>23</v>
      </c>
      <c r="F1005">
        <v>3</v>
      </c>
      <c r="G1005" t="s">
        <v>1725</v>
      </c>
      <c r="L1005" t="s">
        <v>47</v>
      </c>
      <c r="M1005" t="s">
        <v>47</v>
      </c>
    </row>
    <row r="1006" spans="1:13" x14ac:dyDescent="0.35">
      <c r="A1006" s="6">
        <v>45622</v>
      </c>
      <c r="B1006" t="s">
        <v>1630</v>
      </c>
      <c r="C1006" t="s">
        <v>59</v>
      </c>
      <c r="D1006">
        <v>3</v>
      </c>
      <c r="E1006">
        <v>23</v>
      </c>
      <c r="F1006">
        <v>2</v>
      </c>
      <c r="I1006" t="s">
        <v>47</v>
      </c>
      <c r="J1006" t="s">
        <v>48</v>
      </c>
      <c r="M1006" t="s">
        <v>47</v>
      </c>
    </row>
    <row r="1007" spans="1:13" hidden="1" x14ac:dyDescent="0.35">
      <c r="A1007" s="6">
        <v>45510</v>
      </c>
      <c r="B1007" t="s">
        <v>1614</v>
      </c>
      <c r="C1007" t="s">
        <v>64</v>
      </c>
      <c r="D1007" t="s">
        <v>585</v>
      </c>
      <c r="E1007">
        <v>11</v>
      </c>
      <c r="F1007">
        <v>3</v>
      </c>
      <c r="I1007" t="s">
        <v>47</v>
      </c>
      <c r="J1007" t="s">
        <v>48</v>
      </c>
    </row>
    <row r="1008" spans="1:13" x14ac:dyDescent="0.35">
      <c r="A1008" s="6">
        <v>45622</v>
      </c>
      <c r="B1008" t="s">
        <v>1630</v>
      </c>
      <c r="C1008" t="s">
        <v>59</v>
      </c>
      <c r="D1008">
        <v>3</v>
      </c>
      <c r="E1008">
        <v>21</v>
      </c>
      <c r="F1008">
        <v>2</v>
      </c>
      <c r="I1008" t="s">
        <v>47</v>
      </c>
      <c r="J1008" t="s">
        <v>48</v>
      </c>
      <c r="M1008" t="s">
        <v>47</v>
      </c>
    </row>
    <row r="1009" spans="1:13" x14ac:dyDescent="0.35">
      <c r="A1009" s="6">
        <v>45623</v>
      </c>
      <c r="B1009" t="s">
        <v>1630</v>
      </c>
      <c r="C1009" t="s">
        <v>59</v>
      </c>
      <c r="D1009">
        <v>3</v>
      </c>
      <c r="E1009">
        <v>23</v>
      </c>
      <c r="F1009">
        <v>2</v>
      </c>
      <c r="I1009" t="s">
        <v>47</v>
      </c>
      <c r="J1009" t="s">
        <v>48</v>
      </c>
      <c r="M1009" t="s">
        <v>47</v>
      </c>
    </row>
    <row r="1010" spans="1:13" x14ac:dyDescent="0.35">
      <c r="A1010" s="6">
        <v>45623</v>
      </c>
      <c r="B1010" t="s">
        <v>1630</v>
      </c>
      <c r="C1010" t="s">
        <v>59</v>
      </c>
      <c r="D1010">
        <v>3</v>
      </c>
      <c r="E1010">
        <v>23</v>
      </c>
      <c r="F1010">
        <v>3</v>
      </c>
      <c r="I1010" t="s">
        <v>47</v>
      </c>
      <c r="J1010" t="s">
        <v>48</v>
      </c>
      <c r="M1010" t="s">
        <v>47</v>
      </c>
    </row>
    <row r="1011" spans="1:13" x14ac:dyDescent="0.35">
      <c r="A1011" s="6">
        <v>45624</v>
      </c>
      <c r="B1011" t="s">
        <v>1630</v>
      </c>
      <c r="C1011" t="s">
        <v>59</v>
      </c>
      <c r="D1011">
        <v>0</v>
      </c>
      <c r="E1011">
        <v>23</v>
      </c>
      <c r="F1011">
        <v>2</v>
      </c>
      <c r="G1011" t="s">
        <v>1725</v>
      </c>
      <c r="L1011" t="s">
        <v>47</v>
      </c>
      <c r="M1011" t="s">
        <v>47</v>
      </c>
    </row>
    <row r="1012" spans="1:13" x14ac:dyDescent="0.35">
      <c r="A1012" s="6">
        <v>45624</v>
      </c>
      <c r="B1012" t="s">
        <v>1630</v>
      </c>
      <c r="C1012" t="s">
        <v>59</v>
      </c>
      <c r="D1012">
        <v>0</v>
      </c>
      <c r="E1012">
        <v>23</v>
      </c>
      <c r="F1012">
        <v>2</v>
      </c>
      <c r="G1012" t="s">
        <v>1725</v>
      </c>
      <c r="L1012" t="s">
        <v>47</v>
      </c>
      <c r="M1012" t="s">
        <v>47</v>
      </c>
    </row>
    <row r="1013" spans="1:13" hidden="1" x14ac:dyDescent="0.35">
      <c r="A1013" s="6">
        <v>45513</v>
      </c>
      <c r="B1013" t="s">
        <v>1610</v>
      </c>
      <c r="C1013" t="s">
        <v>55</v>
      </c>
      <c r="D1013" t="s">
        <v>1412</v>
      </c>
      <c r="E1013">
        <v>15</v>
      </c>
      <c r="F1013">
        <v>3</v>
      </c>
      <c r="I1013" t="s">
        <v>47</v>
      </c>
    </row>
    <row r="1014" spans="1:13" x14ac:dyDescent="0.35">
      <c r="A1014" s="6">
        <v>45632</v>
      </c>
      <c r="B1014" t="s">
        <v>1630</v>
      </c>
      <c r="C1014" t="s">
        <v>53</v>
      </c>
      <c r="D1014">
        <v>4</v>
      </c>
      <c r="E1014">
        <v>22</v>
      </c>
      <c r="F1014">
        <v>2</v>
      </c>
      <c r="G1014" t="s">
        <v>827</v>
      </c>
      <c r="L1014" t="s">
        <v>47</v>
      </c>
      <c r="M1014" t="s">
        <v>47</v>
      </c>
    </row>
    <row r="1015" spans="1:13" hidden="1" x14ac:dyDescent="0.35">
      <c r="A1015" s="6">
        <v>45515</v>
      </c>
      <c r="B1015" t="s">
        <v>1609</v>
      </c>
      <c r="C1015" t="s">
        <v>55</v>
      </c>
      <c r="D1015" s="11">
        <v>10</v>
      </c>
      <c r="E1015">
        <v>20</v>
      </c>
      <c r="F1015">
        <v>2</v>
      </c>
      <c r="I1015" t="s">
        <v>47</v>
      </c>
    </row>
    <row r="1016" spans="1:13" x14ac:dyDescent="0.35">
      <c r="A1016" s="6">
        <v>45632</v>
      </c>
      <c r="B1016" t="s">
        <v>1630</v>
      </c>
      <c r="C1016" t="s">
        <v>53</v>
      </c>
      <c r="D1016">
        <v>4</v>
      </c>
      <c r="E1016">
        <v>22</v>
      </c>
      <c r="F1016">
        <v>2</v>
      </c>
      <c r="I1016" t="s">
        <v>47</v>
      </c>
      <c r="J1016" t="s">
        <v>48</v>
      </c>
      <c r="M1016" t="s">
        <v>47</v>
      </c>
    </row>
    <row r="1017" spans="1:13" x14ac:dyDescent="0.35">
      <c r="A1017" s="6">
        <v>45637</v>
      </c>
      <c r="B1017" t="s">
        <v>1630</v>
      </c>
      <c r="C1017" t="s">
        <v>115</v>
      </c>
      <c r="D1017" t="s">
        <v>204</v>
      </c>
      <c r="E1017">
        <v>10</v>
      </c>
      <c r="F1017">
        <v>5</v>
      </c>
      <c r="I1017" t="s">
        <v>47</v>
      </c>
      <c r="J1017" t="s">
        <v>1802</v>
      </c>
      <c r="M1017" t="s">
        <v>47</v>
      </c>
    </row>
    <row r="1018" spans="1:13" x14ac:dyDescent="0.35">
      <c r="A1018" s="6">
        <v>45642</v>
      </c>
      <c r="B1018" t="s">
        <v>1630</v>
      </c>
      <c r="C1018" t="s">
        <v>53</v>
      </c>
      <c r="D1018">
        <v>5</v>
      </c>
      <c r="E1018">
        <v>22</v>
      </c>
      <c r="F1018">
        <v>2</v>
      </c>
      <c r="G1018" t="s">
        <v>827</v>
      </c>
      <c r="L1018" t="s">
        <v>47</v>
      </c>
      <c r="M1018" t="s">
        <v>47</v>
      </c>
    </row>
    <row r="1019" spans="1:13" x14ac:dyDescent="0.35">
      <c r="A1019" s="6">
        <v>45642</v>
      </c>
      <c r="B1019" t="s">
        <v>1630</v>
      </c>
      <c r="C1019" t="s">
        <v>53</v>
      </c>
      <c r="D1019">
        <v>5</v>
      </c>
      <c r="E1019">
        <v>22</v>
      </c>
      <c r="F1019">
        <v>2</v>
      </c>
      <c r="G1019" t="s">
        <v>827</v>
      </c>
      <c r="L1019" t="s">
        <v>47</v>
      </c>
      <c r="M1019" t="s">
        <v>47</v>
      </c>
    </row>
    <row r="1020" spans="1:13" x14ac:dyDescent="0.35">
      <c r="A1020" s="6">
        <v>45642</v>
      </c>
      <c r="B1020" t="s">
        <v>1630</v>
      </c>
      <c r="C1020" t="s">
        <v>53</v>
      </c>
      <c r="D1020">
        <v>5</v>
      </c>
      <c r="E1020">
        <v>22</v>
      </c>
      <c r="F1020">
        <v>2</v>
      </c>
      <c r="G1020" t="s">
        <v>827</v>
      </c>
      <c r="L1020" t="s">
        <v>47</v>
      </c>
      <c r="M1020" t="s">
        <v>47</v>
      </c>
    </row>
    <row r="1021" spans="1:13" hidden="1" x14ac:dyDescent="0.35">
      <c r="A1021" s="6">
        <v>45517</v>
      </c>
      <c r="B1021" t="s">
        <v>1696</v>
      </c>
      <c r="C1021" t="s">
        <v>55</v>
      </c>
      <c r="D1021" t="s">
        <v>1004</v>
      </c>
      <c r="E1021">
        <v>8</v>
      </c>
      <c r="F1021">
        <v>1</v>
      </c>
      <c r="I1021" t="s">
        <v>47</v>
      </c>
    </row>
    <row r="1022" spans="1:13" hidden="1" x14ac:dyDescent="0.35">
      <c r="A1022" s="6">
        <v>45517</v>
      </c>
      <c r="B1022" t="s">
        <v>1465</v>
      </c>
      <c r="C1022" t="s">
        <v>64</v>
      </c>
      <c r="D1022" t="s">
        <v>585</v>
      </c>
      <c r="E1022">
        <v>5</v>
      </c>
      <c r="F1022">
        <v>1</v>
      </c>
      <c r="I1022" t="s">
        <v>47</v>
      </c>
      <c r="J1022" t="s">
        <v>48</v>
      </c>
    </row>
    <row r="1023" spans="1:13" hidden="1" x14ac:dyDescent="0.35">
      <c r="A1023" s="6">
        <v>45517</v>
      </c>
      <c r="B1023" t="s">
        <v>1614</v>
      </c>
      <c r="C1023" t="s">
        <v>64</v>
      </c>
      <c r="D1023" t="s">
        <v>585</v>
      </c>
      <c r="E1023">
        <v>11</v>
      </c>
      <c r="F1023">
        <v>3</v>
      </c>
      <c r="I1023" t="s">
        <v>47</v>
      </c>
      <c r="J1023" t="s">
        <v>48</v>
      </c>
    </row>
    <row r="1024" spans="1:13" x14ac:dyDescent="0.35">
      <c r="A1024" s="6">
        <v>45642</v>
      </c>
      <c r="B1024" t="s">
        <v>1630</v>
      </c>
      <c r="C1024" t="s">
        <v>53</v>
      </c>
      <c r="D1024">
        <v>5</v>
      </c>
      <c r="E1024">
        <v>22</v>
      </c>
      <c r="F1024">
        <v>2</v>
      </c>
      <c r="G1024" t="s">
        <v>827</v>
      </c>
      <c r="L1024" t="s">
        <v>47</v>
      </c>
      <c r="M1024" t="s">
        <v>47</v>
      </c>
    </row>
    <row r="1025" spans="1:13" x14ac:dyDescent="0.35">
      <c r="A1025" s="6">
        <v>45645</v>
      </c>
      <c r="B1025" t="s">
        <v>1630</v>
      </c>
      <c r="C1025" t="s">
        <v>115</v>
      </c>
      <c r="D1025">
        <v>8</v>
      </c>
      <c r="E1025">
        <v>28</v>
      </c>
      <c r="F1025">
        <v>3</v>
      </c>
      <c r="I1025" t="s">
        <v>47</v>
      </c>
      <c r="J1025" t="s">
        <v>1854</v>
      </c>
      <c r="M1025" t="s">
        <v>47</v>
      </c>
    </row>
    <row r="1026" spans="1:13" hidden="1" x14ac:dyDescent="0.35">
      <c r="A1026" s="6">
        <v>45518</v>
      </c>
      <c r="B1026" t="s">
        <v>622</v>
      </c>
      <c r="C1026" t="s">
        <v>50</v>
      </c>
      <c r="D1026">
        <v>7</v>
      </c>
      <c r="E1026">
        <v>18</v>
      </c>
      <c r="F1026">
        <v>2</v>
      </c>
      <c r="I1026" t="s">
        <v>47</v>
      </c>
      <c r="J1026" t="s">
        <v>1692</v>
      </c>
    </row>
    <row r="1027" spans="1:13" x14ac:dyDescent="0.35">
      <c r="A1027" s="6">
        <v>45645</v>
      </c>
      <c r="B1027" t="s">
        <v>1630</v>
      </c>
      <c r="C1027" t="s">
        <v>115</v>
      </c>
      <c r="D1027">
        <v>8</v>
      </c>
      <c r="E1027">
        <v>28</v>
      </c>
      <c r="F1027">
        <v>3</v>
      </c>
      <c r="I1027" t="s">
        <v>47</v>
      </c>
      <c r="J1027" t="s">
        <v>1854</v>
      </c>
      <c r="M1027" t="s">
        <v>47</v>
      </c>
    </row>
    <row r="1028" spans="1:13" hidden="1" x14ac:dyDescent="0.35">
      <c r="A1028" s="6">
        <v>45519</v>
      </c>
      <c r="B1028" t="s">
        <v>1634</v>
      </c>
      <c r="C1028" t="s">
        <v>115</v>
      </c>
      <c r="D1028">
        <v>10</v>
      </c>
      <c r="E1028">
        <v>28</v>
      </c>
      <c r="F1028">
        <v>2</v>
      </c>
      <c r="G1028" t="s">
        <v>34</v>
      </c>
    </row>
    <row r="1029" spans="1:13" hidden="1" x14ac:dyDescent="0.35">
      <c r="A1029" s="6">
        <v>45519</v>
      </c>
      <c r="B1029" t="s">
        <v>1634</v>
      </c>
      <c r="C1029" t="s">
        <v>115</v>
      </c>
      <c r="D1029">
        <v>10</v>
      </c>
      <c r="E1029">
        <v>28</v>
      </c>
      <c r="F1029">
        <v>2</v>
      </c>
      <c r="G1029" t="s">
        <v>34</v>
      </c>
    </row>
    <row r="1030" spans="1:13" x14ac:dyDescent="0.35">
      <c r="A1030" s="6">
        <v>45630</v>
      </c>
      <c r="B1030" t="s">
        <v>2042</v>
      </c>
      <c r="C1030" t="s">
        <v>64</v>
      </c>
      <c r="D1030" t="s">
        <v>585</v>
      </c>
      <c r="E1030">
        <v>8</v>
      </c>
      <c r="F1030">
        <v>2</v>
      </c>
      <c r="I1030" t="s">
        <v>47</v>
      </c>
      <c r="J1030" t="s">
        <v>48</v>
      </c>
      <c r="M1030" t="s">
        <v>47</v>
      </c>
    </row>
    <row r="1031" spans="1:13" x14ac:dyDescent="0.35">
      <c r="A1031" s="6">
        <v>45629</v>
      </c>
      <c r="B1031" t="s">
        <v>2042</v>
      </c>
      <c r="C1031" t="s">
        <v>64</v>
      </c>
      <c r="D1031" t="s">
        <v>585</v>
      </c>
      <c r="E1031">
        <v>11</v>
      </c>
      <c r="F1031">
        <v>4</v>
      </c>
      <c r="I1031" t="s">
        <v>47</v>
      </c>
      <c r="J1031" t="s">
        <v>48</v>
      </c>
      <c r="M1031" t="s">
        <v>47</v>
      </c>
    </row>
    <row r="1032" spans="1:13" x14ac:dyDescent="0.35">
      <c r="A1032" s="6">
        <v>45608</v>
      </c>
      <c r="B1032" t="s">
        <v>919</v>
      </c>
      <c r="C1032" t="s">
        <v>53</v>
      </c>
      <c r="D1032">
        <v>6</v>
      </c>
      <c r="E1032">
        <v>20</v>
      </c>
      <c r="F1032">
        <v>2</v>
      </c>
      <c r="I1032" t="s">
        <v>47</v>
      </c>
      <c r="J1032" t="s">
        <v>48</v>
      </c>
      <c r="M1032" t="s">
        <v>47</v>
      </c>
    </row>
    <row r="1033" spans="1:13" x14ac:dyDescent="0.35">
      <c r="A1033" s="6">
        <v>45449</v>
      </c>
      <c r="B1033" t="s">
        <v>1553</v>
      </c>
      <c r="C1033" t="s">
        <v>59</v>
      </c>
      <c r="D1033">
        <v>0</v>
      </c>
      <c r="E1033">
        <v>23</v>
      </c>
      <c r="F1033">
        <v>2</v>
      </c>
      <c r="I1033" t="s">
        <v>47</v>
      </c>
      <c r="J1033" t="s">
        <v>48</v>
      </c>
      <c r="M1033" t="s">
        <v>47</v>
      </c>
    </row>
    <row r="1034" spans="1:13" x14ac:dyDescent="0.35">
      <c r="A1034" s="6">
        <v>45450</v>
      </c>
      <c r="B1034" t="s">
        <v>1553</v>
      </c>
      <c r="C1034" t="s">
        <v>53</v>
      </c>
      <c r="D1034">
        <v>6</v>
      </c>
      <c r="E1034">
        <v>23</v>
      </c>
      <c r="F1034">
        <v>2</v>
      </c>
      <c r="I1034" t="s">
        <v>47</v>
      </c>
      <c r="J1034" t="s">
        <v>48</v>
      </c>
      <c r="M1034" t="s">
        <v>47</v>
      </c>
    </row>
    <row r="1035" spans="1:13" hidden="1" x14ac:dyDescent="0.35">
      <c r="A1035" s="6">
        <v>45524</v>
      </c>
      <c r="B1035" t="s">
        <v>1635</v>
      </c>
      <c r="C1035" t="s">
        <v>115</v>
      </c>
      <c r="D1035">
        <v>9</v>
      </c>
      <c r="E1035">
        <v>14</v>
      </c>
      <c r="F1035">
        <v>2</v>
      </c>
      <c r="G1035" t="s">
        <v>34</v>
      </c>
    </row>
    <row r="1036" spans="1:13" hidden="1" x14ac:dyDescent="0.35">
      <c r="A1036" s="6">
        <v>45524</v>
      </c>
      <c r="B1036" t="s">
        <v>1691</v>
      </c>
      <c r="C1036" t="s">
        <v>1266</v>
      </c>
      <c r="D1036" t="s">
        <v>573</v>
      </c>
      <c r="E1036">
        <v>30</v>
      </c>
      <c r="F1036">
        <v>2</v>
      </c>
      <c r="I1036" t="s">
        <v>47</v>
      </c>
      <c r="J1036" t="s">
        <v>48</v>
      </c>
    </row>
    <row r="1037" spans="1:13" hidden="1" x14ac:dyDescent="0.35">
      <c r="A1037" s="6">
        <v>45524</v>
      </c>
      <c r="B1037" t="s">
        <v>1691</v>
      </c>
      <c r="C1037" t="s">
        <v>1266</v>
      </c>
      <c r="D1037" t="s">
        <v>573</v>
      </c>
      <c r="E1037">
        <v>30</v>
      </c>
      <c r="F1037">
        <v>2</v>
      </c>
      <c r="I1037" t="s">
        <v>47</v>
      </c>
      <c r="J1037" t="s">
        <v>48</v>
      </c>
    </row>
    <row r="1038" spans="1:13" x14ac:dyDescent="0.35">
      <c r="A1038" s="6">
        <v>45622</v>
      </c>
      <c r="B1038" t="s">
        <v>1840</v>
      </c>
      <c r="C1038" t="s">
        <v>53</v>
      </c>
      <c r="D1038">
        <v>6</v>
      </c>
      <c r="E1038">
        <v>23</v>
      </c>
      <c r="F1038">
        <v>2</v>
      </c>
      <c r="I1038" t="s">
        <v>47</v>
      </c>
      <c r="J1038" t="s">
        <v>48</v>
      </c>
      <c r="M1038" t="s">
        <v>47</v>
      </c>
    </row>
    <row r="1039" spans="1:13" hidden="1" x14ac:dyDescent="0.35">
      <c r="A1039" s="6">
        <v>45524</v>
      </c>
      <c r="B1039" t="s">
        <v>674</v>
      </c>
      <c r="C1039" t="s">
        <v>284</v>
      </c>
      <c r="D1039">
        <v>6</v>
      </c>
      <c r="E1039">
        <v>20</v>
      </c>
      <c r="F1039">
        <v>3</v>
      </c>
      <c r="I1039" t="s">
        <v>47</v>
      </c>
      <c r="J1039" t="s">
        <v>48</v>
      </c>
    </row>
    <row r="1040" spans="1:13" hidden="1" x14ac:dyDescent="0.35">
      <c r="A1040" s="6">
        <v>45524</v>
      </c>
      <c r="B1040" t="s">
        <v>1694</v>
      </c>
      <c r="C1040" t="s">
        <v>115</v>
      </c>
      <c r="D1040">
        <v>9</v>
      </c>
      <c r="E1040">
        <v>21</v>
      </c>
      <c r="F1040">
        <v>2</v>
      </c>
      <c r="I1040" t="s">
        <v>47</v>
      </c>
      <c r="J1040" t="s">
        <v>48</v>
      </c>
    </row>
    <row r="1041" spans="1:13" hidden="1" x14ac:dyDescent="0.35">
      <c r="A1041" s="6">
        <v>45524</v>
      </c>
      <c r="B1041" t="s">
        <v>1695</v>
      </c>
      <c r="C1041" t="s">
        <v>53</v>
      </c>
      <c r="D1041">
        <v>6</v>
      </c>
      <c r="E1041">
        <v>23</v>
      </c>
      <c r="F1041">
        <v>2</v>
      </c>
      <c r="I1041" t="s">
        <v>47</v>
      </c>
      <c r="J1041" t="s">
        <v>1292</v>
      </c>
    </row>
    <row r="1042" spans="1:13" hidden="1" x14ac:dyDescent="0.35">
      <c r="A1042" s="6">
        <v>45524</v>
      </c>
      <c r="B1042" t="s">
        <v>1695</v>
      </c>
      <c r="C1042" t="s">
        <v>53</v>
      </c>
      <c r="D1042">
        <v>6</v>
      </c>
      <c r="E1042">
        <v>24</v>
      </c>
      <c r="F1042">
        <v>2</v>
      </c>
      <c r="I1042" t="s">
        <v>47</v>
      </c>
      <c r="J1042" t="s">
        <v>450</v>
      </c>
    </row>
    <row r="1043" spans="1:13" hidden="1" x14ac:dyDescent="0.35">
      <c r="A1043" s="6">
        <v>45524</v>
      </c>
      <c r="B1043" t="s">
        <v>1695</v>
      </c>
      <c r="C1043" t="s">
        <v>53</v>
      </c>
      <c r="D1043">
        <v>6</v>
      </c>
      <c r="E1043">
        <v>23</v>
      </c>
      <c r="F1043">
        <v>2</v>
      </c>
      <c r="I1043" t="s">
        <v>47</v>
      </c>
    </row>
    <row r="1044" spans="1:13" hidden="1" x14ac:dyDescent="0.35">
      <c r="A1044" s="6">
        <v>45524</v>
      </c>
      <c r="B1044" t="s">
        <v>1695</v>
      </c>
      <c r="C1044" t="s">
        <v>53</v>
      </c>
      <c r="D1044">
        <v>6</v>
      </c>
      <c r="E1044">
        <v>18</v>
      </c>
      <c r="F1044">
        <v>2</v>
      </c>
      <c r="I1044" t="s">
        <v>47</v>
      </c>
      <c r="J1044" t="s">
        <v>1292</v>
      </c>
    </row>
    <row r="1045" spans="1:13" hidden="1" x14ac:dyDescent="0.35">
      <c r="A1045" s="6">
        <v>45524</v>
      </c>
      <c r="B1045" t="s">
        <v>1695</v>
      </c>
      <c r="C1045" t="s">
        <v>53</v>
      </c>
      <c r="D1045">
        <v>6</v>
      </c>
      <c r="E1045">
        <v>24</v>
      </c>
      <c r="F1045">
        <v>2</v>
      </c>
      <c r="I1045" t="s">
        <v>47</v>
      </c>
      <c r="J1045" t="s">
        <v>450</v>
      </c>
    </row>
    <row r="1046" spans="1:13" hidden="1" x14ac:dyDescent="0.35">
      <c r="A1046" s="6">
        <v>45525</v>
      </c>
      <c r="B1046" t="s">
        <v>362</v>
      </c>
      <c r="C1046" t="s">
        <v>115</v>
      </c>
      <c r="D1046" t="s">
        <v>353</v>
      </c>
      <c r="E1046">
        <v>15</v>
      </c>
      <c r="F1046">
        <v>8</v>
      </c>
      <c r="G1046" t="s">
        <v>34</v>
      </c>
      <c r="K1046" t="s">
        <v>47</v>
      </c>
    </row>
    <row r="1047" spans="1:13" hidden="1" x14ac:dyDescent="0.35">
      <c r="A1047" s="6">
        <v>45525</v>
      </c>
      <c r="B1047" t="s">
        <v>1636</v>
      </c>
      <c r="C1047" t="s">
        <v>53</v>
      </c>
      <c r="D1047">
        <v>5</v>
      </c>
      <c r="E1047">
        <v>25</v>
      </c>
      <c r="F1047">
        <v>2</v>
      </c>
      <c r="G1047" t="s">
        <v>1400</v>
      </c>
    </row>
    <row r="1048" spans="1:13" hidden="1" x14ac:dyDescent="0.35">
      <c r="A1048" s="6">
        <v>45525</v>
      </c>
      <c r="B1048" t="s">
        <v>1636</v>
      </c>
      <c r="C1048" t="s">
        <v>53</v>
      </c>
      <c r="D1048">
        <v>5</v>
      </c>
      <c r="E1048">
        <v>25</v>
      </c>
      <c r="F1048">
        <v>2</v>
      </c>
      <c r="G1048" t="s">
        <v>1400</v>
      </c>
    </row>
    <row r="1049" spans="1:13" x14ac:dyDescent="0.35">
      <c r="A1049" s="6">
        <v>45623</v>
      </c>
      <c r="B1049" t="s">
        <v>1840</v>
      </c>
      <c r="C1049" t="s">
        <v>115</v>
      </c>
      <c r="D1049">
        <v>7</v>
      </c>
      <c r="E1049">
        <v>24</v>
      </c>
      <c r="F1049">
        <v>1</v>
      </c>
      <c r="I1049" t="s">
        <v>47</v>
      </c>
      <c r="J1049" t="s">
        <v>48</v>
      </c>
      <c r="M1049" t="s">
        <v>47</v>
      </c>
    </row>
    <row r="1050" spans="1:13" hidden="1" x14ac:dyDescent="0.35">
      <c r="A1050" s="6">
        <v>45525</v>
      </c>
      <c r="B1050" t="s">
        <v>1690</v>
      </c>
      <c r="C1050" t="s">
        <v>55</v>
      </c>
      <c r="D1050" t="s">
        <v>978</v>
      </c>
      <c r="E1050">
        <v>25</v>
      </c>
      <c r="F1050">
        <v>2</v>
      </c>
      <c r="I1050" t="s">
        <v>47</v>
      </c>
      <c r="J1050" t="s">
        <v>48</v>
      </c>
    </row>
    <row r="1051" spans="1:13" hidden="1" x14ac:dyDescent="0.35">
      <c r="A1051" s="6">
        <v>45525</v>
      </c>
      <c r="B1051" t="s">
        <v>1690</v>
      </c>
      <c r="C1051" t="s">
        <v>55</v>
      </c>
      <c r="D1051" t="s">
        <v>978</v>
      </c>
      <c r="E1051">
        <v>25</v>
      </c>
      <c r="F1051">
        <v>2</v>
      </c>
      <c r="I1051" t="s">
        <v>47</v>
      </c>
      <c r="J1051" t="s">
        <v>48</v>
      </c>
    </row>
    <row r="1052" spans="1:13" hidden="1" x14ac:dyDescent="0.35">
      <c r="A1052" s="6">
        <v>45525</v>
      </c>
      <c r="B1052" t="s">
        <v>1690</v>
      </c>
      <c r="C1052" t="s">
        <v>55</v>
      </c>
      <c r="D1052" t="s">
        <v>978</v>
      </c>
      <c r="E1052">
        <v>25</v>
      </c>
      <c r="F1052">
        <v>2</v>
      </c>
      <c r="I1052" t="s">
        <v>47</v>
      </c>
      <c r="J1052" t="s">
        <v>48</v>
      </c>
    </row>
    <row r="1053" spans="1:13" x14ac:dyDescent="0.35">
      <c r="A1053" s="6">
        <v>45624</v>
      </c>
      <c r="B1053" t="s">
        <v>1840</v>
      </c>
      <c r="C1053" t="s">
        <v>59</v>
      </c>
      <c r="D1053">
        <v>0</v>
      </c>
      <c r="E1053">
        <v>18</v>
      </c>
      <c r="F1053">
        <v>3</v>
      </c>
      <c r="I1053" t="s">
        <v>47</v>
      </c>
      <c r="J1053" t="s">
        <v>48</v>
      </c>
      <c r="M1053" t="s">
        <v>47</v>
      </c>
    </row>
    <row r="1054" spans="1:13" hidden="1" x14ac:dyDescent="0.35">
      <c r="A1054" s="6">
        <v>45525</v>
      </c>
      <c r="B1054" t="s">
        <v>1636</v>
      </c>
      <c r="C1054" t="s">
        <v>53</v>
      </c>
      <c r="D1054">
        <v>5</v>
      </c>
      <c r="E1054">
        <v>22</v>
      </c>
      <c r="F1054">
        <v>2</v>
      </c>
      <c r="I1054" t="s">
        <v>47</v>
      </c>
      <c r="J1054" t="s">
        <v>48</v>
      </c>
    </row>
    <row r="1055" spans="1:13" hidden="1" x14ac:dyDescent="0.35">
      <c r="A1055" s="6">
        <v>45525</v>
      </c>
      <c r="B1055" t="s">
        <v>1636</v>
      </c>
      <c r="C1055" t="s">
        <v>53</v>
      </c>
      <c r="D1055">
        <v>5</v>
      </c>
      <c r="E1055">
        <v>22</v>
      </c>
      <c r="F1055">
        <v>2</v>
      </c>
      <c r="I1055" t="s">
        <v>47</v>
      </c>
      <c r="J1055" t="s">
        <v>48</v>
      </c>
    </row>
    <row r="1056" spans="1:13" hidden="1" x14ac:dyDescent="0.35">
      <c r="A1056" s="6">
        <v>45525</v>
      </c>
      <c r="B1056" t="s">
        <v>362</v>
      </c>
      <c r="C1056" t="s">
        <v>115</v>
      </c>
      <c r="D1056" t="s">
        <v>353</v>
      </c>
      <c r="E1056">
        <v>12</v>
      </c>
      <c r="F1056">
        <v>7</v>
      </c>
      <c r="I1056" t="s">
        <v>47</v>
      </c>
      <c r="J1056" t="s">
        <v>48</v>
      </c>
    </row>
    <row r="1057" spans="1:13" hidden="1" x14ac:dyDescent="0.35">
      <c r="A1057" s="6">
        <v>45526</v>
      </c>
      <c r="B1057" t="s">
        <v>1688</v>
      </c>
      <c r="C1057" t="s">
        <v>115</v>
      </c>
      <c r="D1057">
        <v>9</v>
      </c>
      <c r="E1057">
        <v>18</v>
      </c>
      <c r="F1057">
        <v>2</v>
      </c>
      <c r="I1057" t="s">
        <v>47</v>
      </c>
      <c r="J1057" t="s">
        <v>48</v>
      </c>
    </row>
    <row r="1058" spans="1:13" x14ac:dyDescent="0.35">
      <c r="A1058" s="6">
        <v>45427</v>
      </c>
      <c r="B1058" t="s">
        <v>1529</v>
      </c>
      <c r="C1058" t="s">
        <v>64</v>
      </c>
      <c r="D1058" t="s">
        <v>585</v>
      </c>
      <c r="E1058">
        <v>20</v>
      </c>
      <c r="F1058">
        <v>4</v>
      </c>
      <c r="I1058" t="s">
        <v>47</v>
      </c>
      <c r="J1058" t="s">
        <v>48</v>
      </c>
      <c r="M1058" t="s">
        <v>47</v>
      </c>
    </row>
    <row r="1059" spans="1:13" hidden="1" x14ac:dyDescent="0.35">
      <c r="A1059" s="6">
        <v>45526</v>
      </c>
      <c r="B1059" t="s">
        <v>1689</v>
      </c>
      <c r="C1059" t="s">
        <v>115</v>
      </c>
      <c r="D1059">
        <v>9</v>
      </c>
      <c r="E1059">
        <v>20</v>
      </c>
      <c r="F1059">
        <v>2</v>
      </c>
      <c r="I1059" t="s">
        <v>47</v>
      </c>
      <c r="J1059" t="s">
        <v>1608</v>
      </c>
    </row>
    <row r="1060" spans="1:13" hidden="1" x14ac:dyDescent="0.35">
      <c r="A1060" s="6">
        <v>45526</v>
      </c>
      <c r="B1060" t="s">
        <v>1253</v>
      </c>
      <c r="C1060" t="s">
        <v>55</v>
      </c>
      <c r="D1060" t="s">
        <v>1254</v>
      </c>
      <c r="E1060">
        <v>25</v>
      </c>
      <c r="F1060">
        <v>1</v>
      </c>
      <c r="I1060" t="s">
        <v>47</v>
      </c>
      <c r="J1060" t="s">
        <v>48</v>
      </c>
    </row>
    <row r="1061" spans="1:13" hidden="1" x14ac:dyDescent="0.35">
      <c r="A1061" s="6">
        <v>45526</v>
      </c>
      <c r="B1061" t="s">
        <v>1253</v>
      </c>
      <c r="C1061" t="s">
        <v>55</v>
      </c>
      <c r="D1061" t="s">
        <v>1254</v>
      </c>
      <c r="E1061">
        <v>25</v>
      </c>
      <c r="F1061">
        <v>1</v>
      </c>
      <c r="I1061" t="s">
        <v>47</v>
      </c>
      <c r="J1061" t="s">
        <v>48</v>
      </c>
    </row>
    <row r="1062" spans="1:13" hidden="1" x14ac:dyDescent="0.35">
      <c r="A1062" s="6">
        <v>45526</v>
      </c>
      <c r="B1062" t="s">
        <v>1269</v>
      </c>
      <c r="C1062" t="s">
        <v>55</v>
      </c>
      <c r="D1062" t="s">
        <v>1254</v>
      </c>
      <c r="E1062">
        <v>28</v>
      </c>
      <c r="F1062">
        <v>2</v>
      </c>
      <c r="I1062" t="s">
        <v>47</v>
      </c>
      <c r="J1062" t="s">
        <v>48</v>
      </c>
    </row>
    <row r="1063" spans="1:13" hidden="1" x14ac:dyDescent="0.35">
      <c r="A1063" s="6">
        <v>45526</v>
      </c>
      <c r="B1063" t="s">
        <v>1269</v>
      </c>
      <c r="C1063" t="s">
        <v>55</v>
      </c>
      <c r="D1063" t="s">
        <v>1254</v>
      </c>
      <c r="E1063">
        <v>28</v>
      </c>
      <c r="F1063">
        <v>2</v>
      </c>
      <c r="I1063" t="s">
        <v>47</v>
      </c>
      <c r="J1063" t="s">
        <v>48</v>
      </c>
    </row>
    <row r="1064" spans="1:13" hidden="1" x14ac:dyDescent="0.35">
      <c r="A1064" s="6">
        <v>45526</v>
      </c>
      <c r="B1064" t="s">
        <v>1269</v>
      </c>
      <c r="C1064" t="s">
        <v>55</v>
      </c>
      <c r="D1064" t="s">
        <v>1254</v>
      </c>
      <c r="E1064">
        <v>28</v>
      </c>
      <c r="F1064">
        <v>2</v>
      </c>
      <c r="I1064" t="s">
        <v>47</v>
      </c>
      <c r="J1064" t="s">
        <v>48</v>
      </c>
    </row>
    <row r="1065" spans="1:13" hidden="1" x14ac:dyDescent="0.35">
      <c r="A1065" s="6">
        <v>45526</v>
      </c>
      <c r="B1065" t="s">
        <v>1497</v>
      </c>
      <c r="C1065" t="s">
        <v>115</v>
      </c>
      <c r="D1065">
        <v>7</v>
      </c>
      <c r="E1065">
        <v>16</v>
      </c>
      <c r="F1065">
        <v>2</v>
      </c>
      <c r="I1065" t="s">
        <v>47</v>
      </c>
      <c r="J1065" t="s">
        <v>48</v>
      </c>
    </row>
    <row r="1066" spans="1:13" hidden="1" x14ac:dyDescent="0.35">
      <c r="A1066" s="6">
        <v>45527</v>
      </c>
      <c r="B1066" t="s">
        <v>1667</v>
      </c>
      <c r="C1066" t="s">
        <v>115</v>
      </c>
      <c r="D1066">
        <v>9</v>
      </c>
      <c r="E1066">
        <v>20</v>
      </c>
      <c r="F1066">
        <v>1</v>
      </c>
      <c r="I1066" t="s">
        <v>47</v>
      </c>
    </row>
    <row r="1067" spans="1:13" x14ac:dyDescent="0.35">
      <c r="A1067" s="6">
        <v>45569</v>
      </c>
      <c r="B1067" t="s">
        <v>2037</v>
      </c>
      <c r="C1067" t="s">
        <v>55</v>
      </c>
      <c r="D1067" t="s">
        <v>62</v>
      </c>
      <c r="E1067">
        <v>18</v>
      </c>
      <c r="F1067">
        <v>2</v>
      </c>
      <c r="I1067" t="s">
        <v>47</v>
      </c>
      <c r="J1067" t="s">
        <v>48</v>
      </c>
      <c r="M1067" t="s">
        <v>47</v>
      </c>
    </row>
    <row r="1068" spans="1:13" x14ac:dyDescent="0.35">
      <c r="A1068" s="6">
        <v>45392</v>
      </c>
      <c r="B1068" t="s">
        <v>620</v>
      </c>
      <c r="C1068" t="s">
        <v>55</v>
      </c>
      <c r="D1068" t="s">
        <v>62</v>
      </c>
      <c r="E1068">
        <v>11</v>
      </c>
      <c r="F1068">
        <v>3</v>
      </c>
      <c r="I1068" t="s">
        <v>47</v>
      </c>
      <c r="J1068" t="s">
        <v>1358</v>
      </c>
      <c r="M1068" t="s">
        <v>47</v>
      </c>
    </row>
    <row r="1069" spans="1:13" x14ac:dyDescent="0.35">
      <c r="A1069" s="6">
        <v>45428</v>
      </c>
      <c r="B1069" t="s">
        <v>620</v>
      </c>
      <c r="C1069" t="s">
        <v>55</v>
      </c>
      <c r="D1069" t="s">
        <v>62</v>
      </c>
      <c r="E1069">
        <v>10</v>
      </c>
      <c r="F1069">
        <v>1</v>
      </c>
      <c r="I1069" t="s">
        <v>47</v>
      </c>
      <c r="J1069" t="s">
        <v>48</v>
      </c>
      <c r="M1069" t="s">
        <v>47</v>
      </c>
    </row>
    <row r="1070" spans="1:13" x14ac:dyDescent="0.35">
      <c r="A1070" s="6">
        <v>45448</v>
      </c>
      <c r="B1070" t="s">
        <v>620</v>
      </c>
      <c r="C1070" t="s">
        <v>55</v>
      </c>
      <c r="D1070" t="s">
        <v>1412</v>
      </c>
      <c r="E1070">
        <v>14</v>
      </c>
      <c r="F1070">
        <v>2</v>
      </c>
      <c r="I1070" t="s">
        <v>47</v>
      </c>
      <c r="J1070" t="s">
        <v>48</v>
      </c>
      <c r="M1070" t="s">
        <v>47</v>
      </c>
    </row>
    <row r="1071" spans="1:13" hidden="1" x14ac:dyDescent="0.35">
      <c r="A1071" s="6">
        <v>45527</v>
      </c>
      <c r="B1071" t="s">
        <v>1669</v>
      </c>
      <c r="C1071" t="s">
        <v>55</v>
      </c>
      <c r="D1071" t="s">
        <v>1295</v>
      </c>
      <c r="E1071">
        <v>30</v>
      </c>
      <c r="F1071">
        <v>1</v>
      </c>
      <c r="I1071" t="s">
        <v>47</v>
      </c>
      <c r="J1071" t="s">
        <v>48</v>
      </c>
    </row>
    <row r="1072" spans="1:13" hidden="1" x14ac:dyDescent="0.35">
      <c r="A1072" s="6">
        <v>45527</v>
      </c>
      <c r="B1072" t="s">
        <v>1667</v>
      </c>
      <c r="C1072" t="s">
        <v>115</v>
      </c>
      <c r="D1072">
        <v>9</v>
      </c>
      <c r="E1072">
        <v>20</v>
      </c>
      <c r="F1072">
        <v>2</v>
      </c>
      <c r="I1072" t="s">
        <v>47</v>
      </c>
      <c r="J1072" t="s">
        <v>48</v>
      </c>
    </row>
    <row r="1073" spans="1:13" x14ac:dyDescent="0.35">
      <c r="A1073" s="6">
        <v>45448</v>
      </c>
      <c r="B1073" t="s">
        <v>620</v>
      </c>
      <c r="C1073" t="s">
        <v>55</v>
      </c>
      <c r="D1073" t="s">
        <v>1412</v>
      </c>
      <c r="E1073">
        <v>20</v>
      </c>
      <c r="F1073">
        <v>2</v>
      </c>
      <c r="I1073" t="s">
        <v>47</v>
      </c>
      <c r="J1073" t="s">
        <v>48</v>
      </c>
      <c r="M1073" t="s">
        <v>47</v>
      </c>
    </row>
    <row r="1074" spans="1:13" x14ac:dyDescent="0.35">
      <c r="A1074" s="6">
        <v>45505</v>
      </c>
      <c r="B1074" t="s">
        <v>620</v>
      </c>
      <c r="C1074" t="s">
        <v>55</v>
      </c>
      <c r="D1074" t="s">
        <v>1486</v>
      </c>
      <c r="E1074">
        <v>18</v>
      </c>
      <c r="F1074">
        <v>4</v>
      </c>
      <c r="I1074" t="s">
        <v>47</v>
      </c>
      <c r="J1074" t="s">
        <v>48</v>
      </c>
      <c r="M1074" t="s">
        <v>47</v>
      </c>
    </row>
    <row r="1075" spans="1:13" x14ac:dyDescent="0.35">
      <c r="A1075" s="6">
        <v>45525</v>
      </c>
      <c r="B1075" t="s">
        <v>620</v>
      </c>
      <c r="C1075" t="s">
        <v>55</v>
      </c>
      <c r="E1075">
        <v>5</v>
      </c>
      <c r="F1075">
        <v>1</v>
      </c>
      <c r="I1075" t="s">
        <v>47</v>
      </c>
      <c r="M1075" t="s">
        <v>47</v>
      </c>
    </row>
    <row r="1076" spans="1:13" hidden="1" x14ac:dyDescent="0.35">
      <c r="A1076" s="6">
        <v>45527</v>
      </c>
      <c r="B1076" t="s">
        <v>1669</v>
      </c>
      <c r="C1076" t="s">
        <v>55</v>
      </c>
      <c r="D1076" t="s">
        <v>1295</v>
      </c>
      <c r="E1076">
        <v>30</v>
      </c>
      <c r="F1076">
        <v>1</v>
      </c>
      <c r="I1076" t="s">
        <v>47</v>
      </c>
      <c r="J1076" t="s">
        <v>48</v>
      </c>
    </row>
    <row r="1077" spans="1:13" hidden="1" x14ac:dyDescent="0.35">
      <c r="A1077" s="6">
        <v>45527</v>
      </c>
      <c r="B1077" t="s">
        <v>1667</v>
      </c>
      <c r="C1077" t="s">
        <v>115</v>
      </c>
      <c r="D1077">
        <v>9</v>
      </c>
      <c r="E1077">
        <v>25</v>
      </c>
      <c r="F1077">
        <v>2</v>
      </c>
      <c r="I1077" t="s">
        <v>47</v>
      </c>
      <c r="J1077" t="s">
        <v>1292</v>
      </c>
    </row>
    <row r="1078" spans="1:13" hidden="1" x14ac:dyDescent="0.35">
      <c r="A1078" s="6">
        <v>45527</v>
      </c>
      <c r="B1078" t="s">
        <v>659</v>
      </c>
      <c r="C1078" t="s">
        <v>74</v>
      </c>
      <c r="D1078" t="s">
        <v>204</v>
      </c>
      <c r="E1078">
        <v>24</v>
      </c>
      <c r="F1078">
        <v>2</v>
      </c>
      <c r="I1078" t="s">
        <v>47</v>
      </c>
      <c r="J1078" t="s">
        <v>48</v>
      </c>
    </row>
    <row r="1079" spans="1:13" hidden="1" x14ac:dyDescent="0.35">
      <c r="A1079" s="6">
        <v>45527</v>
      </c>
      <c r="B1079" t="s">
        <v>659</v>
      </c>
      <c r="C1079" t="s">
        <v>74</v>
      </c>
      <c r="D1079" t="s">
        <v>204</v>
      </c>
      <c r="E1079">
        <v>24</v>
      </c>
      <c r="F1079">
        <v>2</v>
      </c>
      <c r="I1079" t="s">
        <v>47</v>
      </c>
      <c r="J1079" t="s">
        <v>48</v>
      </c>
    </row>
    <row r="1080" spans="1:13" hidden="1" x14ac:dyDescent="0.35">
      <c r="A1080" s="6">
        <v>45527</v>
      </c>
      <c r="B1080" t="s">
        <v>659</v>
      </c>
      <c r="C1080" t="s">
        <v>74</v>
      </c>
      <c r="D1080" t="s">
        <v>204</v>
      </c>
      <c r="E1080">
        <v>24</v>
      </c>
      <c r="F1080">
        <v>2</v>
      </c>
      <c r="I1080" t="s">
        <v>47</v>
      </c>
      <c r="J1080" t="s">
        <v>48</v>
      </c>
    </row>
    <row r="1081" spans="1:13" hidden="1" x14ac:dyDescent="0.35">
      <c r="A1081" s="6">
        <v>45527</v>
      </c>
      <c r="B1081" t="s">
        <v>659</v>
      </c>
      <c r="C1081" t="s">
        <v>74</v>
      </c>
      <c r="D1081" t="s">
        <v>204</v>
      </c>
      <c r="E1081">
        <v>24</v>
      </c>
      <c r="F1081">
        <v>2</v>
      </c>
      <c r="I1081" t="s">
        <v>47</v>
      </c>
      <c r="J1081" t="s">
        <v>48</v>
      </c>
    </row>
    <row r="1082" spans="1:13" hidden="1" x14ac:dyDescent="0.35">
      <c r="A1082" s="6">
        <v>45527</v>
      </c>
      <c r="B1082" t="s">
        <v>1682</v>
      </c>
      <c r="C1082" t="s">
        <v>115</v>
      </c>
      <c r="D1082">
        <v>8</v>
      </c>
      <c r="E1082">
        <v>14</v>
      </c>
      <c r="F1082">
        <v>2</v>
      </c>
      <c r="I1082" t="s">
        <v>47</v>
      </c>
      <c r="J1082" t="s">
        <v>48</v>
      </c>
    </row>
    <row r="1083" spans="1:13" hidden="1" x14ac:dyDescent="0.35">
      <c r="A1083" s="6">
        <v>45527</v>
      </c>
      <c r="B1083" t="s">
        <v>1683</v>
      </c>
      <c r="C1083" t="s">
        <v>55</v>
      </c>
      <c r="D1083" t="s">
        <v>1254</v>
      </c>
      <c r="E1083">
        <v>24</v>
      </c>
      <c r="F1083">
        <v>2</v>
      </c>
      <c r="I1083" t="s">
        <v>47</v>
      </c>
      <c r="J1083" t="s">
        <v>48</v>
      </c>
    </row>
    <row r="1084" spans="1:13" x14ac:dyDescent="0.35">
      <c r="A1084" s="6">
        <v>45313</v>
      </c>
      <c r="B1084" t="s">
        <v>1257</v>
      </c>
      <c r="C1084" t="s">
        <v>64</v>
      </c>
      <c r="D1084" t="s">
        <v>585</v>
      </c>
      <c r="E1084">
        <v>14</v>
      </c>
      <c r="F1084">
        <v>4</v>
      </c>
      <c r="I1084" t="s">
        <v>47</v>
      </c>
      <c r="J1084" t="s">
        <v>48</v>
      </c>
      <c r="M1084" t="s">
        <v>47</v>
      </c>
    </row>
    <row r="1085" spans="1:13" x14ac:dyDescent="0.35">
      <c r="A1085" s="6">
        <v>45316</v>
      </c>
      <c r="B1085" t="s">
        <v>1257</v>
      </c>
      <c r="C1085" t="s">
        <v>64</v>
      </c>
      <c r="D1085" t="s">
        <v>585</v>
      </c>
      <c r="E1085">
        <v>13</v>
      </c>
      <c r="F1085">
        <v>4</v>
      </c>
      <c r="I1085" t="s">
        <v>47</v>
      </c>
      <c r="J1085" t="s">
        <v>48</v>
      </c>
      <c r="M1085" t="s">
        <v>47</v>
      </c>
    </row>
    <row r="1086" spans="1:13" hidden="1" x14ac:dyDescent="0.35">
      <c r="A1086" s="6">
        <v>45530</v>
      </c>
      <c r="B1086" t="s">
        <v>1684</v>
      </c>
      <c r="C1086" t="s">
        <v>115</v>
      </c>
      <c r="D1086">
        <v>8</v>
      </c>
      <c r="E1086">
        <v>24</v>
      </c>
      <c r="F1086">
        <v>2</v>
      </c>
      <c r="I1086" t="s">
        <v>47</v>
      </c>
      <c r="J1086" t="s">
        <v>48</v>
      </c>
    </row>
    <row r="1087" spans="1:13" hidden="1" x14ac:dyDescent="0.35">
      <c r="A1087" s="6">
        <v>45530</v>
      </c>
      <c r="B1087" t="s">
        <v>1684</v>
      </c>
      <c r="C1087" t="s">
        <v>115</v>
      </c>
      <c r="D1087">
        <v>8</v>
      </c>
      <c r="E1087">
        <v>20</v>
      </c>
      <c r="F1087">
        <v>2</v>
      </c>
      <c r="I1087" t="s">
        <v>47</v>
      </c>
      <c r="J1087" t="s">
        <v>48</v>
      </c>
    </row>
    <row r="1088" spans="1:13" hidden="1" x14ac:dyDescent="0.35">
      <c r="A1088" s="6">
        <v>45530</v>
      </c>
      <c r="B1088" t="s">
        <v>1685</v>
      </c>
      <c r="C1088" t="s">
        <v>50</v>
      </c>
      <c r="D1088">
        <v>8</v>
      </c>
      <c r="E1088">
        <v>20</v>
      </c>
      <c r="F1088">
        <v>2</v>
      </c>
      <c r="I1088" t="s">
        <v>47</v>
      </c>
      <c r="J1088" t="s">
        <v>48</v>
      </c>
    </row>
    <row r="1089" spans="1:13" hidden="1" x14ac:dyDescent="0.35">
      <c r="A1089" s="6">
        <v>45530</v>
      </c>
      <c r="B1089" t="s">
        <v>1686</v>
      </c>
      <c r="C1089" t="s">
        <v>55</v>
      </c>
      <c r="D1089" t="s">
        <v>978</v>
      </c>
      <c r="E1089">
        <v>25</v>
      </c>
      <c r="F1089">
        <v>2</v>
      </c>
      <c r="I1089" t="s">
        <v>47</v>
      </c>
      <c r="J1089" t="s">
        <v>48</v>
      </c>
    </row>
    <row r="1090" spans="1:13" hidden="1" x14ac:dyDescent="0.35">
      <c r="A1090" s="6">
        <v>45530</v>
      </c>
      <c r="B1090" t="s">
        <v>1687</v>
      </c>
      <c r="C1090" t="s">
        <v>115</v>
      </c>
      <c r="D1090">
        <v>9</v>
      </c>
      <c r="E1090">
        <v>41</v>
      </c>
      <c r="F1090">
        <v>3</v>
      </c>
      <c r="I1090" t="s">
        <v>47</v>
      </c>
      <c r="J1090" t="s">
        <v>48</v>
      </c>
    </row>
    <row r="1091" spans="1:13" hidden="1" x14ac:dyDescent="0.35">
      <c r="A1091" s="6">
        <v>45530</v>
      </c>
      <c r="B1091" t="s">
        <v>1687</v>
      </c>
      <c r="C1091" t="s">
        <v>115</v>
      </c>
      <c r="D1091">
        <v>9</v>
      </c>
      <c r="E1091">
        <v>41</v>
      </c>
      <c r="F1091">
        <v>3</v>
      </c>
      <c r="I1091" t="s">
        <v>47</v>
      </c>
      <c r="J1091" t="s">
        <v>48</v>
      </c>
    </row>
    <row r="1092" spans="1:13" x14ac:dyDescent="0.35">
      <c r="A1092" s="6">
        <v>45404</v>
      </c>
      <c r="B1092" t="s">
        <v>1455</v>
      </c>
      <c r="C1092" t="s">
        <v>53</v>
      </c>
      <c r="D1092" t="s">
        <v>249</v>
      </c>
      <c r="E1092">
        <v>5</v>
      </c>
      <c r="F1092">
        <v>3</v>
      </c>
      <c r="I1092" t="s">
        <v>47</v>
      </c>
      <c r="J1092" t="s">
        <v>48</v>
      </c>
      <c r="M1092" t="s">
        <v>47</v>
      </c>
    </row>
    <row r="1093" spans="1:13" hidden="1" x14ac:dyDescent="0.35">
      <c r="A1093" s="6">
        <v>45531</v>
      </c>
      <c r="B1093" t="s">
        <v>1637</v>
      </c>
      <c r="C1093" t="s">
        <v>115</v>
      </c>
      <c r="D1093">
        <v>9</v>
      </c>
      <c r="E1093">
        <v>28</v>
      </c>
      <c r="F1093">
        <v>4</v>
      </c>
      <c r="G1093" t="s">
        <v>32</v>
      </c>
    </row>
    <row r="1094" spans="1:13" hidden="1" x14ac:dyDescent="0.35">
      <c r="A1094" s="6">
        <v>45531</v>
      </c>
      <c r="B1094" t="s">
        <v>1676</v>
      </c>
      <c r="C1094" t="s">
        <v>115</v>
      </c>
      <c r="D1094" t="s">
        <v>242</v>
      </c>
      <c r="E1094">
        <v>16</v>
      </c>
      <c r="F1094">
        <v>2</v>
      </c>
      <c r="I1094" t="s">
        <v>47</v>
      </c>
      <c r="J1094" t="s">
        <v>48</v>
      </c>
    </row>
    <row r="1095" spans="1:13" hidden="1" x14ac:dyDescent="0.35">
      <c r="A1095" s="6">
        <v>45531</v>
      </c>
      <c r="B1095" t="s">
        <v>663</v>
      </c>
      <c r="C1095" t="s">
        <v>53</v>
      </c>
      <c r="D1095">
        <v>6</v>
      </c>
      <c r="E1095">
        <v>8</v>
      </c>
      <c r="F1095">
        <v>2</v>
      </c>
      <c r="I1095" t="s">
        <v>47</v>
      </c>
      <c r="J1095" t="s">
        <v>1396</v>
      </c>
    </row>
    <row r="1096" spans="1:13" x14ac:dyDescent="0.35">
      <c r="A1096" s="6">
        <v>45622</v>
      </c>
      <c r="B1096" t="s">
        <v>932</v>
      </c>
      <c r="C1096" t="s">
        <v>64</v>
      </c>
      <c r="D1096" t="s">
        <v>585</v>
      </c>
      <c r="E1096">
        <v>10</v>
      </c>
      <c r="F1096">
        <v>2</v>
      </c>
      <c r="I1096" t="s">
        <v>47</v>
      </c>
      <c r="J1096" t="s">
        <v>48</v>
      </c>
      <c r="M1096" t="s">
        <v>47</v>
      </c>
    </row>
    <row r="1097" spans="1:13" x14ac:dyDescent="0.35">
      <c r="A1097" s="6">
        <v>45624</v>
      </c>
      <c r="B1097" t="s">
        <v>2069</v>
      </c>
      <c r="C1097" t="s">
        <v>64</v>
      </c>
      <c r="D1097" t="s">
        <v>585</v>
      </c>
      <c r="E1097">
        <v>14</v>
      </c>
      <c r="F1097">
        <v>3</v>
      </c>
      <c r="I1097" t="s">
        <v>47</v>
      </c>
      <c r="J1097" t="s">
        <v>48</v>
      </c>
      <c r="M1097" t="s">
        <v>47</v>
      </c>
    </row>
    <row r="1098" spans="1:13" hidden="1" x14ac:dyDescent="0.35">
      <c r="A1098" s="6">
        <v>45531</v>
      </c>
      <c r="B1098" t="s">
        <v>1678</v>
      </c>
      <c r="C1098" t="s">
        <v>55</v>
      </c>
      <c r="D1098" t="s">
        <v>392</v>
      </c>
      <c r="E1098">
        <v>11</v>
      </c>
      <c r="F1098">
        <v>2</v>
      </c>
      <c r="I1098" t="s">
        <v>47</v>
      </c>
      <c r="J1098" t="s">
        <v>705</v>
      </c>
    </row>
    <row r="1099" spans="1:13" hidden="1" x14ac:dyDescent="0.35">
      <c r="A1099" s="6">
        <v>45531</v>
      </c>
      <c r="B1099" t="s">
        <v>782</v>
      </c>
      <c r="C1099" t="s">
        <v>50</v>
      </c>
      <c r="D1099">
        <v>8</v>
      </c>
      <c r="E1099">
        <v>13</v>
      </c>
      <c r="F1099">
        <v>2</v>
      </c>
      <c r="I1099" t="s">
        <v>47</v>
      </c>
      <c r="J1099" t="s">
        <v>48</v>
      </c>
    </row>
    <row r="1100" spans="1:13" hidden="1" x14ac:dyDescent="0.35">
      <c r="A1100" s="6">
        <v>45531</v>
      </c>
      <c r="B1100" t="s">
        <v>1679</v>
      </c>
      <c r="C1100" t="s">
        <v>115</v>
      </c>
      <c r="D1100">
        <v>8</v>
      </c>
      <c r="E1100">
        <v>22</v>
      </c>
      <c r="F1100">
        <v>2</v>
      </c>
      <c r="I1100" t="s">
        <v>47</v>
      </c>
      <c r="J1100" t="s">
        <v>705</v>
      </c>
    </row>
    <row r="1101" spans="1:13" hidden="1" x14ac:dyDescent="0.35">
      <c r="A1101" s="6">
        <v>45531</v>
      </c>
      <c r="B1101" t="s">
        <v>1679</v>
      </c>
      <c r="C1101" t="s">
        <v>115</v>
      </c>
      <c r="D1101">
        <v>8</v>
      </c>
      <c r="E1101">
        <v>22</v>
      </c>
      <c r="F1101">
        <v>2</v>
      </c>
      <c r="I1101" t="s">
        <v>47</v>
      </c>
      <c r="J1101" t="s">
        <v>705</v>
      </c>
    </row>
    <row r="1102" spans="1:13" hidden="1" x14ac:dyDescent="0.35">
      <c r="A1102" s="6">
        <v>45531</v>
      </c>
      <c r="B1102" t="s">
        <v>1680</v>
      </c>
      <c r="C1102" t="s">
        <v>115</v>
      </c>
      <c r="D1102">
        <v>8</v>
      </c>
      <c r="E1102">
        <v>19</v>
      </c>
      <c r="F1102">
        <v>2</v>
      </c>
      <c r="I1102" t="s">
        <v>47</v>
      </c>
      <c r="J1102" t="s">
        <v>48</v>
      </c>
    </row>
    <row r="1103" spans="1:13" hidden="1" x14ac:dyDescent="0.35">
      <c r="A1103" s="6">
        <v>45531</v>
      </c>
      <c r="B1103" t="s">
        <v>1259</v>
      </c>
      <c r="C1103" t="s">
        <v>225</v>
      </c>
      <c r="E1103">
        <v>2</v>
      </c>
      <c r="F1103">
        <v>2</v>
      </c>
      <c r="I1103" t="s">
        <v>47</v>
      </c>
      <c r="J1103" t="s">
        <v>48</v>
      </c>
    </row>
    <row r="1104" spans="1:13" hidden="1" x14ac:dyDescent="0.35">
      <c r="A1104" s="6">
        <v>45531</v>
      </c>
      <c r="B1104" t="s">
        <v>1681</v>
      </c>
      <c r="C1104" t="s">
        <v>115</v>
      </c>
      <c r="D1104">
        <v>9</v>
      </c>
      <c r="E1104">
        <v>23</v>
      </c>
      <c r="F1104">
        <v>3</v>
      </c>
      <c r="I1104" t="s">
        <v>47</v>
      </c>
      <c r="J1104" t="s">
        <v>705</v>
      </c>
    </row>
    <row r="1105" spans="1:13" hidden="1" x14ac:dyDescent="0.35">
      <c r="A1105" s="6">
        <v>45531</v>
      </c>
      <c r="B1105" t="s">
        <v>1681</v>
      </c>
      <c r="C1105" t="s">
        <v>115</v>
      </c>
      <c r="D1105">
        <v>9</v>
      </c>
      <c r="E1105">
        <v>23</v>
      </c>
      <c r="F1105">
        <v>3</v>
      </c>
      <c r="I1105" t="s">
        <v>47</v>
      </c>
      <c r="J1105" t="s">
        <v>705</v>
      </c>
    </row>
    <row r="1106" spans="1:13" x14ac:dyDescent="0.35">
      <c r="A1106" s="6">
        <v>45623</v>
      </c>
      <c r="B1106" t="s">
        <v>2069</v>
      </c>
      <c r="C1106" t="s">
        <v>64</v>
      </c>
      <c r="D1106" t="s">
        <v>585</v>
      </c>
      <c r="E1106">
        <v>12</v>
      </c>
      <c r="F1106">
        <v>2</v>
      </c>
      <c r="I1106" t="s">
        <v>47</v>
      </c>
      <c r="J1106" t="s">
        <v>48</v>
      </c>
      <c r="M1106" t="s">
        <v>47</v>
      </c>
    </row>
    <row r="1107" spans="1:13" x14ac:dyDescent="0.35">
      <c r="A1107" s="6">
        <v>45455</v>
      </c>
      <c r="B1107" t="s">
        <v>1564</v>
      </c>
      <c r="C1107" t="s">
        <v>53</v>
      </c>
      <c r="D1107">
        <v>5</v>
      </c>
      <c r="E1107">
        <v>18</v>
      </c>
      <c r="F1107">
        <v>2</v>
      </c>
      <c r="I1107" t="s">
        <v>47</v>
      </c>
      <c r="J1107" t="s">
        <v>1292</v>
      </c>
      <c r="M1107" t="s">
        <v>47</v>
      </c>
    </row>
    <row r="1108" spans="1:13" x14ac:dyDescent="0.35">
      <c r="A1108" s="6">
        <v>45482</v>
      </c>
      <c r="B1108" t="s">
        <v>1564</v>
      </c>
      <c r="C1108" t="s">
        <v>64</v>
      </c>
      <c r="D1108" t="s">
        <v>118</v>
      </c>
      <c r="E1108">
        <v>27</v>
      </c>
      <c r="F1108">
        <v>7</v>
      </c>
      <c r="I1108" t="s">
        <v>47</v>
      </c>
      <c r="J1108" t="s">
        <v>48</v>
      </c>
      <c r="M1108" t="s">
        <v>47</v>
      </c>
    </row>
    <row r="1109" spans="1:13" hidden="1" x14ac:dyDescent="0.35">
      <c r="A1109" s="6">
        <v>45532</v>
      </c>
      <c r="B1109" t="s">
        <v>1638</v>
      </c>
      <c r="C1109" t="s">
        <v>50</v>
      </c>
      <c r="D1109">
        <v>7</v>
      </c>
      <c r="E1109">
        <v>19</v>
      </c>
      <c r="F1109">
        <v>3</v>
      </c>
      <c r="G1109" t="s">
        <v>1245</v>
      </c>
    </row>
    <row r="1110" spans="1:13" hidden="1" x14ac:dyDescent="0.35">
      <c r="A1110" s="6">
        <v>45532</v>
      </c>
      <c r="B1110" t="s">
        <v>1640</v>
      </c>
      <c r="C1110" t="s">
        <v>115</v>
      </c>
      <c r="D1110">
        <v>9</v>
      </c>
      <c r="E1110">
        <v>21</v>
      </c>
      <c r="F1110">
        <v>2</v>
      </c>
      <c r="G1110" t="s">
        <v>34</v>
      </c>
    </row>
    <row r="1111" spans="1:13" x14ac:dyDescent="0.35">
      <c r="A1111" s="6">
        <v>45559</v>
      </c>
      <c r="B1111" t="s">
        <v>1564</v>
      </c>
      <c r="C1111" t="s">
        <v>53</v>
      </c>
      <c r="D1111" t="s">
        <v>1247</v>
      </c>
      <c r="E1111">
        <v>5</v>
      </c>
      <c r="F1111">
        <v>2</v>
      </c>
      <c r="G1111" t="s">
        <v>704</v>
      </c>
      <c r="K1111" t="s">
        <v>47</v>
      </c>
      <c r="L1111" t="s">
        <v>47</v>
      </c>
      <c r="M1111" t="s">
        <v>47</v>
      </c>
    </row>
    <row r="1112" spans="1:13" x14ac:dyDescent="0.35">
      <c r="A1112" s="6">
        <v>45628</v>
      </c>
      <c r="B1112" t="s">
        <v>1564</v>
      </c>
      <c r="C1112" t="s">
        <v>53</v>
      </c>
      <c r="D1112" t="s">
        <v>1830</v>
      </c>
      <c r="E1112">
        <v>26</v>
      </c>
      <c r="F1112">
        <v>5</v>
      </c>
      <c r="I1112" t="s">
        <v>47</v>
      </c>
      <c r="J1112" t="s">
        <v>48</v>
      </c>
      <c r="M1112" t="s">
        <v>47</v>
      </c>
    </row>
    <row r="1113" spans="1:13" hidden="1" x14ac:dyDescent="0.35">
      <c r="A1113" s="6">
        <v>45532</v>
      </c>
      <c r="B1113" t="s">
        <v>444</v>
      </c>
      <c r="C1113" t="s">
        <v>115</v>
      </c>
      <c r="D1113">
        <v>9</v>
      </c>
      <c r="E1113">
        <v>23</v>
      </c>
      <c r="F1113">
        <v>2</v>
      </c>
      <c r="I1113" t="s">
        <v>47</v>
      </c>
      <c r="J1113" t="s">
        <v>48</v>
      </c>
    </row>
    <row r="1114" spans="1:13" hidden="1" x14ac:dyDescent="0.35">
      <c r="A1114" s="6">
        <v>45532</v>
      </c>
      <c r="B1114" t="s">
        <v>1672</v>
      </c>
      <c r="C1114" t="s">
        <v>55</v>
      </c>
      <c r="D1114" t="s">
        <v>978</v>
      </c>
      <c r="E1114">
        <v>27</v>
      </c>
      <c r="F1114">
        <v>2</v>
      </c>
      <c r="H1114" t="s">
        <v>47</v>
      </c>
    </row>
    <row r="1115" spans="1:13" hidden="1" x14ac:dyDescent="0.35">
      <c r="A1115" s="6">
        <v>45532</v>
      </c>
      <c r="B1115" t="s">
        <v>1673</v>
      </c>
      <c r="C1115" t="s">
        <v>55</v>
      </c>
      <c r="D1115" t="s">
        <v>62</v>
      </c>
      <c r="E1115">
        <v>27</v>
      </c>
      <c r="F1115">
        <v>3</v>
      </c>
      <c r="I1115" t="s">
        <v>47</v>
      </c>
    </row>
    <row r="1116" spans="1:13" hidden="1" x14ac:dyDescent="0.35">
      <c r="A1116" s="6">
        <v>45532</v>
      </c>
      <c r="B1116" t="s">
        <v>1673</v>
      </c>
      <c r="C1116" t="s">
        <v>55</v>
      </c>
      <c r="D1116" t="s">
        <v>62</v>
      </c>
      <c r="E1116">
        <v>27</v>
      </c>
      <c r="F1116">
        <v>3</v>
      </c>
      <c r="I1116" t="s">
        <v>47</v>
      </c>
    </row>
    <row r="1117" spans="1:13" x14ac:dyDescent="0.35">
      <c r="A1117" s="6">
        <v>45628</v>
      </c>
      <c r="B1117" t="s">
        <v>1564</v>
      </c>
      <c r="C1117" t="s">
        <v>53</v>
      </c>
      <c r="D1117" t="s">
        <v>1830</v>
      </c>
      <c r="E1117">
        <v>26</v>
      </c>
      <c r="F1117">
        <v>5</v>
      </c>
      <c r="I1117" t="s">
        <v>47</v>
      </c>
      <c r="J1117" t="s">
        <v>48</v>
      </c>
      <c r="M1117" t="s">
        <v>47</v>
      </c>
    </row>
    <row r="1118" spans="1:13" x14ac:dyDescent="0.35">
      <c r="A1118" s="6">
        <v>45631</v>
      </c>
      <c r="B1118" t="s">
        <v>1564</v>
      </c>
      <c r="C1118" t="s">
        <v>53</v>
      </c>
      <c r="D1118">
        <v>3</v>
      </c>
      <c r="E1118">
        <v>20</v>
      </c>
      <c r="F1118">
        <v>3</v>
      </c>
      <c r="G1118" t="s">
        <v>827</v>
      </c>
      <c r="L1118" t="s">
        <v>47</v>
      </c>
      <c r="M1118" t="s">
        <v>47</v>
      </c>
    </row>
    <row r="1119" spans="1:13" x14ac:dyDescent="0.35">
      <c r="A1119" s="6">
        <v>45631</v>
      </c>
      <c r="B1119" t="s">
        <v>1564</v>
      </c>
      <c r="C1119" t="s">
        <v>53</v>
      </c>
      <c r="D1119">
        <v>3</v>
      </c>
      <c r="E1119">
        <v>20</v>
      </c>
      <c r="F1119">
        <v>3</v>
      </c>
      <c r="G1119" t="s">
        <v>827</v>
      </c>
      <c r="L1119" t="s">
        <v>47</v>
      </c>
      <c r="M1119" t="s">
        <v>47</v>
      </c>
    </row>
    <row r="1120" spans="1:13" x14ac:dyDescent="0.35">
      <c r="A1120" s="6">
        <v>45635</v>
      </c>
      <c r="B1120" t="s">
        <v>1564</v>
      </c>
      <c r="C1120" t="s">
        <v>53</v>
      </c>
      <c r="D1120" t="s">
        <v>1747</v>
      </c>
      <c r="E1120">
        <v>20</v>
      </c>
      <c r="F1120">
        <v>2</v>
      </c>
      <c r="G1120" t="s">
        <v>827</v>
      </c>
      <c r="L1120" t="s">
        <v>47</v>
      </c>
      <c r="M1120" t="s">
        <v>47</v>
      </c>
    </row>
    <row r="1121" spans="1:13" hidden="1" x14ac:dyDescent="0.35">
      <c r="A1121" s="6">
        <v>45532</v>
      </c>
      <c r="B1121" t="s">
        <v>1639</v>
      </c>
      <c r="C1121" t="s">
        <v>53</v>
      </c>
      <c r="D1121">
        <v>5</v>
      </c>
      <c r="E1121">
        <v>19</v>
      </c>
      <c r="F1121">
        <v>2</v>
      </c>
      <c r="G1121" t="s">
        <v>35</v>
      </c>
    </row>
    <row r="1122" spans="1:13" x14ac:dyDescent="0.35">
      <c r="A1122" s="6">
        <v>45635</v>
      </c>
      <c r="B1122" t="s">
        <v>1564</v>
      </c>
      <c r="C1122" t="s">
        <v>53</v>
      </c>
      <c r="D1122" t="s">
        <v>1747</v>
      </c>
      <c r="E1122">
        <v>20</v>
      </c>
      <c r="F1122">
        <v>2</v>
      </c>
      <c r="G1122" t="s">
        <v>827</v>
      </c>
      <c r="L1122" t="s">
        <v>47</v>
      </c>
      <c r="M1122" t="s">
        <v>47</v>
      </c>
    </row>
    <row r="1123" spans="1:13" hidden="1" x14ac:dyDescent="0.35">
      <c r="A1123" s="6">
        <v>45533</v>
      </c>
      <c r="B1123" t="s">
        <v>1641</v>
      </c>
      <c r="C1123" t="s">
        <v>53</v>
      </c>
      <c r="D1123" t="s">
        <v>249</v>
      </c>
      <c r="E1123">
        <v>19</v>
      </c>
      <c r="F1123">
        <v>3</v>
      </c>
      <c r="G1123" t="s">
        <v>35</v>
      </c>
    </row>
    <row r="1124" spans="1:13" hidden="1" x14ac:dyDescent="0.35">
      <c r="A1124" s="6">
        <v>45533</v>
      </c>
      <c r="B1124" t="s">
        <v>1641</v>
      </c>
      <c r="C1124" t="s">
        <v>53</v>
      </c>
      <c r="D1124" t="s">
        <v>249</v>
      </c>
      <c r="E1124">
        <v>19</v>
      </c>
      <c r="F1124">
        <v>3</v>
      </c>
      <c r="G1124" t="s">
        <v>35</v>
      </c>
    </row>
    <row r="1125" spans="1:13" x14ac:dyDescent="0.35">
      <c r="A1125" s="6">
        <v>45635</v>
      </c>
      <c r="B1125" t="s">
        <v>1564</v>
      </c>
      <c r="C1125" t="s">
        <v>53</v>
      </c>
      <c r="D1125">
        <v>6</v>
      </c>
      <c r="E1125">
        <v>22</v>
      </c>
      <c r="F1125">
        <v>3</v>
      </c>
      <c r="G1125" t="s">
        <v>827</v>
      </c>
      <c r="L1125" t="s">
        <v>47</v>
      </c>
      <c r="M1125" t="s">
        <v>47</v>
      </c>
    </row>
    <row r="1126" spans="1:13" hidden="1" x14ac:dyDescent="0.35">
      <c r="A1126" s="6">
        <v>45533</v>
      </c>
      <c r="B1126" t="s">
        <v>1301</v>
      </c>
      <c r="C1126" t="s">
        <v>55</v>
      </c>
      <c r="D1126" t="s">
        <v>62</v>
      </c>
      <c r="E1126">
        <v>26</v>
      </c>
      <c r="F1126">
        <v>2</v>
      </c>
      <c r="I1126" t="s">
        <v>47</v>
      </c>
      <c r="J1126" t="s">
        <v>48</v>
      </c>
    </row>
    <row r="1127" spans="1:13" hidden="1" x14ac:dyDescent="0.35">
      <c r="A1127" s="6">
        <v>45533</v>
      </c>
      <c r="B1127" t="s">
        <v>1301</v>
      </c>
      <c r="C1127" t="s">
        <v>55</v>
      </c>
      <c r="D1127" t="s">
        <v>62</v>
      </c>
      <c r="E1127">
        <v>26</v>
      </c>
      <c r="F1127">
        <v>2</v>
      </c>
      <c r="I1127" t="s">
        <v>47</v>
      </c>
      <c r="J1127" t="s">
        <v>48</v>
      </c>
    </row>
    <row r="1128" spans="1:13" hidden="1" x14ac:dyDescent="0.35">
      <c r="A1128" s="6">
        <v>45533</v>
      </c>
      <c r="B1128" t="s">
        <v>1301</v>
      </c>
      <c r="C1128" t="s">
        <v>55</v>
      </c>
      <c r="D1128" t="s">
        <v>62</v>
      </c>
      <c r="E1128">
        <v>26</v>
      </c>
      <c r="F1128">
        <v>2</v>
      </c>
      <c r="I1128" t="s">
        <v>47</v>
      </c>
      <c r="J1128" t="s">
        <v>48</v>
      </c>
    </row>
    <row r="1129" spans="1:13" hidden="1" x14ac:dyDescent="0.35">
      <c r="A1129" s="6">
        <v>45533</v>
      </c>
      <c r="B1129" t="s">
        <v>1301</v>
      </c>
      <c r="C1129" t="s">
        <v>55</v>
      </c>
      <c r="D1129" t="s">
        <v>62</v>
      </c>
      <c r="E1129">
        <v>26</v>
      </c>
      <c r="F1129">
        <v>2</v>
      </c>
      <c r="I1129" t="s">
        <v>47</v>
      </c>
      <c r="J1129" t="s">
        <v>48</v>
      </c>
    </row>
    <row r="1130" spans="1:13" hidden="1" x14ac:dyDescent="0.35">
      <c r="A1130" s="6">
        <v>45533</v>
      </c>
      <c r="B1130" t="s">
        <v>1666</v>
      </c>
      <c r="C1130" t="s">
        <v>115</v>
      </c>
      <c r="D1130">
        <v>7</v>
      </c>
      <c r="E1130">
        <v>24</v>
      </c>
      <c r="F1130">
        <v>2</v>
      </c>
      <c r="I1130" t="s">
        <v>47</v>
      </c>
      <c r="J1130" t="s">
        <v>48</v>
      </c>
    </row>
    <row r="1131" spans="1:13" x14ac:dyDescent="0.35">
      <c r="A1131" s="6">
        <v>45635</v>
      </c>
      <c r="B1131" t="s">
        <v>1564</v>
      </c>
      <c r="C1131" t="s">
        <v>115</v>
      </c>
      <c r="D1131">
        <v>7</v>
      </c>
      <c r="E1131">
        <v>20</v>
      </c>
      <c r="F1131">
        <v>2</v>
      </c>
      <c r="I1131" t="s">
        <v>47</v>
      </c>
      <c r="J1131" t="s">
        <v>48</v>
      </c>
      <c r="M1131" t="s">
        <v>47</v>
      </c>
    </row>
    <row r="1132" spans="1:13" x14ac:dyDescent="0.35">
      <c r="A1132" s="6">
        <v>45635</v>
      </c>
      <c r="B1132" t="s">
        <v>1564</v>
      </c>
      <c r="C1132" t="s">
        <v>115</v>
      </c>
      <c r="D1132">
        <v>7</v>
      </c>
      <c r="E1132">
        <v>20</v>
      </c>
      <c r="F1132">
        <v>2</v>
      </c>
      <c r="I1132" t="s">
        <v>47</v>
      </c>
      <c r="J1132" t="s">
        <v>48</v>
      </c>
      <c r="M1132" t="s">
        <v>47</v>
      </c>
    </row>
    <row r="1133" spans="1:13" hidden="1" x14ac:dyDescent="0.35">
      <c r="A1133" s="6">
        <v>45537</v>
      </c>
      <c r="B1133" t="s">
        <v>1654</v>
      </c>
      <c r="C1133" t="s">
        <v>53</v>
      </c>
      <c r="D1133">
        <v>6</v>
      </c>
      <c r="E1133">
        <v>16</v>
      </c>
      <c r="F1133">
        <v>2</v>
      </c>
      <c r="I1133" t="s">
        <v>47</v>
      </c>
    </row>
    <row r="1134" spans="1:13" hidden="1" x14ac:dyDescent="0.35">
      <c r="A1134" s="6">
        <v>45537</v>
      </c>
      <c r="B1134" t="s">
        <v>1655</v>
      </c>
      <c r="C1134" t="s">
        <v>115</v>
      </c>
      <c r="D1134" t="s">
        <v>239</v>
      </c>
      <c r="E1134">
        <v>6</v>
      </c>
      <c r="F1134">
        <v>3</v>
      </c>
      <c r="I1134" t="s">
        <v>47</v>
      </c>
      <c r="J1134" t="s">
        <v>705</v>
      </c>
    </row>
    <row r="1135" spans="1:13" hidden="1" x14ac:dyDescent="0.35">
      <c r="A1135" s="6">
        <v>45537</v>
      </c>
      <c r="B1135" t="s">
        <v>1656</v>
      </c>
      <c r="C1135" t="s">
        <v>115</v>
      </c>
      <c r="D1135">
        <v>9</v>
      </c>
      <c r="E1135">
        <v>24</v>
      </c>
      <c r="F1135">
        <v>2</v>
      </c>
      <c r="I1135" t="s">
        <v>47</v>
      </c>
      <c r="J1135" t="s">
        <v>48</v>
      </c>
    </row>
    <row r="1136" spans="1:13" hidden="1" x14ac:dyDescent="0.35">
      <c r="A1136" s="6">
        <v>45538</v>
      </c>
      <c r="B1136" t="s">
        <v>275</v>
      </c>
      <c r="C1136" t="s">
        <v>53</v>
      </c>
      <c r="D1136">
        <v>5</v>
      </c>
      <c r="E1136">
        <v>19</v>
      </c>
      <c r="F1136">
        <v>2</v>
      </c>
      <c r="G1136" t="s">
        <v>35</v>
      </c>
    </row>
    <row r="1137" spans="1:13" hidden="1" x14ac:dyDescent="0.35">
      <c r="A1137" s="6">
        <v>45538</v>
      </c>
      <c r="B1137" t="s">
        <v>1657</v>
      </c>
      <c r="C1137" t="s">
        <v>115</v>
      </c>
      <c r="D1137">
        <v>8</v>
      </c>
      <c r="E1137">
        <v>22</v>
      </c>
      <c r="F1137">
        <v>3</v>
      </c>
      <c r="I1137" t="s">
        <v>47</v>
      </c>
      <c r="J1137" t="s">
        <v>48</v>
      </c>
    </row>
    <row r="1138" spans="1:13" hidden="1" x14ac:dyDescent="0.35">
      <c r="A1138" s="6">
        <v>45538</v>
      </c>
      <c r="B1138" t="s">
        <v>1658</v>
      </c>
      <c r="C1138" t="s">
        <v>50</v>
      </c>
      <c r="D1138" t="s">
        <v>242</v>
      </c>
      <c r="E1138">
        <v>28</v>
      </c>
      <c r="F1138">
        <v>2</v>
      </c>
      <c r="I1138" t="s">
        <v>47</v>
      </c>
      <c r="J1138" t="s">
        <v>48</v>
      </c>
    </row>
    <row r="1139" spans="1:13" hidden="1" x14ac:dyDescent="0.35">
      <c r="A1139" s="6">
        <v>45538</v>
      </c>
      <c r="B1139" t="s">
        <v>1658</v>
      </c>
      <c r="C1139" t="s">
        <v>50</v>
      </c>
      <c r="D1139" t="s">
        <v>242</v>
      </c>
      <c r="E1139">
        <v>28</v>
      </c>
      <c r="F1139">
        <v>2</v>
      </c>
      <c r="I1139" t="s">
        <v>47</v>
      </c>
      <c r="J1139" t="s">
        <v>48</v>
      </c>
    </row>
    <row r="1140" spans="1:13" hidden="1" x14ac:dyDescent="0.35">
      <c r="A1140" s="6">
        <v>45538</v>
      </c>
      <c r="B1140" t="s">
        <v>1659</v>
      </c>
      <c r="C1140" t="s">
        <v>50</v>
      </c>
      <c r="D1140">
        <v>8</v>
      </c>
      <c r="E1140">
        <v>18</v>
      </c>
      <c r="F1140">
        <v>2</v>
      </c>
      <c r="I1140" t="s">
        <v>47</v>
      </c>
      <c r="J1140" t="s">
        <v>48</v>
      </c>
    </row>
    <row r="1141" spans="1:13" hidden="1" x14ac:dyDescent="0.35">
      <c r="A1141" s="6">
        <v>45538</v>
      </c>
      <c r="B1141" t="s">
        <v>1445</v>
      </c>
      <c r="C1141" t="s">
        <v>55</v>
      </c>
      <c r="D1141" t="s">
        <v>158</v>
      </c>
      <c r="E1141">
        <v>7</v>
      </c>
      <c r="F1141">
        <v>3</v>
      </c>
      <c r="I1141" t="s">
        <v>47</v>
      </c>
      <c r="J1141" t="s">
        <v>48</v>
      </c>
    </row>
    <row r="1142" spans="1:13" x14ac:dyDescent="0.35">
      <c r="A1142" s="6">
        <v>45635</v>
      </c>
      <c r="B1142" t="s">
        <v>1564</v>
      </c>
      <c r="C1142" t="s">
        <v>53</v>
      </c>
      <c r="D1142">
        <v>6</v>
      </c>
      <c r="E1142">
        <v>21</v>
      </c>
      <c r="F1142">
        <v>2</v>
      </c>
      <c r="I1142" t="s">
        <v>47</v>
      </c>
      <c r="J1142" t="s">
        <v>48</v>
      </c>
      <c r="M1142" t="s">
        <v>47</v>
      </c>
    </row>
    <row r="1143" spans="1:13" hidden="1" x14ac:dyDescent="0.35">
      <c r="A1143" s="6">
        <v>45538</v>
      </c>
      <c r="B1143" t="s">
        <v>1661</v>
      </c>
      <c r="C1143" t="s">
        <v>115</v>
      </c>
      <c r="D1143">
        <v>8</v>
      </c>
      <c r="E1143">
        <v>12</v>
      </c>
      <c r="F1143">
        <v>2</v>
      </c>
      <c r="I1143" t="s">
        <v>47</v>
      </c>
      <c r="J1143" t="s">
        <v>48</v>
      </c>
    </row>
    <row r="1144" spans="1:13" hidden="1" x14ac:dyDescent="0.35">
      <c r="A1144" s="6">
        <v>45538</v>
      </c>
      <c r="B1144" t="s">
        <v>1453</v>
      </c>
      <c r="C1144" t="s">
        <v>115</v>
      </c>
      <c r="D1144">
        <v>9</v>
      </c>
      <c r="E1144">
        <v>21</v>
      </c>
      <c r="F1144">
        <v>2</v>
      </c>
      <c r="I1144" t="s">
        <v>47</v>
      </c>
      <c r="J1144" t="s">
        <v>48</v>
      </c>
    </row>
    <row r="1145" spans="1:13" hidden="1" x14ac:dyDescent="0.35">
      <c r="A1145" s="6">
        <v>45538</v>
      </c>
      <c r="B1145" t="s">
        <v>741</v>
      </c>
      <c r="C1145" t="s">
        <v>115</v>
      </c>
      <c r="D1145">
        <v>9</v>
      </c>
      <c r="E1145">
        <v>8</v>
      </c>
      <c r="F1145">
        <v>3</v>
      </c>
      <c r="I1145" t="s">
        <v>47</v>
      </c>
      <c r="J1145" t="s">
        <v>48</v>
      </c>
    </row>
    <row r="1146" spans="1:13" hidden="1" x14ac:dyDescent="0.35">
      <c r="A1146" s="6">
        <v>45538</v>
      </c>
      <c r="B1146" t="s">
        <v>1378</v>
      </c>
      <c r="C1146" t="s">
        <v>115</v>
      </c>
      <c r="D1146">
        <v>7</v>
      </c>
      <c r="E1146">
        <v>30</v>
      </c>
      <c r="F1146">
        <v>4</v>
      </c>
      <c r="G1146" t="s">
        <v>32</v>
      </c>
    </row>
    <row r="1147" spans="1:13" x14ac:dyDescent="0.35">
      <c r="A1147" s="6">
        <v>45637</v>
      </c>
      <c r="B1147" t="s">
        <v>1564</v>
      </c>
      <c r="C1147" t="s">
        <v>53</v>
      </c>
      <c r="D1147">
        <v>4</v>
      </c>
      <c r="E1147">
        <v>17</v>
      </c>
      <c r="F1147">
        <v>2</v>
      </c>
      <c r="I1147" t="s">
        <v>47</v>
      </c>
      <c r="J1147" t="s">
        <v>48</v>
      </c>
      <c r="M1147" t="s">
        <v>47</v>
      </c>
    </row>
    <row r="1148" spans="1:13" x14ac:dyDescent="0.35">
      <c r="A1148" s="6">
        <v>45638</v>
      </c>
      <c r="B1148" t="s">
        <v>1564</v>
      </c>
      <c r="C1148" t="s">
        <v>53</v>
      </c>
      <c r="D1148">
        <v>3</v>
      </c>
      <c r="E1148">
        <v>19</v>
      </c>
      <c r="F1148">
        <v>2</v>
      </c>
      <c r="G1148" t="s">
        <v>827</v>
      </c>
      <c r="L1148" t="s">
        <v>47</v>
      </c>
      <c r="M1148" t="s">
        <v>47</v>
      </c>
    </row>
    <row r="1149" spans="1:13" x14ac:dyDescent="0.35">
      <c r="A1149" s="6">
        <v>45638</v>
      </c>
      <c r="B1149" t="s">
        <v>1564</v>
      </c>
      <c r="C1149" t="s">
        <v>53</v>
      </c>
      <c r="D1149">
        <v>3</v>
      </c>
      <c r="E1149">
        <v>19</v>
      </c>
      <c r="F1149">
        <v>2</v>
      </c>
      <c r="G1149" t="s">
        <v>827</v>
      </c>
      <c r="L1149" t="s">
        <v>47</v>
      </c>
      <c r="M1149" t="s">
        <v>47</v>
      </c>
    </row>
    <row r="1150" spans="1:13" x14ac:dyDescent="0.35">
      <c r="A1150" s="6">
        <v>45631</v>
      </c>
      <c r="B1150" t="s">
        <v>1564</v>
      </c>
      <c r="C1150" t="s">
        <v>53</v>
      </c>
      <c r="D1150">
        <v>4</v>
      </c>
      <c r="E1150">
        <v>16</v>
      </c>
      <c r="F1150">
        <v>2</v>
      </c>
      <c r="I1150" t="s">
        <v>47</v>
      </c>
      <c r="J1150" t="s">
        <v>48</v>
      </c>
      <c r="M1150" t="s">
        <v>47</v>
      </c>
    </row>
    <row r="1151" spans="1:13" hidden="1" x14ac:dyDescent="0.35">
      <c r="A1151" s="6">
        <v>45539</v>
      </c>
      <c r="B1151" t="s">
        <v>1642</v>
      </c>
      <c r="C1151" t="s">
        <v>53</v>
      </c>
      <c r="D1151">
        <v>6</v>
      </c>
      <c r="E1151">
        <v>20</v>
      </c>
      <c r="F1151">
        <v>2</v>
      </c>
      <c r="G1151" t="s">
        <v>35</v>
      </c>
    </row>
    <row r="1152" spans="1:13" hidden="1" x14ac:dyDescent="0.35">
      <c r="A1152" s="6">
        <v>45539</v>
      </c>
      <c r="B1152" t="s">
        <v>1643</v>
      </c>
      <c r="C1152" t="s">
        <v>115</v>
      </c>
      <c r="D1152">
        <v>8</v>
      </c>
      <c r="E1152">
        <v>23</v>
      </c>
      <c r="F1152">
        <v>2</v>
      </c>
      <c r="G1152" t="s">
        <v>1245</v>
      </c>
    </row>
    <row r="1153" spans="1:13" hidden="1" x14ac:dyDescent="0.35">
      <c r="A1153" s="6">
        <v>45539</v>
      </c>
      <c r="B1153" t="s">
        <v>1662</v>
      </c>
      <c r="C1153" t="s">
        <v>115</v>
      </c>
      <c r="D1153">
        <v>7</v>
      </c>
      <c r="E1153">
        <v>25</v>
      </c>
      <c r="F1153">
        <v>4</v>
      </c>
      <c r="I1153" t="s">
        <v>47</v>
      </c>
      <c r="J1153" t="s">
        <v>705</v>
      </c>
    </row>
    <row r="1154" spans="1:13" hidden="1" x14ac:dyDescent="0.35">
      <c r="A1154" s="6">
        <v>45539</v>
      </c>
      <c r="B1154" t="s">
        <v>1663</v>
      </c>
      <c r="C1154" t="s">
        <v>115</v>
      </c>
      <c r="D1154">
        <v>8</v>
      </c>
      <c r="E1154">
        <v>16</v>
      </c>
      <c r="F1154">
        <v>2</v>
      </c>
      <c r="I1154" t="s">
        <v>47</v>
      </c>
      <c r="J1154" t="s">
        <v>705</v>
      </c>
    </row>
    <row r="1155" spans="1:13" hidden="1" x14ac:dyDescent="0.35">
      <c r="A1155" s="6">
        <v>45539</v>
      </c>
      <c r="B1155" t="s">
        <v>1663</v>
      </c>
      <c r="C1155" t="s">
        <v>115</v>
      </c>
      <c r="D1155">
        <v>8</v>
      </c>
      <c r="E1155">
        <v>16</v>
      </c>
      <c r="F1155">
        <v>2</v>
      </c>
      <c r="I1155" t="s">
        <v>47</v>
      </c>
      <c r="J1155" t="s">
        <v>705</v>
      </c>
    </row>
    <row r="1156" spans="1:13" hidden="1" x14ac:dyDescent="0.35">
      <c r="A1156" s="6">
        <v>45539</v>
      </c>
      <c r="B1156" t="s">
        <v>1453</v>
      </c>
      <c r="C1156" t="s">
        <v>115</v>
      </c>
      <c r="D1156">
        <v>9</v>
      </c>
      <c r="E1156">
        <v>18</v>
      </c>
      <c r="F1156">
        <v>2</v>
      </c>
      <c r="I1156" t="s">
        <v>47</v>
      </c>
      <c r="J1156" t="s">
        <v>48</v>
      </c>
    </row>
    <row r="1157" spans="1:13" hidden="1" x14ac:dyDescent="0.35">
      <c r="A1157" s="6">
        <v>45539</v>
      </c>
      <c r="B1157" t="s">
        <v>1453</v>
      </c>
      <c r="C1157" t="s">
        <v>115</v>
      </c>
      <c r="D1157">
        <v>9</v>
      </c>
      <c r="E1157">
        <v>19</v>
      </c>
      <c r="F1157">
        <v>2</v>
      </c>
      <c r="I1157" t="s">
        <v>47</v>
      </c>
      <c r="J1157" t="s">
        <v>48</v>
      </c>
    </row>
    <row r="1158" spans="1:13" hidden="1" x14ac:dyDescent="0.35">
      <c r="A1158" s="6">
        <v>45539</v>
      </c>
      <c r="B1158" t="s">
        <v>1664</v>
      </c>
      <c r="C1158" t="s">
        <v>55</v>
      </c>
      <c r="D1158" t="s">
        <v>1285</v>
      </c>
      <c r="E1158">
        <v>20</v>
      </c>
      <c r="F1158">
        <v>2</v>
      </c>
      <c r="I1158" t="s">
        <v>47</v>
      </c>
      <c r="J1158" t="s">
        <v>48</v>
      </c>
    </row>
    <row r="1159" spans="1:13" x14ac:dyDescent="0.35">
      <c r="A1159" s="6">
        <v>45631</v>
      </c>
      <c r="B1159" t="s">
        <v>1564</v>
      </c>
      <c r="C1159" t="s">
        <v>53</v>
      </c>
      <c r="D1159">
        <v>4</v>
      </c>
      <c r="E1159">
        <v>16</v>
      </c>
      <c r="F1159">
        <v>2</v>
      </c>
      <c r="I1159" t="s">
        <v>47</v>
      </c>
      <c r="J1159" t="s">
        <v>48</v>
      </c>
      <c r="M1159" t="s">
        <v>47</v>
      </c>
    </row>
    <row r="1160" spans="1:13" hidden="1" x14ac:dyDescent="0.35">
      <c r="A1160" s="6">
        <v>45539</v>
      </c>
      <c r="B1160" t="s">
        <v>1665</v>
      </c>
      <c r="C1160" t="s">
        <v>115</v>
      </c>
      <c r="D1160">
        <v>8</v>
      </c>
      <c r="E1160">
        <v>20</v>
      </c>
      <c r="F1160">
        <v>2</v>
      </c>
      <c r="I1160" t="s">
        <v>47</v>
      </c>
      <c r="J1160" t="s">
        <v>48</v>
      </c>
    </row>
    <row r="1161" spans="1:13" hidden="1" x14ac:dyDescent="0.35">
      <c r="A1161" s="6">
        <v>45539</v>
      </c>
      <c r="B1161" t="s">
        <v>1665</v>
      </c>
      <c r="C1161" t="s">
        <v>115</v>
      </c>
      <c r="D1161">
        <v>8</v>
      </c>
      <c r="E1161">
        <v>20</v>
      </c>
      <c r="F1161">
        <v>2</v>
      </c>
      <c r="I1161" t="s">
        <v>47</v>
      </c>
      <c r="J1161" t="s">
        <v>48</v>
      </c>
    </row>
    <row r="1162" spans="1:13" x14ac:dyDescent="0.35">
      <c r="A1162" s="6">
        <v>45629</v>
      </c>
      <c r="B1162" t="s">
        <v>1564</v>
      </c>
      <c r="C1162" t="s">
        <v>53</v>
      </c>
      <c r="D1162">
        <v>6</v>
      </c>
      <c r="E1162">
        <v>20</v>
      </c>
      <c r="F1162">
        <v>3</v>
      </c>
      <c r="I1162" t="s">
        <v>47</v>
      </c>
      <c r="J1162" t="s">
        <v>48</v>
      </c>
      <c r="M1162" t="s">
        <v>47</v>
      </c>
    </row>
    <row r="1163" spans="1:13" hidden="1" x14ac:dyDescent="0.35">
      <c r="A1163" s="6">
        <v>45540</v>
      </c>
      <c r="B1163" t="s">
        <v>275</v>
      </c>
      <c r="C1163" t="s">
        <v>53</v>
      </c>
      <c r="D1163">
        <v>6</v>
      </c>
      <c r="E1163">
        <v>18</v>
      </c>
      <c r="F1163">
        <v>2</v>
      </c>
      <c r="G1163" t="s">
        <v>37</v>
      </c>
    </row>
    <row r="1164" spans="1:13" x14ac:dyDescent="0.35">
      <c r="A1164" s="6">
        <v>45629</v>
      </c>
      <c r="B1164" t="s">
        <v>1564</v>
      </c>
      <c r="C1164" t="s">
        <v>53</v>
      </c>
      <c r="D1164">
        <v>6</v>
      </c>
      <c r="E1164">
        <v>20</v>
      </c>
      <c r="F1164">
        <v>2</v>
      </c>
      <c r="I1164" t="s">
        <v>47</v>
      </c>
      <c r="J1164" t="s">
        <v>48</v>
      </c>
      <c r="M1164" t="s">
        <v>47</v>
      </c>
    </row>
    <row r="1165" spans="1:13" x14ac:dyDescent="0.35">
      <c r="A1165" s="6">
        <v>45629</v>
      </c>
      <c r="B1165" t="s">
        <v>1564</v>
      </c>
      <c r="C1165" t="s">
        <v>59</v>
      </c>
      <c r="D1165">
        <v>1</v>
      </c>
      <c r="E1165">
        <v>24</v>
      </c>
      <c r="F1165">
        <v>2</v>
      </c>
      <c r="I1165" t="s">
        <v>47</v>
      </c>
      <c r="J1165" t="s">
        <v>48</v>
      </c>
      <c r="M1165" t="s">
        <v>47</v>
      </c>
    </row>
    <row r="1166" spans="1:13" hidden="1" x14ac:dyDescent="0.35">
      <c r="A1166" s="6">
        <v>45541</v>
      </c>
      <c r="B1166" t="s">
        <v>1797</v>
      </c>
      <c r="C1166" t="s">
        <v>55</v>
      </c>
      <c r="D1166" t="s">
        <v>1254</v>
      </c>
      <c r="E1166">
        <v>23</v>
      </c>
      <c r="F1166">
        <v>2</v>
      </c>
      <c r="I1166" t="s">
        <v>47</v>
      </c>
      <c r="J1166" t="s">
        <v>48</v>
      </c>
    </row>
    <row r="1167" spans="1:13" hidden="1" x14ac:dyDescent="0.35">
      <c r="A1167" s="6">
        <v>45541</v>
      </c>
      <c r="B1167" t="s">
        <v>1797</v>
      </c>
      <c r="C1167" t="s">
        <v>55</v>
      </c>
      <c r="D1167" t="s">
        <v>1254</v>
      </c>
      <c r="E1167">
        <v>23</v>
      </c>
      <c r="F1167">
        <v>2</v>
      </c>
      <c r="I1167" t="s">
        <v>47</v>
      </c>
      <c r="J1167" t="s">
        <v>48</v>
      </c>
    </row>
    <row r="1168" spans="1:13" x14ac:dyDescent="0.35">
      <c r="A1168" s="6">
        <v>45629</v>
      </c>
      <c r="B1168" t="s">
        <v>1564</v>
      </c>
      <c r="C1168" t="s">
        <v>59</v>
      </c>
      <c r="D1168">
        <v>1</v>
      </c>
      <c r="E1168">
        <v>24</v>
      </c>
      <c r="F1168">
        <v>2</v>
      </c>
      <c r="I1168" t="s">
        <v>47</v>
      </c>
      <c r="J1168" t="s">
        <v>48</v>
      </c>
      <c r="M1168" t="s">
        <v>47</v>
      </c>
    </row>
    <row r="1169" spans="1:13" hidden="1" x14ac:dyDescent="0.35">
      <c r="A1169" s="6">
        <v>45544</v>
      </c>
      <c r="B1169" t="s">
        <v>1794</v>
      </c>
      <c r="C1169" t="s">
        <v>115</v>
      </c>
      <c r="D1169">
        <v>7</v>
      </c>
      <c r="E1169">
        <v>20</v>
      </c>
      <c r="F1169">
        <v>4</v>
      </c>
      <c r="I1169" t="s">
        <v>47</v>
      </c>
      <c r="J1169" t="s">
        <v>48</v>
      </c>
    </row>
    <row r="1170" spans="1:13" hidden="1" x14ac:dyDescent="0.35">
      <c r="A1170" s="6">
        <v>45544</v>
      </c>
      <c r="B1170" t="s">
        <v>1794</v>
      </c>
      <c r="C1170" t="s">
        <v>115</v>
      </c>
      <c r="D1170">
        <v>7</v>
      </c>
      <c r="E1170">
        <v>20</v>
      </c>
      <c r="F1170">
        <v>4</v>
      </c>
      <c r="I1170" t="s">
        <v>47</v>
      </c>
      <c r="J1170" t="s">
        <v>48</v>
      </c>
    </row>
    <row r="1171" spans="1:13" x14ac:dyDescent="0.35">
      <c r="A1171" s="6">
        <v>45629</v>
      </c>
      <c r="B1171" t="s">
        <v>1564</v>
      </c>
      <c r="C1171" t="s">
        <v>59</v>
      </c>
      <c r="D1171">
        <v>1</v>
      </c>
      <c r="E1171">
        <v>24</v>
      </c>
      <c r="F1171">
        <v>2</v>
      </c>
      <c r="I1171" t="s">
        <v>47</v>
      </c>
      <c r="J1171" t="s">
        <v>48</v>
      </c>
      <c r="M1171" t="s">
        <v>47</v>
      </c>
    </row>
    <row r="1172" spans="1:13" x14ac:dyDescent="0.35">
      <c r="A1172" s="6">
        <v>45629</v>
      </c>
      <c r="B1172" t="s">
        <v>1564</v>
      </c>
      <c r="C1172" t="s">
        <v>59</v>
      </c>
      <c r="D1172">
        <v>1</v>
      </c>
      <c r="E1172">
        <v>24</v>
      </c>
      <c r="F1172">
        <v>2</v>
      </c>
      <c r="I1172" t="s">
        <v>47</v>
      </c>
      <c r="J1172" t="s">
        <v>48</v>
      </c>
      <c r="M1172" t="s">
        <v>47</v>
      </c>
    </row>
    <row r="1173" spans="1:13" hidden="1" x14ac:dyDescent="0.35">
      <c r="A1173" s="6">
        <v>45545</v>
      </c>
      <c r="B1173" t="s">
        <v>1644</v>
      </c>
      <c r="C1173" t="s">
        <v>50</v>
      </c>
      <c r="D1173">
        <v>7</v>
      </c>
      <c r="E1173">
        <v>22</v>
      </c>
      <c r="F1173">
        <v>2</v>
      </c>
      <c r="G1173" t="s">
        <v>34</v>
      </c>
    </row>
    <row r="1174" spans="1:13" hidden="1" x14ac:dyDescent="0.35">
      <c r="A1174" s="6">
        <v>45545</v>
      </c>
      <c r="B1174" t="s">
        <v>1645</v>
      </c>
      <c r="C1174" t="s">
        <v>284</v>
      </c>
      <c r="D1174">
        <v>6</v>
      </c>
      <c r="E1174">
        <v>23</v>
      </c>
      <c r="F1174">
        <v>2</v>
      </c>
      <c r="G1174" t="s">
        <v>37</v>
      </c>
    </row>
    <row r="1175" spans="1:13" x14ac:dyDescent="0.35">
      <c r="A1175" s="6">
        <v>45573</v>
      </c>
      <c r="B1175" t="s">
        <v>1949</v>
      </c>
      <c r="C1175" t="s">
        <v>1266</v>
      </c>
      <c r="D1175" t="s">
        <v>1278</v>
      </c>
      <c r="E1175">
        <v>14</v>
      </c>
      <c r="F1175">
        <v>2</v>
      </c>
      <c r="I1175" t="s">
        <v>47</v>
      </c>
      <c r="J1175" t="s">
        <v>48</v>
      </c>
      <c r="M1175" t="s">
        <v>47</v>
      </c>
    </row>
    <row r="1176" spans="1:13" hidden="1" x14ac:dyDescent="0.35">
      <c r="A1176" s="6">
        <v>45545</v>
      </c>
      <c r="B1176" t="s">
        <v>2013</v>
      </c>
      <c r="C1176" t="s">
        <v>2014</v>
      </c>
      <c r="D1176">
        <v>7</v>
      </c>
      <c r="E1176">
        <v>22</v>
      </c>
      <c r="F1176">
        <v>4</v>
      </c>
      <c r="I1176" t="s">
        <v>47</v>
      </c>
      <c r="J1176" t="s">
        <v>48</v>
      </c>
    </row>
    <row r="1177" spans="1:13" hidden="1" x14ac:dyDescent="0.35">
      <c r="A1177" s="6">
        <v>45546</v>
      </c>
      <c r="B1177" t="s">
        <v>1646</v>
      </c>
      <c r="C1177" t="s">
        <v>115</v>
      </c>
      <c r="D1177">
        <v>9</v>
      </c>
      <c r="E1177">
        <v>22</v>
      </c>
      <c r="F1177">
        <v>2</v>
      </c>
      <c r="G1177" t="s">
        <v>32</v>
      </c>
    </row>
    <row r="1178" spans="1:13" hidden="1" x14ac:dyDescent="0.35">
      <c r="A1178" s="6">
        <v>45546</v>
      </c>
      <c r="B1178" t="s">
        <v>1697</v>
      </c>
      <c r="C1178" t="s">
        <v>53</v>
      </c>
      <c r="D1178">
        <v>6</v>
      </c>
      <c r="E1178">
        <v>9</v>
      </c>
      <c r="F1178">
        <v>2</v>
      </c>
      <c r="G1178" t="s">
        <v>34</v>
      </c>
    </row>
    <row r="1179" spans="1:13" hidden="1" x14ac:dyDescent="0.35">
      <c r="A1179" s="6">
        <v>45546</v>
      </c>
      <c r="B1179" t="s">
        <v>1704</v>
      </c>
      <c r="C1179" t="s">
        <v>55</v>
      </c>
      <c r="D1179" t="s">
        <v>1365</v>
      </c>
      <c r="E1179">
        <v>27</v>
      </c>
      <c r="F1179">
        <v>2</v>
      </c>
      <c r="G1179" t="s">
        <v>1336</v>
      </c>
    </row>
    <row r="1180" spans="1:13" x14ac:dyDescent="0.35">
      <c r="A1180" s="6">
        <v>45636</v>
      </c>
      <c r="B1180" t="s">
        <v>1957</v>
      </c>
      <c r="C1180" t="s">
        <v>115</v>
      </c>
      <c r="D1180">
        <v>9</v>
      </c>
      <c r="E1180">
        <v>4</v>
      </c>
      <c r="F1180">
        <v>2</v>
      </c>
      <c r="I1180" t="s">
        <v>47</v>
      </c>
      <c r="J1180" t="s">
        <v>48</v>
      </c>
      <c r="M1180" t="s">
        <v>47</v>
      </c>
    </row>
    <row r="1181" spans="1:13" x14ac:dyDescent="0.35">
      <c r="A1181" s="6">
        <v>45636</v>
      </c>
      <c r="B1181" t="s">
        <v>1957</v>
      </c>
      <c r="C1181" t="s">
        <v>115</v>
      </c>
      <c r="D1181">
        <v>9</v>
      </c>
      <c r="E1181">
        <v>4</v>
      </c>
      <c r="F1181">
        <v>2</v>
      </c>
      <c r="I1181" t="s">
        <v>47</v>
      </c>
      <c r="J1181" t="s">
        <v>48</v>
      </c>
      <c r="M1181" t="s">
        <v>47</v>
      </c>
    </row>
    <row r="1182" spans="1:13" hidden="1" x14ac:dyDescent="0.35">
      <c r="A1182" s="6">
        <v>45547</v>
      </c>
      <c r="B1182" t="s">
        <v>1648</v>
      </c>
      <c r="C1182" t="s">
        <v>53</v>
      </c>
      <c r="D1182">
        <v>6</v>
      </c>
      <c r="E1182">
        <v>22</v>
      </c>
      <c r="F1182">
        <v>2</v>
      </c>
      <c r="G1182" t="s">
        <v>1332</v>
      </c>
    </row>
    <row r="1183" spans="1:13" hidden="1" x14ac:dyDescent="0.35">
      <c r="A1183" s="6">
        <v>45547</v>
      </c>
      <c r="B1183" t="s">
        <v>1559</v>
      </c>
      <c r="C1183" t="s">
        <v>55</v>
      </c>
      <c r="D1183" t="s">
        <v>1285</v>
      </c>
      <c r="E1183">
        <v>12</v>
      </c>
      <c r="F1183">
        <v>1</v>
      </c>
      <c r="G1183" t="s">
        <v>1336</v>
      </c>
    </row>
    <row r="1184" spans="1:13" hidden="1" x14ac:dyDescent="0.35">
      <c r="A1184" s="6">
        <v>45547</v>
      </c>
      <c r="B1184" t="s">
        <v>1698</v>
      </c>
      <c r="C1184" t="s">
        <v>115</v>
      </c>
      <c r="D1184">
        <v>7</v>
      </c>
      <c r="E1184">
        <v>20</v>
      </c>
      <c r="F1184">
        <v>2</v>
      </c>
      <c r="G1184" t="s">
        <v>34</v>
      </c>
    </row>
    <row r="1185" spans="1:13" hidden="1" x14ac:dyDescent="0.35">
      <c r="A1185" s="6">
        <v>45547</v>
      </c>
      <c r="B1185" t="s">
        <v>1698</v>
      </c>
      <c r="C1185" t="s">
        <v>115</v>
      </c>
      <c r="D1185">
        <v>7</v>
      </c>
      <c r="E1185">
        <v>20</v>
      </c>
      <c r="F1185">
        <v>2</v>
      </c>
      <c r="G1185" t="s">
        <v>34</v>
      </c>
    </row>
    <row r="1186" spans="1:13" x14ac:dyDescent="0.35">
      <c r="A1186" s="6">
        <v>45439</v>
      </c>
      <c r="B1186" t="s">
        <v>1522</v>
      </c>
      <c r="C1186" t="s">
        <v>1266</v>
      </c>
      <c r="D1186" t="s">
        <v>573</v>
      </c>
      <c r="E1186">
        <v>1</v>
      </c>
      <c r="F1186">
        <v>1</v>
      </c>
      <c r="I1186" t="s">
        <v>47</v>
      </c>
      <c r="J1186" t="s">
        <v>48</v>
      </c>
      <c r="M1186" t="s">
        <v>47</v>
      </c>
    </row>
    <row r="1187" spans="1:13" hidden="1" x14ac:dyDescent="0.35">
      <c r="A1187" s="6">
        <v>45547</v>
      </c>
      <c r="B1187" t="s">
        <v>1259</v>
      </c>
      <c r="C1187" t="s">
        <v>225</v>
      </c>
      <c r="D1187" t="s">
        <v>1792</v>
      </c>
      <c r="E1187">
        <v>2</v>
      </c>
      <c r="F1187">
        <v>1</v>
      </c>
      <c r="I1187" t="s">
        <v>47</v>
      </c>
      <c r="J1187" t="s">
        <v>360</v>
      </c>
    </row>
    <row r="1188" spans="1:13" x14ac:dyDescent="0.35">
      <c r="A1188" s="6">
        <v>45412</v>
      </c>
      <c r="B1188" t="s">
        <v>494</v>
      </c>
      <c r="C1188" t="s">
        <v>1266</v>
      </c>
      <c r="D1188" t="s">
        <v>573</v>
      </c>
      <c r="E1188">
        <v>26</v>
      </c>
      <c r="F1188">
        <v>3</v>
      </c>
      <c r="I1188" t="s">
        <v>47</v>
      </c>
      <c r="J1188" t="s">
        <v>48</v>
      </c>
      <c r="M1188" t="s">
        <v>47</v>
      </c>
    </row>
    <row r="1189" spans="1:13" x14ac:dyDescent="0.35">
      <c r="A1189" s="6">
        <v>45504</v>
      </c>
      <c r="B1189" t="s">
        <v>494</v>
      </c>
      <c r="C1189" t="s">
        <v>55</v>
      </c>
      <c r="D1189" t="s">
        <v>573</v>
      </c>
      <c r="E1189">
        <v>3</v>
      </c>
      <c r="F1189">
        <v>1</v>
      </c>
      <c r="I1189" t="s">
        <v>47</v>
      </c>
      <c r="J1189" t="s">
        <v>48</v>
      </c>
      <c r="M1189" t="s">
        <v>47</v>
      </c>
    </row>
    <row r="1190" spans="1:13" hidden="1" x14ac:dyDescent="0.35">
      <c r="A1190" s="6">
        <v>45547</v>
      </c>
      <c r="B1190" t="s">
        <v>714</v>
      </c>
      <c r="C1190" t="s">
        <v>1266</v>
      </c>
      <c r="D1190" t="s">
        <v>1486</v>
      </c>
      <c r="E1190">
        <v>21</v>
      </c>
      <c r="F1190">
        <v>1</v>
      </c>
      <c r="I1190" t="s">
        <v>47</v>
      </c>
      <c r="J1190" t="s">
        <v>48</v>
      </c>
    </row>
    <row r="1191" spans="1:13" hidden="1" x14ac:dyDescent="0.35">
      <c r="A1191" s="6">
        <v>45547</v>
      </c>
      <c r="B1191" t="s">
        <v>714</v>
      </c>
      <c r="C1191" t="s">
        <v>1266</v>
      </c>
      <c r="D1191" t="s">
        <v>1486</v>
      </c>
      <c r="E1191">
        <v>12</v>
      </c>
      <c r="F1191">
        <v>1</v>
      </c>
      <c r="I1191" t="s">
        <v>47</v>
      </c>
      <c r="J1191" t="s">
        <v>48</v>
      </c>
    </row>
    <row r="1192" spans="1:13" hidden="1" x14ac:dyDescent="0.35">
      <c r="A1192" s="6">
        <v>45547</v>
      </c>
      <c r="B1192" t="s">
        <v>1559</v>
      </c>
      <c r="C1192" t="s">
        <v>55</v>
      </c>
      <c r="D1192" t="s">
        <v>1285</v>
      </c>
      <c r="E1192">
        <v>11</v>
      </c>
      <c r="F1192">
        <v>2</v>
      </c>
      <c r="I1192" t="s">
        <v>47</v>
      </c>
      <c r="J1192" t="s">
        <v>48</v>
      </c>
    </row>
    <row r="1193" spans="1:13" x14ac:dyDescent="0.35">
      <c r="A1193" s="6">
        <v>45580</v>
      </c>
      <c r="B1193" t="s">
        <v>494</v>
      </c>
      <c r="C1193" t="s">
        <v>53</v>
      </c>
      <c r="D1193" t="s">
        <v>249</v>
      </c>
      <c r="E1193">
        <v>19</v>
      </c>
      <c r="F1193">
        <v>3</v>
      </c>
      <c r="I1193" t="s">
        <v>47</v>
      </c>
      <c r="J1193" t="s">
        <v>48</v>
      </c>
      <c r="M1193" t="s">
        <v>47</v>
      </c>
    </row>
    <row r="1194" spans="1:13" x14ac:dyDescent="0.35">
      <c r="A1194" s="6">
        <v>45630</v>
      </c>
      <c r="B1194" t="s">
        <v>2108</v>
      </c>
      <c r="C1194" t="s">
        <v>1266</v>
      </c>
      <c r="D1194" t="s">
        <v>573</v>
      </c>
      <c r="E1194">
        <v>8</v>
      </c>
      <c r="F1194">
        <v>2</v>
      </c>
      <c r="I1194" t="s">
        <v>47</v>
      </c>
      <c r="J1194" t="s">
        <v>48</v>
      </c>
      <c r="M1194" t="s">
        <v>47</v>
      </c>
    </row>
    <row r="1195" spans="1:13" hidden="1" x14ac:dyDescent="0.35">
      <c r="A1195" s="6">
        <v>45547</v>
      </c>
      <c r="B1195" t="s">
        <v>1795</v>
      </c>
      <c r="C1195" t="s">
        <v>115</v>
      </c>
      <c r="D1195" t="s">
        <v>239</v>
      </c>
      <c r="E1195">
        <v>23</v>
      </c>
      <c r="F1195">
        <v>6</v>
      </c>
      <c r="I1195" t="s">
        <v>47</v>
      </c>
      <c r="J1195" t="s">
        <v>48</v>
      </c>
    </row>
    <row r="1196" spans="1:13" x14ac:dyDescent="0.35">
      <c r="A1196" s="6">
        <v>45579</v>
      </c>
      <c r="B1196" t="s">
        <v>2036</v>
      </c>
      <c r="C1196" t="s">
        <v>1266</v>
      </c>
      <c r="D1196" t="s">
        <v>573</v>
      </c>
      <c r="E1196">
        <v>5</v>
      </c>
      <c r="F1196">
        <v>1</v>
      </c>
      <c r="I1196" t="s">
        <v>47</v>
      </c>
      <c r="J1196" t="s">
        <v>48</v>
      </c>
      <c r="M1196" t="s">
        <v>47</v>
      </c>
    </row>
    <row r="1197" spans="1:13" x14ac:dyDescent="0.35">
      <c r="A1197" s="6">
        <v>45639</v>
      </c>
      <c r="B1197" t="s">
        <v>1912</v>
      </c>
      <c r="C1197" t="s">
        <v>55</v>
      </c>
      <c r="D1197" t="s">
        <v>573</v>
      </c>
      <c r="E1197">
        <v>25</v>
      </c>
      <c r="F1197">
        <v>3</v>
      </c>
      <c r="I1197" t="s">
        <v>47</v>
      </c>
      <c r="J1197" t="s">
        <v>48</v>
      </c>
      <c r="M1197" t="s">
        <v>47</v>
      </c>
    </row>
    <row r="1198" spans="1:13" x14ac:dyDescent="0.35">
      <c r="A1198" s="6">
        <v>45414</v>
      </c>
      <c r="B1198" t="s">
        <v>1471</v>
      </c>
      <c r="C1198" t="s">
        <v>1266</v>
      </c>
      <c r="D1198" t="s">
        <v>573</v>
      </c>
      <c r="E1198">
        <v>4</v>
      </c>
      <c r="F1198">
        <v>2</v>
      </c>
      <c r="I1198" t="s">
        <v>47</v>
      </c>
      <c r="M1198" t="s">
        <v>47</v>
      </c>
    </row>
    <row r="1199" spans="1:13" x14ac:dyDescent="0.35">
      <c r="A1199" s="6">
        <v>45554</v>
      </c>
      <c r="B1199" t="s">
        <v>867</v>
      </c>
      <c r="C1199" t="s">
        <v>1266</v>
      </c>
      <c r="D1199" t="s">
        <v>573</v>
      </c>
      <c r="E1199">
        <v>9</v>
      </c>
      <c r="F1199">
        <v>2</v>
      </c>
      <c r="I1199" t="s">
        <v>47</v>
      </c>
      <c r="J1199" t="s">
        <v>48</v>
      </c>
      <c r="M1199" t="s">
        <v>47</v>
      </c>
    </row>
    <row r="1200" spans="1:13" x14ac:dyDescent="0.35">
      <c r="A1200" s="6">
        <v>45553</v>
      </c>
      <c r="B1200" t="s">
        <v>2059</v>
      </c>
      <c r="C1200" t="s">
        <v>1266</v>
      </c>
      <c r="D1200" t="s">
        <v>573</v>
      </c>
      <c r="E1200">
        <v>5</v>
      </c>
      <c r="F1200">
        <v>2</v>
      </c>
      <c r="I1200" t="s">
        <v>47</v>
      </c>
      <c r="J1200" t="s">
        <v>48</v>
      </c>
      <c r="M1200" t="s">
        <v>47</v>
      </c>
    </row>
    <row r="1201" spans="1:13" hidden="1" x14ac:dyDescent="0.35">
      <c r="A1201" s="6">
        <v>45548</v>
      </c>
      <c r="B1201" t="s">
        <v>1791</v>
      </c>
      <c r="C1201" t="s">
        <v>55</v>
      </c>
      <c r="D1201" t="s">
        <v>392</v>
      </c>
      <c r="E1201">
        <v>3</v>
      </c>
      <c r="F1201">
        <v>2</v>
      </c>
      <c r="I1201" t="s">
        <v>47</v>
      </c>
      <c r="J1201" t="s">
        <v>48</v>
      </c>
    </row>
    <row r="1202" spans="1:13" x14ac:dyDescent="0.35">
      <c r="A1202" s="6">
        <v>45376</v>
      </c>
      <c r="B1202" t="s">
        <v>1381</v>
      </c>
      <c r="C1202" t="s">
        <v>53</v>
      </c>
      <c r="D1202" t="s">
        <v>573</v>
      </c>
      <c r="E1202">
        <v>11</v>
      </c>
      <c r="F1202">
        <v>2</v>
      </c>
      <c r="I1202" t="s">
        <v>47</v>
      </c>
      <c r="J1202" t="s">
        <v>48</v>
      </c>
      <c r="M1202" t="s">
        <v>47</v>
      </c>
    </row>
    <row r="1203" spans="1:13" x14ac:dyDescent="0.35">
      <c r="A1203" s="6">
        <v>45405</v>
      </c>
      <c r="B1203" t="s">
        <v>1484</v>
      </c>
      <c r="C1203" t="s">
        <v>1266</v>
      </c>
      <c r="D1203" t="s">
        <v>573</v>
      </c>
      <c r="E1203">
        <v>7</v>
      </c>
      <c r="F1203">
        <v>4</v>
      </c>
      <c r="I1203" t="s">
        <v>47</v>
      </c>
      <c r="J1203" t="s">
        <v>48</v>
      </c>
      <c r="M1203" t="s">
        <v>47</v>
      </c>
    </row>
    <row r="1204" spans="1:13" x14ac:dyDescent="0.35">
      <c r="A1204" s="6">
        <v>45456</v>
      </c>
      <c r="B1204" t="s">
        <v>1484</v>
      </c>
      <c r="C1204" t="s">
        <v>1266</v>
      </c>
      <c r="D1204" t="s">
        <v>573</v>
      </c>
      <c r="E1204">
        <v>10</v>
      </c>
      <c r="F1204">
        <v>3</v>
      </c>
      <c r="I1204" t="s">
        <v>47</v>
      </c>
      <c r="J1204" t="s">
        <v>48</v>
      </c>
      <c r="M1204" t="s">
        <v>47</v>
      </c>
    </row>
    <row r="1205" spans="1:13" x14ac:dyDescent="0.35">
      <c r="A1205" s="6">
        <v>45615</v>
      </c>
      <c r="B1205" t="s">
        <v>1484</v>
      </c>
      <c r="C1205" t="s">
        <v>64</v>
      </c>
      <c r="D1205" t="s">
        <v>118</v>
      </c>
      <c r="E1205">
        <v>4</v>
      </c>
      <c r="F1205">
        <v>6</v>
      </c>
      <c r="I1205" t="s">
        <v>47</v>
      </c>
      <c r="J1205" t="s">
        <v>48</v>
      </c>
      <c r="M1205" t="s">
        <v>47</v>
      </c>
    </row>
    <row r="1206" spans="1:13" x14ac:dyDescent="0.35">
      <c r="A1206" s="6">
        <v>45582</v>
      </c>
      <c r="B1206" t="s">
        <v>2029</v>
      </c>
      <c r="C1206" t="s">
        <v>1266</v>
      </c>
      <c r="D1206" t="s">
        <v>573</v>
      </c>
      <c r="E1206">
        <v>10</v>
      </c>
      <c r="F1206">
        <v>2</v>
      </c>
      <c r="I1206" t="s">
        <v>47</v>
      </c>
      <c r="J1206" t="s">
        <v>48</v>
      </c>
      <c r="M1206" t="s">
        <v>47</v>
      </c>
    </row>
    <row r="1207" spans="1:13" x14ac:dyDescent="0.35">
      <c r="A1207" s="6">
        <v>45638</v>
      </c>
      <c r="B1207" t="s">
        <v>1183</v>
      </c>
      <c r="C1207" t="s">
        <v>64</v>
      </c>
      <c r="D1207" t="s">
        <v>585</v>
      </c>
      <c r="E1207">
        <v>11</v>
      </c>
      <c r="F1207">
        <v>2</v>
      </c>
      <c r="I1207" t="s">
        <v>47</v>
      </c>
      <c r="J1207" t="s">
        <v>48</v>
      </c>
      <c r="M1207" t="s">
        <v>47</v>
      </c>
    </row>
    <row r="1208" spans="1:13" hidden="1" x14ac:dyDescent="0.35">
      <c r="A1208" s="6">
        <v>45551</v>
      </c>
      <c r="B1208" t="s">
        <v>1796</v>
      </c>
      <c r="C1208" t="s">
        <v>55</v>
      </c>
      <c r="D1208" t="s">
        <v>1004</v>
      </c>
      <c r="E1208">
        <v>29</v>
      </c>
      <c r="F1208">
        <v>2</v>
      </c>
      <c r="I1208" t="s">
        <v>47</v>
      </c>
      <c r="J1208" t="s">
        <v>48</v>
      </c>
    </row>
    <row r="1209" spans="1:13" hidden="1" x14ac:dyDescent="0.35">
      <c r="A1209" s="6">
        <v>45551</v>
      </c>
      <c r="B1209" t="s">
        <v>1796</v>
      </c>
      <c r="C1209" t="s">
        <v>55</v>
      </c>
      <c r="D1209" t="s">
        <v>1004</v>
      </c>
      <c r="E1209">
        <v>29</v>
      </c>
      <c r="F1209">
        <v>2</v>
      </c>
      <c r="I1209" t="s">
        <v>47</v>
      </c>
      <c r="J1209" t="s">
        <v>48</v>
      </c>
    </row>
    <row r="1210" spans="1:13" x14ac:dyDescent="0.35">
      <c r="A1210" s="6">
        <v>45397</v>
      </c>
      <c r="B1210" t="s">
        <v>1432</v>
      </c>
      <c r="C1210" t="s">
        <v>64</v>
      </c>
      <c r="D1210" t="s">
        <v>585</v>
      </c>
      <c r="E1210">
        <v>5</v>
      </c>
      <c r="F1210">
        <v>2</v>
      </c>
      <c r="I1210" t="s">
        <v>47</v>
      </c>
      <c r="J1210" t="s">
        <v>48</v>
      </c>
      <c r="M1210" t="s">
        <v>47</v>
      </c>
    </row>
    <row r="1211" spans="1:13" hidden="1" x14ac:dyDescent="0.35">
      <c r="A1211" s="6">
        <v>45551</v>
      </c>
      <c r="B1211" t="s">
        <v>1569</v>
      </c>
      <c r="C1211" t="s">
        <v>115</v>
      </c>
      <c r="D1211">
        <v>8</v>
      </c>
      <c r="E1211">
        <v>13</v>
      </c>
      <c r="F1211">
        <v>4</v>
      </c>
      <c r="I1211" t="s">
        <v>47</v>
      </c>
      <c r="J1211" t="s">
        <v>48</v>
      </c>
    </row>
    <row r="1212" spans="1:13" hidden="1" x14ac:dyDescent="0.35">
      <c r="A1212" s="6">
        <v>45551</v>
      </c>
      <c r="B1212" t="s">
        <v>83</v>
      </c>
      <c r="C1212" t="s">
        <v>115</v>
      </c>
      <c r="D1212" t="s">
        <v>353</v>
      </c>
      <c r="E1212">
        <v>5</v>
      </c>
      <c r="F1212">
        <v>2</v>
      </c>
      <c r="I1212" t="s">
        <v>47</v>
      </c>
      <c r="J1212" t="s">
        <v>48</v>
      </c>
    </row>
    <row r="1213" spans="1:13" hidden="1" x14ac:dyDescent="0.35">
      <c r="A1213" s="6">
        <v>45552</v>
      </c>
      <c r="B1213" t="s">
        <v>695</v>
      </c>
      <c r="C1213" t="s">
        <v>74</v>
      </c>
      <c r="D1213">
        <v>8</v>
      </c>
      <c r="E1213">
        <v>18</v>
      </c>
      <c r="F1213">
        <v>3</v>
      </c>
      <c r="G1213" t="s">
        <v>34</v>
      </c>
      <c r="K1213" t="s">
        <v>47</v>
      </c>
    </row>
    <row r="1214" spans="1:13" hidden="1" x14ac:dyDescent="0.35">
      <c r="A1214" s="6">
        <v>45552</v>
      </c>
      <c r="B1214" t="s">
        <v>1782</v>
      </c>
      <c r="C1214" t="s">
        <v>1266</v>
      </c>
      <c r="D1214" t="s">
        <v>1486</v>
      </c>
      <c r="E1214">
        <v>15</v>
      </c>
      <c r="F1214">
        <v>2</v>
      </c>
      <c r="I1214" t="s">
        <v>47</v>
      </c>
    </row>
    <row r="1215" spans="1:13" x14ac:dyDescent="0.35">
      <c r="A1215" s="6">
        <v>45425</v>
      </c>
      <c r="B1215" t="s">
        <v>1432</v>
      </c>
      <c r="C1215" t="s">
        <v>64</v>
      </c>
      <c r="D1215" t="s">
        <v>585</v>
      </c>
      <c r="E1215">
        <v>4</v>
      </c>
      <c r="F1215">
        <v>2</v>
      </c>
      <c r="I1215" t="s">
        <v>47</v>
      </c>
      <c r="J1215" t="s">
        <v>48</v>
      </c>
      <c r="M1215" t="s">
        <v>47</v>
      </c>
    </row>
    <row r="1216" spans="1:13" hidden="1" x14ac:dyDescent="0.35">
      <c r="A1216" s="6">
        <v>45552</v>
      </c>
      <c r="B1216" t="s">
        <v>695</v>
      </c>
      <c r="C1216" t="s">
        <v>74</v>
      </c>
      <c r="D1216">
        <v>8</v>
      </c>
      <c r="E1216">
        <v>21</v>
      </c>
      <c r="F1216">
        <v>2</v>
      </c>
      <c r="I1216" t="s">
        <v>47</v>
      </c>
    </row>
    <row r="1217" spans="1:13" x14ac:dyDescent="0.35">
      <c r="A1217" s="6">
        <v>45399</v>
      </c>
      <c r="B1217" t="s">
        <v>191</v>
      </c>
      <c r="C1217" t="s">
        <v>115</v>
      </c>
      <c r="D1217">
        <v>7</v>
      </c>
      <c r="E1217">
        <v>16</v>
      </c>
      <c r="F1217">
        <v>1</v>
      </c>
      <c r="I1217" t="s">
        <v>47</v>
      </c>
      <c r="M1217" t="s">
        <v>47</v>
      </c>
    </row>
    <row r="1218" spans="1:13" hidden="1" x14ac:dyDescent="0.35">
      <c r="A1218" s="6">
        <v>45552</v>
      </c>
      <c r="B1218" t="s">
        <v>1783</v>
      </c>
      <c r="C1218" t="s">
        <v>55</v>
      </c>
      <c r="D1218" t="s">
        <v>1254</v>
      </c>
      <c r="E1218">
        <v>12</v>
      </c>
      <c r="F1218">
        <v>4</v>
      </c>
      <c r="I1218" t="s">
        <v>47</v>
      </c>
      <c r="J1218" t="s">
        <v>48</v>
      </c>
    </row>
    <row r="1219" spans="1:13" hidden="1" x14ac:dyDescent="0.35">
      <c r="A1219" s="6">
        <v>45552</v>
      </c>
      <c r="B1219" t="s">
        <v>436</v>
      </c>
      <c r="C1219" t="s">
        <v>115</v>
      </c>
      <c r="D1219">
        <v>8</v>
      </c>
      <c r="E1219">
        <v>21</v>
      </c>
      <c r="F1219">
        <v>2</v>
      </c>
      <c r="I1219" t="s">
        <v>47</v>
      </c>
      <c r="J1219" t="s">
        <v>48</v>
      </c>
    </row>
    <row r="1220" spans="1:13" hidden="1" x14ac:dyDescent="0.35">
      <c r="A1220" s="6">
        <v>45552</v>
      </c>
      <c r="B1220" t="s">
        <v>1695</v>
      </c>
      <c r="C1220" t="s">
        <v>115</v>
      </c>
      <c r="E1220">
        <v>23</v>
      </c>
      <c r="F1220">
        <v>3</v>
      </c>
      <c r="H1220" t="s">
        <v>47</v>
      </c>
    </row>
    <row r="1221" spans="1:13" hidden="1" x14ac:dyDescent="0.35">
      <c r="A1221" s="6">
        <v>45552</v>
      </c>
      <c r="B1221" t="s">
        <v>1784</v>
      </c>
      <c r="C1221" t="s">
        <v>55</v>
      </c>
      <c r="D1221" t="s">
        <v>1254</v>
      </c>
      <c r="E1221">
        <v>22</v>
      </c>
      <c r="F1221">
        <v>2</v>
      </c>
      <c r="I1221" t="s">
        <v>47</v>
      </c>
      <c r="J1221" t="s">
        <v>48</v>
      </c>
    </row>
    <row r="1222" spans="1:13" x14ac:dyDescent="0.35">
      <c r="A1222" s="6">
        <v>45399</v>
      </c>
      <c r="B1222" t="s">
        <v>191</v>
      </c>
      <c r="C1222" t="s">
        <v>115</v>
      </c>
      <c r="D1222">
        <v>7</v>
      </c>
      <c r="E1222">
        <v>16</v>
      </c>
      <c r="F1222">
        <v>1</v>
      </c>
      <c r="G1222" t="s">
        <v>32</v>
      </c>
      <c r="L1222" t="s">
        <v>47</v>
      </c>
      <c r="M1222" t="s">
        <v>47</v>
      </c>
    </row>
    <row r="1223" spans="1:13" x14ac:dyDescent="0.35">
      <c r="A1223" s="6">
        <v>45406</v>
      </c>
      <c r="B1223" t="s">
        <v>191</v>
      </c>
      <c r="C1223" s="11" t="s">
        <v>115</v>
      </c>
      <c r="D1223">
        <v>7</v>
      </c>
      <c r="E1223">
        <v>22</v>
      </c>
      <c r="F1223">
        <v>1</v>
      </c>
      <c r="G1223" t="s">
        <v>32</v>
      </c>
      <c r="L1223" t="s">
        <v>47</v>
      </c>
      <c r="M1223" t="s">
        <v>47</v>
      </c>
    </row>
    <row r="1224" spans="1:13" x14ac:dyDescent="0.35">
      <c r="A1224" s="6">
        <v>45412</v>
      </c>
      <c r="B1224" t="s">
        <v>191</v>
      </c>
      <c r="C1224" t="s">
        <v>59</v>
      </c>
      <c r="D1224">
        <v>2</v>
      </c>
      <c r="E1224">
        <v>20</v>
      </c>
      <c r="F1224">
        <v>2</v>
      </c>
      <c r="G1224" t="s">
        <v>1250</v>
      </c>
      <c r="L1224" t="s">
        <v>47</v>
      </c>
      <c r="M1224" t="s">
        <v>47</v>
      </c>
    </row>
    <row r="1225" spans="1:13" hidden="1" x14ac:dyDescent="0.35">
      <c r="A1225" s="6">
        <v>45553</v>
      </c>
      <c r="B1225" t="s">
        <v>1649</v>
      </c>
      <c r="C1225" t="s">
        <v>53</v>
      </c>
      <c r="D1225">
        <v>6</v>
      </c>
      <c r="E1225">
        <v>25</v>
      </c>
      <c r="F1225">
        <v>2</v>
      </c>
      <c r="G1225" t="s">
        <v>35</v>
      </c>
    </row>
    <row r="1226" spans="1:13" x14ac:dyDescent="0.35">
      <c r="A1226" s="6">
        <v>45420</v>
      </c>
      <c r="B1226" t="s">
        <v>191</v>
      </c>
      <c r="C1226" t="s">
        <v>115</v>
      </c>
      <c r="D1226">
        <v>7</v>
      </c>
      <c r="E1226">
        <v>14</v>
      </c>
      <c r="F1226">
        <v>1</v>
      </c>
      <c r="I1226" t="s">
        <v>47</v>
      </c>
      <c r="J1226" t="s">
        <v>48</v>
      </c>
      <c r="M1226" t="s">
        <v>47</v>
      </c>
    </row>
    <row r="1227" spans="1:13" hidden="1" x14ac:dyDescent="0.35">
      <c r="A1227" s="6">
        <v>45553</v>
      </c>
      <c r="B1227" t="s">
        <v>1449</v>
      </c>
      <c r="C1227" t="s">
        <v>115</v>
      </c>
      <c r="D1227">
        <v>9</v>
      </c>
      <c r="E1227">
        <v>22</v>
      </c>
      <c r="F1227">
        <v>1</v>
      </c>
      <c r="I1227" t="s">
        <v>47</v>
      </c>
      <c r="J1227" t="s">
        <v>48</v>
      </c>
    </row>
    <row r="1228" spans="1:13" hidden="1" x14ac:dyDescent="0.35">
      <c r="A1228" s="6">
        <v>45553</v>
      </c>
      <c r="B1228" t="s">
        <v>1259</v>
      </c>
      <c r="C1228" t="s">
        <v>225</v>
      </c>
      <c r="D1228" t="s">
        <v>249</v>
      </c>
      <c r="E1228">
        <v>2</v>
      </c>
      <c r="F1228">
        <v>1</v>
      </c>
      <c r="I1228" t="s">
        <v>47</v>
      </c>
      <c r="J1228" t="s">
        <v>48</v>
      </c>
    </row>
    <row r="1229" spans="1:13" x14ac:dyDescent="0.35">
      <c r="A1229" s="6">
        <v>45420</v>
      </c>
      <c r="B1229" t="s">
        <v>191</v>
      </c>
      <c r="C1229" t="s">
        <v>115</v>
      </c>
      <c r="D1229">
        <v>7</v>
      </c>
      <c r="E1229">
        <v>22</v>
      </c>
      <c r="F1229">
        <v>1</v>
      </c>
      <c r="G1229" t="s">
        <v>32</v>
      </c>
      <c r="L1229" t="s">
        <v>47</v>
      </c>
      <c r="M1229" t="s">
        <v>47</v>
      </c>
    </row>
    <row r="1230" spans="1:13" hidden="1" x14ac:dyDescent="0.35">
      <c r="A1230" s="6">
        <v>45553</v>
      </c>
      <c r="B1230" t="s">
        <v>1695</v>
      </c>
      <c r="C1230" t="s">
        <v>115</v>
      </c>
      <c r="E1230">
        <v>22</v>
      </c>
      <c r="F1230">
        <v>2</v>
      </c>
      <c r="H1230" t="s">
        <v>47</v>
      </c>
    </row>
    <row r="1231" spans="1:13" x14ac:dyDescent="0.35">
      <c r="A1231" s="6">
        <v>45436</v>
      </c>
      <c r="B1231" t="s">
        <v>191</v>
      </c>
      <c r="C1231" t="s">
        <v>115</v>
      </c>
      <c r="D1231">
        <v>7</v>
      </c>
      <c r="E1231">
        <v>24</v>
      </c>
      <c r="F1231">
        <v>1</v>
      </c>
      <c r="G1231" t="s">
        <v>34</v>
      </c>
      <c r="L1231" t="s">
        <v>47</v>
      </c>
      <c r="M1231" t="s">
        <v>47</v>
      </c>
    </row>
    <row r="1232" spans="1:13" x14ac:dyDescent="0.35">
      <c r="A1232" s="6">
        <v>45436</v>
      </c>
      <c r="B1232" t="s">
        <v>191</v>
      </c>
      <c r="C1232" t="s">
        <v>115</v>
      </c>
      <c r="D1232">
        <v>7</v>
      </c>
      <c r="E1232">
        <v>24</v>
      </c>
      <c r="F1232">
        <v>1</v>
      </c>
      <c r="G1232" t="s">
        <v>34</v>
      </c>
      <c r="L1232" t="s">
        <v>47</v>
      </c>
      <c r="M1232" t="s">
        <v>47</v>
      </c>
    </row>
    <row r="1233" spans="1:13" x14ac:dyDescent="0.35">
      <c r="A1233" s="6">
        <v>45498</v>
      </c>
      <c r="B1233" t="s">
        <v>191</v>
      </c>
      <c r="C1233" t="s">
        <v>53</v>
      </c>
      <c r="D1233" t="s">
        <v>976</v>
      </c>
      <c r="E1233">
        <v>14</v>
      </c>
      <c r="F1233">
        <v>3</v>
      </c>
      <c r="I1233" t="s">
        <v>47</v>
      </c>
      <c r="M1233" t="s">
        <v>47</v>
      </c>
    </row>
    <row r="1234" spans="1:13" hidden="1" x14ac:dyDescent="0.35">
      <c r="A1234" s="6">
        <v>45554</v>
      </c>
      <c r="B1234" t="s">
        <v>1700</v>
      </c>
      <c r="C1234" t="s">
        <v>53</v>
      </c>
      <c r="D1234">
        <v>6</v>
      </c>
      <c r="E1234">
        <v>24</v>
      </c>
      <c r="F1234">
        <v>3</v>
      </c>
      <c r="G1234" t="s">
        <v>35</v>
      </c>
    </row>
    <row r="1235" spans="1:13" hidden="1" x14ac:dyDescent="0.35">
      <c r="A1235" s="6">
        <v>45554</v>
      </c>
      <c r="B1235" t="s">
        <v>1701</v>
      </c>
      <c r="C1235" t="s">
        <v>115</v>
      </c>
      <c r="D1235">
        <v>7</v>
      </c>
      <c r="E1235">
        <v>24</v>
      </c>
      <c r="F1235">
        <v>2</v>
      </c>
      <c r="G1235" t="s">
        <v>34</v>
      </c>
    </row>
    <row r="1236" spans="1:13" hidden="1" x14ac:dyDescent="0.35">
      <c r="A1236" s="6">
        <v>45554</v>
      </c>
      <c r="B1236" t="s">
        <v>1701</v>
      </c>
      <c r="C1236" t="s">
        <v>115</v>
      </c>
      <c r="D1236">
        <v>7</v>
      </c>
      <c r="E1236">
        <v>24</v>
      </c>
      <c r="F1236">
        <v>2</v>
      </c>
      <c r="G1236" t="s">
        <v>34</v>
      </c>
    </row>
    <row r="1237" spans="1:13" x14ac:dyDescent="0.35">
      <c r="A1237" s="6">
        <v>45590</v>
      </c>
      <c r="B1237" t="s">
        <v>191</v>
      </c>
      <c r="C1237" t="s">
        <v>59</v>
      </c>
      <c r="D1237">
        <v>2</v>
      </c>
      <c r="E1237">
        <v>23</v>
      </c>
      <c r="F1237">
        <v>2</v>
      </c>
      <c r="G1237" t="s">
        <v>1250</v>
      </c>
      <c r="L1237" t="s">
        <v>47</v>
      </c>
      <c r="M1237" t="s">
        <v>47</v>
      </c>
    </row>
    <row r="1238" spans="1:13" x14ac:dyDescent="0.35">
      <c r="A1238" s="6">
        <v>45623</v>
      </c>
      <c r="B1238" t="s">
        <v>191</v>
      </c>
      <c r="C1238" t="s">
        <v>115</v>
      </c>
      <c r="D1238">
        <v>10</v>
      </c>
      <c r="E1238">
        <v>27</v>
      </c>
      <c r="F1238">
        <v>2</v>
      </c>
      <c r="I1238" t="s">
        <v>47</v>
      </c>
      <c r="J1238" t="s">
        <v>48</v>
      </c>
      <c r="M1238" t="s">
        <v>47</v>
      </c>
    </row>
    <row r="1239" spans="1:13" hidden="1" x14ac:dyDescent="0.35">
      <c r="A1239" s="6">
        <v>45558</v>
      </c>
      <c r="B1239" t="s">
        <v>1650</v>
      </c>
      <c r="C1239" t="s">
        <v>53</v>
      </c>
      <c r="D1239">
        <v>6</v>
      </c>
      <c r="E1239">
        <v>19</v>
      </c>
      <c r="F1239">
        <v>2</v>
      </c>
      <c r="G1239" t="s">
        <v>35</v>
      </c>
    </row>
    <row r="1240" spans="1:13" hidden="1" x14ac:dyDescent="0.35">
      <c r="A1240" s="6">
        <v>45558</v>
      </c>
      <c r="B1240" t="s">
        <v>1778</v>
      </c>
      <c r="C1240" t="s">
        <v>115</v>
      </c>
      <c r="D1240">
        <v>7</v>
      </c>
      <c r="E1240">
        <v>17</v>
      </c>
      <c r="F1240">
        <v>2</v>
      </c>
      <c r="I1240" t="s">
        <v>47</v>
      </c>
      <c r="J1240" t="s">
        <v>705</v>
      </c>
    </row>
    <row r="1241" spans="1:13" hidden="1" x14ac:dyDescent="0.35">
      <c r="A1241" s="6">
        <v>45558</v>
      </c>
      <c r="B1241" t="s">
        <v>1778</v>
      </c>
      <c r="C1241" t="s">
        <v>115</v>
      </c>
      <c r="D1241">
        <v>7</v>
      </c>
      <c r="E1241">
        <v>17</v>
      </c>
      <c r="F1241">
        <v>2</v>
      </c>
      <c r="I1241" t="s">
        <v>47</v>
      </c>
      <c r="J1241" t="s">
        <v>705</v>
      </c>
    </row>
    <row r="1242" spans="1:13" hidden="1" x14ac:dyDescent="0.35">
      <c r="A1242" s="6">
        <v>45558</v>
      </c>
      <c r="B1242" t="s">
        <v>1781</v>
      </c>
      <c r="C1242" t="s">
        <v>55</v>
      </c>
      <c r="D1242" t="s">
        <v>1436</v>
      </c>
      <c r="E1242">
        <v>19</v>
      </c>
      <c r="F1242">
        <v>2</v>
      </c>
      <c r="I1242" t="s">
        <v>47</v>
      </c>
      <c r="J1242" t="s">
        <v>48</v>
      </c>
    </row>
    <row r="1243" spans="1:13" hidden="1" x14ac:dyDescent="0.35">
      <c r="A1243" s="6">
        <v>45558</v>
      </c>
      <c r="B1243" t="s">
        <v>1781</v>
      </c>
      <c r="C1243" t="s">
        <v>55</v>
      </c>
      <c r="D1243" t="s">
        <v>1436</v>
      </c>
      <c r="E1243">
        <v>19</v>
      </c>
      <c r="F1243">
        <v>2</v>
      </c>
      <c r="I1243" t="s">
        <v>47</v>
      </c>
      <c r="J1243" t="s">
        <v>48</v>
      </c>
    </row>
    <row r="1244" spans="1:13" x14ac:dyDescent="0.35">
      <c r="A1244" s="6">
        <v>45623</v>
      </c>
      <c r="B1244" t="s">
        <v>191</v>
      </c>
      <c r="C1244" t="s">
        <v>115</v>
      </c>
      <c r="D1244">
        <v>10</v>
      </c>
      <c r="E1244">
        <v>27</v>
      </c>
      <c r="F1244">
        <v>2</v>
      </c>
      <c r="I1244" t="s">
        <v>47</v>
      </c>
      <c r="J1244" t="s">
        <v>48</v>
      </c>
      <c r="M1244" t="s">
        <v>47</v>
      </c>
    </row>
    <row r="1245" spans="1:13" hidden="1" x14ac:dyDescent="0.35">
      <c r="A1245" s="6">
        <v>45558</v>
      </c>
      <c r="B1245" t="s">
        <v>1682</v>
      </c>
      <c r="C1245" t="s">
        <v>115</v>
      </c>
      <c r="D1245">
        <v>8</v>
      </c>
      <c r="E1245">
        <v>20</v>
      </c>
      <c r="F1245">
        <v>2</v>
      </c>
      <c r="I1245" t="s">
        <v>47</v>
      </c>
      <c r="J1245" t="s">
        <v>48</v>
      </c>
    </row>
    <row r="1246" spans="1:13" hidden="1" x14ac:dyDescent="0.35">
      <c r="A1246" s="6">
        <v>45558</v>
      </c>
      <c r="B1246" t="s">
        <v>1789</v>
      </c>
      <c r="C1246" t="s">
        <v>55</v>
      </c>
      <c r="D1246" t="s">
        <v>1254</v>
      </c>
      <c r="E1246">
        <v>27</v>
      </c>
      <c r="F1246">
        <v>2</v>
      </c>
      <c r="I1246" t="s">
        <v>47</v>
      </c>
      <c r="J1246" t="s">
        <v>705</v>
      </c>
    </row>
    <row r="1247" spans="1:13" hidden="1" x14ac:dyDescent="0.35">
      <c r="A1247" s="6">
        <v>45558</v>
      </c>
      <c r="B1247" t="s">
        <v>1650</v>
      </c>
      <c r="C1247" t="s">
        <v>115</v>
      </c>
      <c r="E1247">
        <v>18</v>
      </c>
      <c r="F1247">
        <v>2</v>
      </c>
      <c r="H1247" t="s">
        <v>47</v>
      </c>
    </row>
    <row r="1248" spans="1:13" hidden="1" x14ac:dyDescent="0.35">
      <c r="A1248" s="6">
        <v>45558</v>
      </c>
      <c r="B1248" t="s">
        <v>171</v>
      </c>
      <c r="C1248" t="s">
        <v>1266</v>
      </c>
      <c r="D1248" t="s">
        <v>1261</v>
      </c>
      <c r="E1248">
        <v>23</v>
      </c>
      <c r="F1248">
        <v>2</v>
      </c>
      <c r="H1248" t="s">
        <v>47</v>
      </c>
    </row>
    <row r="1249" spans="1:13" hidden="1" x14ac:dyDescent="0.35">
      <c r="A1249" s="6">
        <v>45558</v>
      </c>
      <c r="B1249" t="s">
        <v>1186</v>
      </c>
      <c r="C1249" t="s">
        <v>55</v>
      </c>
      <c r="D1249" t="s">
        <v>1254</v>
      </c>
      <c r="E1249">
        <v>29</v>
      </c>
      <c r="F1249">
        <v>2</v>
      </c>
      <c r="I1249" t="s">
        <v>47</v>
      </c>
    </row>
    <row r="1250" spans="1:13" hidden="1" x14ac:dyDescent="0.35">
      <c r="A1250" s="6">
        <v>45558</v>
      </c>
      <c r="B1250" t="s">
        <v>1186</v>
      </c>
      <c r="C1250" t="s">
        <v>55</v>
      </c>
      <c r="D1250" t="s">
        <v>1254</v>
      </c>
      <c r="E1250">
        <v>29</v>
      </c>
      <c r="F1250">
        <v>2</v>
      </c>
      <c r="I1250" t="s">
        <v>47</v>
      </c>
    </row>
    <row r="1251" spans="1:13" hidden="1" x14ac:dyDescent="0.35">
      <c r="A1251" s="6">
        <v>45558</v>
      </c>
      <c r="B1251" t="s">
        <v>1098</v>
      </c>
      <c r="C1251" t="s">
        <v>55</v>
      </c>
      <c r="D1251" t="s">
        <v>1254</v>
      </c>
      <c r="E1251">
        <v>23</v>
      </c>
      <c r="F1251">
        <v>2</v>
      </c>
      <c r="I1251" t="s">
        <v>47</v>
      </c>
      <c r="J1251" t="s">
        <v>48</v>
      </c>
    </row>
    <row r="1252" spans="1:13" hidden="1" x14ac:dyDescent="0.35">
      <c r="A1252" s="6">
        <v>45558</v>
      </c>
      <c r="B1252" t="s">
        <v>1098</v>
      </c>
      <c r="C1252" t="s">
        <v>55</v>
      </c>
      <c r="D1252" t="s">
        <v>1254</v>
      </c>
      <c r="E1252">
        <v>23</v>
      </c>
      <c r="F1252">
        <v>2</v>
      </c>
      <c r="I1252" t="s">
        <v>47</v>
      </c>
      <c r="J1252" t="s">
        <v>48</v>
      </c>
    </row>
    <row r="1253" spans="1:13" hidden="1" x14ac:dyDescent="0.35">
      <c r="A1253" s="6">
        <v>45558</v>
      </c>
      <c r="B1253" t="s">
        <v>1790</v>
      </c>
      <c r="C1253" t="s">
        <v>53</v>
      </c>
      <c r="D1253">
        <v>5</v>
      </c>
      <c r="E1253">
        <v>1</v>
      </c>
      <c r="F1253">
        <v>2</v>
      </c>
      <c r="I1253" t="s">
        <v>47</v>
      </c>
      <c r="J1253" t="s">
        <v>48</v>
      </c>
    </row>
    <row r="1254" spans="1:13" x14ac:dyDescent="0.35">
      <c r="A1254" s="6">
        <v>45626</v>
      </c>
      <c r="B1254" t="s">
        <v>191</v>
      </c>
      <c r="C1254" t="s">
        <v>115</v>
      </c>
      <c r="D1254">
        <v>7</v>
      </c>
      <c r="E1254">
        <v>13</v>
      </c>
      <c r="F1254">
        <v>1</v>
      </c>
      <c r="I1254" t="s">
        <v>47</v>
      </c>
      <c r="J1254" t="s">
        <v>450</v>
      </c>
      <c r="M1254" t="s">
        <v>47</v>
      </c>
    </row>
    <row r="1255" spans="1:13" hidden="1" x14ac:dyDescent="0.35">
      <c r="A1255" s="6">
        <v>45559</v>
      </c>
      <c r="B1255" t="s">
        <v>1776</v>
      </c>
      <c r="C1255" t="s">
        <v>55</v>
      </c>
      <c r="D1255" t="s">
        <v>1309</v>
      </c>
      <c r="E1255">
        <v>22</v>
      </c>
      <c r="F1255">
        <v>2</v>
      </c>
      <c r="I1255" t="s">
        <v>47</v>
      </c>
      <c r="J1255" t="s">
        <v>48</v>
      </c>
    </row>
    <row r="1256" spans="1:13" x14ac:dyDescent="0.35">
      <c r="A1256" s="6">
        <v>45569</v>
      </c>
      <c r="B1256" t="s">
        <v>191</v>
      </c>
      <c r="C1256" t="s">
        <v>53</v>
      </c>
      <c r="D1256">
        <v>5</v>
      </c>
      <c r="E1256">
        <v>22</v>
      </c>
      <c r="F1256">
        <v>2</v>
      </c>
      <c r="I1256" t="s">
        <v>47</v>
      </c>
      <c r="J1256" t="s">
        <v>48</v>
      </c>
      <c r="M1256" t="s">
        <v>47</v>
      </c>
    </row>
    <row r="1257" spans="1:13" x14ac:dyDescent="0.35">
      <c r="A1257" s="6">
        <v>45376</v>
      </c>
      <c r="B1257" t="s">
        <v>1382</v>
      </c>
      <c r="C1257" t="s">
        <v>53</v>
      </c>
      <c r="D1257" t="s">
        <v>976</v>
      </c>
      <c r="E1257">
        <v>2</v>
      </c>
      <c r="F1257">
        <v>1</v>
      </c>
      <c r="I1257" t="s">
        <v>47</v>
      </c>
      <c r="J1257" t="s">
        <v>48</v>
      </c>
      <c r="M1257" t="s">
        <v>47</v>
      </c>
    </row>
    <row r="1258" spans="1:13" x14ac:dyDescent="0.35">
      <c r="A1258" s="6">
        <v>45622</v>
      </c>
      <c r="B1258" t="s">
        <v>1200</v>
      </c>
      <c r="C1258" t="s">
        <v>64</v>
      </c>
      <c r="D1258" t="s">
        <v>585</v>
      </c>
      <c r="E1258">
        <v>10</v>
      </c>
      <c r="F1258">
        <v>3</v>
      </c>
      <c r="I1258" t="s">
        <v>47</v>
      </c>
      <c r="J1258" t="s">
        <v>48</v>
      </c>
      <c r="M1258" t="s">
        <v>47</v>
      </c>
    </row>
    <row r="1259" spans="1:13" x14ac:dyDescent="0.35">
      <c r="A1259" s="6">
        <v>45531</v>
      </c>
      <c r="B1259" t="s">
        <v>1677</v>
      </c>
      <c r="C1259" t="s">
        <v>55</v>
      </c>
      <c r="D1259" t="s">
        <v>1412</v>
      </c>
      <c r="E1259">
        <v>18</v>
      </c>
      <c r="F1259">
        <v>2</v>
      </c>
      <c r="I1259" t="s">
        <v>47</v>
      </c>
      <c r="M1259" t="s">
        <v>47</v>
      </c>
    </row>
    <row r="1260" spans="1:13" ht="16" customHeight="1" x14ac:dyDescent="0.35">
      <c r="A1260" s="6">
        <v>45531</v>
      </c>
      <c r="B1260" t="s">
        <v>1677</v>
      </c>
      <c r="C1260" t="s">
        <v>55</v>
      </c>
      <c r="D1260" t="s">
        <v>1412</v>
      </c>
      <c r="E1260">
        <v>18</v>
      </c>
      <c r="F1260">
        <v>2</v>
      </c>
      <c r="I1260" t="s">
        <v>47</v>
      </c>
      <c r="M1260" t="s">
        <v>47</v>
      </c>
    </row>
    <row r="1261" spans="1:13" x14ac:dyDescent="0.35">
      <c r="A1261" s="6">
        <v>45401</v>
      </c>
      <c r="B1261" t="s">
        <v>255</v>
      </c>
      <c r="C1261" t="s">
        <v>115</v>
      </c>
      <c r="D1261">
        <v>7</v>
      </c>
      <c r="E1261">
        <v>18</v>
      </c>
      <c r="F1261">
        <v>1</v>
      </c>
      <c r="I1261" t="s">
        <v>47</v>
      </c>
      <c r="J1261" t="s">
        <v>48</v>
      </c>
      <c r="M1261" t="s">
        <v>47</v>
      </c>
    </row>
    <row r="1262" spans="1:13" hidden="1" x14ac:dyDescent="0.35">
      <c r="A1262" s="6">
        <v>45559</v>
      </c>
      <c r="B1262" t="s">
        <v>1600</v>
      </c>
      <c r="C1262" t="s">
        <v>115</v>
      </c>
      <c r="D1262">
        <v>9</v>
      </c>
      <c r="E1262">
        <v>11</v>
      </c>
      <c r="F1262">
        <v>1</v>
      </c>
      <c r="I1262" t="s">
        <v>47</v>
      </c>
      <c r="J1262" t="s">
        <v>48</v>
      </c>
    </row>
    <row r="1263" spans="1:13" hidden="1" x14ac:dyDescent="0.35">
      <c r="A1263" s="6">
        <v>45559</v>
      </c>
      <c r="B1263" t="s">
        <v>1777</v>
      </c>
      <c r="C1263" t="s">
        <v>115</v>
      </c>
      <c r="D1263">
        <v>8</v>
      </c>
      <c r="E1263">
        <v>18</v>
      </c>
      <c r="F1263">
        <v>2</v>
      </c>
      <c r="I1263" t="s">
        <v>47</v>
      </c>
      <c r="J1263" t="s">
        <v>48</v>
      </c>
    </row>
    <row r="1264" spans="1:13" hidden="1" x14ac:dyDescent="0.35">
      <c r="A1264" s="6">
        <v>45559</v>
      </c>
      <c r="B1264" t="s">
        <v>1777</v>
      </c>
      <c r="C1264" t="s">
        <v>115</v>
      </c>
      <c r="D1264">
        <v>8</v>
      </c>
      <c r="E1264">
        <v>18</v>
      </c>
      <c r="F1264">
        <v>2</v>
      </c>
      <c r="I1264" t="s">
        <v>47</v>
      </c>
      <c r="J1264" t="s">
        <v>48</v>
      </c>
    </row>
    <row r="1265" spans="1:13" x14ac:dyDescent="0.35">
      <c r="A1265" s="6">
        <v>45617</v>
      </c>
      <c r="B1265" t="s">
        <v>255</v>
      </c>
      <c r="C1265" t="s">
        <v>59</v>
      </c>
      <c r="D1265">
        <v>2</v>
      </c>
      <c r="E1265">
        <v>2</v>
      </c>
      <c r="F1265">
        <v>1</v>
      </c>
      <c r="I1265" t="s">
        <v>47</v>
      </c>
      <c r="J1265" t="s">
        <v>48</v>
      </c>
      <c r="M1265" t="s">
        <v>47</v>
      </c>
    </row>
    <row r="1266" spans="1:13" x14ac:dyDescent="0.35">
      <c r="A1266" s="6">
        <v>45632</v>
      </c>
      <c r="B1266" t="s">
        <v>255</v>
      </c>
      <c r="C1266" t="s">
        <v>115</v>
      </c>
      <c r="D1266">
        <v>8</v>
      </c>
      <c r="E1266">
        <v>25</v>
      </c>
      <c r="F1266">
        <v>2</v>
      </c>
      <c r="I1266" t="s">
        <v>47</v>
      </c>
      <c r="J1266" t="s">
        <v>48</v>
      </c>
      <c r="M1266" t="s">
        <v>47</v>
      </c>
    </row>
    <row r="1267" spans="1:13" x14ac:dyDescent="0.35">
      <c r="A1267" s="6">
        <v>45635</v>
      </c>
      <c r="B1267" t="s">
        <v>255</v>
      </c>
      <c r="C1267" t="s">
        <v>59</v>
      </c>
      <c r="D1267">
        <v>2</v>
      </c>
      <c r="E1267">
        <v>21</v>
      </c>
      <c r="F1267">
        <v>3</v>
      </c>
      <c r="I1267" t="s">
        <v>47</v>
      </c>
      <c r="J1267" t="s">
        <v>48</v>
      </c>
      <c r="M1267" t="s">
        <v>47</v>
      </c>
    </row>
    <row r="1268" spans="1:13" x14ac:dyDescent="0.35">
      <c r="A1268" s="6">
        <v>45639</v>
      </c>
      <c r="B1268" t="s">
        <v>255</v>
      </c>
      <c r="C1268" t="s">
        <v>115</v>
      </c>
      <c r="D1268">
        <v>8</v>
      </c>
      <c r="E1268">
        <v>22</v>
      </c>
      <c r="F1268">
        <v>2</v>
      </c>
      <c r="I1268" t="s">
        <v>47</v>
      </c>
      <c r="J1268" t="s">
        <v>48</v>
      </c>
      <c r="M1268" t="s">
        <v>47</v>
      </c>
    </row>
    <row r="1269" spans="1:13" hidden="1" x14ac:dyDescent="0.35">
      <c r="A1269" s="6">
        <v>45559</v>
      </c>
      <c r="B1269" t="s">
        <v>1786</v>
      </c>
      <c r="C1269" t="s">
        <v>115</v>
      </c>
      <c r="D1269">
        <v>8</v>
      </c>
      <c r="E1269">
        <v>10</v>
      </c>
      <c r="F1269">
        <v>2</v>
      </c>
      <c r="I1269" t="s">
        <v>47</v>
      </c>
      <c r="J1269" t="s">
        <v>48</v>
      </c>
    </row>
    <row r="1270" spans="1:13" x14ac:dyDescent="0.35">
      <c r="A1270" s="6">
        <v>45643</v>
      </c>
      <c r="B1270" t="s">
        <v>255</v>
      </c>
      <c r="C1270" t="s">
        <v>59</v>
      </c>
      <c r="D1270" t="s">
        <v>865</v>
      </c>
      <c r="E1270">
        <v>2</v>
      </c>
      <c r="F1270">
        <v>2</v>
      </c>
      <c r="I1270" t="s">
        <v>47</v>
      </c>
      <c r="J1270" t="s">
        <v>48</v>
      </c>
      <c r="M1270" t="s">
        <v>47</v>
      </c>
    </row>
    <row r="1271" spans="1:13" hidden="1" x14ac:dyDescent="0.35">
      <c r="A1271" s="6">
        <v>45559</v>
      </c>
      <c r="B1271" t="s">
        <v>1944</v>
      </c>
      <c r="C1271" t="s">
        <v>1266</v>
      </c>
      <c r="D1271" t="s">
        <v>1486</v>
      </c>
      <c r="E1271">
        <v>33</v>
      </c>
      <c r="F1271">
        <v>3</v>
      </c>
      <c r="I1271" t="s">
        <v>47</v>
      </c>
      <c r="J1271" t="s">
        <v>48</v>
      </c>
    </row>
    <row r="1272" spans="1:13" hidden="1" x14ac:dyDescent="0.35">
      <c r="A1272" s="6">
        <v>45560</v>
      </c>
      <c r="B1272" t="s">
        <v>1651</v>
      </c>
      <c r="C1272" t="s">
        <v>55</v>
      </c>
      <c r="D1272" t="s">
        <v>1004</v>
      </c>
      <c r="E1272">
        <v>12</v>
      </c>
      <c r="F1272">
        <v>2</v>
      </c>
      <c r="G1272" t="s">
        <v>1336</v>
      </c>
    </row>
    <row r="1273" spans="1:13" x14ac:dyDescent="0.35">
      <c r="A1273" s="6">
        <v>45630</v>
      </c>
      <c r="B1273" t="s">
        <v>255</v>
      </c>
      <c r="C1273" t="s">
        <v>115</v>
      </c>
      <c r="D1273">
        <v>7</v>
      </c>
      <c r="E1273">
        <v>20</v>
      </c>
      <c r="F1273">
        <v>2</v>
      </c>
      <c r="I1273" t="s">
        <v>47</v>
      </c>
      <c r="J1273" t="s">
        <v>1802</v>
      </c>
      <c r="M1273" t="s">
        <v>47</v>
      </c>
    </row>
    <row r="1274" spans="1:13" hidden="1" x14ac:dyDescent="0.35">
      <c r="A1274" s="6">
        <v>45561</v>
      </c>
      <c r="B1274" t="s">
        <v>1652</v>
      </c>
      <c r="C1274" t="s">
        <v>53</v>
      </c>
      <c r="D1274" t="s">
        <v>430</v>
      </c>
      <c r="E1274">
        <v>14</v>
      </c>
      <c r="F1274">
        <v>2</v>
      </c>
      <c r="G1274" t="s">
        <v>1333</v>
      </c>
      <c r="K1274" t="s">
        <v>47</v>
      </c>
    </row>
    <row r="1275" spans="1:13" hidden="1" x14ac:dyDescent="0.35">
      <c r="A1275" s="6">
        <v>45561</v>
      </c>
      <c r="B1275" t="s">
        <v>1702</v>
      </c>
      <c r="C1275" t="s">
        <v>55</v>
      </c>
      <c r="D1275" t="s">
        <v>930</v>
      </c>
      <c r="E1275">
        <v>30</v>
      </c>
      <c r="F1275">
        <v>2</v>
      </c>
      <c r="G1275" t="s">
        <v>1401</v>
      </c>
    </row>
    <row r="1276" spans="1:13" hidden="1" x14ac:dyDescent="0.35">
      <c r="A1276" s="6">
        <v>45561</v>
      </c>
      <c r="B1276" t="s">
        <v>1702</v>
      </c>
      <c r="C1276" t="s">
        <v>55</v>
      </c>
      <c r="D1276" t="s">
        <v>930</v>
      </c>
      <c r="E1276">
        <v>30</v>
      </c>
      <c r="F1276">
        <v>2</v>
      </c>
      <c r="G1276" t="s">
        <v>1401</v>
      </c>
    </row>
    <row r="1277" spans="1:13" hidden="1" x14ac:dyDescent="0.35">
      <c r="A1277" s="6">
        <v>45561</v>
      </c>
      <c r="B1277" t="s">
        <v>1702</v>
      </c>
      <c r="C1277" t="s">
        <v>55</v>
      </c>
      <c r="D1277" t="s">
        <v>930</v>
      </c>
      <c r="E1277">
        <v>30</v>
      </c>
      <c r="F1277">
        <v>3</v>
      </c>
      <c r="G1277" t="s">
        <v>1336</v>
      </c>
    </row>
    <row r="1278" spans="1:13" hidden="1" x14ac:dyDescent="0.35">
      <c r="A1278" s="6">
        <v>45561</v>
      </c>
      <c r="B1278" t="s">
        <v>1702</v>
      </c>
      <c r="C1278" t="s">
        <v>55</v>
      </c>
      <c r="D1278" t="s">
        <v>930</v>
      </c>
      <c r="E1278">
        <v>30</v>
      </c>
      <c r="F1278">
        <v>3</v>
      </c>
      <c r="G1278" t="s">
        <v>1336</v>
      </c>
    </row>
    <row r="1279" spans="1:13" x14ac:dyDescent="0.35">
      <c r="A1279" s="6">
        <v>45630</v>
      </c>
      <c r="B1279" t="s">
        <v>255</v>
      </c>
      <c r="C1279" t="s">
        <v>115</v>
      </c>
      <c r="D1279">
        <v>7</v>
      </c>
      <c r="E1279">
        <v>20</v>
      </c>
      <c r="F1279">
        <v>2</v>
      </c>
      <c r="I1279" t="s">
        <v>47</v>
      </c>
      <c r="J1279" t="s">
        <v>1802</v>
      </c>
      <c r="M1279" t="s">
        <v>47</v>
      </c>
    </row>
    <row r="1280" spans="1:13" x14ac:dyDescent="0.35">
      <c r="A1280" s="6">
        <v>45630</v>
      </c>
      <c r="B1280" t="s">
        <v>255</v>
      </c>
      <c r="C1280" t="s">
        <v>115</v>
      </c>
      <c r="D1280">
        <v>7</v>
      </c>
      <c r="E1280">
        <v>20</v>
      </c>
      <c r="F1280">
        <v>2</v>
      </c>
      <c r="I1280" t="s">
        <v>47</v>
      </c>
      <c r="J1280" t="s">
        <v>1802</v>
      </c>
      <c r="M1280" t="s">
        <v>47</v>
      </c>
    </row>
    <row r="1281" spans="1:13" x14ac:dyDescent="0.35">
      <c r="A1281" s="6">
        <v>45630</v>
      </c>
      <c r="B1281" t="s">
        <v>255</v>
      </c>
      <c r="C1281" t="s">
        <v>115</v>
      </c>
      <c r="D1281">
        <v>7</v>
      </c>
      <c r="E1281">
        <v>20</v>
      </c>
      <c r="F1281">
        <v>2</v>
      </c>
      <c r="I1281" t="s">
        <v>47</v>
      </c>
      <c r="J1281" t="s">
        <v>1802</v>
      </c>
      <c r="M1281" t="s">
        <v>47</v>
      </c>
    </row>
    <row r="1282" spans="1:13" x14ac:dyDescent="0.35">
      <c r="A1282" s="6">
        <v>45456</v>
      </c>
      <c r="B1282" t="s">
        <v>1590</v>
      </c>
      <c r="C1282" t="s">
        <v>53</v>
      </c>
      <c r="D1282">
        <v>6</v>
      </c>
      <c r="E1282">
        <v>24</v>
      </c>
      <c r="F1282">
        <v>2</v>
      </c>
      <c r="I1282" t="s">
        <v>47</v>
      </c>
      <c r="J1282" t="s">
        <v>48</v>
      </c>
      <c r="M1282" t="s">
        <v>47</v>
      </c>
    </row>
    <row r="1283" spans="1:13" x14ac:dyDescent="0.35">
      <c r="A1283" s="6">
        <v>45588</v>
      </c>
      <c r="B1283" t="s">
        <v>1206</v>
      </c>
      <c r="C1283" t="s">
        <v>115</v>
      </c>
      <c r="D1283">
        <v>10</v>
      </c>
      <c r="E1283">
        <v>1</v>
      </c>
      <c r="F1283">
        <v>1</v>
      </c>
      <c r="H1283" t="s">
        <v>47</v>
      </c>
      <c r="I1283" t="s">
        <v>47</v>
      </c>
      <c r="M1283" t="s">
        <v>47</v>
      </c>
    </row>
    <row r="1284" spans="1:13" x14ac:dyDescent="0.35">
      <c r="A1284" s="6">
        <v>45343</v>
      </c>
      <c r="B1284" t="s">
        <v>470</v>
      </c>
      <c r="C1284" t="s">
        <v>53</v>
      </c>
      <c r="D1284" t="s">
        <v>430</v>
      </c>
      <c r="E1284">
        <v>7</v>
      </c>
      <c r="F1284">
        <v>3</v>
      </c>
      <c r="I1284" t="s">
        <v>47</v>
      </c>
      <c r="M1284" t="s">
        <v>47</v>
      </c>
    </row>
    <row r="1285" spans="1:13" x14ac:dyDescent="0.35">
      <c r="A1285" s="6">
        <v>45393</v>
      </c>
      <c r="B1285" t="s">
        <v>470</v>
      </c>
      <c r="C1285" t="s">
        <v>115</v>
      </c>
      <c r="D1285">
        <v>9</v>
      </c>
      <c r="E1285">
        <v>1</v>
      </c>
      <c r="F1285">
        <v>1</v>
      </c>
      <c r="I1285" t="s">
        <v>47</v>
      </c>
      <c r="J1285" t="s">
        <v>48</v>
      </c>
      <c r="M1285" t="s">
        <v>47</v>
      </c>
    </row>
    <row r="1286" spans="1:13" hidden="1" x14ac:dyDescent="0.35">
      <c r="A1286" s="6">
        <v>45562</v>
      </c>
      <c r="B1286" t="s">
        <v>1653</v>
      </c>
      <c r="C1286" t="s">
        <v>115</v>
      </c>
      <c r="D1286">
        <v>8</v>
      </c>
      <c r="E1286">
        <v>7</v>
      </c>
      <c r="F1286">
        <v>3</v>
      </c>
      <c r="G1286" t="s">
        <v>1333</v>
      </c>
      <c r="K1286" t="s">
        <v>47</v>
      </c>
    </row>
    <row r="1287" spans="1:13" hidden="1" x14ac:dyDescent="0.35">
      <c r="A1287" s="6">
        <v>45562</v>
      </c>
      <c r="B1287" t="s">
        <v>1703</v>
      </c>
      <c r="C1287" t="s">
        <v>53</v>
      </c>
      <c r="D1287">
        <v>6</v>
      </c>
      <c r="E1287">
        <v>25</v>
      </c>
      <c r="F1287">
        <v>2</v>
      </c>
      <c r="G1287" t="s">
        <v>35</v>
      </c>
    </row>
    <row r="1288" spans="1:13" x14ac:dyDescent="0.35">
      <c r="A1288" s="6">
        <v>45428</v>
      </c>
      <c r="B1288" t="s">
        <v>470</v>
      </c>
      <c r="C1288" t="s">
        <v>115</v>
      </c>
      <c r="D1288">
        <v>9</v>
      </c>
      <c r="E1288">
        <v>1</v>
      </c>
      <c r="F1288">
        <v>1</v>
      </c>
      <c r="I1288" t="s">
        <v>47</v>
      </c>
      <c r="J1288" t="s">
        <v>48</v>
      </c>
      <c r="M1288" t="s">
        <v>47</v>
      </c>
    </row>
    <row r="1289" spans="1:13" x14ac:dyDescent="0.35">
      <c r="A1289" s="6">
        <v>45470</v>
      </c>
      <c r="B1289" t="s">
        <v>470</v>
      </c>
      <c r="C1289" t="s">
        <v>115</v>
      </c>
      <c r="D1289">
        <v>9</v>
      </c>
      <c r="E1289">
        <v>1</v>
      </c>
      <c r="F1289">
        <v>1</v>
      </c>
      <c r="I1289" t="s">
        <v>47</v>
      </c>
      <c r="J1289" t="s">
        <v>48</v>
      </c>
      <c r="M1289" t="s">
        <v>47</v>
      </c>
    </row>
    <row r="1290" spans="1:13" x14ac:dyDescent="0.35">
      <c r="A1290" s="6">
        <v>45553</v>
      </c>
      <c r="B1290" t="s">
        <v>470</v>
      </c>
      <c r="C1290" t="s">
        <v>115</v>
      </c>
      <c r="D1290">
        <v>10</v>
      </c>
      <c r="E1290">
        <v>1</v>
      </c>
      <c r="F1290">
        <v>1</v>
      </c>
      <c r="I1290" t="s">
        <v>47</v>
      </c>
      <c r="J1290" t="s">
        <v>48</v>
      </c>
      <c r="M1290" t="s">
        <v>47</v>
      </c>
    </row>
    <row r="1291" spans="1:13" x14ac:dyDescent="0.35">
      <c r="A1291" s="6">
        <v>45636</v>
      </c>
      <c r="B1291" t="s">
        <v>470</v>
      </c>
      <c r="C1291" t="s">
        <v>53</v>
      </c>
      <c r="D1291" t="s">
        <v>1247</v>
      </c>
      <c r="E1291">
        <v>7</v>
      </c>
      <c r="F1291">
        <v>4</v>
      </c>
      <c r="I1291" t="s">
        <v>47</v>
      </c>
      <c r="J1291" t="s">
        <v>48</v>
      </c>
      <c r="K1291" t="s">
        <v>47</v>
      </c>
      <c r="M1291" t="s">
        <v>47</v>
      </c>
    </row>
    <row r="1292" spans="1:13" hidden="1" x14ac:dyDescent="0.35">
      <c r="A1292" s="6">
        <v>45565</v>
      </c>
      <c r="B1292" t="s">
        <v>1787</v>
      </c>
      <c r="C1292" t="s">
        <v>115</v>
      </c>
      <c r="D1292">
        <v>9</v>
      </c>
      <c r="E1292">
        <v>17</v>
      </c>
      <c r="F1292">
        <v>2</v>
      </c>
      <c r="I1292" t="s">
        <v>47</v>
      </c>
      <c r="J1292" t="s">
        <v>48</v>
      </c>
    </row>
    <row r="1293" spans="1:13" hidden="1" x14ac:dyDescent="0.35">
      <c r="A1293" s="6">
        <v>45565</v>
      </c>
      <c r="B1293" t="s">
        <v>1788</v>
      </c>
      <c r="C1293" t="s">
        <v>115</v>
      </c>
      <c r="D1293">
        <v>7</v>
      </c>
      <c r="E1293">
        <v>24</v>
      </c>
      <c r="F1293">
        <v>2</v>
      </c>
      <c r="I1293" t="s">
        <v>47</v>
      </c>
      <c r="J1293" t="s">
        <v>48</v>
      </c>
    </row>
    <row r="1294" spans="1:13" hidden="1" x14ac:dyDescent="0.35">
      <c r="A1294" s="6">
        <v>45566</v>
      </c>
      <c r="B1294" t="s">
        <v>1945</v>
      </c>
      <c r="C1294" t="s">
        <v>115</v>
      </c>
      <c r="D1294">
        <v>10</v>
      </c>
      <c r="E1294">
        <v>14</v>
      </c>
      <c r="F1294">
        <v>2</v>
      </c>
      <c r="I1294" t="s">
        <v>47</v>
      </c>
    </row>
    <row r="1295" spans="1:13" hidden="1" x14ac:dyDescent="0.35">
      <c r="A1295" s="6">
        <v>45566</v>
      </c>
      <c r="B1295" t="s">
        <v>1946</v>
      </c>
      <c r="C1295" t="s">
        <v>115</v>
      </c>
      <c r="D1295">
        <v>9</v>
      </c>
      <c r="E1295">
        <v>14</v>
      </c>
      <c r="F1295">
        <v>2</v>
      </c>
      <c r="I1295" t="s">
        <v>47</v>
      </c>
      <c r="J1295" t="s">
        <v>705</v>
      </c>
    </row>
    <row r="1296" spans="1:13" hidden="1" x14ac:dyDescent="0.35">
      <c r="A1296" s="6">
        <v>45566</v>
      </c>
      <c r="B1296" t="s">
        <v>1947</v>
      </c>
      <c r="C1296" t="s">
        <v>115</v>
      </c>
      <c r="D1296">
        <v>9</v>
      </c>
      <c r="E1296">
        <v>29</v>
      </c>
      <c r="F1296">
        <v>2</v>
      </c>
      <c r="I1296" t="s">
        <v>47</v>
      </c>
      <c r="J1296" t="s">
        <v>48</v>
      </c>
    </row>
    <row r="1297" spans="1:13" hidden="1" x14ac:dyDescent="0.35">
      <c r="A1297" s="6">
        <v>45566</v>
      </c>
      <c r="B1297" t="s">
        <v>1947</v>
      </c>
      <c r="C1297" t="s">
        <v>115</v>
      </c>
      <c r="D1297">
        <v>9</v>
      </c>
      <c r="E1297">
        <v>29</v>
      </c>
      <c r="F1297">
        <v>2</v>
      </c>
      <c r="I1297" t="s">
        <v>47</v>
      </c>
      <c r="J1297" t="s">
        <v>48</v>
      </c>
    </row>
    <row r="1298" spans="1:13" hidden="1" x14ac:dyDescent="0.35">
      <c r="A1298" s="6">
        <v>45566</v>
      </c>
      <c r="B1298" t="s">
        <v>1948</v>
      </c>
      <c r="C1298" t="s">
        <v>115</v>
      </c>
      <c r="D1298">
        <v>10</v>
      </c>
      <c r="E1298">
        <v>23</v>
      </c>
      <c r="F1298">
        <v>3</v>
      </c>
      <c r="I1298" t="s">
        <v>47</v>
      </c>
      <c r="J1298" t="s">
        <v>48</v>
      </c>
    </row>
    <row r="1299" spans="1:13" x14ac:dyDescent="0.35">
      <c r="A1299" s="6">
        <v>45636</v>
      </c>
      <c r="B1299" t="s">
        <v>470</v>
      </c>
      <c r="C1299" t="s">
        <v>59</v>
      </c>
      <c r="D1299" t="s">
        <v>1247</v>
      </c>
      <c r="E1299">
        <v>9</v>
      </c>
      <c r="F1299">
        <v>8</v>
      </c>
      <c r="I1299" t="s">
        <v>47</v>
      </c>
      <c r="J1299" t="s">
        <v>48</v>
      </c>
      <c r="K1299" t="s">
        <v>47</v>
      </c>
      <c r="M1299" t="s">
        <v>47</v>
      </c>
    </row>
    <row r="1300" spans="1:13" x14ac:dyDescent="0.35">
      <c r="A1300" s="6">
        <v>45623</v>
      </c>
      <c r="B1300" t="s">
        <v>470</v>
      </c>
      <c r="C1300" t="s">
        <v>115</v>
      </c>
      <c r="D1300">
        <v>10</v>
      </c>
      <c r="E1300">
        <v>1</v>
      </c>
      <c r="F1300">
        <v>1</v>
      </c>
      <c r="I1300" t="s">
        <v>47</v>
      </c>
      <c r="J1300" t="s">
        <v>48</v>
      </c>
      <c r="M1300" t="s">
        <v>47</v>
      </c>
    </row>
    <row r="1301" spans="1:13" x14ac:dyDescent="0.35">
      <c r="A1301" s="6">
        <v>45623</v>
      </c>
      <c r="B1301" t="s">
        <v>470</v>
      </c>
      <c r="C1301" t="s">
        <v>115</v>
      </c>
      <c r="D1301">
        <v>10</v>
      </c>
      <c r="E1301">
        <v>5</v>
      </c>
      <c r="F1301">
        <v>1</v>
      </c>
      <c r="I1301" t="s">
        <v>47</v>
      </c>
      <c r="J1301" t="s">
        <v>48</v>
      </c>
      <c r="M1301" t="s">
        <v>47</v>
      </c>
    </row>
    <row r="1302" spans="1:13" hidden="1" x14ac:dyDescent="0.35">
      <c r="A1302" s="6">
        <v>45566</v>
      </c>
      <c r="B1302" t="s">
        <v>748</v>
      </c>
      <c r="C1302" t="s">
        <v>55</v>
      </c>
      <c r="D1302" t="s">
        <v>1435</v>
      </c>
      <c r="E1302">
        <v>25</v>
      </c>
      <c r="F1302">
        <v>4</v>
      </c>
      <c r="H1302" t="s">
        <v>47</v>
      </c>
    </row>
    <row r="1303" spans="1:13" x14ac:dyDescent="0.35">
      <c r="A1303" s="6">
        <v>45628</v>
      </c>
      <c r="B1303" t="s">
        <v>470</v>
      </c>
      <c r="C1303" t="s">
        <v>59</v>
      </c>
      <c r="D1303" t="s">
        <v>1954</v>
      </c>
      <c r="E1303">
        <v>9</v>
      </c>
      <c r="F1303">
        <v>5</v>
      </c>
      <c r="I1303" t="s">
        <v>47</v>
      </c>
      <c r="J1303" t="s">
        <v>48</v>
      </c>
      <c r="K1303" t="s">
        <v>47</v>
      </c>
      <c r="M1303" t="s">
        <v>47</v>
      </c>
    </row>
    <row r="1304" spans="1:13" x14ac:dyDescent="0.35">
      <c r="A1304" s="6">
        <v>45349</v>
      </c>
      <c r="B1304" t="s">
        <v>1313</v>
      </c>
      <c r="C1304" t="s">
        <v>64</v>
      </c>
      <c r="D1304" t="s">
        <v>585</v>
      </c>
      <c r="E1304">
        <v>14</v>
      </c>
      <c r="F1304">
        <v>2</v>
      </c>
      <c r="I1304" t="s">
        <v>47</v>
      </c>
      <c r="J1304" t="s">
        <v>48</v>
      </c>
      <c r="M1304" t="s">
        <v>47</v>
      </c>
    </row>
    <row r="1305" spans="1:13" x14ac:dyDescent="0.35">
      <c r="A1305" s="6">
        <v>45630</v>
      </c>
      <c r="B1305" t="s">
        <v>2061</v>
      </c>
      <c r="C1305" t="s">
        <v>64</v>
      </c>
      <c r="D1305" t="s">
        <v>585</v>
      </c>
      <c r="E1305">
        <v>12</v>
      </c>
      <c r="F1305">
        <v>3</v>
      </c>
      <c r="I1305" t="s">
        <v>47</v>
      </c>
      <c r="J1305" t="s">
        <v>48</v>
      </c>
      <c r="M1305" t="s">
        <v>47</v>
      </c>
    </row>
    <row r="1306" spans="1:13" x14ac:dyDescent="0.35">
      <c r="A1306" s="6">
        <v>45460</v>
      </c>
      <c r="B1306" t="s">
        <v>650</v>
      </c>
      <c r="C1306" t="s">
        <v>284</v>
      </c>
      <c r="D1306">
        <v>5</v>
      </c>
      <c r="E1306">
        <v>17</v>
      </c>
      <c r="F1306">
        <v>3</v>
      </c>
      <c r="I1306" t="s">
        <v>47</v>
      </c>
      <c r="J1306" t="s">
        <v>48</v>
      </c>
      <c r="M1306" t="s">
        <v>47</v>
      </c>
    </row>
    <row r="1307" spans="1:13" hidden="1" x14ac:dyDescent="0.35">
      <c r="A1307" s="6">
        <v>45569</v>
      </c>
      <c r="B1307" t="s">
        <v>1703</v>
      </c>
      <c r="C1307" t="s">
        <v>53</v>
      </c>
      <c r="D1307">
        <v>6</v>
      </c>
      <c r="E1307">
        <v>19</v>
      </c>
      <c r="F1307">
        <v>2</v>
      </c>
      <c r="G1307" t="s">
        <v>35</v>
      </c>
    </row>
    <row r="1308" spans="1:13" hidden="1" x14ac:dyDescent="0.35">
      <c r="A1308" s="6">
        <v>45569</v>
      </c>
      <c r="B1308" t="s">
        <v>1703</v>
      </c>
      <c r="C1308" t="s">
        <v>53</v>
      </c>
      <c r="D1308">
        <v>6</v>
      </c>
      <c r="E1308">
        <v>25</v>
      </c>
      <c r="F1308">
        <v>2</v>
      </c>
      <c r="G1308" t="s">
        <v>35</v>
      </c>
    </row>
    <row r="1309" spans="1:13" x14ac:dyDescent="0.35">
      <c r="A1309" s="6">
        <v>45625</v>
      </c>
      <c r="B1309" t="s">
        <v>650</v>
      </c>
      <c r="C1309" t="s">
        <v>115</v>
      </c>
      <c r="D1309">
        <v>10</v>
      </c>
      <c r="E1309">
        <v>22</v>
      </c>
      <c r="F1309">
        <v>2</v>
      </c>
      <c r="I1309" t="s">
        <v>47</v>
      </c>
      <c r="J1309" t="s">
        <v>48</v>
      </c>
      <c r="M1309" t="s">
        <v>47</v>
      </c>
    </row>
    <row r="1310" spans="1:13" x14ac:dyDescent="0.35">
      <c r="A1310" s="6">
        <v>45625</v>
      </c>
      <c r="B1310" t="s">
        <v>650</v>
      </c>
      <c r="C1310" t="s">
        <v>115</v>
      </c>
      <c r="D1310">
        <v>10</v>
      </c>
      <c r="E1310">
        <v>22</v>
      </c>
      <c r="F1310">
        <v>2</v>
      </c>
      <c r="I1310" t="s">
        <v>47</v>
      </c>
      <c r="J1310" t="s">
        <v>48</v>
      </c>
      <c r="M1310" t="s">
        <v>47</v>
      </c>
    </row>
    <row r="1311" spans="1:13" x14ac:dyDescent="0.35">
      <c r="A1311" s="6">
        <v>45625</v>
      </c>
      <c r="B1311" t="s">
        <v>650</v>
      </c>
      <c r="C1311" t="s">
        <v>115</v>
      </c>
      <c r="D1311">
        <v>10</v>
      </c>
      <c r="E1311">
        <v>22</v>
      </c>
      <c r="F1311">
        <v>2</v>
      </c>
      <c r="I1311" t="s">
        <v>47</v>
      </c>
      <c r="J1311" t="s">
        <v>48</v>
      </c>
      <c r="M1311" t="s">
        <v>47</v>
      </c>
    </row>
    <row r="1312" spans="1:13" x14ac:dyDescent="0.35">
      <c r="A1312" s="6">
        <v>45625</v>
      </c>
      <c r="B1312" t="s">
        <v>650</v>
      </c>
      <c r="C1312" t="s">
        <v>115</v>
      </c>
      <c r="D1312">
        <v>10</v>
      </c>
      <c r="E1312">
        <v>22</v>
      </c>
      <c r="F1312">
        <v>2</v>
      </c>
      <c r="I1312" t="s">
        <v>47</v>
      </c>
      <c r="J1312" t="s">
        <v>48</v>
      </c>
      <c r="M1312" t="s">
        <v>47</v>
      </c>
    </row>
    <row r="1313" spans="1:13" x14ac:dyDescent="0.35">
      <c r="A1313" s="6">
        <v>45625</v>
      </c>
      <c r="B1313" t="s">
        <v>650</v>
      </c>
      <c r="C1313" t="s">
        <v>115</v>
      </c>
      <c r="D1313">
        <v>10</v>
      </c>
      <c r="E1313">
        <v>22</v>
      </c>
      <c r="F1313">
        <v>2</v>
      </c>
      <c r="I1313" t="s">
        <v>47</v>
      </c>
      <c r="J1313" t="s">
        <v>48</v>
      </c>
      <c r="M1313" t="s">
        <v>47</v>
      </c>
    </row>
    <row r="1314" spans="1:13" x14ac:dyDescent="0.35">
      <c r="A1314" s="6">
        <v>45625</v>
      </c>
      <c r="B1314" t="s">
        <v>650</v>
      </c>
      <c r="C1314" t="s">
        <v>115</v>
      </c>
      <c r="D1314">
        <v>10</v>
      </c>
      <c r="E1314">
        <v>22</v>
      </c>
      <c r="F1314">
        <v>2</v>
      </c>
      <c r="I1314" t="s">
        <v>47</v>
      </c>
      <c r="J1314" t="s">
        <v>48</v>
      </c>
      <c r="M1314" t="s">
        <v>47</v>
      </c>
    </row>
    <row r="1315" spans="1:13" x14ac:dyDescent="0.35">
      <c r="A1315" s="6">
        <v>45644</v>
      </c>
      <c r="B1315" t="s">
        <v>650</v>
      </c>
      <c r="C1315" t="s">
        <v>59</v>
      </c>
      <c r="D1315">
        <v>0</v>
      </c>
      <c r="E1315">
        <v>17</v>
      </c>
      <c r="F1315">
        <v>3</v>
      </c>
      <c r="I1315" t="s">
        <v>47</v>
      </c>
      <c r="J1315" t="s">
        <v>48</v>
      </c>
      <c r="M1315" t="s">
        <v>47</v>
      </c>
    </row>
    <row r="1316" spans="1:13" x14ac:dyDescent="0.35">
      <c r="A1316" s="6">
        <v>45646</v>
      </c>
      <c r="B1316" t="s">
        <v>650</v>
      </c>
      <c r="C1316" t="s">
        <v>121</v>
      </c>
      <c r="D1316">
        <v>1</v>
      </c>
      <c r="E1316">
        <v>14</v>
      </c>
      <c r="F1316">
        <v>2</v>
      </c>
      <c r="G1316" t="s">
        <v>1725</v>
      </c>
      <c r="L1316" t="s">
        <v>47</v>
      </c>
      <c r="M1316" t="s">
        <v>47</v>
      </c>
    </row>
    <row r="1317" spans="1:13" x14ac:dyDescent="0.35">
      <c r="A1317" s="6">
        <v>45646</v>
      </c>
      <c r="B1317" t="s">
        <v>650</v>
      </c>
      <c r="C1317" t="s">
        <v>59</v>
      </c>
      <c r="D1317">
        <v>1</v>
      </c>
      <c r="E1317">
        <v>14</v>
      </c>
      <c r="F1317">
        <v>2</v>
      </c>
      <c r="I1317" t="s">
        <v>47</v>
      </c>
      <c r="J1317" t="s">
        <v>48</v>
      </c>
      <c r="M1317" t="s">
        <v>47</v>
      </c>
    </row>
    <row r="1318" spans="1:13" x14ac:dyDescent="0.35">
      <c r="A1318" s="6">
        <v>45623</v>
      </c>
      <c r="B1318" t="s">
        <v>650</v>
      </c>
      <c r="C1318" t="s">
        <v>115</v>
      </c>
      <c r="D1318">
        <v>7</v>
      </c>
      <c r="E1318">
        <v>22</v>
      </c>
      <c r="F1318">
        <v>2</v>
      </c>
      <c r="I1318" t="s">
        <v>47</v>
      </c>
      <c r="J1318" t="s">
        <v>48</v>
      </c>
      <c r="M1318" t="s">
        <v>47</v>
      </c>
    </row>
    <row r="1319" spans="1:13" x14ac:dyDescent="0.35">
      <c r="A1319" s="6">
        <v>45469</v>
      </c>
      <c r="B1319" t="s">
        <v>1602</v>
      </c>
      <c r="C1319" t="s">
        <v>64</v>
      </c>
      <c r="D1319" t="s">
        <v>585</v>
      </c>
      <c r="E1319">
        <v>9</v>
      </c>
      <c r="F1319">
        <v>3</v>
      </c>
      <c r="I1319" t="s">
        <v>47</v>
      </c>
      <c r="J1319" t="s">
        <v>48</v>
      </c>
      <c r="M1319" t="s">
        <v>47</v>
      </c>
    </row>
    <row r="1320" spans="1:13" x14ac:dyDescent="0.35">
      <c r="A1320" s="6">
        <v>45443</v>
      </c>
      <c r="B1320" t="s">
        <v>1548</v>
      </c>
      <c r="C1320" t="s">
        <v>59</v>
      </c>
      <c r="D1320" t="s">
        <v>406</v>
      </c>
      <c r="E1320">
        <v>9</v>
      </c>
      <c r="F1320">
        <v>1</v>
      </c>
      <c r="G1320" t="s">
        <v>1250</v>
      </c>
      <c r="L1320" t="s">
        <v>47</v>
      </c>
      <c r="M1320" t="s">
        <v>47</v>
      </c>
    </row>
    <row r="1321" spans="1:13" x14ac:dyDescent="0.35">
      <c r="A1321" s="6">
        <v>45618</v>
      </c>
      <c r="B1321" t="s">
        <v>1548</v>
      </c>
      <c r="C1321" t="s">
        <v>115</v>
      </c>
      <c r="D1321" t="s">
        <v>1712</v>
      </c>
      <c r="E1321">
        <v>15</v>
      </c>
      <c r="F1321">
        <v>2</v>
      </c>
      <c r="I1321" t="s">
        <v>47</v>
      </c>
      <c r="J1321" t="s">
        <v>48</v>
      </c>
      <c r="M1321" t="s">
        <v>47</v>
      </c>
    </row>
    <row r="1322" spans="1:13" x14ac:dyDescent="0.35">
      <c r="A1322" s="6">
        <v>45628</v>
      </c>
      <c r="B1322" t="s">
        <v>1548</v>
      </c>
      <c r="C1322" t="s">
        <v>59</v>
      </c>
      <c r="D1322" t="s">
        <v>387</v>
      </c>
      <c r="E1322">
        <v>7</v>
      </c>
      <c r="F1322">
        <v>3</v>
      </c>
      <c r="G1322" t="s">
        <v>1725</v>
      </c>
      <c r="L1322" t="s">
        <v>47</v>
      </c>
      <c r="M1322" t="s">
        <v>47</v>
      </c>
    </row>
    <row r="1323" spans="1:13" x14ac:dyDescent="0.35">
      <c r="A1323" s="6">
        <v>45644</v>
      </c>
      <c r="B1323" t="s">
        <v>468</v>
      </c>
      <c r="C1323" t="s">
        <v>53</v>
      </c>
      <c r="D1323" t="s">
        <v>200</v>
      </c>
      <c r="E1323">
        <v>18</v>
      </c>
      <c r="F1323">
        <v>3</v>
      </c>
      <c r="I1323" t="s">
        <v>47</v>
      </c>
      <c r="J1323" t="s">
        <v>48</v>
      </c>
      <c r="M1323" t="s">
        <v>47</v>
      </c>
    </row>
    <row r="1324" spans="1:13" x14ac:dyDescent="0.35">
      <c r="A1324" s="6">
        <v>45369</v>
      </c>
      <c r="B1324" t="s">
        <v>1360</v>
      </c>
      <c r="C1324" t="s">
        <v>115</v>
      </c>
      <c r="D1324" t="s">
        <v>486</v>
      </c>
      <c r="E1324">
        <v>19</v>
      </c>
      <c r="F1324">
        <v>1</v>
      </c>
      <c r="I1324" t="s">
        <v>47</v>
      </c>
      <c r="J1324" t="s">
        <v>48</v>
      </c>
      <c r="M1324" t="s">
        <v>47</v>
      </c>
    </row>
    <row r="1325" spans="1:13" x14ac:dyDescent="0.35">
      <c r="A1325" s="6">
        <v>45369</v>
      </c>
      <c r="B1325" t="s">
        <v>1360</v>
      </c>
      <c r="C1325" t="s">
        <v>115</v>
      </c>
      <c r="D1325" t="s">
        <v>486</v>
      </c>
      <c r="E1325">
        <v>19</v>
      </c>
      <c r="F1325">
        <v>1</v>
      </c>
      <c r="I1325" t="s">
        <v>47</v>
      </c>
      <c r="J1325" t="s">
        <v>48</v>
      </c>
      <c r="M1325" t="s">
        <v>47</v>
      </c>
    </row>
    <row r="1326" spans="1:13" x14ac:dyDescent="0.35">
      <c r="A1326" s="6">
        <v>45370</v>
      </c>
      <c r="B1326" t="s">
        <v>1360</v>
      </c>
      <c r="C1326" t="s">
        <v>115</v>
      </c>
      <c r="D1326" t="s">
        <v>486</v>
      </c>
      <c r="E1326">
        <v>18</v>
      </c>
      <c r="F1326">
        <v>2</v>
      </c>
      <c r="I1326" t="s">
        <v>47</v>
      </c>
      <c r="J1326" t="s">
        <v>48</v>
      </c>
      <c r="M1326" t="s">
        <v>47</v>
      </c>
    </row>
    <row r="1327" spans="1:13" x14ac:dyDescent="0.35">
      <c r="A1327" s="6">
        <v>45370</v>
      </c>
      <c r="B1327" t="s">
        <v>1360</v>
      </c>
      <c r="C1327" t="s">
        <v>115</v>
      </c>
      <c r="D1327" t="s">
        <v>486</v>
      </c>
      <c r="E1327">
        <v>18</v>
      </c>
      <c r="F1327">
        <v>2</v>
      </c>
      <c r="I1327" t="s">
        <v>47</v>
      </c>
      <c r="J1327" t="s">
        <v>48</v>
      </c>
      <c r="M1327" t="s">
        <v>47</v>
      </c>
    </row>
    <row r="1328" spans="1:13" x14ac:dyDescent="0.35">
      <c r="A1328" s="6">
        <v>45371</v>
      </c>
      <c r="B1328" t="s">
        <v>1360</v>
      </c>
      <c r="C1328" t="s">
        <v>115</v>
      </c>
      <c r="D1328" t="s">
        <v>486</v>
      </c>
      <c r="E1328">
        <v>35</v>
      </c>
      <c r="F1328">
        <v>3</v>
      </c>
      <c r="I1328" t="s">
        <v>47</v>
      </c>
      <c r="J1328" t="s">
        <v>48</v>
      </c>
      <c r="M1328" t="s">
        <v>47</v>
      </c>
    </row>
    <row r="1329" spans="1:13" x14ac:dyDescent="0.35">
      <c r="A1329" s="6">
        <v>45559</v>
      </c>
      <c r="B1329" t="s">
        <v>953</v>
      </c>
      <c r="C1329" t="s">
        <v>115</v>
      </c>
      <c r="D1329">
        <v>7</v>
      </c>
      <c r="E1329">
        <v>2</v>
      </c>
      <c r="F1329">
        <v>1</v>
      </c>
      <c r="I1329" t="s">
        <v>47</v>
      </c>
      <c r="J1329" t="s">
        <v>48</v>
      </c>
      <c r="M1329" t="s">
        <v>47</v>
      </c>
    </row>
    <row r="1330" spans="1:13" x14ac:dyDescent="0.35">
      <c r="A1330" s="6">
        <v>45637</v>
      </c>
      <c r="B1330" t="s">
        <v>1923</v>
      </c>
      <c r="C1330" t="s">
        <v>53</v>
      </c>
      <c r="D1330" t="s">
        <v>1247</v>
      </c>
      <c r="E1330">
        <v>8</v>
      </c>
      <c r="F1330">
        <v>4</v>
      </c>
      <c r="I1330" t="s">
        <v>47</v>
      </c>
      <c r="J1330" t="s">
        <v>48</v>
      </c>
      <c r="K1330" t="s">
        <v>47</v>
      </c>
      <c r="M1330" t="s">
        <v>47</v>
      </c>
    </row>
    <row r="1331" spans="1:13" x14ac:dyDescent="0.35">
      <c r="A1331" s="6">
        <v>45548</v>
      </c>
      <c r="B1331" t="s">
        <v>1723</v>
      </c>
      <c r="C1331" t="s">
        <v>115</v>
      </c>
      <c r="D1331">
        <v>7</v>
      </c>
      <c r="E1331">
        <v>20</v>
      </c>
      <c r="F1331">
        <v>2</v>
      </c>
      <c r="I1331" t="s">
        <v>47</v>
      </c>
      <c r="J1331" t="s">
        <v>450</v>
      </c>
      <c r="M1331" t="s">
        <v>47</v>
      </c>
    </row>
    <row r="1332" spans="1:13" x14ac:dyDescent="0.35">
      <c r="A1332" s="6">
        <v>45615</v>
      </c>
      <c r="B1332" t="s">
        <v>1723</v>
      </c>
      <c r="C1332" t="s">
        <v>53</v>
      </c>
      <c r="D1332">
        <v>5</v>
      </c>
      <c r="E1332">
        <v>20</v>
      </c>
      <c r="F1332">
        <v>2</v>
      </c>
      <c r="G1332" t="s">
        <v>827</v>
      </c>
      <c r="L1332" t="s">
        <v>47</v>
      </c>
      <c r="M1332" t="s">
        <v>47</v>
      </c>
    </row>
    <row r="1333" spans="1:13" hidden="1" x14ac:dyDescent="0.35">
      <c r="A1333" s="6">
        <v>45572</v>
      </c>
      <c r="B1333" t="s">
        <v>787</v>
      </c>
      <c r="C1333" t="s">
        <v>55</v>
      </c>
      <c r="D1333" t="s">
        <v>978</v>
      </c>
      <c r="E1333">
        <v>21</v>
      </c>
      <c r="F1333">
        <v>2</v>
      </c>
      <c r="I1333" t="s">
        <v>47</v>
      </c>
      <c r="J1333" t="s">
        <v>48</v>
      </c>
    </row>
    <row r="1334" spans="1:13" hidden="1" x14ac:dyDescent="0.35">
      <c r="A1334" s="6">
        <v>45572</v>
      </c>
      <c r="B1334" t="s">
        <v>787</v>
      </c>
      <c r="C1334" t="s">
        <v>55</v>
      </c>
      <c r="D1334" t="s">
        <v>978</v>
      </c>
      <c r="E1334">
        <v>21</v>
      </c>
      <c r="F1334">
        <v>2</v>
      </c>
      <c r="I1334" t="s">
        <v>47</v>
      </c>
      <c r="J1334" t="s">
        <v>48</v>
      </c>
    </row>
    <row r="1335" spans="1:13" x14ac:dyDescent="0.35">
      <c r="A1335" s="6">
        <v>45590</v>
      </c>
      <c r="B1335" t="s">
        <v>93</v>
      </c>
      <c r="C1335" t="s">
        <v>115</v>
      </c>
      <c r="D1335">
        <v>7</v>
      </c>
      <c r="E1335">
        <v>20</v>
      </c>
      <c r="F1335">
        <v>2</v>
      </c>
      <c r="I1335" t="s">
        <v>47</v>
      </c>
      <c r="J1335" t="s">
        <v>450</v>
      </c>
      <c r="M1335" t="s">
        <v>47</v>
      </c>
    </row>
    <row r="1336" spans="1:13" hidden="1" x14ac:dyDescent="0.35">
      <c r="A1336" s="6">
        <v>45572</v>
      </c>
      <c r="B1336" t="s">
        <v>1941</v>
      </c>
      <c r="C1336" t="s">
        <v>115</v>
      </c>
      <c r="D1336">
        <v>9</v>
      </c>
      <c r="E1336">
        <v>10</v>
      </c>
      <c r="F1336">
        <v>2</v>
      </c>
      <c r="I1336" t="s">
        <v>47</v>
      </c>
      <c r="J1336" t="s">
        <v>48</v>
      </c>
    </row>
    <row r="1337" spans="1:13" x14ac:dyDescent="0.35">
      <c r="A1337" s="6">
        <v>45609</v>
      </c>
      <c r="B1337" t="s">
        <v>93</v>
      </c>
      <c r="C1337" t="s">
        <v>53</v>
      </c>
      <c r="D1337">
        <v>5</v>
      </c>
      <c r="E1337">
        <v>8</v>
      </c>
      <c r="F1337">
        <v>2</v>
      </c>
      <c r="I1337" t="s">
        <v>47</v>
      </c>
      <c r="J1337" t="s">
        <v>360</v>
      </c>
      <c r="K1337" t="s">
        <v>47</v>
      </c>
      <c r="M1337" t="s">
        <v>47</v>
      </c>
    </row>
    <row r="1338" spans="1:13" x14ac:dyDescent="0.35">
      <c r="A1338" s="6">
        <v>45554</v>
      </c>
      <c r="B1338" t="s">
        <v>2049</v>
      </c>
      <c r="C1338" t="s">
        <v>1266</v>
      </c>
      <c r="D1338" t="s">
        <v>1262</v>
      </c>
      <c r="E1338">
        <v>24</v>
      </c>
      <c r="F1338">
        <v>1</v>
      </c>
      <c r="I1338" t="s">
        <v>47</v>
      </c>
      <c r="M1338" t="s">
        <v>47</v>
      </c>
    </row>
    <row r="1339" spans="1:13" x14ac:dyDescent="0.35">
      <c r="A1339" s="6">
        <v>45329</v>
      </c>
      <c r="B1339" t="s">
        <v>1265</v>
      </c>
      <c r="C1339" t="s">
        <v>53</v>
      </c>
      <c r="D1339">
        <v>5</v>
      </c>
      <c r="E1339">
        <v>16</v>
      </c>
      <c r="F1339">
        <v>2</v>
      </c>
      <c r="G1339" t="s">
        <v>35</v>
      </c>
      <c r="L1339" t="s">
        <v>47</v>
      </c>
      <c r="M1339" t="s">
        <v>47</v>
      </c>
    </row>
    <row r="1340" spans="1:13" hidden="1" x14ac:dyDescent="0.35">
      <c r="A1340" s="6">
        <v>45573</v>
      </c>
      <c r="B1340" t="s">
        <v>1808</v>
      </c>
      <c r="C1340" t="s">
        <v>115</v>
      </c>
      <c r="D1340" t="s">
        <v>200</v>
      </c>
      <c r="E1340">
        <v>29</v>
      </c>
      <c r="F1340">
        <v>6</v>
      </c>
      <c r="I1340" t="s">
        <v>47</v>
      </c>
      <c r="J1340" t="s">
        <v>48</v>
      </c>
    </row>
    <row r="1341" spans="1:13" hidden="1" x14ac:dyDescent="0.35">
      <c r="A1341" s="6">
        <v>45573</v>
      </c>
      <c r="B1341" t="s">
        <v>1793</v>
      </c>
      <c r="C1341" t="s">
        <v>55</v>
      </c>
      <c r="D1341" t="s">
        <v>1262</v>
      </c>
      <c r="E1341">
        <v>30</v>
      </c>
      <c r="F1341">
        <v>1</v>
      </c>
      <c r="I1341" t="s">
        <v>47</v>
      </c>
      <c r="J1341" t="s">
        <v>48</v>
      </c>
    </row>
    <row r="1342" spans="1:13" hidden="1" x14ac:dyDescent="0.35">
      <c r="A1342" s="6">
        <v>45573</v>
      </c>
      <c r="B1342" t="s">
        <v>1793</v>
      </c>
      <c r="C1342" t="s">
        <v>55</v>
      </c>
      <c r="D1342" t="s">
        <v>1262</v>
      </c>
      <c r="E1342">
        <v>30</v>
      </c>
      <c r="F1342">
        <v>1</v>
      </c>
      <c r="I1342" t="s">
        <v>47</v>
      </c>
      <c r="J1342" t="s">
        <v>48</v>
      </c>
    </row>
    <row r="1343" spans="1:13" x14ac:dyDescent="0.35">
      <c r="A1343" s="6">
        <v>45341</v>
      </c>
      <c r="B1343" t="s">
        <v>1265</v>
      </c>
      <c r="C1343" t="s">
        <v>59</v>
      </c>
      <c r="D1343">
        <v>2</v>
      </c>
      <c r="E1343">
        <v>2</v>
      </c>
      <c r="F1343">
        <v>1</v>
      </c>
      <c r="I1343" t="s">
        <v>47</v>
      </c>
      <c r="M1343" t="s">
        <v>47</v>
      </c>
    </row>
    <row r="1344" spans="1:13" x14ac:dyDescent="0.35">
      <c r="A1344" s="6">
        <v>45371</v>
      </c>
      <c r="B1344" t="s">
        <v>1265</v>
      </c>
      <c r="C1344" t="s">
        <v>115</v>
      </c>
      <c r="D1344">
        <v>7</v>
      </c>
      <c r="E1344">
        <v>6</v>
      </c>
      <c r="F1344">
        <v>2</v>
      </c>
      <c r="I1344" t="s">
        <v>47</v>
      </c>
      <c r="J1344" t="s">
        <v>48</v>
      </c>
      <c r="M1344" t="s">
        <v>47</v>
      </c>
    </row>
    <row r="1345" spans="1:13" x14ac:dyDescent="0.35">
      <c r="A1345" s="6">
        <v>45404</v>
      </c>
      <c r="B1345" t="s">
        <v>1265</v>
      </c>
      <c r="C1345" t="s">
        <v>59</v>
      </c>
      <c r="D1345">
        <v>2</v>
      </c>
      <c r="E1345">
        <v>2</v>
      </c>
      <c r="F1345">
        <v>1</v>
      </c>
      <c r="I1345" t="s">
        <v>47</v>
      </c>
      <c r="J1345" t="s">
        <v>48</v>
      </c>
      <c r="M1345" t="s">
        <v>47</v>
      </c>
    </row>
    <row r="1346" spans="1:13" hidden="1" x14ac:dyDescent="0.35">
      <c r="A1346" s="6">
        <v>45573</v>
      </c>
      <c r="B1346" t="s">
        <v>1950</v>
      </c>
      <c r="C1346" t="s">
        <v>74</v>
      </c>
      <c r="D1346" t="s">
        <v>204</v>
      </c>
      <c r="E1346">
        <v>23</v>
      </c>
      <c r="F1346">
        <v>2</v>
      </c>
      <c r="I1346" t="s">
        <v>47</v>
      </c>
      <c r="J1346" t="s">
        <v>48</v>
      </c>
    </row>
    <row r="1347" spans="1:13" hidden="1" x14ac:dyDescent="0.35">
      <c r="A1347" s="6">
        <v>45573</v>
      </c>
      <c r="B1347" t="s">
        <v>1950</v>
      </c>
      <c r="C1347" t="s">
        <v>74</v>
      </c>
      <c r="D1347" t="s">
        <v>204</v>
      </c>
      <c r="E1347">
        <v>23</v>
      </c>
      <c r="F1347">
        <v>2</v>
      </c>
      <c r="I1347" t="s">
        <v>47</v>
      </c>
      <c r="J1347" t="s">
        <v>48</v>
      </c>
    </row>
    <row r="1348" spans="1:13" hidden="1" x14ac:dyDescent="0.35">
      <c r="A1348" s="6">
        <v>45573</v>
      </c>
      <c r="B1348" t="s">
        <v>1950</v>
      </c>
      <c r="C1348" t="s">
        <v>74</v>
      </c>
      <c r="D1348" t="s">
        <v>204</v>
      </c>
      <c r="E1348">
        <v>23</v>
      </c>
      <c r="F1348">
        <v>2</v>
      </c>
      <c r="I1348" t="s">
        <v>47</v>
      </c>
      <c r="J1348" t="s">
        <v>48</v>
      </c>
    </row>
    <row r="1349" spans="1:13" hidden="1" x14ac:dyDescent="0.35">
      <c r="A1349" s="6">
        <v>45573</v>
      </c>
      <c r="B1349" t="s">
        <v>1950</v>
      </c>
      <c r="C1349" t="s">
        <v>74</v>
      </c>
      <c r="D1349" t="s">
        <v>204</v>
      </c>
      <c r="E1349">
        <v>23</v>
      </c>
      <c r="F1349">
        <v>2</v>
      </c>
      <c r="I1349" t="s">
        <v>47</v>
      </c>
      <c r="J1349" t="s">
        <v>48</v>
      </c>
    </row>
    <row r="1350" spans="1:13" hidden="1" x14ac:dyDescent="0.35">
      <c r="A1350" s="6">
        <v>45573</v>
      </c>
      <c r="B1350" t="s">
        <v>1950</v>
      </c>
      <c r="C1350" t="s">
        <v>74</v>
      </c>
      <c r="D1350" t="s">
        <v>204</v>
      </c>
      <c r="E1350">
        <v>23</v>
      </c>
      <c r="F1350">
        <v>2</v>
      </c>
      <c r="I1350" t="s">
        <v>47</v>
      </c>
      <c r="J1350" t="s">
        <v>48</v>
      </c>
    </row>
    <row r="1351" spans="1:13" hidden="1" x14ac:dyDescent="0.35">
      <c r="A1351" s="6">
        <v>45573</v>
      </c>
      <c r="B1351" t="s">
        <v>1950</v>
      </c>
      <c r="C1351" t="s">
        <v>74</v>
      </c>
      <c r="D1351" t="s">
        <v>204</v>
      </c>
      <c r="E1351">
        <v>23</v>
      </c>
      <c r="F1351">
        <v>2</v>
      </c>
      <c r="I1351" t="s">
        <v>47</v>
      </c>
      <c r="J1351" t="s">
        <v>48</v>
      </c>
    </row>
    <row r="1352" spans="1:13" hidden="1" x14ac:dyDescent="0.35">
      <c r="A1352" s="6">
        <v>45573</v>
      </c>
      <c r="B1352" t="s">
        <v>1950</v>
      </c>
      <c r="C1352" t="s">
        <v>74</v>
      </c>
      <c r="D1352" t="s">
        <v>204</v>
      </c>
      <c r="E1352">
        <v>23</v>
      </c>
      <c r="F1352">
        <v>2</v>
      </c>
      <c r="I1352" t="s">
        <v>47</v>
      </c>
      <c r="J1352" t="s">
        <v>48</v>
      </c>
    </row>
    <row r="1353" spans="1:13" hidden="1" x14ac:dyDescent="0.35">
      <c r="A1353" s="6">
        <v>45573</v>
      </c>
      <c r="B1353" t="s">
        <v>1950</v>
      </c>
      <c r="C1353" t="s">
        <v>74</v>
      </c>
      <c r="D1353" t="s">
        <v>204</v>
      </c>
      <c r="E1353">
        <v>23</v>
      </c>
      <c r="F1353">
        <v>2</v>
      </c>
      <c r="I1353" t="s">
        <v>47</v>
      </c>
      <c r="J1353" t="s">
        <v>48</v>
      </c>
    </row>
    <row r="1354" spans="1:13" hidden="1" x14ac:dyDescent="0.35">
      <c r="A1354" s="6">
        <v>45573</v>
      </c>
      <c r="B1354" t="s">
        <v>637</v>
      </c>
      <c r="C1354" t="s">
        <v>115</v>
      </c>
      <c r="D1354">
        <v>7</v>
      </c>
      <c r="E1354">
        <v>20</v>
      </c>
      <c r="F1354">
        <v>2</v>
      </c>
      <c r="I1354" t="s">
        <v>47</v>
      </c>
      <c r="J1354" t="s">
        <v>48</v>
      </c>
    </row>
    <row r="1355" spans="1:13" x14ac:dyDescent="0.35">
      <c r="A1355" s="6">
        <v>45469</v>
      </c>
      <c r="B1355" t="s">
        <v>1265</v>
      </c>
      <c r="C1355" t="s">
        <v>53</v>
      </c>
      <c r="D1355" t="s">
        <v>1247</v>
      </c>
      <c r="E1355">
        <v>7</v>
      </c>
      <c r="F1355">
        <v>2</v>
      </c>
      <c r="G1355" t="s">
        <v>1248</v>
      </c>
      <c r="K1355" t="s">
        <v>47</v>
      </c>
      <c r="L1355" t="s">
        <v>47</v>
      </c>
      <c r="M1355" t="s">
        <v>47</v>
      </c>
    </row>
    <row r="1356" spans="1:13" hidden="1" x14ac:dyDescent="0.35">
      <c r="A1356" s="6">
        <v>45574</v>
      </c>
      <c r="B1356" t="s">
        <v>1707</v>
      </c>
      <c r="C1356" t="s">
        <v>115</v>
      </c>
      <c r="D1356">
        <v>7</v>
      </c>
      <c r="E1356">
        <v>26</v>
      </c>
      <c r="F1356">
        <v>2</v>
      </c>
      <c r="G1356" t="s">
        <v>34</v>
      </c>
    </row>
    <row r="1357" spans="1:13" x14ac:dyDescent="0.35">
      <c r="A1357" s="6">
        <v>45577</v>
      </c>
      <c r="B1357" t="s">
        <v>1265</v>
      </c>
      <c r="C1357" t="s">
        <v>53</v>
      </c>
      <c r="D1357" t="s">
        <v>430</v>
      </c>
      <c r="E1357">
        <v>7</v>
      </c>
      <c r="F1357">
        <v>3</v>
      </c>
      <c r="I1357" t="s">
        <v>47</v>
      </c>
      <c r="J1357" t="s">
        <v>48</v>
      </c>
      <c r="M1357" t="s">
        <v>47</v>
      </c>
    </row>
    <row r="1358" spans="1:13" x14ac:dyDescent="0.35">
      <c r="A1358" s="6">
        <v>45597</v>
      </c>
      <c r="B1358" t="s">
        <v>1265</v>
      </c>
      <c r="C1358" t="s">
        <v>53</v>
      </c>
      <c r="D1358">
        <v>4</v>
      </c>
      <c r="E1358">
        <v>2</v>
      </c>
      <c r="F1358">
        <v>1</v>
      </c>
      <c r="I1358" t="s">
        <v>47</v>
      </c>
      <c r="J1358" t="s">
        <v>48</v>
      </c>
      <c r="M1358" t="s">
        <v>47</v>
      </c>
    </row>
    <row r="1359" spans="1:13" x14ac:dyDescent="0.35">
      <c r="A1359" s="6">
        <v>45632</v>
      </c>
      <c r="B1359" t="s">
        <v>1265</v>
      </c>
      <c r="C1359" t="s">
        <v>53</v>
      </c>
      <c r="D1359">
        <v>6</v>
      </c>
      <c r="E1359">
        <v>17</v>
      </c>
      <c r="F1359">
        <v>2</v>
      </c>
      <c r="G1359" t="s">
        <v>827</v>
      </c>
      <c r="L1359" t="s">
        <v>47</v>
      </c>
      <c r="M1359" t="s">
        <v>47</v>
      </c>
    </row>
    <row r="1360" spans="1:13" x14ac:dyDescent="0.35">
      <c r="A1360" s="6">
        <v>45632</v>
      </c>
      <c r="B1360" t="s">
        <v>1265</v>
      </c>
      <c r="C1360" t="s">
        <v>53</v>
      </c>
      <c r="D1360">
        <v>6</v>
      </c>
      <c r="E1360">
        <v>15</v>
      </c>
      <c r="F1360">
        <v>2</v>
      </c>
      <c r="I1360" t="s">
        <v>47</v>
      </c>
      <c r="J1360" t="s">
        <v>48</v>
      </c>
      <c r="M1360" t="s">
        <v>47</v>
      </c>
    </row>
    <row r="1361" spans="1:13" x14ac:dyDescent="0.35">
      <c r="A1361" s="6">
        <v>45637</v>
      </c>
      <c r="B1361" t="s">
        <v>1265</v>
      </c>
      <c r="C1361" t="s">
        <v>53</v>
      </c>
      <c r="D1361">
        <v>4</v>
      </c>
      <c r="E1361">
        <v>3</v>
      </c>
      <c r="F1361">
        <v>2</v>
      </c>
      <c r="I1361" t="s">
        <v>47</v>
      </c>
      <c r="J1361" t="s">
        <v>48</v>
      </c>
      <c r="M1361" t="s">
        <v>47</v>
      </c>
    </row>
    <row r="1362" spans="1:13" x14ac:dyDescent="0.35">
      <c r="A1362" s="6">
        <v>45639</v>
      </c>
      <c r="B1362" t="s">
        <v>1265</v>
      </c>
      <c r="C1362" t="s">
        <v>53</v>
      </c>
      <c r="D1362">
        <v>6</v>
      </c>
      <c r="E1362">
        <v>8</v>
      </c>
      <c r="F1362">
        <v>2</v>
      </c>
      <c r="I1362" t="s">
        <v>47</v>
      </c>
      <c r="J1362" t="s">
        <v>1854</v>
      </c>
      <c r="M1362" t="s">
        <v>47</v>
      </c>
    </row>
    <row r="1363" spans="1:13" x14ac:dyDescent="0.35">
      <c r="A1363" s="6">
        <v>45653</v>
      </c>
      <c r="B1363" t="s">
        <v>1265</v>
      </c>
      <c r="C1363" t="s">
        <v>64</v>
      </c>
      <c r="D1363" t="s">
        <v>118</v>
      </c>
      <c r="E1363">
        <v>5</v>
      </c>
      <c r="F1363">
        <v>2</v>
      </c>
      <c r="I1363" t="s">
        <v>47</v>
      </c>
      <c r="M1363" t="s">
        <v>47</v>
      </c>
    </row>
    <row r="1364" spans="1:13" x14ac:dyDescent="0.35">
      <c r="A1364" s="6">
        <v>45385</v>
      </c>
      <c r="B1364" t="s">
        <v>894</v>
      </c>
      <c r="C1364" t="s">
        <v>115</v>
      </c>
      <c r="D1364">
        <v>7</v>
      </c>
      <c r="E1364">
        <v>24</v>
      </c>
      <c r="F1364">
        <v>3</v>
      </c>
      <c r="I1364" t="s">
        <v>47</v>
      </c>
      <c r="J1364" t="s">
        <v>450</v>
      </c>
      <c r="M1364" t="s">
        <v>47</v>
      </c>
    </row>
    <row r="1365" spans="1:13" x14ac:dyDescent="0.35">
      <c r="A1365" s="6">
        <v>45573</v>
      </c>
      <c r="B1365" t="s">
        <v>824</v>
      </c>
      <c r="C1365" t="s">
        <v>59</v>
      </c>
      <c r="D1365">
        <v>3</v>
      </c>
      <c r="E1365">
        <v>24</v>
      </c>
      <c r="F1365">
        <v>2</v>
      </c>
      <c r="I1365" t="s">
        <v>47</v>
      </c>
      <c r="J1365" t="s">
        <v>48</v>
      </c>
      <c r="M1365" t="s">
        <v>47</v>
      </c>
    </row>
    <row r="1366" spans="1:13" x14ac:dyDescent="0.35">
      <c r="A1366" s="6">
        <v>45624</v>
      </c>
      <c r="B1366" t="s">
        <v>824</v>
      </c>
      <c r="C1366" t="s">
        <v>115</v>
      </c>
      <c r="D1366" t="s">
        <v>242</v>
      </c>
      <c r="E1366">
        <v>5</v>
      </c>
      <c r="F1366">
        <v>1</v>
      </c>
      <c r="I1366" t="s">
        <v>47</v>
      </c>
      <c r="J1366" t="s">
        <v>1802</v>
      </c>
      <c r="M1366" t="s">
        <v>47</v>
      </c>
    </row>
    <row r="1367" spans="1:13" hidden="1" x14ac:dyDescent="0.35">
      <c r="A1367" s="6">
        <v>45593</v>
      </c>
      <c r="B1367" t="s">
        <v>1711</v>
      </c>
      <c r="C1367" t="s">
        <v>1266</v>
      </c>
      <c r="E1367">
        <v>8</v>
      </c>
      <c r="F1367">
        <v>1</v>
      </c>
      <c r="G1367" t="s">
        <v>97</v>
      </c>
    </row>
    <row r="1368" spans="1:13" x14ac:dyDescent="0.35">
      <c r="A1368" s="6">
        <v>45628</v>
      </c>
      <c r="B1368" t="s">
        <v>824</v>
      </c>
      <c r="C1368" t="s">
        <v>53</v>
      </c>
      <c r="D1368">
        <v>3</v>
      </c>
      <c r="E1368">
        <v>21</v>
      </c>
      <c r="F1368">
        <v>2</v>
      </c>
      <c r="G1368" t="s">
        <v>827</v>
      </c>
      <c r="L1368" t="s">
        <v>47</v>
      </c>
      <c r="M1368" t="s">
        <v>47</v>
      </c>
    </row>
    <row r="1369" spans="1:13" hidden="1" x14ac:dyDescent="0.35">
      <c r="A1369" s="6">
        <v>45593</v>
      </c>
      <c r="B1369" t="s">
        <v>1085</v>
      </c>
      <c r="C1369" t="s">
        <v>55</v>
      </c>
      <c r="D1369" t="s">
        <v>978</v>
      </c>
      <c r="E1369">
        <v>32</v>
      </c>
      <c r="F1369">
        <v>3</v>
      </c>
      <c r="H1369" t="s">
        <v>47</v>
      </c>
    </row>
    <row r="1370" spans="1:13" x14ac:dyDescent="0.35">
      <c r="A1370" s="6">
        <v>45628</v>
      </c>
      <c r="B1370" t="s">
        <v>824</v>
      </c>
      <c r="C1370" t="s">
        <v>59</v>
      </c>
      <c r="D1370">
        <v>3</v>
      </c>
      <c r="E1370">
        <v>21</v>
      </c>
      <c r="F1370">
        <v>3</v>
      </c>
      <c r="I1370" t="s">
        <v>47</v>
      </c>
      <c r="M1370" t="s">
        <v>47</v>
      </c>
    </row>
    <row r="1371" spans="1:13" hidden="1" x14ac:dyDescent="0.35">
      <c r="A1371" s="6">
        <v>45594</v>
      </c>
      <c r="B1371" t="s">
        <v>2005</v>
      </c>
      <c r="C1371" t="s">
        <v>59</v>
      </c>
      <c r="D1371" t="s">
        <v>560</v>
      </c>
      <c r="E1371">
        <v>20</v>
      </c>
      <c r="F1371">
        <v>2</v>
      </c>
      <c r="I1371" t="s">
        <v>47</v>
      </c>
      <c r="J1371" t="s">
        <v>48</v>
      </c>
    </row>
    <row r="1372" spans="1:13" hidden="1" x14ac:dyDescent="0.35">
      <c r="A1372" s="6">
        <v>45594</v>
      </c>
      <c r="B1372" t="s">
        <v>2005</v>
      </c>
      <c r="C1372" t="s">
        <v>59</v>
      </c>
      <c r="D1372" t="s">
        <v>560</v>
      </c>
      <c r="E1372">
        <v>20</v>
      </c>
      <c r="F1372">
        <v>2</v>
      </c>
      <c r="I1372" t="s">
        <v>47</v>
      </c>
      <c r="J1372" t="s">
        <v>48</v>
      </c>
    </row>
    <row r="1373" spans="1:13" hidden="1" x14ac:dyDescent="0.35">
      <c r="A1373" s="6">
        <v>45594</v>
      </c>
      <c r="B1373" t="s">
        <v>2005</v>
      </c>
      <c r="C1373" t="s">
        <v>59</v>
      </c>
      <c r="D1373" t="s">
        <v>560</v>
      </c>
      <c r="E1373">
        <v>20</v>
      </c>
      <c r="F1373">
        <v>2</v>
      </c>
      <c r="I1373" t="s">
        <v>47</v>
      </c>
      <c r="J1373" t="s">
        <v>48</v>
      </c>
    </row>
    <row r="1374" spans="1:13" x14ac:dyDescent="0.35">
      <c r="A1374" s="6">
        <v>45645</v>
      </c>
      <c r="B1374" t="s">
        <v>824</v>
      </c>
      <c r="C1374" t="s">
        <v>53</v>
      </c>
      <c r="D1374">
        <v>6</v>
      </c>
      <c r="E1374">
        <v>19</v>
      </c>
      <c r="F1374">
        <v>1</v>
      </c>
      <c r="G1374" t="s">
        <v>827</v>
      </c>
      <c r="L1374" t="s">
        <v>47</v>
      </c>
      <c r="M1374" t="s">
        <v>47</v>
      </c>
    </row>
    <row r="1375" spans="1:13" x14ac:dyDescent="0.35">
      <c r="A1375" s="6">
        <v>45645</v>
      </c>
      <c r="B1375" t="s">
        <v>824</v>
      </c>
      <c r="C1375" t="s">
        <v>53</v>
      </c>
      <c r="D1375">
        <v>6</v>
      </c>
      <c r="E1375">
        <v>19</v>
      </c>
      <c r="F1375">
        <v>1</v>
      </c>
      <c r="G1375" t="s">
        <v>827</v>
      </c>
      <c r="L1375" t="s">
        <v>47</v>
      </c>
      <c r="M1375" t="s">
        <v>47</v>
      </c>
    </row>
    <row r="1376" spans="1:13" x14ac:dyDescent="0.35">
      <c r="A1376" s="6">
        <v>45645</v>
      </c>
      <c r="B1376" t="s">
        <v>824</v>
      </c>
      <c r="C1376" t="s">
        <v>53</v>
      </c>
      <c r="D1376">
        <v>6</v>
      </c>
      <c r="E1376">
        <v>19</v>
      </c>
      <c r="F1376">
        <v>1</v>
      </c>
      <c r="G1376" t="s">
        <v>827</v>
      </c>
      <c r="L1376" t="s">
        <v>47</v>
      </c>
      <c r="M1376" t="s">
        <v>47</v>
      </c>
    </row>
    <row r="1377" spans="1:13" hidden="1" x14ac:dyDescent="0.35">
      <c r="A1377" s="6">
        <v>45596</v>
      </c>
      <c r="B1377" t="s">
        <v>1772</v>
      </c>
      <c r="C1377" t="s">
        <v>55</v>
      </c>
      <c r="D1377" t="s">
        <v>1076</v>
      </c>
      <c r="E1377">
        <v>21</v>
      </c>
      <c r="F1377">
        <v>2</v>
      </c>
      <c r="I1377" t="s">
        <v>47</v>
      </c>
      <c r="J1377" t="s">
        <v>48</v>
      </c>
    </row>
    <row r="1378" spans="1:13" x14ac:dyDescent="0.35">
      <c r="A1378" s="6">
        <v>45460</v>
      </c>
      <c r="B1378" t="s">
        <v>1589</v>
      </c>
      <c r="C1378" t="s">
        <v>64</v>
      </c>
      <c r="D1378" t="s">
        <v>596</v>
      </c>
      <c r="E1378">
        <v>8</v>
      </c>
      <c r="F1378">
        <v>3</v>
      </c>
      <c r="I1378" t="s">
        <v>47</v>
      </c>
      <c r="J1378" t="s">
        <v>48</v>
      </c>
      <c r="M1378" t="s">
        <v>47</v>
      </c>
    </row>
    <row r="1379" spans="1:13" hidden="1" x14ac:dyDescent="0.35">
      <c r="A1379" s="6">
        <v>45596</v>
      </c>
      <c r="B1379" t="s">
        <v>748</v>
      </c>
      <c r="C1379" t="s">
        <v>55</v>
      </c>
      <c r="D1379" t="s">
        <v>1435</v>
      </c>
      <c r="E1379">
        <v>11</v>
      </c>
      <c r="F1379">
        <v>2</v>
      </c>
      <c r="I1379" t="s">
        <v>47</v>
      </c>
      <c r="J1379" t="s">
        <v>48</v>
      </c>
    </row>
    <row r="1380" spans="1:13" hidden="1" x14ac:dyDescent="0.35">
      <c r="A1380" s="6">
        <v>45596</v>
      </c>
      <c r="B1380" t="s">
        <v>787</v>
      </c>
      <c r="C1380" t="s">
        <v>55</v>
      </c>
      <c r="D1380" t="s">
        <v>978</v>
      </c>
      <c r="E1380">
        <v>18</v>
      </c>
      <c r="F1380">
        <v>3</v>
      </c>
      <c r="H1380" t="s">
        <v>47</v>
      </c>
    </row>
    <row r="1381" spans="1:13" hidden="1" x14ac:dyDescent="0.35">
      <c r="A1381" s="6">
        <v>45596</v>
      </c>
      <c r="B1381" t="s">
        <v>1673</v>
      </c>
      <c r="C1381" t="s">
        <v>55</v>
      </c>
      <c r="D1381" t="s">
        <v>1773</v>
      </c>
      <c r="E1381">
        <v>26</v>
      </c>
      <c r="F1381">
        <v>3</v>
      </c>
      <c r="I1381" t="s">
        <v>47</v>
      </c>
    </row>
    <row r="1382" spans="1:13" x14ac:dyDescent="0.35">
      <c r="A1382" s="6">
        <v>45344</v>
      </c>
      <c r="B1382" t="s">
        <v>1018</v>
      </c>
      <c r="C1382" t="s">
        <v>55</v>
      </c>
      <c r="D1382" s="11" t="s">
        <v>1254</v>
      </c>
      <c r="E1382">
        <v>29</v>
      </c>
      <c r="F1382">
        <v>1</v>
      </c>
      <c r="I1382" t="s">
        <v>47</v>
      </c>
      <c r="J1382" t="s">
        <v>48</v>
      </c>
      <c r="M1382" t="s">
        <v>47</v>
      </c>
    </row>
    <row r="1383" spans="1:13" x14ac:dyDescent="0.35">
      <c r="A1383" s="6">
        <v>45643</v>
      </c>
      <c r="B1383" t="s">
        <v>1905</v>
      </c>
      <c r="C1383" t="s">
        <v>115</v>
      </c>
      <c r="D1383" t="s">
        <v>353</v>
      </c>
      <c r="E1383">
        <v>8</v>
      </c>
      <c r="F1383">
        <v>2</v>
      </c>
      <c r="I1383" t="s">
        <v>47</v>
      </c>
      <c r="J1383" t="s">
        <v>48</v>
      </c>
      <c r="M1383" t="s">
        <v>47</v>
      </c>
    </row>
    <row r="1384" spans="1:13" hidden="1" x14ac:dyDescent="0.35">
      <c r="A1384" s="6">
        <v>45596</v>
      </c>
      <c r="B1384" t="s">
        <v>1774</v>
      </c>
      <c r="C1384" t="s">
        <v>55</v>
      </c>
      <c r="D1384" t="s">
        <v>1255</v>
      </c>
      <c r="E1384">
        <v>30</v>
      </c>
      <c r="F1384">
        <v>2</v>
      </c>
      <c r="H1384" t="s">
        <v>47</v>
      </c>
    </row>
    <row r="1385" spans="1:13" hidden="1" x14ac:dyDescent="0.35">
      <c r="A1385" s="6">
        <v>45596</v>
      </c>
      <c r="B1385" t="s">
        <v>1774</v>
      </c>
      <c r="C1385" t="s">
        <v>55</v>
      </c>
      <c r="D1385" t="s">
        <v>1255</v>
      </c>
      <c r="E1385">
        <v>30</v>
      </c>
      <c r="F1385">
        <v>2</v>
      </c>
      <c r="H1385" t="s">
        <v>47</v>
      </c>
    </row>
    <row r="1386" spans="1:13" hidden="1" x14ac:dyDescent="0.35">
      <c r="A1386" s="6">
        <v>45596</v>
      </c>
      <c r="B1386" t="s">
        <v>1774</v>
      </c>
      <c r="C1386" t="s">
        <v>55</v>
      </c>
      <c r="D1386" t="s">
        <v>1255</v>
      </c>
      <c r="E1386">
        <v>30</v>
      </c>
      <c r="F1386">
        <v>2</v>
      </c>
      <c r="H1386" t="s">
        <v>47</v>
      </c>
    </row>
    <row r="1387" spans="1:13" x14ac:dyDescent="0.35">
      <c r="A1387" s="6">
        <v>45642</v>
      </c>
      <c r="B1387" t="s">
        <v>1864</v>
      </c>
      <c r="C1387" t="s">
        <v>55</v>
      </c>
      <c r="D1387" t="s">
        <v>573</v>
      </c>
      <c r="E1387">
        <v>13</v>
      </c>
      <c r="F1387">
        <v>2</v>
      </c>
      <c r="I1387" t="s">
        <v>47</v>
      </c>
      <c r="J1387" t="s">
        <v>48</v>
      </c>
      <c r="M1387" t="s">
        <v>47</v>
      </c>
    </row>
    <row r="1388" spans="1:13" x14ac:dyDescent="0.35">
      <c r="A1388" s="6">
        <v>45497</v>
      </c>
      <c r="B1388" t="s">
        <v>1017</v>
      </c>
      <c r="C1388" t="s">
        <v>64</v>
      </c>
      <c r="D1388" t="s">
        <v>564</v>
      </c>
      <c r="E1388">
        <v>7</v>
      </c>
      <c r="F1388">
        <v>1</v>
      </c>
      <c r="I1388" t="s">
        <v>47</v>
      </c>
      <c r="J1388" t="s">
        <v>48</v>
      </c>
      <c r="M1388" t="s">
        <v>47</v>
      </c>
    </row>
    <row r="1389" spans="1:13" x14ac:dyDescent="0.35">
      <c r="A1389" s="6">
        <v>45412</v>
      </c>
      <c r="B1389" t="s">
        <v>892</v>
      </c>
      <c r="C1389" t="s">
        <v>115</v>
      </c>
      <c r="D1389">
        <v>7</v>
      </c>
      <c r="E1389">
        <v>8</v>
      </c>
      <c r="F1389">
        <v>2</v>
      </c>
      <c r="I1389" t="s">
        <v>47</v>
      </c>
      <c r="J1389" t="s">
        <v>48</v>
      </c>
      <c r="M1389" t="s">
        <v>47</v>
      </c>
    </row>
    <row r="1390" spans="1:13" x14ac:dyDescent="0.35">
      <c r="A1390" s="6">
        <v>45490</v>
      </c>
      <c r="B1390" t="s">
        <v>892</v>
      </c>
      <c r="C1390" t="s">
        <v>64</v>
      </c>
      <c r="D1390" t="s">
        <v>118</v>
      </c>
      <c r="E1390">
        <v>5</v>
      </c>
      <c r="F1390">
        <v>5</v>
      </c>
      <c r="I1390" t="s">
        <v>47</v>
      </c>
      <c r="J1390" t="s">
        <v>48</v>
      </c>
      <c r="M1390" t="s">
        <v>47</v>
      </c>
    </row>
    <row r="1391" spans="1:13" x14ac:dyDescent="0.35">
      <c r="A1391" s="6">
        <v>45621</v>
      </c>
      <c r="B1391" t="s">
        <v>892</v>
      </c>
      <c r="C1391" t="s">
        <v>59</v>
      </c>
      <c r="D1391">
        <v>3</v>
      </c>
      <c r="E1391">
        <v>25</v>
      </c>
      <c r="F1391">
        <v>3</v>
      </c>
      <c r="I1391" t="s">
        <v>47</v>
      </c>
      <c r="J1391" t="s">
        <v>48</v>
      </c>
      <c r="M1391" t="s">
        <v>47</v>
      </c>
    </row>
    <row r="1392" spans="1:13" x14ac:dyDescent="0.35">
      <c r="A1392" s="6">
        <v>45622</v>
      </c>
      <c r="B1392" t="s">
        <v>892</v>
      </c>
      <c r="C1392" t="s">
        <v>53</v>
      </c>
      <c r="D1392" t="s">
        <v>1823</v>
      </c>
      <c r="E1392">
        <v>19</v>
      </c>
      <c r="F1392">
        <v>2</v>
      </c>
      <c r="I1392" t="s">
        <v>47</v>
      </c>
      <c r="J1392" t="s">
        <v>48</v>
      </c>
      <c r="M1392" t="s">
        <v>47</v>
      </c>
    </row>
    <row r="1393" spans="1:13" hidden="1" x14ac:dyDescent="0.35">
      <c r="A1393" s="6">
        <v>45597</v>
      </c>
      <c r="B1393" t="s">
        <v>1259</v>
      </c>
      <c r="C1393" t="s">
        <v>225</v>
      </c>
      <c r="D1393">
        <v>8</v>
      </c>
      <c r="E1393">
        <v>9</v>
      </c>
      <c r="F1393">
        <v>9</v>
      </c>
      <c r="G1393" t="s">
        <v>34</v>
      </c>
    </row>
    <row r="1394" spans="1:13" hidden="1" x14ac:dyDescent="0.35">
      <c r="A1394" s="6">
        <v>45597</v>
      </c>
      <c r="B1394" t="s">
        <v>1259</v>
      </c>
      <c r="C1394" t="s">
        <v>225</v>
      </c>
      <c r="D1394">
        <v>2</v>
      </c>
      <c r="E1394">
        <v>9</v>
      </c>
      <c r="F1394">
        <v>9</v>
      </c>
      <c r="G1394" t="s">
        <v>1400</v>
      </c>
    </row>
    <row r="1395" spans="1:13" hidden="1" x14ac:dyDescent="0.35">
      <c r="A1395" s="6">
        <v>45597</v>
      </c>
      <c r="B1395" t="s">
        <v>1259</v>
      </c>
      <c r="C1395" t="s">
        <v>225</v>
      </c>
      <c r="D1395">
        <v>4</v>
      </c>
      <c r="E1395">
        <v>17</v>
      </c>
      <c r="F1395">
        <v>17</v>
      </c>
      <c r="G1395" t="s">
        <v>35</v>
      </c>
    </row>
    <row r="1396" spans="1:13" hidden="1" x14ac:dyDescent="0.35">
      <c r="A1396" s="6">
        <v>45597</v>
      </c>
      <c r="B1396" t="s">
        <v>1259</v>
      </c>
      <c r="C1396" t="s">
        <v>225</v>
      </c>
      <c r="D1396" t="s">
        <v>1714</v>
      </c>
      <c r="E1396">
        <v>9</v>
      </c>
      <c r="F1396">
        <v>9</v>
      </c>
      <c r="G1396" t="s">
        <v>34</v>
      </c>
    </row>
    <row r="1397" spans="1:13" hidden="1" x14ac:dyDescent="0.35">
      <c r="A1397" s="6">
        <v>45597</v>
      </c>
      <c r="B1397" t="s">
        <v>1259</v>
      </c>
      <c r="C1397" t="s">
        <v>225</v>
      </c>
      <c r="D1397" t="s">
        <v>1546</v>
      </c>
      <c r="E1397">
        <v>9</v>
      </c>
      <c r="F1397">
        <v>9</v>
      </c>
      <c r="G1397" t="s">
        <v>1400</v>
      </c>
    </row>
    <row r="1398" spans="1:13" hidden="1" x14ac:dyDescent="0.35">
      <c r="A1398" s="6">
        <v>45597</v>
      </c>
      <c r="B1398" t="s">
        <v>1259</v>
      </c>
      <c r="C1398" t="s">
        <v>225</v>
      </c>
      <c r="D1398" t="s">
        <v>1715</v>
      </c>
      <c r="E1398">
        <v>14</v>
      </c>
      <c r="F1398">
        <v>14</v>
      </c>
      <c r="G1398" t="s">
        <v>35</v>
      </c>
    </row>
    <row r="1399" spans="1:13" x14ac:dyDescent="0.35">
      <c r="A1399" s="6">
        <v>45622</v>
      </c>
      <c r="B1399" t="s">
        <v>892</v>
      </c>
      <c r="C1399" t="s">
        <v>53</v>
      </c>
      <c r="D1399" t="s">
        <v>1823</v>
      </c>
      <c r="E1399">
        <v>19</v>
      </c>
      <c r="F1399">
        <v>2</v>
      </c>
      <c r="I1399" t="s">
        <v>47</v>
      </c>
      <c r="J1399" t="s">
        <v>48</v>
      </c>
      <c r="M1399" t="s">
        <v>47</v>
      </c>
    </row>
    <row r="1400" spans="1:13" hidden="1" x14ac:dyDescent="0.35">
      <c r="A1400" s="6">
        <v>45597</v>
      </c>
      <c r="B1400" t="s">
        <v>49</v>
      </c>
      <c r="C1400" t="s">
        <v>50</v>
      </c>
      <c r="D1400">
        <v>10</v>
      </c>
      <c r="E1400">
        <v>5</v>
      </c>
      <c r="F1400">
        <v>1</v>
      </c>
      <c r="I1400" t="s">
        <v>47</v>
      </c>
      <c r="J1400" t="s">
        <v>48</v>
      </c>
    </row>
    <row r="1401" spans="1:13" x14ac:dyDescent="0.35">
      <c r="A1401" s="6">
        <v>45628</v>
      </c>
      <c r="B1401" t="s">
        <v>892</v>
      </c>
      <c r="C1401" t="s">
        <v>53</v>
      </c>
      <c r="D1401">
        <v>4</v>
      </c>
      <c r="E1401">
        <v>16</v>
      </c>
      <c r="F1401">
        <v>2</v>
      </c>
      <c r="G1401" t="s">
        <v>827</v>
      </c>
      <c r="L1401" t="s">
        <v>47</v>
      </c>
      <c r="M1401" t="s">
        <v>47</v>
      </c>
    </row>
    <row r="1402" spans="1:13" x14ac:dyDescent="0.35">
      <c r="A1402" s="6">
        <v>45628</v>
      </c>
      <c r="B1402" t="s">
        <v>892</v>
      </c>
      <c r="C1402" t="s">
        <v>59</v>
      </c>
      <c r="D1402">
        <v>2</v>
      </c>
      <c r="E1402">
        <v>19</v>
      </c>
      <c r="F1402">
        <v>3</v>
      </c>
      <c r="I1402" t="s">
        <v>47</v>
      </c>
      <c r="J1402" t="s">
        <v>48</v>
      </c>
      <c r="M1402" t="s">
        <v>47</v>
      </c>
    </row>
    <row r="1403" spans="1:13" x14ac:dyDescent="0.35">
      <c r="A1403" s="6">
        <v>45628</v>
      </c>
      <c r="B1403" t="s">
        <v>892</v>
      </c>
      <c r="C1403" t="s">
        <v>59</v>
      </c>
      <c r="D1403" t="s">
        <v>1247</v>
      </c>
      <c r="E1403">
        <v>6</v>
      </c>
      <c r="F1403">
        <v>3</v>
      </c>
      <c r="I1403" t="s">
        <v>47</v>
      </c>
      <c r="J1403" t="s">
        <v>48</v>
      </c>
      <c r="K1403" t="s">
        <v>47</v>
      </c>
      <c r="M1403" t="s">
        <v>47</v>
      </c>
    </row>
    <row r="1404" spans="1:13" x14ac:dyDescent="0.35">
      <c r="A1404" s="6">
        <v>45639</v>
      </c>
      <c r="B1404" t="s">
        <v>892</v>
      </c>
      <c r="C1404" t="s">
        <v>53</v>
      </c>
      <c r="D1404" t="s">
        <v>861</v>
      </c>
      <c r="E1404">
        <v>18</v>
      </c>
      <c r="F1404">
        <v>2</v>
      </c>
      <c r="I1404" t="s">
        <v>47</v>
      </c>
      <c r="J1404" t="s">
        <v>48</v>
      </c>
      <c r="M1404" t="s">
        <v>47</v>
      </c>
    </row>
    <row r="1405" spans="1:13" hidden="1" x14ac:dyDescent="0.35">
      <c r="A1405" s="6">
        <v>45600</v>
      </c>
      <c r="B1405" t="s">
        <v>2003</v>
      </c>
      <c r="C1405" t="s">
        <v>53</v>
      </c>
      <c r="D1405">
        <v>6</v>
      </c>
      <c r="E1405">
        <v>1</v>
      </c>
      <c r="F1405">
        <v>2</v>
      </c>
      <c r="I1405" t="s">
        <v>47</v>
      </c>
      <c r="J1405" t="s">
        <v>48</v>
      </c>
    </row>
    <row r="1406" spans="1:13" hidden="1" x14ac:dyDescent="0.35">
      <c r="A1406" s="6">
        <v>45601</v>
      </c>
      <c r="B1406" t="s">
        <v>2007</v>
      </c>
      <c r="C1406" t="s">
        <v>55</v>
      </c>
      <c r="D1406" t="s">
        <v>1004</v>
      </c>
      <c r="E1406">
        <v>19</v>
      </c>
      <c r="F1406">
        <v>2</v>
      </c>
      <c r="I1406" t="s">
        <v>47</v>
      </c>
      <c r="J1406" t="s">
        <v>48</v>
      </c>
    </row>
    <row r="1407" spans="1:13" hidden="1" x14ac:dyDescent="0.35">
      <c r="A1407" s="6">
        <v>45601</v>
      </c>
      <c r="B1407" t="s">
        <v>2007</v>
      </c>
      <c r="C1407" t="s">
        <v>55</v>
      </c>
      <c r="D1407" t="s">
        <v>1004</v>
      </c>
      <c r="E1407">
        <v>19</v>
      </c>
      <c r="F1407">
        <v>2</v>
      </c>
      <c r="I1407" t="s">
        <v>47</v>
      </c>
      <c r="J1407" t="s">
        <v>48</v>
      </c>
    </row>
    <row r="1408" spans="1:13" hidden="1" x14ac:dyDescent="0.35">
      <c r="A1408" s="6">
        <v>45601</v>
      </c>
      <c r="B1408" t="s">
        <v>2008</v>
      </c>
      <c r="C1408" t="s">
        <v>59</v>
      </c>
      <c r="D1408" t="s">
        <v>865</v>
      </c>
      <c r="E1408">
        <v>11</v>
      </c>
      <c r="F1408">
        <v>5</v>
      </c>
      <c r="I1408" t="s">
        <v>47</v>
      </c>
      <c r="J1408" t="s">
        <v>48</v>
      </c>
    </row>
    <row r="1409" spans="1:13" hidden="1" x14ac:dyDescent="0.35">
      <c r="A1409" s="6">
        <v>45601</v>
      </c>
      <c r="B1409" t="s">
        <v>2009</v>
      </c>
      <c r="C1409" t="s">
        <v>53</v>
      </c>
      <c r="D1409" t="s">
        <v>183</v>
      </c>
      <c r="E1409">
        <v>10</v>
      </c>
      <c r="F1409">
        <v>6</v>
      </c>
      <c r="I1409" t="s">
        <v>47</v>
      </c>
      <c r="J1409" t="s">
        <v>48</v>
      </c>
    </row>
    <row r="1410" spans="1:13" hidden="1" x14ac:dyDescent="0.35">
      <c r="A1410" s="6">
        <v>45601</v>
      </c>
      <c r="B1410" t="s">
        <v>2010</v>
      </c>
      <c r="C1410" t="s">
        <v>1266</v>
      </c>
      <c r="D1410" t="s">
        <v>1004</v>
      </c>
      <c r="E1410">
        <v>30</v>
      </c>
      <c r="F1410">
        <v>2</v>
      </c>
      <c r="I1410" t="s">
        <v>47</v>
      </c>
      <c r="J1410" t="s">
        <v>48</v>
      </c>
    </row>
    <row r="1411" spans="1:13" hidden="1" x14ac:dyDescent="0.35">
      <c r="A1411" s="6">
        <v>45601</v>
      </c>
      <c r="B1411" t="s">
        <v>2010</v>
      </c>
      <c r="C1411" t="s">
        <v>1266</v>
      </c>
      <c r="D1411" t="s">
        <v>1004</v>
      </c>
      <c r="E1411">
        <v>30</v>
      </c>
      <c r="F1411">
        <v>2</v>
      </c>
      <c r="I1411" t="s">
        <v>47</v>
      </c>
      <c r="J1411" t="s">
        <v>48</v>
      </c>
    </row>
    <row r="1412" spans="1:13" x14ac:dyDescent="0.35">
      <c r="A1412" s="6">
        <v>45644</v>
      </c>
      <c r="B1412" t="s">
        <v>892</v>
      </c>
      <c r="C1412" t="s">
        <v>59</v>
      </c>
      <c r="D1412">
        <v>3</v>
      </c>
      <c r="E1412">
        <v>7</v>
      </c>
      <c r="F1412">
        <v>4</v>
      </c>
      <c r="I1412" t="s">
        <v>47</v>
      </c>
      <c r="J1412" t="s">
        <v>48</v>
      </c>
      <c r="M1412" t="s">
        <v>47</v>
      </c>
    </row>
    <row r="1413" spans="1:13" x14ac:dyDescent="0.35">
      <c r="A1413" s="6">
        <v>45608</v>
      </c>
      <c r="B1413" t="s">
        <v>892</v>
      </c>
      <c r="C1413" t="s">
        <v>59</v>
      </c>
      <c r="D1413">
        <v>0</v>
      </c>
      <c r="E1413">
        <v>30</v>
      </c>
      <c r="F1413">
        <v>1</v>
      </c>
      <c r="I1413" t="s">
        <v>47</v>
      </c>
      <c r="J1413" t="s">
        <v>48</v>
      </c>
      <c r="M1413" t="s">
        <v>47</v>
      </c>
    </row>
    <row r="1414" spans="1:13" x14ac:dyDescent="0.35">
      <c r="A1414" s="6">
        <v>45608</v>
      </c>
      <c r="B1414" t="s">
        <v>892</v>
      </c>
      <c r="C1414" t="s">
        <v>59</v>
      </c>
      <c r="D1414">
        <v>0</v>
      </c>
      <c r="E1414">
        <v>30</v>
      </c>
      <c r="F1414">
        <v>1</v>
      </c>
      <c r="I1414" t="s">
        <v>47</v>
      </c>
      <c r="J1414" t="s">
        <v>48</v>
      </c>
      <c r="M1414" t="s">
        <v>47</v>
      </c>
    </row>
    <row r="1415" spans="1:13" x14ac:dyDescent="0.35">
      <c r="A1415" s="6">
        <v>45608</v>
      </c>
      <c r="B1415" t="s">
        <v>892</v>
      </c>
      <c r="C1415" t="s">
        <v>53</v>
      </c>
      <c r="D1415">
        <v>5</v>
      </c>
      <c r="E1415">
        <v>8</v>
      </c>
      <c r="F1415">
        <v>2</v>
      </c>
      <c r="I1415" t="s">
        <v>47</v>
      </c>
      <c r="J1415" t="s">
        <v>48</v>
      </c>
      <c r="M1415" t="s">
        <v>47</v>
      </c>
    </row>
    <row r="1416" spans="1:13" hidden="1" x14ac:dyDescent="0.35">
      <c r="A1416" s="6">
        <v>45602</v>
      </c>
      <c r="B1416" t="s">
        <v>905</v>
      </c>
      <c r="C1416" t="s">
        <v>55</v>
      </c>
      <c r="D1416" t="s">
        <v>1255</v>
      </c>
      <c r="E1416">
        <v>28</v>
      </c>
      <c r="F1416">
        <v>2</v>
      </c>
      <c r="I1416" t="s">
        <v>47</v>
      </c>
      <c r="J1416" t="s">
        <v>48</v>
      </c>
    </row>
    <row r="1417" spans="1:13" x14ac:dyDescent="0.35">
      <c r="A1417" s="6">
        <v>45630</v>
      </c>
      <c r="B1417" t="s">
        <v>892</v>
      </c>
      <c r="C1417" t="s">
        <v>59</v>
      </c>
      <c r="D1417">
        <v>2</v>
      </c>
      <c r="E1417">
        <v>6</v>
      </c>
      <c r="F1417">
        <v>3</v>
      </c>
      <c r="I1417" t="s">
        <v>47</v>
      </c>
      <c r="J1417" t="s">
        <v>48</v>
      </c>
      <c r="M1417" t="s">
        <v>47</v>
      </c>
    </row>
    <row r="1418" spans="1:13" x14ac:dyDescent="0.35">
      <c r="A1418" s="6">
        <v>45323</v>
      </c>
      <c r="B1418" t="s">
        <v>70</v>
      </c>
      <c r="C1418" t="s">
        <v>59</v>
      </c>
      <c r="D1418">
        <v>1</v>
      </c>
      <c r="E1418">
        <v>23</v>
      </c>
      <c r="F1418">
        <v>4</v>
      </c>
      <c r="I1418" t="s">
        <v>47</v>
      </c>
      <c r="J1418" t="s">
        <v>360</v>
      </c>
      <c r="M1418" t="s">
        <v>47</v>
      </c>
    </row>
    <row r="1419" spans="1:13" x14ac:dyDescent="0.35">
      <c r="A1419" s="6">
        <v>45348</v>
      </c>
      <c r="B1419" t="s">
        <v>70</v>
      </c>
      <c r="C1419" t="s">
        <v>59</v>
      </c>
      <c r="D1419" s="11" t="s">
        <v>1318</v>
      </c>
      <c r="E1419">
        <v>21</v>
      </c>
      <c r="F1419">
        <v>2</v>
      </c>
      <c r="I1419" t="s">
        <v>47</v>
      </c>
      <c r="J1419" t="s">
        <v>48</v>
      </c>
      <c r="M1419" t="s">
        <v>47</v>
      </c>
    </row>
    <row r="1420" spans="1:13" hidden="1" x14ac:dyDescent="0.35">
      <c r="A1420" s="6">
        <v>45602</v>
      </c>
      <c r="B1420" t="s">
        <v>229</v>
      </c>
      <c r="C1420" t="s">
        <v>1266</v>
      </c>
      <c r="D1420" t="s">
        <v>1278</v>
      </c>
      <c r="E1420">
        <v>20</v>
      </c>
      <c r="F1420">
        <v>2</v>
      </c>
      <c r="I1420" t="s">
        <v>47</v>
      </c>
      <c r="J1420" t="s">
        <v>48</v>
      </c>
    </row>
    <row r="1421" spans="1:13" hidden="1" x14ac:dyDescent="0.35">
      <c r="A1421" s="6">
        <v>45602</v>
      </c>
      <c r="B1421" t="s">
        <v>229</v>
      </c>
      <c r="C1421" t="s">
        <v>1266</v>
      </c>
      <c r="D1421" t="s">
        <v>1278</v>
      </c>
      <c r="E1421">
        <v>20</v>
      </c>
      <c r="F1421">
        <v>2</v>
      </c>
      <c r="I1421" t="s">
        <v>47</v>
      </c>
      <c r="J1421" t="s">
        <v>48</v>
      </c>
    </row>
    <row r="1422" spans="1:13" hidden="1" x14ac:dyDescent="0.35">
      <c r="A1422" s="6">
        <v>45602</v>
      </c>
      <c r="B1422" t="s">
        <v>367</v>
      </c>
      <c r="C1422" t="s">
        <v>55</v>
      </c>
      <c r="D1422" t="s">
        <v>1254</v>
      </c>
      <c r="E1422">
        <v>30</v>
      </c>
      <c r="F1422">
        <v>2</v>
      </c>
      <c r="I1422" t="s">
        <v>47</v>
      </c>
      <c r="J1422" t="s">
        <v>48</v>
      </c>
    </row>
    <row r="1423" spans="1:13" hidden="1" x14ac:dyDescent="0.35">
      <c r="A1423" s="6">
        <v>45602</v>
      </c>
      <c r="B1423" t="s">
        <v>367</v>
      </c>
      <c r="C1423" t="s">
        <v>55</v>
      </c>
      <c r="D1423" t="s">
        <v>1254</v>
      </c>
      <c r="E1423">
        <v>30</v>
      </c>
      <c r="F1423">
        <v>2</v>
      </c>
      <c r="I1423" t="s">
        <v>47</v>
      </c>
      <c r="J1423" t="s">
        <v>48</v>
      </c>
    </row>
    <row r="1424" spans="1:13" x14ac:dyDescent="0.35">
      <c r="A1424" s="6">
        <v>45369</v>
      </c>
      <c r="B1424" t="s">
        <v>70</v>
      </c>
      <c r="C1424" t="s">
        <v>115</v>
      </c>
      <c r="D1424">
        <v>8</v>
      </c>
      <c r="E1424">
        <v>21</v>
      </c>
      <c r="F1424">
        <v>2</v>
      </c>
      <c r="I1424" t="s">
        <v>47</v>
      </c>
      <c r="J1424" t="s">
        <v>48</v>
      </c>
      <c r="M1424" t="s">
        <v>47</v>
      </c>
    </row>
    <row r="1425" spans="1:13" x14ac:dyDescent="0.35">
      <c r="A1425" s="6">
        <v>45369</v>
      </c>
      <c r="B1425" t="s">
        <v>70</v>
      </c>
      <c r="C1425" t="s">
        <v>115</v>
      </c>
      <c r="D1425">
        <v>8</v>
      </c>
      <c r="E1425">
        <v>21</v>
      </c>
      <c r="F1425">
        <v>2</v>
      </c>
      <c r="I1425" t="s">
        <v>47</v>
      </c>
      <c r="J1425" t="s">
        <v>48</v>
      </c>
      <c r="M1425" t="s">
        <v>47</v>
      </c>
    </row>
    <row r="1426" spans="1:13" x14ac:dyDescent="0.35">
      <c r="A1426" s="6">
        <v>45435</v>
      </c>
      <c r="B1426" t="s">
        <v>70</v>
      </c>
      <c r="C1426" t="s">
        <v>53</v>
      </c>
      <c r="D1426">
        <v>5</v>
      </c>
      <c r="E1426">
        <v>26</v>
      </c>
      <c r="F1426">
        <v>2</v>
      </c>
      <c r="G1426" t="s">
        <v>34</v>
      </c>
      <c r="L1426" t="s">
        <v>47</v>
      </c>
      <c r="M1426" t="s">
        <v>47</v>
      </c>
    </row>
    <row r="1427" spans="1:13" x14ac:dyDescent="0.35">
      <c r="A1427" s="6">
        <v>45439</v>
      </c>
      <c r="B1427" t="s">
        <v>70</v>
      </c>
      <c r="C1427" t="s">
        <v>53</v>
      </c>
      <c r="D1427">
        <v>5</v>
      </c>
      <c r="E1427">
        <v>7</v>
      </c>
      <c r="F1427">
        <v>2</v>
      </c>
      <c r="G1427" t="s">
        <v>1332</v>
      </c>
      <c r="K1427" t="s">
        <v>47</v>
      </c>
      <c r="L1427" t="s">
        <v>47</v>
      </c>
      <c r="M1427" t="s">
        <v>47</v>
      </c>
    </row>
    <row r="1428" spans="1:13" x14ac:dyDescent="0.35">
      <c r="A1428" s="6">
        <v>45449</v>
      </c>
      <c r="B1428" t="s">
        <v>70</v>
      </c>
      <c r="C1428" t="s">
        <v>53</v>
      </c>
      <c r="D1428" t="s">
        <v>1247</v>
      </c>
      <c r="E1428">
        <v>8</v>
      </c>
      <c r="F1428">
        <v>2</v>
      </c>
      <c r="G1428" t="s">
        <v>1248</v>
      </c>
      <c r="K1428" t="s">
        <v>47</v>
      </c>
      <c r="L1428" t="s">
        <v>47</v>
      </c>
      <c r="M1428" t="s">
        <v>47</v>
      </c>
    </row>
    <row r="1429" spans="1:13" hidden="1" x14ac:dyDescent="0.35">
      <c r="A1429" s="6">
        <v>45603</v>
      </c>
      <c r="B1429" t="s">
        <v>982</v>
      </c>
      <c r="C1429" t="s">
        <v>53</v>
      </c>
      <c r="D1429">
        <v>5</v>
      </c>
      <c r="E1429">
        <v>21</v>
      </c>
      <c r="F1429">
        <v>1</v>
      </c>
      <c r="G1429" t="s">
        <v>35</v>
      </c>
    </row>
    <row r="1430" spans="1:13" x14ac:dyDescent="0.35">
      <c r="A1430" s="6">
        <v>45453</v>
      </c>
      <c r="B1430" t="s">
        <v>70</v>
      </c>
      <c r="C1430" t="s">
        <v>53</v>
      </c>
      <c r="D1430">
        <v>5</v>
      </c>
      <c r="E1430">
        <v>26</v>
      </c>
      <c r="F1430">
        <v>2</v>
      </c>
      <c r="G1430" t="s">
        <v>1400</v>
      </c>
      <c r="L1430" t="s">
        <v>47</v>
      </c>
      <c r="M1430" t="s">
        <v>47</v>
      </c>
    </row>
    <row r="1431" spans="1:13" x14ac:dyDescent="0.35">
      <c r="A1431" s="6">
        <v>45560</v>
      </c>
      <c r="B1431" t="s">
        <v>70</v>
      </c>
      <c r="C1431" t="s">
        <v>115</v>
      </c>
      <c r="D1431" t="s">
        <v>1247</v>
      </c>
      <c r="E1431">
        <v>6</v>
      </c>
      <c r="F1431">
        <v>2</v>
      </c>
      <c r="G1431" t="s">
        <v>1332</v>
      </c>
      <c r="K1431" t="s">
        <v>47</v>
      </c>
      <c r="L1431" t="s">
        <v>47</v>
      </c>
      <c r="M1431" t="s">
        <v>47</v>
      </c>
    </row>
    <row r="1432" spans="1:13" x14ac:dyDescent="0.35">
      <c r="A1432" s="6">
        <v>45615</v>
      </c>
      <c r="B1432" t="s">
        <v>70</v>
      </c>
      <c r="C1432" t="s">
        <v>59</v>
      </c>
      <c r="D1432">
        <v>1</v>
      </c>
      <c r="E1432">
        <v>22</v>
      </c>
      <c r="F1432">
        <v>2</v>
      </c>
      <c r="I1432" t="s">
        <v>47</v>
      </c>
      <c r="J1432" t="s">
        <v>48</v>
      </c>
      <c r="M1432" t="s">
        <v>47</v>
      </c>
    </row>
    <row r="1433" spans="1:13" hidden="1" x14ac:dyDescent="0.35">
      <c r="A1433" s="6">
        <v>45603</v>
      </c>
      <c r="B1433" t="s">
        <v>967</v>
      </c>
      <c r="C1433" t="s">
        <v>55</v>
      </c>
      <c r="D1433" t="s">
        <v>62</v>
      </c>
      <c r="E1433">
        <v>16</v>
      </c>
      <c r="F1433">
        <v>2</v>
      </c>
      <c r="I1433" t="s">
        <v>47</v>
      </c>
      <c r="J1433" t="s">
        <v>48</v>
      </c>
    </row>
    <row r="1434" spans="1:13" x14ac:dyDescent="0.35">
      <c r="A1434" s="6">
        <v>45615</v>
      </c>
      <c r="B1434" t="s">
        <v>70</v>
      </c>
      <c r="C1434" t="s">
        <v>59</v>
      </c>
      <c r="D1434">
        <v>1</v>
      </c>
      <c r="E1434">
        <v>22</v>
      </c>
      <c r="F1434">
        <v>2</v>
      </c>
      <c r="I1434" t="s">
        <v>47</v>
      </c>
      <c r="J1434" t="s">
        <v>48</v>
      </c>
      <c r="M1434" t="s">
        <v>47</v>
      </c>
    </row>
    <row r="1435" spans="1:13" x14ac:dyDescent="0.35">
      <c r="A1435" s="6">
        <v>45636</v>
      </c>
      <c r="B1435" t="s">
        <v>70</v>
      </c>
      <c r="C1435" t="s">
        <v>53</v>
      </c>
      <c r="D1435">
        <v>5</v>
      </c>
      <c r="E1435">
        <v>26</v>
      </c>
      <c r="F1435">
        <v>1</v>
      </c>
      <c r="G1435" t="s">
        <v>827</v>
      </c>
      <c r="L1435" t="s">
        <v>47</v>
      </c>
      <c r="M1435" t="s">
        <v>47</v>
      </c>
    </row>
    <row r="1436" spans="1:13" hidden="1" x14ac:dyDescent="0.35">
      <c r="A1436" s="6">
        <v>45604</v>
      </c>
      <c r="B1436" t="s">
        <v>875</v>
      </c>
      <c r="C1436" t="s">
        <v>121</v>
      </c>
      <c r="D1436">
        <v>2</v>
      </c>
      <c r="E1436">
        <v>25</v>
      </c>
      <c r="F1436">
        <v>1</v>
      </c>
      <c r="G1436" t="s">
        <v>1400</v>
      </c>
    </row>
    <row r="1437" spans="1:13" hidden="1" x14ac:dyDescent="0.35">
      <c r="A1437" s="6">
        <v>45604</v>
      </c>
      <c r="B1437" t="s">
        <v>875</v>
      </c>
      <c r="C1437" t="s">
        <v>121</v>
      </c>
      <c r="D1437">
        <v>3</v>
      </c>
      <c r="E1437">
        <v>22</v>
      </c>
      <c r="F1437">
        <v>1</v>
      </c>
      <c r="G1437" t="s">
        <v>1400</v>
      </c>
    </row>
    <row r="1438" spans="1:13" hidden="1" x14ac:dyDescent="0.35">
      <c r="A1438" s="6">
        <v>45604</v>
      </c>
      <c r="B1438" t="s">
        <v>962</v>
      </c>
      <c r="C1438" t="s">
        <v>53</v>
      </c>
      <c r="D1438">
        <v>5</v>
      </c>
      <c r="E1438">
        <v>11</v>
      </c>
      <c r="F1438">
        <v>1</v>
      </c>
      <c r="I1438" t="s">
        <v>47</v>
      </c>
      <c r="J1438" t="s">
        <v>48</v>
      </c>
    </row>
    <row r="1439" spans="1:13" x14ac:dyDescent="0.35">
      <c r="A1439" s="6">
        <v>45636</v>
      </c>
      <c r="B1439" t="s">
        <v>70</v>
      </c>
      <c r="C1439" t="s">
        <v>53</v>
      </c>
      <c r="D1439">
        <v>5</v>
      </c>
      <c r="E1439">
        <v>26</v>
      </c>
      <c r="F1439">
        <v>1</v>
      </c>
      <c r="G1439" t="s">
        <v>827</v>
      </c>
      <c r="L1439" t="s">
        <v>47</v>
      </c>
      <c r="M1439" t="s">
        <v>47</v>
      </c>
    </row>
    <row r="1440" spans="1:13" x14ac:dyDescent="0.35">
      <c r="A1440" s="6">
        <v>45636</v>
      </c>
      <c r="B1440" t="s">
        <v>70</v>
      </c>
      <c r="C1440" t="s">
        <v>53</v>
      </c>
      <c r="D1440">
        <v>5</v>
      </c>
      <c r="E1440">
        <v>25</v>
      </c>
      <c r="F1440">
        <v>1</v>
      </c>
      <c r="I1440" t="s">
        <v>47</v>
      </c>
      <c r="J1440" t="s">
        <v>48</v>
      </c>
      <c r="M1440" t="s">
        <v>47</v>
      </c>
    </row>
    <row r="1441" spans="1:13" hidden="1" x14ac:dyDescent="0.35">
      <c r="A1441" s="6">
        <v>45607</v>
      </c>
      <c r="B1441" t="s">
        <v>409</v>
      </c>
      <c r="C1441" t="s">
        <v>284</v>
      </c>
      <c r="D1441">
        <v>3</v>
      </c>
      <c r="E1441">
        <v>21</v>
      </c>
      <c r="F1441">
        <v>2</v>
      </c>
      <c r="G1441" t="s">
        <v>34</v>
      </c>
    </row>
    <row r="1442" spans="1:13" x14ac:dyDescent="0.35">
      <c r="A1442" s="6">
        <v>45636</v>
      </c>
      <c r="B1442" t="s">
        <v>70</v>
      </c>
      <c r="C1442" t="s">
        <v>53</v>
      </c>
      <c r="D1442">
        <v>5</v>
      </c>
      <c r="E1442">
        <v>25</v>
      </c>
      <c r="F1442">
        <v>1</v>
      </c>
      <c r="I1442" t="s">
        <v>47</v>
      </c>
      <c r="J1442" t="s">
        <v>48</v>
      </c>
      <c r="M1442" t="s">
        <v>47</v>
      </c>
    </row>
    <row r="1443" spans="1:13" x14ac:dyDescent="0.35">
      <c r="A1443" s="6">
        <v>45327</v>
      </c>
      <c r="B1443" t="s">
        <v>1284</v>
      </c>
      <c r="C1443" t="s">
        <v>115</v>
      </c>
      <c r="D1443">
        <v>10</v>
      </c>
      <c r="E1443">
        <v>18</v>
      </c>
      <c r="F1443">
        <v>2</v>
      </c>
      <c r="I1443" t="s">
        <v>47</v>
      </c>
      <c r="J1443" t="s">
        <v>48</v>
      </c>
      <c r="M1443" t="s">
        <v>47</v>
      </c>
    </row>
    <row r="1444" spans="1:13" x14ac:dyDescent="0.35">
      <c r="A1444" s="6">
        <v>45327</v>
      </c>
      <c r="B1444" t="s">
        <v>1284</v>
      </c>
      <c r="C1444" t="s">
        <v>115</v>
      </c>
      <c r="D1444" s="11">
        <v>10</v>
      </c>
      <c r="E1444">
        <v>17</v>
      </c>
      <c r="F1444">
        <v>2</v>
      </c>
      <c r="I1444" t="s">
        <v>47</v>
      </c>
      <c r="J1444" t="s">
        <v>48</v>
      </c>
      <c r="M1444" t="s">
        <v>47</v>
      </c>
    </row>
    <row r="1445" spans="1:13" x14ac:dyDescent="0.35">
      <c r="A1445" s="6">
        <v>45327</v>
      </c>
      <c r="B1445" t="s">
        <v>1284</v>
      </c>
      <c r="C1445" t="s">
        <v>115</v>
      </c>
      <c r="D1445" s="11">
        <v>10</v>
      </c>
      <c r="E1445">
        <v>17</v>
      </c>
      <c r="F1445">
        <v>2</v>
      </c>
      <c r="I1445" t="s">
        <v>47</v>
      </c>
      <c r="J1445" t="s">
        <v>48</v>
      </c>
      <c r="M1445" t="s">
        <v>47</v>
      </c>
    </row>
    <row r="1446" spans="1:13" x14ac:dyDescent="0.35">
      <c r="A1446" s="6">
        <v>45327</v>
      </c>
      <c r="B1446" t="s">
        <v>1284</v>
      </c>
      <c r="C1446" t="s">
        <v>115</v>
      </c>
      <c r="D1446" s="11">
        <v>10</v>
      </c>
      <c r="E1446">
        <v>17</v>
      </c>
      <c r="F1446">
        <v>2</v>
      </c>
      <c r="I1446" t="s">
        <v>47</v>
      </c>
      <c r="J1446" t="s">
        <v>48</v>
      </c>
      <c r="M1446" t="s">
        <v>47</v>
      </c>
    </row>
    <row r="1447" spans="1:13" x14ac:dyDescent="0.35">
      <c r="A1447" s="6">
        <v>45399</v>
      </c>
      <c r="B1447" t="s">
        <v>1284</v>
      </c>
      <c r="C1447" t="s">
        <v>115</v>
      </c>
      <c r="D1447">
        <v>8</v>
      </c>
      <c r="E1447">
        <v>25</v>
      </c>
      <c r="F1447">
        <v>2</v>
      </c>
      <c r="I1447" t="s">
        <v>47</v>
      </c>
      <c r="J1447" t="s">
        <v>48</v>
      </c>
      <c r="M1447" t="s">
        <v>47</v>
      </c>
    </row>
    <row r="1448" spans="1:13" x14ac:dyDescent="0.35">
      <c r="A1448" s="6">
        <v>45399</v>
      </c>
      <c r="B1448" t="s">
        <v>1284</v>
      </c>
      <c r="C1448" t="s">
        <v>115</v>
      </c>
      <c r="D1448">
        <v>8</v>
      </c>
      <c r="E1448">
        <v>25</v>
      </c>
      <c r="F1448">
        <v>2</v>
      </c>
      <c r="I1448" t="s">
        <v>47</v>
      </c>
      <c r="J1448" t="s">
        <v>48</v>
      </c>
      <c r="M1448" t="s">
        <v>47</v>
      </c>
    </row>
    <row r="1449" spans="1:13" x14ac:dyDescent="0.35">
      <c r="A1449" s="6">
        <v>45399</v>
      </c>
      <c r="B1449" t="s">
        <v>1284</v>
      </c>
      <c r="C1449" t="s">
        <v>115</v>
      </c>
      <c r="D1449">
        <v>8</v>
      </c>
      <c r="E1449">
        <v>25</v>
      </c>
      <c r="F1449">
        <v>2</v>
      </c>
      <c r="I1449" t="s">
        <v>47</v>
      </c>
      <c r="J1449" t="s">
        <v>48</v>
      </c>
      <c r="M1449" t="s">
        <v>47</v>
      </c>
    </row>
    <row r="1450" spans="1:13" x14ac:dyDescent="0.35">
      <c r="A1450" s="6">
        <v>45399</v>
      </c>
      <c r="B1450" t="s">
        <v>1284</v>
      </c>
      <c r="C1450" t="s">
        <v>115</v>
      </c>
      <c r="D1450">
        <v>8</v>
      </c>
      <c r="E1450">
        <v>25</v>
      </c>
      <c r="F1450">
        <v>2</v>
      </c>
      <c r="I1450" t="s">
        <v>47</v>
      </c>
      <c r="J1450" t="s">
        <v>48</v>
      </c>
      <c r="M1450" t="s">
        <v>47</v>
      </c>
    </row>
    <row r="1451" spans="1:13" hidden="1" x14ac:dyDescent="0.35">
      <c r="A1451" s="6">
        <v>45610</v>
      </c>
      <c r="B1451" t="s">
        <v>1021</v>
      </c>
      <c r="C1451" t="s">
        <v>53</v>
      </c>
      <c r="D1451" t="s">
        <v>1247</v>
      </c>
      <c r="E1451">
        <v>7</v>
      </c>
      <c r="F1451">
        <v>3</v>
      </c>
      <c r="G1451" t="s">
        <v>1333</v>
      </c>
      <c r="K1451" t="s">
        <v>47</v>
      </c>
    </row>
    <row r="1452" spans="1:13" hidden="1" x14ac:dyDescent="0.35">
      <c r="A1452" s="6">
        <v>45610</v>
      </c>
      <c r="B1452" t="s">
        <v>1818</v>
      </c>
      <c r="C1452" t="s">
        <v>1266</v>
      </c>
      <c r="D1452" t="s">
        <v>1278</v>
      </c>
      <c r="E1452">
        <v>22</v>
      </c>
      <c r="F1452">
        <v>1</v>
      </c>
      <c r="I1452" t="s">
        <v>47</v>
      </c>
      <c r="J1452" t="s">
        <v>48</v>
      </c>
    </row>
    <row r="1453" spans="1:13" x14ac:dyDescent="0.35">
      <c r="A1453" s="6">
        <v>45616</v>
      </c>
      <c r="B1453" t="s">
        <v>1284</v>
      </c>
      <c r="C1453" t="s">
        <v>115</v>
      </c>
      <c r="D1453">
        <v>7</v>
      </c>
      <c r="E1453">
        <v>16</v>
      </c>
      <c r="F1453">
        <v>1</v>
      </c>
      <c r="I1453" t="s">
        <v>47</v>
      </c>
      <c r="J1453" t="s">
        <v>450</v>
      </c>
      <c r="M1453" t="s">
        <v>47</v>
      </c>
    </row>
    <row r="1454" spans="1:13" hidden="1" x14ac:dyDescent="0.35">
      <c r="A1454" s="6">
        <v>45611</v>
      </c>
      <c r="B1454" t="s">
        <v>1719</v>
      </c>
      <c r="C1454" t="s">
        <v>53</v>
      </c>
      <c r="D1454">
        <v>6</v>
      </c>
      <c r="E1454">
        <v>24</v>
      </c>
      <c r="F1454">
        <v>2</v>
      </c>
      <c r="G1454" t="s">
        <v>35</v>
      </c>
    </row>
    <row r="1455" spans="1:13" x14ac:dyDescent="0.35">
      <c r="A1455" s="6">
        <v>45628</v>
      </c>
      <c r="B1455" t="s">
        <v>1284</v>
      </c>
      <c r="C1455" t="s">
        <v>53</v>
      </c>
      <c r="D1455">
        <v>4</v>
      </c>
      <c r="E1455">
        <v>24</v>
      </c>
      <c r="F1455">
        <v>2</v>
      </c>
      <c r="G1455" t="s">
        <v>827</v>
      </c>
      <c r="L1455" t="s">
        <v>47</v>
      </c>
      <c r="M1455" t="s">
        <v>47</v>
      </c>
    </row>
    <row r="1456" spans="1:13" x14ac:dyDescent="0.35">
      <c r="A1456" s="6">
        <v>45562</v>
      </c>
      <c r="B1456" t="s">
        <v>1284</v>
      </c>
      <c r="C1456" t="s">
        <v>115</v>
      </c>
      <c r="D1456">
        <v>10</v>
      </c>
      <c r="E1456">
        <v>25</v>
      </c>
      <c r="F1456">
        <v>1</v>
      </c>
      <c r="I1456" t="s">
        <v>47</v>
      </c>
      <c r="J1456" t="s">
        <v>48</v>
      </c>
      <c r="M1456" t="s">
        <v>47</v>
      </c>
    </row>
    <row r="1457" spans="1:13" hidden="1" x14ac:dyDescent="0.35">
      <c r="A1457" s="6">
        <v>45611</v>
      </c>
      <c r="B1457" t="s">
        <v>1759</v>
      </c>
      <c r="C1457" t="s">
        <v>115</v>
      </c>
      <c r="D1457">
        <v>8</v>
      </c>
      <c r="E1457">
        <v>20</v>
      </c>
      <c r="F1457">
        <v>3</v>
      </c>
      <c r="I1457" t="s">
        <v>47</v>
      </c>
      <c r="J1457" t="s">
        <v>48</v>
      </c>
    </row>
    <row r="1458" spans="1:13" x14ac:dyDescent="0.35">
      <c r="A1458" s="6">
        <v>45588</v>
      </c>
      <c r="B1458" t="s">
        <v>1284</v>
      </c>
      <c r="C1458" t="s">
        <v>115</v>
      </c>
      <c r="D1458">
        <v>7</v>
      </c>
      <c r="E1458">
        <v>14</v>
      </c>
      <c r="F1458">
        <v>1</v>
      </c>
      <c r="I1458" t="s">
        <v>57</v>
      </c>
      <c r="J1458" t="s">
        <v>450</v>
      </c>
      <c r="M1458" t="s">
        <v>47</v>
      </c>
    </row>
    <row r="1459" spans="1:13" hidden="1" x14ac:dyDescent="0.35">
      <c r="A1459" s="6">
        <v>45611</v>
      </c>
      <c r="B1459" t="s">
        <v>1760</v>
      </c>
      <c r="C1459" t="s">
        <v>1266</v>
      </c>
      <c r="D1459" t="s">
        <v>392</v>
      </c>
      <c r="E1459">
        <v>5</v>
      </c>
      <c r="F1459">
        <v>1</v>
      </c>
      <c r="I1459" t="s">
        <v>47</v>
      </c>
      <c r="J1459" t="s">
        <v>48</v>
      </c>
    </row>
    <row r="1460" spans="1:13" hidden="1" x14ac:dyDescent="0.35">
      <c r="A1460" s="6">
        <v>45611</v>
      </c>
      <c r="B1460" t="s">
        <v>303</v>
      </c>
      <c r="C1460" t="s">
        <v>55</v>
      </c>
      <c r="D1460" t="s">
        <v>1254</v>
      </c>
      <c r="E1460">
        <v>28</v>
      </c>
      <c r="F1460">
        <v>1</v>
      </c>
      <c r="I1460" t="s">
        <v>47</v>
      </c>
      <c r="J1460" t="s">
        <v>48</v>
      </c>
    </row>
    <row r="1461" spans="1:13" hidden="1" x14ac:dyDescent="0.35">
      <c r="A1461" s="6">
        <v>45611</v>
      </c>
      <c r="B1461" t="s">
        <v>303</v>
      </c>
      <c r="C1461" t="s">
        <v>55</v>
      </c>
      <c r="D1461" t="s">
        <v>1254</v>
      </c>
      <c r="E1461">
        <v>26</v>
      </c>
      <c r="F1461">
        <v>2</v>
      </c>
      <c r="I1461" t="s">
        <v>47</v>
      </c>
      <c r="J1461" t="s">
        <v>48</v>
      </c>
    </row>
    <row r="1462" spans="1:13" x14ac:dyDescent="0.35">
      <c r="A1462" s="6">
        <v>45590</v>
      </c>
      <c r="B1462" t="s">
        <v>1284</v>
      </c>
      <c r="C1462" t="s">
        <v>115</v>
      </c>
      <c r="D1462">
        <v>10</v>
      </c>
      <c r="E1462">
        <v>17</v>
      </c>
      <c r="F1462">
        <v>1</v>
      </c>
      <c r="I1462" t="s">
        <v>47</v>
      </c>
      <c r="J1462" t="s">
        <v>48</v>
      </c>
      <c r="M1462" t="s">
        <v>47</v>
      </c>
    </row>
    <row r="1463" spans="1:13" x14ac:dyDescent="0.35">
      <c r="A1463" s="6">
        <v>45349</v>
      </c>
      <c r="B1463" t="s">
        <v>1103</v>
      </c>
      <c r="C1463" t="s">
        <v>64</v>
      </c>
      <c r="D1463" t="s">
        <v>585</v>
      </c>
      <c r="E1463">
        <v>15</v>
      </c>
      <c r="F1463">
        <v>3</v>
      </c>
      <c r="G1463" t="s">
        <v>1299</v>
      </c>
      <c r="L1463" t="s">
        <v>47</v>
      </c>
      <c r="M1463" t="s">
        <v>47</v>
      </c>
    </row>
    <row r="1464" spans="1:13" x14ac:dyDescent="0.35">
      <c r="A1464" s="6">
        <v>45645</v>
      </c>
      <c r="B1464" t="s">
        <v>1886</v>
      </c>
      <c r="C1464" t="s">
        <v>64</v>
      </c>
      <c r="D1464" t="s">
        <v>585</v>
      </c>
      <c r="E1464">
        <v>6</v>
      </c>
      <c r="F1464">
        <v>2</v>
      </c>
      <c r="I1464" t="s">
        <v>47</v>
      </c>
      <c r="M1464" t="s">
        <v>47</v>
      </c>
    </row>
    <row r="1465" spans="1:13" x14ac:dyDescent="0.35">
      <c r="A1465" s="6">
        <v>45454</v>
      </c>
      <c r="B1465" t="s">
        <v>1567</v>
      </c>
      <c r="C1465" t="s">
        <v>59</v>
      </c>
      <c r="D1465" t="s">
        <v>200</v>
      </c>
      <c r="E1465">
        <v>5</v>
      </c>
      <c r="F1465">
        <v>2</v>
      </c>
      <c r="I1465" t="s">
        <v>47</v>
      </c>
      <c r="J1465" t="s">
        <v>48</v>
      </c>
      <c r="M1465" t="s">
        <v>47</v>
      </c>
    </row>
    <row r="1466" spans="1:13" hidden="1" x14ac:dyDescent="0.35">
      <c r="A1466" s="6">
        <v>45613</v>
      </c>
      <c r="B1466" t="s">
        <v>608</v>
      </c>
      <c r="C1466" t="s">
        <v>74</v>
      </c>
      <c r="D1466">
        <v>10</v>
      </c>
      <c r="E1466">
        <v>14</v>
      </c>
      <c r="F1466">
        <v>4</v>
      </c>
      <c r="I1466" t="s">
        <v>47</v>
      </c>
      <c r="J1466" t="s">
        <v>48</v>
      </c>
    </row>
    <row r="1467" spans="1:13" hidden="1" x14ac:dyDescent="0.35">
      <c r="A1467" s="6">
        <v>45614</v>
      </c>
      <c r="B1467" t="s">
        <v>391</v>
      </c>
      <c r="C1467" t="s">
        <v>55</v>
      </c>
      <c r="D1467" t="s">
        <v>392</v>
      </c>
      <c r="E1467">
        <v>29</v>
      </c>
      <c r="F1467">
        <v>4</v>
      </c>
      <c r="I1467" t="s">
        <v>47</v>
      </c>
      <c r="J1467" t="s">
        <v>48</v>
      </c>
    </row>
    <row r="1468" spans="1:13" hidden="1" x14ac:dyDescent="0.35">
      <c r="A1468" s="6">
        <v>45614</v>
      </c>
      <c r="B1468" t="s">
        <v>1801</v>
      </c>
      <c r="C1468" t="s">
        <v>115</v>
      </c>
      <c r="D1468" t="s">
        <v>1247</v>
      </c>
      <c r="E1468">
        <v>25</v>
      </c>
      <c r="F1468">
        <v>8</v>
      </c>
      <c r="I1468" t="s">
        <v>47</v>
      </c>
      <c r="J1468" t="s">
        <v>48</v>
      </c>
      <c r="K1468" t="s">
        <v>47</v>
      </c>
    </row>
    <row r="1469" spans="1:13" hidden="1" x14ac:dyDescent="0.35">
      <c r="A1469" s="6">
        <v>45614</v>
      </c>
      <c r="B1469" t="s">
        <v>555</v>
      </c>
      <c r="C1469" t="s">
        <v>74</v>
      </c>
      <c r="D1469">
        <v>10</v>
      </c>
      <c r="E1469">
        <v>27</v>
      </c>
      <c r="F1469">
        <v>4</v>
      </c>
      <c r="I1469" t="s">
        <v>47</v>
      </c>
      <c r="J1469" t="s">
        <v>48</v>
      </c>
    </row>
    <row r="1470" spans="1:13" x14ac:dyDescent="0.35">
      <c r="A1470" s="6">
        <v>45572</v>
      </c>
      <c r="B1470" t="s">
        <v>1567</v>
      </c>
      <c r="C1470" t="s">
        <v>59</v>
      </c>
      <c r="D1470">
        <v>3</v>
      </c>
      <c r="E1470">
        <v>29</v>
      </c>
      <c r="F1470">
        <v>2</v>
      </c>
      <c r="G1470" t="s">
        <v>1250</v>
      </c>
      <c r="L1470" t="s">
        <v>47</v>
      </c>
      <c r="M1470" t="s">
        <v>47</v>
      </c>
    </row>
    <row r="1471" spans="1:13" x14ac:dyDescent="0.35">
      <c r="A1471" s="6">
        <v>45572</v>
      </c>
      <c r="B1471" t="s">
        <v>1567</v>
      </c>
      <c r="C1471" t="s">
        <v>59</v>
      </c>
      <c r="D1471">
        <v>3</v>
      </c>
      <c r="E1471">
        <v>29</v>
      </c>
      <c r="F1471">
        <v>2</v>
      </c>
      <c r="G1471" t="s">
        <v>1250</v>
      </c>
      <c r="L1471" t="s">
        <v>47</v>
      </c>
      <c r="M1471" t="s">
        <v>47</v>
      </c>
    </row>
    <row r="1472" spans="1:13" x14ac:dyDescent="0.35">
      <c r="A1472" s="6">
        <v>45572</v>
      </c>
      <c r="B1472" t="s">
        <v>1567</v>
      </c>
      <c r="C1472" t="s">
        <v>59</v>
      </c>
      <c r="D1472">
        <v>3</v>
      </c>
      <c r="E1472">
        <v>29</v>
      </c>
      <c r="F1472">
        <v>2</v>
      </c>
      <c r="G1472" t="s">
        <v>1400</v>
      </c>
      <c r="L1472" t="s">
        <v>47</v>
      </c>
      <c r="M1472" t="s">
        <v>47</v>
      </c>
    </row>
    <row r="1473" spans="1:13" hidden="1" x14ac:dyDescent="0.35">
      <c r="A1473" s="6">
        <v>45614</v>
      </c>
      <c r="B1473" t="s">
        <v>1805</v>
      </c>
      <c r="C1473" t="s">
        <v>1266</v>
      </c>
      <c r="D1473" t="s">
        <v>822</v>
      </c>
      <c r="E1473">
        <v>9</v>
      </c>
      <c r="F1473">
        <v>4</v>
      </c>
      <c r="I1473" t="s">
        <v>47</v>
      </c>
      <c r="J1473" t="s">
        <v>48</v>
      </c>
    </row>
    <row r="1474" spans="1:13" x14ac:dyDescent="0.35">
      <c r="A1474" s="6">
        <v>45572</v>
      </c>
      <c r="B1474" t="s">
        <v>1567</v>
      </c>
      <c r="C1474" t="s">
        <v>59</v>
      </c>
      <c r="D1474">
        <v>3</v>
      </c>
      <c r="E1474">
        <v>29</v>
      </c>
      <c r="F1474">
        <v>2</v>
      </c>
      <c r="G1474" t="s">
        <v>1400</v>
      </c>
      <c r="L1474" t="s">
        <v>47</v>
      </c>
      <c r="M1474" t="s">
        <v>47</v>
      </c>
    </row>
    <row r="1475" spans="1:13" x14ac:dyDescent="0.35">
      <c r="A1475" s="6">
        <v>45625</v>
      </c>
      <c r="B1475" t="s">
        <v>1567</v>
      </c>
      <c r="C1475" t="s">
        <v>115</v>
      </c>
      <c r="D1475">
        <v>7</v>
      </c>
      <c r="E1475">
        <v>19</v>
      </c>
      <c r="F1475">
        <v>1</v>
      </c>
      <c r="I1475" t="s">
        <v>47</v>
      </c>
      <c r="J1475" t="s">
        <v>48</v>
      </c>
      <c r="M1475" t="s">
        <v>47</v>
      </c>
    </row>
    <row r="1476" spans="1:13" x14ac:dyDescent="0.35">
      <c r="A1476" s="6">
        <v>45625</v>
      </c>
      <c r="B1476" t="s">
        <v>1567</v>
      </c>
      <c r="C1476" t="s">
        <v>115</v>
      </c>
      <c r="D1476">
        <v>7</v>
      </c>
      <c r="E1476">
        <v>19</v>
      </c>
      <c r="F1476">
        <v>1</v>
      </c>
      <c r="I1476" t="s">
        <v>47</v>
      </c>
      <c r="J1476" t="s">
        <v>48</v>
      </c>
      <c r="M1476" t="s">
        <v>47</v>
      </c>
    </row>
    <row r="1477" spans="1:13" x14ac:dyDescent="0.35">
      <c r="A1477" s="6">
        <v>45637</v>
      </c>
      <c r="B1477" t="s">
        <v>1926</v>
      </c>
      <c r="C1477" t="s">
        <v>64</v>
      </c>
      <c r="D1477" t="s">
        <v>585</v>
      </c>
      <c r="E1477">
        <v>20</v>
      </c>
      <c r="F1477">
        <v>4</v>
      </c>
      <c r="I1477" t="s">
        <v>47</v>
      </c>
      <c r="J1477" t="s">
        <v>48</v>
      </c>
      <c r="M1477" t="s">
        <v>47</v>
      </c>
    </row>
    <row r="1478" spans="1:13" hidden="1" x14ac:dyDescent="0.35">
      <c r="A1478" s="6">
        <v>45614</v>
      </c>
      <c r="B1478" t="s">
        <v>1806</v>
      </c>
      <c r="C1478" t="s">
        <v>55</v>
      </c>
      <c r="D1478" t="s">
        <v>1309</v>
      </c>
      <c r="E1478">
        <v>29</v>
      </c>
      <c r="F1478">
        <v>2</v>
      </c>
      <c r="I1478" t="s">
        <v>47</v>
      </c>
      <c r="J1478" t="s">
        <v>450</v>
      </c>
    </row>
    <row r="1479" spans="1:13" x14ac:dyDescent="0.35">
      <c r="A1479" s="6">
        <v>45491</v>
      </c>
      <c r="B1479" t="s">
        <v>1617</v>
      </c>
      <c r="C1479" t="s">
        <v>55</v>
      </c>
      <c r="D1479" t="s">
        <v>158</v>
      </c>
      <c r="E1479">
        <v>7</v>
      </c>
      <c r="F1479">
        <v>2</v>
      </c>
      <c r="I1479" t="s">
        <v>47</v>
      </c>
      <c r="M1479" t="s">
        <v>47</v>
      </c>
    </row>
    <row r="1480" spans="1:13" hidden="1" x14ac:dyDescent="0.35">
      <c r="A1480" s="6">
        <v>45615</v>
      </c>
      <c r="B1480" t="s">
        <v>391</v>
      </c>
      <c r="C1480" t="s">
        <v>55</v>
      </c>
      <c r="D1480" t="s">
        <v>392</v>
      </c>
      <c r="E1480">
        <v>15</v>
      </c>
      <c r="F1480">
        <v>2</v>
      </c>
      <c r="G1480" t="s">
        <v>1720</v>
      </c>
    </row>
    <row r="1481" spans="1:13" hidden="1" x14ac:dyDescent="0.35">
      <c r="A1481" s="6">
        <v>45615</v>
      </c>
      <c r="B1481" t="s">
        <v>391</v>
      </c>
      <c r="C1481" t="s">
        <v>55</v>
      </c>
      <c r="D1481" t="s">
        <v>392</v>
      </c>
      <c r="E1481">
        <v>15</v>
      </c>
      <c r="F1481">
        <v>2</v>
      </c>
      <c r="G1481" t="s">
        <v>1720</v>
      </c>
    </row>
    <row r="1482" spans="1:13" hidden="1" x14ac:dyDescent="0.35">
      <c r="A1482" s="6">
        <v>45615</v>
      </c>
      <c r="B1482" t="s">
        <v>49</v>
      </c>
      <c r="C1482" t="s">
        <v>284</v>
      </c>
      <c r="D1482">
        <v>4</v>
      </c>
      <c r="E1482">
        <v>14</v>
      </c>
      <c r="F1482">
        <v>2</v>
      </c>
      <c r="G1482" t="s">
        <v>827</v>
      </c>
    </row>
    <row r="1483" spans="1:13" x14ac:dyDescent="0.35">
      <c r="A1483" s="6">
        <v>45616</v>
      </c>
      <c r="B1483" t="s">
        <v>1617</v>
      </c>
      <c r="C1483" t="s">
        <v>55</v>
      </c>
      <c r="D1483" t="s">
        <v>158</v>
      </c>
      <c r="E1483">
        <v>6</v>
      </c>
      <c r="F1483">
        <v>1</v>
      </c>
      <c r="I1483" t="s">
        <v>47</v>
      </c>
      <c r="J1483" t="s">
        <v>48</v>
      </c>
      <c r="M1483" t="s">
        <v>47</v>
      </c>
    </row>
    <row r="1484" spans="1:13" x14ac:dyDescent="0.35">
      <c r="A1484" s="6">
        <v>45632</v>
      </c>
      <c r="B1484" t="s">
        <v>1617</v>
      </c>
      <c r="C1484" t="s">
        <v>55</v>
      </c>
      <c r="D1484" t="s">
        <v>392</v>
      </c>
      <c r="E1484">
        <v>16</v>
      </c>
      <c r="F1484">
        <v>3</v>
      </c>
      <c r="I1484" t="s">
        <v>47</v>
      </c>
      <c r="J1484" t="s">
        <v>48</v>
      </c>
      <c r="M1484" t="s">
        <v>47</v>
      </c>
    </row>
    <row r="1485" spans="1:13" x14ac:dyDescent="0.35">
      <c r="A1485" s="6">
        <v>45419</v>
      </c>
      <c r="B1485" t="s">
        <v>335</v>
      </c>
      <c r="C1485" t="s">
        <v>55</v>
      </c>
      <c r="D1485" t="s">
        <v>1324</v>
      </c>
      <c r="E1485">
        <v>25</v>
      </c>
      <c r="F1485">
        <v>1</v>
      </c>
      <c r="I1485" t="s">
        <v>47</v>
      </c>
      <c r="J1485" t="s">
        <v>48</v>
      </c>
      <c r="M1485" t="s">
        <v>47</v>
      </c>
    </row>
    <row r="1486" spans="1:13" x14ac:dyDescent="0.35">
      <c r="A1486" s="6">
        <v>45419</v>
      </c>
      <c r="B1486" t="s">
        <v>335</v>
      </c>
      <c r="C1486" t="s">
        <v>55</v>
      </c>
      <c r="D1486" t="s">
        <v>1324</v>
      </c>
      <c r="E1486">
        <v>22</v>
      </c>
      <c r="F1486">
        <v>1</v>
      </c>
      <c r="I1486" t="s">
        <v>47</v>
      </c>
      <c r="J1486" t="s">
        <v>48</v>
      </c>
      <c r="M1486" t="s">
        <v>47</v>
      </c>
    </row>
    <row r="1487" spans="1:13" x14ac:dyDescent="0.35">
      <c r="A1487" s="6">
        <v>45419</v>
      </c>
      <c r="B1487" t="s">
        <v>335</v>
      </c>
      <c r="C1487" t="s">
        <v>55</v>
      </c>
      <c r="D1487" t="s">
        <v>1324</v>
      </c>
      <c r="E1487">
        <v>23</v>
      </c>
      <c r="F1487">
        <v>1</v>
      </c>
      <c r="I1487" t="s">
        <v>47</v>
      </c>
      <c r="J1487" t="s">
        <v>48</v>
      </c>
      <c r="M1487" t="s">
        <v>47</v>
      </c>
    </row>
    <row r="1488" spans="1:13" hidden="1" x14ac:dyDescent="0.35">
      <c r="A1488" s="6">
        <v>45615</v>
      </c>
      <c r="B1488" t="s">
        <v>477</v>
      </c>
      <c r="C1488" t="s">
        <v>53</v>
      </c>
      <c r="D1488">
        <v>4</v>
      </c>
      <c r="E1488">
        <v>15</v>
      </c>
      <c r="F1488">
        <v>3</v>
      </c>
      <c r="I1488" t="s">
        <v>47</v>
      </c>
      <c r="J1488" t="s">
        <v>48</v>
      </c>
    </row>
    <row r="1489" spans="1:13" hidden="1" x14ac:dyDescent="0.35">
      <c r="A1489" s="6">
        <v>45615</v>
      </c>
      <c r="B1489" t="s">
        <v>215</v>
      </c>
      <c r="C1489" t="s">
        <v>115</v>
      </c>
      <c r="D1489" t="s">
        <v>1714</v>
      </c>
      <c r="E1489">
        <v>4</v>
      </c>
      <c r="F1489">
        <v>2</v>
      </c>
      <c r="I1489" t="s">
        <v>47</v>
      </c>
      <c r="J1489" t="s">
        <v>48</v>
      </c>
    </row>
    <row r="1490" spans="1:13" x14ac:dyDescent="0.35">
      <c r="A1490" s="6">
        <v>45429</v>
      </c>
      <c r="B1490" t="s">
        <v>335</v>
      </c>
      <c r="C1490" t="s">
        <v>55</v>
      </c>
      <c r="D1490" t="s">
        <v>1324</v>
      </c>
      <c r="E1490">
        <v>18</v>
      </c>
      <c r="F1490">
        <v>1</v>
      </c>
      <c r="I1490" t="s">
        <v>47</v>
      </c>
      <c r="J1490" t="s">
        <v>48</v>
      </c>
      <c r="M1490" t="s">
        <v>47</v>
      </c>
    </row>
    <row r="1491" spans="1:13" x14ac:dyDescent="0.35">
      <c r="A1491" s="6">
        <v>45519</v>
      </c>
      <c r="B1491" t="s">
        <v>335</v>
      </c>
      <c r="C1491" t="s">
        <v>55</v>
      </c>
      <c r="D1491" t="s">
        <v>1324</v>
      </c>
      <c r="E1491">
        <v>27</v>
      </c>
      <c r="F1491">
        <v>1</v>
      </c>
      <c r="I1491" t="s">
        <v>47</v>
      </c>
      <c r="J1491" t="s">
        <v>48</v>
      </c>
      <c r="M1491" t="s">
        <v>47</v>
      </c>
    </row>
    <row r="1492" spans="1:13" x14ac:dyDescent="0.35">
      <c r="A1492" s="6">
        <v>45618</v>
      </c>
      <c r="B1492" t="s">
        <v>669</v>
      </c>
      <c r="C1492" t="s">
        <v>74</v>
      </c>
      <c r="D1492">
        <v>10</v>
      </c>
      <c r="E1492">
        <v>10</v>
      </c>
      <c r="F1492">
        <v>2</v>
      </c>
      <c r="I1492" t="s">
        <v>47</v>
      </c>
      <c r="J1492" t="s">
        <v>48</v>
      </c>
      <c r="M1492" t="s">
        <v>47</v>
      </c>
    </row>
    <row r="1493" spans="1:13" x14ac:dyDescent="0.35">
      <c r="A1493" s="6">
        <v>45358</v>
      </c>
      <c r="B1493" t="s">
        <v>54</v>
      </c>
      <c r="C1493" t="s">
        <v>55</v>
      </c>
      <c r="D1493" t="s">
        <v>1254</v>
      </c>
      <c r="E1493">
        <v>27</v>
      </c>
      <c r="F1493">
        <v>1</v>
      </c>
      <c r="I1493" t="s">
        <v>47</v>
      </c>
      <c r="J1493" t="s">
        <v>48</v>
      </c>
      <c r="M1493" t="s">
        <v>47</v>
      </c>
    </row>
    <row r="1494" spans="1:13" hidden="1" x14ac:dyDescent="0.35">
      <c r="A1494" s="6">
        <v>45615</v>
      </c>
      <c r="B1494" t="s">
        <v>1771</v>
      </c>
      <c r="C1494" t="s">
        <v>59</v>
      </c>
      <c r="D1494">
        <v>3</v>
      </c>
      <c r="E1494">
        <v>6</v>
      </c>
      <c r="F1494">
        <v>2</v>
      </c>
      <c r="I1494" t="s">
        <v>47</v>
      </c>
      <c r="J1494" t="s">
        <v>48</v>
      </c>
    </row>
    <row r="1495" spans="1:13" x14ac:dyDescent="0.35">
      <c r="A1495" s="6">
        <v>45386</v>
      </c>
      <c r="B1495" t="s">
        <v>54</v>
      </c>
      <c r="C1495" t="s">
        <v>55</v>
      </c>
      <c r="D1495" t="s">
        <v>1365</v>
      </c>
      <c r="E1495">
        <v>27</v>
      </c>
      <c r="F1495">
        <v>2</v>
      </c>
      <c r="I1495" t="s">
        <v>47</v>
      </c>
      <c r="J1495" t="s">
        <v>48</v>
      </c>
      <c r="M1495" t="s">
        <v>47</v>
      </c>
    </row>
    <row r="1496" spans="1:13" x14ac:dyDescent="0.35">
      <c r="A1496" s="6">
        <v>45397</v>
      </c>
      <c r="B1496" t="s">
        <v>54</v>
      </c>
      <c r="C1496" t="s">
        <v>55</v>
      </c>
      <c r="D1496" t="s">
        <v>1254</v>
      </c>
      <c r="E1496">
        <v>33</v>
      </c>
      <c r="F1496">
        <v>4</v>
      </c>
      <c r="I1496" t="s">
        <v>47</v>
      </c>
      <c r="J1496" t="s">
        <v>48</v>
      </c>
      <c r="M1496" t="s">
        <v>47</v>
      </c>
    </row>
    <row r="1497" spans="1:13" x14ac:dyDescent="0.35">
      <c r="A1497" s="6">
        <v>45418</v>
      </c>
      <c r="B1497" t="s">
        <v>54</v>
      </c>
      <c r="C1497" t="s">
        <v>55</v>
      </c>
      <c r="D1497" t="s">
        <v>1254</v>
      </c>
      <c r="E1497">
        <v>24</v>
      </c>
      <c r="F1497">
        <v>1</v>
      </c>
      <c r="I1497" t="s">
        <v>47</v>
      </c>
      <c r="J1497" t="s">
        <v>48</v>
      </c>
      <c r="M1497" t="s">
        <v>47</v>
      </c>
    </row>
    <row r="1498" spans="1:13" hidden="1" x14ac:dyDescent="0.35">
      <c r="A1498" s="6">
        <v>45616</v>
      </c>
      <c r="B1498" t="s">
        <v>748</v>
      </c>
      <c r="C1498" t="s">
        <v>55</v>
      </c>
      <c r="D1498" t="s">
        <v>1435</v>
      </c>
      <c r="E1498">
        <v>26</v>
      </c>
      <c r="F1498">
        <v>1</v>
      </c>
      <c r="I1498" t="s">
        <v>47</v>
      </c>
      <c r="J1498" t="s">
        <v>705</v>
      </c>
    </row>
    <row r="1499" spans="1:13" hidden="1" x14ac:dyDescent="0.35">
      <c r="A1499" s="6">
        <v>45616</v>
      </c>
      <c r="B1499" t="s">
        <v>748</v>
      </c>
      <c r="C1499" t="s">
        <v>55</v>
      </c>
      <c r="D1499" t="s">
        <v>1435</v>
      </c>
      <c r="E1499">
        <v>26</v>
      </c>
      <c r="F1499">
        <v>1</v>
      </c>
      <c r="I1499" t="s">
        <v>47</v>
      </c>
      <c r="J1499" t="s">
        <v>705</v>
      </c>
    </row>
    <row r="1500" spans="1:13" hidden="1" x14ac:dyDescent="0.35">
      <c r="A1500" s="6">
        <v>45616</v>
      </c>
      <c r="B1500" t="s">
        <v>748</v>
      </c>
      <c r="C1500" t="s">
        <v>55</v>
      </c>
      <c r="D1500" t="s">
        <v>1435</v>
      </c>
      <c r="E1500">
        <v>26</v>
      </c>
      <c r="F1500">
        <v>1</v>
      </c>
      <c r="I1500" t="s">
        <v>47</v>
      </c>
      <c r="J1500" t="s">
        <v>705</v>
      </c>
    </row>
    <row r="1501" spans="1:13" hidden="1" x14ac:dyDescent="0.35">
      <c r="A1501" s="6">
        <v>45616</v>
      </c>
      <c r="B1501" t="s">
        <v>748</v>
      </c>
      <c r="C1501" t="s">
        <v>55</v>
      </c>
      <c r="D1501" t="s">
        <v>1435</v>
      </c>
      <c r="E1501">
        <v>26</v>
      </c>
      <c r="F1501">
        <v>1</v>
      </c>
      <c r="I1501" t="s">
        <v>47</v>
      </c>
      <c r="J1501" t="s">
        <v>705</v>
      </c>
    </row>
    <row r="1502" spans="1:13" hidden="1" x14ac:dyDescent="0.35">
      <c r="A1502" s="6">
        <v>45616</v>
      </c>
      <c r="B1502" t="s">
        <v>748</v>
      </c>
      <c r="C1502" t="s">
        <v>55</v>
      </c>
      <c r="D1502" t="s">
        <v>1435</v>
      </c>
      <c r="E1502">
        <v>26</v>
      </c>
      <c r="F1502">
        <v>1</v>
      </c>
      <c r="I1502" t="s">
        <v>47</v>
      </c>
      <c r="J1502" t="s">
        <v>705</v>
      </c>
    </row>
    <row r="1503" spans="1:13" hidden="1" x14ac:dyDescent="0.35">
      <c r="A1503" s="6">
        <v>45616</v>
      </c>
      <c r="B1503" t="s">
        <v>743</v>
      </c>
      <c r="C1503" t="s">
        <v>53</v>
      </c>
      <c r="D1503" s="11" t="s">
        <v>1769</v>
      </c>
      <c r="E1503">
        <v>20</v>
      </c>
      <c r="F1503">
        <v>2</v>
      </c>
      <c r="I1503" t="s">
        <v>47</v>
      </c>
    </row>
    <row r="1504" spans="1:13" hidden="1" x14ac:dyDescent="0.35">
      <c r="A1504" s="6">
        <v>45616</v>
      </c>
      <c r="B1504" t="s">
        <v>743</v>
      </c>
      <c r="C1504" t="s">
        <v>53</v>
      </c>
      <c r="D1504" s="11" t="s">
        <v>1769</v>
      </c>
      <c r="E1504">
        <v>20</v>
      </c>
      <c r="F1504">
        <v>2</v>
      </c>
      <c r="I1504" t="s">
        <v>47</v>
      </c>
    </row>
    <row r="1505" spans="1:13" hidden="1" x14ac:dyDescent="0.35">
      <c r="A1505" s="6">
        <v>45616</v>
      </c>
      <c r="B1505" t="s">
        <v>743</v>
      </c>
      <c r="C1505" t="s">
        <v>53</v>
      </c>
      <c r="D1505" s="11" t="s">
        <v>1769</v>
      </c>
      <c r="E1505">
        <v>20</v>
      </c>
      <c r="F1505">
        <v>2</v>
      </c>
      <c r="I1505" t="s">
        <v>47</v>
      </c>
    </row>
    <row r="1506" spans="1:13" x14ac:dyDescent="0.35">
      <c r="A1506" s="6">
        <v>45439</v>
      </c>
      <c r="B1506" t="s">
        <v>54</v>
      </c>
      <c r="C1506" t="s">
        <v>55</v>
      </c>
      <c r="D1506" t="s">
        <v>1254</v>
      </c>
      <c r="E1506">
        <v>19</v>
      </c>
      <c r="F1506">
        <v>1</v>
      </c>
      <c r="I1506" t="s">
        <v>47</v>
      </c>
      <c r="J1506" t="s">
        <v>48</v>
      </c>
      <c r="M1506" t="s">
        <v>47</v>
      </c>
    </row>
    <row r="1507" spans="1:13" x14ac:dyDescent="0.35">
      <c r="A1507" s="6">
        <v>45546</v>
      </c>
      <c r="B1507" t="s">
        <v>54</v>
      </c>
      <c r="C1507" t="s">
        <v>55</v>
      </c>
      <c r="D1507" t="s">
        <v>1254</v>
      </c>
      <c r="E1507">
        <v>20</v>
      </c>
      <c r="F1507">
        <v>3</v>
      </c>
      <c r="I1507" t="s">
        <v>47</v>
      </c>
      <c r="J1507" t="s">
        <v>48</v>
      </c>
      <c r="M1507" t="s">
        <v>47</v>
      </c>
    </row>
    <row r="1508" spans="1:13" x14ac:dyDescent="0.35">
      <c r="A1508" s="6">
        <v>45468</v>
      </c>
      <c r="B1508" t="s">
        <v>259</v>
      </c>
      <c r="C1508" t="s">
        <v>115</v>
      </c>
      <c r="D1508">
        <v>6</v>
      </c>
      <c r="E1508">
        <v>18</v>
      </c>
      <c r="F1508">
        <v>1</v>
      </c>
      <c r="I1508" t="s">
        <v>47</v>
      </c>
      <c r="J1508" t="s">
        <v>48</v>
      </c>
      <c r="M1508" t="s">
        <v>47</v>
      </c>
    </row>
    <row r="1509" spans="1:13" x14ac:dyDescent="0.35">
      <c r="A1509" s="6">
        <v>45574</v>
      </c>
      <c r="B1509" t="s">
        <v>259</v>
      </c>
      <c r="C1509" t="s">
        <v>53</v>
      </c>
      <c r="D1509">
        <v>4</v>
      </c>
      <c r="E1509">
        <v>24</v>
      </c>
      <c r="F1509">
        <v>1</v>
      </c>
      <c r="G1509" t="s">
        <v>35</v>
      </c>
      <c r="L1509" t="s">
        <v>47</v>
      </c>
      <c r="M1509" t="s">
        <v>47</v>
      </c>
    </row>
    <row r="1510" spans="1:13" x14ac:dyDescent="0.35">
      <c r="A1510" s="6">
        <v>45622</v>
      </c>
      <c r="B1510" t="s">
        <v>259</v>
      </c>
      <c r="C1510" t="s">
        <v>53</v>
      </c>
      <c r="D1510">
        <v>4</v>
      </c>
      <c r="E1510">
        <v>21</v>
      </c>
      <c r="F1510">
        <v>2</v>
      </c>
      <c r="I1510" t="s">
        <v>47</v>
      </c>
      <c r="J1510" t="s">
        <v>48</v>
      </c>
      <c r="M1510" t="s">
        <v>47</v>
      </c>
    </row>
    <row r="1511" spans="1:13" x14ac:dyDescent="0.35">
      <c r="A1511" s="6">
        <v>45630</v>
      </c>
      <c r="B1511" t="s">
        <v>259</v>
      </c>
      <c r="C1511" t="s">
        <v>53</v>
      </c>
      <c r="D1511">
        <v>4</v>
      </c>
      <c r="E1511">
        <v>24</v>
      </c>
      <c r="F1511">
        <v>2</v>
      </c>
      <c r="G1511" t="s">
        <v>827</v>
      </c>
      <c r="L1511" t="s">
        <v>47</v>
      </c>
      <c r="M1511" t="s">
        <v>47</v>
      </c>
    </row>
    <row r="1512" spans="1:13" hidden="1" x14ac:dyDescent="0.35">
      <c r="A1512" s="6">
        <v>45616</v>
      </c>
      <c r="B1512" t="s">
        <v>1242</v>
      </c>
      <c r="C1512" t="s">
        <v>64</v>
      </c>
      <c r="D1512" t="s">
        <v>585</v>
      </c>
      <c r="E1512">
        <v>20</v>
      </c>
      <c r="F1512">
        <v>3</v>
      </c>
      <c r="I1512" t="s">
        <v>47</v>
      </c>
      <c r="J1512" t="s">
        <v>48</v>
      </c>
    </row>
    <row r="1513" spans="1:13" hidden="1" x14ac:dyDescent="0.35">
      <c r="A1513" s="6">
        <v>45616</v>
      </c>
      <c r="B1513" t="s">
        <v>1242</v>
      </c>
      <c r="C1513" t="s">
        <v>64</v>
      </c>
      <c r="D1513" t="s">
        <v>585</v>
      </c>
      <c r="E1513">
        <v>20</v>
      </c>
      <c r="F1513">
        <v>3</v>
      </c>
      <c r="I1513" t="s">
        <v>47</v>
      </c>
      <c r="J1513" t="s">
        <v>48</v>
      </c>
    </row>
    <row r="1514" spans="1:13" x14ac:dyDescent="0.35">
      <c r="A1514" s="6">
        <v>45630</v>
      </c>
      <c r="B1514" t="s">
        <v>259</v>
      </c>
      <c r="C1514" t="s">
        <v>115</v>
      </c>
      <c r="D1514">
        <v>7</v>
      </c>
      <c r="E1514">
        <v>23</v>
      </c>
      <c r="F1514">
        <v>1</v>
      </c>
      <c r="I1514" t="s">
        <v>47</v>
      </c>
      <c r="J1514" t="s">
        <v>48</v>
      </c>
      <c r="M1514" t="s">
        <v>47</v>
      </c>
    </row>
    <row r="1515" spans="1:13" x14ac:dyDescent="0.35">
      <c r="A1515" s="6">
        <v>45630</v>
      </c>
      <c r="B1515" t="s">
        <v>259</v>
      </c>
      <c r="C1515" t="s">
        <v>115</v>
      </c>
      <c r="D1515">
        <v>7</v>
      </c>
      <c r="E1515">
        <v>23</v>
      </c>
      <c r="F1515">
        <v>1</v>
      </c>
      <c r="I1515" t="s">
        <v>47</v>
      </c>
      <c r="J1515" t="s">
        <v>48</v>
      </c>
      <c r="M1515" t="s">
        <v>47</v>
      </c>
    </row>
    <row r="1516" spans="1:13" hidden="1" x14ac:dyDescent="0.35">
      <c r="A1516" s="6">
        <v>45616</v>
      </c>
      <c r="B1516" t="s">
        <v>1259</v>
      </c>
      <c r="C1516" t="s">
        <v>225</v>
      </c>
      <c r="D1516">
        <v>1</v>
      </c>
      <c r="E1516">
        <v>1</v>
      </c>
      <c r="F1516">
        <v>1</v>
      </c>
      <c r="I1516" t="s">
        <v>47</v>
      </c>
      <c r="J1516" t="s">
        <v>48</v>
      </c>
    </row>
    <row r="1517" spans="1:13" x14ac:dyDescent="0.35">
      <c r="A1517" s="6">
        <v>45644</v>
      </c>
      <c r="B1517" t="s">
        <v>259</v>
      </c>
      <c r="C1517" t="s">
        <v>115</v>
      </c>
      <c r="D1517">
        <v>10</v>
      </c>
      <c r="E1517">
        <v>11</v>
      </c>
      <c r="F1517">
        <v>1</v>
      </c>
      <c r="I1517" t="s">
        <v>47</v>
      </c>
      <c r="M1517" t="s">
        <v>47</v>
      </c>
    </row>
    <row r="1518" spans="1:13" hidden="1" x14ac:dyDescent="0.35">
      <c r="A1518" s="6">
        <v>45617</v>
      </c>
      <c r="B1518" t="s">
        <v>1724</v>
      </c>
      <c r="C1518" t="s">
        <v>121</v>
      </c>
      <c r="D1518" t="s">
        <v>1546</v>
      </c>
      <c r="E1518">
        <v>22</v>
      </c>
      <c r="F1518">
        <v>3</v>
      </c>
      <c r="G1518" t="s">
        <v>1725</v>
      </c>
    </row>
    <row r="1519" spans="1:13" hidden="1" x14ac:dyDescent="0.35">
      <c r="A1519" s="6">
        <v>45617</v>
      </c>
      <c r="B1519" t="s">
        <v>1724</v>
      </c>
      <c r="C1519" t="s">
        <v>121</v>
      </c>
      <c r="D1519" t="s">
        <v>1715</v>
      </c>
      <c r="E1519">
        <v>22</v>
      </c>
      <c r="F1519">
        <v>3</v>
      </c>
      <c r="G1519" t="s">
        <v>827</v>
      </c>
    </row>
    <row r="1520" spans="1:13" hidden="1" x14ac:dyDescent="0.35">
      <c r="A1520" s="6">
        <v>45617</v>
      </c>
      <c r="B1520" t="s">
        <v>1724</v>
      </c>
      <c r="C1520" t="s">
        <v>121</v>
      </c>
      <c r="D1520" t="s">
        <v>1714</v>
      </c>
      <c r="E1520">
        <v>22</v>
      </c>
      <c r="F1520">
        <v>3</v>
      </c>
      <c r="G1520" t="s">
        <v>1720</v>
      </c>
    </row>
    <row r="1521" spans="1:13" hidden="1" x14ac:dyDescent="0.35">
      <c r="A1521" s="6">
        <v>45617</v>
      </c>
      <c r="B1521" t="s">
        <v>456</v>
      </c>
      <c r="C1521" t="s">
        <v>64</v>
      </c>
      <c r="D1521" t="s">
        <v>585</v>
      </c>
      <c r="E1521">
        <v>15</v>
      </c>
      <c r="F1521">
        <v>3</v>
      </c>
      <c r="G1521" t="s">
        <v>1725</v>
      </c>
    </row>
    <row r="1522" spans="1:13" hidden="1" x14ac:dyDescent="0.35">
      <c r="A1522" s="6">
        <v>45617</v>
      </c>
      <c r="B1522" t="s">
        <v>966</v>
      </c>
      <c r="C1522" t="s">
        <v>55</v>
      </c>
      <c r="D1522" t="s">
        <v>1254</v>
      </c>
      <c r="E1522">
        <v>29</v>
      </c>
      <c r="F1522">
        <v>3</v>
      </c>
      <c r="G1522" t="s">
        <v>1336</v>
      </c>
    </row>
    <row r="1523" spans="1:13" hidden="1" x14ac:dyDescent="0.35">
      <c r="A1523" s="6">
        <v>45617</v>
      </c>
      <c r="B1523" t="s">
        <v>1726</v>
      </c>
      <c r="C1523" t="s">
        <v>1266</v>
      </c>
      <c r="D1523" t="s">
        <v>149</v>
      </c>
      <c r="E1523">
        <v>18</v>
      </c>
      <c r="F1523">
        <v>2</v>
      </c>
      <c r="G1523" t="s">
        <v>1720</v>
      </c>
    </row>
    <row r="1524" spans="1:13" hidden="1" x14ac:dyDescent="0.35">
      <c r="A1524" s="6">
        <v>45617</v>
      </c>
      <c r="B1524" t="s">
        <v>1726</v>
      </c>
      <c r="C1524" t="s">
        <v>1266</v>
      </c>
      <c r="D1524" t="s">
        <v>149</v>
      </c>
      <c r="E1524">
        <v>18</v>
      </c>
      <c r="F1524">
        <v>2</v>
      </c>
      <c r="G1524" t="s">
        <v>1720</v>
      </c>
    </row>
    <row r="1525" spans="1:13" hidden="1" x14ac:dyDescent="0.35">
      <c r="A1525" s="6">
        <v>45617</v>
      </c>
      <c r="B1525" t="s">
        <v>967</v>
      </c>
      <c r="C1525" t="s">
        <v>55</v>
      </c>
      <c r="D1525" t="s">
        <v>1309</v>
      </c>
      <c r="E1525">
        <v>22</v>
      </c>
      <c r="F1525">
        <v>2</v>
      </c>
      <c r="I1525" t="s">
        <v>47</v>
      </c>
      <c r="J1525" t="s">
        <v>48</v>
      </c>
    </row>
    <row r="1526" spans="1:13" x14ac:dyDescent="0.35">
      <c r="A1526" s="6">
        <v>45645</v>
      </c>
      <c r="B1526" t="s">
        <v>259</v>
      </c>
      <c r="C1526" t="s">
        <v>115</v>
      </c>
      <c r="D1526">
        <v>7</v>
      </c>
      <c r="E1526">
        <v>4</v>
      </c>
      <c r="F1526">
        <v>2</v>
      </c>
      <c r="I1526" t="s">
        <v>47</v>
      </c>
      <c r="J1526" t="s">
        <v>48</v>
      </c>
      <c r="M1526" t="s">
        <v>47</v>
      </c>
    </row>
    <row r="1527" spans="1:13" x14ac:dyDescent="0.35">
      <c r="A1527" s="6">
        <v>45645</v>
      </c>
      <c r="B1527" t="s">
        <v>259</v>
      </c>
      <c r="C1527" t="s">
        <v>115</v>
      </c>
      <c r="D1527">
        <v>9</v>
      </c>
      <c r="E1527">
        <v>6</v>
      </c>
      <c r="F1527">
        <v>2</v>
      </c>
      <c r="I1527" t="s">
        <v>47</v>
      </c>
      <c r="J1527" t="s">
        <v>48</v>
      </c>
      <c r="M1527" t="s">
        <v>47</v>
      </c>
    </row>
    <row r="1528" spans="1:13" x14ac:dyDescent="0.35">
      <c r="A1528" s="6">
        <v>45645</v>
      </c>
      <c r="B1528" t="s">
        <v>259</v>
      </c>
      <c r="C1528" t="s">
        <v>115</v>
      </c>
      <c r="D1528" t="s">
        <v>334</v>
      </c>
      <c r="E1528">
        <v>6</v>
      </c>
      <c r="F1528">
        <v>2</v>
      </c>
      <c r="I1528" t="s">
        <v>47</v>
      </c>
      <c r="J1528" t="s">
        <v>48</v>
      </c>
      <c r="M1528" t="s">
        <v>47</v>
      </c>
    </row>
    <row r="1529" spans="1:13" hidden="1" x14ac:dyDescent="0.35">
      <c r="A1529" s="6">
        <v>45617</v>
      </c>
      <c r="B1529" t="s">
        <v>983</v>
      </c>
      <c r="C1529" t="s">
        <v>55</v>
      </c>
      <c r="D1529" t="s">
        <v>1254</v>
      </c>
      <c r="E1529">
        <v>21</v>
      </c>
      <c r="F1529">
        <v>1</v>
      </c>
      <c r="I1529" t="s">
        <v>47</v>
      </c>
      <c r="J1529" t="s">
        <v>48</v>
      </c>
    </row>
    <row r="1530" spans="1:13" hidden="1" x14ac:dyDescent="0.35">
      <c r="A1530" s="6">
        <v>45617</v>
      </c>
      <c r="B1530" t="s">
        <v>983</v>
      </c>
      <c r="C1530" t="s">
        <v>55</v>
      </c>
      <c r="D1530" t="s">
        <v>1254</v>
      </c>
      <c r="E1530">
        <v>21</v>
      </c>
      <c r="F1530">
        <v>1</v>
      </c>
      <c r="I1530" t="s">
        <v>47</v>
      </c>
      <c r="J1530" t="s">
        <v>48</v>
      </c>
    </row>
    <row r="1531" spans="1:13" hidden="1" x14ac:dyDescent="0.35">
      <c r="A1531" s="6">
        <v>45617</v>
      </c>
      <c r="B1531" t="s">
        <v>983</v>
      </c>
      <c r="C1531" t="s">
        <v>55</v>
      </c>
      <c r="D1531" t="s">
        <v>1254</v>
      </c>
      <c r="E1531">
        <v>21</v>
      </c>
      <c r="F1531">
        <v>1</v>
      </c>
      <c r="I1531" t="s">
        <v>47</v>
      </c>
      <c r="J1531" t="s">
        <v>48</v>
      </c>
    </row>
    <row r="1532" spans="1:13" hidden="1" x14ac:dyDescent="0.35">
      <c r="A1532" s="6">
        <v>45617</v>
      </c>
      <c r="B1532" t="s">
        <v>983</v>
      </c>
      <c r="C1532" t="s">
        <v>55</v>
      </c>
      <c r="D1532" t="s">
        <v>1254</v>
      </c>
      <c r="E1532">
        <v>21</v>
      </c>
      <c r="F1532">
        <v>1</v>
      </c>
      <c r="I1532" t="s">
        <v>47</v>
      </c>
      <c r="J1532" t="s">
        <v>48</v>
      </c>
    </row>
    <row r="1533" spans="1:13" hidden="1" x14ac:dyDescent="0.35">
      <c r="A1533" s="6">
        <v>45617</v>
      </c>
      <c r="B1533" t="s">
        <v>1762</v>
      </c>
      <c r="C1533" t="s">
        <v>115</v>
      </c>
      <c r="D1533">
        <v>7</v>
      </c>
      <c r="E1533">
        <v>22</v>
      </c>
      <c r="F1533">
        <v>2</v>
      </c>
      <c r="I1533" t="s">
        <v>47</v>
      </c>
      <c r="J1533" t="s">
        <v>48</v>
      </c>
    </row>
    <row r="1534" spans="1:13" hidden="1" x14ac:dyDescent="0.35">
      <c r="A1534" s="6">
        <v>45617</v>
      </c>
      <c r="B1534" t="s">
        <v>1762</v>
      </c>
      <c r="C1534" t="s">
        <v>115</v>
      </c>
      <c r="D1534">
        <v>7</v>
      </c>
      <c r="E1534">
        <v>22</v>
      </c>
      <c r="F1534">
        <v>2</v>
      </c>
      <c r="I1534" t="s">
        <v>47</v>
      </c>
      <c r="J1534" t="s">
        <v>48</v>
      </c>
    </row>
    <row r="1535" spans="1:13" hidden="1" x14ac:dyDescent="0.35">
      <c r="A1535" s="6">
        <v>45617</v>
      </c>
      <c r="B1535" t="s">
        <v>1762</v>
      </c>
      <c r="C1535" t="s">
        <v>115</v>
      </c>
      <c r="D1535">
        <v>7</v>
      </c>
      <c r="E1535">
        <v>22</v>
      </c>
      <c r="F1535">
        <v>2</v>
      </c>
      <c r="I1535" t="s">
        <v>47</v>
      </c>
      <c r="J1535" t="s">
        <v>48</v>
      </c>
    </row>
    <row r="1536" spans="1:13" hidden="1" x14ac:dyDescent="0.35">
      <c r="A1536" s="6">
        <v>45617</v>
      </c>
      <c r="B1536" t="s">
        <v>1762</v>
      </c>
      <c r="C1536" t="s">
        <v>115</v>
      </c>
      <c r="D1536">
        <v>7</v>
      </c>
      <c r="E1536">
        <v>22</v>
      </c>
      <c r="F1536">
        <v>2</v>
      </c>
      <c r="I1536" t="s">
        <v>47</v>
      </c>
      <c r="J1536" t="s">
        <v>48</v>
      </c>
    </row>
    <row r="1537" spans="1:13" hidden="1" x14ac:dyDescent="0.35">
      <c r="A1537" s="6">
        <v>45617</v>
      </c>
      <c r="B1537" t="s">
        <v>951</v>
      </c>
      <c r="C1537" t="s">
        <v>1266</v>
      </c>
      <c r="D1537" t="s">
        <v>392</v>
      </c>
      <c r="E1537">
        <v>22</v>
      </c>
      <c r="F1537">
        <v>6</v>
      </c>
      <c r="I1537" t="s">
        <v>47</v>
      </c>
      <c r="J1537" t="s">
        <v>48</v>
      </c>
    </row>
    <row r="1538" spans="1:13" x14ac:dyDescent="0.35">
      <c r="A1538" s="6">
        <v>45645</v>
      </c>
      <c r="B1538" t="s">
        <v>259</v>
      </c>
      <c r="C1538" t="s">
        <v>115</v>
      </c>
      <c r="D1538">
        <v>7</v>
      </c>
      <c r="E1538">
        <v>3</v>
      </c>
      <c r="F1538">
        <v>2</v>
      </c>
      <c r="I1538" t="s">
        <v>47</v>
      </c>
      <c r="J1538" t="s">
        <v>48</v>
      </c>
      <c r="M1538" t="s">
        <v>47</v>
      </c>
    </row>
    <row r="1539" spans="1:13" hidden="1" x14ac:dyDescent="0.35">
      <c r="A1539" s="6">
        <v>45617</v>
      </c>
      <c r="B1539" t="s">
        <v>788</v>
      </c>
      <c r="C1539" t="s">
        <v>59</v>
      </c>
      <c r="D1539">
        <v>1</v>
      </c>
      <c r="E1539">
        <v>11</v>
      </c>
      <c r="F1539">
        <v>3</v>
      </c>
      <c r="I1539" t="s">
        <v>47</v>
      </c>
      <c r="J1539" t="s">
        <v>48</v>
      </c>
    </row>
    <row r="1540" spans="1:13" hidden="1" x14ac:dyDescent="0.35">
      <c r="A1540" s="6">
        <v>45617</v>
      </c>
      <c r="B1540" t="s">
        <v>1764</v>
      </c>
      <c r="C1540" t="s">
        <v>115</v>
      </c>
      <c r="D1540">
        <v>10</v>
      </c>
      <c r="E1540">
        <v>23</v>
      </c>
      <c r="F1540">
        <v>2</v>
      </c>
      <c r="I1540" t="s">
        <v>47</v>
      </c>
      <c r="J1540" t="s">
        <v>48</v>
      </c>
    </row>
    <row r="1541" spans="1:13" hidden="1" x14ac:dyDescent="0.35">
      <c r="A1541" s="6">
        <v>45617</v>
      </c>
      <c r="B1541" t="s">
        <v>1764</v>
      </c>
      <c r="C1541" t="s">
        <v>115</v>
      </c>
      <c r="D1541">
        <v>10</v>
      </c>
      <c r="E1541">
        <v>23</v>
      </c>
      <c r="F1541">
        <v>2</v>
      </c>
      <c r="I1541" t="s">
        <v>47</v>
      </c>
      <c r="J1541" t="s">
        <v>48</v>
      </c>
    </row>
    <row r="1542" spans="1:13" hidden="1" x14ac:dyDescent="0.35">
      <c r="A1542" s="6">
        <v>45617</v>
      </c>
      <c r="B1542" t="s">
        <v>1765</v>
      </c>
      <c r="C1542" t="s">
        <v>1266</v>
      </c>
      <c r="D1542" t="s">
        <v>392</v>
      </c>
      <c r="E1542">
        <v>24</v>
      </c>
      <c r="F1542">
        <v>4</v>
      </c>
      <c r="I1542" t="s">
        <v>47</v>
      </c>
      <c r="J1542" t="s">
        <v>48</v>
      </c>
    </row>
    <row r="1543" spans="1:13" hidden="1" x14ac:dyDescent="0.35">
      <c r="A1543" s="6">
        <v>45617</v>
      </c>
      <c r="B1543" t="s">
        <v>1765</v>
      </c>
      <c r="C1543" t="s">
        <v>1266</v>
      </c>
      <c r="D1543" t="s">
        <v>392</v>
      </c>
      <c r="E1543">
        <v>24</v>
      </c>
      <c r="F1543">
        <v>4</v>
      </c>
      <c r="I1543" t="s">
        <v>47</v>
      </c>
      <c r="J1543" t="s">
        <v>48</v>
      </c>
    </row>
    <row r="1544" spans="1:13" hidden="1" x14ac:dyDescent="0.35">
      <c r="A1544" s="6">
        <v>45617</v>
      </c>
      <c r="B1544" t="s">
        <v>1765</v>
      </c>
      <c r="C1544" t="s">
        <v>1266</v>
      </c>
      <c r="D1544" t="s">
        <v>392</v>
      </c>
      <c r="E1544">
        <v>24</v>
      </c>
      <c r="F1544">
        <v>4</v>
      </c>
      <c r="I1544" t="s">
        <v>47</v>
      </c>
      <c r="J1544" t="s">
        <v>48</v>
      </c>
    </row>
    <row r="1545" spans="1:13" hidden="1" x14ac:dyDescent="0.35">
      <c r="A1545" s="6">
        <v>45617</v>
      </c>
      <c r="B1545" t="s">
        <v>1765</v>
      </c>
      <c r="C1545" t="s">
        <v>1266</v>
      </c>
      <c r="D1545" t="s">
        <v>392</v>
      </c>
      <c r="E1545">
        <v>24</v>
      </c>
      <c r="F1545">
        <v>4</v>
      </c>
      <c r="I1545" t="s">
        <v>47</v>
      </c>
      <c r="J1545" t="s">
        <v>48</v>
      </c>
    </row>
    <row r="1546" spans="1:13" hidden="1" x14ac:dyDescent="0.35">
      <c r="A1546" s="6">
        <v>45617</v>
      </c>
      <c r="B1546" t="s">
        <v>1035</v>
      </c>
      <c r="C1546" t="s">
        <v>115</v>
      </c>
      <c r="D1546" s="11" t="s">
        <v>129</v>
      </c>
      <c r="E1546">
        <v>10</v>
      </c>
      <c r="F1546">
        <v>7</v>
      </c>
      <c r="I1546" t="s">
        <v>47</v>
      </c>
      <c r="J1546" t="s">
        <v>48</v>
      </c>
    </row>
    <row r="1547" spans="1:13" x14ac:dyDescent="0.35">
      <c r="A1547" s="6">
        <v>45574</v>
      </c>
      <c r="B1547" t="s">
        <v>259</v>
      </c>
      <c r="C1547" t="s">
        <v>53</v>
      </c>
      <c r="D1547">
        <v>4</v>
      </c>
      <c r="E1547">
        <v>22</v>
      </c>
      <c r="F1547">
        <v>2</v>
      </c>
      <c r="I1547" t="s">
        <v>47</v>
      </c>
      <c r="M1547" t="s">
        <v>47</v>
      </c>
    </row>
    <row r="1548" spans="1:13" x14ac:dyDescent="0.35">
      <c r="A1548" s="6">
        <v>45575</v>
      </c>
      <c r="B1548" t="s">
        <v>259</v>
      </c>
      <c r="C1548" t="s">
        <v>115</v>
      </c>
      <c r="D1548">
        <v>9</v>
      </c>
      <c r="E1548">
        <v>24</v>
      </c>
      <c r="F1548">
        <v>2</v>
      </c>
      <c r="I1548" t="s">
        <v>47</v>
      </c>
      <c r="J1548" t="s">
        <v>48</v>
      </c>
      <c r="M1548" t="s">
        <v>47</v>
      </c>
    </row>
    <row r="1549" spans="1:13" x14ac:dyDescent="0.35">
      <c r="A1549" s="6">
        <v>45630</v>
      </c>
      <c r="B1549" t="s">
        <v>259</v>
      </c>
      <c r="C1549" t="s">
        <v>115</v>
      </c>
      <c r="D1549">
        <v>7</v>
      </c>
      <c r="E1549">
        <v>20</v>
      </c>
      <c r="F1549">
        <v>1</v>
      </c>
      <c r="I1549" t="s">
        <v>47</v>
      </c>
      <c r="J1549" t="s">
        <v>1802</v>
      </c>
      <c r="M1549" t="s">
        <v>47</v>
      </c>
    </row>
    <row r="1550" spans="1:13" x14ac:dyDescent="0.35">
      <c r="A1550" s="6">
        <v>45358</v>
      </c>
      <c r="B1550" t="s">
        <v>1354</v>
      </c>
      <c r="C1550" t="s">
        <v>53</v>
      </c>
      <c r="D1550" t="s">
        <v>370</v>
      </c>
      <c r="E1550">
        <v>10</v>
      </c>
      <c r="F1550">
        <v>1</v>
      </c>
      <c r="I1550" t="s">
        <v>47</v>
      </c>
      <c r="J1550" t="s">
        <v>48</v>
      </c>
      <c r="M1550" t="s">
        <v>47</v>
      </c>
    </row>
    <row r="1551" spans="1:13" x14ac:dyDescent="0.35">
      <c r="A1551" s="6">
        <v>45436</v>
      </c>
      <c r="B1551" t="s">
        <v>1506</v>
      </c>
      <c r="C1551" t="s">
        <v>53</v>
      </c>
      <c r="D1551">
        <v>4</v>
      </c>
      <c r="E1551">
        <v>22</v>
      </c>
      <c r="F1551">
        <v>1</v>
      </c>
      <c r="I1551" t="s">
        <v>47</v>
      </c>
      <c r="J1551" t="s">
        <v>48</v>
      </c>
      <c r="M1551" t="s">
        <v>47</v>
      </c>
    </row>
    <row r="1552" spans="1:13" x14ac:dyDescent="0.35">
      <c r="A1552" s="6">
        <v>45436</v>
      </c>
      <c r="B1552" t="s">
        <v>1506</v>
      </c>
      <c r="C1552" t="s">
        <v>53</v>
      </c>
      <c r="D1552">
        <v>4</v>
      </c>
      <c r="E1552">
        <v>22</v>
      </c>
      <c r="F1552">
        <v>1</v>
      </c>
      <c r="I1552" t="s">
        <v>47</v>
      </c>
      <c r="J1552" t="s">
        <v>48</v>
      </c>
      <c r="M1552" t="s">
        <v>47</v>
      </c>
    </row>
    <row r="1553" spans="1:13" x14ac:dyDescent="0.35">
      <c r="A1553" s="6">
        <v>45460</v>
      </c>
      <c r="B1553" t="s">
        <v>1506</v>
      </c>
      <c r="C1553" t="s">
        <v>115</v>
      </c>
      <c r="D1553">
        <v>8</v>
      </c>
      <c r="E1553">
        <v>20</v>
      </c>
      <c r="F1553">
        <v>2</v>
      </c>
      <c r="I1553" t="s">
        <v>47</v>
      </c>
      <c r="J1553" t="s">
        <v>48</v>
      </c>
      <c r="M1553" t="s">
        <v>47</v>
      </c>
    </row>
    <row r="1554" spans="1:13" hidden="1" x14ac:dyDescent="0.35">
      <c r="A1554" s="6">
        <v>45618</v>
      </c>
      <c r="B1554" t="s">
        <v>1727</v>
      </c>
      <c r="C1554" t="s">
        <v>115</v>
      </c>
      <c r="D1554">
        <v>7</v>
      </c>
      <c r="E1554">
        <v>21</v>
      </c>
      <c r="F1554">
        <v>2</v>
      </c>
      <c r="G1554" t="s">
        <v>827</v>
      </c>
    </row>
    <row r="1555" spans="1:13" hidden="1" x14ac:dyDescent="0.35">
      <c r="A1555" s="6">
        <v>45618</v>
      </c>
      <c r="B1555" t="s">
        <v>1727</v>
      </c>
      <c r="C1555" t="s">
        <v>115</v>
      </c>
      <c r="D1555">
        <v>7</v>
      </c>
      <c r="E1555">
        <v>21</v>
      </c>
      <c r="F1555">
        <v>2</v>
      </c>
      <c r="G1555" t="s">
        <v>827</v>
      </c>
    </row>
    <row r="1556" spans="1:13" hidden="1" x14ac:dyDescent="0.35">
      <c r="A1556" s="6">
        <v>45618</v>
      </c>
      <c r="B1556" t="s">
        <v>1726</v>
      </c>
      <c r="C1556" t="s">
        <v>1266</v>
      </c>
      <c r="D1556" t="s">
        <v>149</v>
      </c>
      <c r="E1556">
        <v>20</v>
      </c>
      <c r="F1556">
        <v>2</v>
      </c>
      <c r="G1556" t="s">
        <v>1720</v>
      </c>
    </row>
    <row r="1557" spans="1:13" hidden="1" x14ac:dyDescent="0.35">
      <c r="A1557" s="6">
        <v>45618</v>
      </c>
      <c r="B1557" t="s">
        <v>1726</v>
      </c>
      <c r="C1557" t="s">
        <v>1266</v>
      </c>
      <c r="D1557" t="s">
        <v>149</v>
      </c>
      <c r="E1557">
        <v>20</v>
      </c>
      <c r="F1557">
        <v>2</v>
      </c>
      <c r="G1557" t="s">
        <v>1720</v>
      </c>
    </row>
    <row r="1558" spans="1:13" hidden="1" x14ac:dyDescent="0.35">
      <c r="A1558" s="6">
        <v>45618</v>
      </c>
      <c r="B1558" t="s">
        <v>1728</v>
      </c>
      <c r="C1558" t="s">
        <v>53</v>
      </c>
      <c r="D1558" t="s">
        <v>1247</v>
      </c>
      <c r="E1558">
        <v>8</v>
      </c>
      <c r="F1558">
        <v>4</v>
      </c>
      <c r="G1558" t="s">
        <v>828</v>
      </c>
    </row>
    <row r="1559" spans="1:13" hidden="1" x14ac:dyDescent="0.35">
      <c r="A1559" s="6">
        <v>45618</v>
      </c>
      <c r="B1559" t="s">
        <v>1757</v>
      </c>
      <c r="C1559" t="s">
        <v>55</v>
      </c>
      <c r="D1559" t="s">
        <v>1254</v>
      </c>
      <c r="E1559">
        <v>28</v>
      </c>
      <c r="F1559">
        <v>2</v>
      </c>
      <c r="I1559" t="s">
        <v>47</v>
      </c>
      <c r="J1559" t="s">
        <v>48</v>
      </c>
    </row>
    <row r="1560" spans="1:13" x14ac:dyDescent="0.35">
      <c r="A1560" s="6">
        <v>45555</v>
      </c>
      <c r="B1560" t="s">
        <v>1506</v>
      </c>
      <c r="C1560" t="s">
        <v>53</v>
      </c>
      <c r="D1560" t="s">
        <v>249</v>
      </c>
      <c r="E1560">
        <v>16</v>
      </c>
      <c r="F1560">
        <v>3</v>
      </c>
      <c r="I1560" t="s">
        <v>47</v>
      </c>
      <c r="J1560" t="s">
        <v>705</v>
      </c>
      <c r="M1560" t="s">
        <v>47</v>
      </c>
    </row>
    <row r="1561" spans="1:13" hidden="1" x14ac:dyDescent="0.35">
      <c r="A1561" s="6">
        <v>45618</v>
      </c>
      <c r="B1561" t="s">
        <v>953</v>
      </c>
      <c r="C1561" t="s">
        <v>115</v>
      </c>
      <c r="D1561">
        <v>7</v>
      </c>
      <c r="E1561">
        <v>7</v>
      </c>
      <c r="F1561">
        <v>5</v>
      </c>
      <c r="I1561" t="s">
        <v>57</v>
      </c>
      <c r="J1561" t="s">
        <v>48</v>
      </c>
    </row>
    <row r="1562" spans="1:13" x14ac:dyDescent="0.35">
      <c r="A1562" s="6">
        <v>45581</v>
      </c>
      <c r="B1562" t="s">
        <v>938</v>
      </c>
      <c r="C1562" t="s">
        <v>121</v>
      </c>
      <c r="D1562" t="s">
        <v>118</v>
      </c>
      <c r="E1562">
        <v>15</v>
      </c>
      <c r="F1562">
        <v>5</v>
      </c>
      <c r="I1562" t="s">
        <v>47</v>
      </c>
      <c r="J1562" t="s">
        <v>48</v>
      </c>
      <c r="M1562" t="s">
        <v>47</v>
      </c>
    </row>
    <row r="1563" spans="1:13" x14ac:dyDescent="0.35">
      <c r="A1563" s="6">
        <v>45425</v>
      </c>
      <c r="B1563" t="s">
        <v>1542</v>
      </c>
      <c r="C1563" t="s">
        <v>50</v>
      </c>
      <c r="D1563">
        <v>7</v>
      </c>
      <c r="E1563">
        <v>21</v>
      </c>
      <c r="F1563">
        <v>2</v>
      </c>
      <c r="I1563" t="s">
        <v>47</v>
      </c>
      <c r="J1563" t="s">
        <v>1396</v>
      </c>
      <c r="M1563" t="s">
        <v>47</v>
      </c>
    </row>
    <row r="1564" spans="1:13" x14ac:dyDescent="0.35">
      <c r="A1564" s="6">
        <v>45446</v>
      </c>
      <c r="B1564" t="s">
        <v>1542</v>
      </c>
      <c r="C1564" t="s">
        <v>50</v>
      </c>
      <c r="D1564" t="s">
        <v>129</v>
      </c>
      <c r="E1564">
        <v>22</v>
      </c>
      <c r="F1564">
        <v>1</v>
      </c>
      <c r="I1564" t="s">
        <v>47</v>
      </c>
      <c r="J1564" t="s">
        <v>48</v>
      </c>
      <c r="M1564" t="s">
        <v>47</v>
      </c>
    </row>
    <row r="1565" spans="1:13" hidden="1" x14ac:dyDescent="0.35">
      <c r="A1565" s="6">
        <v>45621</v>
      </c>
      <c r="B1565" t="s">
        <v>843</v>
      </c>
      <c r="C1565" t="s">
        <v>53</v>
      </c>
      <c r="D1565">
        <v>3</v>
      </c>
      <c r="E1565">
        <v>23</v>
      </c>
      <c r="F1565">
        <v>2</v>
      </c>
      <c r="G1565" t="s">
        <v>827</v>
      </c>
    </row>
    <row r="1566" spans="1:13" hidden="1" x14ac:dyDescent="0.35">
      <c r="A1566" s="6">
        <v>45621</v>
      </c>
      <c r="B1566" t="s">
        <v>843</v>
      </c>
      <c r="C1566" t="s">
        <v>53</v>
      </c>
      <c r="D1566">
        <v>3</v>
      </c>
      <c r="E1566">
        <v>23</v>
      </c>
      <c r="F1566">
        <v>2</v>
      </c>
      <c r="G1566" t="s">
        <v>827</v>
      </c>
    </row>
    <row r="1567" spans="1:13" hidden="1" x14ac:dyDescent="0.35">
      <c r="A1567" s="6">
        <v>45621</v>
      </c>
      <c r="B1567" t="s">
        <v>843</v>
      </c>
      <c r="C1567" t="s">
        <v>53</v>
      </c>
      <c r="D1567">
        <v>3</v>
      </c>
      <c r="E1567">
        <v>23</v>
      </c>
      <c r="F1567">
        <v>2</v>
      </c>
      <c r="G1567" t="s">
        <v>827</v>
      </c>
    </row>
    <row r="1568" spans="1:13" hidden="1" x14ac:dyDescent="0.35">
      <c r="A1568" s="6">
        <v>45621</v>
      </c>
      <c r="B1568" t="s">
        <v>843</v>
      </c>
      <c r="C1568" t="s">
        <v>53</v>
      </c>
      <c r="D1568">
        <v>3</v>
      </c>
      <c r="E1568">
        <v>23</v>
      </c>
      <c r="F1568">
        <v>2</v>
      </c>
      <c r="G1568" t="s">
        <v>827</v>
      </c>
    </row>
    <row r="1569" spans="1:13" hidden="1" x14ac:dyDescent="0.35">
      <c r="A1569" s="6">
        <v>45621</v>
      </c>
      <c r="B1569" t="s">
        <v>743</v>
      </c>
      <c r="C1569" t="s">
        <v>59</v>
      </c>
      <c r="D1569" t="s">
        <v>1247</v>
      </c>
      <c r="E1569">
        <v>7</v>
      </c>
      <c r="F1569">
        <v>2</v>
      </c>
      <c r="I1569" t="s">
        <v>47</v>
      </c>
      <c r="J1569" t="s">
        <v>48</v>
      </c>
    </row>
    <row r="1570" spans="1:13" hidden="1" x14ac:dyDescent="0.35">
      <c r="A1570" s="6">
        <v>45621</v>
      </c>
      <c r="B1570" t="s">
        <v>1799</v>
      </c>
      <c r="C1570" t="s">
        <v>55</v>
      </c>
      <c r="D1570" t="s">
        <v>1254</v>
      </c>
      <c r="E1570">
        <v>14</v>
      </c>
      <c r="F1570">
        <v>2</v>
      </c>
      <c r="I1570" t="s">
        <v>47</v>
      </c>
      <c r="J1570" t="s">
        <v>48</v>
      </c>
    </row>
    <row r="1571" spans="1:13" x14ac:dyDescent="0.35">
      <c r="A1571" s="6">
        <v>45446</v>
      </c>
      <c r="B1571" t="s">
        <v>1542</v>
      </c>
      <c r="C1571" t="s">
        <v>50</v>
      </c>
      <c r="D1571" t="s">
        <v>129</v>
      </c>
      <c r="E1571">
        <v>22</v>
      </c>
      <c r="F1571">
        <v>1</v>
      </c>
      <c r="I1571" t="s">
        <v>47</v>
      </c>
      <c r="J1571" t="s">
        <v>48</v>
      </c>
      <c r="M1571" t="s">
        <v>47</v>
      </c>
    </row>
    <row r="1572" spans="1:13" x14ac:dyDescent="0.35">
      <c r="A1572" s="6">
        <v>45446</v>
      </c>
      <c r="B1572" t="s">
        <v>1542</v>
      </c>
      <c r="C1572" t="s">
        <v>50</v>
      </c>
      <c r="D1572" t="s">
        <v>129</v>
      </c>
      <c r="E1572">
        <v>22</v>
      </c>
      <c r="F1572">
        <v>1</v>
      </c>
      <c r="I1572" t="s">
        <v>47</v>
      </c>
      <c r="J1572" t="s">
        <v>48</v>
      </c>
      <c r="M1572" t="s">
        <v>47</v>
      </c>
    </row>
    <row r="1573" spans="1:13" hidden="1" x14ac:dyDescent="0.35">
      <c r="A1573" s="6">
        <v>45621</v>
      </c>
      <c r="B1573" t="s">
        <v>1800</v>
      </c>
      <c r="C1573" t="s">
        <v>55</v>
      </c>
      <c r="D1573" t="s">
        <v>392</v>
      </c>
      <c r="E1573">
        <v>23</v>
      </c>
      <c r="F1573">
        <v>6</v>
      </c>
      <c r="I1573" t="s">
        <v>47</v>
      </c>
      <c r="J1573" t="s">
        <v>48</v>
      </c>
    </row>
    <row r="1574" spans="1:13" hidden="1" x14ac:dyDescent="0.35">
      <c r="A1574" s="6">
        <v>45621</v>
      </c>
      <c r="B1574" t="s">
        <v>1800</v>
      </c>
      <c r="C1574" t="s">
        <v>55</v>
      </c>
      <c r="D1574" t="s">
        <v>392</v>
      </c>
      <c r="E1574">
        <v>23</v>
      </c>
      <c r="F1574">
        <v>6</v>
      </c>
      <c r="I1574" t="s">
        <v>47</v>
      </c>
      <c r="J1574" t="s">
        <v>48</v>
      </c>
    </row>
    <row r="1575" spans="1:13" x14ac:dyDescent="0.35">
      <c r="A1575" s="6">
        <v>45553</v>
      </c>
      <c r="B1575" t="s">
        <v>1542</v>
      </c>
      <c r="C1575" t="s">
        <v>50</v>
      </c>
      <c r="D1575">
        <v>7</v>
      </c>
      <c r="E1575">
        <v>23</v>
      </c>
      <c r="F1575">
        <v>2</v>
      </c>
      <c r="G1575" t="s">
        <v>34</v>
      </c>
      <c r="L1575" t="s">
        <v>47</v>
      </c>
      <c r="M1575" t="s">
        <v>47</v>
      </c>
    </row>
    <row r="1576" spans="1:13" x14ac:dyDescent="0.35">
      <c r="A1576" s="6">
        <v>45615</v>
      </c>
      <c r="B1576" t="s">
        <v>1542</v>
      </c>
      <c r="C1576" t="s">
        <v>53</v>
      </c>
      <c r="D1576">
        <v>3</v>
      </c>
      <c r="E1576">
        <v>27</v>
      </c>
      <c r="F1576">
        <v>2</v>
      </c>
      <c r="G1576" t="s">
        <v>827</v>
      </c>
      <c r="L1576" t="s">
        <v>47</v>
      </c>
      <c r="M1576" t="s">
        <v>47</v>
      </c>
    </row>
    <row r="1577" spans="1:13" x14ac:dyDescent="0.35">
      <c r="A1577" s="6">
        <v>45615</v>
      </c>
      <c r="B1577" t="s">
        <v>1542</v>
      </c>
      <c r="C1577" t="s">
        <v>59</v>
      </c>
      <c r="D1577">
        <v>3</v>
      </c>
      <c r="E1577">
        <v>25</v>
      </c>
      <c r="F1577">
        <v>2</v>
      </c>
      <c r="I1577" t="s">
        <v>47</v>
      </c>
      <c r="J1577" t="s">
        <v>48</v>
      </c>
      <c r="M1577" t="s">
        <v>47</v>
      </c>
    </row>
    <row r="1578" spans="1:13" x14ac:dyDescent="0.35">
      <c r="A1578" s="6">
        <v>45637</v>
      </c>
      <c r="B1578" t="s">
        <v>1542</v>
      </c>
      <c r="C1578" t="s">
        <v>284</v>
      </c>
      <c r="D1578">
        <v>3</v>
      </c>
      <c r="E1578">
        <v>28</v>
      </c>
      <c r="F1578">
        <v>2</v>
      </c>
      <c r="G1578" t="s">
        <v>827</v>
      </c>
      <c r="L1578" t="s">
        <v>47</v>
      </c>
      <c r="M1578" t="s">
        <v>47</v>
      </c>
    </row>
    <row r="1579" spans="1:13" hidden="1" x14ac:dyDescent="0.35">
      <c r="A1579" s="6">
        <v>45621</v>
      </c>
      <c r="B1579" t="s">
        <v>1803</v>
      </c>
      <c r="C1579" t="s">
        <v>53</v>
      </c>
      <c r="D1579">
        <v>6</v>
      </c>
      <c r="E1579">
        <v>15</v>
      </c>
      <c r="F1579">
        <v>2</v>
      </c>
      <c r="I1579" t="s">
        <v>47</v>
      </c>
      <c r="J1579" t="s">
        <v>1802</v>
      </c>
    </row>
    <row r="1580" spans="1:13" x14ac:dyDescent="0.35">
      <c r="A1580" s="6">
        <v>45642</v>
      </c>
      <c r="B1580" t="s">
        <v>1542</v>
      </c>
      <c r="C1580" t="s">
        <v>284</v>
      </c>
      <c r="D1580">
        <v>6</v>
      </c>
      <c r="E1580">
        <v>19</v>
      </c>
      <c r="F1580">
        <v>2</v>
      </c>
      <c r="I1580" t="s">
        <v>47</v>
      </c>
      <c r="J1580" t="s">
        <v>1802</v>
      </c>
      <c r="M1580" t="s">
        <v>47</v>
      </c>
    </row>
    <row r="1581" spans="1:13" hidden="1" x14ac:dyDescent="0.35">
      <c r="A1581" s="6">
        <v>45621</v>
      </c>
      <c r="B1581" t="s">
        <v>1804</v>
      </c>
      <c r="C1581" t="s">
        <v>55</v>
      </c>
      <c r="D1581" t="s">
        <v>392</v>
      </c>
      <c r="E1581">
        <v>20</v>
      </c>
      <c r="F1581">
        <v>2</v>
      </c>
      <c r="I1581" t="s">
        <v>47</v>
      </c>
    </row>
    <row r="1582" spans="1:13" hidden="1" x14ac:dyDescent="0.35">
      <c r="A1582" s="6">
        <v>45621</v>
      </c>
      <c r="B1582" t="s">
        <v>1804</v>
      </c>
      <c r="C1582" t="s">
        <v>55</v>
      </c>
      <c r="D1582" t="s">
        <v>392</v>
      </c>
      <c r="E1582">
        <v>20</v>
      </c>
      <c r="F1582">
        <v>2</v>
      </c>
      <c r="I1582" t="s">
        <v>47</v>
      </c>
    </row>
    <row r="1583" spans="1:13" hidden="1" x14ac:dyDescent="0.35">
      <c r="A1583" s="6">
        <v>45621</v>
      </c>
      <c r="B1583" t="s">
        <v>246</v>
      </c>
      <c r="C1583" t="s">
        <v>55</v>
      </c>
      <c r="D1583" t="s">
        <v>1254</v>
      </c>
      <c r="E1583">
        <v>25</v>
      </c>
      <c r="F1583">
        <v>2</v>
      </c>
      <c r="I1583" t="s">
        <v>47</v>
      </c>
      <c r="J1583" t="s">
        <v>48</v>
      </c>
    </row>
    <row r="1584" spans="1:13" hidden="1" x14ac:dyDescent="0.35">
      <c r="A1584" s="6">
        <v>45621</v>
      </c>
      <c r="B1584" t="s">
        <v>246</v>
      </c>
      <c r="C1584" t="s">
        <v>55</v>
      </c>
      <c r="D1584" t="s">
        <v>1254</v>
      </c>
      <c r="E1584">
        <v>25</v>
      </c>
      <c r="F1584">
        <v>2</v>
      </c>
      <c r="I1584" t="s">
        <v>47</v>
      </c>
      <c r="J1584" t="s">
        <v>48</v>
      </c>
    </row>
    <row r="1585" spans="1:13" x14ac:dyDescent="0.35">
      <c r="A1585" s="6">
        <v>45386</v>
      </c>
      <c r="B1585" t="s">
        <v>841</v>
      </c>
      <c r="C1585" t="s">
        <v>53</v>
      </c>
      <c r="E1585">
        <v>23</v>
      </c>
      <c r="F1585">
        <v>1</v>
      </c>
      <c r="H1585" t="s">
        <v>47</v>
      </c>
      <c r="M1585" t="s">
        <v>47</v>
      </c>
    </row>
    <row r="1586" spans="1:13" x14ac:dyDescent="0.35">
      <c r="A1586" s="6">
        <v>45386</v>
      </c>
      <c r="B1586" t="s">
        <v>841</v>
      </c>
      <c r="C1586" t="s">
        <v>115</v>
      </c>
      <c r="D1586">
        <v>7</v>
      </c>
      <c r="E1586">
        <v>25</v>
      </c>
      <c r="F1586">
        <v>2</v>
      </c>
      <c r="G1586" t="s">
        <v>32</v>
      </c>
      <c r="L1586" t="s">
        <v>47</v>
      </c>
      <c r="M1586" t="s">
        <v>47</v>
      </c>
    </row>
    <row r="1587" spans="1:13" x14ac:dyDescent="0.35">
      <c r="A1587" s="6">
        <v>45427</v>
      </c>
      <c r="B1587" t="s">
        <v>841</v>
      </c>
      <c r="C1587" t="s">
        <v>115</v>
      </c>
      <c r="D1587">
        <v>8</v>
      </c>
      <c r="E1587">
        <v>27</v>
      </c>
      <c r="F1587">
        <v>2</v>
      </c>
      <c r="I1587" t="s">
        <v>47</v>
      </c>
      <c r="J1587" t="s">
        <v>48</v>
      </c>
      <c r="M1587" t="s">
        <v>47</v>
      </c>
    </row>
    <row r="1588" spans="1:13" x14ac:dyDescent="0.35">
      <c r="A1588" s="6">
        <v>45427</v>
      </c>
      <c r="B1588" t="s">
        <v>841</v>
      </c>
      <c r="C1588" t="s">
        <v>115</v>
      </c>
      <c r="D1588">
        <v>8</v>
      </c>
      <c r="E1588">
        <v>27</v>
      </c>
      <c r="F1588">
        <v>2</v>
      </c>
      <c r="I1588" t="s">
        <v>47</v>
      </c>
      <c r="J1588" t="s">
        <v>48</v>
      </c>
      <c r="M1588" t="s">
        <v>47</v>
      </c>
    </row>
    <row r="1589" spans="1:13" hidden="1" x14ac:dyDescent="0.35">
      <c r="A1589" s="6">
        <v>45621</v>
      </c>
      <c r="B1589" t="s">
        <v>1808</v>
      </c>
      <c r="C1589" t="s">
        <v>59</v>
      </c>
      <c r="D1589" t="s">
        <v>272</v>
      </c>
      <c r="E1589">
        <v>23</v>
      </c>
      <c r="F1589">
        <v>2</v>
      </c>
      <c r="I1589" t="s">
        <v>47</v>
      </c>
      <c r="J1589" t="s">
        <v>48</v>
      </c>
    </row>
    <row r="1590" spans="1:13" hidden="1" x14ac:dyDescent="0.35">
      <c r="A1590" s="6">
        <v>45621</v>
      </c>
      <c r="B1590" t="s">
        <v>1808</v>
      </c>
      <c r="C1590" t="s">
        <v>59</v>
      </c>
      <c r="D1590" t="s">
        <v>272</v>
      </c>
      <c r="E1590">
        <v>23</v>
      </c>
      <c r="F1590">
        <v>2</v>
      </c>
      <c r="I1590" t="s">
        <v>47</v>
      </c>
      <c r="J1590" t="s">
        <v>48</v>
      </c>
    </row>
    <row r="1591" spans="1:13" hidden="1" x14ac:dyDescent="0.35">
      <c r="A1591" s="6">
        <v>45621</v>
      </c>
      <c r="B1591" t="s">
        <v>1808</v>
      </c>
      <c r="C1591" t="s">
        <v>59</v>
      </c>
      <c r="D1591" t="s">
        <v>272</v>
      </c>
      <c r="E1591">
        <v>23</v>
      </c>
      <c r="F1591">
        <v>2</v>
      </c>
      <c r="I1591" t="s">
        <v>47</v>
      </c>
      <c r="J1591" t="s">
        <v>48</v>
      </c>
    </row>
    <row r="1592" spans="1:13" hidden="1" x14ac:dyDescent="0.35">
      <c r="A1592" s="6">
        <v>45621</v>
      </c>
      <c r="B1592" t="s">
        <v>1808</v>
      </c>
      <c r="C1592" t="s">
        <v>59</v>
      </c>
      <c r="D1592" t="s">
        <v>272</v>
      </c>
      <c r="E1592">
        <v>23</v>
      </c>
      <c r="F1592">
        <v>2</v>
      </c>
      <c r="I1592" t="s">
        <v>47</v>
      </c>
      <c r="J1592" t="s">
        <v>48</v>
      </c>
    </row>
    <row r="1593" spans="1:13" hidden="1" x14ac:dyDescent="0.35">
      <c r="A1593" s="6">
        <v>45621</v>
      </c>
      <c r="B1593" t="s">
        <v>1808</v>
      </c>
      <c r="C1593" t="s">
        <v>59</v>
      </c>
      <c r="D1593" t="s">
        <v>272</v>
      </c>
      <c r="E1593">
        <v>23</v>
      </c>
      <c r="F1593">
        <v>2</v>
      </c>
      <c r="I1593" t="s">
        <v>47</v>
      </c>
      <c r="J1593" t="s">
        <v>48</v>
      </c>
    </row>
    <row r="1594" spans="1:13" hidden="1" x14ac:dyDescent="0.35">
      <c r="A1594" s="6">
        <v>45621</v>
      </c>
      <c r="B1594" t="s">
        <v>1808</v>
      </c>
      <c r="C1594" t="s">
        <v>59</v>
      </c>
      <c r="D1594" t="s">
        <v>272</v>
      </c>
      <c r="E1594">
        <v>23</v>
      </c>
      <c r="F1594">
        <v>2</v>
      </c>
      <c r="I1594" t="s">
        <v>47</v>
      </c>
      <c r="J1594" t="s">
        <v>48</v>
      </c>
    </row>
    <row r="1595" spans="1:13" hidden="1" x14ac:dyDescent="0.35">
      <c r="A1595" s="6">
        <v>45621</v>
      </c>
      <c r="B1595" t="s">
        <v>1808</v>
      </c>
      <c r="C1595" t="s">
        <v>59</v>
      </c>
      <c r="D1595" t="s">
        <v>272</v>
      </c>
      <c r="E1595">
        <v>23</v>
      </c>
      <c r="F1595">
        <v>2</v>
      </c>
      <c r="I1595" t="s">
        <v>47</v>
      </c>
      <c r="J1595" t="s">
        <v>48</v>
      </c>
    </row>
    <row r="1596" spans="1:13" hidden="1" x14ac:dyDescent="0.35">
      <c r="A1596" s="6">
        <v>45621</v>
      </c>
      <c r="B1596" t="s">
        <v>1808</v>
      </c>
      <c r="C1596" t="s">
        <v>59</v>
      </c>
      <c r="D1596" t="s">
        <v>272</v>
      </c>
      <c r="E1596">
        <v>23</v>
      </c>
      <c r="F1596">
        <v>2</v>
      </c>
      <c r="I1596" t="s">
        <v>47</v>
      </c>
      <c r="J1596" t="s">
        <v>48</v>
      </c>
    </row>
    <row r="1597" spans="1:13" hidden="1" x14ac:dyDescent="0.35">
      <c r="A1597" s="6">
        <v>45621</v>
      </c>
      <c r="B1597" t="s">
        <v>1808</v>
      </c>
      <c r="C1597" t="s">
        <v>59</v>
      </c>
      <c r="D1597" t="s">
        <v>272</v>
      </c>
      <c r="E1597">
        <v>23</v>
      </c>
      <c r="F1597">
        <v>2</v>
      </c>
      <c r="I1597" t="s">
        <v>47</v>
      </c>
      <c r="J1597" t="s">
        <v>48</v>
      </c>
    </row>
    <row r="1598" spans="1:13" hidden="1" x14ac:dyDescent="0.35">
      <c r="A1598" s="6">
        <v>45621</v>
      </c>
      <c r="B1598" t="s">
        <v>1808</v>
      </c>
      <c r="C1598" t="s">
        <v>59</v>
      </c>
      <c r="D1598" t="s">
        <v>272</v>
      </c>
      <c r="E1598">
        <v>23</v>
      </c>
      <c r="F1598">
        <v>2</v>
      </c>
      <c r="I1598" t="s">
        <v>47</v>
      </c>
      <c r="J1598" t="s">
        <v>48</v>
      </c>
    </row>
    <row r="1599" spans="1:13" hidden="1" x14ac:dyDescent="0.35">
      <c r="A1599" s="6">
        <v>45621</v>
      </c>
      <c r="B1599" t="s">
        <v>1259</v>
      </c>
      <c r="C1599" t="s">
        <v>225</v>
      </c>
      <c r="D1599">
        <v>2</v>
      </c>
      <c r="E1599">
        <v>2</v>
      </c>
      <c r="F1599">
        <v>2</v>
      </c>
      <c r="I1599" t="s">
        <v>47</v>
      </c>
      <c r="J1599" t="s">
        <v>48</v>
      </c>
    </row>
    <row r="1600" spans="1:13" x14ac:dyDescent="0.35">
      <c r="A1600" s="6">
        <v>45567</v>
      </c>
      <c r="B1600" t="s">
        <v>841</v>
      </c>
      <c r="C1600" t="s">
        <v>115</v>
      </c>
      <c r="D1600">
        <v>7</v>
      </c>
      <c r="E1600">
        <v>24</v>
      </c>
      <c r="F1600">
        <v>1</v>
      </c>
      <c r="G1600" t="s">
        <v>32</v>
      </c>
      <c r="L1600" t="s">
        <v>47</v>
      </c>
      <c r="M1600" t="s">
        <v>47</v>
      </c>
    </row>
    <row r="1601" spans="1:13" x14ac:dyDescent="0.35">
      <c r="A1601" s="6">
        <v>45567</v>
      </c>
      <c r="B1601" t="s">
        <v>841</v>
      </c>
      <c r="C1601" t="s">
        <v>115</v>
      </c>
      <c r="D1601">
        <v>7</v>
      </c>
      <c r="E1601">
        <v>24</v>
      </c>
      <c r="F1601">
        <v>1</v>
      </c>
      <c r="G1601" t="s">
        <v>32</v>
      </c>
      <c r="L1601" t="s">
        <v>47</v>
      </c>
      <c r="M1601" t="s">
        <v>47</v>
      </c>
    </row>
    <row r="1602" spans="1:13" hidden="1" x14ac:dyDescent="0.35">
      <c r="A1602" s="6">
        <v>45622</v>
      </c>
      <c r="B1602" t="s">
        <v>1729</v>
      </c>
      <c r="C1602" t="s">
        <v>53</v>
      </c>
      <c r="D1602">
        <v>5</v>
      </c>
      <c r="E1602">
        <v>23</v>
      </c>
      <c r="F1602">
        <v>2</v>
      </c>
      <c r="G1602" t="s">
        <v>827</v>
      </c>
    </row>
    <row r="1603" spans="1:13" hidden="1" x14ac:dyDescent="0.35">
      <c r="A1603" s="6">
        <v>45622</v>
      </c>
      <c r="B1603" t="s">
        <v>1729</v>
      </c>
      <c r="C1603" t="s">
        <v>53</v>
      </c>
      <c r="D1603">
        <v>5</v>
      </c>
      <c r="E1603">
        <v>23</v>
      </c>
      <c r="F1603">
        <v>2</v>
      </c>
      <c r="G1603" t="s">
        <v>827</v>
      </c>
    </row>
    <row r="1604" spans="1:13" hidden="1" x14ac:dyDescent="0.35">
      <c r="A1604" s="6">
        <v>45622</v>
      </c>
      <c r="B1604" t="s">
        <v>1730</v>
      </c>
      <c r="C1604" t="s">
        <v>115</v>
      </c>
      <c r="D1604" t="s">
        <v>149</v>
      </c>
      <c r="E1604">
        <v>24</v>
      </c>
      <c r="F1604">
        <v>1</v>
      </c>
      <c r="G1604" t="s">
        <v>1720</v>
      </c>
    </row>
    <row r="1605" spans="1:13" hidden="1" x14ac:dyDescent="0.35">
      <c r="A1605" s="6">
        <v>45622</v>
      </c>
      <c r="B1605" t="s">
        <v>1730</v>
      </c>
      <c r="C1605" t="s">
        <v>115</v>
      </c>
      <c r="D1605" t="s">
        <v>149</v>
      </c>
      <c r="E1605">
        <v>24</v>
      </c>
      <c r="F1605">
        <v>1</v>
      </c>
      <c r="G1605" t="s">
        <v>1720</v>
      </c>
    </row>
    <row r="1606" spans="1:13" x14ac:dyDescent="0.35">
      <c r="A1606" s="6">
        <v>45635</v>
      </c>
      <c r="B1606" t="s">
        <v>841</v>
      </c>
      <c r="C1606" t="s">
        <v>59</v>
      </c>
      <c r="D1606">
        <v>2</v>
      </c>
      <c r="E1606">
        <v>19</v>
      </c>
      <c r="F1606">
        <v>2</v>
      </c>
      <c r="G1606" t="s">
        <v>1725</v>
      </c>
      <c r="L1606" t="s">
        <v>47</v>
      </c>
      <c r="M1606" t="s">
        <v>47</v>
      </c>
    </row>
    <row r="1607" spans="1:13" x14ac:dyDescent="0.35">
      <c r="A1607" s="6">
        <v>45635</v>
      </c>
      <c r="B1607" t="s">
        <v>841</v>
      </c>
      <c r="C1607" t="s">
        <v>59</v>
      </c>
      <c r="D1607">
        <v>1</v>
      </c>
      <c r="E1607">
        <v>20</v>
      </c>
      <c r="F1607">
        <v>3</v>
      </c>
      <c r="I1607" t="s">
        <v>47</v>
      </c>
      <c r="J1607" t="s">
        <v>48</v>
      </c>
      <c r="M1607" t="s">
        <v>47</v>
      </c>
    </row>
    <row r="1608" spans="1:13" x14ac:dyDescent="0.35">
      <c r="A1608" s="6">
        <v>45635</v>
      </c>
      <c r="B1608" t="s">
        <v>841</v>
      </c>
      <c r="C1608" t="s">
        <v>59</v>
      </c>
      <c r="D1608">
        <v>1</v>
      </c>
      <c r="E1608">
        <v>20</v>
      </c>
      <c r="F1608">
        <v>3</v>
      </c>
      <c r="I1608" t="s">
        <v>47</v>
      </c>
      <c r="J1608" t="s">
        <v>48</v>
      </c>
      <c r="M1608" t="s">
        <v>47</v>
      </c>
    </row>
    <row r="1609" spans="1:13" x14ac:dyDescent="0.35">
      <c r="A1609" s="6">
        <v>45635</v>
      </c>
      <c r="B1609" t="s">
        <v>841</v>
      </c>
      <c r="C1609" t="s">
        <v>59</v>
      </c>
      <c r="D1609">
        <v>2</v>
      </c>
      <c r="E1609">
        <v>19</v>
      </c>
      <c r="F1609">
        <v>2</v>
      </c>
      <c r="I1609" t="s">
        <v>47</v>
      </c>
      <c r="J1609" t="s">
        <v>48</v>
      </c>
      <c r="M1609" t="s">
        <v>47</v>
      </c>
    </row>
    <row r="1610" spans="1:13" hidden="1" x14ac:dyDescent="0.35">
      <c r="A1610" s="6">
        <v>45622</v>
      </c>
      <c r="B1610" t="s">
        <v>1810</v>
      </c>
      <c r="C1610" t="s">
        <v>53</v>
      </c>
      <c r="D1610" t="s">
        <v>249</v>
      </c>
      <c r="E1610">
        <v>24</v>
      </c>
      <c r="F1610">
        <v>1</v>
      </c>
      <c r="I1610" t="s">
        <v>47</v>
      </c>
      <c r="J1610" t="s">
        <v>1802</v>
      </c>
    </row>
    <row r="1611" spans="1:13" hidden="1" x14ac:dyDescent="0.35">
      <c r="A1611" s="6">
        <v>45622</v>
      </c>
      <c r="B1611" t="s">
        <v>1810</v>
      </c>
      <c r="C1611" t="s">
        <v>53</v>
      </c>
      <c r="D1611" t="s">
        <v>249</v>
      </c>
      <c r="E1611">
        <v>24</v>
      </c>
      <c r="F1611">
        <v>1</v>
      </c>
      <c r="I1611" t="s">
        <v>47</v>
      </c>
      <c r="J1611" t="s">
        <v>1802</v>
      </c>
    </row>
    <row r="1612" spans="1:13" hidden="1" x14ac:dyDescent="0.35">
      <c r="A1612" s="6">
        <v>45622</v>
      </c>
      <c r="B1612" t="s">
        <v>1810</v>
      </c>
      <c r="C1612" t="s">
        <v>53</v>
      </c>
      <c r="D1612" t="s">
        <v>249</v>
      </c>
      <c r="E1612">
        <v>24</v>
      </c>
      <c r="F1612">
        <v>1</v>
      </c>
      <c r="I1612" t="s">
        <v>47</v>
      </c>
      <c r="J1612" t="s">
        <v>1802</v>
      </c>
    </row>
    <row r="1613" spans="1:13" hidden="1" x14ac:dyDescent="0.35">
      <c r="A1613" s="6">
        <v>45622</v>
      </c>
      <c r="B1613" t="s">
        <v>1811</v>
      </c>
      <c r="C1613" t="s">
        <v>55</v>
      </c>
      <c r="D1613">
        <v>10</v>
      </c>
      <c r="E1613">
        <v>30</v>
      </c>
      <c r="F1613">
        <v>2</v>
      </c>
      <c r="I1613" t="s">
        <v>47</v>
      </c>
      <c r="J1613" t="s">
        <v>48</v>
      </c>
    </row>
    <row r="1614" spans="1:13" hidden="1" x14ac:dyDescent="0.35">
      <c r="A1614" s="6">
        <v>45622</v>
      </c>
      <c r="B1614" t="s">
        <v>1811</v>
      </c>
      <c r="C1614" t="s">
        <v>55</v>
      </c>
      <c r="D1614">
        <v>10</v>
      </c>
      <c r="E1614">
        <v>30</v>
      </c>
      <c r="F1614">
        <v>2</v>
      </c>
      <c r="I1614" t="s">
        <v>47</v>
      </c>
      <c r="J1614" t="s">
        <v>48</v>
      </c>
    </row>
    <row r="1615" spans="1:13" hidden="1" x14ac:dyDescent="0.35">
      <c r="A1615" s="6">
        <v>45622</v>
      </c>
      <c r="B1615" t="s">
        <v>174</v>
      </c>
      <c r="C1615" t="s">
        <v>115</v>
      </c>
      <c r="D1615">
        <v>8</v>
      </c>
      <c r="E1615">
        <v>16</v>
      </c>
      <c r="F1615">
        <v>2</v>
      </c>
      <c r="I1615" t="s">
        <v>47</v>
      </c>
      <c r="J1615" t="s">
        <v>705</v>
      </c>
    </row>
    <row r="1616" spans="1:13" hidden="1" x14ac:dyDescent="0.35">
      <c r="A1616" s="6">
        <v>45622</v>
      </c>
      <c r="B1616" t="s">
        <v>174</v>
      </c>
      <c r="C1616" t="s">
        <v>115</v>
      </c>
      <c r="D1616">
        <v>8</v>
      </c>
      <c r="E1616">
        <v>16</v>
      </c>
      <c r="F1616">
        <v>2</v>
      </c>
      <c r="I1616" t="s">
        <v>47</v>
      </c>
      <c r="J1616" t="s">
        <v>705</v>
      </c>
    </row>
    <row r="1617" spans="1:13" hidden="1" x14ac:dyDescent="0.35">
      <c r="A1617" s="6">
        <v>45622</v>
      </c>
      <c r="B1617" t="s">
        <v>743</v>
      </c>
      <c r="C1617" t="s">
        <v>59</v>
      </c>
      <c r="D1617" t="s">
        <v>587</v>
      </c>
      <c r="E1617">
        <v>6</v>
      </c>
      <c r="F1617">
        <v>2</v>
      </c>
      <c r="I1617" t="s">
        <v>47</v>
      </c>
      <c r="J1617" t="s">
        <v>705</v>
      </c>
    </row>
    <row r="1618" spans="1:13" hidden="1" x14ac:dyDescent="0.35">
      <c r="A1618" s="6">
        <v>45622</v>
      </c>
      <c r="B1618" t="s">
        <v>1812</v>
      </c>
      <c r="C1618" t="s">
        <v>55</v>
      </c>
      <c r="D1618">
        <v>10</v>
      </c>
      <c r="E1618">
        <v>4</v>
      </c>
      <c r="F1618">
        <v>2</v>
      </c>
      <c r="I1618" t="s">
        <v>47</v>
      </c>
      <c r="J1618" t="s">
        <v>48</v>
      </c>
    </row>
    <row r="1619" spans="1:13" x14ac:dyDescent="0.35">
      <c r="A1619" s="6">
        <v>45635</v>
      </c>
      <c r="B1619" t="s">
        <v>841</v>
      </c>
      <c r="C1619" t="s">
        <v>115</v>
      </c>
      <c r="D1619" t="s">
        <v>242</v>
      </c>
      <c r="E1619">
        <v>7</v>
      </c>
      <c r="F1619">
        <v>2</v>
      </c>
      <c r="I1619" t="s">
        <v>47</v>
      </c>
      <c r="J1619" t="s">
        <v>48</v>
      </c>
      <c r="M1619" t="s">
        <v>47</v>
      </c>
    </row>
    <row r="1620" spans="1:13" x14ac:dyDescent="0.35">
      <c r="A1620" s="6">
        <v>45635</v>
      </c>
      <c r="B1620" t="s">
        <v>841</v>
      </c>
      <c r="C1620" t="s">
        <v>115</v>
      </c>
      <c r="D1620" t="s">
        <v>334</v>
      </c>
      <c r="E1620">
        <v>7</v>
      </c>
      <c r="F1620">
        <v>2</v>
      </c>
      <c r="I1620" t="s">
        <v>47</v>
      </c>
      <c r="J1620" t="s">
        <v>48</v>
      </c>
      <c r="M1620" t="s">
        <v>47</v>
      </c>
    </row>
    <row r="1621" spans="1:13" x14ac:dyDescent="0.35">
      <c r="A1621" s="6">
        <v>45636</v>
      </c>
      <c r="B1621" t="s">
        <v>841</v>
      </c>
      <c r="C1621" t="s">
        <v>53</v>
      </c>
      <c r="D1621">
        <v>5</v>
      </c>
      <c r="E1621">
        <v>17</v>
      </c>
      <c r="F1621">
        <v>2</v>
      </c>
      <c r="G1621" t="s">
        <v>827</v>
      </c>
      <c r="L1621" t="s">
        <v>47</v>
      </c>
      <c r="M1621" t="s">
        <v>47</v>
      </c>
    </row>
    <row r="1622" spans="1:13" x14ac:dyDescent="0.35">
      <c r="A1622" s="6">
        <v>45636</v>
      </c>
      <c r="B1622" t="s">
        <v>841</v>
      </c>
      <c r="C1622" t="s">
        <v>53</v>
      </c>
      <c r="D1622">
        <v>5</v>
      </c>
      <c r="E1622">
        <v>17</v>
      </c>
      <c r="F1622">
        <v>2</v>
      </c>
      <c r="G1622" t="s">
        <v>827</v>
      </c>
      <c r="L1622" t="s">
        <v>47</v>
      </c>
      <c r="M1622" t="s">
        <v>47</v>
      </c>
    </row>
    <row r="1623" spans="1:13" hidden="1" x14ac:dyDescent="0.35">
      <c r="A1623" s="6">
        <v>45622</v>
      </c>
      <c r="B1623" t="s">
        <v>1815</v>
      </c>
      <c r="C1623" t="s">
        <v>64</v>
      </c>
      <c r="D1623" t="s">
        <v>585</v>
      </c>
      <c r="E1623">
        <v>16</v>
      </c>
      <c r="F1623">
        <v>4</v>
      </c>
      <c r="I1623" t="s">
        <v>47</v>
      </c>
      <c r="J1623" t="s">
        <v>48</v>
      </c>
    </row>
    <row r="1624" spans="1:13" hidden="1" x14ac:dyDescent="0.35">
      <c r="A1624" s="6">
        <v>45622</v>
      </c>
      <c r="B1624" t="s">
        <v>1259</v>
      </c>
      <c r="C1624" t="s">
        <v>225</v>
      </c>
      <c r="D1624" t="s">
        <v>1816</v>
      </c>
      <c r="E1624">
        <v>5</v>
      </c>
      <c r="F1624">
        <v>3</v>
      </c>
      <c r="I1624" t="s">
        <v>47</v>
      </c>
      <c r="J1624" t="s">
        <v>48</v>
      </c>
    </row>
    <row r="1625" spans="1:13" x14ac:dyDescent="0.35">
      <c r="A1625" s="6">
        <v>45636</v>
      </c>
      <c r="B1625" t="s">
        <v>841</v>
      </c>
      <c r="C1625" t="s">
        <v>59</v>
      </c>
      <c r="D1625">
        <v>2</v>
      </c>
      <c r="E1625">
        <v>17</v>
      </c>
      <c r="F1625">
        <v>4</v>
      </c>
      <c r="I1625" t="s">
        <v>47</v>
      </c>
      <c r="J1625" t="s">
        <v>48</v>
      </c>
      <c r="M1625" t="s">
        <v>47</v>
      </c>
    </row>
    <row r="1626" spans="1:13" hidden="1" x14ac:dyDescent="0.35">
      <c r="A1626" s="6">
        <v>45622</v>
      </c>
      <c r="B1626" t="s">
        <v>1003</v>
      </c>
      <c r="C1626" t="s">
        <v>53</v>
      </c>
      <c r="D1626" t="s">
        <v>1817</v>
      </c>
      <c r="E1626">
        <v>10</v>
      </c>
      <c r="F1626">
        <v>2</v>
      </c>
      <c r="I1626" t="s">
        <v>47</v>
      </c>
      <c r="J1626" t="s">
        <v>48</v>
      </c>
    </row>
    <row r="1627" spans="1:13" x14ac:dyDescent="0.35">
      <c r="A1627" s="6">
        <v>45636</v>
      </c>
      <c r="B1627" t="s">
        <v>841</v>
      </c>
      <c r="C1627" t="s">
        <v>59</v>
      </c>
      <c r="D1627">
        <v>2</v>
      </c>
      <c r="E1627">
        <v>18</v>
      </c>
      <c r="F1627">
        <v>2</v>
      </c>
      <c r="I1627" t="s">
        <v>47</v>
      </c>
      <c r="J1627" t="s">
        <v>48</v>
      </c>
      <c r="M1627" t="s">
        <v>47</v>
      </c>
    </row>
    <row r="1628" spans="1:13" hidden="1" x14ac:dyDescent="0.35">
      <c r="A1628" s="6">
        <v>45622</v>
      </c>
      <c r="B1628" t="s">
        <v>1819</v>
      </c>
      <c r="C1628" t="s">
        <v>55</v>
      </c>
      <c r="D1628" t="s">
        <v>158</v>
      </c>
      <c r="E1628">
        <v>21</v>
      </c>
      <c r="F1628">
        <v>11</v>
      </c>
      <c r="I1628" t="s">
        <v>47</v>
      </c>
      <c r="J1628" t="s">
        <v>48</v>
      </c>
    </row>
    <row r="1629" spans="1:13" hidden="1" x14ac:dyDescent="0.35">
      <c r="A1629" s="6">
        <v>45622</v>
      </c>
      <c r="B1629" t="s">
        <v>850</v>
      </c>
      <c r="C1629" t="s">
        <v>55</v>
      </c>
      <c r="D1629" t="s">
        <v>1254</v>
      </c>
      <c r="E1629">
        <v>21</v>
      </c>
      <c r="F1629">
        <v>2</v>
      </c>
      <c r="I1629" t="s">
        <v>47</v>
      </c>
      <c r="J1629" t="s">
        <v>48</v>
      </c>
    </row>
    <row r="1630" spans="1:13" hidden="1" x14ac:dyDescent="0.35">
      <c r="A1630" s="6">
        <v>45622</v>
      </c>
      <c r="B1630" t="s">
        <v>1820</v>
      </c>
      <c r="C1630" t="s">
        <v>1266</v>
      </c>
      <c r="D1630" t="s">
        <v>978</v>
      </c>
      <c r="E1630">
        <v>12</v>
      </c>
      <c r="F1630">
        <v>1</v>
      </c>
      <c r="I1630" t="s">
        <v>47</v>
      </c>
      <c r="J1630" t="s">
        <v>48</v>
      </c>
    </row>
    <row r="1631" spans="1:13" hidden="1" x14ac:dyDescent="0.35">
      <c r="A1631" s="6">
        <v>45622</v>
      </c>
      <c r="B1631" t="s">
        <v>1732</v>
      </c>
      <c r="C1631" t="s">
        <v>115</v>
      </c>
      <c r="D1631">
        <v>7</v>
      </c>
      <c r="E1631">
        <v>24</v>
      </c>
      <c r="F1631">
        <v>2</v>
      </c>
      <c r="I1631" t="s">
        <v>47</v>
      </c>
    </row>
    <row r="1632" spans="1:13" hidden="1" x14ac:dyDescent="0.35">
      <c r="A1632" s="6">
        <v>45622</v>
      </c>
      <c r="B1632" t="s">
        <v>1732</v>
      </c>
      <c r="C1632" t="s">
        <v>115</v>
      </c>
      <c r="D1632">
        <v>7</v>
      </c>
      <c r="E1632">
        <v>24</v>
      </c>
      <c r="F1632">
        <v>2</v>
      </c>
      <c r="I1632" t="s">
        <v>47</v>
      </c>
    </row>
    <row r="1633" spans="1:13" hidden="1" x14ac:dyDescent="0.35">
      <c r="A1633" s="6">
        <v>45622</v>
      </c>
      <c r="B1633" t="s">
        <v>988</v>
      </c>
      <c r="C1633" t="s">
        <v>59</v>
      </c>
      <c r="D1633" t="s">
        <v>865</v>
      </c>
      <c r="E1633">
        <v>12</v>
      </c>
      <c r="F1633">
        <v>2</v>
      </c>
      <c r="I1633" t="s">
        <v>47</v>
      </c>
      <c r="J1633" t="s">
        <v>48</v>
      </c>
    </row>
    <row r="1634" spans="1:13" hidden="1" x14ac:dyDescent="0.35">
      <c r="A1634" s="6">
        <v>45622</v>
      </c>
      <c r="B1634" t="s">
        <v>988</v>
      </c>
      <c r="C1634" t="s">
        <v>59</v>
      </c>
      <c r="D1634" t="s">
        <v>567</v>
      </c>
      <c r="E1634">
        <v>12</v>
      </c>
      <c r="F1634">
        <v>2</v>
      </c>
      <c r="I1634" t="s">
        <v>47</v>
      </c>
      <c r="J1634" t="s">
        <v>48</v>
      </c>
    </row>
    <row r="1635" spans="1:13" hidden="1" x14ac:dyDescent="0.35">
      <c r="A1635" s="6">
        <v>45622</v>
      </c>
      <c r="B1635" t="s">
        <v>988</v>
      </c>
      <c r="C1635" t="s">
        <v>59</v>
      </c>
      <c r="D1635" t="s">
        <v>567</v>
      </c>
      <c r="E1635">
        <v>12</v>
      </c>
      <c r="F1635">
        <v>2</v>
      </c>
      <c r="I1635" t="s">
        <v>47</v>
      </c>
      <c r="J1635" t="s">
        <v>48</v>
      </c>
    </row>
    <row r="1636" spans="1:13" hidden="1" x14ac:dyDescent="0.35">
      <c r="A1636" s="6">
        <v>45622</v>
      </c>
      <c r="B1636" t="s">
        <v>988</v>
      </c>
      <c r="C1636" t="s">
        <v>53</v>
      </c>
      <c r="D1636" t="s">
        <v>430</v>
      </c>
      <c r="E1636">
        <v>12</v>
      </c>
      <c r="F1636">
        <v>2</v>
      </c>
      <c r="I1636" t="s">
        <v>47</v>
      </c>
      <c r="J1636" t="s">
        <v>48</v>
      </c>
    </row>
    <row r="1637" spans="1:13" hidden="1" x14ac:dyDescent="0.35">
      <c r="A1637" s="6">
        <v>45622</v>
      </c>
      <c r="B1637" t="s">
        <v>988</v>
      </c>
      <c r="C1637" t="s">
        <v>53</v>
      </c>
      <c r="D1637" t="s">
        <v>334</v>
      </c>
      <c r="E1637">
        <v>12</v>
      </c>
      <c r="F1637">
        <v>2</v>
      </c>
      <c r="I1637" t="s">
        <v>47</v>
      </c>
      <c r="J1637" t="s">
        <v>48</v>
      </c>
    </row>
    <row r="1638" spans="1:13" x14ac:dyDescent="0.35">
      <c r="A1638" s="6">
        <v>45636</v>
      </c>
      <c r="B1638" t="s">
        <v>841</v>
      </c>
      <c r="C1638" t="s">
        <v>53</v>
      </c>
      <c r="D1638">
        <v>5</v>
      </c>
      <c r="E1638">
        <v>18</v>
      </c>
      <c r="F1638">
        <v>2</v>
      </c>
      <c r="I1638" t="s">
        <v>47</v>
      </c>
      <c r="J1638" t="s">
        <v>48</v>
      </c>
      <c r="M1638" t="s">
        <v>47</v>
      </c>
    </row>
    <row r="1639" spans="1:13" hidden="1" x14ac:dyDescent="0.35">
      <c r="A1639" s="6">
        <v>45622</v>
      </c>
      <c r="B1639" t="s">
        <v>1821</v>
      </c>
      <c r="C1639" t="s">
        <v>284</v>
      </c>
      <c r="D1639">
        <v>4</v>
      </c>
      <c r="E1639">
        <v>21</v>
      </c>
      <c r="F1639">
        <v>2</v>
      </c>
      <c r="I1639" t="s">
        <v>47</v>
      </c>
      <c r="J1639" t="s">
        <v>48</v>
      </c>
    </row>
    <row r="1640" spans="1:13" hidden="1" x14ac:dyDescent="0.35">
      <c r="A1640" s="6">
        <v>45622</v>
      </c>
      <c r="B1640" t="s">
        <v>1259</v>
      </c>
      <c r="C1640" t="s">
        <v>225</v>
      </c>
      <c r="D1640">
        <v>0</v>
      </c>
      <c r="E1640">
        <v>1</v>
      </c>
      <c r="F1640">
        <v>2</v>
      </c>
      <c r="I1640" t="s">
        <v>47</v>
      </c>
      <c r="J1640" t="s">
        <v>48</v>
      </c>
    </row>
    <row r="1641" spans="1:13" hidden="1" x14ac:dyDescent="0.35">
      <c r="A1641" s="6">
        <v>45622</v>
      </c>
      <c r="B1641" t="s">
        <v>1822</v>
      </c>
      <c r="C1641" t="s">
        <v>53</v>
      </c>
      <c r="D1641" t="s">
        <v>249</v>
      </c>
      <c r="E1641">
        <v>21</v>
      </c>
      <c r="F1641">
        <v>6</v>
      </c>
      <c r="I1641" t="s">
        <v>47</v>
      </c>
      <c r="J1641" t="s">
        <v>48</v>
      </c>
    </row>
    <row r="1642" spans="1:13" x14ac:dyDescent="0.35">
      <c r="A1642" s="6">
        <v>45636</v>
      </c>
      <c r="B1642" t="s">
        <v>841</v>
      </c>
      <c r="C1642" t="s">
        <v>53</v>
      </c>
      <c r="D1642">
        <v>5</v>
      </c>
      <c r="E1642">
        <v>18</v>
      </c>
      <c r="F1642">
        <v>2</v>
      </c>
      <c r="I1642" t="s">
        <v>47</v>
      </c>
      <c r="J1642" t="s">
        <v>48</v>
      </c>
      <c r="M1642" t="s">
        <v>47</v>
      </c>
    </row>
    <row r="1643" spans="1:13" x14ac:dyDescent="0.35">
      <c r="A1643" s="6">
        <v>45639</v>
      </c>
      <c r="B1643" t="s">
        <v>841</v>
      </c>
      <c r="C1643" t="s">
        <v>53</v>
      </c>
      <c r="D1643" t="s">
        <v>890</v>
      </c>
      <c r="E1643">
        <v>8</v>
      </c>
      <c r="F1643">
        <v>4</v>
      </c>
      <c r="I1643" t="s">
        <v>47</v>
      </c>
      <c r="J1643" t="s">
        <v>48</v>
      </c>
      <c r="M1643" t="s">
        <v>47</v>
      </c>
    </row>
    <row r="1644" spans="1:13" x14ac:dyDescent="0.35">
      <c r="A1644" s="6">
        <v>45629</v>
      </c>
      <c r="B1644" t="s">
        <v>841</v>
      </c>
      <c r="C1644" t="s">
        <v>59</v>
      </c>
      <c r="D1644" t="s">
        <v>587</v>
      </c>
      <c r="E1644">
        <v>22</v>
      </c>
      <c r="F1644">
        <v>2</v>
      </c>
      <c r="I1644" t="s">
        <v>47</v>
      </c>
      <c r="J1644" t="s">
        <v>48</v>
      </c>
      <c r="M1644" t="s">
        <v>47</v>
      </c>
    </row>
    <row r="1645" spans="1:13" hidden="1" x14ac:dyDescent="0.35">
      <c r="A1645" s="6">
        <v>45622</v>
      </c>
      <c r="B1645" t="s">
        <v>1728</v>
      </c>
      <c r="C1645" t="s">
        <v>115</v>
      </c>
      <c r="D1645">
        <v>9</v>
      </c>
      <c r="E1645">
        <v>7</v>
      </c>
      <c r="F1645">
        <v>4</v>
      </c>
      <c r="I1645" t="s">
        <v>47</v>
      </c>
      <c r="J1645" t="s">
        <v>48</v>
      </c>
    </row>
    <row r="1646" spans="1:13" hidden="1" x14ac:dyDescent="0.35">
      <c r="A1646" s="6">
        <v>45622</v>
      </c>
      <c r="B1646" t="s">
        <v>1824</v>
      </c>
      <c r="C1646" t="s">
        <v>121</v>
      </c>
      <c r="D1646" t="s">
        <v>563</v>
      </c>
      <c r="E1646">
        <v>22</v>
      </c>
      <c r="F1646">
        <v>2</v>
      </c>
      <c r="I1646" t="s">
        <v>47</v>
      </c>
      <c r="J1646" t="s">
        <v>48</v>
      </c>
    </row>
    <row r="1647" spans="1:13" hidden="1" x14ac:dyDescent="0.35">
      <c r="A1647" s="6">
        <v>45622</v>
      </c>
      <c r="B1647" t="s">
        <v>1824</v>
      </c>
      <c r="C1647" t="s">
        <v>121</v>
      </c>
      <c r="D1647" t="s">
        <v>563</v>
      </c>
      <c r="E1647">
        <v>22</v>
      </c>
      <c r="F1647">
        <v>2</v>
      </c>
      <c r="I1647" t="s">
        <v>47</v>
      </c>
      <c r="J1647" t="s">
        <v>48</v>
      </c>
    </row>
    <row r="1648" spans="1:13" hidden="1" x14ac:dyDescent="0.35">
      <c r="A1648" s="6">
        <v>45622</v>
      </c>
      <c r="B1648" t="s">
        <v>1824</v>
      </c>
      <c r="C1648" t="s">
        <v>121</v>
      </c>
      <c r="D1648" t="s">
        <v>563</v>
      </c>
      <c r="E1648">
        <v>22</v>
      </c>
      <c r="F1648">
        <v>2</v>
      </c>
      <c r="I1648" t="s">
        <v>47</v>
      </c>
      <c r="J1648" t="s">
        <v>48</v>
      </c>
    </row>
    <row r="1649" spans="1:13" x14ac:dyDescent="0.35">
      <c r="A1649" s="6">
        <v>45629</v>
      </c>
      <c r="B1649" t="s">
        <v>841</v>
      </c>
      <c r="C1649" t="s">
        <v>59</v>
      </c>
      <c r="D1649" t="s">
        <v>587</v>
      </c>
      <c r="E1649">
        <v>22</v>
      </c>
      <c r="F1649">
        <v>2</v>
      </c>
      <c r="I1649" t="s">
        <v>47</v>
      </c>
      <c r="J1649" t="s">
        <v>48</v>
      </c>
      <c r="M1649" t="s">
        <v>47</v>
      </c>
    </row>
    <row r="1650" spans="1:13" x14ac:dyDescent="0.35">
      <c r="A1650" s="6">
        <v>45629</v>
      </c>
      <c r="B1650" t="s">
        <v>1176</v>
      </c>
      <c r="C1650" t="s">
        <v>115</v>
      </c>
      <c r="D1650">
        <v>9</v>
      </c>
      <c r="E1650">
        <v>20</v>
      </c>
      <c r="F1650">
        <v>2</v>
      </c>
      <c r="I1650" t="s">
        <v>47</v>
      </c>
      <c r="J1650" t="s">
        <v>48</v>
      </c>
      <c r="M1650" t="s">
        <v>47</v>
      </c>
    </row>
    <row r="1651" spans="1:13" x14ac:dyDescent="0.35">
      <c r="A1651" s="6">
        <v>45629</v>
      </c>
      <c r="B1651" t="s">
        <v>1176</v>
      </c>
      <c r="C1651" t="s">
        <v>115</v>
      </c>
      <c r="D1651">
        <v>9</v>
      </c>
      <c r="E1651">
        <v>20</v>
      </c>
      <c r="F1651">
        <v>2</v>
      </c>
      <c r="I1651" t="s">
        <v>47</v>
      </c>
      <c r="J1651" t="s">
        <v>48</v>
      </c>
      <c r="M1651" t="s">
        <v>47</v>
      </c>
    </row>
    <row r="1652" spans="1:13" hidden="1" x14ac:dyDescent="0.35">
      <c r="A1652" s="6">
        <v>45622</v>
      </c>
      <c r="B1652" t="s">
        <v>1614</v>
      </c>
      <c r="C1652" t="s">
        <v>64</v>
      </c>
      <c r="D1652" t="s">
        <v>585</v>
      </c>
      <c r="E1652">
        <v>12</v>
      </c>
      <c r="F1652">
        <v>3</v>
      </c>
      <c r="I1652" t="s">
        <v>47</v>
      </c>
      <c r="J1652" t="s">
        <v>48</v>
      </c>
    </row>
    <row r="1653" spans="1:13" x14ac:dyDescent="0.35">
      <c r="A1653" s="6">
        <v>45636</v>
      </c>
      <c r="B1653" t="s">
        <v>821</v>
      </c>
      <c r="C1653" t="s">
        <v>59</v>
      </c>
      <c r="D1653">
        <v>3</v>
      </c>
      <c r="E1653">
        <v>20</v>
      </c>
      <c r="F1653">
        <v>2</v>
      </c>
      <c r="I1653" t="s">
        <v>47</v>
      </c>
      <c r="J1653" t="s">
        <v>48</v>
      </c>
      <c r="M1653" t="s">
        <v>47</v>
      </c>
    </row>
    <row r="1654" spans="1:13" x14ac:dyDescent="0.35">
      <c r="A1654" s="6">
        <v>45636</v>
      </c>
      <c r="B1654" t="s">
        <v>821</v>
      </c>
      <c r="C1654" t="s">
        <v>59</v>
      </c>
      <c r="D1654">
        <v>3</v>
      </c>
      <c r="E1654">
        <v>20</v>
      </c>
      <c r="F1654">
        <v>2</v>
      </c>
      <c r="I1654" t="s">
        <v>47</v>
      </c>
      <c r="J1654" t="s">
        <v>48</v>
      </c>
      <c r="M1654" t="s">
        <v>47</v>
      </c>
    </row>
    <row r="1655" spans="1:13" x14ac:dyDescent="0.35">
      <c r="A1655" s="6">
        <v>45636</v>
      </c>
      <c r="B1655" t="s">
        <v>821</v>
      </c>
      <c r="C1655" t="s">
        <v>59</v>
      </c>
      <c r="D1655">
        <v>3</v>
      </c>
      <c r="E1655">
        <v>20</v>
      </c>
      <c r="F1655">
        <v>2</v>
      </c>
      <c r="I1655" t="s">
        <v>47</v>
      </c>
      <c r="J1655" t="s">
        <v>48</v>
      </c>
      <c r="M1655" t="s">
        <v>47</v>
      </c>
    </row>
    <row r="1656" spans="1:13" x14ac:dyDescent="0.35">
      <c r="A1656" s="6">
        <v>45456</v>
      </c>
      <c r="B1656" t="s">
        <v>1596</v>
      </c>
      <c r="C1656" t="s">
        <v>50</v>
      </c>
      <c r="D1656">
        <v>7</v>
      </c>
      <c r="E1656">
        <v>16</v>
      </c>
      <c r="F1656">
        <v>2</v>
      </c>
      <c r="G1656" t="s">
        <v>32</v>
      </c>
      <c r="M1656" t="s">
        <v>47</v>
      </c>
    </row>
    <row r="1657" spans="1:13" x14ac:dyDescent="0.35">
      <c r="A1657" s="6">
        <v>45418</v>
      </c>
      <c r="B1657" t="s">
        <v>1337</v>
      </c>
      <c r="C1657" t="s">
        <v>59</v>
      </c>
      <c r="D1657">
        <v>0</v>
      </c>
      <c r="E1657">
        <v>20</v>
      </c>
      <c r="F1657">
        <v>2</v>
      </c>
      <c r="G1657" t="s">
        <v>39</v>
      </c>
      <c r="L1657" t="s">
        <v>47</v>
      </c>
      <c r="M1657" t="s">
        <v>47</v>
      </c>
    </row>
    <row r="1658" spans="1:13" x14ac:dyDescent="0.35">
      <c r="A1658" s="6">
        <v>45419</v>
      </c>
      <c r="B1658" t="s">
        <v>1337</v>
      </c>
      <c r="C1658" t="s">
        <v>59</v>
      </c>
      <c r="D1658">
        <v>0</v>
      </c>
      <c r="E1658">
        <v>20</v>
      </c>
      <c r="F1658">
        <v>2</v>
      </c>
      <c r="G1658" t="s">
        <v>39</v>
      </c>
      <c r="L1658" t="s">
        <v>47</v>
      </c>
      <c r="M1658" t="s">
        <v>47</v>
      </c>
    </row>
    <row r="1659" spans="1:13" hidden="1" x14ac:dyDescent="0.35">
      <c r="A1659" s="6">
        <v>45623</v>
      </c>
      <c r="B1659" t="s">
        <v>1731</v>
      </c>
      <c r="C1659" t="s">
        <v>115</v>
      </c>
      <c r="D1659" t="s">
        <v>149</v>
      </c>
      <c r="E1659">
        <v>24</v>
      </c>
      <c r="F1659">
        <v>1</v>
      </c>
      <c r="G1659" t="s">
        <v>1720</v>
      </c>
    </row>
    <row r="1660" spans="1:13" hidden="1" x14ac:dyDescent="0.35">
      <c r="A1660" s="6">
        <v>45623</v>
      </c>
      <c r="B1660" t="s">
        <v>1731</v>
      </c>
      <c r="C1660" t="s">
        <v>115</v>
      </c>
      <c r="D1660" t="s">
        <v>149</v>
      </c>
      <c r="E1660">
        <v>24</v>
      </c>
      <c r="F1660">
        <v>1</v>
      </c>
      <c r="G1660" t="s">
        <v>1720</v>
      </c>
    </row>
    <row r="1661" spans="1:13" hidden="1" x14ac:dyDescent="0.35">
      <c r="A1661" s="6">
        <v>45623</v>
      </c>
      <c r="B1661" t="s">
        <v>1732</v>
      </c>
      <c r="C1661" t="s">
        <v>53</v>
      </c>
      <c r="D1661" t="s">
        <v>1733</v>
      </c>
      <c r="E1661">
        <v>27</v>
      </c>
      <c r="F1661">
        <v>2</v>
      </c>
      <c r="G1661" t="s">
        <v>827</v>
      </c>
    </row>
    <row r="1662" spans="1:13" hidden="1" x14ac:dyDescent="0.35">
      <c r="A1662" s="6">
        <v>45623</v>
      </c>
      <c r="B1662" t="s">
        <v>1732</v>
      </c>
      <c r="C1662" t="s">
        <v>53</v>
      </c>
      <c r="D1662" t="s">
        <v>1733</v>
      </c>
      <c r="E1662">
        <v>27</v>
      </c>
      <c r="F1662">
        <v>2</v>
      </c>
      <c r="G1662" t="s">
        <v>827</v>
      </c>
    </row>
    <row r="1663" spans="1:13" hidden="1" x14ac:dyDescent="0.35">
      <c r="A1663" s="6">
        <v>45623</v>
      </c>
      <c r="B1663" t="s">
        <v>1732</v>
      </c>
      <c r="C1663" t="s">
        <v>53</v>
      </c>
      <c r="D1663" t="s">
        <v>1733</v>
      </c>
      <c r="E1663">
        <v>27</v>
      </c>
      <c r="F1663">
        <v>2</v>
      </c>
      <c r="G1663" t="s">
        <v>827</v>
      </c>
    </row>
    <row r="1664" spans="1:13" hidden="1" x14ac:dyDescent="0.35">
      <c r="A1664" s="6">
        <v>45623</v>
      </c>
      <c r="B1664" t="s">
        <v>1732</v>
      </c>
      <c r="C1664" t="s">
        <v>53</v>
      </c>
      <c r="D1664" t="s">
        <v>1733</v>
      </c>
      <c r="E1664">
        <v>27</v>
      </c>
      <c r="F1664">
        <v>2</v>
      </c>
      <c r="G1664" t="s">
        <v>827</v>
      </c>
    </row>
    <row r="1665" spans="1:13" hidden="1" x14ac:dyDescent="0.35">
      <c r="A1665" s="6">
        <v>45623</v>
      </c>
      <c r="B1665" t="s">
        <v>1732</v>
      </c>
      <c r="C1665" t="s">
        <v>53</v>
      </c>
      <c r="D1665" t="s">
        <v>1733</v>
      </c>
      <c r="E1665">
        <v>27</v>
      </c>
      <c r="F1665">
        <v>2</v>
      </c>
      <c r="G1665" t="s">
        <v>827</v>
      </c>
    </row>
    <row r="1666" spans="1:13" hidden="1" x14ac:dyDescent="0.35">
      <c r="A1666" s="6">
        <v>45623</v>
      </c>
      <c r="B1666" t="s">
        <v>1732</v>
      </c>
      <c r="C1666" t="s">
        <v>53</v>
      </c>
      <c r="D1666">
        <v>6</v>
      </c>
      <c r="E1666">
        <v>23</v>
      </c>
      <c r="F1666">
        <v>2</v>
      </c>
      <c r="I1666" t="s">
        <v>47</v>
      </c>
      <c r="J1666" t="s">
        <v>48</v>
      </c>
    </row>
    <row r="1667" spans="1:13" hidden="1" x14ac:dyDescent="0.35">
      <c r="A1667" s="6">
        <v>45623</v>
      </c>
      <c r="B1667" t="s">
        <v>1732</v>
      </c>
      <c r="C1667" t="s">
        <v>53</v>
      </c>
      <c r="D1667">
        <v>4</v>
      </c>
      <c r="E1667">
        <v>23</v>
      </c>
      <c r="F1667">
        <v>2</v>
      </c>
      <c r="I1667" t="s">
        <v>47</v>
      </c>
      <c r="J1667" t="s">
        <v>48</v>
      </c>
    </row>
    <row r="1668" spans="1:13" hidden="1" x14ac:dyDescent="0.35">
      <c r="A1668" s="6">
        <v>45623</v>
      </c>
      <c r="B1668" t="s">
        <v>1732</v>
      </c>
      <c r="C1668" t="s">
        <v>53</v>
      </c>
      <c r="D1668">
        <v>5</v>
      </c>
      <c r="E1668">
        <v>23</v>
      </c>
      <c r="F1668">
        <v>2</v>
      </c>
      <c r="I1668" t="s">
        <v>47</v>
      </c>
      <c r="J1668" t="s">
        <v>48</v>
      </c>
    </row>
    <row r="1669" spans="1:13" hidden="1" x14ac:dyDescent="0.35">
      <c r="A1669" s="6">
        <v>45623</v>
      </c>
      <c r="B1669" t="s">
        <v>1732</v>
      </c>
      <c r="C1669" t="s">
        <v>53</v>
      </c>
      <c r="D1669">
        <v>5</v>
      </c>
      <c r="E1669">
        <v>23</v>
      </c>
      <c r="F1669">
        <v>2</v>
      </c>
      <c r="I1669" t="s">
        <v>47</v>
      </c>
      <c r="J1669" t="s">
        <v>48</v>
      </c>
    </row>
    <row r="1670" spans="1:13" hidden="1" x14ac:dyDescent="0.35">
      <c r="A1670" s="6">
        <v>45623</v>
      </c>
      <c r="B1670" t="s">
        <v>1732</v>
      </c>
      <c r="C1670" t="s">
        <v>53</v>
      </c>
      <c r="D1670">
        <v>4</v>
      </c>
      <c r="E1670">
        <v>23</v>
      </c>
      <c r="F1670">
        <v>2</v>
      </c>
      <c r="I1670" t="s">
        <v>47</v>
      </c>
      <c r="J1670" t="s">
        <v>48</v>
      </c>
    </row>
    <row r="1671" spans="1:13" hidden="1" x14ac:dyDescent="0.35">
      <c r="A1671" s="6">
        <v>45623</v>
      </c>
      <c r="B1671" t="s">
        <v>1836</v>
      </c>
      <c r="C1671" t="s">
        <v>64</v>
      </c>
      <c r="D1671" t="s">
        <v>585</v>
      </c>
      <c r="E1671">
        <v>9</v>
      </c>
      <c r="F1671">
        <v>3</v>
      </c>
      <c r="I1671" t="s">
        <v>47</v>
      </c>
      <c r="J1671" t="s">
        <v>48</v>
      </c>
    </row>
    <row r="1672" spans="1:13" hidden="1" x14ac:dyDescent="0.35">
      <c r="A1672" s="6">
        <v>45623</v>
      </c>
      <c r="B1672" t="s">
        <v>1837</v>
      </c>
      <c r="C1672" t="s">
        <v>55</v>
      </c>
      <c r="D1672" t="s">
        <v>1254</v>
      </c>
      <c r="E1672">
        <v>25</v>
      </c>
      <c r="F1672">
        <v>2</v>
      </c>
      <c r="I1672" t="s">
        <v>47</v>
      </c>
      <c r="J1672" t="s">
        <v>48</v>
      </c>
    </row>
    <row r="1673" spans="1:13" hidden="1" x14ac:dyDescent="0.35">
      <c r="A1673" s="6">
        <v>45623</v>
      </c>
      <c r="B1673" t="s">
        <v>967</v>
      </c>
      <c r="C1673" t="s">
        <v>1266</v>
      </c>
      <c r="D1673" t="s">
        <v>1486</v>
      </c>
      <c r="E1673">
        <v>15</v>
      </c>
      <c r="F1673">
        <v>2</v>
      </c>
      <c r="I1673" t="s">
        <v>47</v>
      </c>
      <c r="J1673" t="s">
        <v>48</v>
      </c>
    </row>
    <row r="1674" spans="1:13" x14ac:dyDescent="0.35">
      <c r="A1674" s="6">
        <v>45531</v>
      </c>
      <c r="B1674" t="s">
        <v>1337</v>
      </c>
      <c r="C1674" t="s">
        <v>53</v>
      </c>
      <c r="D1674">
        <v>4</v>
      </c>
      <c r="E1674">
        <v>25</v>
      </c>
      <c r="F1674">
        <v>2</v>
      </c>
      <c r="I1674" t="s">
        <v>47</v>
      </c>
      <c r="J1674" t="s">
        <v>48</v>
      </c>
      <c r="M1674" t="s">
        <v>47</v>
      </c>
    </row>
    <row r="1675" spans="1:13" x14ac:dyDescent="0.35">
      <c r="A1675" s="6">
        <v>45531</v>
      </c>
      <c r="B1675" t="s">
        <v>1337</v>
      </c>
      <c r="C1675" t="s">
        <v>53</v>
      </c>
      <c r="D1675">
        <v>4</v>
      </c>
      <c r="E1675">
        <v>25</v>
      </c>
      <c r="F1675">
        <v>2</v>
      </c>
      <c r="G1675" t="s">
        <v>35</v>
      </c>
      <c r="L1675" t="s">
        <v>47</v>
      </c>
      <c r="M1675" t="s">
        <v>47</v>
      </c>
    </row>
    <row r="1676" spans="1:13" hidden="1" x14ac:dyDescent="0.35">
      <c r="A1676" s="6">
        <v>45623</v>
      </c>
      <c r="B1676" t="s">
        <v>1746</v>
      </c>
      <c r="C1676" t="s">
        <v>59</v>
      </c>
      <c r="D1676">
        <v>2</v>
      </c>
      <c r="E1676">
        <v>26</v>
      </c>
      <c r="F1676">
        <v>5</v>
      </c>
      <c r="I1676" t="s">
        <v>47</v>
      </c>
      <c r="J1676" t="s">
        <v>48</v>
      </c>
    </row>
    <row r="1677" spans="1:13" hidden="1" x14ac:dyDescent="0.35">
      <c r="A1677" s="6">
        <v>45623</v>
      </c>
      <c r="B1677" t="s">
        <v>1259</v>
      </c>
      <c r="C1677" t="s">
        <v>225</v>
      </c>
      <c r="D1677" t="s">
        <v>861</v>
      </c>
      <c r="E1677">
        <v>4</v>
      </c>
      <c r="F1677">
        <v>2</v>
      </c>
      <c r="I1677" t="s">
        <v>47</v>
      </c>
      <c r="J1677" t="s">
        <v>1032</v>
      </c>
    </row>
    <row r="1678" spans="1:13" x14ac:dyDescent="0.35">
      <c r="A1678" s="6">
        <v>45540</v>
      </c>
      <c r="B1678" t="s">
        <v>1337</v>
      </c>
      <c r="C1678" t="s">
        <v>53</v>
      </c>
      <c r="D1678">
        <v>4</v>
      </c>
      <c r="E1678">
        <v>24</v>
      </c>
      <c r="F1678">
        <v>2</v>
      </c>
      <c r="G1678" t="s">
        <v>35</v>
      </c>
      <c r="L1678" t="s">
        <v>47</v>
      </c>
      <c r="M1678" t="s">
        <v>47</v>
      </c>
    </row>
    <row r="1679" spans="1:13" x14ac:dyDescent="0.35">
      <c r="A1679" s="6">
        <v>45544</v>
      </c>
      <c r="B1679" t="s">
        <v>1337</v>
      </c>
      <c r="C1679" t="s">
        <v>53</v>
      </c>
      <c r="D1679">
        <v>5</v>
      </c>
      <c r="E1679">
        <v>20</v>
      </c>
      <c r="F1679">
        <v>2</v>
      </c>
      <c r="G1679" t="s">
        <v>35</v>
      </c>
      <c r="L1679" t="s">
        <v>47</v>
      </c>
      <c r="M1679" t="s">
        <v>47</v>
      </c>
    </row>
    <row r="1680" spans="1:13" x14ac:dyDescent="0.35">
      <c r="A1680" s="6">
        <v>45546</v>
      </c>
      <c r="B1680" t="s">
        <v>1337</v>
      </c>
      <c r="C1680" t="s">
        <v>53</v>
      </c>
      <c r="D1680">
        <v>5</v>
      </c>
      <c r="E1680">
        <v>19</v>
      </c>
      <c r="F1680">
        <v>2</v>
      </c>
      <c r="G1680" t="s">
        <v>35</v>
      </c>
      <c r="L1680" t="s">
        <v>47</v>
      </c>
      <c r="M1680" t="s">
        <v>47</v>
      </c>
    </row>
    <row r="1681" spans="1:13" hidden="1" x14ac:dyDescent="0.35">
      <c r="A1681" s="6">
        <v>45623</v>
      </c>
      <c r="B1681" t="s">
        <v>1838</v>
      </c>
      <c r="C1681" t="s">
        <v>74</v>
      </c>
      <c r="D1681">
        <v>9</v>
      </c>
      <c r="E1681">
        <v>32</v>
      </c>
      <c r="F1681">
        <v>4</v>
      </c>
      <c r="I1681" t="s">
        <v>47</v>
      </c>
      <c r="J1681" t="s">
        <v>48</v>
      </c>
    </row>
    <row r="1682" spans="1:13" x14ac:dyDescent="0.35">
      <c r="A1682" s="6">
        <v>45547</v>
      </c>
      <c r="B1682" t="s">
        <v>1337</v>
      </c>
      <c r="C1682" t="s">
        <v>115</v>
      </c>
      <c r="D1682" t="s">
        <v>334</v>
      </c>
      <c r="E1682">
        <v>15</v>
      </c>
      <c r="F1682">
        <v>3</v>
      </c>
      <c r="I1682" t="s">
        <v>47</v>
      </c>
      <c r="J1682" t="s">
        <v>48</v>
      </c>
      <c r="M1682" t="s">
        <v>47</v>
      </c>
    </row>
    <row r="1683" spans="1:13" hidden="1" x14ac:dyDescent="0.35">
      <c r="A1683" s="6">
        <v>45623</v>
      </c>
      <c r="B1683" t="s">
        <v>1839</v>
      </c>
      <c r="C1683" t="s">
        <v>115</v>
      </c>
      <c r="D1683">
        <v>7</v>
      </c>
      <c r="E1683">
        <v>24</v>
      </c>
      <c r="F1683">
        <v>2</v>
      </c>
      <c r="I1683" t="s">
        <v>47</v>
      </c>
      <c r="J1683" t="s">
        <v>48</v>
      </c>
    </row>
    <row r="1684" spans="1:13" hidden="1" x14ac:dyDescent="0.35">
      <c r="A1684" s="6">
        <v>45623</v>
      </c>
      <c r="B1684" t="s">
        <v>1839</v>
      </c>
      <c r="C1684" t="s">
        <v>115</v>
      </c>
      <c r="D1684">
        <v>7</v>
      </c>
      <c r="E1684">
        <v>24</v>
      </c>
      <c r="F1684">
        <v>2</v>
      </c>
      <c r="I1684" t="s">
        <v>47</v>
      </c>
      <c r="J1684" t="s">
        <v>48</v>
      </c>
    </row>
    <row r="1685" spans="1:13" x14ac:dyDescent="0.35">
      <c r="A1685" s="6">
        <v>45547</v>
      </c>
      <c r="B1685" t="s">
        <v>1337</v>
      </c>
      <c r="C1685" t="s">
        <v>53</v>
      </c>
      <c r="D1685" t="s">
        <v>200</v>
      </c>
      <c r="E1685">
        <v>15</v>
      </c>
      <c r="F1685">
        <v>4</v>
      </c>
      <c r="I1685" t="s">
        <v>47</v>
      </c>
      <c r="J1685" t="s">
        <v>48</v>
      </c>
      <c r="M1685" t="s">
        <v>47</v>
      </c>
    </row>
    <row r="1686" spans="1:13" x14ac:dyDescent="0.35">
      <c r="A1686" s="6">
        <v>45553</v>
      </c>
      <c r="B1686" t="s">
        <v>1337</v>
      </c>
      <c r="C1686" t="s">
        <v>59</v>
      </c>
      <c r="D1686">
        <v>3</v>
      </c>
      <c r="E1686">
        <v>20</v>
      </c>
      <c r="F1686">
        <v>2</v>
      </c>
      <c r="G1686" t="s">
        <v>1250</v>
      </c>
      <c r="L1686" t="s">
        <v>47</v>
      </c>
      <c r="M1686" t="s">
        <v>47</v>
      </c>
    </row>
    <row r="1687" spans="1:13" hidden="1" x14ac:dyDescent="0.35">
      <c r="A1687" s="6">
        <v>45623</v>
      </c>
      <c r="B1687" t="s">
        <v>1746</v>
      </c>
      <c r="C1687" t="s">
        <v>59</v>
      </c>
      <c r="D1687">
        <v>2</v>
      </c>
      <c r="E1687">
        <v>27</v>
      </c>
      <c r="F1687">
        <v>6</v>
      </c>
      <c r="I1687" t="s">
        <v>47</v>
      </c>
      <c r="J1687" t="s">
        <v>48</v>
      </c>
    </row>
    <row r="1688" spans="1:13" hidden="1" x14ac:dyDescent="0.35">
      <c r="A1688" s="6">
        <v>45623</v>
      </c>
      <c r="B1688" t="s">
        <v>1211</v>
      </c>
      <c r="C1688" t="s">
        <v>59</v>
      </c>
      <c r="D1688" t="s">
        <v>560</v>
      </c>
      <c r="E1688">
        <v>23</v>
      </c>
      <c r="F1688">
        <v>3</v>
      </c>
      <c r="I1688" t="s">
        <v>47</v>
      </c>
      <c r="J1688" t="s">
        <v>48</v>
      </c>
    </row>
    <row r="1689" spans="1:13" hidden="1" x14ac:dyDescent="0.35">
      <c r="A1689" s="6">
        <v>45623</v>
      </c>
      <c r="B1689" t="s">
        <v>1211</v>
      </c>
      <c r="C1689" t="s">
        <v>59</v>
      </c>
      <c r="D1689" t="s">
        <v>560</v>
      </c>
      <c r="E1689">
        <v>23</v>
      </c>
      <c r="F1689">
        <v>3</v>
      </c>
      <c r="I1689" t="s">
        <v>47</v>
      </c>
      <c r="J1689" t="s">
        <v>48</v>
      </c>
    </row>
    <row r="1690" spans="1:13" hidden="1" x14ac:dyDescent="0.35">
      <c r="A1690" s="6">
        <v>45623</v>
      </c>
      <c r="B1690" t="s">
        <v>1211</v>
      </c>
      <c r="C1690" t="s">
        <v>59</v>
      </c>
      <c r="D1690" t="s">
        <v>560</v>
      </c>
      <c r="E1690">
        <v>23</v>
      </c>
      <c r="F1690">
        <v>3</v>
      </c>
      <c r="I1690" t="s">
        <v>47</v>
      </c>
      <c r="J1690" t="s">
        <v>48</v>
      </c>
    </row>
    <row r="1691" spans="1:13" hidden="1" x14ac:dyDescent="0.35">
      <c r="A1691" s="6">
        <v>45623</v>
      </c>
      <c r="B1691" t="s">
        <v>1211</v>
      </c>
      <c r="C1691" t="s">
        <v>59</v>
      </c>
      <c r="D1691" t="s">
        <v>560</v>
      </c>
      <c r="E1691">
        <v>23</v>
      </c>
      <c r="F1691">
        <v>3</v>
      </c>
      <c r="I1691" t="s">
        <v>47</v>
      </c>
      <c r="J1691" t="s">
        <v>48</v>
      </c>
    </row>
    <row r="1692" spans="1:13" x14ac:dyDescent="0.35">
      <c r="A1692" s="6">
        <v>45553</v>
      </c>
      <c r="B1692" t="s">
        <v>1337</v>
      </c>
      <c r="C1692" t="s">
        <v>59</v>
      </c>
      <c r="D1692">
        <v>3</v>
      </c>
      <c r="E1692">
        <v>23</v>
      </c>
      <c r="F1692">
        <v>2</v>
      </c>
      <c r="G1692" t="s">
        <v>1250</v>
      </c>
      <c r="L1692" t="s">
        <v>47</v>
      </c>
      <c r="M1692" t="s">
        <v>47</v>
      </c>
    </row>
    <row r="1693" spans="1:13" x14ac:dyDescent="0.35">
      <c r="A1693" s="6">
        <v>45622</v>
      </c>
      <c r="B1693" t="s">
        <v>1337</v>
      </c>
      <c r="C1693" t="s">
        <v>115</v>
      </c>
      <c r="D1693" t="s">
        <v>334</v>
      </c>
      <c r="E1693">
        <v>15</v>
      </c>
      <c r="F1693">
        <v>2</v>
      </c>
      <c r="I1693" t="s">
        <v>47</v>
      </c>
      <c r="J1693" t="s">
        <v>48</v>
      </c>
      <c r="M1693" t="s">
        <v>47</v>
      </c>
    </row>
    <row r="1694" spans="1:13" x14ac:dyDescent="0.35">
      <c r="A1694" s="6">
        <v>45623</v>
      </c>
      <c r="B1694" t="s">
        <v>1337</v>
      </c>
      <c r="C1694" t="s">
        <v>53</v>
      </c>
      <c r="D1694">
        <v>3</v>
      </c>
      <c r="E1694">
        <v>23</v>
      </c>
      <c r="F1694">
        <v>2</v>
      </c>
      <c r="G1694" t="s">
        <v>827</v>
      </c>
      <c r="L1694" t="s">
        <v>47</v>
      </c>
      <c r="M1694" t="s">
        <v>47</v>
      </c>
    </row>
    <row r="1695" spans="1:13" x14ac:dyDescent="0.35">
      <c r="A1695" s="6">
        <v>45623</v>
      </c>
      <c r="B1695" t="s">
        <v>1337</v>
      </c>
      <c r="C1695" t="s">
        <v>53</v>
      </c>
      <c r="D1695">
        <v>3</v>
      </c>
      <c r="E1695">
        <v>23</v>
      </c>
      <c r="F1695">
        <v>2</v>
      </c>
      <c r="G1695" t="s">
        <v>827</v>
      </c>
      <c r="L1695" t="s">
        <v>47</v>
      </c>
      <c r="M1695" t="s">
        <v>47</v>
      </c>
    </row>
    <row r="1696" spans="1:13" x14ac:dyDescent="0.35">
      <c r="A1696" s="6">
        <v>45624</v>
      </c>
      <c r="B1696" t="s">
        <v>1337</v>
      </c>
      <c r="C1696" t="s">
        <v>53</v>
      </c>
      <c r="D1696">
        <v>5</v>
      </c>
      <c r="E1696">
        <v>19</v>
      </c>
      <c r="F1696">
        <v>2</v>
      </c>
      <c r="G1696" t="s">
        <v>827</v>
      </c>
      <c r="L1696" t="s">
        <v>47</v>
      </c>
      <c r="M1696" t="s">
        <v>47</v>
      </c>
    </row>
    <row r="1697" spans="1:13" x14ac:dyDescent="0.35">
      <c r="A1697" s="6">
        <v>45624</v>
      </c>
      <c r="B1697" t="s">
        <v>1337</v>
      </c>
      <c r="C1697" t="s">
        <v>53</v>
      </c>
      <c r="D1697">
        <v>5</v>
      </c>
      <c r="E1697">
        <v>19</v>
      </c>
      <c r="F1697">
        <v>2</v>
      </c>
      <c r="G1697" t="s">
        <v>827</v>
      </c>
      <c r="L1697" t="s">
        <v>47</v>
      </c>
      <c r="M1697" t="s">
        <v>47</v>
      </c>
    </row>
    <row r="1698" spans="1:13" x14ac:dyDescent="0.35">
      <c r="A1698" s="6">
        <v>45638</v>
      </c>
      <c r="B1698" t="s">
        <v>1337</v>
      </c>
      <c r="C1698" t="s">
        <v>59</v>
      </c>
      <c r="D1698" t="s">
        <v>200</v>
      </c>
      <c r="E1698">
        <v>12</v>
      </c>
      <c r="F1698">
        <v>2</v>
      </c>
      <c r="G1698" t="s">
        <v>828</v>
      </c>
      <c r="K1698" t="s">
        <v>47</v>
      </c>
      <c r="L1698" t="s">
        <v>47</v>
      </c>
      <c r="M1698" t="s">
        <v>47</v>
      </c>
    </row>
    <row r="1699" spans="1:13" x14ac:dyDescent="0.35">
      <c r="A1699" s="6">
        <v>45638</v>
      </c>
      <c r="B1699" t="s">
        <v>1337</v>
      </c>
      <c r="C1699" t="s">
        <v>59</v>
      </c>
      <c r="D1699" t="s">
        <v>200</v>
      </c>
      <c r="E1699">
        <v>12</v>
      </c>
      <c r="F1699">
        <v>2</v>
      </c>
      <c r="G1699" t="s">
        <v>828</v>
      </c>
      <c r="K1699" t="s">
        <v>47</v>
      </c>
      <c r="L1699" t="s">
        <v>47</v>
      </c>
      <c r="M1699" t="s">
        <v>47</v>
      </c>
    </row>
    <row r="1700" spans="1:13" x14ac:dyDescent="0.35">
      <c r="A1700" s="6">
        <v>45638</v>
      </c>
      <c r="B1700" t="s">
        <v>1337</v>
      </c>
      <c r="C1700" t="s">
        <v>53</v>
      </c>
      <c r="D1700">
        <v>6</v>
      </c>
      <c r="E1700">
        <v>21</v>
      </c>
      <c r="F1700">
        <v>2</v>
      </c>
      <c r="I1700" t="s">
        <v>47</v>
      </c>
      <c r="J1700" t="s">
        <v>48</v>
      </c>
      <c r="M1700" t="s">
        <v>47</v>
      </c>
    </row>
    <row r="1701" spans="1:13" hidden="1" x14ac:dyDescent="0.35">
      <c r="A1701" s="6">
        <v>45624</v>
      </c>
      <c r="B1701" t="s">
        <v>1734</v>
      </c>
      <c r="C1701" t="s">
        <v>53</v>
      </c>
      <c r="D1701">
        <v>3</v>
      </c>
      <c r="E1701">
        <v>27</v>
      </c>
      <c r="F1701">
        <v>2</v>
      </c>
      <c r="G1701" t="s">
        <v>827</v>
      </c>
    </row>
    <row r="1702" spans="1:13" hidden="1" x14ac:dyDescent="0.35">
      <c r="A1702" s="6">
        <v>45624</v>
      </c>
      <c r="B1702" t="s">
        <v>1659</v>
      </c>
      <c r="C1702" t="s">
        <v>50</v>
      </c>
      <c r="D1702">
        <v>7</v>
      </c>
      <c r="E1702">
        <v>24</v>
      </c>
      <c r="F1702">
        <v>1</v>
      </c>
      <c r="G1702" t="s">
        <v>1720</v>
      </c>
    </row>
    <row r="1703" spans="1:13" hidden="1" x14ac:dyDescent="0.35">
      <c r="A1703" s="6">
        <v>45624</v>
      </c>
      <c r="B1703" t="s">
        <v>1735</v>
      </c>
      <c r="C1703" t="s">
        <v>115</v>
      </c>
      <c r="D1703" t="s">
        <v>149</v>
      </c>
      <c r="E1703">
        <v>26</v>
      </c>
      <c r="F1703">
        <v>2</v>
      </c>
      <c r="G1703" t="s">
        <v>1720</v>
      </c>
    </row>
    <row r="1704" spans="1:13" hidden="1" x14ac:dyDescent="0.35">
      <c r="A1704" s="6">
        <v>45624</v>
      </c>
      <c r="B1704" t="s">
        <v>1735</v>
      </c>
      <c r="C1704" t="s">
        <v>115</v>
      </c>
      <c r="D1704" t="s">
        <v>149</v>
      </c>
      <c r="E1704">
        <v>26</v>
      </c>
      <c r="F1704">
        <v>2</v>
      </c>
      <c r="G1704" t="s">
        <v>1720</v>
      </c>
    </row>
    <row r="1705" spans="1:13" hidden="1" x14ac:dyDescent="0.35">
      <c r="A1705" s="6">
        <v>45624</v>
      </c>
      <c r="B1705" t="s">
        <v>818</v>
      </c>
      <c r="C1705" t="s">
        <v>59</v>
      </c>
      <c r="D1705" t="s">
        <v>1247</v>
      </c>
      <c r="E1705">
        <v>6</v>
      </c>
      <c r="F1705">
        <v>3</v>
      </c>
      <c r="G1705" t="s">
        <v>828</v>
      </c>
    </row>
    <row r="1706" spans="1:13" x14ac:dyDescent="0.35">
      <c r="A1706" s="6">
        <v>45638</v>
      </c>
      <c r="B1706" t="s">
        <v>1337</v>
      </c>
      <c r="C1706" t="s">
        <v>53</v>
      </c>
      <c r="D1706">
        <v>6</v>
      </c>
      <c r="E1706">
        <v>21</v>
      </c>
      <c r="F1706">
        <v>2</v>
      </c>
      <c r="I1706" t="s">
        <v>47</v>
      </c>
      <c r="J1706" t="s">
        <v>48</v>
      </c>
      <c r="M1706" t="s">
        <v>47</v>
      </c>
    </row>
    <row r="1707" spans="1:13" x14ac:dyDescent="0.35">
      <c r="A1707" s="6">
        <v>45638</v>
      </c>
      <c r="B1707" t="s">
        <v>1337</v>
      </c>
      <c r="C1707" t="s">
        <v>115</v>
      </c>
      <c r="D1707">
        <v>8</v>
      </c>
      <c r="E1707">
        <v>21</v>
      </c>
      <c r="F1707">
        <v>2</v>
      </c>
      <c r="I1707" t="s">
        <v>47</v>
      </c>
      <c r="J1707" t="s">
        <v>1854</v>
      </c>
      <c r="M1707" t="s">
        <v>47</v>
      </c>
    </row>
    <row r="1708" spans="1:13" hidden="1" x14ac:dyDescent="0.35">
      <c r="A1708" s="6">
        <v>45624</v>
      </c>
      <c r="B1708" t="s">
        <v>795</v>
      </c>
      <c r="C1708" t="s">
        <v>115</v>
      </c>
      <c r="D1708">
        <v>10</v>
      </c>
      <c r="E1708">
        <v>14</v>
      </c>
      <c r="F1708">
        <v>7</v>
      </c>
      <c r="I1708" t="s">
        <v>47</v>
      </c>
      <c r="J1708" t="s">
        <v>705</v>
      </c>
    </row>
    <row r="1709" spans="1:13" hidden="1" x14ac:dyDescent="0.35">
      <c r="A1709" s="6">
        <v>45624</v>
      </c>
      <c r="B1709" t="s">
        <v>1841</v>
      </c>
      <c r="C1709" t="s">
        <v>55</v>
      </c>
      <c r="D1709" t="s">
        <v>392</v>
      </c>
      <c r="E1709">
        <v>25</v>
      </c>
      <c r="F1709">
        <v>5</v>
      </c>
      <c r="I1709" t="s">
        <v>47</v>
      </c>
      <c r="J1709" t="s">
        <v>1802</v>
      </c>
    </row>
    <row r="1710" spans="1:13" hidden="1" x14ac:dyDescent="0.35">
      <c r="A1710" s="6">
        <v>45624</v>
      </c>
      <c r="B1710" t="s">
        <v>1841</v>
      </c>
      <c r="C1710" t="s">
        <v>55</v>
      </c>
      <c r="D1710" t="s">
        <v>392</v>
      </c>
      <c r="E1710">
        <v>25</v>
      </c>
      <c r="F1710">
        <v>5</v>
      </c>
      <c r="I1710" t="s">
        <v>47</v>
      </c>
      <c r="J1710" t="s">
        <v>1802</v>
      </c>
    </row>
    <row r="1711" spans="1:13" x14ac:dyDescent="0.35">
      <c r="A1711" s="6">
        <v>45638</v>
      </c>
      <c r="B1711" t="s">
        <v>1337</v>
      </c>
      <c r="C1711" t="s">
        <v>115</v>
      </c>
      <c r="D1711">
        <v>8</v>
      </c>
      <c r="E1711">
        <v>21</v>
      </c>
      <c r="F1711">
        <v>2</v>
      </c>
      <c r="I1711" t="s">
        <v>47</v>
      </c>
      <c r="J1711" t="s">
        <v>1854</v>
      </c>
      <c r="M1711" t="s">
        <v>47</v>
      </c>
    </row>
    <row r="1712" spans="1:13" hidden="1" x14ac:dyDescent="0.35">
      <c r="A1712" s="6">
        <v>45624</v>
      </c>
      <c r="B1712" t="s">
        <v>1820</v>
      </c>
      <c r="C1712" t="s">
        <v>1266</v>
      </c>
      <c r="D1712" t="s">
        <v>978</v>
      </c>
      <c r="E1712">
        <v>18</v>
      </c>
      <c r="F1712">
        <v>2</v>
      </c>
      <c r="I1712" t="s">
        <v>47</v>
      </c>
      <c r="J1712" t="s">
        <v>48</v>
      </c>
    </row>
    <row r="1713" spans="1:13" hidden="1" x14ac:dyDescent="0.35">
      <c r="A1713" s="6">
        <v>45624</v>
      </c>
      <c r="B1713" t="s">
        <v>1842</v>
      </c>
      <c r="C1713" t="s">
        <v>115</v>
      </c>
      <c r="D1713" t="s">
        <v>334</v>
      </c>
      <c r="E1713">
        <v>21</v>
      </c>
      <c r="F1713">
        <v>3</v>
      </c>
      <c r="I1713" t="s">
        <v>47</v>
      </c>
      <c r="J1713" t="s">
        <v>1802</v>
      </c>
    </row>
    <row r="1714" spans="1:13" hidden="1" x14ac:dyDescent="0.35">
      <c r="A1714" s="6">
        <v>45624</v>
      </c>
      <c r="B1714" t="s">
        <v>1842</v>
      </c>
      <c r="C1714" t="s">
        <v>115</v>
      </c>
      <c r="D1714" t="s">
        <v>334</v>
      </c>
      <c r="E1714">
        <v>21</v>
      </c>
      <c r="F1714">
        <v>3</v>
      </c>
      <c r="I1714" t="s">
        <v>47</v>
      </c>
      <c r="J1714" t="s">
        <v>1802</v>
      </c>
    </row>
    <row r="1715" spans="1:13" hidden="1" x14ac:dyDescent="0.35">
      <c r="A1715" s="6">
        <v>45624</v>
      </c>
      <c r="B1715" t="s">
        <v>1842</v>
      </c>
      <c r="C1715" t="s">
        <v>115</v>
      </c>
      <c r="D1715" t="s">
        <v>334</v>
      </c>
      <c r="E1715">
        <v>21</v>
      </c>
      <c r="F1715">
        <v>3</v>
      </c>
      <c r="I1715" t="s">
        <v>47</v>
      </c>
      <c r="J1715" t="s">
        <v>1802</v>
      </c>
    </row>
    <row r="1716" spans="1:13" hidden="1" x14ac:dyDescent="0.35">
      <c r="A1716" s="6">
        <v>45624</v>
      </c>
      <c r="B1716" t="s">
        <v>989</v>
      </c>
      <c r="C1716" t="s">
        <v>115</v>
      </c>
      <c r="D1716">
        <v>9</v>
      </c>
      <c r="E1716">
        <v>5</v>
      </c>
      <c r="F1716">
        <v>3</v>
      </c>
      <c r="I1716" t="s">
        <v>47</v>
      </c>
      <c r="J1716" t="s">
        <v>48</v>
      </c>
    </row>
    <row r="1717" spans="1:13" hidden="1" x14ac:dyDescent="0.35">
      <c r="A1717" s="6">
        <v>45624</v>
      </c>
      <c r="B1717" t="s">
        <v>1151</v>
      </c>
      <c r="C1717" t="s">
        <v>55</v>
      </c>
      <c r="D1717">
        <v>10</v>
      </c>
      <c r="E1717">
        <v>20</v>
      </c>
      <c r="F1717">
        <v>2</v>
      </c>
      <c r="I1717" t="s">
        <v>47</v>
      </c>
      <c r="J1717" t="s">
        <v>48</v>
      </c>
    </row>
    <row r="1718" spans="1:13" hidden="1" x14ac:dyDescent="0.35">
      <c r="A1718" s="6">
        <v>45624</v>
      </c>
      <c r="B1718" t="s">
        <v>1151</v>
      </c>
      <c r="C1718" t="s">
        <v>55</v>
      </c>
      <c r="D1718">
        <v>10</v>
      </c>
      <c r="E1718">
        <v>20</v>
      </c>
      <c r="F1718">
        <v>2</v>
      </c>
      <c r="I1718" t="s">
        <v>47</v>
      </c>
      <c r="J1718" t="s">
        <v>48</v>
      </c>
    </row>
    <row r="1719" spans="1:13" hidden="1" x14ac:dyDescent="0.35">
      <c r="A1719" s="6">
        <v>45624</v>
      </c>
      <c r="B1719" t="s">
        <v>1151</v>
      </c>
      <c r="C1719" t="s">
        <v>55</v>
      </c>
      <c r="D1719">
        <v>10</v>
      </c>
      <c r="E1719">
        <v>20</v>
      </c>
      <c r="F1719">
        <v>2</v>
      </c>
      <c r="I1719" t="s">
        <v>47</v>
      </c>
      <c r="J1719" t="s">
        <v>48</v>
      </c>
    </row>
    <row r="1720" spans="1:13" hidden="1" x14ac:dyDescent="0.35">
      <c r="A1720" s="6">
        <v>45624</v>
      </c>
      <c r="B1720" t="s">
        <v>1843</v>
      </c>
      <c r="C1720" t="s">
        <v>55</v>
      </c>
      <c r="D1720">
        <v>10</v>
      </c>
      <c r="E1720">
        <v>9</v>
      </c>
      <c r="F1720">
        <v>4</v>
      </c>
      <c r="I1720" t="s">
        <v>47</v>
      </c>
      <c r="J1720" t="s">
        <v>48</v>
      </c>
    </row>
    <row r="1721" spans="1:13" x14ac:dyDescent="0.35">
      <c r="A1721" s="6">
        <v>45638</v>
      </c>
      <c r="B1721" t="s">
        <v>1337</v>
      </c>
      <c r="C1721" t="s">
        <v>59</v>
      </c>
      <c r="D1721" t="s">
        <v>200</v>
      </c>
      <c r="E1721">
        <v>8</v>
      </c>
      <c r="F1721">
        <v>2</v>
      </c>
      <c r="I1721" t="s">
        <v>47</v>
      </c>
      <c r="M1721" t="s">
        <v>47</v>
      </c>
    </row>
    <row r="1722" spans="1:13" hidden="1" x14ac:dyDescent="0.35">
      <c r="A1722" s="6">
        <v>45624</v>
      </c>
      <c r="B1722" t="s">
        <v>1547</v>
      </c>
      <c r="C1722" t="s">
        <v>59</v>
      </c>
      <c r="D1722">
        <v>3</v>
      </c>
      <c r="E1722">
        <v>27</v>
      </c>
      <c r="F1722">
        <v>3</v>
      </c>
      <c r="I1722" t="s">
        <v>47</v>
      </c>
      <c r="J1722" t="s">
        <v>48</v>
      </c>
    </row>
    <row r="1723" spans="1:13" hidden="1" x14ac:dyDescent="0.35">
      <c r="A1723" s="6">
        <v>45624</v>
      </c>
      <c r="B1723" t="s">
        <v>1547</v>
      </c>
      <c r="C1723" t="s">
        <v>59</v>
      </c>
      <c r="D1723">
        <v>3</v>
      </c>
      <c r="E1723">
        <v>27</v>
      </c>
      <c r="F1723">
        <v>3</v>
      </c>
      <c r="I1723" t="s">
        <v>47</v>
      </c>
      <c r="J1723" t="s">
        <v>48</v>
      </c>
    </row>
    <row r="1724" spans="1:13" hidden="1" x14ac:dyDescent="0.35">
      <c r="A1724" s="6">
        <v>45624</v>
      </c>
      <c r="B1724" t="s">
        <v>1746</v>
      </c>
      <c r="C1724" t="s">
        <v>59</v>
      </c>
      <c r="D1724">
        <v>3</v>
      </c>
      <c r="E1724">
        <v>26</v>
      </c>
      <c r="F1724">
        <v>8</v>
      </c>
      <c r="I1724" t="s">
        <v>47</v>
      </c>
      <c r="J1724" t="s">
        <v>48</v>
      </c>
    </row>
    <row r="1725" spans="1:13" x14ac:dyDescent="0.35">
      <c r="A1725" s="6">
        <v>45540</v>
      </c>
      <c r="B1725" t="s">
        <v>1337</v>
      </c>
      <c r="C1725" t="s">
        <v>53</v>
      </c>
      <c r="D1725">
        <v>4</v>
      </c>
      <c r="E1725">
        <v>22</v>
      </c>
      <c r="F1725">
        <v>2</v>
      </c>
      <c r="I1725" t="s">
        <v>47</v>
      </c>
      <c r="J1725" t="s">
        <v>48</v>
      </c>
      <c r="M1725" t="s">
        <v>47</v>
      </c>
    </row>
    <row r="1726" spans="1:13" x14ac:dyDescent="0.35">
      <c r="A1726" s="6">
        <v>45456</v>
      </c>
      <c r="B1726" t="s">
        <v>409</v>
      </c>
      <c r="C1726" t="s">
        <v>115</v>
      </c>
      <c r="D1726">
        <v>7</v>
      </c>
      <c r="E1726">
        <v>15</v>
      </c>
      <c r="F1726">
        <v>1</v>
      </c>
      <c r="G1726" t="s">
        <v>32</v>
      </c>
      <c r="M1726" t="s">
        <v>47</v>
      </c>
    </row>
    <row r="1727" spans="1:13" x14ac:dyDescent="0.35">
      <c r="A1727" s="6">
        <v>45543</v>
      </c>
      <c r="B1727" t="s">
        <v>409</v>
      </c>
      <c r="C1727" t="s">
        <v>284</v>
      </c>
      <c r="D1727">
        <v>4</v>
      </c>
      <c r="E1727">
        <v>22</v>
      </c>
      <c r="F1727">
        <v>2</v>
      </c>
      <c r="I1727" t="s">
        <v>47</v>
      </c>
      <c r="M1727" t="s">
        <v>47</v>
      </c>
    </row>
    <row r="1728" spans="1:13" hidden="1" x14ac:dyDescent="0.35">
      <c r="A1728" s="6">
        <v>45624</v>
      </c>
      <c r="B1728" t="s">
        <v>215</v>
      </c>
      <c r="C1728" t="s">
        <v>115</v>
      </c>
      <c r="D1728">
        <v>8</v>
      </c>
      <c r="E1728">
        <v>3</v>
      </c>
      <c r="F1728">
        <v>2</v>
      </c>
      <c r="I1728" t="s">
        <v>47</v>
      </c>
      <c r="J1728" t="s">
        <v>48</v>
      </c>
    </row>
    <row r="1729" spans="1:13" hidden="1" x14ac:dyDescent="0.35">
      <c r="A1729" s="6">
        <v>45624</v>
      </c>
      <c r="B1729" t="s">
        <v>818</v>
      </c>
      <c r="C1729" t="s">
        <v>59</v>
      </c>
      <c r="D1729">
        <v>3</v>
      </c>
      <c r="E1729">
        <v>5</v>
      </c>
      <c r="F1729">
        <v>3</v>
      </c>
      <c r="I1729" t="s">
        <v>47</v>
      </c>
      <c r="J1729" t="s">
        <v>48</v>
      </c>
    </row>
    <row r="1730" spans="1:13" hidden="1" x14ac:dyDescent="0.35">
      <c r="A1730" s="6">
        <v>45624</v>
      </c>
      <c r="B1730" t="s">
        <v>1844</v>
      </c>
      <c r="C1730" t="s">
        <v>53</v>
      </c>
      <c r="D1730" t="s">
        <v>249</v>
      </c>
      <c r="E1730">
        <v>25</v>
      </c>
      <c r="F1730">
        <v>2</v>
      </c>
      <c r="I1730" t="s">
        <v>47</v>
      </c>
      <c r="J1730" t="s">
        <v>48</v>
      </c>
    </row>
    <row r="1731" spans="1:13" hidden="1" x14ac:dyDescent="0.35">
      <c r="A1731" s="6">
        <v>45624</v>
      </c>
      <c r="B1731" t="s">
        <v>1844</v>
      </c>
      <c r="C1731" t="s">
        <v>53</v>
      </c>
      <c r="D1731" t="s">
        <v>249</v>
      </c>
      <c r="E1731">
        <v>25</v>
      </c>
      <c r="F1731">
        <v>2</v>
      </c>
      <c r="I1731" t="s">
        <v>47</v>
      </c>
      <c r="J1731" t="s">
        <v>48</v>
      </c>
    </row>
    <row r="1732" spans="1:13" hidden="1" x14ac:dyDescent="0.35">
      <c r="A1732" s="6">
        <v>45624</v>
      </c>
      <c r="B1732" t="s">
        <v>1691</v>
      </c>
      <c r="C1732" t="s">
        <v>115</v>
      </c>
      <c r="D1732">
        <v>10</v>
      </c>
      <c r="E1732">
        <v>8</v>
      </c>
      <c r="F1732">
        <v>3</v>
      </c>
      <c r="I1732" t="s">
        <v>47</v>
      </c>
      <c r="J1732" t="s">
        <v>48</v>
      </c>
    </row>
    <row r="1733" spans="1:13" hidden="1" x14ac:dyDescent="0.35">
      <c r="A1733" s="6">
        <v>45624</v>
      </c>
      <c r="B1733" t="s">
        <v>58</v>
      </c>
      <c r="C1733" t="s">
        <v>59</v>
      </c>
      <c r="D1733">
        <v>0</v>
      </c>
      <c r="E1733">
        <v>22</v>
      </c>
      <c r="F1733">
        <v>2</v>
      </c>
      <c r="I1733" t="s">
        <v>47</v>
      </c>
      <c r="J1733" t="s">
        <v>48</v>
      </c>
    </row>
    <row r="1734" spans="1:13" hidden="1" x14ac:dyDescent="0.35">
      <c r="A1734" s="6">
        <v>45624</v>
      </c>
      <c r="B1734" t="s">
        <v>1845</v>
      </c>
      <c r="C1734" t="s">
        <v>115</v>
      </c>
      <c r="D1734">
        <v>7</v>
      </c>
      <c r="E1734">
        <v>11</v>
      </c>
      <c r="F1734">
        <v>2</v>
      </c>
      <c r="I1734" t="s">
        <v>47</v>
      </c>
      <c r="J1734" t="s">
        <v>1032</v>
      </c>
    </row>
    <row r="1735" spans="1:13" hidden="1" x14ac:dyDescent="0.35">
      <c r="A1735" s="6">
        <v>45624</v>
      </c>
      <c r="B1735" t="s">
        <v>783</v>
      </c>
      <c r="C1735" t="s">
        <v>115</v>
      </c>
      <c r="D1735" t="s">
        <v>129</v>
      </c>
      <c r="E1735">
        <v>25</v>
      </c>
      <c r="F1735">
        <v>2</v>
      </c>
      <c r="I1735" t="s">
        <v>47</v>
      </c>
      <c r="J1735" t="s">
        <v>1802</v>
      </c>
    </row>
    <row r="1736" spans="1:13" hidden="1" x14ac:dyDescent="0.35">
      <c r="A1736" s="6">
        <v>45624</v>
      </c>
      <c r="B1736" t="s">
        <v>783</v>
      </c>
      <c r="C1736" t="s">
        <v>115</v>
      </c>
      <c r="D1736" t="s">
        <v>129</v>
      </c>
      <c r="E1736">
        <v>25</v>
      </c>
      <c r="F1736">
        <v>2</v>
      </c>
      <c r="I1736" t="s">
        <v>47</v>
      </c>
      <c r="J1736" t="s">
        <v>1802</v>
      </c>
    </row>
    <row r="1737" spans="1:13" hidden="1" x14ac:dyDescent="0.35">
      <c r="A1737" s="6">
        <v>45624</v>
      </c>
      <c r="B1737" t="s">
        <v>783</v>
      </c>
      <c r="C1737" t="s">
        <v>115</v>
      </c>
      <c r="D1737" t="s">
        <v>129</v>
      </c>
      <c r="E1737">
        <v>25</v>
      </c>
      <c r="F1737">
        <v>2</v>
      </c>
      <c r="I1737" t="s">
        <v>47</v>
      </c>
      <c r="J1737" t="s">
        <v>1802</v>
      </c>
    </row>
    <row r="1738" spans="1:13" hidden="1" x14ac:dyDescent="0.35">
      <c r="A1738" s="6">
        <v>45624</v>
      </c>
      <c r="B1738" t="s">
        <v>783</v>
      </c>
      <c r="C1738" t="s">
        <v>115</v>
      </c>
      <c r="D1738" t="s">
        <v>129</v>
      </c>
      <c r="E1738">
        <v>25</v>
      </c>
      <c r="F1738">
        <v>2</v>
      </c>
      <c r="I1738" t="s">
        <v>47</v>
      </c>
      <c r="J1738" t="s">
        <v>1802</v>
      </c>
    </row>
    <row r="1739" spans="1:13" hidden="1" x14ac:dyDescent="0.35">
      <c r="A1739" s="6">
        <v>45624</v>
      </c>
      <c r="B1739" t="s">
        <v>783</v>
      </c>
      <c r="C1739" t="s">
        <v>115</v>
      </c>
      <c r="D1739" t="s">
        <v>129</v>
      </c>
      <c r="E1739">
        <v>25</v>
      </c>
      <c r="F1739">
        <v>2</v>
      </c>
      <c r="I1739" t="s">
        <v>47</v>
      </c>
      <c r="J1739" t="s">
        <v>1802</v>
      </c>
    </row>
    <row r="1740" spans="1:13" hidden="1" x14ac:dyDescent="0.35">
      <c r="A1740" s="6">
        <v>45624</v>
      </c>
      <c r="B1740" t="s">
        <v>1117</v>
      </c>
      <c r="C1740" t="s">
        <v>115</v>
      </c>
      <c r="D1740">
        <v>8</v>
      </c>
      <c r="E1740">
        <v>6</v>
      </c>
      <c r="F1740">
        <v>2</v>
      </c>
      <c r="I1740" t="s">
        <v>47</v>
      </c>
      <c r="J1740" t="s">
        <v>48</v>
      </c>
    </row>
    <row r="1741" spans="1:13" x14ac:dyDescent="0.35">
      <c r="A1741" s="6">
        <v>45573</v>
      </c>
      <c r="B1741" t="s">
        <v>409</v>
      </c>
      <c r="C1741" t="s">
        <v>284</v>
      </c>
      <c r="D1741">
        <v>5</v>
      </c>
      <c r="E1741">
        <v>19</v>
      </c>
      <c r="F1741">
        <v>1</v>
      </c>
      <c r="G1741" t="s">
        <v>1400</v>
      </c>
      <c r="L1741" t="s">
        <v>47</v>
      </c>
      <c r="M1741" t="s">
        <v>47</v>
      </c>
    </row>
    <row r="1742" spans="1:13" hidden="1" x14ac:dyDescent="0.35">
      <c r="A1742" s="6">
        <v>45624</v>
      </c>
      <c r="B1742" t="s">
        <v>1259</v>
      </c>
      <c r="C1742" t="s">
        <v>225</v>
      </c>
      <c r="D1742" t="s">
        <v>1846</v>
      </c>
      <c r="E1742">
        <v>4</v>
      </c>
      <c r="F1742">
        <v>2</v>
      </c>
      <c r="I1742" t="s">
        <v>47</v>
      </c>
      <c r="J1742" t="s">
        <v>48</v>
      </c>
    </row>
    <row r="1743" spans="1:13" x14ac:dyDescent="0.35">
      <c r="A1743" s="6">
        <v>45573</v>
      </c>
      <c r="B1743" t="s">
        <v>409</v>
      </c>
      <c r="C1743" t="s">
        <v>284</v>
      </c>
      <c r="D1743">
        <v>4</v>
      </c>
      <c r="E1743">
        <v>19</v>
      </c>
      <c r="F1743">
        <v>1</v>
      </c>
      <c r="G1743" t="s">
        <v>1400</v>
      </c>
      <c r="L1743" t="s">
        <v>47</v>
      </c>
      <c r="M1743" t="s">
        <v>47</v>
      </c>
    </row>
    <row r="1744" spans="1:13" hidden="1" x14ac:dyDescent="0.35">
      <c r="A1744" s="6">
        <v>45624</v>
      </c>
      <c r="B1744" t="s">
        <v>1259</v>
      </c>
      <c r="C1744" t="s">
        <v>225</v>
      </c>
      <c r="D1744" t="s">
        <v>446</v>
      </c>
      <c r="E1744">
        <v>2</v>
      </c>
      <c r="F1744">
        <v>2</v>
      </c>
      <c r="I1744" t="s">
        <v>47</v>
      </c>
      <c r="J1744" t="s">
        <v>48</v>
      </c>
    </row>
    <row r="1745" spans="1:13" hidden="1" x14ac:dyDescent="0.35">
      <c r="A1745" s="6">
        <v>45624</v>
      </c>
      <c r="B1745" t="s">
        <v>1259</v>
      </c>
      <c r="C1745" t="s">
        <v>225</v>
      </c>
      <c r="D1745" t="s">
        <v>446</v>
      </c>
      <c r="E1745">
        <v>2</v>
      </c>
      <c r="F1745">
        <v>2</v>
      </c>
      <c r="I1745" t="s">
        <v>47</v>
      </c>
      <c r="J1745" t="s">
        <v>48</v>
      </c>
    </row>
    <row r="1746" spans="1:13" hidden="1" x14ac:dyDescent="0.35">
      <c r="A1746" s="6">
        <v>45624</v>
      </c>
      <c r="B1746" t="s">
        <v>1029</v>
      </c>
      <c r="C1746" t="s">
        <v>115</v>
      </c>
      <c r="D1746" t="s">
        <v>311</v>
      </c>
      <c r="E1746">
        <v>15</v>
      </c>
      <c r="F1746">
        <v>8</v>
      </c>
      <c r="I1746" t="s">
        <v>47</v>
      </c>
      <c r="J1746" t="s">
        <v>48</v>
      </c>
    </row>
    <row r="1747" spans="1:13" hidden="1" x14ac:dyDescent="0.35">
      <c r="A1747" s="6">
        <v>45624</v>
      </c>
      <c r="B1747" t="s">
        <v>1984</v>
      </c>
      <c r="C1747" t="s">
        <v>55</v>
      </c>
      <c r="D1747" t="s">
        <v>1254</v>
      </c>
      <c r="E1747">
        <v>9</v>
      </c>
      <c r="F1747">
        <v>3</v>
      </c>
      <c r="I1747" t="s">
        <v>47</v>
      </c>
      <c r="J1747" t="s">
        <v>48</v>
      </c>
    </row>
    <row r="1748" spans="1:13" hidden="1" x14ac:dyDescent="0.35">
      <c r="A1748" s="6">
        <v>45624</v>
      </c>
      <c r="B1748" t="s">
        <v>1030</v>
      </c>
      <c r="C1748" t="s">
        <v>55</v>
      </c>
      <c r="D1748" t="s">
        <v>158</v>
      </c>
      <c r="E1748">
        <v>9</v>
      </c>
      <c r="F1748">
        <v>5</v>
      </c>
      <c r="I1748" t="s">
        <v>47</v>
      </c>
      <c r="J1748" t="s">
        <v>48</v>
      </c>
    </row>
    <row r="1749" spans="1:13" x14ac:dyDescent="0.35">
      <c r="A1749" s="6">
        <v>45574</v>
      </c>
      <c r="B1749" t="s">
        <v>409</v>
      </c>
      <c r="C1749" t="s">
        <v>284</v>
      </c>
      <c r="D1749">
        <v>5</v>
      </c>
      <c r="E1749">
        <v>21</v>
      </c>
      <c r="F1749">
        <v>3</v>
      </c>
      <c r="I1749" t="s">
        <v>47</v>
      </c>
      <c r="J1749" t="s">
        <v>48</v>
      </c>
      <c r="M1749" t="s">
        <v>47</v>
      </c>
    </row>
    <row r="1750" spans="1:13" hidden="1" x14ac:dyDescent="0.35">
      <c r="A1750" s="6">
        <v>45625</v>
      </c>
      <c r="B1750" t="s">
        <v>1022</v>
      </c>
      <c r="C1750" t="s">
        <v>53</v>
      </c>
      <c r="D1750">
        <v>3</v>
      </c>
      <c r="E1750">
        <v>26</v>
      </c>
      <c r="F1750">
        <v>4</v>
      </c>
      <c r="G1750" t="s">
        <v>827</v>
      </c>
    </row>
    <row r="1751" spans="1:13" hidden="1" x14ac:dyDescent="0.35">
      <c r="A1751" s="6">
        <v>45625</v>
      </c>
      <c r="B1751" t="s">
        <v>483</v>
      </c>
      <c r="C1751" t="s">
        <v>53</v>
      </c>
      <c r="D1751">
        <v>4</v>
      </c>
      <c r="E1751">
        <v>25</v>
      </c>
      <c r="F1751">
        <v>2</v>
      </c>
      <c r="G1751" t="s">
        <v>827</v>
      </c>
    </row>
    <row r="1752" spans="1:13" hidden="1" x14ac:dyDescent="0.35">
      <c r="A1752" s="6">
        <v>45625</v>
      </c>
      <c r="B1752" t="s">
        <v>483</v>
      </c>
      <c r="C1752" t="s">
        <v>53</v>
      </c>
      <c r="D1752">
        <v>4</v>
      </c>
      <c r="E1752">
        <v>25</v>
      </c>
      <c r="F1752">
        <v>2</v>
      </c>
      <c r="G1752" t="s">
        <v>827</v>
      </c>
    </row>
    <row r="1753" spans="1:13" hidden="1" x14ac:dyDescent="0.35">
      <c r="A1753" s="6">
        <v>45625</v>
      </c>
      <c r="B1753" t="s">
        <v>483</v>
      </c>
      <c r="C1753" t="s">
        <v>53</v>
      </c>
      <c r="D1753">
        <v>4</v>
      </c>
      <c r="E1753">
        <v>25</v>
      </c>
      <c r="F1753">
        <v>2</v>
      </c>
      <c r="G1753" t="s">
        <v>827</v>
      </c>
    </row>
    <row r="1754" spans="1:13" x14ac:dyDescent="0.35">
      <c r="A1754" s="6">
        <v>45607</v>
      </c>
      <c r="B1754" t="s">
        <v>409</v>
      </c>
      <c r="C1754" t="s">
        <v>115</v>
      </c>
      <c r="D1754">
        <v>9</v>
      </c>
      <c r="E1754">
        <v>21</v>
      </c>
      <c r="F1754">
        <v>2</v>
      </c>
      <c r="G1754" t="s">
        <v>34</v>
      </c>
      <c r="L1754" t="s">
        <v>47</v>
      </c>
      <c r="M1754" t="s">
        <v>47</v>
      </c>
    </row>
    <row r="1755" spans="1:13" x14ac:dyDescent="0.35">
      <c r="A1755" s="6">
        <v>45504</v>
      </c>
      <c r="B1755" t="s">
        <v>1621</v>
      </c>
      <c r="C1755" t="s">
        <v>64</v>
      </c>
      <c r="D1755" t="s">
        <v>118</v>
      </c>
      <c r="E1755">
        <v>15</v>
      </c>
      <c r="F1755">
        <v>3</v>
      </c>
      <c r="I1755" t="s">
        <v>47</v>
      </c>
      <c r="J1755" t="s">
        <v>48</v>
      </c>
      <c r="M1755" t="s">
        <v>47</v>
      </c>
    </row>
    <row r="1756" spans="1:13" x14ac:dyDescent="0.35">
      <c r="A1756" s="6">
        <v>45475</v>
      </c>
      <c r="B1756" t="s">
        <v>1631</v>
      </c>
      <c r="C1756" t="s">
        <v>64</v>
      </c>
      <c r="D1756" t="s">
        <v>118</v>
      </c>
      <c r="E1756">
        <v>8</v>
      </c>
      <c r="F1756">
        <v>4</v>
      </c>
      <c r="I1756" t="s">
        <v>47</v>
      </c>
      <c r="J1756" t="s">
        <v>48</v>
      </c>
      <c r="M1756" t="s">
        <v>47</v>
      </c>
    </row>
    <row r="1757" spans="1:13" hidden="1" x14ac:dyDescent="0.35">
      <c r="A1757" s="6">
        <v>45625</v>
      </c>
      <c r="B1757" t="s">
        <v>1131</v>
      </c>
      <c r="C1757" t="s">
        <v>115</v>
      </c>
      <c r="D1757">
        <v>10</v>
      </c>
      <c r="E1757">
        <v>22</v>
      </c>
      <c r="F1757">
        <v>2</v>
      </c>
      <c r="I1757" t="s">
        <v>47</v>
      </c>
      <c r="J1757" t="s">
        <v>48</v>
      </c>
    </row>
    <row r="1758" spans="1:13" hidden="1" x14ac:dyDescent="0.35">
      <c r="A1758" s="6">
        <v>45625</v>
      </c>
      <c r="B1758" t="s">
        <v>1107</v>
      </c>
      <c r="C1758" t="s">
        <v>64</v>
      </c>
      <c r="D1758" t="s">
        <v>585</v>
      </c>
      <c r="E1758">
        <v>20</v>
      </c>
      <c r="F1758">
        <v>4</v>
      </c>
      <c r="I1758" t="s">
        <v>47</v>
      </c>
      <c r="J1758" t="s">
        <v>48</v>
      </c>
    </row>
    <row r="1759" spans="1:13" hidden="1" x14ac:dyDescent="0.35">
      <c r="A1759" s="6">
        <v>45625</v>
      </c>
      <c r="B1759" t="s">
        <v>1859</v>
      </c>
      <c r="C1759" t="s">
        <v>64</v>
      </c>
      <c r="D1759" t="s">
        <v>585</v>
      </c>
      <c r="E1759">
        <v>11</v>
      </c>
      <c r="F1759">
        <v>4</v>
      </c>
      <c r="I1759" t="s">
        <v>47</v>
      </c>
      <c r="J1759" t="s">
        <v>48</v>
      </c>
    </row>
    <row r="1760" spans="1:13" hidden="1" x14ac:dyDescent="0.35">
      <c r="A1760" s="6">
        <v>45625</v>
      </c>
      <c r="B1760" t="s">
        <v>1985</v>
      </c>
      <c r="C1760" t="s">
        <v>59</v>
      </c>
      <c r="D1760">
        <v>3</v>
      </c>
      <c r="E1760">
        <v>22</v>
      </c>
      <c r="F1760">
        <v>2</v>
      </c>
      <c r="I1760" t="s">
        <v>47</v>
      </c>
      <c r="J1760" t="s">
        <v>1802</v>
      </c>
    </row>
    <row r="1761" spans="1:13" hidden="1" x14ac:dyDescent="0.35">
      <c r="A1761" s="6">
        <v>45625</v>
      </c>
      <c r="B1761" t="s">
        <v>1985</v>
      </c>
      <c r="C1761" t="s">
        <v>59</v>
      </c>
      <c r="D1761">
        <v>3</v>
      </c>
      <c r="E1761">
        <v>22</v>
      </c>
      <c r="F1761">
        <v>2</v>
      </c>
      <c r="I1761" t="s">
        <v>47</v>
      </c>
      <c r="J1761" t="s">
        <v>1032</v>
      </c>
    </row>
    <row r="1762" spans="1:13" hidden="1" x14ac:dyDescent="0.35">
      <c r="A1762" s="6">
        <v>45625</v>
      </c>
      <c r="B1762" t="s">
        <v>1985</v>
      </c>
      <c r="C1762" t="s">
        <v>59</v>
      </c>
      <c r="D1762">
        <v>3</v>
      </c>
      <c r="E1762">
        <v>22</v>
      </c>
      <c r="F1762">
        <v>2</v>
      </c>
      <c r="I1762" t="s">
        <v>47</v>
      </c>
      <c r="J1762" t="s">
        <v>1032</v>
      </c>
    </row>
    <row r="1763" spans="1:13" hidden="1" x14ac:dyDescent="0.35">
      <c r="A1763" s="6">
        <v>45625</v>
      </c>
      <c r="B1763" t="s">
        <v>83</v>
      </c>
      <c r="C1763" t="s">
        <v>53</v>
      </c>
      <c r="D1763">
        <v>4</v>
      </c>
      <c r="E1763">
        <v>20</v>
      </c>
      <c r="F1763">
        <v>4</v>
      </c>
      <c r="I1763" t="s">
        <v>47</v>
      </c>
    </row>
    <row r="1764" spans="1:13" hidden="1" x14ac:dyDescent="0.35">
      <c r="A1764" s="6">
        <v>45625</v>
      </c>
      <c r="B1764" t="s">
        <v>566</v>
      </c>
      <c r="C1764" t="s">
        <v>115</v>
      </c>
      <c r="D1764">
        <v>9</v>
      </c>
      <c r="E1764">
        <v>29</v>
      </c>
      <c r="F1764">
        <v>2</v>
      </c>
      <c r="I1764" t="s">
        <v>47</v>
      </c>
      <c r="J1764" t="s">
        <v>48</v>
      </c>
    </row>
    <row r="1765" spans="1:13" hidden="1" x14ac:dyDescent="0.35">
      <c r="A1765" s="6">
        <v>45625</v>
      </c>
      <c r="B1765" t="s">
        <v>566</v>
      </c>
      <c r="C1765" t="s">
        <v>115</v>
      </c>
      <c r="D1765">
        <v>9</v>
      </c>
      <c r="E1765">
        <v>29</v>
      </c>
      <c r="F1765">
        <v>2</v>
      </c>
      <c r="I1765" t="s">
        <v>47</v>
      </c>
      <c r="J1765" t="s">
        <v>48</v>
      </c>
    </row>
    <row r="1766" spans="1:13" x14ac:dyDescent="0.35">
      <c r="A1766" s="6">
        <v>45642</v>
      </c>
      <c r="B1766" t="s">
        <v>1877</v>
      </c>
      <c r="C1766" t="s">
        <v>64</v>
      </c>
      <c r="D1766" t="s">
        <v>585</v>
      </c>
      <c r="E1766">
        <v>1</v>
      </c>
      <c r="F1766">
        <v>1</v>
      </c>
      <c r="I1766" t="s">
        <v>47</v>
      </c>
      <c r="J1766" t="s">
        <v>48</v>
      </c>
      <c r="M1766" t="s">
        <v>47</v>
      </c>
    </row>
    <row r="1767" spans="1:13" x14ac:dyDescent="0.35">
      <c r="A1767" s="6">
        <v>45651</v>
      </c>
      <c r="B1767" t="s">
        <v>1798</v>
      </c>
      <c r="C1767" t="s">
        <v>64</v>
      </c>
      <c r="D1767" t="s">
        <v>585</v>
      </c>
      <c r="E1767">
        <v>1</v>
      </c>
      <c r="F1767">
        <v>1</v>
      </c>
      <c r="I1767" t="s">
        <v>47</v>
      </c>
      <c r="J1767" t="s">
        <v>48</v>
      </c>
      <c r="M1767" t="s">
        <v>47</v>
      </c>
    </row>
    <row r="1768" spans="1:13" hidden="1" x14ac:dyDescent="0.35">
      <c r="A1768" s="6">
        <v>45625</v>
      </c>
      <c r="B1768" t="s">
        <v>1986</v>
      </c>
      <c r="C1768" t="s">
        <v>115</v>
      </c>
      <c r="D1768" t="s">
        <v>334</v>
      </c>
      <c r="E1768">
        <v>25</v>
      </c>
      <c r="F1768">
        <v>4</v>
      </c>
      <c r="I1768" t="s">
        <v>47</v>
      </c>
      <c r="J1768" t="s">
        <v>705</v>
      </c>
    </row>
    <row r="1769" spans="1:13" hidden="1" x14ac:dyDescent="0.35">
      <c r="A1769" s="6">
        <v>45625</v>
      </c>
      <c r="B1769" t="s">
        <v>1986</v>
      </c>
      <c r="C1769" t="s">
        <v>115</v>
      </c>
      <c r="D1769" t="s">
        <v>334</v>
      </c>
      <c r="E1769">
        <v>25</v>
      </c>
      <c r="F1769">
        <v>4</v>
      </c>
      <c r="I1769" t="s">
        <v>47</v>
      </c>
      <c r="J1769" t="s">
        <v>705</v>
      </c>
    </row>
    <row r="1770" spans="1:13" x14ac:dyDescent="0.35">
      <c r="A1770" s="6">
        <v>45582</v>
      </c>
      <c r="B1770" t="s">
        <v>856</v>
      </c>
      <c r="C1770" t="s">
        <v>64</v>
      </c>
      <c r="D1770" t="s">
        <v>585</v>
      </c>
      <c r="E1770">
        <v>13</v>
      </c>
      <c r="F1770">
        <v>3</v>
      </c>
      <c r="I1770" t="s">
        <v>47</v>
      </c>
      <c r="J1770" t="s">
        <v>48</v>
      </c>
      <c r="M1770" t="s">
        <v>47</v>
      </c>
    </row>
    <row r="1771" spans="1:13" hidden="1" x14ac:dyDescent="0.35">
      <c r="A1771" s="6">
        <v>45625</v>
      </c>
      <c r="B1771" t="s">
        <v>1302</v>
      </c>
      <c r="C1771" t="s">
        <v>53</v>
      </c>
      <c r="D1771" t="s">
        <v>737</v>
      </c>
      <c r="E1771">
        <v>5</v>
      </c>
      <c r="F1771">
        <v>3</v>
      </c>
      <c r="I1771" t="s">
        <v>47</v>
      </c>
      <c r="J1771" t="s">
        <v>48</v>
      </c>
    </row>
    <row r="1772" spans="1:13" x14ac:dyDescent="0.35">
      <c r="A1772" s="6">
        <v>45608</v>
      </c>
      <c r="B1772" t="s">
        <v>2090</v>
      </c>
      <c r="C1772" t="s">
        <v>64</v>
      </c>
      <c r="D1772" t="s">
        <v>596</v>
      </c>
      <c r="E1772">
        <v>3</v>
      </c>
      <c r="F1772">
        <v>2</v>
      </c>
      <c r="I1772" t="s">
        <v>47</v>
      </c>
      <c r="J1772" t="s">
        <v>48</v>
      </c>
      <c r="M1772" t="s">
        <v>47</v>
      </c>
    </row>
    <row r="1773" spans="1:13" x14ac:dyDescent="0.35">
      <c r="A1773" s="6">
        <v>45398</v>
      </c>
      <c r="B1773" t="s">
        <v>142</v>
      </c>
      <c r="C1773" t="s">
        <v>53</v>
      </c>
      <c r="D1773">
        <v>4</v>
      </c>
      <c r="E1773">
        <v>20</v>
      </c>
      <c r="F1773">
        <v>1</v>
      </c>
      <c r="I1773" t="s">
        <v>47</v>
      </c>
      <c r="J1773" t="s">
        <v>48</v>
      </c>
      <c r="M1773" t="s">
        <v>47</v>
      </c>
    </row>
    <row r="1774" spans="1:13" x14ac:dyDescent="0.35">
      <c r="A1774" s="6">
        <v>45398</v>
      </c>
      <c r="B1774" t="s">
        <v>142</v>
      </c>
      <c r="C1774" t="s">
        <v>53</v>
      </c>
      <c r="D1774">
        <v>4</v>
      </c>
      <c r="E1774">
        <v>20</v>
      </c>
      <c r="F1774">
        <v>2</v>
      </c>
      <c r="I1774" t="s">
        <v>47</v>
      </c>
      <c r="J1774" t="s">
        <v>48</v>
      </c>
      <c r="M1774" t="s">
        <v>47</v>
      </c>
    </row>
    <row r="1775" spans="1:13" x14ac:dyDescent="0.35">
      <c r="A1775" s="6">
        <v>45440</v>
      </c>
      <c r="B1775" t="s">
        <v>142</v>
      </c>
      <c r="C1775" t="s">
        <v>53</v>
      </c>
      <c r="D1775">
        <v>6</v>
      </c>
      <c r="E1775">
        <v>16</v>
      </c>
      <c r="F1775">
        <v>2</v>
      </c>
      <c r="G1775" t="s">
        <v>1332</v>
      </c>
      <c r="L1775" t="s">
        <v>47</v>
      </c>
      <c r="M1775" t="s">
        <v>47</v>
      </c>
    </row>
    <row r="1776" spans="1:13" x14ac:dyDescent="0.35">
      <c r="A1776" s="6">
        <v>45572</v>
      </c>
      <c r="B1776" t="s">
        <v>142</v>
      </c>
      <c r="C1776" t="s">
        <v>1705</v>
      </c>
      <c r="D1776" t="s">
        <v>1705</v>
      </c>
      <c r="E1776">
        <v>25</v>
      </c>
      <c r="F1776">
        <v>2</v>
      </c>
      <c r="G1776" t="s">
        <v>1706</v>
      </c>
      <c r="M1776" t="s">
        <v>47</v>
      </c>
    </row>
    <row r="1777" spans="1:13" x14ac:dyDescent="0.35">
      <c r="A1777" s="6">
        <v>45572</v>
      </c>
      <c r="B1777" t="s">
        <v>142</v>
      </c>
      <c r="C1777" t="s">
        <v>1705</v>
      </c>
      <c r="D1777" t="s">
        <v>1705</v>
      </c>
      <c r="E1777">
        <v>25</v>
      </c>
      <c r="F1777">
        <v>2</v>
      </c>
      <c r="G1777" t="s">
        <v>1706</v>
      </c>
      <c r="M1777" t="s">
        <v>47</v>
      </c>
    </row>
    <row r="1778" spans="1:13" hidden="1" x14ac:dyDescent="0.35">
      <c r="A1778" s="6">
        <v>45625</v>
      </c>
      <c r="B1778" t="s">
        <v>1987</v>
      </c>
      <c r="C1778" t="s">
        <v>53</v>
      </c>
      <c r="D1778" t="s">
        <v>249</v>
      </c>
      <c r="E1778">
        <v>9</v>
      </c>
      <c r="F1778">
        <v>3</v>
      </c>
      <c r="I1778" t="s">
        <v>47</v>
      </c>
      <c r="J1778" t="s">
        <v>48</v>
      </c>
    </row>
    <row r="1779" spans="1:13" hidden="1" x14ac:dyDescent="0.35">
      <c r="A1779" s="6">
        <v>45625</v>
      </c>
      <c r="B1779" t="s">
        <v>1966</v>
      </c>
      <c r="C1779" t="s">
        <v>115</v>
      </c>
      <c r="D1779">
        <v>7</v>
      </c>
      <c r="E1779">
        <v>2</v>
      </c>
      <c r="F1779">
        <v>2</v>
      </c>
      <c r="I1779" t="s">
        <v>47</v>
      </c>
      <c r="J1779" t="s">
        <v>48</v>
      </c>
    </row>
    <row r="1780" spans="1:13" x14ac:dyDescent="0.35">
      <c r="A1780" s="6">
        <v>45572</v>
      </c>
      <c r="B1780" t="s">
        <v>142</v>
      </c>
      <c r="C1780" t="s">
        <v>1705</v>
      </c>
      <c r="D1780" t="s">
        <v>1705</v>
      </c>
      <c r="E1780">
        <v>25</v>
      </c>
      <c r="F1780">
        <v>2</v>
      </c>
      <c r="G1780" t="s">
        <v>1706</v>
      </c>
      <c r="M1780" t="s">
        <v>47</v>
      </c>
    </row>
    <row r="1781" spans="1:13" x14ac:dyDescent="0.35">
      <c r="A1781" s="6">
        <v>45572</v>
      </c>
      <c r="B1781" t="s">
        <v>142</v>
      </c>
      <c r="C1781" t="s">
        <v>1705</v>
      </c>
      <c r="D1781" t="s">
        <v>1705</v>
      </c>
      <c r="E1781">
        <v>25</v>
      </c>
      <c r="F1781">
        <v>2</v>
      </c>
      <c r="G1781" t="s">
        <v>1706</v>
      </c>
      <c r="M1781" t="s">
        <v>47</v>
      </c>
    </row>
    <row r="1782" spans="1:13" x14ac:dyDescent="0.35">
      <c r="A1782" s="6">
        <v>45572</v>
      </c>
      <c r="B1782" t="s">
        <v>142</v>
      </c>
      <c r="C1782" t="s">
        <v>1705</v>
      </c>
      <c r="D1782" t="s">
        <v>1705</v>
      </c>
      <c r="E1782">
        <v>25</v>
      </c>
      <c r="F1782">
        <v>2</v>
      </c>
      <c r="G1782" t="s">
        <v>1706</v>
      </c>
      <c r="M1782" t="s">
        <v>47</v>
      </c>
    </row>
    <row r="1783" spans="1:13" hidden="1" x14ac:dyDescent="0.35">
      <c r="A1783" s="6">
        <v>45625</v>
      </c>
      <c r="B1783" t="s">
        <v>566</v>
      </c>
      <c r="C1783" t="s">
        <v>59</v>
      </c>
      <c r="D1783">
        <v>3</v>
      </c>
      <c r="E1783">
        <v>19</v>
      </c>
      <c r="F1783">
        <v>2</v>
      </c>
      <c r="I1783" t="s">
        <v>47</v>
      </c>
      <c r="J1783" t="s">
        <v>48</v>
      </c>
    </row>
    <row r="1784" spans="1:13" hidden="1" x14ac:dyDescent="0.35">
      <c r="A1784" s="6">
        <v>45625</v>
      </c>
      <c r="B1784" t="s">
        <v>1259</v>
      </c>
      <c r="C1784" t="s">
        <v>225</v>
      </c>
      <c r="D1784" t="s">
        <v>406</v>
      </c>
      <c r="E1784">
        <v>2</v>
      </c>
      <c r="F1784">
        <v>1</v>
      </c>
      <c r="I1784" t="s">
        <v>47</v>
      </c>
      <c r="J1784" t="s">
        <v>1802</v>
      </c>
    </row>
    <row r="1785" spans="1:13" hidden="1" x14ac:dyDescent="0.35">
      <c r="A1785" s="6">
        <v>45625</v>
      </c>
      <c r="B1785" t="s">
        <v>1135</v>
      </c>
      <c r="C1785" t="s">
        <v>59</v>
      </c>
      <c r="D1785">
        <v>3</v>
      </c>
      <c r="E1785">
        <v>24</v>
      </c>
      <c r="F1785">
        <v>2</v>
      </c>
      <c r="I1785" t="s">
        <v>47</v>
      </c>
      <c r="J1785" t="s">
        <v>48</v>
      </c>
    </row>
    <row r="1786" spans="1:13" hidden="1" x14ac:dyDescent="0.35">
      <c r="A1786" s="6">
        <v>45625</v>
      </c>
      <c r="B1786" t="s">
        <v>1135</v>
      </c>
      <c r="C1786" t="s">
        <v>59</v>
      </c>
      <c r="D1786">
        <v>3</v>
      </c>
      <c r="E1786">
        <v>24</v>
      </c>
      <c r="F1786">
        <v>2</v>
      </c>
      <c r="I1786" t="s">
        <v>47</v>
      </c>
      <c r="J1786" t="s">
        <v>48</v>
      </c>
    </row>
    <row r="1787" spans="1:13" x14ac:dyDescent="0.35">
      <c r="A1787" s="6">
        <v>45572</v>
      </c>
      <c r="B1787" t="s">
        <v>142</v>
      </c>
      <c r="C1787" t="s">
        <v>1705</v>
      </c>
      <c r="D1787" t="s">
        <v>1705</v>
      </c>
      <c r="E1787">
        <v>25</v>
      </c>
      <c r="F1787">
        <v>2</v>
      </c>
      <c r="G1787" t="s">
        <v>1706</v>
      </c>
      <c r="M1787" t="s">
        <v>47</v>
      </c>
    </row>
    <row r="1788" spans="1:13" x14ac:dyDescent="0.35">
      <c r="A1788" s="6">
        <v>45572</v>
      </c>
      <c r="B1788" t="s">
        <v>142</v>
      </c>
      <c r="C1788" t="s">
        <v>1705</v>
      </c>
      <c r="D1788" t="s">
        <v>1705</v>
      </c>
      <c r="E1788">
        <v>25</v>
      </c>
      <c r="F1788">
        <v>2</v>
      </c>
      <c r="G1788" t="s">
        <v>1706</v>
      </c>
      <c r="M1788" t="s">
        <v>47</v>
      </c>
    </row>
    <row r="1789" spans="1:13" hidden="1" x14ac:dyDescent="0.35">
      <c r="A1789" s="6">
        <v>45625</v>
      </c>
      <c r="B1789" t="s">
        <v>818</v>
      </c>
      <c r="C1789" t="s">
        <v>115</v>
      </c>
      <c r="D1789" t="s">
        <v>239</v>
      </c>
      <c r="E1789">
        <v>4</v>
      </c>
      <c r="F1789">
        <v>2</v>
      </c>
      <c r="I1789" t="s">
        <v>47</v>
      </c>
      <c r="J1789" t="s">
        <v>48</v>
      </c>
    </row>
    <row r="1790" spans="1:13" hidden="1" x14ac:dyDescent="0.35">
      <c r="A1790" s="6">
        <v>45625</v>
      </c>
      <c r="B1790" t="s">
        <v>1131</v>
      </c>
      <c r="C1790" t="s">
        <v>115</v>
      </c>
      <c r="D1790" t="s">
        <v>353</v>
      </c>
      <c r="E1790">
        <v>19</v>
      </c>
      <c r="F1790">
        <v>3</v>
      </c>
      <c r="I1790" t="s">
        <v>47</v>
      </c>
      <c r="J1790" t="s">
        <v>48</v>
      </c>
    </row>
    <row r="1791" spans="1:13" hidden="1" x14ac:dyDescent="0.35">
      <c r="A1791" s="6">
        <v>45625</v>
      </c>
      <c r="B1791" t="s">
        <v>2001</v>
      </c>
      <c r="C1791" t="s">
        <v>53</v>
      </c>
      <c r="D1791">
        <v>4</v>
      </c>
      <c r="E1791">
        <v>1</v>
      </c>
      <c r="F1791">
        <v>1</v>
      </c>
      <c r="I1791" t="s">
        <v>47</v>
      </c>
      <c r="J1791" t="s">
        <v>48</v>
      </c>
    </row>
    <row r="1792" spans="1:13" hidden="1" x14ac:dyDescent="0.35">
      <c r="A1792" s="6">
        <v>45625</v>
      </c>
      <c r="B1792" t="s">
        <v>2004</v>
      </c>
      <c r="C1792" t="s">
        <v>115</v>
      </c>
      <c r="D1792">
        <v>8</v>
      </c>
      <c r="E1792">
        <v>20</v>
      </c>
      <c r="F1792">
        <v>2</v>
      </c>
      <c r="I1792" t="s">
        <v>47</v>
      </c>
      <c r="J1792" t="s">
        <v>48</v>
      </c>
    </row>
    <row r="1793" spans="1:13" x14ac:dyDescent="0.35">
      <c r="A1793" s="6">
        <v>45572</v>
      </c>
      <c r="B1793" t="s">
        <v>142</v>
      </c>
      <c r="C1793" t="s">
        <v>1705</v>
      </c>
      <c r="D1793" t="s">
        <v>1705</v>
      </c>
      <c r="E1793">
        <v>25</v>
      </c>
      <c r="F1793">
        <v>2</v>
      </c>
      <c r="G1793" t="s">
        <v>1706</v>
      </c>
      <c r="M1793" t="s">
        <v>47</v>
      </c>
    </row>
    <row r="1794" spans="1:13" x14ac:dyDescent="0.35">
      <c r="A1794" s="6">
        <v>45572</v>
      </c>
      <c r="B1794" t="s">
        <v>142</v>
      </c>
      <c r="C1794" t="s">
        <v>1705</v>
      </c>
      <c r="D1794" t="s">
        <v>1705</v>
      </c>
      <c r="E1794">
        <v>25</v>
      </c>
      <c r="F1794">
        <v>2</v>
      </c>
      <c r="G1794" t="s">
        <v>1706</v>
      </c>
      <c r="M1794" t="s">
        <v>47</v>
      </c>
    </row>
    <row r="1795" spans="1:13" x14ac:dyDescent="0.35">
      <c r="A1795" s="6">
        <v>45572</v>
      </c>
      <c r="B1795" t="s">
        <v>142</v>
      </c>
      <c r="C1795" t="s">
        <v>1705</v>
      </c>
      <c r="D1795" t="s">
        <v>1705</v>
      </c>
      <c r="E1795">
        <v>25</v>
      </c>
      <c r="F1795">
        <v>2</v>
      </c>
      <c r="G1795" t="s">
        <v>1706</v>
      </c>
      <c r="M1795" t="s">
        <v>47</v>
      </c>
    </row>
    <row r="1796" spans="1:13" x14ac:dyDescent="0.35">
      <c r="A1796" s="6">
        <v>45572</v>
      </c>
      <c r="B1796" t="s">
        <v>142</v>
      </c>
      <c r="C1796" t="s">
        <v>1705</v>
      </c>
      <c r="D1796" t="s">
        <v>1705</v>
      </c>
      <c r="E1796">
        <v>25</v>
      </c>
      <c r="F1796">
        <v>2</v>
      </c>
      <c r="G1796" t="s">
        <v>1706</v>
      </c>
      <c r="M1796" t="s">
        <v>47</v>
      </c>
    </row>
    <row r="1797" spans="1:13" x14ac:dyDescent="0.35">
      <c r="A1797" s="6">
        <v>45572</v>
      </c>
      <c r="B1797" t="s">
        <v>142</v>
      </c>
      <c r="C1797" t="s">
        <v>1705</v>
      </c>
      <c r="D1797" t="s">
        <v>1705</v>
      </c>
      <c r="E1797">
        <v>25</v>
      </c>
      <c r="F1797">
        <v>2</v>
      </c>
      <c r="G1797" t="s">
        <v>1706</v>
      </c>
      <c r="M1797" t="s">
        <v>47</v>
      </c>
    </row>
    <row r="1798" spans="1:13" x14ac:dyDescent="0.35">
      <c r="A1798" s="6">
        <v>45572</v>
      </c>
      <c r="B1798" t="s">
        <v>142</v>
      </c>
      <c r="C1798" t="s">
        <v>1705</v>
      </c>
      <c r="D1798" t="s">
        <v>1705</v>
      </c>
      <c r="E1798">
        <v>25</v>
      </c>
      <c r="F1798">
        <v>2</v>
      </c>
      <c r="G1798" t="s">
        <v>1706</v>
      </c>
      <c r="M1798" t="s">
        <v>47</v>
      </c>
    </row>
    <row r="1799" spans="1:13" x14ac:dyDescent="0.35">
      <c r="A1799" s="6">
        <v>45572</v>
      </c>
      <c r="B1799" t="s">
        <v>142</v>
      </c>
      <c r="C1799" t="s">
        <v>1705</v>
      </c>
      <c r="D1799" t="s">
        <v>1705</v>
      </c>
      <c r="E1799">
        <v>25</v>
      </c>
      <c r="F1799">
        <v>2</v>
      </c>
      <c r="G1799" t="s">
        <v>1706</v>
      </c>
      <c r="M1799" t="s">
        <v>47</v>
      </c>
    </row>
    <row r="1800" spans="1:13" hidden="1" x14ac:dyDescent="0.35">
      <c r="A1800" s="6">
        <v>45628</v>
      </c>
      <c r="B1800" t="s">
        <v>1130</v>
      </c>
      <c r="C1800" t="s">
        <v>74</v>
      </c>
      <c r="D1800">
        <v>9</v>
      </c>
      <c r="E1800">
        <v>17</v>
      </c>
      <c r="F1800">
        <v>2</v>
      </c>
      <c r="G1800" t="s">
        <v>1720</v>
      </c>
    </row>
    <row r="1801" spans="1:13" hidden="1" x14ac:dyDescent="0.35">
      <c r="A1801" s="6">
        <v>45628</v>
      </c>
      <c r="B1801" t="s">
        <v>907</v>
      </c>
      <c r="C1801" t="s">
        <v>284</v>
      </c>
      <c r="D1801">
        <v>6</v>
      </c>
      <c r="E1801">
        <v>24</v>
      </c>
      <c r="F1801">
        <v>2</v>
      </c>
      <c r="G1801" t="s">
        <v>827</v>
      </c>
    </row>
    <row r="1802" spans="1:13" hidden="1" x14ac:dyDescent="0.35">
      <c r="A1802" s="6">
        <v>45628</v>
      </c>
      <c r="B1802" t="s">
        <v>907</v>
      </c>
      <c r="C1802" t="s">
        <v>284</v>
      </c>
      <c r="D1802">
        <v>6</v>
      </c>
      <c r="E1802">
        <v>24</v>
      </c>
      <c r="F1802">
        <v>2</v>
      </c>
      <c r="G1802" t="s">
        <v>827</v>
      </c>
    </row>
    <row r="1803" spans="1:13" hidden="1" x14ac:dyDescent="0.35">
      <c r="A1803" s="6">
        <v>45628</v>
      </c>
      <c r="B1803" t="s">
        <v>907</v>
      </c>
      <c r="C1803" t="s">
        <v>284</v>
      </c>
      <c r="D1803">
        <v>6</v>
      </c>
      <c r="E1803">
        <v>24</v>
      </c>
      <c r="F1803">
        <v>2</v>
      </c>
      <c r="G1803" t="s">
        <v>827</v>
      </c>
    </row>
    <row r="1804" spans="1:13" x14ac:dyDescent="0.35">
      <c r="A1804" s="6">
        <v>45572</v>
      </c>
      <c r="B1804" t="s">
        <v>142</v>
      </c>
      <c r="C1804" t="s">
        <v>1705</v>
      </c>
      <c r="D1804" t="s">
        <v>1705</v>
      </c>
      <c r="E1804">
        <v>25</v>
      </c>
      <c r="F1804">
        <v>2</v>
      </c>
      <c r="G1804" t="s">
        <v>1706</v>
      </c>
      <c r="M1804" t="s">
        <v>47</v>
      </c>
    </row>
    <row r="1805" spans="1:13" x14ac:dyDescent="0.35">
      <c r="A1805" s="6">
        <v>45572</v>
      </c>
      <c r="B1805" t="s">
        <v>142</v>
      </c>
      <c r="C1805" t="s">
        <v>1705</v>
      </c>
      <c r="D1805" t="s">
        <v>1705</v>
      </c>
      <c r="E1805">
        <v>25</v>
      </c>
      <c r="F1805">
        <v>2</v>
      </c>
      <c r="G1805" t="s">
        <v>1706</v>
      </c>
      <c r="M1805" t="s">
        <v>47</v>
      </c>
    </row>
    <row r="1806" spans="1:13" hidden="1" x14ac:dyDescent="0.35">
      <c r="A1806" s="6">
        <v>45628</v>
      </c>
      <c r="B1806" t="s">
        <v>1235</v>
      </c>
      <c r="C1806" t="s">
        <v>64</v>
      </c>
      <c r="D1806" t="s">
        <v>585</v>
      </c>
      <c r="E1806">
        <v>23</v>
      </c>
      <c r="F1806">
        <v>3</v>
      </c>
      <c r="G1806" t="s">
        <v>1725</v>
      </c>
    </row>
    <row r="1807" spans="1:13" hidden="1" x14ac:dyDescent="0.35">
      <c r="A1807" s="6">
        <v>45628</v>
      </c>
      <c r="B1807" t="s">
        <v>1828</v>
      </c>
      <c r="C1807" t="s">
        <v>53</v>
      </c>
      <c r="D1807" t="s">
        <v>1247</v>
      </c>
      <c r="E1807">
        <v>4</v>
      </c>
      <c r="F1807">
        <v>2</v>
      </c>
      <c r="I1807" t="s">
        <v>47</v>
      </c>
      <c r="J1807" t="s">
        <v>48</v>
      </c>
    </row>
    <row r="1808" spans="1:13" x14ac:dyDescent="0.35">
      <c r="A1808" s="6">
        <v>45572</v>
      </c>
      <c r="B1808" t="s">
        <v>142</v>
      </c>
      <c r="C1808" t="s">
        <v>1705</v>
      </c>
      <c r="D1808" t="s">
        <v>1705</v>
      </c>
      <c r="E1808">
        <v>25</v>
      </c>
      <c r="F1808">
        <v>2</v>
      </c>
      <c r="G1808" t="s">
        <v>1706</v>
      </c>
      <c r="M1808" t="s">
        <v>47</v>
      </c>
    </row>
    <row r="1809" spans="1:13" x14ac:dyDescent="0.35">
      <c r="A1809" s="6">
        <v>45572</v>
      </c>
      <c r="B1809" t="s">
        <v>142</v>
      </c>
      <c r="C1809" t="s">
        <v>1705</v>
      </c>
      <c r="D1809" t="s">
        <v>1705</v>
      </c>
      <c r="E1809">
        <v>25</v>
      </c>
      <c r="F1809">
        <v>2</v>
      </c>
      <c r="G1809" t="s">
        <v>1706</v>
      </c>
      <c r="M1809" t="s">
        <v>47</v>
      </c>
    </row>
    <row r="1810" spans="1:13" hidden="1" x14ac:dyDescent="0.35">
      <c r="A1810" s="6">
        <v>45628</v>
      </c>
      <c r="B1810" t="s">
        <v>1829</v>
      </c>
      <c r="C1810" t="s">
        <v>74</v>
      </c>
      <c r="D1810" t="s">
        <v>204</v>
      </c>
      <c r="E1810">
        <v>7</v>
      </c>
      <c r="F1810">
        <v>2</v>
      </c>
      <c r="I1810" t="s">
        <v>47</v>
      </c>
      <c r="J1810" t="s">
        <v>48</v>
      </c>
    </row>
    <row r="1811" spans="1:13" x14ac:dyDescent="0.35">
      <c r="A1811" s="6">
        <v>45572</v>
      </c>
      <c r="B1811" t="s">
        <v>142</v>
      </c>
      <c r="C1811" t="s">
        <v>1705</v>
      </c>
      <c r="D1811" t="s">
        <v>1705</v>
      </c>
      <c r="E1811">
        <v>25</v>
      </c>
      <c r="F1811">
        <v>2</v>
      </c>
      <c r="G1811" t="s">
        <v>1706</v>
      </c>
      <c r="M1811" t="s">
        <v>47</v>
      </c>
    </row>
    <row r="1812" spans="1:13" x14ac:dyDescent="0.35">
      <c r="A1812" s="6">
        <v>45572</v>
      </c>
      <c r="B1812" t="s">
        <v>142</v>
      </c>
      <c r="C1812" t="s">
        <v>1705</v>
      </c>
      <c r="D1812" t="s">
        <v>1705</v>
      </c>
      <c r="E1812">
        <v>25</v>
      </c>
      <c r="F1812">
        <v>2</v>
      </c>
      <c r="G1812" t="s">
        <v>1706</v>
      </c>
      <c r="M1812" t="s">
        <v>47</v>
      </c>
    </row>
    <row r="1813" spans="1:13" hidden="1" x14ac:dyDescent="0.35">
      <c r="A1813" s="6">
        <v>45628</v>
      </c>
      <c r="B1813" t="s">
        <v>477</v>
      </c>
      <c r="C1813" t="s">
        <v>53</v>
      </c>
      <c r="D1813">
        <v>6</v>
      </c>
      <c r="E1813">
        <v>22</v>
      </c>
      <c r="F1813">
        <v>1</v>
      </c>
      <c r="I1813" t="s">
        <v>47</v>
      </c>
      <c r="J1813" t="s">
        <v>48</v>
      </c>
    </row>
    <row r="1814" spans="1:13" hidden="1" x14ac:dyDescent="0.35">
      <c r="A1814" s="6">
        <v>45628</v>
      </c>
      <c r="B1814" t="s">
        <v>477</v>
      </c>
      <c r="C1814" t="s">
        <v>53</v>
      </c>
      <c r="D1814">
        <v>6</v>
      </c>
      <c r="E1814">
        <v>22</v>
      </c>
      <c r="F1814">
        <v>1</v>
      </c>
      <c r="I1814" t="s">
        <v>47</v>
      </c>
      <c r="J1814" t="s">
        <v>48</v>
      </c>
    </row>
    <row r="1815" spans="1:13" hidden="1" x14ac:dyDescent="0.35">
      <c r="A1815" s="6">
        <v>45628</v>
      </c>
      <c r="B1815" t="s">
        <v>1031</v>
      </c>
      <c r="C1815" t="s">
        <v>53</v>
      </c>
      <c r="D1815">
        <v>6</v>
      </c>
      <c r="E1815">
        <v>22</v>
      </c>
      <c r="F1815">
        <v>2</v>
      </c>
      <c r="I1815" t="s">
        <v>47</v>
      </c>
      <c r="J1815" t="s">
        <v>1802</v>
      </c>
    </row>
    <row r="1816" spans="1:13" hidden="1" x14ac:dyDescent="0.35">
      <c r="A1816" s="6">
        <v>45628</v>
      </c>
      <c r="B1816" t="s">
        <v>1831</v>
      </c>
      <c r="C1816" t="s">
        <v>53</v>
      </c>
      <c r="D1816" t="s">
        <v>1247</v>
      </c>
      <c r="E1816">
        <v>5</v>
      </c>
      <c r="F1816">
        <v>2</v>
      </c>
      <c r="I1816" t="s">
        <v>47</v>
      </c>
      <c r="L1816" t="s">
        <v>47</v>
      </c>
    </row>
    <row r="1817" spans="1:13" hidden="1" x14ac:dyDescent="0.35">
      <c r="A1817" s="6">
        <v>45628</v>
      </c>
      <c r="B1817" t="s">
        <v>1832</v>
      </c>
      <c r="C1817" t="s">
        <v>53</v>
      </c>
      <c r="D1817">
        <v>4</v>
      </c>
      <c r="E1817">
        <v>26</v>
      </c>
      <c r="F1817">
        <v>2</v>
      </c>
      <c r="I1817" t="s">
        <v>47</v>
      </c>
      <c r="J1817" t="s">
        <v>1802</v>
      </c>
    </row>
    <row r="1818" spans="1:13" hidden="1" x14ac:dyDescent="0.35">
      <c r="A1818" s="6">
        <v>45628</v>
      </c>
      <c r="B1818" t="s">
        <v>1833</v>
      </c>
      <c r="C1818" t="s">
        <v>115</v>
      </c>
      <c r="D1818" t="s">
        <v>334</v>
      </c>
      <c r="E1818">
        <v>9</v>
      </c>
      <c r="F1818">
        <v>3</v>
      </c>
      <c r="I1818" t="s">
        <v>47</v>
      </c>
      <c r="J1818" t="s">
        <v>1802</v>
      </c>
    </row>
    <row r="1819" spans="1:13" x14ac:dyDescent="0.35">
      <c r="A1819" s="6">
        <v>45530</v>
      </c>
      <c r="B1819" t="s">
        <v>188</v>
      </c>
      <c r="C1819" t="s">
        <v>64</v>
      </c>
      <c r="D1819" t="s">
        <v>585</v>
      </c>
      <c r="E1819">
        <v>2</v>
      </c>
      <c r="F1819">
        <v>1</v>
      </c>
      <c r="I1819" t="s">
        <v>47</v>
      </c>
      <c r="J1819" t="s">
        <v>48</v>
      </c>
      <c r="M1819" t="s">
        <v>47</v>
      </c>
    </row>
    <row r="1820" spans="1:13" hidden="1" x14ac:dyDescent="0.35">
      <c r="A1820" s="6">
        <v>45628</v>
      </c>
      <c r="B1820" t="s">
        <v>1834</v>
      </c>
      <c r="C1820" t="s">
        <v>115</v>
      </c>
      <c r="D1820" t="s">
        <v>334</v>
      </c>
      <c r="E1820">
        <v>9</v>
      </c>
      <c r="F1820">
        <v>4</v>
      </c>
      <c r="I1820" t="s">
        <v>47</v>
      </c>
    </row>
    <row r="1821" spans="1:13" hidden="1" x14ac:dyDescent="0.35">
      <c r="A1821" s="6">
        <v>45628</v>
      </c>
      <c r="B1821" t="s">
        <v>1835</v>
      </c>
      <c r="C1821" t="s">
        <v>64</v>
      </c>
      <c r="D1821" t="s">
        <v>585</v>
      </c>
      <c r="E1821">
        <v>19</v>
      </c>
      <c r="F1821">
        <v>5</v>
      </c>
      <c r="I1821" t="s">
        <v>47</v>
      </c>
      <c r="J1821" t="s">
        <v>48</v>
      </c>
    </row>
    <row r="1822" spans="1:13" x14ac:dyDescent="0.35">
      <c r="A1822" s="6">
        <v>45653</v>
      </c>
      <c r="B1822" t="s">
        <v>188</v>
      </c>
      <c r="C1822" t="s">
        <v>64</v>
      </c>
      <c r="D1822" t="s">
        <v>585</v>
      </c>
      <c r="E1822">
        <v>6</v>
      </c>
      <c r="F1822">
        <v>1</v>
      </c>
      <c r="I1822" t="s">
        <v>47</v>
      </c>
      <c r="J1822" t="s">
        <v>48</v>
      </c>
      <c r="M1822" t="s">
        <v>47</v>
      </c>
    </row>
    <row r="1823" spans="1:13" x14ac:dyDescent="0.35">
      <c r="A1823" s="6">
        <v>45300</v>
      </c>
      <c r="B1823" t="s">
        <v>461</v>
      </c>
      <c r="C1823" t="s">
        <v>59</v>
      </c>
      <c r="D1823">
        <v>1</v>
      </c>
      <c r="E1823">
        <v>17</v>
      </c>
      <c r="F1823">
        <v>2</v>
      </c>
      <c r="I1823" t="s">
        <v>47</v>
      </c>
      <c r="J1823" t="s">
        <v>48</v>
      </c>
      <c r="M1823" t="s">
        <v>47</v>
      </c>
    </row>
    <row r="1824" spans="1:13" x14ac:dyDescent="0.35">
      <c r="A1824" s="6">
        <v>45314</v>
      </c>
      <c r="B1824" t="s">
        <v>461</v>
      </c>
      <c r="C1824" t="s">
        <v>59</v>
      </c>
      <c r="D1824">
        <v>0</v>
      </c>
      <c r="E1824">
        <v>16</v>
      </c>
      <c r="F1824">
        <v>0</v>
      </c>
      <c r="I1824" t="s">
        <v>47</v>
      </c>
      <c r="J1824" t="s">
        <v>48</v>
      </c>
      <c r="M1824" t="s">
        <v>47</v>
      </c>
    </row>
    <row r="1825" spans="1:13" x14ac:dyDescent="0.35">
      <c r="A1825" s="6">
        <v>45327</v>
      </c>
      <c r="B1825" t="s">
        <v>461</v>
      </c>
      <c r="C1825" t="s">
        <v>59</v>
      </c>
      <c r="D1825" t="s">
        <v>1247</v>
      </c>
      <c r="E1825">
        <v>13</v>
      </c>
      <c r="F1825">
        <v>4</v>
      </c>
      <c r="G1825" t="s">
        <v>39</v>
      </c>
      <c r="K1825" t="s">
        <v>47</v>
      </c>
      <c r="M1825" t="s">
        <v>47</v>
      </c>
    </row>
    <row r="1826" spans="1:13" x14ac:dyDescent="0.35">
      <c r="A1826" s="6">
        <v>45328</v>
      </c>
      <c r="B1826" t="s">
        <v>461</v>
      </c>
      <c r="C1826" t="s">
        <v>53</v>
      </c>
      <c r="E1826">
        <v>13</v>
      </c>
      <c r="F1826">
        <v>4</v>
      </c>
      <c r="I1826" t="s">
        <v>47</v>
      </c>
      <c r="M1826" t="s">
        <v>47</v>
      </c>
    </row>
    <row r="1827" spans="1:13" x14ac:dyDescent="0.35">
      <c r="A1827" s="6">
        <v>45330</v>
      </c>
      <c r="B1827" t="s">
        <v>461</v>
      </c>
      <c r="C1827" t="s">
        <v>115</v>
      </c>
      <c r="D1827" t="s">
        <v>334</v>
      </c>
      <c r="E1827">
        <v>23</v>
      </c>
      <c r="F1827">
        <v>8</v>
      </c>
      <c r="I1827" t="s">
        <v>47</v>
      </c>
      <c r="J1827" t="s">
        <v>48</v>
      </c>
      <c r="M1827" t="s">
        <v>47</v>
      </c>
    </row>
    <row r="1828" spans="1:13" x14ac:dyDescent="0.35">
      <c r="A1828" s="6">
        <v>45330</v>
      </c>
      <c r="B1828" t="s">
        <v>461</v>
      </c>
      <c r="C1828" t="s">
        <v>53</v>
      </c>
      <c r="D1828">
        <v>5</v>
      </c>
      <c r="E1828">
        <v>4</v>
      </c>
      <c r="F1828">
        <v>2</v>
      </c>
      <c r="I1828" t="s">
        <v>47</v>
      </c>
      <c r="J1828" t="s">
        <v>48</v>
      </c>
      <c r="M1828" t="s">
        <v>47</v>
      </c>
    </row>
    <row r="1829" spans="1:13" x14ac:dyDescent="0.35">
      <c r="A1829" s="6">
        <v>45365</v>
      </c>
      <c r="B1829" t="s">
        <v>461</v>
      </c>
      <c r="C1829" t="s">
        <v>53</v>
      </c>
      <c r="D1829" t="s">
        <v>486</v>
      </c>
      <c r="E1829">
        <v>34</v>
      </c>
      <c r="F1829">
        <v>7</v>
      </c>
      <c r="I1829" t="s">
        <v>47</v>
      </c>
      <c r="J1829" t="s">
        <v>48</v>
      </c>
      <c r="M1829" t="s">
        <v>47</v>
      </c>
    </row>
    <row r="1830" spans="1:13" x14ac:dyDescent="0.35">
      <c r="A1830" s="6">
        <v>45384</v>
      </c>
      <c r="B1830" t="s">
        <v>461</v>
      </c>
      <c r="C1830" t="s">
        <v>59</v>
      </c>
      <c r="D1830">
        <v>1</v>
      </c>
      <c r="E1830">
        <v>22</v>
      </c>
      <c r="F1830">
        <v>4</v>
      </c>
      <c r="I1830" t="s">
        <v>47</v>
      </c>
      <c r="J1830" t="s">
        <v>48</v>
      </c>
      <c r="M1830" t="s">
        <v>47</v>
      </c>
    </row>
    <row r="1831" spans="1:13" x14ac:dyDescent="0.35">
      <c r="A1831" s="6">
        <v>45384</v>
      </c>
      <c r="B1831" t="s">
        <v>461</v>
      </c>
      <c r="C1831" t="s">
        <v>59</v>
      </c>
      <c r="D1831">
        <v>1</v>
      </c>
      <c r="E1831">
        <v>22</v>
      </c>
      <c r="F1831">
        <v>4</v>
      </c>
      <c r="I1831" t="s">
        <v>47</v>
      </c>
      <c r="J1831" t="s">
        <v>48</v>
      </c>
      <c r="M1831" t="s">
        <v>47</v>
      </c>
    </row>
    <row r="1832" spans="1:13" x14ac:dyDescent="0.35">
      <c r="A1832" s="6">
        <v>45468</v>
      </c>
      <c r="B1832" t="s">
        <v>461</v>
      </c>
      <c r="C1832" t="s">
        <v>53</v>
      </c>
      <c r="D1832">
        <v>6</v>
      </c>
      <c r="E1832">
        <v>20</v>
      </c>
      <c r="F1832">
        <v>1</v>
      </c>
      <c r="I1832" t="s">
        <v>47</v>
      </c>
      <c r="J1832" t="s">
        <v>48</v>
      </c>
      <c r="M1832" t="s">
        <v>47</v>
      </c>
    </row>
    <row r="1833" spans="1:13" x14ac:dyDescent="0.35">
      <c r="A1833" s="6">
        <v>45468</v>
      </c>
      <c r="B1833" t="s">
        <v>461</v>
      </c>
      <c r="C1833" t="s">
        <v>53</v>
      </c>
      <c r="D1833">
        <v>6</v>
      </c>
      <c r="E1833">
        <v>20</v>
      </c>
      <c r="F1833">
        <v>1</v>
      </c>
      <c r="I1833" t="s">
        <v>47</v>
      </c>
      <c r="J1833" t="s">
        <v>48</v>
      </c>
      <c r="M1833" t="s">
        <v>47</v>
      </c>
    </row>
    <row r="1834" spans="1:13" x14ac:dyDescent="0.35">
      <c r="A1834" s="6">
        <v>45538</v>
      </c>
      <c r="B1834" t="s">
        <v>461</v>
      </c>
      <c r="C1834" t="s">
        <v>59</v>
      </c>
      <c r="D1834">
        <v>2</v>
      </c>
      <c r="E1834">
        <v>25</v>
      </c>
      <c r="F1834">
        <v>2</v>
      </c>
      <c r="G1834" t="s">
        <v>1400</v>
      </c>
      <c r="L1834" t="s">
        <v>47</v>
      </c>
      <c r="M1834" t="s">
        <v>47</v>
      </c>
    </row>
    <row r="1835" spans="1:13" x14ac:dyDescent="0.35">
      <c r="A1835" s="6">
        <v>45538</v>
      </c>
      <c r="B1835" t="s">
        <v>461</v>
      </c>
      <c r="C1835" t="s">
        <v>59</v>
      </c>
      <c r="D1835">
        <v>2</v>
      </c>
      <c r="E1835">
        <v>25</v>
      </c>
      <c r="F1835">
        <v>2</v>
      </c>
      <c r="G1835" t="s">
        <v>1400</v>
      </c>
      <c r="L1835" t="s">
        <v>47</v>
      </c>
      <c r="M1835" t="s">
        <v>47</v>
      </c>
    </row>
    <row r="1836" spans="1:13" x14ac:dyDescent="0.35">
      <c r="A1836" s="6">
        <v>45538</v>
      </c>
      <c r="B1836" t="s">
        <v>461</v>
      </c>
      <c r="C1836" t="s">
        <v>59</v>
      </c>
      <c r="D1836">
        <v>2</v>
      </c>
      <c r="E1836">
        <v>25</v>
      </c>
      <c r="F1836">
        <v>2</v>
      </c>
      <c r="G1836" t="s">
        <v>1250</v>
      </c>
      <c r="L1836" t="s">
        <v>47</v>
      </c>
      <c r="M1836" t="s">
        <v>47</v>
      </c>
    </row>
    <row r="1837" spans="1:13" x14ac:dyDescent="0.35">
      <c r="A1837" s="6">
        <v>45538</v>
      </c>
      <c r="B1837" t="s">
        <v>461</v>
      </c>
      <c r="C1837" t="s">
        <v>59</v>
      </c>
      <c r="D1837">
        <v>2</v>
      </c>
      <c r="E1837">
        <v>25</v>
      </c>
      <c r="F1837">
        <v>2</v>
      </c>
      <c r="G1837" t="s">
        <v>1250</v>
      </c>
      <c r="L1837" t="s">
        <v>47</v>
      </c>
      <c r="M1837" t="s">
        <v>47</v>
      </c>
    </row>
    <row r="1838" spans="1:13" x14ac:dyDescent="0.35">
      <c r="A1838" s="6">
        <v>45552</v>
      </c>
      <c r="B1838" t="s">
        <v>461</v>
      </c>
      <c r="C1838" t="s">
        <v>53</v>
      </c>
      <c r="D1838">
        <v>6</v>
      </c>
      <c r="E1838">
        <v>7</v>
      </c>
      <c r="F1838">
        <v>2</v>
      </c>
      <c r="G1838" t="s">
        <v>1333</v>
      </c>
      <c r="K1838" t="s">
        <v>47</v>
      </c>
      <c r="L1838" t="s">
        <v>47</v>
      </c>
      <c r="M1838" t="s">
        <v>47</v>
      </c>
    </row>
    <row r="1839" spans="1:13" x14ac:dyDescent="0.35">
      <c r="A1839" s="6">
        <v>45636</v>
      </c>
      <c r="B1839" t="s">
        <v>461</v>
      </c>
      <c r="C1839" t="s">
        <v>59</v>
      </c>
      <c r="D1839">
        <v>0</v>
      </c>
      <c r="E1839">
        <v>22</v>
      </c>
      <c r="F1839">
        <v>2</v>
      </c>
      <c r="I1839" t="s">
        <v>47</v>
      </c>
      <c r="J1839" t="s">
        <v>48</v>
      </c>
      <c r="M1839" t="s">
        <v>47</v>
      </c>
    </row>
    <row r="1840" spans="1:13" x14ac:dyDescent="0.35">
      <c r="A1840" s="6">
        <v>45636</v>
      </c>
      <c r="B1840" t="s">
        <v>461</v>
      </c>
      <c r="C1840" t="s">
        <v>59</v>
      </c>
      <c r="D1840">
        <v>0</v>
      </c>
      <c r="E1840">
        <v>22</v>
      </c>
      <c r="F1840">
        <v>2</v>
      </c>
      <c r="I1840" t="s">
        <v>47</v>
      </c>
      <c r="J1840" t="s">
        <v>48</v>
      </c>
      <c r="M1840" t="s">
        <v>47</v>
      </c>
    </row>
    <row r="1841" spans="1:13" x14ac:dyDescent="0.35">
      <c r="A1841" s="6">
        <v>45630</v>
      </c>
      <c r="B1841" t="s">
        <v>461</v>
      </c>
      <c r="C1841" t="s">
        <v>115</v>
      </c>
      <c r="D1841" t="s">
        <v>334</v>
      </c>
      <c r="E1841">
        <v>6</v>
      </c>
      <c r="F1841">
        <v>2</v>
      </c>
      <c r="I1841" t="s">
        <v>47</v>
      </c>
      <c r="J1841" t="s">
        <v>48</v>
      </c>
      <c r="K1841" t="s">
        <v>47</v>
      </c>
      <c r="M1841" t="s">
        <v>47</v>
      </c>
    </row>
    <row r="1842" spans="1:13" x14ac:dyDescent="0.35">
      <c r="A1842" s="6">
        <v>45629</v>
      </c>
      <c r="B1842" t="s">
        <v>461</v>
      </c>
      <c r="C1842" t="s">
        <v>59</v>
      </c>
      <c r="D1842">
        <v>2</v>
      </c>
      <c r="E1842">
        <v>7</v>
      </c>
      <c r="F1842">
        <v>2</v>
      </c>
      <c r="I1842" t="s">
        <v>47</v>
      </c>
      <c r="J1842" t="s">
        <v>48</v>
      </c>
      <c r="M1842" t="s">
        <v>47</v>
      </c>
    </row>
    <row r="1843" spans="1:13" x14ac:dyDescent="0.35">
      <c r="A1843" s="6">
        <v>45607</v>
      </c>
      <c r="B1843" t="s">
        <v>2002</v>
      </c>
      <c r="C1843" t="s">
        <v>64</v>
      </c>
      <c r="D1843" t="s">
        <v>585</v>
      </c>
      <c r="E1843">
        <v>12</v>
      </c>
      <c r="F1843">
        <v>2</v>
      </c>
      <c r="I1843" t="s">
        <v>47</v>
      </c>
      <c r="J1843" t="s">
        <v>48</v>
      </c>
      <c r="M1843" t="s">
        <v>47</v>
      </c>
    </row>
    <row r="1844" spans="1:13" x14ac:dyDescent="0.35">
      <c r="A1844" s="6">
        <v>45630</v>
      </c>
      <c r="B1844" t="s">
        <v>2002</v>
      </c>
      <c r="C1844" t="s">
        <v>64</v>
      </c>
      <c r="D1844" t="s">
        <v>585</v>
      </c>
      <c r="E1844">
        <v>27</v>
      </c>
      <c r="F1844">
        <v>6</v>
      </c>
      <c r="I1844" t="s">
        <v>47</v>
      </c>
      <c r="J1844" t="s">
        <v>48</v>
      </c>
      <c r="M1844" t="s">
        <v>47</v>
      </c>
    </row>
    <row r="1845" spans="1:13" x14ac:dyDescent="0.35">
      <c r="A1845" s="6">
        <v>45397</v>
      </c>
      <c r="B1845" t="s">
        <v>238</v>
      </c>
      <c r="C1845" t="s">
        <v>53</v>
      </c>
      <c r="D1845">
        <v>5</v>
      </c>
      <c r="E1845">
        <v>22</v>
      </c>
      <c r="F1845">
        <v>3</v>
      </c>
      <c r="I1845" t="s">
        <v>47</v>
      </c>
      <c r="J1845" t="s">
        <v>705</v>
      </c>
      <c r="M1845" t="s">
        <v>47</v>
      </c>
    </row>
    <row r="1846" spans="1:13" hidden="1" x14ac:dyDescent="0.35">
      <c r="A1846" s="6">
        <v>45628</v>
      </c>
      <c r="B1846" t="s">
        <v>1916</v>
      </c>
      <c r="C1846" t="s">
        <v>115</v>
      </c>
      <c r="D1846" t="s">
        <v>1247</v>
      </c>
      <c r="E1846">
        <v>9</v>
      </c>
      <c r="F1846">
        <v>3</v>
      </c>
      <c r="I1846" t="s">
        <v>47</v>
      </c>
      <c r="J1846" t="s">
        <v>1802</v>
      </c>
    </row>
    <row r="1847" spans="1:13" hidden="1" x14ac:dyDescent="0.35">
      <c r="A1847" s="6">
        <v>45629</v>
      </c>
      <c r="B1847" t="s">
        <v>1727</v>
      </c>
      <c r="C1847" t="s">
        <v>53</v>
      </c>
      <c r="D1847" t="s">
        <v>1736</v>
      </c>
      <c r="E1847">
        <v>21</v>
      </c>
      <c r="F1847">
        <v>1</v>
      </c>
      <c r="G1847" t="s">
        <v>827</v>
      </c>
    </row>
    <row r="1848" spans="1:13" hidden="1" x14ac:dyDescent="0.35">
      <c r="A1848" s="6">
        <v>45629</v>
      </c>
      <c r="B1848" t="s">
        <v>1727</v>
      </c>
      <c r="C1848" t="s">
        <v>53</v>
      </c>
      <c r="D1848" t="s">
        <v>1736</v>
      </c>
      <c r="E1848">
        <v>21</v>
      </c>
      <c r="F1848">
        <v>1</v>
      </c>
      <c r="G1848" t="s">
        <v>827</v>
      </c>
    </row>
    <row r="1849" spans="1:13" hidden="1" x14ac:dyDescent="0.35">
      <c r="A1849" s="6">
        <v>45629</v>
      </c>
      <c r="B1849" t="s">
        <v>1737</v>
      </c>
      <c r="C1849" t="s">
        <v>115</v>
      </c>
      <c r="D1849">
        <v>8</v>
      </c>
      <c r="E1849">
        <v>22</v>
      </c>
      <c r="F1849">
        <v>2</v>
      </c>
      <c r="G1849" t="s">
        <v>1720</v>
      </c>
    </row>
    <row r="1850" spans="1:13" x14ac:dyDescent="0.35">
      <c r="A1850" s="6">
        <v>45397</v>
      </c>
      <c r="B1850" t="s">
        <v>238</v>
      </c>
      <c r="C1850" t="s">
        <v>53</v>
      </c>
      <c r="D1850">
        <v>5</v>
      </c>
      <c r="E1850">
        <v>22</v>
      </c>
      <c r="F1850">
        <v>3</v>
      </c>
      <c r="I1850" t="s">
        <v>47</v>
      </c>
      <c r="J1850" t="s">
        <v>705</v>
      </c>
      <c r="M1850" t="s">
        <v>47</v>
      </c>
    </row>
    <row r="1851" spans="1:13" x14ac:dyDescent="0.35">
      <c r="A1851" s="6">
        <v>45399</v>
      </c>
      <c r="B1851" t="s">
        <v>238</v>
      </c>
      <c r="C1851" t="s">
        <v>115</v>
      </c>
      <c r="D1851">
        <v>7</v>
      </c>
      <c r="E1851">
        <v>25</v>
      </c>
      <c r="F1851">
        <v>1</v>
      </c>
      <c r="G1851" t="s">
        <v>32</v>
      </c>
      <c r="L1851" t="s">
        <v>47</v>
      </c>
      <c r="M1851" t="s">
        <v>47</v>
      </c>
    </row>
    <row r="1852" spans="1:13" hidden="1" x14ac:dyDescent="0.35">
      <c r="A1852" s="6">
        <v>45629</v>
      </c>
      <c r="B1852" t="s">
        <v>1738</v>
      </c>
      <c r="C1852" t="s">
        <v>53</v>
      </c>
      <c r="D1852" t="s">
        <v>249</v>
      </c>
      <c r="E1852">
        <v>22</v>
      </c>
      <c r="F1852">
        <v>3</v>
      </c>
      <c r="G1852" t="s">
        <v>827</v>
      </c>
    </row>
    <row r="1853" spans="1:13" hidden="1" x14ac:dyDescent="0.35">
      <c r="A1853" s="6">
        <v>45629</v>
      </c>
      <c r="B1853" t="s">
        <v>1566</v>
      </c>
      <c r="C1853" t="s">
        <v>115</v>
      </c>
      <c r="D1853" t="s">
        <v>1247</v>
      </c>
      <c r="E1853">
        <v>7</v>
      </c>
      <c r="F1853">
        <v>2</v>
      </c>
      <c r="G1853" t="s">
        <v>828</v>
      </c>
    </row>
    <row r="1854" spans="1:13" x14ac:dyDescent="0.35">
      <c r="A1854" s="6">
        <v>45400</v>
      </c>
      <c r="B1854" t="s">
        <v>238</v>
      </c>
      <c r="C1854" t="s">
        <v>53</v>
      </c>
      <c r="D1854">
        <v>5</v>
      </c>
      <c r="E1854">
        <v>22</v>
      </c>
      <c r="F1854">
        <v>2</v>
      </c>
      <c r="G1854" t="s">
        <v>35</v>
      </c>
      <c r="L1854" t="s">
        <v>47</v>
      </c>
      <c r="M1854" t="s">
        <v>47</v>
      </c>
    </row>
    <row r="1855" spans="1:13" x14ac:dyDescent="0.35">
      <c r="A1855" s="6">
        <v>45400</v>
      </c>
      <c r="B1855" t="s">
        <v>238</v>
      </c>
      <c r="C1855" t="s">
        <v>115</v>
      </c>
      <c r="D1855">
        <v>8</v>
      </c>
      <c r="E1855">
        <v>18</v>
      </c>
      <c r="F1855">
        <v>2</v>
      </c>
      <c r="I1855" t="s">
        <v>47</v>
      </c>
      <c r="J1855" t="s">
        <v>48</v>
      </c>
      <c r="M1855" t="s">
        <v>47</v>
      </c>
    </row>
    <row r="1856" spans="1:13" hidden="1" x14ac:dyDescent="0.35">
      <c r="A1856" s="6">
        <v>45630</v>
      </c>
      <c r="B1856" t="s">
        <v>1150</v>
      </c>
      <c r="C1856" t="s">
        <v>50</v>
      </c>
      <c r="D1856">
        <v>7</v>
      </c>
      <c r="E1856">
        <v>24</v>
      </c>
      <c r="F1856">
        <v>2</v>
      </c>
      <c r="G1856" t="s">
        <v>1720</v>
      </c>
    </row>
    <row r="1857" spans="1:13" x14ac:dyDescent="0.35">
      <c r="A1857" s="6">
        <v>45455</v>
      </c>
      <c r="B1857" t="s">
        <v>238</v>
      </c>
      <c r="C1857" t="s">
        <v>115</v>
      </c>
      <c r="D1857">
        <v>8</v>
      </c>
      <c r="E1857">
        <v>9</v>
      </c>
      <c r="F1857">
        <v>1</v>
      </c>
      <c r="I1857" t="s">
        <v>47</v>
      </c>
      <c r="J1857" t="s">
        <v>48</v>
      </c>
      <c r="M1857" t="s">
        <v>47</v>
      </c>
    </row>
    <row r="1858" spans="1:13" hidden="1" x14ac:dyDescent="0.35">
      <c r="A1858" s="6">
        <v>45630</v>
      </c>
      <c r="B1858" t="s">
        <v>1739</v>
      </c>
      <c r="C1858" t="s">
        <v>74</v>
      </c>
      <c r="D1858">
        <v>9</v>
      </c>
      <c r="E1858">
        <v>24</v>
      </c>
      <c r="F1858">
        <v>2</v>
      </c>
      <c r="G1858" t="s">
        <v>1720</v>
      </c>
    </row>
    <row r="1859" spans="1:13" hidden="1" x14ac:dyDescent="0.35">
      <c r="A1859" s="6">
        <v>45630</v>
      </c>
      <c r="B1859" t="s">
        <v>1043</v>
      </c>
      <c r="C1859" t="s">
        <v>53</v>
      </c>
      <c r="D1859">
        <v>6</v>
      </c>
      <c r="E1859">
        <v>20</v>
      </c>
      <c r="F1859">
        <v>2</v>
      </c>
      <c r="G1859" t="s">
        <v>827</v>
      </c>
    </row>
    <row r="1860" spans="1:13" hidden="1" x14ac:dyDescent="0.35">
      <c r="A1860" s="6">
        <v>45630</v>
      </c>
      <c r="B1860" t="s">
        <v>1740</v>
      </c>
      <c r="C1860" t="s">
        <v>53</v>
      </c>
      <c r="D1860">
        <v>3</v>
      </c>
      <c r="E1860">
        <v>20</v>
      </c>
      <c r="F1860">
        <v>5</v>
      </c>
      <c r="G1860" t="s">
        <v>827</v>
      </c>
    </row>
    <row r="1861" spans="1:13" x14ac:dyDescent="0.35">
      <c r="A1861" s="6">
        <v>45470</v>
      </c>
      <c r="B1861" t="s">
        <v>238</v>
      </c>
      <c r="C1861" t="s">
        <v>59</v>
      </c>
      <c r="D1861">
        <v>2</v>
      </c>
      <c r="E1861">
        <v>16</v>
      </c>
      <c r="F1861">
        <v>2</v>
      </c>
      <c r="I1861" t="s">
        <v>47</v>
      </c>
      <c r="J1861" t="s">
        <v>48</v>
      </c>
      <c r="M1861" t="s">
        <v>47</v>
      </c>
    </row>
    <row r="1862" spans="1:13" hidden="1" x14ac:dyDescent="0.35">
      <c r="A1862" s="6">
        <v>45630</v>
      </c>
      <c r="B1862" t="s">
        <v>1753</v>
      </c>
      <c r="C1862" t="s">
        <v>53</v>
      </c>
      <c r="D1862">
        <v>5</v>
      </c>
      <c r="E1862">
        <v>24</v>
      </c>
      <c r="F1862">
        <v>2</v>
      </c>
      <c r="G1862" t="s">
        <v>827</v>
      </c>
    </row>
    <row r="1863" spans="1:13" hidden="1" x14ac:dyDescent="0.35">
      <c r="A1863" s="6">
        <v>45630</v>
      </c>
      <c r="B1863" t="s">
        <v>1880</v>
      </c>
      <c r="C1863" t="s">
        <v>53</v>
      </c>
      <c r="D1863" t="s">
        <v>1846</v>
      </c>
      <c r="E1863">
        <v>20</v>
      </c>
      <c r="F1863">
        <v>2</v>
      </c>
      <c r="I1863" t="s">
        <v>47</v>
      </c>
      <c r="J1863" t="s">
        <v>48</v>
      </c>
    </row>
    <row r="1864" spans="1:13" hidden="1" x14ac:dyDescent="0.35">
      <c r="A1864" s="6">
        <v>45630</v>
      </c>
      <c r="B1864" t="s">
        <v>1880</v>
      </c>
      <c r="C1864" t="s">
        <v>53</v>
      </c>
      <c r="D1864" t="s">
        <v>1846</v>
      </c>
      <c r="E1864">
        <v>20</v>
      </c>
      <c r="F1864">
        <v>2</v>
      </c>
      <c r="I1864" t="s">
        <v>47</v>
      </c>
      <c r="J1864" t="s">
        <v>48</v>
      </c>
    </row>
    <row r="1865" spans="1:13" hidden="1" x14ac:dyDescent="0.35">
      <c r="A1865" s="6">
        <v>45630</v>
      </c>
      <c r="B1865" t="s">
        <v>1880</v>
      </c>
      <c r="C1865" t="s">
        <v>53</v>
      </c>
      <c r="D1865" t="s">
        <v>1846</v>
      </c>
      <c r="E1865">
        <v>20</v>
      </c>
      <c r="F1865">
        <v>2</v>
      </c>
      <c r="I1865" t="s">
        <v>47</v>
      </c>
      <c r="J1865" t="s">
        <v>48</v>
      </c>
    </row>
    <row r="1866" spans="1:13" hidden="1" x14ac:dyDescent="0.35">
      <c r="A1866" s="6">
        <v>45630</v>
      </c>
      <c r="B1866" t="s">
        <v>1880</v>
      </c>
      <c r="C1866" t="s">
        <v>53</v>
      </c>
      <c r="D1866" t="s">
        <v>1846</v>
      </c>
      <c r="E1866">
        <v>20</v>
      </c>
      <c r="F1866">
        <v>2</v>
      </c>
      <c r="I1866" t="s">
        <v>47</v>
      </c>
      <c r="J1866" t="s">
        <v>48</v>
      </c>
    </row>
    <row r="1867" spans="1:13" hidden="1" x14ac:dyDescent="0.35">
      <c r="A1867" s="6">
        <v>45630</v>
      </c>
      <c r="B1867" t="s">
        <v>1881</v>
      </c>
      <c r="C1867" t="s">
        <v>74</v>
      </c>
      <c r="D1867">
        <v>9</v>
      </c>
      <c r="E1867">
        <v>24</v>
      </c>
      <c r="F1867">
        <v>2</v>
      </c>
      <c r="I1867" t="s">
        <v>47</v>
      </c>
      <c r="J1867" t="s">
        <v>48</v>
      </c>
    </row>
    <row r="1868" spans="1:13" hidden="1" x14ac:dyDescent="0.35">
      <c r="A1868" s="6">
        <v>45630</v>
      </c>
      <c r="B1868" t="s">
        <v>1881</v>
      </c>
      <c r="C1868" t="s">
        <v>74</v>
      </c>
      <c r="D1868">
        <v>9</v>
      </c>
      <c r="E1868">
        <v>24</v>
      </c>
      <c r="F1868">
        <v>2</v>
      </c>
      <c r="I1868" t="s">
        <v>47</v>
      </c>
      <c r="J1868" t="s">
        <v>48</v>
      </c>
    </row>
    <row r="1869" spans="1:13" hidden="1" x14ac:dyDescent="0.35">
      <c r="A1869" s="6">
        <v>45630</v>
      </c>
      <c r="B1869" t="s">
        <v>983</v>
      </c>
      <c r="C1869" t="s">
        <v>55</v>
      </c>
      <c r="D1869" t="s">
        <v>1365</v>
      </c>
      <c r="E1869">
        <v>17</v>
      </c>
      <c r="F1869">
        <v>3</v>
      </c>
      <c r="I1869" t="s">
        <v>47</v>
      </c>
      <c r="J1869" t="s">
        <v>48</v>
      </c>
    </row>
    <row r="1870" spans="1:13" x14ac:dyDescent="0.35">
      <c r="A1870" s="6">
        <v>45470</v>
      </c>
      <c r="B1870" t="s">
        <v>238</v>
      </c>
      <c r="C1870" t="s">
        <v>59</v>
      </c>
      <c r="D1870">
        <v>0</v>
      </c>
      <c r="E1870">
        <v>13</v>
      </c>
      <c r="F1870">
        <v>2</v>
      </c>
      <c r="I1870" t="s">
        <v>47</v>
      </c>
      <c r="J1870" t="s">
        <v>48</v>
      </c>
      <c r="M1870" t="s">
        <v>47</v>
      </c>
    </row>
    <row r="1871" spans="1:13" x14ac:dyDescent="0.35">
      <c r="A1871" s="6">
        <v>45607</v>
      </c>
      <c r="B1871" t="s">
        <v>238</v>
      </c>
      <c r="C1871" t="s">
        <v>115</v>
      </c>
      <c r="D1871">
        <v>7</v>
      </c>
      <c r="E1871">
        <v>25</v>
      </c>
      <c r="F1871">
        <v>2</v>
      </c>
      <c r="I1871" t="s">
        <v>47</v>
      </c>
      <c r="J1871" t="s">
        <v>481</v>
      </c>
      <c r="M1871" t="s">
        <v>47</v>
      </c>
    </row>
    <row r="1872" spans="1:13" hidden="1" x14ac:dyDescent="0.35">
      <c r="A1872" s="6">
        <v>45630</v>
      </c>
      <c r="B1872" t="s">
        <v>1882</v>
      </c>
      <c r="C1872" t="s">
        <v>55</v>
      </c>
      <c r="D1872" t="s">
        <v>62</v>
      </c>
      <c r="E1872">
        <v>24</v>
      </c>
      <c r="F1872">
        <v>2</v>
      </c>
      <c r="I1872" t="s">
        <v>47</v>
      </c>
      <c r="J1872" t="s">
        <v>48</v>
      </c>
    </row>
    <row r="1873" spans="1:13" x14ac:dyDescent="0.35">
      <c r="A1873" s="6">
        <v>45611</v>
      </c>
      <c r="B1873" t="s">
        <v>238</v>
      </c>
      <c r="C1873" t="s">
        <v>115</v>
      </c>
      <c r="D1873">
        <v>9</v>
      </c>
      <c r="E1873">
        <v>23</v>
      </c>
      <c r="F1873">
        <v>1</v>
      </c>
      <c r="I1873" t="s">
        <v>47</v>
      </c>
      <c r="J1873" t="s">
        <v>481</v>
      </c>
      <c r="M1873" t="s">
        <v>47</v>
      </c>
    </row>
    <row r="1874" spans="1:13" hidden="1" x14ac:dyDescent="0.35">
      <c r="A1874" s="6">
        <v>45630</v>
      </c>
      <c r="B1874" t="s">
        <v>1883</v>
      </c>
      <c r="C1874" t="s">
        <v>1266</v>
      </c>
      <c r="D1874" t="s">
        <v>311</v>
      </c>
      <c r="E1874">
        <v>30</v>
      </c>
      <c r="F1874">
        <v>13</v>
      </c>
      <c r="I1874" t="s">
        <v>47</v>
      </c>
      <c r="J1874" t="s">
        <v>48</v>
      </c>
    </row>
    <row r="1875" spans="1:13" hidden="1" x14ac:dyDescent="0.35">
      <c r="A1875" s="6">
        <v>45630</v>
      </c>
      <c r="B1875" t="s">
        <v>1884</v>
      </c>
      <c r="C1875" t="s">
        <v>284</v>
      </c>
      <c r="D1875">
        <v>6</v>
      </c>
      <c r="E1875">
        <v>21</v>
      </c>
      <c r="F1875">
        <v>2</v>
      </c>
      <c r="I1875" t="s">
        <v>47</v>
      </c>
      <c r="J1875" t="s">
        <v>48</v>
      </c>
    </row>
    <row r="1876" spans="1:13" x14ac:dyDescent="0.35">
      <c r="A1876" s="6">
        <v>45609</v>
      </c>
      <c r="B1876" t="s">
        <v>238</v>
      </c>
      <c r="C1876" t="s">
        <v>115</v>
      </c>
      <c r="D1876">
        <v>9</v>
      </c>
      <c r="E1876">
        <v>22</v>
      </c>
      <c r="F1876">
        <v>2</v>
      </c>
      <c r="I1876" t="s">
        <v>47</v>
      </c>
      <c r="J1876" t="s">
        <v>481</v>
      </c>
      <c r="M1876" t="s">
        <v>47</v>
      </c>
    </row>
    <row r="1877" spans="1:13" hidden="1" x14ac:dyDescent="0.35">
      <c r="A1877" s="6">
        <v>45630</v>
      </c>
      <c r="B1877" t="s">
        <v>1885</v>
      </c>
      <c r="C1877" t="s">
        <v>55</v>
      </c>
      <c r="D1877" t="s">
        <v>158</v>
      </c>
      <c r="E1877">
        <v>10</v>
      </c>
      <c r="F1877">
        <v>2</v>
      </c>
      <c r="I1877" t="s">
        <v>47</v>
      </c>
    </row>
    <row r="1878" spans="1:13" hidden="1" x14ac:dyDescent="0.35">
      <c r="A1878" s="6">
        <v>45630</v>
      </c>
      <c r="B1878" t="s">
        <v>1753</v>
      </c>
      <c r="C1878" t="s">
        <v>53</v>
      </c>
      <c r="D1878">
        <v>4</v>
      </c>
      <c r="E1878">
        <v>3</v>
      </c>
      <c r="F1878">
        <v>2</v>
      </c>
      <c r="I1878" t="s">
        <v>47</v>
      </c>
      <c r="J1878" t="s">
        <v>48</v>
      </c>
    </row>
    <row r="1879" spans="1:13" x14ac:dyDescent="0.35">
      <c r="A1879" s="6">
        <v>45639</v>
      </c>
      <c r="B1879" t="s">
        <v>138</v>
      </c>
      <c r="C1879" t="s">
        <v>59</v>
      </c>
      <c r="D1879">
        <v>1</v>
      </c>
      <c r="E1879">
        <v>23</v>
      </c>
      <c r="F1879">
        <v>2</v>
      </c>
      <c r="I1879" t="s">
        <v>47</v>
      </c>
      <c r="J1879" t="s">
        <v>48</v>
      </c>
      <c r="M1879" t="s">
        <v>47</v>
      </c>
    </row>
    <row r="1880" spans="1:13" x14ac:dyDescent="0.35">
      <c r="A1880" s="6">
        <v>45357</v>
      </c>
      <c r="B1880" t="s">
        <v>138</v>
      </c>
      <c r="C1880" t="s">
        <v>115</v>
      </c>
      <c r="D1880">
        <v>8</v>
      </c>
      <c r="E1880">
        <v>25</v>
      </c>
      <c r="F1880">
        <v>1</v>
      </c>
      <c r="G1880" t="s">
        <v>34</v>
      </c>
      <c r="L1880" t="s">
        <v>47</v>
      </c>
      <c r="M1880" t="s">
        <v>47</v>
      </c>
    </row>
    <row r="1881" spans="1:13" x14ac:dyDescent="0.35">
      <c r="A1881" s="6">
        <v>45364</v>
      </c>
      <c r="B1881" t="s">
        <v>138</v>
      </c>
      <c r="C1881" t="s">
        <v>115</v>
      </c>
      <c r="D1881">
        <v>8</v>
      </c>
      <c r="E1881">
        <v>26</v>
      </c>
      <c r="F1881">
        <v>1</v>
      </c>
      <c r="G1881" t="s">
        <v>34</v>
      </c>
      <c r="L1881" t="s">
        <v>47</v>
      </c>
      <c r="M1881" t="s">
        <v>47</v>
      </c>
    </row>
    <row r="1882" spans="1:13" hidden="1" x14ac:dyDescent="0.35">
      <c r="A1882" s="6">
        <v>45631</v>
      </c>
      <c r="B1882" t="s">
        <v>1741</v>
      </c>
      <c r="C1882" t="s">
        <v>53</v>
      </c>
      <c r="D1882">
        <v>6</v>
      </c>
      <c r="E1882">
        <v>17</v>
      </c>
      <c r="F1882">
        <v>3</v>
      </c>
      <c r="G1882" t="s">
        <v>827</v>
      </c>
    </row>
    <row r="1883" spans="1:13" x14ac:dyDescent="0.35">
      <c r="A1883" s="6">
        <v>45420</v>
      </c>
      <c r="B1883" t="s">
        <v>138</v>
      </c>
      <c r="C1883" t="s">
        <v>115</v>
      </c>
      <c r="D1883">
        <v>8</v>
      </c>
      <c r="E1883">
        <v>24</v>
      </c>
      <c r="F1883">
        <v>1</v>
      </c>
      <c r="I1883" t="s">
        <v>47</v>
      </c>
      <c r="J1883" t="s">
        <v>48</v>
      </c>
      <c r="M1883" t="s">
        <v>47</v>
      </c>
    </row>
    <row r="1884" spans="1:13" hidden="1" x14ac:dyDescent="0.35">
      <c r="A1884" s="6">
        <v>45631</v>
      </c>
      <c r="B1884" t="s">
        <v>1742</v>
      </c>
      <c r="C1884" t="s">
        <v>115</v>
      </c>
      <c r="D1884" t="s">
        <v>149</v>
      </c>
      <c r="E1884">
        <v>15</v>
      </c>
      <c r="F1884">
        <v>1</v>
      </c>
      <c r="G1884" t="s">
        <v>827</v>
      </c>
    </row>
    <row r="1885" spans="1:13" hidden="1" x14ac:dyDescent="0.35">
      <c r="A1885" s="6">
        <v>45631</v>
      </c>
      <c r="B1885" t="s">
        <v>1742</v>
      </c>
      <c r="C1885" t="s">
        <v>115</v>
      </c>
      <c r="D1885" t="s">
        <v>149</v>
      </c>
      <c r="E1885">
        <v>15</v>
      </c>
      <c r="F1885">
        <v>1</v>
      </c>
      <c r="G1885" t="s">
        <v>827</v>
      </c>
    </row>
    <row r="1886" spans="1:13" hidden="1" x14ac:dyDescent="0.35">
      <c r="A1886" s="6">
        <v>45631</v>
      </c>
      <c r="B1886" t="s">
        <v>1742</v>
      </c>
      <c r="C1886" t="s">
        <v>115</v>
      </c>
      <c r="D1886" t="s">
        <v>149</v>
      </c>
      <c r="E1886">
        <v>15</v>
      </c>
      <c r="F1886">
        <v>1</v>
      </c>
      <c r="G1886" t="s">
        <v>827</v>
      </c>
    </row>
    <row r="1887" spans="1:13" x14ac:dyDescent="0.35">
      <c r="A1887" s="6">
        <v>45455</v>
      </c>
      <c r="B1887" t="s">
        <v>138</v>
      </c>
      <c r="C1887" t="s">
        <v>53</v>
      </c>
      <c r="D1887">
        <v>5</v>
      </c>
      <c r="E1887">
        <v>22</v>
      </c>
      <c r="F1887">
        <v>2</v>
      </c>
      <c r="G1887" t="s">
        <v>1332</v>
      </c>
      <c r="L1887" t="s">
        <v>47</v>
      </c>
      <c r="M1887" t="s">
        <v>47</v>
      </c>
    </row>
    <row r="1888" spans="1:13" x14ac:dyDescent="0.35">
      <c r="A1888" s="6">
        <v>45637</v>
      </c>
      <c r="B1888" t="s">
        <v>138</v>
      </c>
      <c r="C1888" t="s">
        <v>53</v>
      </c>
      <c r="D1888">
        <v>5</v>
      </c>
      <c r="E1888">
        <v>25</v>
      </c>
      <c r="F1888">
        <v>1</v>
      </c>
      <c r="G1888" t="s">
        <v>827</v>
      </c>
      <c r="L1888" t="s">
        <v>47</v>
      </c>
      <c r="M1888" t="s">
        <v>47</v>
      </c>
    </row>
    <row r="1889" spans="1:13" hidden="1" x14ac:dyDescent="0.35">
      <c r="A1889" s="6">
        <v>45631</v>
      </c>
      <c r="B1889" t="s">
        <v>1971</v>
      </c>
      <c r="C1889" t="s">
        <v>59</v>
      </c>
      <c r="D1889">
        <v>3</v>
      </c>
      <c r="E1889">
        <v>20</v>
      </c>
      <c r="F1889">
        <v>2</v>
      </c>
      <c r="I1889" t="s">
        <v>47</v>
      </c>
      <c r="J1889" t="s">
        <v>48</v>
      </c>
    </row>
    <row r="1890" spans="1:13" hidden="1" x14ac:dyDescent="0.35">
      <c r="A1890" s="6">
        <v>45631</v>
      </c>
      <c r="B1890" t="s">
        <v>1971</v>
      </c>
      <c r="C1890" t="s">
        <v>59</v>
      </c>
      <c r="D1890">
        <v>3</v>
      </c>
      <c r="E1890">
        <v>20</v>
      </c>
      <c r="F1890">
        <v>2</v>
      </c>
      <c r="I1890" t="s">
        <v>47</v>
      </c>
      <c r="J1890" t="s">
        <v>48</v>
      </c>
    </row>
    <row r="1891" spans="1:13" hidden="1" x14ac:dyDescent="0.35">
      <c r="A1891" s="6">
        <v>45631</v>
      </c>
      <c r="B1891" t="s">
        <v>1310</v>
      </c>
      <c r="C1891" t="s">
        <v>55</v>
      </c>
      <c r="D1891" t="s">
        <v>62</v>
      </c>
      <c r="E1891">
        <v>22</v>
      </c>
      <c r="F1891">
        <v>1</v>
      </c>
      <c r="I1891" t="s">
        <v>47</v>
      </c>
      <c r="J1891" t="s">
        <v>48</v>
      </c>
    </row>
    <row r="1892" spans="1:13" hidden="1" x14ac:dyDescent="0.35">
      <c r="A1892" s="6">
        <v>45631</v>
      </c>
      <c r="B1892" t="s">
        <v>1310</v>
      </c>
      <c r="C1892" t="s">
        <v>55</v>
      </c>
      <c r="D1892" t="s">
        <v>62</v>
      </c>
      <c r="E1892">
        <v>22</v>
      </c>
      <c r="F1892">
        <v>1</v>
      </c>
      <c r="I1892" t="s">
        <v>47</v>
      </c>
      <c r="J1892" t="s">
        <v>48</v>
      </c>
    </row>
    <row r="1893" spans="1:13" hidden="1" x14ac:dyDescent="0.35">
      <c r="A1893" s="6">
        <v>45631</v>
      </c>
      <c r="B1893" t="s">
        <v>1310</v>
      </c>
      <c r="C1893" t="s">
        <v>55</v>
      </c>
      <c r="D1893" t="s">
        <v>62</v>
      </c>
      <c r="E1893">
        <v>22</v>
      </c>
      <c r="F1893">
        <v>1</v>
      </c>
      <c r="I1893" t="s">
        <v>47</v>
      </c>
      <c r="J1893" t="s">
        <v>48</v>
      </c>
    </row>
    <row r="1894" spans="1:13" hidden="1" x14ac:dyDescent="0.35">
      <c r="A1894" s="6">
        <v>45631</v>
      </c>
      <c r="B1894" t="s">
        <v>1310</v>
      </c>
      <c r="C1894" t="s">
        <v>55</v>
      </c>
      <c r="D1894" t="s">
        <v>62</v>
      </c>
      <c r="E1894">
        <v>22</v>
      </c>
      <c r="F1894">
        <v>1</v>
      </c>
      <c r="I1894" t="s">
        <v>47</v>
      </c>
      <c r="J1894" t="s">
        <v>48</v>
      </c>
    </row>
    <row r="1895" spans="1:13" hidden="1" x14ac:dyDescent="0.35">
      <c r="A1895" s="6">
        <v>45631</v>
      </c>
      <c r="B1895" t="s">
        <v>1310</v>
      </c>
      <c r="C1895" t="s">
        <v>55</v>
      </c>
      <c r="D1895" t="s">
        <v>62</v>
      </c>
      <c r="E1895">
        <v>22</v>
      </c>
      <c r="F1895">
        <v>1</v>
      </c>
      <c r="I1895" t="s">
        <v>47</v>
      </c>
      <c r="J1895" t="s">
        <v>48</v>
      </c>
    </row>
    <row r="1896" spans="1:13" hidden="1" x14ac:dyDescent="0.35">
      <c r="A1896" s="6">
        <v>45631</v>
      </c>
      <c r="B1896" t="s">
        <v>1310</v>
      </c>
      <c r="C1896" t="s">
        <v>55</v>
      </c>
      <c r="D1896" t="s">
        <v>62</v>
      </c>
      <c r="E1896">
        <v>22</v>
      </c>
      <c r="F1896">
        <v>1</v>
      </c>
      <c r="I1896" t="s">
        <v>47</v>
      </c>
      <c r="J1896" t="s">
        <v>48</v>
      </c>
    </row>
    <row r="1897" spans="1:13" hidden="1" x14ac:dyDescent="0.35">
      <c r="A1897" s="6">
        <v>45631</v>
      </c>
      <c r="B1897" t="s">
        <v>1310</v>
      </c>
      <c r="C1897" t="s">
        <v>55</v>
      </c>
      <c r="D1897" t="s">
        <v>62</v>
      </c>
      <c r="E1897">
        <v>22</v>
      </c>
      <c r="F1897">
        <v>1</v>
      </c>
      <c r="I1897" t="s">
        <v>47</v>
      </c>
      <c r="J1897" t="s">
        <v>48</v>
      </c>
    </row>
    <row r="1898" spans="1:13" x14ac:dyDescent="0.35">
      <c r="A1898" s="6">
        <v>45637</v>
      </c>
      <c r="B1898" t="s">
        <v>138</v>
      </c>
      <c r="C1898" t="s">
        <v>53</v>
      </c>
      <c r="D1898" t="s">
        <v>1749</v>
      </c>
      <c r="E1898">
        <v>13</v>
      </c>
      <c r="F1898">
        <v>4</v>
      </c>
      <c r="G1898" t="s">
        <v>827</v>
      </c>
      <c r="L1898" t="s">
        <v>47</v>
      </c>
      <c r="M1898" t="s">
        <v>47</v>
      </c>
    </row>
    <row r="1899" spans="1:13" x14ac:dyDescent="0.35">
      <c r="A1899" s="6">
        <v>45637</v>
      </c>
      <c r="B1899" t="s">
        <v>138</v>
      </c>
      <c r="C1899" t="s">
        <v>53</v>
      </c>
      <c r="D1899" t="s">
        <v>249</v>
      </c>
      <c r="E1899">
        <v>3</v>
      </c>
      <c r="F1899">
        <v>2</v>
      </c>
      <c r="I1899" t="s">
        <v>47</v>
      </c>
      <c r="J1899" t="s">
        <v>48</v>
      </c>
      <c r="M1899" t="s">
        <v>47</v>
      </c>
    </row>
    <row r="1900" spans="1:13" hidden="1" x14ac:dyDescent="0.35">
      <c r="A1900" s="6">
        <v>45631</v>
      </c>
      <c r="B1900" t="s">
        <v>2000</v>
      </c>
      <c r="C1900" t="s">
        <v>55</v>
      </c>
      <c r="D1900" t="s">
        <v>392</v>
      </c>
      <c r="E1900">
        <v>3</v>
      </c>
      <c r="F1900">
        <v>2</v>
      </c>
      <c r="I1900" t="s">
        <v>47</v>
      </c>
      <c r="J1900" t="s">
        <v>48</v>
      </c>
    </row>
    <row r="1901" spans="1:13" hidden="1" x14ac:dyDescent="0.35">
      <c r="A1901" s="6">
        <v>45631</v>
      </c>
      <c r="B1901" t="s">
        <v>158</v>
      </c>
      <c r="C1901" t="s">
        <v>55</v>
      </c>
      <c r="D1901" t="s">
        <v>158</v>
      </c>
      <c r="E1901">
        <v>19</v>
      </c>
      <c r="F1901">
        <v>2</v>
      </c>
      <c r="I1901" t="s">
        <v>47</v>
      </c>
      <c r="J1901" t="s">
        <v>48</v>
      </c>
    </row>
    <row r="1902" spans="1:13" hidden="1" x14ac:dyDescent="0.35">
      <c r="A1902" s="6">
        <v>45631</v>
      </c>
      <c r="B1902" t="s">
        <v>785</v>
      </c>
      <c r="C1902" t="s">
        <v>53</v>
      </c>
      <c r="D1902" t="s">
        <v>976</v>
      </c>
      <c r="E1902">
        <v>6</v>
      </c>
      <c r="F1902">
        <v>3</v>
      </c>
      <c r="I1902" t="s">
        <v>47</v>
      </c>
      <c r="J1902" t="s">
        <v>48</v>
      </c>
    </row>
    <row r="1903" spans="1:13" hidden="1" x14ac:dyDescent="0.35">
      <c r="A1903" s="6">
        <v>45631</v>
      </c>
      <c r="B1903" t="s">
        <v>788</v>
      </c>
      <c r="C1903" t="s">
        <v>53</v>
      </c>
      <c r="D1903">
        <v>6</v>
      </c>
      <c r="E1903">
        <v>29</v>
      </c>
      <c r="F1903">
        <v>3</v>
      </c>
      <c r="I1903" t="s">
        <v>47</v>
      </c>
      <c r="J1903" t="s">
        <v>1802</v>
      </c>
    </row>
    <row r="1904" spans="1:13" x14ac:dyDescent="0.35">
      <c r="A1904" s="6">
        <v>45637</v>
      </c>
      <c r="B1904" t="s">
        <v>138</v>
      </c>
      <c r="C1904" t="s">
        <v>53</v>
      </c>
      <c r="D1904" t="s">
        <v>249</v>
      </c>
      <c r="E1904">
        <v>3</v>
      </c>
      <c r="F1904">
        <v>2</v>
      </c>
      <c r="I1904" t="s">
        <v>47</v>
      </c>
      <c r="J1904" t="s">
        <v>48</v>
      </c>
      <c r="M1904" t="s">
        <v>47</v>
      </c>
    </row>
    <row r="1905" spans="1:13" x14ac:dyDescent="0.35">
      <c r="A1905" s="6">
        <v>45644</v>
      </c>
      <c r="B1905" t="s">
        <v>138</v>
      </c>
      <c r="C1905" t="s">
        <v>53</v>
      </c>
      <c r="D1905">
        <v>4</v>
      </c>
      <c r="E1905">
        <v>20</v>
      </c>
      <c r="F1905">
        <v>2</v>
      </c>
      <c r="G1905" t="s">
        <v>827</v>
      </c>
      <c r="L1905" t="s">
        <v>47</v>
      </c>
      <c r="M1905" t="s">
        <v>47</v>
      </c>
    </row>
    <row r="1906" spans="1:13" x14ac:dyDescent="0.35">
      <c r="A1906" s="6">
        <v>45644</v>
      </c>
      <c r="B1906" t="s">
        <v>138</v>
      </c>
      <c r="C1906" t="s">
        <v>53</v>
      </c>
      <c r="D1906">
        <v>4</v>
      </c>
      <c r="E1906">
        <v>25</v>
      </c>
      <c r="F1906">
        <v>2</v>
      </c>
      <c r="I1906" t="s">
        <v>47</v>
      </c>
      <c r="J1906" t="s">
        <v>48</v>
      </c>
      <c r="M1906" t="s">
        <v>47</v>
      </c>
    </row>
    <row r="1907" spans="1:13" hidden="1" x14ac:dyDescent="0.35">
      <c r="A1907" s="6">
        <v>45632</v>
      </c>
      <c r="B1907" t="s">
        <v>1746</v>
      </c>
      <c r="C1907" t="s">
        <v>53</v>
      </c>
      <c r="D1907">
        <v>4</v>
      </c>
      <c r="E1907">
        <v>19</v>
      </c>
      <c r="F1907">
        <v>2</v>
      </c>
      <c r="G1907" t="s">
        <v>827</v>
      </c>
    </row>
    <row r="1908" spans="1:13" hidden="1" x14ac:dyDescent="0.35">
      <c r="A1908" s="6">
        <v>45632</v>
      </c>
      <c r="B1908" t="s">
        <v>1746</v>
      </c>
      <c r="C1908" t="s">
        <v>53</v>
      </c>
      <c r="D1908">
        <v>4</v>
      </c>
      <c r="E1908">
        <v>19</v>
      </c>
      <c r="F1908">
        <v>2</v>
      </c>
      <c r="G1908" t="s">
        <v>827</v>
      </c>
    </row>
    <row r="1909" spans="1:13" x14ac:dyDescent="0.35">
      <c r="A1909" s="6">
        <v>45561</v>
      </c>
      <c r="B1909" t="s">
        <v>102</v>
      </c>
      <c r="C1909" t="s">
        <v>53</v>
      </c>
      <c r="D1909">
        <v>6</v>
      </c>
      <c r="E1909">
        <v>27</v>
      </c>
      <c r="F1909">
        <v>1</v>
      </c>
      <c r="G1909" t="s">
        <v>34</v>
      </c>
      <c r="L1909" t="s">
        <v>47</v>
      </c>
      <c r="M1909" t="s">
        <v>47</v>
      </c>
    </row>
    <row r="1910" spans="1:13" x14ac:dyDescent="0.35">
      <c r="A1910" s="6">
        <v>45561</v>
      </c>
      <c r="B1910" t="s">
        <v>102</v>
      </c>
      <c r="C1910" t="s">
        <v>53</v>
      </c>
      <c r="D1910">
        <v>5</v>
      </c>
      <c r="E1910">
        <v>25</v>
      </c>
      <c r="F1910">
        <v>1</v>
      </c>
      <c r="G1910" t="s">
        <v>34</v>
      </c>
      <c r="L1910" t="s">
        <v>47</v>
      </c>
      <c r="M1910" t="s">
        <v>47</v>
      </c>
    </row>
    <row r="1911" spans="1:13" x14ac:dyDescent="0.35">
      <c r="A1911" s="6">
        <v>45561</v>
      </c>
      <c r="B1911" t="s">
        <v>102</v>
      </c>
      <c r="C1911" t="s">
        <v>53</v>
      </c>
      <c r="D1911">
        <v>5</v>
      </c>
      <c r="E1911">
        <v>25</v>
      </c>
      <c r="F1911">
        <v>1</v>
      </c>
      <c r="G1911" t="s">
        <v>34</v>
      </c>
      <c r="L1911" t="s">
        <v>47</v>
      </c>
      <c r="M1911" t="s">
        <v>47</v>
      </c>
    </row>
    <row r="1912" spans="1:13" x14ac:dyDescent="0.35">
      <c r="A1912" s="6">
        <v>45561</v>
      </c>
      <c r="B1912" t="s">
        <v>102</v>
      </c>
      <c r="C1912" t="s">
        <v>53</v>
      </c>
      <c r="D1912">
        <v>5</v>
      </c>
      <c r="E1912">
        <v>25</v>
      </c>
      <c r="F1912">
        <v>1</v>
      </c>
      <c r="G1912" t="s">
        <v>34</v>
      </c>
      <c r="L1912" t="s">
        <v>47</v>
      </c>
      <c r="M1912" t="s">
        <v>47</v>
      </c>
    </row>
    <row r="1913" spans="1:13" hidden="1" x14ac:dyDescent="0.35">
      <c r="A1913" s="6">
        <v>45632</v>
      </c>
      <c r="B1913" t="s">
        <v>1259</v>
      </c>
      <c r="C1913" t="s">
        <v>225</v>
      </c>
      <c r="D1913">
        <v>1</v>
      </c>
      <c r="E1913">
        <v>2</v>
      </c>
      <c r="F1913">
        <v>1</v>
      </c>
      <c r="I1913" t="s">
        <v>47</v>
      </c>
      <c r="J1913" t="s">
        <v>48</v>
      </c>
    </row>
    <row r="1914" spans="1:13" x14ac:dyDescent="0.35">
      <c r="A1914" s="6">
        <v>45561</v>
      </c>
      <c r="B1914" t="s">
        <v>102</v>
      </c>
      <c r="C1914" t="s">
        <v>53</v>
      </c>
      <c r="D1914">
        <v>5</v>
      </c>
      <c r="E1914">
        <v>25</v>
      </c>
      <c r="F1914">
        <v>1</v>
      </c>
      <c r="G1914" t="s">
        <v>34</v>
      </c>
      <c r="L1914" t="s">
        <v>47</v>
      </c>
      <c r="M1914" t="s">
        <v>47</v>
      </c>
    </row>
    <row r="1915" spans="1:13" x14ac:dyDescent="0.35">
      <c r="A1915" s="6">
        <v>45561</v>
      </c>
      <c r="B1915" t="s">
        <v>102</v>
      </c>
      <c r="C1915" t="s">
        <v>53</v>
      </c>
      <c r="D1915">
        <v>5</v>
      </c>
      <c r="E1915">
        <v>25</v>
      </c>
      <c r="F1915">
        <v>1</v>
      </c>
      <c r="G1915" t="s">
        <v>34</v>
      </c>
      <c r="L1915" t="s">
        <v>47</v>
      </c>
      <c r="M1915" t="s">
        <v>47</v>
      </c>
    </row>
    <row r="1916" spans="1:13" hidden="1" x14ac:dyDescent="0.35">
      <c r="A1916" s="6">
        <v>45632</v>
      </c>
      <c r="B1916" t="s">
        <v>1976</v>
      </c>
      <c r="C1916" t="s">
        <v>53</v>
      </c>
      <c r="D1916" t="s">
        <v>430</v>
      </c>
      <c r="E1916">
        <v>8</v>
      </c>
      <c r="F1916">
        <v>2</v>
      </c>
      <c r="I1916" t="s">
        <v>47</v>
      </c>
      <c r="J1916" t="s">
        <v>1802</v>
      </c>
    </row>
    <row r="1917" spans="1:13" x14ac:dyDescent="0.35">
      <c r="A1917" s="6">
        <v>45638</v>
      </c>
      <c r="B1917" t="s">
        <v>102</v>
      </c>
      <c r="C1917" t="s">
        <v>53</v>
      </c>
      <c r="D1917">
        <v>6</v>
      </c>
      <c r="E1917">
        <v>23</v>
      </c>
      <c r="F1917">
        <v>3</v>
      </c>
      <c r="G1917" t="s">
        <v>827</v>
      </c>
      <c r="L1917" t="s">
        <v>47</v>
      </c>
      <c r="M1917" t="s">
        <v>47</v>
      </c>
    </row>
    <row r="1918" spans="1:13" x14ac:dyDescent="0.35">
      <c r="A1918" s="6">
        <v>45638</v>
      </c>
      <c r="B1918" t="s">
        <v>102</v>
      </c>
      <c r="C1918" t="s">
        <v>53</v>
      </c>
      <c r="D1918">
        <v>6</v>
      </c>
      <c r="E1918">
        <v>23</v>
      </c>
      <c r="F1918">
        <v>3</v>
      </c>
      <c r="G1918" t="s">
        <v>827</v>
      </c>
      <c r="L1918" t="s">
        <v>47</v>
      </c>
      <c r="M1918" t="s">
        <v>47</v>
      </c>
    </row>
    <row r="1919" spans="1:13" x14ac:dyDescent="0.35">
      <c r="A1919" s="6">
        <v>45638</v>
      </c>
      <c r="B1919" t="s">
        <v>102</v>
      </c>
      <c r="C1919" t="s">
        <v>53</v>
      </c>
      <c r="D1919">
        <v>6</v>
      </c>
      <c r="E1919">
        <v>26</v>
      </c>
      <c r="F1919">
        <v>1</v>
      </c>
      <c r="I1919" t="s">
        <v>47</v>
      </c>
      <c r="J1919" t="s">
        <v>48</v>
      </c>
      <c r="M1919" t="s">
        <v>47</v>
      </c>
    </row>
    <row r="1920" spans="1:13" x14ac:dyDescent="0.35">
      <c r="A1920" s="6">
        <v>45638</v>
      </c>
      <c r="B1920" t="s">
        <v>102</v>
      </c>
      <c r="C1920" t="s">
        <v>53</v>
      </c>
      <c r="D1920">
        <v>6</v>
      </c>
      <c r="E1920">
        <v>26</v>
      </c>
      <c r="F1920">
        <v>1</v>
      </c>
      <c r="I1920" t="s">
        <v>47</v>
      </c>
      <c r="J1920" t="s">
        <v>48</v>
      </c>
      <c r="M1920" t="s">
        <v>47</v>
      </c>
    </row>
    <row r="1921" spans="1:13" x14ac:dyDescent="0.35">
      <c r="A1921" s="6">
        <v>45323</v>
      </c>
      <c r="B1921" t="s">
        <v>89</v>
      </c>
      <c r="C1921" t="s">
        <v>59</v>
      </c>
      <c r="D1921">
        <v>3</v>
      </c>
      <c r="E1921">
        <v>20</v>
      </c>
      <c r="F1921">
        <v>3</v>
      </c>
      <c r="I1921" t="s">
        <v>47</v>
      </c>
      <c r="J1921" t="s">
        <v>360</v>
      </c>
      <c r="M1921" t="s">
        <v>47</v>
      </c>
    </row>
    <row r="1922" spans="1:13" hidden="1" x14ac:dyDescent="0.35">
      <c r="A1922" s="6">
        <v>45632</v>
      </c>
      <c r="B1922" t="s">
        <v>1978</v>
      </c>
      <c r="C1922" t="s">
        <v>115</v>
      </c>
      <c r="D1922" t="s">
        <v>1247</v>
      </c>
      <c r="E1922">
        <v>6</v>
      </c>
      <c r="F1922">
        <v>4</v>
      </c>
      <c r="I1922" t="s">
        <v>47</v>
      </c>
      <c r="J1922" t="s">
        <v>48</v>
      </c>
    </row>
    <row r="1923" spans="1:13" hidden="1" x14ac:dyDescent="0.35">
      <c r="A1923" s="6">
        <v>45632</v>
      </c>
      <c r="B1923" t="s">
        <v>1270</v>
      </c>
      <c r="C1923" t="s">
        <v>115</v>
      </c>
      <c r="E1923">
        <v>3</v>
      </c>
      <c r="F1923">
        <v>2</v>
      </c>
      <c r="I1923" t="s">
        <v>47</v>
      </c>
      <c r="J1923" t="s">
        <v>1802</v>
      </c>
    </row>
    <row r="1924" spans="1:13" x14ac:dyDescent="0.35">
      <c r="A1924" s="6">
        <v>45324</v>
      </c>
      <c r="B1924" t="s">
        <v>89</v>
      </c>
      <c r="C1924" t="s">
        <v>59</v>
      </c>
      <c r="E1924">
        <v>20</v>
      </c>
      <c r="F1924">
        <v>2</v>
      </c>
      <c r="I1924" t="s">
        <v>47</v>
      </c>
      <c r="J1924" t="s">
        <v>360</v>
      </c>
      <c r="M1924" t="s">
        <v>47</v>
      </c>
    </row>
    <row r="1925" spans="1:13" x14ac:dyDescent="0.35">
      <c r="A1925" s="6">
        <v>45437</v>
      </c>
      <c r="B1925" t="s">
        <v>89</v>
      </c>
      <c r="C1925" t="s">
        <v>53</v>
      </c>
      <c r="D1925" t="s">
        <v>200</v>
      </c>
      <c r="E1925">
        <v>6</v>
      </c>
      <c r="F1925">
        <v>1</v>
      </c>
      <c r="I1925" t="s">
        <v>47</v>
      </c>
      <c r="J1925" t="s">
        <v>48</v>
      </c>
      <c r="M1925" t="s">
        <v>47</v>
      </c>
    </row>
    <row r="1926" spans="1:13" x14ac:dyDescent="0.35">
      <c r="A1926" s="6">
        <v>45558</v>
      </c>
      <c r="B1926" t="s">
        <v>89</v>
      </c>
      <c r="C1926" t="s">
        <v>115</v>
      </c>
      <c r="D1926">
        <v>7</v>
      </c>
      <c r="E1926">
        <v>25</v>
      </c>
      <c r="F1926">
        <v>2</v>
      </c>
      <c r="I1926" t="s">
        <v>47</v>
      </c>
      <c r="J1926" t="s">
        <v>1292</v>
      </c>
      <c r="M1926" t="s">
        <v>47</v>
      </c>
    </row>
    <row r="1927" spans="1:13" hidden="1" x14ac:dyDescent="0.35">
      <c r="A1927" s="6">
        <v>45632</v>
      </c>
      <c r="B1927" t="s">
        <v>911</v>
      </c>
      <c r="C1927" t="s">
        <v>53</v>
      </c>
      <c r="D1927">
        <v>4</v>
      </c>
      <c r="E1927">
        <v>23</v>
      </c>
      <c r="F1927">
        <v>1</v>
      </c>
      <c r="I1927" t="s">
        <v>47</v>
      </c>
      <c r="J1927" t="s">
        <v>1802</v>
      </c>
    </row>
    <row r="1928" spans="1:13" hidden="1" x14ac:dyDescent="0.35">
      <c r="A1928" s="6">
        <v>45632</v>
      </c>
      <c r="B1928" t="s">
        <v>911</v>
      </c>
      <c r="C1928" t="s">
        <v>53</v>
      </c>
      <c r="D1928">
        <v>4</v>
      </c>
      <c r="E1928">
        <v>23</v>
      </c>
      <c r="F1928">
        <v>1</v>
      </c>
      <c r="I1928" t="s">
        <v>47</v>
      </c>
      <c r="J1928" t="s">
        <v>1802</v>
      </c>
    </row>
    <row r="1929" spans="1:13" hidden="1" x14ac:dyDescent="0.35">
      <c r="A1929" s="6">
        <v>45632</v>
      </c>
      <c r="B1929" t="s">
        <v>1979</v>
      </c>
      <c r="C1929" t="s">
        <v>55</v>
      </c>
      <c r="D1929" t="s">
        <v>1254</v>
      </c>
      <c r="E1929">
        <v>30</v>
      </c>
      <c r="F1929">
        <v>2</v>
      </c>
      <c r="I1929" t="s">
        <v>47</v>
      </c>
      <c r="J1929" t="s">
        <v>48</v>
      </c>
    </row>
    <row r="1930" spans="1:13" hidden="1" x14ac:dyDescent="0.35">
      <c r="A1930" s="6">
        <v>45632</v>
      </c>
      <c r="B1930" t="s">
        <v>1419</v>
      </c>
      <c r="C1930" t="s">
        <v>115</v>
      </c>
      <c r="D1930">
        <v>10</v>
      </c>
      <c r="E1930">
        <v>18</v>
      </c>
      <c r="F1930">
        <v>1</v>
      </c>
      <c r="I1930" t="s">
        <v>47</v>
      </c>
      <c r="J1930" t="s">
        <v>48</v>
      </c>
    </row>
    <row r="1931" spans="1:13" hidden="1" x14ac:dyDescent="0.35">
      <c r="A1931" s="6">
        <v>45632</v>
      </c>
      <c r="B1931" t="s">
        <v>1419</v>
      </c>
      <c r="C1931" t="s">
        <v>115</v>
      </c>
      <c r="D1931">
        <v>10</v>
      </c>
      <c r="E1931">
        <v>18</v>
      </c>
      <c r="F1931">
        <v>1</v>
      </c>
      <c r="I1931" t="s">
        <v>47</v>
      </c>
      <c r="J1931" t="s">
        <v>48</v>
      </c>
    </row>
    <row r="1932" spans="1:13" x14ac:dyDescent="0.35">
      <c r="A1932" s="6">
        <v>45632</v>
      </c>
      <c r="B1932" t="s">
        <v>89</v>
      </c>
      <c r="C1932" t="s">
        <v>53</v>
      </c>
      <c r="D1932">
        <v>6</v>
      </c>
      <c r="E1932">
        <v>18</v>
      </c>
      <c r="F1932">
        <v>2</v>
      </c>
      <c r="I1932" t="s">
        <v>47</v>
      </c>
      <c r="J1932" t="s">
        <v>48</v>
      </c>
      <c r="M1932" t="s">
        <v>47</v>
      </c>
    </row>
    <row r="1933" spans="1:13" hidden="1" x14ac:dyDescent="0.35">
      <c r="A1933" s="6">
        <v>45632</v>
      </c>
      <c r="B1933" t="s">
        <v>1980</v>
      </c>
      <c r="C1933" t="s">
        <v>55</v>
      </c>
      <c r="D1933" t="s">
        <v>1324</v>
      </c>
      <c r="E1933">
        <v>30</v>
      </c>
      <c r="F1933">
        <v>1</v>
      </c>
      <c r="I1933" t="s">
        <v>47</v>
      </c>
      <c r="J1933" t="s">
        <v>48</v>
      </c>
    </row>
    <row r="1934" spans="1:13" hidden="1" x14ac:dyDescent="0.35">
      <c r="A1934" s="6">
        <v>45632</v>
      </c>
      <c r="B1934" t="s">
        <v>1980</v>
      </c>
      <c r="C1934" t="s">
        <v>55</v>
      </c>
      <c r="D1934" t="s">
        <v>1324</v>
      </c>
      <c r="E1934">
        <v>30</v>
      </c>
      <c r="F1934">
        <v>1</v>
      </c>
      <c r="I1934" t="s">
        <v>47</v>
      </c>
      <c r="J1934" t="s">
        <v>48</v>
      </c>
    </row>
    <row r="1935" spans="1:13" hidden="1" x14ac:dyDescent="0.35">
      <c r="A1935" s="6">
        <v>45632</v>
      </c>
      <c r="B1935" t="s">
        <v>461</v>
      </c>
      <c r="C1935" t="s">
        <v>59</v>
      </c>
      <c r="D1935">
        <v>2</v>
      </c>
      <c r="E1935">
        <v>16</v>
      </c>
      <c r="F1935">
        <v>2</v>
      </c>
      <c r="I1935" t="s">
        <v>47</v>
      </c>
      <c r="J1935" t="s">
        <v>48</v>
      </c>
    </row>
    <row r="1936" spans="1:13" hidden="1" x14ac:dyDescent="0.35">
      <c r="A1936" s="6">
        <v>45632</v>
      </c>
      <c r="B1936" t="s">
        <v>461</v>
      </c>
      <c r="C1936" t="s">
        <v>59</v>
      </c>
      <c r="D1936">
        <v>2</v>
      </c>
      <c r="E1936">
        <v>16</v>
      </c>
      <c r="F1936">
        <v>2</v>
      </c>
      <c r="I1936" t="s">
        <v>47</v>
      </c>
      <c r="J1936" t="s">
        <v>48</v>
      </c>
    </row>
    <row r="1937" spans="1:13" hidden="1" x14ac:dyDescent="0.35">
      <c r="A1937" s="6">
        <v>45632</v>
      </c>
      <c r="B1937" t="s">
        <v>1251</v>
      </c>
      <c r="C1937" t="s">
        <v>59</v>
      </c>
      <c r="D1937">
        <v>2</v>
      </c>
      <c r="E1937">
        <v>25</v>
      </c>
      <c r="F1937">
        <v>2</v>
      </c>
      <c r="I1937" t="s">
        <v>47</v>
      </c>
      <c r="J1937" t="s">
        <v>1802</v>
      </c>
    </row>
    <row r="1938" spans="1:13" hidden="1" x14ac:dyDescent="0.35">
      <c r="A1938" s="6">
        <v>45632</v>
      </c>
      <c r="B1938" t="s">
        <v>1251</v>
      </c>
      <c r="C1938" t="s">
        <v>59</v>
      </c>
      <c r="D1938">
        <v>2</v>
      </c>
      <c r="E1938">
        <v>25</v>
      </c>
      <c r="F1938">
        <v>2</v>
      </c>
      <c r="I1938" t="s">
        <v>47</v>
      </c>
      <c r="J1938" t="s">
        <v>1802</v>
      </c>
    </row>
    <row r="1939" spans="1:13" hidden="1" x14ac:dyDescent="0.35">
      <c r="A1939" s="6">
        <v>45632</v>
      </c>
      <c r="B1939" t="s">
        <v>1251</v>
      </c>
      <c r="C1939" t="s">
        <v>59</v>
      </c>
      <c r="D1939">
        <v>2</v>
      </c>
      <c r="E1939">
        <v>25</v>
      </c>
      <c r="F1939">
        <v>2</v>
      </c>
      <c r="I1939" t="s">
        <v>47</v>
      </c>
      <c r="J1939" t="s">
        <v>1802</v>
      </c>
    </row>
    <row r="1940" spans="1:13" hidden="1" x14ac:dyDescent="0.35">
      <c r="A1940" s="6">
        <v>45632</v>
      </c>
      <c r="B1940" t="s">
        <v>367</v>
      </c>
      <c r="C1940" t="s">
        <v>55</v>
      </c>
      <c r="D1940" t="s">
        <v>1254</v>
      </c>
      <c r="E1940">
        <v>25</v>
      </c>
      <c r="F1940">
        <v>1</v>
      </c>
      <c r="I1940" t="s">
        <v>47</v>
      </c>
      <c r="J1940" t="s">
        <v>48</v>
      </c>
    </row>
    <row r="1941" spans="1:13" x14ac:dyDescent="0.35">
      <c r="A1941" s="6">
        <v>45632</v>
      </c>
      <c r="B1941" t="s">
        <v>89</v>
      </c>
      <c r="C1941" t="s">
        <v>53</v>
      </c>
      <c r="D1941">
        <v>6</v>
      </c>
      <c r="E1941">
        <v>23</v>
      </c>
      <c r="F1941">
        <v>2</v>
      </c>
      <c r="I1941" t="s">
        <v>47</v>
      </c>
      <c r="J1941" t="s">
        <v>48</v>
      </c>
      <c r="M1941" t="s">
        <v>47</v>
      </c>
    </row>
    <row r="1942" spans="1:13" x14ac:dyDescent="0.35">
      <c r="A1942" s="6">
        <v>45632</v>
      </c>
      <c r="B1942" t="s">
        <v>89</v>
      </c>
      <c r="C1942" t="s">
        <v>59</v>
      </c>
      <c r="D1942">
        <v>0</v>
      </c>
      <c r="E1942">
        <v>18</v>
      </c>
      <c r="F1942">
        <v>2</v>
      </c>
      <c r="I1942" t="s">
        <v>47</v>
      </c>
      <c r="J1942" t="s">
        <v>48</v>
      </c>
      <c r="M1942" t="s">
        <v>47</v>
      </c>
    </row>
    <row r="1943" spans="1:13" hidden="1" x14ac:dyDescent="0.35">
      <c r="A1943" s="6">
        <v>45632</v>
      </c>
      <c r="B1943" t="s">
        <v>1982</v>
      </c>
      <c r="C1943" t="s">
        <v>115</v>
      </c>
      <c r="D1943">
        <v>7</v>
      </c>
      <c r="E1943">
        <v>2</v>
      </c>
      <c r="F1943">
        <v>2</v>
      </c>
      <c r="I1943" t="s">
        <v>47</v>
      </c>
    </row>
    <row r="1944" spans="1:13" x14ac:dyDescent="0.35">
      <c r="A1944" s="6">
        <v>45632</v>
      </c>
      <c r="B1944" t="s">
        <v>89</v>
      </c>
      <c r="C1944" t="s">
        <v>59</v>
      </c>
      <c r="D1944">
        <v>0</v>
      </c>
      <c r="E1944">
        <v>18</v>
      </c>
      <c r="F1944">
        <v>2</v>
      </c>
      <c r="I1944" t="s">
        <v>47</v>
      </c>
      <c r="J1944" t="s">
        <v>48</v>
      </c>
      <c r="M1944" t="s">
        <v>47</v>
      </c>
    </row>
    <row r="1945" spans="1:13" x14ac:dyDescent="0.35">
      <c r="A1945" s="6">
        <v>45632</v>
      </c>
      <c r="B1945" t="s">
        <v>89</v>
      </c>
      <c r="C1945" t="s">
        <v>59</v>
      </c>
      <c r="D1945">
        <v>0</v>
      </c>
      <c r="E1945">
        <v>18</v>
      </c>
      <c r="F1945">
        <v>2</v>
      </c>
      <c r="I1945" t="s">
        <v>47</v>
      </c>
      <c r="J1945" t="s">
        <v>48</v>
      </c>
      <c r="M1945" t="s">
        <v>47</v>
      </c>
    </row>
    <row r="1946" spans="1:13" x14ac:dyDescent="0.35">
      <c r="A1946" s="6">
        <v>45632</v>
      </c>
      <c r="B1946" t="s">
        <v>89</v>
      </c>
      <c r="C1946" t="s">
        <v>53</v>
      </c>
      <c r="D1946">
        <v>6</v>
      </c>
      <c r="E1946">
        <v>24</v>
      </c>
      <c r="F1946">
        <v>1</v>
      </c>
      <c r="I1946" t="s">
        <v>47</v>
      </c>
      <c r="J1946" t="s">
        <v>48</v>
      </c>
      <c r="M1946" t="s">
        <v>47</v>
      </c>
    </row>
    <row r="1947" spans="1:13" hidden="1" x14ac:dyDescent="0.35">
      <c r="A1947" s="6">
        <v>45632</v>
      </c>
      <c r="B1947" t="s">
        <v>1259</v>
      </c>
      <c r="C1947" t="s">
        <v>225</v>
      </c>
      <c r="D1947" t="s">
        <v>1954</v>
      </c>
      <c r="E1947">
        <v>4</v>
      </c>
      <c r="F1947">
        <v>2</v>
      </c>
      <c r="I1947" t="s">
        <v>47</v>
      </c>
      <c r="J1947" t="s">
        <v>48</v>
      </c>
    </row>
    <row r="1948" spans="1:13" x14ac:dyDescent="0.35">
      <c r="A1948" s="6">
        <v>45561</v>
      </c>
      <c r="B1948" t="s">
        <v>89</v>
      </c>
      <c r="C1948" t="s">
        <v>115</v>
      </c>
      <c r="D1948">
        <v>7</v>
      </c>
      <c r="E1948">
        <v>21</v>
      </c>
      <c r="F1948">
        <v>2</v>
      </c>
      <c r="H1948" t="s">
        <v>2047</v>
      </c>
      <c r="M1948" t="s">
        <v>47</v>
      </c>
    </row>
    <row r="1949" spans="1:13" hidden="1" x14ac:dyDescent="0.35">
      <c r="A1949" s="6">
        <v>45634</v>
      </c>
      <c r="B1949" t="s">
        <v>566</v>
      </c>
      <c r="C1949" t="s">
        <v>115</v>
      </c>
      <c r="D1949">
        <v>7</v>
      </c>
      <c r="E1949">
        <v>26</v>
      </c>
      <c r="F1949">
        <v>2</v>
      </c>
      <c r="I1949" t="s">
        <v>47</v>
      </c>
      <c r="J1949" t="s">
        <v>1802</v>
      </c>
    </row>
    <row r="1950" spans="1:13" hidden="1" x14ac:dyDescent="0.35">
      <c r="A1950" s="6">
        <v>45634</v>
      </c>
      <c r="B1950" t="s">
        <v>566</v>
      </c>
      <c r="C1950" t="s">
        <v>115</v>
      </c>
      <c r="D1950">
        <v>7</v>
      </c>
      <c r="E1950">
        <v>26</v>
      </c>
      <c r="F1950">
        <v>2</v>
      </c>
      <c r="I1950" t="s">
        <v>47</v>
      </c>
      <c r="J1950" t="s">
        <v>1802</v>
      </c>
    </row>
    <row r="1951" spans="1:13" x14ac:dyDescent="0.35">
      <c r="A1951" s="6">
        <v>45623</v>
      </c>
      <c r="B1951" t="s">
        <v>2103</v>
      </c>
      <c r="C1951" t="s">
        <v>64</v>
      </c>
      <c r="D1951" t="s">
        <v>585</v>
      </c>
      <c r="E1951">
        <v>12</v>
      </c>
      <c r="F1951">
        <v>2</v>
      </c>
      <c r="I1951" t="s">
        <v>47</v>
      </c>
      <c r="J1951" t="s">
        <v>48</v>
      </c>
      <c r="M1951" t="s">
        <v>47</v>
      </c>
    </row>
    <row r="1952" spans="1:13" x14ac:dyDescent="0.35">
      <c r="A1952" s="6">
        <v>45616</v>
      </c>
      <c r="B1952" t="s">
        <v>1767</v>
      </c>
      <c r="C1952" t="s">
        <v>64</v>
      </c>
      <c r="D1952" t="s">
        <v>585</v>
      </c>
      <c r="E1952">
        <v>5</v>
      </c>
      <c r="F1952">
        <v>2</v>
      </c>
      <c r="I1952" t="s">
        <v>47</v>
      </c>
      <c r="J1952" t="s">
        <v>48</v>
      </c>
      <c r="M1952" t="s">
        <v>47</v>
      </c>
    </row>
    <row r="1953" spans="1:13" x14ac:dyDescent="0.35">
      <c r="A1953" s="6">
        <v>45642</v>
      </c>
      <c r="B1953" t="s">
        <v>1767</v>
      </c>
      <c r="C1953" t="s">
        <v>64</v>
      </c>
      <c r="D1953" t="s">
        <v>585</v>
      </c>
      <c r="E1953">
        <v>6</v>
      </c>
      <c r="F1953">
        <v>2</v>
      </c>
      <c r="I1953" t="s">
        <v>47</v>
      </c>
      <c r="J1953" t="s">
        <v>48</v>
      </c>
      <c r="M1953" t="s">
        <v>47</v>
      </c>
    </row>
    <row r="1954" spans="1:13" x14ac:dyDescent="0.35">
      <c r="A1954" s="6">
        <v>45457</v>
      </c>
      <c r="B1954" t="s">
        <v>1595</v>
      </c>
      <c r="C1954" t="s">
        <v>59</v>
      </c>
      <c r="D1954">
        <v>2</v>
      </c>
      <c r="E1954">
        <v>22</v>
      </c>
      <c r="F1954">
        <v>4</v>
      </c>
      <c r="I1954" t="s">
        <v>47</v>
      </c>
      <c r="J1954" t="s">
        <v>48</v>
      </c>
      <c r="M1954" t="s">
        <v>47</v>
      </c>
    </row>
    <row r="1955" spans="1:13" hidden="1" x14ac:dyDescent="0.35">
      <c r="A1955" s="6">
        <v>45635</v>
      </c>
      <c r="B1955" t="s">
        <v>1586</v>
      </c>
      <c r="C1955" t="s">
        <v>121</v>
      </c>
      <c r="D1955">
        <v>0</v>
      </c>
      <c r="E1955">
        <v>19</v>
      </c>
      <c r="F1955">
        <v>3</v>
      </c>
      <c r="G1955" t="s">
        <v>1725</v>
      </c>
    </row>
    <row r="1956" spans="1:13" hidden="1" x14ac:dyDescent="0.35">
      <c r="A1956" s="6">
        <v>45635</v>
      </c>
      <c r="B1956" t="s">
        <v>1135</v>
      </c>
      <c r="C1956" t="s">
        <v>53</v>
      </c>
      <c r="D1956">
        <v>5</v>
      </c>
      <c r="E1956">
        <v>21</v>
      </c>
      <c r="F1956">
        <v>2</v>
      </c>
      <c r="G1956" t="s">
        <v>827</v>
      </c>
    </row>
    <row r="1957" spans="1:13" hidden="1" x14ac:dyDescent="0.35">
      <c r="A1957" s="6">
        <v>45635</v>
      </c>
      <c r="B1957" t="s">
        <v>1135</v>
      </c>
      <c r="C1957" t="s">
        <v>53</v>
      </c>
      <c r="D1957">
        <v>5</v>
      </c>
      <c r="E1957">
        <v>21</v>
      </c>
      <c r="F1957">
        <v>2</v>
      </c>
      <c r="G1957" t="s">
        <v>827</v>
      </c>
    </row>
    <row r="1958" spans="1:13" hidden="1" x14ac:dyDescent="0.35">
      <c r="A1958" s="6">
        <v>45635</v>
      </c>
      <c r="B1958" t="s">
        <v>1586</v>
      </c>
      <c r="C1958" t="s">
        <v>284</v>
      </c>
      <c r="D1958">
        <v>3</v>
      </c>
      <c r="E1958">
        <v>19</v>
      </c>
      <c r="F1958">
        <v>3</v>
      </c>
      <c r="G1958" t="s">
        <v>827</v>
      </c>
    </row>
    <row r="1959" spans="1:13" hidden="1" x14ac:dyDescent="0.35">
      <c r="A1959" s="6">
        <v>45635</v>
      </c>
      <c r="B1959" t="s">
        <v>818</v>
      </c>
      <c r="C1959" t="s">
        <v>53</v>
      </c>
      <c r="D1959" t="s">
        <v>1247</v>
      </c>
      <c r="E1959">
        <v>9</v>
      </c>
      <c r="F1959">
        <v>2</v>
      </c>
      <c r="G1959" t="s">
        <v>828</v>
      </c>
    </row>
    <row r="1960" spans="1:13" hidden="1" x14ac:dyDescent="0.35">
      <c r="A1960" s="6">
        <v>45635</v>
      </c>
      <c r="B1960" t="s">
        <v>1744</v>
      </c>
      <c r="C1960" t="s">
        <v>53</v>
      </c>
      <c r="D1960">
        <v>4</v>
      </c>
      <c r="E1960">
        <v>13</v>
      </c>
      <c r="F1960">
        <v>2</v>
      </c>
      <c r="I1960" t="s">
        <v>47</v>
      </c>
      <c r="J1960" t="s">
        <v>48</v>
      </c>
    </row>
    <row r="1961" spans="1:13" hidden="1" x14ac:dyDescent="0.35">
      <c r="A1961" s="6">
        <v>45635</v>
      </c>
      <c r="B1961" t="s">
        <v>1961</v>
      </c>
      <c r="C1961" t="s">
        <v>53</v>
      </c>
      <c r="D1961">
        <v>4</v>
      </c>
      <c r="E1961">
        <v>22</v>
      </c>
      <c r="F1961">
        <v>2</v>
      </c>
      <c r="I1961" t="s">
        <v>47</v>
      </c>
      <c r="J1961" t="s">
        <v>48</v>
      </c>
    </row>
    <row r="1962" spans="1:13" hidden="1" x14ac:dyDescent="0.35">
      <c r="A1962" s="6">
        <v>45635</v>
      </c>
      <c r="B1962" t="s">
        <v>1961</v>
      </c>
      <c r="C1962" t="s">
        <v>53</v>
      </c>
      <c r="D1962">
        <v>4</v>
      </c>
      <c r="E1962">
        <v>22</v>
      </c>
      <c r="F1962">
        <v>2</v>
      </c>
      <c r="I1962" t="s">
        <v>47</v>
      </c>
      <c r="J1962" t="s">
        <v>48</v>
      </c>
    </row>
    <row r="1963" spans="1:13" hidden="1" x14ac:dyDescent="0.35">
      <c r="A1963" s="6">
        <v>45635</v>
      </c>
      <c r="B1963" t="s">
        <v>1259</v>
      </c>
      <c r="C1963" t="s">
        <v>225</v>
      </c>
      <c r="D1963" t="s">
        <v>272</v>
      </c>
      <c r="E1963">
        <v>4</v>
      </c>
      <c r="F1963">
        <v>2</v>
      </c>
      <c r="I1963" t="s">
        <v>47</v>
      </c>
      <c r="J1963" t="s">
        <v>48</v>
      </c>
    </row>
    <row r="1964" spans="1:13" hidden="1" x14ac:dyDescent="0.35">
      <c r="A1964" s="6">
        <v>45635</v>
      </c>
      <c r="B1964" t="s">
        <v>1855</v>
      </c>
      <c r="C1964" t="s">
        <v>115</v>
      </c>
      <c r="D1964" t="s">
        <v>1247</v>
      </c>
      <c r="E1964">
        <v>4</v>
      </c>
      <c r="F1964">
        <v>2</v>
      </c>
      <c r="I1964" t="s">
        <v>47</v>
      </c>
      <c r="J1964" t="s">
        <v>48</v>
      </c>
      <c r="K1964" t="s">
        <v>47</v>
      </c>
    </row>
    <row r="1965" spans="1:13" hidden="1" x14ac:dyDescent="0.35">
      <c r="A1965" s="6">
        <v>45635</v>
      </c>
      <c r="B1965" t="s">
        <v>1586</v>
      </c>
      <c r="C1965" t="s">
        <v>121</v>
      </c>
      <c r="D1965">
        <v>0</v>
      </c>
      <c r="E1965">
        <v>18</v>
      </c>
      <c r="F1965">
        <v>2</v>
      </c>
      <c r="I1965" t="s">
        <v>47</v>
      </c>
      <c r="J1965" t="s">
        <v>48</v>
      </c>
    </row>
    <row r="1966" spans="1:13" hidden="1" x14ac:dyDescent="0.35">
      <c r="A1966" s="6">
        <v>45635</v>
      </c>
      <c r="B1966" t="s">
        <v>1586</v>
      </c>
      <c r="C1966" t="s">
        <v>121</v>
      </c>
      <c r="D1966">
        <v>3</v>
      </c>
      <c r="E1966">
        <v>18</v>
      </c>
      <c r="F1966">
        <v>2</v>
      </c>
      <c r="I1966" t="s">
        <v>47</v>
      </c>
      <c r="J1966" t="s">
        <v>48</v>
      </c>
    </row>
    <row r="1967" spans="1:13" hidden="1" x14ac:dyDescent="0.35">
      <c r="A1967" s="6">
        <v>45635</v>
      </c>
      <c r="B1967" t="s">
        <v>962</v>
      </c>
      <c r="C1967" t="s">
        <v>53</v>
      </c>
      <c r="D1967">
        <v>4</v>
      </c>
      <c r="E1967">
        <v>25</v>
      </c>
      <c r="F1967">
        <v>3</v>
      </c>
      <c r="I1967" t="s">
        <v>47</v>
      </c>
      <c r="J1967" t="s">
        <v>450</v>
      </c>
    </row>
    <row r="1968" spans="1:13" hidden="1" x14ac:dyDescent="0.35">
      <c r="A1968" s="6">
        <v>45635</v>
      </c>
      <c r="B1968" t="s">
        <v>962</v>
      </c>
      <c r="C1968" t="s">
        <v>53</v>
      </c>
      <c r="D1968">
        <v>4</v>
      </c>
      <c r="E1968">
        <v>25</v>
      </c>
      <c r="F1968">
        <v>3</v>
      </c>
      <c r="I1968" t="s">
        <v>47</v>
      </c>
      <c r="J1968" t="s">
        <v>450</v>
      </c>
    </row>
    <row r="1969" spans="1:13" hidden="1" x14ac:dyDescent="0.35">
      <c r="A1969" s="6">
        <v>45635</v>
      </c>
      <c r="B1969" t="s">
        <v>483</v>
      </c>
      <c r="C1969" t="s">
        <v>53</v>
      </c>
      <c r="D1969">
        <v>5</v>
      </c>
      <c r="E1969">
        <v>25</v>
      </c>
      <c r="F1969">
        <v>2</v>
      </c>
      <c r="I1969" t="s">
        <v>47</v>
      </c>
      <c r="J1969" t="s">
        <v>1802</v>
      </c>
    </row>
    <row r="1970" spans="1:13" hidden="1" x14ac:dyDescent="0.35">
      <c r="A1970" s="6">
        <v>45635</v>
      </c>
      <c r="B1970" t="s">
        <v>483</v>
      </c>
      <c r="C1970" t="s">
        <v>53</v>
      </c>
      <c r="D1970">
        <v>5</v>
      </c>
      <c r="E1970">
        <v>25</v>
      </c>
      <c r="F1970">
        <v>2</v>
      </c>
      <c r="I1970" t="s">
        <v>47</v>
      </c>
      <c r="J1970" t="s">
        <v>1802</v>
      </c>
    </row>
    <row r="1971" spans="1:13" hidden="1" x14ac:dyDescent="0.35">
      <c r="A1971" s="6">
        <v>45635</v>
      </c>
      <c r="B1971" t="s">
        <v>483</v>
      </c>
      <c r="C1971" t="s">
        <v>53</v>
      </c>
      <c r="D1971">
        <v>5</v>
      </c>
      <c r="E1971">
        <v>25</v>
      </c>
      <c r="F1971">
        <v>2</v>
      </c>
      <c r="I1971" t="s">
        <v>47</v>
      </c>
      <c r="J1971" t="s">
        <v>1802</v>
      </c>
    </row>
    <row r="1972" spans="1:13" hidden="1" x14ac:dyDescent="0.35">
      <c r="A1972" s="6">
        <v>45635</v>
      </c>
      <c r="B1972" t="s">
        <v>483</v>
      </c>
      <c r="C1972" t="s">
        <v>53</v>
      </c>
      <c r="D1972">
        <v>5</v>
      </c>
      <c r="E1972">
        <v>25</v>
      </c>
      <c r="F1972">
        <v>2</v>
      </c>
      <c r="I1972" t="s">
        <v>47</v>
      </c>
      <c r="J1972" t="s">
        <v>1802</v>
      </c>
    </row>
    <row r="1973" spans="1:13" hidden="1" x14ac:dyDescent="0.35">
      <c r="A1973" s="6">
        <v>45635</v>
      </c>
      <c r="B1973" t="s">
        <v>1965</v>
      </c>
      <c r="C1973" t="s">
        <v>55</v>
      </c>
      <c r="D1973" t="s">
        <v>158</v>
      </c>
      <c r="E1973">
        <v>6</v>
      </c>
      <c r="F1973">
        <v>3</v>
      </c>
      <c r="I1973" t="s">
        <v>47</v>
      </c>
    </row>
    <row r="1974" spans="1:13" x14ac:dyDescent="0.35">
      <c r="A1974" s="6">
        <v>45555</v>
      </c>
      <c r="B1974" t="s">
        <v>1595</v>
      </c>
      <c r="C1974" t="s">
        <v>59</v>
      </c>
      <c r="D1974">
        <v>3</v>
      </c>
      <c r="E1974">
        <v>22</v>
      </c>
      <c r="F1974">
        <v>3</v>
      </c>
      <c r="I1974" t="s">
        <v>47</v>
      </c>
      <c r="J1974" t="s">
        <v>48</v>
      </c>
      <c r="M1974" t="s">
        <v>47</v>
      </c>
    </row>
    <row r="1975" spans="1:13" hidden="1" x14ac:dyDescent="0.35">
      <c r="A1975" s="6">
        <v>45635</v>
      </c>
      <c r="B1975" t="s">
        <v>1958</v>
      </c>
      <c r="C1975" t="s">
        <v>53</v>
      </c>
      <c r="D1975">
        <v>5</v>
      </c>
      <c r="E1975">
        <v>28</v>
      </c>
      <c r="F1975">
        <v>4</v>
      </c>
      <c r="I1975" t="s">
        <v>47</v>
      </c>
      <c r="J1975" t="s">
        <v>1802</v>
      </c>
    </row>
    <row r="1976" spans="1:13" hidden="1" x14ac:dyDescent="0.35">
      <c r="A1976" s="6">
        <v>45635</v>
      </c>
      <c r="B1976" t="s">
        <v>351</v>
      </c>
      <c r="C1976" t="s">
        <v>55</v>
      </c>
      <c r="D1976" t="s">
        <v>392</v>
      </c>
      <c r="E1976">
        <v>7</v>
      </c>
      <c r="F1976">
        <v>2</v>
      </c>
      <c r="I1976" t="s">
        <v>47</v>
      </c>
      <c r="J1976" t="s">
        <v>48</v>
      </c>
    </row>
    <row r="1977" spans="1:13" hidden="1" x14ac:dyDescent="0.35">
      <c r="A1977" s="6">
        <v>45635</v>
      </c>
      <c r="B1977" t="s">
        <v>1966</v>
      </c>
      <c r="C1977" t="s">
        <v>59</v>
      </c>
      <c r="D1977">
        <v>3</v>
      </c>
      <c r="E1977">
        <v>24</v>
      </c>
      <c r="F1977">
        <v>3</v>
      </c>
      <c r="I1977" t="s">
        <v>47</v>
      </c>
      <c r="J1977" t="s">
        <v>48</v>
      </c>
    </row>
    <row r="1978" spans="1:13" hidden="1" x14ac:dyDescent="0.35">
      <c r="A1978" s="6">
        <v>45635</v>
      </c>
      <c r="B1978" t="s">
        <v>1966</v>
      </c>
      <c r="C1978" t="s">
        <v>59</v>
      </c>
      <c r="D1978">
        <v>3</v>
      </c>
      <c r="E1978">
        <v>24</v>
      </c>
      <c r="F1978">
        <v>3</v>
      </c>
      <c r="I1978" t="s">
        <v>47</v>
      </c>
      <c r="J1978" t="s">
        <v>48</v>
      </c>
    </row>
    <row r="1979" spans="1:13" hidden="1" x14ac:dyDescent="0.35">
      <c r="A1979" s="6">
        <v>45635</v>
      </c>
      <c r="B1979" t="s">
        <v>1967</v>
      </c>
      <c r="C1979" t="s">
        <v>53</v>
      </c>
      <c r="D1979" t="s">
        <v>1247</v>
      </c>
      <c r="E1979">
        <v>25</v>
      </c>
      <c r="F1979">
        <v>7</v>
      </c>
      <c r="I1979" t="s">
        <v>47</v>
      </c>
      <c r="J1979" t="s">
        <v>48</v>
      </c>
    </row>
    <row r="1980" spans="1:13" hidden="1" x14ac:dyDescent="0.35">
      <c r="A1980" s="6">
        <v>45635</v>
      </c>
      <c r="B1980" t="s">
        <v>1968</v>
      </c>
      <c r="C1980" t="s">
        <v>115</v>
      </c>
      <c r="D1980">
        <v>9</v>
      </c>
      <c r="E1980">
        <v>20</v>
      </c>
      <c r="F1980">
        <v>2</v>
      </c>
      <c r="I1980" t="s">
        <v>47</v>
      </c>
      <c r="J1980" t="s">
        <v>48</v>
      </c>
    </row>
    <row r="1981" spans="1:13" hidden="1" x14ac:dyDescent="0.35">
      <c r="A1981" s="6">
        <v>45635</v>
      </c>
      <c r="B1981" t="s">
        <v>1968</v>
      </c>
      <c r="C1981" t="s">
        <v>115</v>
      </c>
      <c r="D1981">
        <v>9</v>
      </c>
      <c r="E1981">
        <v>20</v>
      </c>
      <c r="F1981">
        <v>2</v>
      </c>
      <c r="I1981" t="s">
        <v>47</v>
      </c>
      <c r="J1981" t="s">
        <v>48</v>
      </c>
    </row>
    <row r="1982" spans="1:13" hidden="1" x14ac:dyDescent="0.35">
      <c r="A1982" s="6">
        <v>45635</v>
      </c>
      <c r="B1982" t="s">
        <v>1968</v>
      </c>
      <c r="C1982" t="s">
        <v>115</v>
      </c>
      <c r="D1982">
        <v>9</v>
      </c>
      <c r="E1982">
        <v>20</v>
      </c>
      <c r="F1982">
        <v>2</v>
      </c>
      <c r="I1982" t="s">
        <v>47</v>
      </c>
      <c r="J1982" t="s">
        <v>48</v>
      </c>
    </row>
    <row r="1983" spans="1:13" hidden="1" x14ac:dyDescent="0.35">
      <c r="A1983" s="6">
        <v>45635</v>
      </c>
      <c r="B1983" t="s">
        <v>1969</v>
      </c>
      <c r="C1983" t="s">
        <v>59</v>
      </c>
      <c r="D1983">
        <v>2</v>
      </c>
      <c r="E1983">
        <v>20</v>
      </c>
      <c r="F1983">
        <v>2</v>
      </c>
      <c r="I1983" t="s">
        <v>47</v>
      </c>
      <c r="J1983" t="s">
        <v>1032</v>
      </c>
    </row>
    <row r="1984" spans="1:13" hidden="1" x14ac:dyDescent="0.35">
      <c r="A1984" s="6">
        <v>45635</v>
      </c>
      <c r="B1984" t="s">
        <v>1969</v>
      </c>
      <c r="C1984" t="s">
        <v>59</v>
      </c>
      <c r="D1984">
        <v>2</v>
      </c>
      <c r="E1984">
        <v>20</v>
      </c>
      <c r="F1984">
        <v>2</v>
      </c>
      <c r="I1984" t="s">
        <v>47</v>
      </c>
      <c r="J1984" t="s">
        <v>1032</v>
      </c>
    </row>
    <row r="1985" spans="1:13" hidden="1" x14ac:dyDescent="0.35">
      <c r="A1985" s="6">
        <v>45635</v>
      </c>
      <c r="B1985" t="s">
        <v>1969</v>
      </c>
      <c r="C1985" t="s">
        <v>59</v>
      </c>
      <c r="D1985">
        <v>2</v>
      </c>
      <c r="E1985">
        <v>20</v>
      </c>
      <c r="F1985">
        <v>2</v>
      </c>
      <c r="I1985" t="s">
        <v>47</v>
      </c>
      <c r="J1985" t="s">
        <v>1032</v>
      </c>
    </row>
    <row r="1986" spans="1:13" x14ac:dyDescent="0.35">
      <c r="A1986" s="6">
        <v>45629</v>
      </c>
      <c r="B1986" t="s">
        <v>1595</v>
      </c>
      <c r="C1986" t="s">
        <v>53</v>
      </c>
      <c r="D1986">
        <v>6</v>
      </c>
      <c r="E1986">
        <v>21</v>
      </c>
      <c r="F1986">
        <v>2</v>
      </c>
      <c r="I1986" t="s">
        <v>47</v>
      </c>
      <c r="J1986" t="s">
        <v>1802</v>
      </c>
      <c r="M1986" t="s">
        <v>47</v>
      </c>
    </row>
    <row r="1987" spans="1:13" x14ac:dyDescent="0.35">
      <c r="A1987" s="6">
        <v>45348</v>
      </c>
      <c r="B1987" t="s">
        <v>1316</v>
      </c>
      <c r="C1987" t="s">
        <v>64</v>
      </c>
      <c r="D1987" s="11" t="s">
        <v>585</v>
      </c>
      <c r="E1987">
        <v>19</v>
      </c>
      <c r="F1987">
        <v>4</v>
      </c>
      <c r="I1987" t="s">
        <v>47</v>
      </c>
      <c r="J1987" t="s">
        <v>48</v>
      </c>
      <c r="M1987" t="s">
        <v>47</v>
      </c>
    </row>
    <row r="1988" spans="1:13" x14ac:dyDescent="0.35">
      <c r="A1988" s="6">
        <v>45307</v>
      </c>
      <c r="B1988" t="s">
        <v>1241</v>
      </c>
      <c r="C1988" t="s">
        <v>55</v>
      </c>
      <c r="D1988" t="s">
        <v>978</v>
      </c>
      <c r="E1988">
        <v>22</v>
      </c>
      <c r="F1988">
        <v>1</v>
      </c>
      <c r="H1988" t="s">
        <v>47</v>
      </c>
      <c r="M1988" t="s">
        <v>47</v>
      </c>
    </row>
    <row r="1989" spans="1:13" x14ac:dyDescent="0.35">
      <c r="A1989" s="6">
        <v>45323</v>
      </c>
      <c r="B1989" t="s">
        <v>1241</v>
      </c>
      <c r="C1989" t="s">
        <v>55</v>
      </c>
      <c r="D1989" t="s">
        <v>978</v>
      </c>
      <c r="E1989">
        <v>14</v>
      </c>
      <c r="F1989">
        <v>1</v>
      </c>
      <c r="I1989" t="s">
        <v>47</v>
      </c>
      <c r="J1989" t="s">
        <v>48</v>
      </c>
      <c r="M1989" t="s">
        <v>47</v>
      </c>
    </row>
    <row r="1990" spans="1:13" hidden="1" x14ac:dyDescent="0.35">
      <c r="A1990" s="6">
        <v>45635</v>
      </c>
      <c r="B1990" t="s">
        <v>1970</v>
      </c>
      <c r="C1990" t="s">
        <v>115</v>
      </c>
      <c r="D1990">
        <v>10</v>
      </c>
      <c r="E1990">
        <v>9</v>
      </c>
      <c r="F1990">
        <v>2</v>
      </c>
      <c r="I1990" t="s">
        <v>47</v>
      </c>
      <c r="J1990" t="s">
        <v>48</v>
      </c>
    </row>
    <row r="1991" spans="1:13" hidden="1" x14ac:dyDescent="0.35">
      <c r="A1991" s="6">
        <v>45635</v>
      </c>
      <c r="B1991" t="s">
        <v>1968</v>
      </c>
      <c r="C1991" t="s">
        <v>53</v>
      </c>
      <c r="D1991">
        <v>6</v>
      </c>
      <c r="E1991">
        <v>21</v>
      </c>
      <c r="F1991">
        <v>2</v>
      </c>
      <c r="I1991" t="s">
        <v>47</v>
      </c>
      <c r="J1991" t="s">
        <v>48</v>
      </c>
    </row>
    <row r="1992" spans="1:13" x14ac:dyDescent="0.35">
      <c r="A1992" s="6">
        <v>45336</v>
      </c>
      <c r="B1992" t="s">
        <v>1241</v>
      </c>
      <c r="C1992" t="s">
        <v>55</v>
      </c>
      <c r="D1992" t="s">
        <v>978</v>
      </c>
      <c r="E1992">
        <v>8</v>
      </c>
      <c r="F1992">
        <v>1</v>
      </c>
      <c r="I1992" t="s">
        <v>47</v>
      </c>
      <c r="M1992" t="s">
        <v>47</v>
      </c>
    </row>
    <row r="1993" spans="1:13" x14ac:dyDescent="0.35">
      <c r="A1993" s="6">
        <v>45356</v>
      </c>
      <c r="B1993" t="s">
        <v>1241</v>
      </c>
      <c r="C1993" t="s">
        <v>55</v>
      </c>
      <c r="D1993" t="s">
        <v>978</v>
      </c>
      <c r="E1993">
        <v>26</v>
      </c>
      <c r="F1993">
        <v>1</v>
      </c>
      <c r="H1993" t="s">
        <v>47</v>
      </c>
      <c r="M1993" t="s">
        <v>47</v>
      </c>
    </row>
    <row r="1994" spans="1:13" x14ac:dyDescent="0.35">
      <c r="A1994" s="6">
        <v>45356</v>
      </c>
      <c r="B1994" t="s">
        <v>1241</v>
      </c>
      <c r="C1994" t="s">
        <v>55</v>
      </c>
      <c r="D1994" t="s">
        <v>978</v>
      </c>
      <c r="E1994">
        <v>25</v>
      </c>
      <c r="F1994">
        <v>1</v>
      </c>
      <c r="H1994" t="s">
        <v>47</v>
      </c>
      <c r="M1994" t="s">
        <v>47</v>
      </c>
    </row>
    <row r="1995" spans="1:13" x14ac:dyDescent="0.35">
      <c r="A1995" s="6">
        <v>45378</v>
      </c>
      <c r="B1995" t="s">
        <v>1241</v>
      </c>
      <c r="C1995" t="s">
        <v>55</v>
      </c>
      <c r="D1995" t="s">
        <v>978</v>
      </c>
      <c r="E1995">
        <v>26</v>
      </c>
      <c r="F1995">
        <v>1</v>
      </c>
      <c r="I1995" t="s">
        <v>47</v>
      </c>
      <c r="J1995" t="s">
        <v>48</v>
      </c>
      <c r="M1995" t="s">
        <v>47</v>
      </c>
    </row>
    <row r="1996" spans="1:13" hidden="1" x14ac:dyDescent="0.35">
      <c r="A1996" s="6">
        <v>45635</v>
      </c>
      <c r="B1996" t="s">
        <v>1135</v>
      </c>
      <c r="C1996" t="s">
        <v>53</v>
      </c>
      <c r="D1996">
        <v>5</v>
      </c>
      <c r="E1996">
        <v>20</v>
      </c>
      <c r="F1996">
        <v>2</v>
      </c>
      <c r="I1996" t="s">
        <v>47</v>
      </c>
      <c r="J1996" t="s">
        <v>48</v>
      </c>
    </row>
    <row r="1997" spans="1:13" hidden="1" x14ac:dyDescent="0.35">
      <c r="A1997" s="6">
        <v>45635</v>
      </c>
      <c r="B1997" t="s">
        <v>1135</v>
      </c>
      <c r="C1997" t="s">
        <v>53</v>
      </c>
      <c r="D1997">
        <v>5</v>
      </c>
      <c r="E1997">
        <v>20</v>
      </c>
      <c r="F1997">
        <v>2</v>
      </c>
      <c r="I1997" t="s">
        <v>47</v>
      </c>
      <c r="J1997" t="s">
        <v>48</v>
      </c>
    </row>
    <row r="1998" spans="1:13" x14ac:dyDescent="0.35">
      <c r="A1998" s="6">
        <v>45405</v>
      </c>
      <c r="B1998" t="s">
        <v>1241</v>
      </c>
      <c r="C1998" t="s">
        <v>55</v>
      </c>
      <c r="D1998" t="s">
        <v>978</v>
      </c>
      <c r="E1998">
        <v>21</v>
      </c>
      <c r="F1998">
        <v>1</v>
      </c>
      <c r="I1998" t="s">
        <v>47</v>
      </c>
      <c r="J1998" t="s">
        <v>48</v>
      </c>
      <c r="M1998" t="s">
        <v>47</v>
      </c>
    </row>
    <row r="1999" spans="1:13" x14ac:dyDescent="0.35">
      <c r="A1999" s="6">
        <v>45420</v>
      </c>
      <c r="B1999" t="s">
        <v>1241</v>
      </c>
      <c r="C1999" t="s">
        <v>55</v>
      </c>
      <c r="D1999" t="s">
        <v>978</v>
      </c>
      <c r="E1999">
        <v>15</v>
      </c>
      <c r="F1999">
        <v>1</v>
      </c>
      <c r="I1999" t="s">
        <v>47</v>
      </c>
      <c r="J1999" t="s">
        <v>48</v>
      </c>
      <c r="M1999" t="s">
        <v>47</v>
      </c>
    </row>
    <row r="2000" spans="1:13" x14ac:dyDescent="0.35">
      <c r="A2000" s="6">
        <v>45425</v>
      </c>
      <c r="B2000" t="s">
        <v>1241</v>
      </c>
      <c r="C2000" t="s">
        <v>55</v>
      </c>
      <c r="D2000" t="s">
        <v>978</v>
      </c>
      <c r="E2000">
        <v>17</v>
      </c>
      <c r="F2000">
        <v>1</v>
      </c>
      <c r="H2000" t="s">
        <v>47</v>
      </c>
      <c r="M2000" t="s">
        <v>47</v>
      </c>
    </row>
    <row r="2001" spans="1:13" x14ac:dyDescent="0.35">
      <c r="A2001" s="6">
        <v>45426</v>
      </c>
      <c r="B2001" t="s">
        <v>1241</v>
      </c>
      <c r="C2001" t="s">
        <v>55</v>
      </c>
      <c r="D2001" t="s">
        <v>978</v>
      </c>
      <c r="E2001">
        <v>26</v>
      </c>
      <c r="F2001">
        <v>1</v>
      </c>
      <c r="H2001" t="s">
        <v>47</v>
      </c>
      <c r="M2001" t="s">
        <v>47</v>
      </c>
    </row>
    <row r="2002" spans="1:13" x14ac:dyDescent="0.35">
      <c r="A2002" s="6">
        <v>45433</v>
      </c>
      <c r="B2002" t="s">
        <v>1241</v>
      </c>
      <c r="C2002" t="s">
        <v>55</v>
      </c>
      <c r="D2002" t="s">
        <v>978</v>
      </c>
      <c r="E2002">
        <v>27</v>
      </c>
      <c r="F2002">
        <v>1</v>
      </c>
      <c r="I2002" t="s">
        <v>47</v>
      </c>
      <c r="J2002" t="s">
        <v>48</v>
      </c>
      <c r="M2002" t="s">
        <v>47</v>
      </c>
    </row>
    <row r="2003" spans="1:13" x14ac:dyDescent="0.35">
      <c r="A2003" s="6">
        <v>45434</v>
      </c>
      <c r="B2003" t="s">
        <v>1241</v>
      </c>
      <c r="C2003" t="s">
        <v>55</v>
      </c>
      <c r="D2003" t="s">
        <v>978</v>
      </c>
      <c r="E2003">
        <v>28</v>
      </c>
      <c r="F2003">
        <v>1</v>
      </c>
      <c r="I2003" t="s">
        <v>47</v>
      </c>
      <c r="J2003" t="s">
        <v>48</v>
      </c>
      <c r="M2003" t="s">
        <v>47</v>
      </c>
    </row>
    <row r="2004" spans="1:13" x14ac:dyDescent="0.35">
      <c r="A2004" s="6">
        <v>45436</v>
      </c>
      <c r="B2004" t="s">
        <v>1241</v>
      </c>
      <c r="C2004" t="s">
        <v>55</v>
      </c>
      <c r="D2004" t="s">
        <v>978</v>
      </c>
      <c r="E2004">
        <v>26</v>
      </c>
      <c r="F2004">
        <v>1</v>
      </c>
      <c r="I2004" t="s">
        <v>47</v>
      </c>
      <c r="J2004" t="s">
        <v>48</v>
      </c>
      <c r="M2004" t="s">
        <v>47</v>
      </c>
    </row>
    <row r="2005" spans="1:13" x14ac:dyDescent="0.35">
      <c r="A2005" s="6">
        <v>45441</v>
      </c>
      <c r="B2005" t="s">
        <v>1241</v>
      </c>
      <c r="C2005" t="s">
        <v>55</v>
      </c>
      <c r="D2005" t="s">
        <v>978</v>
      </c>
      <c r="E2005">
        <v>23</v>
      </c>
      <c r="F2005">
        <v>1</v>
      </c>
      <c r="H2005" t="s">
        <v>47</v>
      </c>
      <c r="M2005" t="s">
        <v>47</v>
      </c>
    </row>
    <row r="2006" spans="1:13" hidden="1" x14ac:dyDescent="0.35">
      <c r="A2006" s="6">
        <v>45636</v>
      </c>
      <c r="B2006" t="s">
        <v>1748</v>
      </c>
      <c r="C2006" t="s">
        <v>53</v>
      </c>
      <c r="D2006">
        <v>3</v>
      </c>
      <c r="E2006">
        <v>26</v>
      </c>
      <c r="F2006">
        <v>2</v>
      </c>
      <c r="G2006" t="s">
        <v>827</v>
      </c>
    </row>
    <row r="2007" spans="1:13" hidden="1" x14ac:dyDescent="0.35">
      <c r="A2007" s="6">
        <v>45636</v>
      </c>
      <c r="B2007" t="s">
        <v>962</v>
      </c>
      <c r="C2007" t="s">
        <v>53</v>
      </c>
      <c r="D2007">
        <v>5</v>
      </c>
      <c r="E2007">
        <v>25</v>
      </c>
      <c r="F2007">
        <v>2</v>
      </c>
      <c r="G2007" t="s">
        <v>827</v>
      </c>
    </row>
    <row r="2008" spans="1:13" hidden="1" x14ac:dyDescent="0.35">
      <c r="A2008" s="6">
        <v>45636</v>
      </c>
      <c r="B2008" t="s">
        <v>962</v>
      </c>
      <c r="C2008" t="s">
        <v>53</v>
      </c>
      <c r="D2008">
        <v>5</v>
      </c>
      <c r="E2008">
        <v>25</v>
      </c>
      <c r="F2008">
        <v>2</v>
      </c>
      <c r="G2008" t="s">
        <v>827</v>
      </c>
    </row>
    <row r="2009" spans="1:13" hidden="1" x14ac:dyDescent="0.35">
      <c r="A2009" s="6">
        <v>45636</v>
      </c>
      <c r="B2009" t="s">
        <v>962</v>
      </c>
      <c r="C2009" t="s">
        <v>53</v>
      </c>
      <c r="D2009">
        <v>5</v>
      </c>
      <c r="E2009">
        <v>25</v>
      </c>
      <c r="F2009">
        <v>2</v>
      </c>
      <c r="G2009" t="s">
        <v>827</v>
      </c>
    </row>
    <row r="2010" spans="1:13" x14ac:dyDescent="0.35">
      <c r="A2010" s="6">
        <v>45446</v>
      </c>
      <c r="B2010" t="s">
        <v>1241</v>
      </c>
      <c r="C2010" t="s">
        <v>55</v>
      </c>
      <c r="D2010" t="s">
        <v>978</v>
      </c>
      <c r="E2010">
        <v>19</v>
      </c>
      <c r="F2010">
        <v>1</v>
      </c>
      <c r="I2010" t="s">
        <v>47</v>
      </c>
      <c r="J2010" t="s">
        <v>48</v>
      </c>
      <c r="M2010" t="s">
        <v>47</v>
      </c>
    </row>
    <row r="2011" spans="1:13" x14ac:dyDescent="0.35">
      <c r="A2011" s="6">
        <v>45454</v>
      </c>
      <c r="B2011" t="s">
        <v>1241</v>
      </c>
      <c r="C2011" t="s">
        <v>55</v>
      </c>
      <c r="D2011" t="s">
        <v>978</v>
      </c>
      <c r="E2011">
        <v>24</v>
      </c>
      <c r="F2011">
        <v>1</v>
      </c>
      <c r="H2011" t="s">
        <v>47</v>
      </c>
      <c r="M2011" t="s">
        <v>47</v>
      </c>
    </row>
    <row r="2012" spans="1:13" x14ac:dyDescent="0.35">
      <c r="A2012" s="6">
        <v>45455</v>
      </c>
      <c r="B2012" t="s">
        <v>1241</v>
      </c>
      <c r="C2012" t="s">
        <v>55</v>
      </c>
      <c r="D2012" t="s">
        <v>978</v>
      </c>
      <c r="E2012">
        <v>20</v>
      </c>
      <c r="F2012">
        <v>1</v>
      </c>
      <c r="H2012" t="s">
        <v>47</v>
      </c>
      <c r="M2012" t="s">
        <v>47</v>
      </c>
    </row>
    <row r="2013" spans="1:13" x14ac:dyDescent="0.35">
      <c r="A2013" s="6">
        <v>45474</v>
      </c>
      <c r="B2013" t="s">
        <v>1241</v>
      </c>
      <c r="C2013" t="s">
        <v>55</v>
      </c>
      <c r="D2013" t="s">
        <v>978</v>
      </c>
      <c r="E2013">
        <v>20</v>
      </c>
      <c r="F2013">
        <v>2</v>
      </c>
      <c r="I2013" t="s">
        <v>47</v>
      </c>
      <c r="J2013" t="s">
        <v>48</v>
      </c>
      <c r="M2013" t="s">
        <v>47</v>
      </c>
    </row>
    <row r="2014" spans="1:13" x14ac:dyDescent="0.35">
      <c r="A2014" s="6">
        <v>45474</v>
      </c>
      <c r="B2014" t="s">
        <v>1241</v>
      </c>
      <c r="C2014" t="s">
        <v>1266</v>
      </c>
      <c r="D2014" t="s">
        <v>978</v>
      </c>
      <c r="E2014">
        <v>18</v>
      </c>
      <c r="F2014">
        <v>1</v>
      </c>
      <c r="H2014" t="s">
        <v>47</v>
      </c>
      <c r="M2014" t="s">
        <v>47</v>
      </c>
    </row>
    <row r="2015" spans="1:13" hidden="1" x14ac:dyDescent="0.35">
      <c r="A2015" s="6">
        <v>45636</v>
      </c>
      <c r="B2015" t="s">
        <v>155</v>
      </c>
      <c r="C2015" t="s">
        <v>59</v>
      </c>
      <c r="D2015">
        <v>2</v>
      </c>
      <c r="E2015">
        <v>27</v>
      </c>
      <c r="F2015">
        <v>3</v>
      </c>
      <c r="I2015" t="s">
        <v>47</v>
      </c>
      <c r="J2015" t="s">
        <v>48</v>
      </c>
    </row>
    <row r="2016" spans="1:13" hidden="1" x14ac:dyDescent="0.35">
      <c r="A2016" s="6">
        <v>45636</v>
      </c>
      <c r="B2016" t="s">
        <v>1744</v>
      </c>
      <c r="C2016" t="s">
        <v>53</v>
      </c>
      <c r="D2016">
        <v>6</v>
      </c>
      <c r="E2016">
        <v>13</v>
      </c>
      <c r="F2016">
        <v>3</v>
      </c>
      <c r="I2016" t="s">
        <v>47</v>
      </c>
      <c r="J2016" t="s">
        <v>1802</v>
      </c>
    </row>
    <row r="2017" spans="1:13" hidden="1" x14ac:dyDescent="0.35">
      <c r="A2017" s="6">
        <v>45636</v>
      </c>
      <c r="B2017" t="s">
        <v>1003</v>
      </c>
      <c r="C2017" t="s">
        <v>53</v>
      </c>
      <c r="D2017">
        <v>6</v>
      </c>
      <c r="E2017">
        <v>4</v>
      </c>
      <c r="F2017">
        <v>2</v>
      </c>
      <c r="I2017" t="s">
        <v>47</v>
      </c>
      <c r="J2017" t="s">
        <v>48</v>
      </c>
    </row>
    <row r="2018" spans="1:13" hidden="1" x14ac:dyDescent="0.35">
      <c r="A2018" s="6">
        <v>45636</v>
      </c>
      <c r="B2018" t="s">
        <v>1917</v>
      </c>
      <c r="C2018" t="s">
        <v>55</v>
      </c>
      <c r="D2018" t="s">
        <v>1004</v>
      </c>
      <c r="E2018">
        <v>20</v>
      </c>
      <c r="F2018">
        <v>2</v>
      </c>
      <c r="I2018" t="s">
        <v>47</v>
      </c>
      <c r="J2018" t="s">
        <v>48</v>
      </c>
    </row>
    <row r="2019" spans="1:13" hidden="1" x14ac:dyDescent="0.35">
      <c r="A2019" s="6">
        <v>45636</v>
      </c>
      <c r="B2019" t="s">
        <v>1917</v>
      </c>
      <c r="C2019" t="s">
        <v>55</v>
      </c>
      <c r="D2019" t="s">
        <v>1004</v>
      </c>
      <c r="E2019">
        <v>20</v>
      </c>
      <c r="F2019">
        <v>2</v>
      </c>
      <c r="I2019" t="s">
        <v>47</v>
      </c>
      <c r="J2019" t="s">
        <v>48</v>
      </c>
    </row>
    <row r="2020" spans="1:13" hidden="1" x14ac:dyDescent="0.35">
      <c r="A2020" s="6">
        <v>45636</v>
      </c>
      <c r="B2020" t="s">
        <v>1917</v>
      </c>
      <c r="C2020" t="s">
        <v>55</v>
      </c>
      <c r="D2020" t="s">
        <v>1004</v>
      </c>
      <c r="E2020">
        <v>20</v>
      </c>
      <c r="F2020">
        <v>2</v>
      </c>
      <c r="I2020" t="s">
        <v>47</v>
      </c>
      <c r="J2020" t="s">
        <v>48</v>
      </c>
    </row>
    <row r="2021" spans="1:13" hidden="1" x14ac:dyDescent="0.35">
      <c r="A2021" s="6">
        <v>45636</v>
      </c>
      <c r="B2021" t="s">
        <v>1918</v>
      </c>
      <c r="C2021" t="s">
        <v>53</v>
      </c>
      <c r="D2021" t="s">
        <v>737</v>
      </c>
      <c r="E2021">
        <v>15</v>
      </c>
      <c r="F2021">
        <v>2</v>
      </c>
      <c r="I2021" t="s">
        <v>47</v>
      </c>
      <c r="J2021" t="s">
        <v>48</v>
      </c>
    </row>
    <row r="2022" spans="1:13" x14ac:dyDescent="0.35">
      <c r="A2022" s="6">
        <v>45523</v>
      </c>
      <c r="B2022" t="s">
        <v>1241</v>
      </c>
      <c r="C2022" t="s">
        <v>55</v>
      </c>
      <c r="D2022" t="s">
        <v>978</v>
      </c>
      <c r="E2022">
        <v>15</v>
      </c>
      <c r="F2022">
        <v>1</v>
      </c>
      <c r="I2022" t="s">
        <v>47</v>
      </c>
      <c r="J2022" t="s">
        <v>705</v>
      </c>
      <c r="M2022" t="s">
        <v>47</v>
      </c>
    </row>
    <row r="2023" spans="1:13" x14ac:dyDescent="0.35">
      <c r="A2023" s="6">
        <v>45534</v>
      </c>
      <c r="B2023" t="s">
        <v>1241</v>
      </c>
      <c r="C2023" t="s">
        <v>55</v>
      </c>
      <c r="D2023" t="s">
        <v>978</v>
      </c>
      <c r="E2023">
        <v>25</v>
      </c>
      <c r="F2023">
        <v>2</v>
      </c>
      <c r="H2023" t="s">
        <v>47</v>
      </c>
      <c r="M2023" t="s">
        <v>47</v>
      </c>
    </row>
    <row r="2024" spans="1:13" x14ac:dyDescent="0.35">
      <c r="A2024" s="6">
        <v>45559</v>
      </c>
      <c r="B2024" t="s">
        <v>1241</v>
      </c>
      <c r="C2024" t="s">
        <v>55</v>
      </c>
      <c r="D2024" t="s">
        <v>978</v>
      </c>
      <c r="E2024">
        <v>19</v>
      </c>
      <c r="F2024">
        <v>1</v>
      </c>
      <c r="I2024" t="s">
        <v>47</v>
      </c>
      <c r="M2024" t="s">
        <v>47</v>
      </c>
    </row>
    <row r="2025" spans="1:13" hidden="1" x14ac:dyDescent="0.35">
      <c r="A2025" s="6">
        <v>45636</v>
      </c>
      <c r="B2025" t="s">
        <v>1748</v>
      </c>
      <c r="C2025" t="s">
        <v>59</v>
      </c>
      <c r="D2025">
        <v>3</v>
      </c>
      <c r="E2025">
        <v>29</v>
      </c>
      <c r="F2025">
        <v>2</v>
      </c>
      <c r="I2025" t="s">
        <v>47</v>
      </c>
      <c r="J2025" t="s">
        <v>48</v>
      </c>
    </row>
    <row r="2026" spans="1:13" hidden="1" x14ac:dyDescent="0.35">
      <c r="A2026" s="6">
        <v>45636</v>
      </c>
      <c r="B2026" t="s">
        <v>1951</v>
      </c>
      <c r="C2026" t="s">
        <v>55</v>
      </c>
      <c r="D2026" t="s">
        <v>1254</v>
      </c>
      <c r="E2026">
        <v>25</v>
      </c>
      <c r="F2026">
        <v>2</v>
      </c>
      <c r="I2026" t="s">
        <v>47</v>
      </c>
      <c r="J2026" t="s">
        <v>48</v>
      </c>
    </row>
    <row r="2027" spans="1:13" hidden="1" x14ac:dyDescent="0.35">
      <c r="A2027" s="6">
        <v>45636</v>
      </c>
      <c r="B2027" t="s">
        <v>1951</v>
      </c>
      <c r="C2027" t="s">
        <v>55</v>
      </c>
      <c r="D2027" t="s">
        <v>1254</v>
      </c>
      <c r="E2027">
        <v>25</v>
      </c>
      <c r="F2027">
        <v>2</v>
      </c>
      <c r="I2027" t="s">
        <v>47</v>
      </c>
      <c r="J2027" t="s">
        <v>48</v>
      </c>
    </row>
    <row r="2028" spans="1:13" hidden="1" x14ac:dyDescent="0.35">
      <c r="A2028" s="6">
        <v>45636</v>
      </c>
      <c r="B2028" t="s">
        <v>1952</v>
      </c>
      <c r="C2028" t="s">
        <v>55</v>
      </c>
      <c r="D2028">
        <v>10</v>
      </c>
      <c r="E2028">
        <v>8</v>
      </c>
      <c r="F2028">
        <v>4</v>
      </c>
      <c r="I2028" t="s">
        <v>47</v>
      </c>
      <c r="J2028" t="s">
        <v>48</v>
      </c>
    </row>
    <row r="2029" spans="1:13" hidden="1" x14ac:dyDescent="0.35">
      <c r="A2029" s="6">
        <v>45636</v>
      </c>
      <c r="B2029" t="s">
        <v>1953</v>
      </c>
      <c r="C2029" t="s">
        <v>55</v>
      </c>
      <c r="D2029" t="s">
        <v>158</v>
      </c>
      <c r="E2029">
        <v>10</v>
      </c>
      <c r="F2029">
        <v>4</v>
      </c>
      <c r="I2029" t="s">
        <v>47</v>
      </c>
    </row>
    <row r="2030" spans="1:13" hidden="1" x14ac:dyDescent="0.35">
      <c r="A2030" s="6">
        <v>45636</v>
      </c>
      <c r="B2030" t="s">
        <v>1805</v>
      </c>
      <c r="C2030" t="s">
        <v>1266</v>
      </c>
      <c r="D2030" t="s">
        <v>1954</v>
      </c>
      <c r="E2030">
        <v>11</v>
      </c>
      <c r="F2030">
        <v>4</v>
      </c>
      <c r="I2030" t="s">
        <v>47</v>
      </c>
      <c r="J2030" t="s">
        <v>48</v>
      </c>
    </row>
    <row r="2031" spans="1:13" x14ac:dyDescent="0.35">
      <c r="A2031" s="6">
        <v>45566</v>
      </c>
      <c r="B2031" t="s">
        <v>1241</v>
      </c>
      <c r="C2031" t="s">
        <v>55</v>
      </c>
      <c r="D2031" t="s">
        <v>978</v>
      </c>
      <c r="E2031">
        <v>17</v>
      </c>
      <c r="F2031">
        <v>1</v>
      </c>
      <c r="I2031" t="s">
        <v>47</v>
      </c>
      <c r="J2031" t="s">
        <v>48</v>
      </c>
      <c r="M2031" t="s">
        <v>47</v>
      </c>
    </row>
    <row r="2032" spans="1:13" hidden="1" x14ac:dyDescent="0.35">
      <c r="A2032" s="6">
        <v>45636</v>
      </c>
      <c r="B2032" t="s">
        <v>962</v>
      </c>
      <c r="C2032" t="s">
        <v>53</v>
      </c>
      <c r="D2032">
        <v>5</v>
      </c>
      <c r="E2032">
        <v>23</v>
      </c>
      <c r="F2032">
        <v>2</v>
      </c>
      <c r="I2032" t="s">
        <v>47</v>
      </c>
      <c r="J2032" t="s">
        <v>48</v>
      </c>
    </row>
    <row r="2033" spans="1:13" hidden="1" x14ac:dyDescent="0.35">
      <c r="A2033" s="6">
        <v>45636</v>
      </c>
      <c r="B2033" t="s">
        <v>962</v>
      </c>
      <c r="C2033" t="s">
        <v>53</v>
      </c>
      <c r="D2033">
        <v>5</v>
      </c>
      <c r="E2033">
        <v>23</v>
      </c>
      <c r="F2033">
        <v>2</v>
      </c>
      <c r="I2033" t="s">
        <v>47</v>
      </c>
      <c r="J2033" t="s">
        <v>48</v>
      </c>
    </row>
    <row r="2034" spans="1:13" hidden="1" x14ac:dyDescent="0.35">
      <c r="A2034" s="6">
        <v>45636</v>
      </c>
      <c r="B2034" t="s">
        <v>962</v>
      </c>
      <c r="C2034" t="s">
        <v>53</v>
      </c>
      <c r="D2034">
        <v>5</v>
      </c>
      <c r="E2034">
        <v>23</v>
      </c>
      <c r="F2034">
        <v>2</v>
      </c>
      <c r="I2034" t="s">
        <v>47</v>
      </c>
      <c r="J2034" t="s">
        <v>48</v>
      </c>
    </row>
    <row r="2035" spans="1:13" hidden="1" x14ac:dyDescent="0.35">
      <c r="A2035" s="6">
        <v>45636</v>
      </c>
      <c r="B2035" t="s">
        <v>1955</v>
      </c>
      <c r="C2035" t="s">
        <v>64</v>
      </c>
      <c r="D2035" t="s">
        <v>585</v>
      </c>
      <c r="E2035">
        <v>22</v>
      </c>
      <c r="F2035">
        <v>4</v>
      </c>
      <c r="I2035" t="s">
        <v>47</v>
      </c>
      <c r="J2035" t="s">
        <v>48</v>
      </c>
    </row>
    <row r="2036" spans="1:13" hidden="1" x14ac:dyDescent="0.35">
      <c r="A2036" s="6">
        <v>45636</v>
      </c>
      <c r="B2036" t="s">
        <v>1164</v>
      </c>
      <c r="C2036" t="s">
        <v>55</v>
      </c>
      <c r="D2036" t="s">
        <v>158</v>
      </c>
      <c r="E2036">
        <v>14</v>
      </c>
      <c r="F2036">
        <v>4</v>
      </c>
      <c r="I2036" t="s">
        <v>47</v>
      </c>
      <c r="J2036" t="s">
        <v>48</v>
      </c>
    </row>
    <row r="2037" spans="1:13" x14ac:dyDescent="0.35">
      <c r="A2037" s="6">
        <v>45631</v>
      </c>
      <c r="B2037" t="s">
        <v>1241</v>
      </c>
      <c r="C2037" t="s">
        <v>55</v>
      </c>
      <c r="D2037" t="s">
        <v>978</v>
      </c>
      <c r="E2037">
        <v>16</v>
      </c>
      <c r="F2037">
        <v>1</v>
      </c>
      <c r="H2037" t="s">
        <v>47</v>
      </c>
      <c r="M2037" t="s">
        <v>47</v>
      </c>
    </row>
    <row r="2038" spans="1:13" x14ac:dyDescent="0.35">
      <c r="A2038" s="6">
        <v>45635</v>
      </c>
      <c r="B2038" t="s">
        <v>1241</v>
      </c>
      <c r="C2038" t="s">
        <v>55</v>
      </c>
      <c r="D2038" t="s">
        <v>978</v>
      </c>
      <c r="E2038">
        <v>20</v>
      </c>
      <c r="F2038">
        <v>2</v>
      </c>
      <c r="I2038" t="s">
        <v>47</v>
      </c>
      <c r="J2038" t="s">
        <v>48</v>
      </c>
      <c r="M2038" t="s">
        <v>47</v>
      </c>
    </row>
    <row r="2039" spans="1:13" x14ac:dyDescent="0.35">
      <c r="A2039" s="6">
        <v>45635</v>
      </c>
      <c r="B2039" t="s">
        <v>1241</v>
      </c>
      <c r="C2039" t="s">
        <v>55</v>
      </c>
      <c r="D2039" t="s">
        <v>978</v>
      </c>
      <c r="E2039">
        <v>20</v>
      </c>
      <c r="F2039">
        <v>2</v>
      </c>
      <c r="I2039" t="s">
        <v>47</v>
      </c>
      <c r="J2039" t="s">
        <v>48</v>
      </c>
      <c r="M2039" t="s">
        <v>47</v>
      </c>
    </row>
    <row r="2040" spans="1:13" x14ac:dyDescent="0.35">
      <c r="A2040" s="6">
        <v>45645</v>
      </c>
      <c r="B2040" t="s">
        <v>1241</v>
      </c>
      <c r="C2040" t="s">
        <v>1266</v>
      </c>
      <c r="D2040" t="s">
        <v>978</v>
      </c>
      <c r="E2040">
        <v>16</v>
      </c>
      <c r="F2040">
        <v>1</v>
      </c>
      <c r="I2040" t="s">
        <v>47</v>
      </c>
      <c r="J2040" t="s">
        <v>48</v>
      </c>
      <c r="M2040" t="s">
        <v>47</v>
      </c>
    </row>
    <row r="2041" spans="1:13" x14ac:dyDescent="0.35">
      <c r="A2041" s="6">
        <v>45646</v>
      </c>
      <c r="B2041" t="s">
        <v>1241</v>
      </c>
      <c r="C2041" t="s">
        <v>55</v>
      </c>
      <c r="D2041" t="s">
        <v>978</v>
      </c>
      <c r="E2041">
        <v>26</v>
      </c>
      <c r="F2041">
        <v>2</v>
      </c>
      <c r="I2041" t="s">
        <v>47</v>
      </c>
      <c r="J2041" t="s">
        <v>48</v>
      </c>
      <c r="M2041" t="s">
        <v>47</v>
      </c>
    </row>
    <row r="2042" spans="1:13" x14ac:dyDescent="0.35">
      <c r="A2042" s="6">
        <v>45646</v>
      </c>
      <c r="B2042" t="s">
        <v>1241</v>
      </c>
      <c r="C2042" t="s">
        <v>55</v>
      </c>
      <c r="D2042" t="s">
        <v>978</v>
      </c>
      <c r="E2042">
        <v>26</v>
      </c>
      <c r="F2042">
        <v>2</v>
      </c>
      <c r="I2042" t="s">
        <v>47</v>
      </c>
      <c r="J2042" t="s">
        <v>48</v>
      </c>
      <c r="M2042" t="s">
        <v>47</v>
      </c>
    </row>
    <row r="2043" spans="1:13" x14ac:dyDescent="0.35">
      <c r="A2043" s="6">
        <v>45545</v>
      </c>
      <c r="B2043" t="s">
        <v>1241</v>
      </c>
      <c r="C2043" t="s">
        <v>55</v>
      </c>
      <c r="D2043" t="s">
        <v>978</v>
      </c>
      <c r="E2043">
        <v>30</v>
      </c>
      <c r="F2043">
        <v>1</v>
      </c>
      <c r="H2043" t="s">
        <v>47</v>
      </c>
      <c r="M2043" t="s">
        <v>47</v>
      </c>
    </row>
    <row r="2044" spans="1:13" x14ac:dyDescent="0.35">
      <c r="A2044" s="6">
        <v>45588</v>
      </c>
      <c r="B2044" t="s">
        <v>1241</v>
      </c>
      <c r="C2044" t="s">
        <v>55</v>
      </c>
      <c r="D2044" t="s">
        <v>978</v>
      </c>
      <c r="E2044">
        <v>23</v>
      </c>
      <c r="F2044">
        <v>1</v>
      </c>
      <c r="H2044" t="s">
        <v>47</v>
      </c>
      <c r="M2044" t="s">
        <v>47</v>
      </c>
    </row>
    <row r="2045" spans="1:13" x14ac:dyDescent="0.35">
      <c r="A2045" s="6">
        <v>45588</v>
      </c>
      <c r="B2045" t="s">
        <v>1241</v>
      </c>
      <c r="C2045" t="s">
        <v>55</v>
      </c>
      <c r="D2045" t="s">
        <v>978</v>
      </c>
      <c r="E2045">
        <v>23</v>
      </c>
      <c r="F2045">
        <v>1</v>
      </c>
      <c r="H2045" t="s">
        <v>47</v>
      </c>
      <c r="M2045" t="s">
        <v>47</v>
      </c>
    </row>
    <row r="2046" spans="1:13" hidden="1" x14ac:dyDescent="0.35">
      <c r="A2046" s="6">
        <v>45636</v>
      </c>
      <c r="B2046" t="s">
        <v>559</v>
      </c>
      <c r="C2046" t="s">
        <v>115</v>
      </c>
      <c r="D2046" t="s">
        <v>486</v>
      </c>
      <c r="E2046">
        <v>3</v>
      </c>
      <c r="F2046">
        <v>4</v>
      </c>
      <c r="I2046" t="s">
        <v>47</v>
      </c>
      <c r="J2046" t="s">
        <v>48</v>
      </c>
    </row>
    <row r="2047" spans="1:13" x14ac:dyDescent="0.35">
      <c r="A2047" s="6">
        <v>45588</v>
      </c>
      <c r="B2047" t="s">
        <v>1241</v>
      </c>
      <c r="C2047" t="s">
        <v>55</v>
      </c>
      <c r="D2047" t="s">
        <v>978</v>
      </c>
      <c r="E2047">
        <v>23</v>
      </c>
      <c r="F2047">
        <v>1</v>
      </c>
      <c r="H2047" t="s">
        <v>47</v>
      </c>
      <c r="M2047" t="s">
        <v>47</v>
      </c>
    </row>
    <row r="2048" spans="1:13" x14ac:dyDescent="0.35">
      <c r="A2048" s="6">
        <v>45644</v>
      </c>
      <c r="B2048" t="s">
        <v>732</v>
      </c>
      <c r="C2048" t="s">
        <v>55</v>
      </c>
      <c r="D2048" t="s">
        <v>158</v>
      </c>
      <c r="E2048">
        <v>12</v>
      </c>
      <c r="F2048">
        <v>4</v>
      </c>
      <c r="I2048" t="s">
        <v>47</v>
      </c>
      <c r="J2048" t="s">
        <v>48</v>
      </c>
      <c r="M2048" t="s">
        <v>47</v>
      </c>
    </row>
    <row r="2049" spans="1:13" x14ac:dyDescent="0.35">
      <c r="A2049" s="6">
        <v>45614</v>
      </c>
      <c r="B2049" t="s">
        <v>1807</v>
      </c>
      <c r="C2049" t="s">
        <v>64</v>
      </c>
      <c r="D2049" t="s">
        <v>585</v>
      </c>
      <c r="E2049">
        <v>16</v>
      </c>
      <c r="F2049">
        <v>3</v>
      </c>
      <c r="I2049" t="s">
        <v>47</v>
      </c>
      <c r="J2049" t="s">
        <v>48</v>
      </c>
      <c r="M2049" t="s">
        <v>47</v>
      </c>
    </row>
    <row r="2050" spans="1:13" x14ac:dyDescent="0.35">
      <c r="A2050" s="6">
        <v>45461</v>
      </c>
      <c r="B2050" t="s">
        <v>1587</v>
      </c>
      <c r="C2050" t="s">
        <v>55</v>
      </c>
      <c r="D2050" t="s">
        <v>1004</v>
      </c>
      <c r="E2050">
        <v>14</v>
      </c>
      <c r="F2050">
        <v>1</v>
      </c>
      <c r="I2050" t="s">
        <v>47</v>
      </c>
      <c r="J2050" t="s">
        <v>48</v>
      </c>
      <c r="M2050" t="s">
        <v>47</v>
      </c>
    </row>
    <row r="2051" spans="1:13" x14ac:dyDescent="0.35">
      <c r="A2051" s="6">
        <v>45527</v>
      </c>
      <c r="B2051" t="s">
        <v>1587</v>
      </c>
      <c r="C2051" t="s">
        <v>55</v>
      </c>
      <c r="D2051" t="s">
        <v>1004</v>
      </c>
      <c r="E2051">
        <v>21</v>
      </c>
      <c r="F2051">
        <v>1</v>
      </c>
      <c r="I2051" t="s">
        <v>47</v>
      </c>
      <c r="J2051" t="s">
        <v>48</v>
      </c>
      <c r="M2051" t="s">
        <v>47</v>
      </c>
    </row>
    <row r="2052" spans="1:13" x14ac:dyDescent="0.35">
      <c r="A2052" s="6">
        <v>45551</v>
      </c>
      <c r="B2052" t="s">
        <v>1587</v>
      </c>
      <c r="C2052" t="s">
        <v>55</v>
      </c>
      <c r="D2052" t="s">
        <v>1004</v>
      </c>
      <c r="E2052">
        <v>23</v>
      </c>
      <c r="F2052">
        <v>2</v>
      </c>
      <c r="I2052" t="s">
        <v>47</v>
      </c>
      <c r="J2052" t="s">
        <v>48</v>
      </c>
      <c r="M2052" t="s">
        <v>47</v>
      </c>
    </row>
    <row r="2053" spans="1:13" x14ac:dyDescent="0.35">
      <c r="A2053" s="6">
        <v>45411</v>
      </c>
      <c r="B2053" t="s">
        <v>80</v>
      </c>
      <c r="C2053" t="s">
        <v>59</v>
      </c>
      <c r="D2053">
        <v>3</v>
      </c>
      <c r="E2053">
        <v>4</v>
      </c>
      <c r="F2053">
        <v>3</v>
      </c>
      <c r="I2053" t="s">
        <v>47</v>
      </c>
      <c r="J2053" t="s">
        <v>48</v>
      </c>
      <c r="M2053" t="s">
        <v>47</v>
      </c>
    </row>
    <row r="2054" spans="1:13" hidden="1" x14ac:dyDescent="0.35">
      <c r="A2054" s="6">
        <v>45636</v>
      </c>
      <c r="B2054" t="s">
        <v>1958</v>
      </c>
      <c r="C2054" t="s">
        <v>53</v>
      </c>
      <c r="D2054">
        <v>4</v>
      </c>
      <c r="E2054">
        <v>22</v>
      </c>
      <c r="F2054">
        <v>2</v>
      </c>
      <c r="I2054" t="s">
        <v>47</v>
      </c>
      <c r="J2054" t="s">
        <v>1802</v>
      </c>
    </row>
    <row r="2055" spans="1:13" hidden="1" x14ac:dyDescent="0.35">
      <c r="A2055" s="6">
        <v>45636</v>
      </c>
      <c r="B2055" t="s">
        <v>1958</v>
      </c>
      <c r="C2055" t="s">
        <v>53</v>
      </c>
      <c r="D2055">
        <v>4</v>
      </c>
      <c r="E2055">
        <v>22</v>
      </c>
      <c r="F2055">
        <v>2</v>
      </c>
      <c r="I2055" t="s">
        <v>47</v>
      </c>
      <c r="J2055" t="s">
        <v>1802</v>
      </c>
    </row>
    <row r="2056" spans="1:13" x14ac:dyDescent="0.35">
      <c r="A2056" s="6">
        <v>45589</v>
      </c>
      <c r="B2056" t="s">
        <v>80</v>
      </c>
      <c r="C2056" t="s">
        <v>115</v>
      </c>
      <c r="D2056" t="s">
        <v>1247</v>
      </c>
      <c r="E2056">
        <v>5</v>
      </c>
      <c r="F2056">
        <v>3</v>
      </c>
      <c r="I2056" t="s">
        <v>47</v>
      </c>
      <c r="J2056" t="s">
        <v>48</v>
      </c>
      <c r="K2056" t="s">
        <v>47</v>
      </c>
      <c r="M2056" t="s">
        <v>47</v>
      </c>
    </row>
    <row r="2057" spans="1:13" x14ac:dyDescent="0.35">
      <c r="A2057" s="6">
        <v>45456</v>
      </c>
      <c r="B2057" t="s">
        <v>1593</v>
      </c>
      <c r="C2057" t="s">
        <v>64</v>
      </c>
      <c r="D2057" t="s">
        <v>564</v>
      </c>
      <c r="E2057">
        <v>10</v>
      </c>
      <c r="F2057">
        <v>4</v>
      </c>
      <c r="I2057" t="s">
        <v>47</v>
      </c>
      <c r="J2057" t="s">
        <v>48</v>
      </c>
      <c r="M2057" t="s">
        <v>47</v>
      </c>
    </row>
    <row r="2058" spans="1:13" x14ac:dyDescent="0.35">
      <c r="A2058" s="6">
        <v>45551</v>
      </c>
      <c r="B2058" t="s">
        <v>495</v>
      </c>
      <c r="C2058" t="s">
        <v>53</v>
      </c>
      <c r="D2058">
        <v>5</v>
      </c>
      <c r="E2058">
        <v>25</v>
      </c>
      <c r="F2058">
        <v>1</v>
      </c>
      <c r="G2058" t="s">
        <v>34</v>
      </c>
      <c r="L2058" t="s">
        <v>47</v>
      </c>
      <c r="M2058" t="s">
        <v>47</v>
      </c>
    </row>
    <row r="2059" spans="1:13" x14ac:dyDescent="0.35">
      <c r="A2059" s="6">
        <v>45551</v>
      </c>
      <c r="B2059" t="s">
        <v>495</v>
      </c>
      <c r="C2059" t="s">
        <v>53</v>
      </c>
      <c r="D2059">
        <v>5</v>
      </c>
      <c r="E2059">
        <v>25</v>
      </c>
      <c r="F2059">
        <v>1</v>
      </c>
      <c r="G2059" t="s">
        <v>34</v>
      </c>
      <c r="L2059" t="s">
        <v>47</v>
      </c>
      <c r="M2059" t="s">
        <v>47</v>
      </c>
    </row>
    <row r="2060" spans="1:13" hidden="1" x14ac:dyDescent="0.35">
      <c r="A2060" s="6">
        <v>45636</v>
      </c>
      <c r="B2060" t="s">
        <v>155</v>
      </c>
      <c r="C2060" t="s">
        <v>59</v>
      </c>
      <c r="D2060">
        <v>0</v>
      </c>
      <c r="E2060">
        <v>19</v>
      </c>
      <c r="F2060">
        <v>2</v>
      </c>
      <c r="I2060" t="s">
        <v>47</v>
      </c>
      <c r="J2060" t="s">
        <v>48</v>
      </c>
    </row>
    <row r="2061" spans="1:13" x14ac:dyDescent="0.35">
      <c r="A2061" s="6">
        <v>45551</v>
      </c>
      <c r="B2061" t="s">
        <v>495</v>
      </c>
      <c r="C2061" t="s">
        <v>53</v>
      </c>
      <c r="D2061">
        <v>5</v>
      </c>
      <c r="E2061">
        <v>25</v>
      </c>
      <c r="F2061">
        <v>1</v>
      </c>
      <c r="G2061" t="s">
        <v>34</v>
      </c>
      <c r="L2061" t="s">
        <v>47</v>
      </c>
      <c r="M2061" t="s">
        <v>47</v>
      </c>
    </row>
    <row r="2062" spans="1:13" hidden="1" x14ac:dyDescent="0.35">
      <c r="A2062" s="6">
        <v>45636</v>
      </c>
      <c r="B2062" t="s">
        <v>1959</v>
      </c>
      <c r="C2062" t="s">
        <v>59</v>
      </c>
      <c r="D2062" t="s">
        <v>560</v>
      </c>
      <c r="E2062">
        <v>20</v>
      </c>
      <c r="F2062">
        <v>4</v>
      </c>
      <c r="I2062" t="s">
        <v>47</v>
      </c>
      <c r="J2062" t="s">
        <v>48</v>
      </c>
    </row>
    <row r="2063" spans="1:13" hidden="1" x14ac:dyDescent="0.35">
      <c r="A2063" s="6">
        <v>45636</v>
      </c>
      <c r="B2063" t="s">
        <v>1959</v>
      </c>
      <c r="C2063" t="s">
        <v>59</v>
      </c>
      <c r="D2063" t="s">
        <v>560</v>
      </c>
      <c r="E2063">
        <v>20</v>
      </c>
      <c r="F2063">
        <v>4</v>
      </c>
      <c r="I2063" t="s">
        <v>47</v>
      </c>
      <c r="J2063" t="s">
        <v>48</v>
      </c>
    </row>
    <row r="2064" spans="1:13" hidden="1" x14ac:dyDescent="0.35">
      <c r="A2064" s="6">
        <v>45636</v>
      </c>
      <c r="B2064" t="s">
        <v>1959</v>
      </c>
      <c r="C2064" t="s">
        <v>59</v>
      </c>
      <c r="D2064" t="s">
        <v>560</v>
      </c>
      <c r="E2064">
        <v>20</v>
      </c>
      <c r="F2064">
        <v>4</v>
      </c>
      <c r="I2064" t="s">
        <v>47</v>
      </c>
      <c r="J2064" t="s">
        <v>48</v>
      </c>
    </row>
    <row r="2065" spans="1:13" hidden="1" x14ac:dyDescent="0.35">
      <c r="A2065" s="6">
        <v>45636</v>
      </c>
      <c r="B2065" t="s">
        <v>155</v>
      </c>
      <c r="C2065" t="s">
        <v>59</v>
      </c>
      <c r="D2065">
        <v>1</v>
      </c>
      <c r="E2065">
        <v>20</v>
      </c>
      <c r="F2065">
        <v>3</v>
      </c>
      <c r="I2065" t="s">
        <v>47</v>
      </c>
      <c r="J2065" t="s">
        <v>48</v>
      </c>
    </row>
    <row r="2066" spans="1:13" x14ac:dyDescent="0.35">
      <c r="A2066" s="6">
        <v>45608</v>
      </c>
      <c r="B2066" t="s">
        <v>495</v>
      </c>
      <c r="C2066" t="s">
        <v>115</v>
      </c>
      <c r="D2066" t="s">
        <v>334</v>
      </c>
      <c r="E2066">
        <v>7</v>
      </c>
      <c r="F2066">
        <v>1</v>
      </c>
      <c r="G2066" t="s">
        <v>828</v>
      </c>
      <c r="K2066" t="s">
        <v>47</v>
      </c>
      <c r="L2066" t="s">
        <v>47</v>
      </c>
      <c r="M2066" t="s">
        <v>47</v>
      </c>
    </row>
    <row r="2067" spans="1:13" hidden="1" x14ac:dyDescent="0.35">
      <c r="A2067" s="6">
        <v>45636</v>
      </c>
      <c r="B2067" t="s">
        <v>1962</v>
      </c>
      <c r="C2067" t="s">
        <v>53</v>
      </c>
      <c r="D2067" t="s">
        <v>249</v>
      </c>
      <c r="E2067">
        <v>25</v>
      </c>
      <c r="F2067">
        <v>2</v>
      </c>
      <c r="I2067" t="s">
        <v>47</v>
      </c>
      <c r="J2067" t="s">
        <v>48</v>
      </c>
    </row>
    <row r="2068" spans="1:13" hidden="1" x14ac:dyDescent="0.35">
      <c r="A2068" s="6">
        <v>45636</v>
      </c>
      <c r="B2068" t="s">
        <v>1962</v>
      </c>
      <c r="C2068" t="s">
        <v>53</v>
      </c>
      <c r="D2068" t="s">
        <v>249</v>
      </c>
      <c r="E2068">
        <v>25</v>
      </c>
      <c r="F2068">
        <v>2</v>
      </c>
      <c r="I2068" t="s">
        <v>47</v>
      </c>
      <c r="J2068" t="s">
        <v>48</v>
      </c>
    </row>
    <row r="2069" spans="1:13" x14ac:dyDescent="0.35">
      <c r="A2069" s="6">
        <v>45621</v>
      </c>
      <c r="B2069" t="s">
        <v>495</v>
      </c>
      <c r="C2069" t="s">
        <v>59</v>
      </c>
      <c r="D2069">
        <v>1</v>
      </c>
      <c r="E2069">
        <v>19</v>
      </c>
      <c r="F2069">
        <v>3</v>
      </c>
      <c r="I2069" t="s">
        <v>47</v>
      </c>
      <c r="M2069" t="s">
        <v>47</v>
      </c>
    </row>
    <row r="2070" spans="1:13" x14ac:dyDescent="0.35">
      <c r="A2070" s="6">
        <v>45622</v>
      </c>
      <c r="B2070" t="s">
        <v>495</v>
      </c>
      <c r="C2070" t="s">
        <v>59</v>
      </c>
      <c r="D2070">
        <v>1</v>
      </c>
      <c r="E2070">
        <v>20</v>
      </c>
      <c r="F2070">
        <v>3</v>
      </c>
      <c r="I2070" t="s">
        <v>47</v>
      </c>
      <c r="J2070" t="s">
        <v>48</v>
      </c>
      <c r="M2070" t="s">
        <v>47</v>
      </c>
    </row>
    <row r="2071" spans="1:13" x14ac:dyDescent="0.35">
      <c r="A2071" s="6">
        <v>45623</v>
      </c>
      <c r="B2071" t="s">
        <v>495</v>
      </c>
      <c r="C2071" t="s">
        <v>59</v>
      </c>
      <c r="D2071">
        <v>1</v>
      </c>
      <c r="E2071">
        <v>19</v>
      </c>
      <c r="F2071">
        <v>3</v>
      </c>
      <c r="I2071" t="s">
        <v>47</v>
      </c>
      <c r="J2071" t="s">
        <v>48</v>
      </c>
      <c r="M2071" t="s">
        <v>47</v>
      </c>
    </row>
    <row r="2072" spans="1:13" x14ac:dyDescent="0.35">
      <c r="A2072" s="6">
        <v>45638</v>
      </c>
      <c r="B2072" t="s">
        <v>495</v>
      </c>
      <c r="C2072" t="s">
        <v>53</v>
      </c>
      <c r="D2072" t="s">
        <v>200</v>
      </c>
      <c r="E2072">
        <v>21</v>
      </c>
      <c r="F2072">
        <v>2</v>
      </c>
      <c r="I2072" t="s">
        <v>47</v>
      </c>
      <c r="J2072" t="s">
        <v>48</v>
      </c>
      <c r="M2072" t="s">
        <v>47</v>
      </c>
    </row>
    <row r="2073" spans="1:13" hidden="1" x14ac:dyDescent="0.35">
      <c r="A2073" s="6">
        <v>45636</v>
      </c>
      <c r="B2073" t="s">
        <v>1899</v>
      </c>
      <c r="C2073" t="s">
        <v>115</v>
      </c>
      <c r="D2073">
        <v>8</v>
      </c>
      <c r="E2073">
        <v>5</v>
      </c>
      <c r="F2073">
        <v>2</v>
      </c>
      <c r="I2073" t="s">
        <v>47</v>
      </c>
      <c r="J2073" t="s">
        <v>48</v>
      </c>
    </row>
    <row r="2074" spans="1:13" hidden="1" x14ac:dyDescent="0.35">
      <c r="A2074" s="6">
        <v>45636</v>
      </c>
      <c r="B2074" t="s">
        <v>1963</v>
      </c>
      <c r="C2074" t="s">
        <v>53</v>
      </c>
      <c r="D2074" t="s">
        <v>239</v>
      </c>
      <c r="E2074">
        <v>6</v>
      </c>
      <c r="F2074">
        <v>3</v>
      </c>
      <c r="I2074" t="s">
        <v>47</v>
      </c>
      <c r="J2074" t="s">
        <v>48</v>
      </c>
    </row>
    <row r="2075" spans="1:13" hidden="1" x14ac:dyDescent="0.35">
      <c r="A2075" s="6">
        <v>45636</v>
      </c>
      <c r="B2075" t="s">
        <v>1964</v>
      </c>
      <c r="C2075" t="s">
        <v>59</v>
      </c>
      <c r="D2075" t="s">
        <v>272</v>
      </c>
      <c r="E2075">
        <v>22</v>
      </c>
      <c r="F2075">
        <v>2</v>
      </c>
      <c r="I2075" t="s">
        <v>47</v>
      </c>
      <c r="J2075" t="s">
        <v>48</v>
      </c>
    </row>
    <row r="2076" spans="1:13" hidden="1" x14ac:dyDescent="0.35">
      <c r="A2076" s="6">
        <v>45636</v>
      </c>
      <c r="B2076" t="s">
        <v>1964</v>
      </c>
      <c r="C2076" t="s">
        <v>59</v>
      </c>
      <c r="D2076" t="s">
        <v>272</v>
      </c>
      <c r="E2076">
        <v>22</v>
      </c>
      <c r="F2076">
        <v>2</v>
      </c>
      <c r="I2076" t="s">
        <v>47</v>
      </c>
      <c r="J2076" t="s">
        <v>48</v>
      </c>
    </row>
    <row r="2077" spans="1:13" hidden="1" x14ac:dyDescent="0.35">
      <c r="A2077" s="6">
        <v>45636</v>
      </c>
      <c r="B2077" t="s">
        <v>194</v>
      </c>
      <c r="C2077" t="s">
        <v>284</v>
      </c>
      <c r="D2077" t="s">
        <v>216</v>
      </c>
      <c r="E2077">
        <v>22</v>
      </c>
      <c r="F2077">
        <v>2</v>
      </c>
      <c r="I2077" t="s">
        <v>47</v>
      </c>
      <c r="J2077" t="s">
        <v>48</v>
      </c>
    </row>
    <row r="2078" spans="1:13" x14ac:dyDescent="0.35">
      <c r="A2078" s="6">
        <v>45583</v>
      </c>
      <c r="B2078" t="s">
        <v>495</v>
      </c>
      <c r="C2078" t="s">
        <v>59</v>
      </c>
      <c r="D2078" t="s">
        <v>406</v>
      </c>
      <c r="E2078">
        <v>11</v>
      </c>
      <c r="F2078">
        <v>3</v>
      </c>
      <c r="I2078" t="s">
        <v>47</v>
      </c>
      <c r="J2078" t="s">
        <v>48</v>
      </c>
      <c r="M2078" t="s">
        <v>47</v>
      </c>
    </row>
    <row r="2079" spans="1:13" x14ac:dyDescent="0.35">
      <c r="A2079" s="6">
        <v>45608</v>
      </c>
      <c r="B2079" t="s">
        <v>495</v>
      </c>
      <c r="C2079" t="s">
        <v>59</v>
      </c>
      <c r="D2079" t="s">
        <v>200</v>
      </c>
      <c r="E2079">
        <v>15</v>
      </c>
      <c r="F2079">
        <v>3</v>
      </c>
      <c r="I2079" t="s">
        <v>47</v>
      </c>
      <c r="J2079" t="s">
        <v>48</v>
      </c>
      <c r="M2079" t="s">
        <v>47</v>
      </c>
    </row>
    <row r="2080" spans="1:13" x14ac:dyDescent="0.35">
      <c r="A2080" s="6">
        <v>45617</v>
      </c>
      <c r="B2080" t="s">
        <v>1763</v>
      </c>
      <c r="C2080" t="s">
        <v>1266</v>
      </c>
      <c r="D2080" t="s">
        <v>158</v>
      </c>
      <c r="E2080">
        <v>15</v>
      </c>
      <c r="F2080">
        <v>2</v>
      </c>
      <c r="I2080" t="s">
        <v>47</v>
      </c>
      <c r="J2080" t="s">
        <v>48</v>
      </c>
      <c r="M2080" t="s">
        <v>47</v>
      </c>
    </row>
    <row r="2081" spans="1:13" x14ac:dyDescent="0.35">
      <c r="A2081" s="6">
        <v>45616</v>
      </c>
      <c r="B2081" t="s">
        <v>1768</v>
      </c>
      <c r="C2081" t="s">
        <v>115</v>
      </c>
      <c r="D2081" s="11" t="s">
        <v>334</v>
      </c>
      <c r="E2081">
        <v>16</v>
      </c>
      <c r="F2081">
        <v>1</v>
      </c>
      <c r="I2081" t="s">
        <v>47</v>
      </c>
      <c r="J2081" t="s">
        <v>48</v>
      </c>
      <c r="M2081" t="s">
        <v>47</v>
      </c>
    </row>
    <row r="2082" spans="1:13" hidden="1" x14ac:dyDescent="0.35">
      <c r="A2082" s="6">
        <v>45637</v>
      </c>
      <c r="B2082" t="s">
        <v>1419</v>
      </c>
      <c r="C2082" t="s">
        <v>59</v>
      </c>
      <c r="D2082">
        <v>1</v>
      </c>
      <c r="E2082">
        <v>14</v>
      </c>
      <c r="F2082">
        <v>2</v>
      </c>
      <c r="G2082" t="s">
        <v>1725</v>
      </c>
    </row>
    <row r="2083" spans="1:13" x14ac:dyDescent="0.35">
      <c r="A2083" s="6">
        <v>45604</v>
      </c>
      <c r="B2083" t="s">
        <v>1718</v>
      </c>
      <c r="C2083" t="s">
        <v>115</v>
      </c>
      <c r="D2083">
        <v>9</v>
      </c>
      <c r="E2083">
        <v>21</v>
      </c>
      <c r="F2083">
        <v>1</v>
      </c>
      <c r="G2083" t="s">
        <v>1709</v>
      </c>
      <c r="M2083" t="s">
        <v>47</v>
      </c>
    </row>
    <row r="2084" spans="1:13" hidden="1" x14ac:dyDescent="0.35">
      <c r="A2084" s="6">
        <v>45637</v>
      </c>
      <c r="B2084" t="s">
        <v>1703</v>
      </c>
      <c r="C2084" t="s">
        <v>53</v>
      </c>
      <c r="D2084">
        <v>4</v>
      </c>
      <c r="E2084">
        <v>18</v>
      </c>
      <c r="F2084">
        <v>2</v>
      </c>
      <c r="G2084" t="s">
        <v>827</v>
      </c>
    </row>
    <row r="2085" spans="1:13" hidden="1" x14ac:dyDescent="0.35">
      <c r="A2085" s="6">
        <v>45637</v>
      </c>
      <c r="B2085" t="s">
        <v>1755</v>
      </c>
      <c r="C2085" t="s">
        <v>115</v>
      </c>
      <c r="D2085">
        <v>9</v>
      </c>
      <c r="E2085">
        <v>18</v>
      </c>
      <c r="F2085">
        <v>2</v>
      </c>
      <c r="G2085" t="s">
        <v>1720</v>
      </c>
    </row>
    <row r="2086" spans="1:13" hidden="1" x14ac:dyDescent="0.35">
      <c r="A2086" s="6">
        <v>45637</v>
      </c>
      <c r="B2086" t="s">
        <v>566</v>
      </c>
      <c r="C2086" t="s">
        <v>53</v>
      </c>
      <c r="D2086">
        <v>6</v>
      </c>
      <c r="E2086">
        <v>29</v>
      </c>
      <c r="F2086">
        <v>2</v>
      </c>
      <c r="G2086" t="s">
        <v>827</v>
      </c>
    </row>
    <row r="2087" spans="1:13" hidden="1" x14ac:dyDescent="0.35">
      <c r="A2087" s="6">
        <v>45637</v>
      </c>
      <c r="B2087" t="s">
        <v>566</v>
      </c>
      <c r="C2087" t="s">
        <v>53</v>
      </c>
      <c r="D2087">
        <v>6</v>
      </c>
      <c r="E2087">
        <v>29</v>
      </c>
      <c r="F2087">
        <v>2</v>
      </c>
      <c r="G2087" t="s">
        <v>827</v>
      </c>
    </row>
    <row r="2088" spans="1:13" hidden="1" x14ac:dyDescent="0.35">
      <c r="A2088" s="6">
        <v>45637</v>
      </c>
      <c r="B2088" t="s">
        <v>1860</v>
      </c>
      <c r="C2088" t="s">
        <v>55</v>
      </c>
      <c r="D2088" t="s">
        <v>392</v>
      </c>
      <c r="E2088">
        <v>18</v>
      </c>
      <c r="F2088">
        <v>3</v>
      </c>
      <c r="I2088" t="s">
        <v>47</v>
      </c>
      <c r="J2088" t="s">
        <v>48</v>
      </c>
    </row>
    <row r="2089" spans="1:13" hidden="1" x14ac:dyDescent="0.35">
      <c r="A2089" s="6">
        <v>45637</v>
      </c>
      <c r="B2089" t="s">
        <v>1909</v>
      </c>
      <c r="C2089" t="s">
        <v>74</v>
      </c>
      <c r="D2089" t="s">
        <v>204</v>
      </c>
      <c r="E2089">
        <v>11</v>
      </c>
      <c r="F2089">
        <v>1</v>
      </c>
      <c r="I2089" t="s">
        <v>47</v>
      </c>
      <c r="J2089" t="s">
        <v>48</v>
      </c>
    </row>
    <row r="2090" spans="1:13" hidden="1" x14ac:dyDescent="0.35">
      <c r="A2090" s="6">
        <v>45637</v>
      </c>
      <c r="B2090" t="s">
        <v>1419</v>
      </c>
      <c r="C2090" t="s">
        <v>59</v>
      </c>
      <c r="D2090">
        <v>1</v>
      </c>
      <c r="E2090">
        <v>12</v>
      </c>
      <c r="F2090">
        <v>2</v>
      </c>
      <c r="I2090" t="s">
        <v>47</v>
      </c>
      <c r="J2090" t="s">
        <v>48</v>
      </c>
    </row>
    <row r="2091" spans="1:13" hidden="1" x14ac:dyDescent="0.35">
      <c r="A2091" s="6">
        <v>45637</v>
      </c>
      <c r="B2091" t="s">
        <v>1703</v>
      </c>
      <c r="C2091" t="s">
        <v>53</v>
      </c>
      <c r="D2091">
        <v>4</v>
      </c>
      <c r="E2091">
        <v>15</v>
      </c>
      <c r="F2091">
        <v>2</v>
      </c>
      <c r="I2091" t="s">
        <v>47</v>
      </c>
      <c r="J2091" t="s">
        <v>48</v>
      </c>
    </row>
    <row r="2092" spans="1:13" hidden="1" x14ac:dyDescent="0.35">
      <c r="A2092" s="6">
        <v>45637</v>
      </c>
      <c r="B2092" t="s">
        <v>1899</v>
      </c>
      <c r="C2092" t="s">
        <v>115</v>
      </c>
      <c r="D2092" t="s">
        <v>334</v>
      </c>
      <c r="E2092">
        <v>6</v>
      </c>
      <c r="F2092">
        <v>2</v>
      </c>
      <c r="I2092" t="s">
        <v>47</v>
      </c>
      <c r="J2092" t="s">
        <v>48</v>
      </c>
    </row>
    <row r="2093" spans="1:13" hidden="1" x14ac:dyDescent="0.35">
      <c r="A2093" s="6">
        <v>45637</v>
      </c>
      <c r="B2093" t="s">
        <v>1919</v>
      </c>
      <c r="C2093" t="s">
        <v>53</v>
      </c>
      <c r="D2093">
        <v>5</v>
      </c>
      <c r="E2093">
        <v>23</v>
      </c>
      <c r="F2093">
        <v>3</v>
      </c>
      <c r="I2093" t="s">
        <v>47</v>
      </c>
      <c r="J2093" t="s">
        <v>48</v>
      </c>
    </row>
    <row r="2094" spans="1:13" hidden="1" x14ac:dyDescent="0.35">
      <c r="A2094" s="6">
        <v>45637</v>
      </c>
      <c r="B2094" t="s">
        <v>566</v>
      </c>
      <c r="C2094" t="s">
        <v>53</v>
      </c>
      <c r="D2094">
        <v>6</v>
      </c>
      <c r="E2094">
        <v>28</v>
      </c>
      <c r="F2094">
        <v>2</v>
      </c>
      <c r="I2094" t="s">
        <v>47</v>
      </c>
      <c r="J2094" t="s">
        <v>48</v>
      </c>
    </row>
    <row r="2095" spans="1:13" hidden="1" x14ac:dyDescent="0.35">
      <c r="A2095" s="6">
        <v>45637</v>
      </c>
      <c r="B2095" t="s">
        <v>566</v>
      </c>
      <c r="C2095" t="s">
        <v>53</v>
      </c>
      <c r="D2095">
        <v>6</v>
      </c>
      <c r="E2095">
        <v>28</v>
      </c>
      <c r="F2095">
        <v>2</v>
      </c>
      <c r="I2095" t="s">
        <v>47</v>
      </c>
      <c r="J2095" t="s">
        <v>48</v>
      </c>
    </row>
    <row r="2096" spans="1:13" hidden="1" x14ac:dyDescent="0.35">
      <c r="A2096" s="6">
        <v>45637</v>
      </c>
      <c r="B2096" t="s">
        <v>1920</v>
      </c>
      <c r="C2096" t="s">
        <v>53</v>
      </c>
      <c r="D2096" t="s">
        <v>200</v>
      </c>
      <c r="E2096">
        <v>5</v>
      </c>
      <c r="F2096">
        <v>3</v>
      </c>
      <c r="I2096" t="s">
        <v>47</v>
      </c>
      <c r="J2096" t="s">
        <v>1802</v>
      </c>
    </row>
    <row r="2097" spans="1:13" x14ac:dyDescent="0.35">
      <c r="A2097" s="6">
        <v>45604</v>
      </c>
      <c r="B2097" t="s">
        <v>1718</v>
      </c>
      <c r="C2097" t="s">
        <v>115</v>
      </c>
      <c r="D2097">
        <v>9</v>
      </c>
      <c r="E2097">
        <v>17</v>
      </c>
      <c r="F2097">
        <v>1</v>
      </c>
      <c r="I2097" t="s">
        <v>47</v>
      </c>
      <c r="J2097" t="s">
        <v>48</v>
      </c>
      <c r="M2097" t="s">
        <v>47</v>
      </c>
    </row>
    <row r="2098" spans="1:13" x14ac:dyDescent="0.35">
      <c r="A2098" s="6">
        <v>45623</v>
      </c>
      <c r="B2098" t="s">
        <v>1718</v>
      </c>
      <c r="C2098" t="s">
        <v>53</v>
      </c>
      <c r="D2098">
        <v>5</v>
      </c>
      <c r="E2098">
        <v>14</v>
      </c>
      <c r="F2098">
        <v>2</v>
      </c>
      <c r="I2098" t="s">
        <v>47</v>
      </c>
      <c r="J2098" t="s">
        <v>1802</v>
      </c>
      <c r="M2098" t="s">
        <v>47</v>
      </c>
    </row>
    <row r="2099" spans="1:13" hidden="1" x14ac:dyDescent="0.35">
      <c r="A2099" s="6">
        <v>45637</v>
      </c>
      <c r="B2099" t="s">
        <v>1921</v>
      </c>
      <c r="C2099" t="s">
        <v>59</v>
      </c>
      <c r="D2099">
        <v>0</v>
      </c>
      <c r="E2099">
        <v>15</v>
      </c>
      <c r="F2099">
        <v>3</v>
      </c>
      <c r="I2099" t="s">
        <v>47</v>
      </c>
      <c r="J2099" t="s">
        <v>48</v>
      </c>
    </row>
    <row r="2100" spans="1:13" hidden="1" x14ac:dyDescent="0.35">
      <c r="A2100" s="6">
        <v>45637</v>
      </c>
      <c r="B2100" t="s">
        <v>1152</v>
      </c>
      <c r="C2100" t="s">
        <v>59</v>
      </c>
      <c r="D2100" t="s">
        <v>563</v>
      </c>
      <c r="E2100">
        <v>33</v>
      </c>
      <c r="F2100">
        <v>2</v>
      </c>
      <c r="I2100" t="s">
        <v>47</v>
      </c>
      <c r="J2100" t="s">
        <v>48</v>
      </c>
    </row>
    <row r="2101" spans="1:13" hidden="1" x14ac:dyDescent="0.35">
      <c r="A2101" s="6">
        <v>45637</v>
      </c>
      <c r="B2101" t="s">
        <v>155</v>
      </c>
      <c r="C2101" t="s">
        <v>59</v>
      </c>
      <c r="D2101">
        <v>3</v>
      </c>
      <c r="E2101">
        <v>20</v>
      </c>
      <c r="F2101">
        <v>2</v>
      </c>
      <c r="I2101" t="s">
        <v>47</v>
      </c>
      <c r="J2101" t="s">
        <v>48</v>
      </c>
    </row>
    <row r="2102" spans="1:13" hidden="1" x14ac:dyDescent="0.35">
      <c r="A2102" s="6">
        <v>45637</v>
      </c>
      <c r="B2102" t="s">
        <v>155</v>
      </c>
      <c r="C2102" t="s">
        <v>59</v>
      </c>
      <c r="D2102">
        <v>3</v>
      </c>
      <c r="E2102">
        <v>20</v>
      </c>
      <c r="F2102">
        <v>2</v>
      </c>
      <c r="I2102" t="s">
        <v>47</v>
      </c>
      <c r="J2102" t="s">
        <v>48</v>
      </c>
    </row>
    <row r="2103" spans="1:13" hidden="1" x14ac:dyDescent="0.35">
      <c r="A2103" s="6">
        <v>45637</v>
      </c>
      <c r="B2103" t="s">
        <v>155</v>
      </c>
      <c r="C2103" t="s">
        <v>59</v>
      </c>
      <c r="D2103">
        <v>3</v>
      </c>
      <c r="E2103">
        <v>20</v>
      </c>
      <c r="F2103">
        <v>2</v>
      </c>
      <c r="I2103" t="s">
        <v>47</v>
      </c>
      <c r="J2103" t="s">
        <v>48</v>
      </c>
    </row>
    <row r="2104" spans="1:13" hidden="1" x14ac:dyDescent="0.35">
      <c r="A2104" s="6">
        <v>45637</v>
      </c>
      <c r="B2104" t="s">
        <v>1922</v>
      </c>
      <c r="C2104" t="s">
        <v>115</v>
      </c>
      <c r="D2104" t="s">
        <v>353</v>
      </c>
      <c r="E2104">
        <v>13</v>
      </c>
      <c r="F2104">
        <v>7</v>
      </c>
      <c r="I2104" t="s">
        <v>47</v>
      </c>
      <c r="J2104" t="s">
        <v>48</v>
      </c>
    </row>
    <row r="2105" spans="1:13" x14ac:dyDescent="0.35">
      <c r="A2105" s="6">
        <v>45623</v>
      </c>
      <c r="B2105" t="s">
        <v>1718</v>
      </c>
      <c r="C2105" t="s">
        <v>115</v>
      </c>
      <c r="D2105">
        <v>8</v>
      </c>
      <c r="E2105">
        <v>13</v>
      </c>
      <c r="F2105">
        <v>1</v>
      </c>
      <c r="I2105" t="s">
        <v>47</v>
      </c>
      <c r="J2105" t="s">
        <v>48</v>
      </c>
      <c r="M2105" t="s">
        <v>47</v>
      </c>
    </row>
    <row r="2106" spans="1:13" hidden="1" x14ac:dyDescent="0.35">
      <c r="A2106" s="6">
        <v>45637</v>
      </c>
      <c r="B2106" t="s">
        <v>1924</v>
      </c>
      <c r="C2106" t="s">
        <v>55</v>
      </c>
      <c r="D2106" t="s">
        <v>62</v>
      </c>
      <c r="E2106">
        <v>20</v>
      </c>
      <c r="F2106">
        <v>2</v>
      </c>
      <c r="I2106" t="s">
        <v>47</v>
      </c>
      <c r="J2106" t="s">
        <v>48</v>
      </c>
    </row>
    <row r="2107" spans="1:13" hidden="1" x14ac:dyDescent="0.35">
      <c r="A2107" s="6">
        <v>45637</v>
      </c>
      <c r="B2107" t="s">
        <v>1924</v>
      </c>
      <c r="C2107" t="s">
        <v>55</v>
      </c>
      <c r="D2107" t="s">
        <v>62</v>
      </c>
      <c r="E2107">
        <v>20</v>
      </c>
      <c r="F2107">
        <v>2</v>
      </c>
      <c r="I2107" t="s">
        <v>47</v>
      </c>
      <c r="J2107" t="s">
        <v>48</v>
      </c>
    </row>
    <row r="2108" spans="1:13" hidden="1" x14ac:dyDescent="0.35">
      <c r="A2108" s="6">
        <v>45637</v>
      </c>
      <c r="B2108" t="s">
        <v>1925</v>
      </c>
      <c r="C2108" t="s">
        <v>53</v>
      </c>
      <c r="E2108">
        <v>6</v>
      </c>
      <c r="F2108">
        <v>3</v>
      </c>
      <c r="I2108" t="s">
        <v>47</v>
      </c>
      <c r="J2108" t="s">
        <v>48</v>
      </c>
    </row>
    <row r="2109" spans="1:13" hidden="1" x14ac:dyDescent="0.35">
      <c r="A2109" s="6">
        <v>45637</v>
      </c>
      <c r="B2109" t="s">
        <v>891</v>
      </c>
      <c r="C2109" t="s">
        <v>115</v>
      </c>
      <c r="D2109" t="s">
        <v>311</v>
      </c>
      <c r="E2109">
        <v>12</v>
      </c>
      <c r="F2109">
        <v>4</v>
      </c>
      <c r="I2109" t="s">
        <v>47</v>
      </c>
      <c r="J2109" t="s">
        <v>48</v>
      </c>
    </row>
    <row r="2110" spans="1:13" x14ac:dyDescent="0.35">
      <c r="A2110" s="6">
        <v>45638</v>
      </c>
      <c r="B2110" t="s">
        <v>1718</v>
      </c>
      <c r="C2110" t="s">
        <v>59</v>
      </c>
      <c r="D2110">
        <v>2</v>
      </c>
      <c r="E2110">
        <v>21</v>
      </c>
      <c r="F2110">
        <v>3</v>
      </c>
      <c r="I2110" t="s">
        <v>47</v>
      </c>
      <c r="J2110" t="s">
        <v>1854</v>
      </c>
      <c r="M2110" t="s">
        <v>47</v>
      </c>
    </row>
    <row r="2111" spans="1:13" hidden="1" x14ac:dyDescent="0.35">
      <c r="A2111" s="6">
        <v>45637</v>
      </c>
      <c r="B2111" t="s">
        <v>1215</v>
      </c>
      <c r="C2111" t="s">
        <v>115</v>
      </c>
      <c r="D2111" t="s">
        <v>353</v>
      </c>
      <c r="E2111">
        <v>12</v>
      </c>
      <c r="F2111">
        <v>2</v>
      </c>
      <c r="I2111" t="s">
        <v>47</v>
      </c>
      <c r="J2111" t="s">
        <v>1854</v>
      </c>
    </row>
    <row r="2112" spans="1:13" x14ac:dyDescent="0.35">
      <c r="A2112" s="6">
        <v>45629</v>
      </c>
      <c r="B2112" t="s">
        <v>1718</v>
      </c>
      <c r="C2112" t="s">
        <v>53</v>
      </c>
      <c r="D2112">
        <v>4</v>
      </c>
      <c r="E2112">
        <v>26</v>
      </c>
      <c r="F2112">
        <v>3</v>
      </c>
      <c r="I2112" t="s">
        <v>47</v>
      </c>
      <c r="J2112" t="s">
        <v>48</v>
      </c>
      <c r="M2112" t="s">
        <v>47</v>
      </c>
    </row>
    <row r="2113" spans="1:13" hidden="1" x14ac:dyDescent="0.35">
      <c r="A2113" s="6">
        <v>45637</v>
      </c>
      <c r="B2113" t="s">
        <v>1927</v>
      </c>
      <c r="C2113" t="s">
        <v>115</v>
      </c>
      <c r="D2113">
        <v>9</v>
      </c>
      <c r="E2113">
        <v>10</v>
      </c>
      <c r="F2113">
        <v>4</v>
      </c>
      <c r="I2113" t="s">
        <v>47</v>
      </c>
    </row>
    <row r="2114" spans="1:13" x14ac:dyDescent="0.35">
      <c r="A2114" s="6">
        <v>45313</v>
      </c>
      <c r="B2114" t="s">
        <v>1246</v>
      </c>
      <c r="C2114" t="s">
        <v>115</v>
      </c>
      <c r="D2114" t="s">
        <v>1247</v>
      </c>
      <c r="E2114">
        <v>4</v>
      </c>
      <c r="F2114">
        <v>2</v>
      </c>
      <c r="G2114" t="s">
        <v>1248</v>
      </c>
      <c r="K2114" t="s">
        <v>47</v>
      </c>
      <c r="L2114" t="s">
        <v>47</v>
      </c>
      <c r="M2114" t="s">
        <v>47</v>
      </c>
    </row>
    <row r="2115" spans="1:13" hidden="1" x14ac:dyDescent="0.35">
      <c r="A2115" s="6">
        <v>45637</v>
      </c>
      <c r="B2115" t="s">
        <v>1928</v>
      </c>
      <c r="C2115" t="s">
        <v>115</v>
      </c>
      <c r="D2115" t="s">
        <v>334</v>
      </c>
      <c r="E2115">
        <v>7</v>
      </c>
      <c r="F2115">
        <v>2</v>
      </c>
      <c r="I2115" t="s">
        <v>47</v>
      </c>
      <c r="J2115" t="s">
        <v>48</v>
      </c>
    </row>
    <row r="2116" spans="1:13" x14ac:dyDescent="0.35">
      <c r="A2116" s="6">
        <v>45357</v>
      </c>
      <c r="B2116" t="s">
        <v>1246</v>
      </c>
      <c r="C2116" t="s">
        <v>53</v>
      </c>
      <c r="D2116">
        <v>4</v>
      </c>
      <c r="E2116">
        <v>25</v>
      </c>
      <c r="F2116">
        <v>1</v>
      </c>
      <c r="G2116" t="s">
        <v>34</v>
      </c>
      <c r="L2116" t="s">
        <v>47</v>
      </c>
      <c r="M2116" t="s">
        <v>47</v>
      </c>
    </row>
    <row r="2117" spans="1:13" x14ac:dyDescent="0.35">
      <c r="A2117" s="6">
        <v>45357</v>
      </c>
      <c r="B2117" t="s">
        <v>1246</v>
      </c>
      <c r="C2117" t="s">
        <v>53</v>
      </c>
      <c r="D2117">
        <v>4</v>
      </c>
      <c r="E2117">
        <v>25</v>
      </c>
      <c r="F2117">
        <v>1</v>
      </c>
      <c r="G2117" t="s">
        <v>34</v>
      </c>
      <c r="L2117" t="s">
        <v>47</v>
      </c>
      <c r="M2117" t="s">
        <v>47</v>
      </c>
    </row>
    <row r="2118" spans="1:13" hidden="1" x14ac:dyDescent="0.35">
      <c r="A2118" s="6">
        <v>45637</v>
      </c>
      <c r="B2118" t="s">
        <v>1929</v>
      </c>
      <c r="C2118" t="s">
        <v>55</v>
      </c>
      <c r="D2118" t="s">
        <v>978</v>
      </c>
      <c r="E2118">
        <v>28</v>
      </c>
      <c r="F2118">
        <v>2</v>
      </c>
      <c r="I2118" t="s">
        <v>47</v>
      </c>
      <c r="J2118" t="s">
        <v>48</v>
      </c>
    </row>
    <row r="2119" spans="1:13" hidden="1" x14ac:dyDescent="0.35">
      <c r="A2119" s="6">
        <v>45637</v>
      </c>
      <c r="B2119" t="s">
        <v>1930</v>
      </c>
      <c r="C2119" t="s">
        <v>1266</v>
      </c>
      <c r="D2119" t="s">
        <v>1931</v>
      </c>
      <c r="E2119">
        <v>9</v>
      </c>
      <c r="F2119">
        <v>1</v>
      </c>
      <c r="I2119" t="s">
        <v>47</v>
      </c>
      <c r="J2119" t="s">
        <v>48</v>
      </c>
    </row>
    <row r="2120" spans="1:13" x14ac:dyDescent="0.35">
      <c r="A2120" s="6">
        <v>45357</v>
      </c>
      <c r="B2120" t="s">
        <v>1246</v>
      </c>
      <c r="C2120" t="s">
        <v>53</v>
      </c>
      <c r="D2120">
        <v>4</v>
      </c>
      <c r="E2120">
        <v>25</v>
      </c>
      <c r="F2120">
        <v>1</v>
      </c>
      <c r="G2120" t="s">
        <v>34</v>
      </c>
      <c r="L2120" t="s">
        <v>47</v>
      </c>
      <c r="M2120" t="s">
        <v>47</v>
      </c>
    </row>
    <row r="2121" spans="1:13" x14ac:dyDescent="0.35">
      <c r="A2121" s="6">
        <v>45302</v>
      </c>
      <c r="B2121" t="s">
        <v>1239</v>
      </c>
      <c r="C2121" t="s">
        <v>64</v>
      </c>
      <c r="D2121" t="s">
        <v>585</v>
      </c>
      <c r="E2121">
        <v>7</v>
      </c>
      <c r="F2121">
        <v>2</v>
      </c>
      <c r="I2121" t="s">
        <v>47</v>
      </c>
      <c r="J2121" t="s">
        <v>48</v>
      </c>
      <c r="M2121" t="s">
        <v>47</v>
      </c>
    </row>
    <row r="2122" spans="1:13" hidden="1" x14ac:dyDescent="0.35">
      <c r="A2122" s="6">
        <v>45637</v>
      </c>
      <c r="B2122" t="s">
        <v>1935</v>
      </c>
      <c r="C2122" t="s">
        <v>53</v>
      </c>
      <c r="D2122" t="s">
        <v>737</v>
      </c>
      <c r="E2122">
        <v>4</v>
      </c>
      <c r="F2122">
        <v>4</v>
      </c>
      <c r="I2122" t="s">
        <v>47</v>
      </c>
    </row>
    <row r="2123" spans="1:13" x14ac:dyDescent="0.35">
      <c r="A2123" s="6">
        <v>45349</v>
      </c>
      <c r="B2123" t="s">
        <v>758</v>
      </c>
      <c r="C2123" t="s">
        <v>115</v>
      </c>
      <c r="D2123" t="s">
        <v>890</v>
      </c>
      <c r="E2123">
        <v>19</v>
      </c>
      <c r="F2123">
        <v>2</v>
      </c>
      <c r="I2123" t="s">
        <v>47</v>
      </c>
      <c r="J2123" t="s">
        <v>48</v>
      </c>
      <c r="M2123" t="s">
        <v>47</v>
      </c>
    </row>
    <row r="2124" spans="1:13" x14ac:dyDescent="0.35">
      <c r="A2124" s="6">
        <v>45349</v>
      </c>
      <c r="B2124" t="s">
        <v>758</v>
      </c>
      <c r="C2124" t="s">
        <v>115</v>
      </c>
      <c r="D2124" t="s">
        <v>890</v>
      </c>
      <c r="E2124">
        <v>19</v>
      </c>
      <c r="F2124">
        <v>2</v>
      </c>
      <c r="I2124" t="s">
        <v>47</v>
      </c>
      <c r="J2124" t="s">
        <v>48</v>
      </c>
      <c r="M2124" t="s">
        <v>47</v>
      </c>
    </row>
    <row r="2125" spans="1:13" x14ac:dyDescent="0.35">
      <c r="A2125" s="6">
        <v>45426</v>
      </c>
      <c r="B2125" t="s">
        <v>758</v>
      </c>
      <c r="C2125" t="s">
        <v>59</v>
      </c>
      <c r="D2125">
        <v>2</v>
      </c>
      <c r="E2125">
        <v>18</v>
      </c>
      <c r="F2125">
        <v>3</v>
      </c>
      <c r="G2125" t="s">
        <v>1400</v>
      </c>
      <c r="L2125" t="s">
        <v>47</v>
      </c>
      <c r="M2125" t="s">
        <v>47</v>
      </c>
    </row>
    <row r="2126" spans="1:13" hidden="1" x14ac:dyDescent="0.35">
      <c r="A2126" s="6">
        <v>45637</v>
      </c>
      <c r="B2126" t="s">
        <v>1659</v>
      </c>
      <c r="C2126" t="s">
        <v>121</v>
      </c>
      <c r="D2126" t="s">
        <v>406</v>
      </c>
      <c r="E2126">
        <v>20</v>
      </c>
      <c r="F2126">
        <v>2</v>
      </c>
      <c r="I2126" t="s">
        <v>47</v>
      </c>
      <c r="J2126" t="s">
        <v>48</v>
      </c>
    </row>
    <row r="2127" spans="1:13" hidden="1" x14ac:dyDescent="0.35">
      <c r="A2127" s="6">
        <v>45637</v>
      </c>
      <c r="B2127" t="s">
        <v>1659</v>
      </c>
      <c r="C2127" t="s">
        <v>121</v>
      </c>
      <c r="D2127" t="s">
        <v>406</v>
      </c>
      <c r="E2127">
        <v>20</v>
      </c>
      <c r="F2127">
        <v>2</v>
      </c>
      <c r="I2127" t="s">
        <v>47</v>
      </c>
      <c r="J2127" t="s">
        <v>48</v>
      </c>
    </row>
    <row r="2128" spans="1:13" hidden="1" x14ac:dyDescent="0.35">
      <c r="A2128" s="6">
        <v>45637</v>
      </c>
      <c r="B2128" t="s">
        <v>1659</v>
      </c>
      <c r="C2128" t="s">
        <v>121</v>
      </c>
      <c r="D2128" t="s">
        <v>406</v>
      </c>
      <c r="E2128">
        <v>20</v>
      </c>
      <c r="F2128">
        <v>2</v>
      </c>
      <c r="I2128" t="s">
        <v>47</v>
      </c>
      <c r="J2128" t="s">
        <v>48</v>
      </c>
    </row>
    <row r="2129" spans="1:13" hidden="1" x14ac:dyDescent="0.35">
      <c r="A2129" s="6">
        <v>45637</v>
      </c>
      <c r="B2129" t="s">
        <v>1659</v>
      </c>
      <c r="C2129" t="s">
        <v>121</v>
      </c>
      <c r="D2129" t="s">
        <v>406</v>
      </c>
      <c r="E2129">
        <v>20</v>
      </c>
      <c r="F2129">
        <v>2</v>
      </c>
      <c r="I2129" t="s">
        <v>47</v>
      </c>
      <c r="J2129" t="s">
        <v>48</v>
      </c>
    </row>
    <row r="2130" spans="1:13" hidden="1" x14ac:dyDescent="0.35">
      <c r="A2130" s="6">
        <v>45637</v>
      </c>
      <c r="B2130" t="s">
        <v>1659</v>
      </c>
      <c r="C2130" t="s">
        <v>121</v>
      </c>
      <c r="D2130" t="s">
        <v>406</v>
      </c>
      <c r="E2130">
        <v>20</v>
      </c>
      <c r="F2130">
        <v>2</v>
      </c>
      <c r="I2130" t="s">
        <v>47</v>
      </c>
      <c r="J2130" t="s">
        <v>48</v>
      </c>
    </row>
    <row r="2131" spans="1:13" hidden="1" x14ac:dyDescent="0.35">
      <c r="A2131" s="6">
        <v>45637</v>
      </c>
      <c r="B2131" t="s">
        <v>1180</v>
      </c>
      <c r="C2131" t="s">
        <v>121</v>
      </c>
      <c r="D2131" t="s">
        <v>406</v>
      </c>
      <c r="E2131">
        <v>21</v>
      </c>
      <c r="F2131">
        <v>3</v>
      </c>
      <c r="I2131" t="s">
        <v>47</v>
      </c>
      <c r="J2131" t="s">
        <v>48</v>
      </c>
    </row>
    <row r="2132" spans="1:13" hidden="1" x14ac:dyDescent="0.35">
      <c r="A2132" s="6">
        <v>45637</v>
      </c>
      <c r="B2132" t="s">
        <v>1180</v>
      </c>
      <c r="C2132" t="s">
        <v>121</v>
      </c>
      <c r="D2132" t="s">
        <v>406</v>
      </c>
      <c r="E2132">
        <v>21</v>
      </c>
      <c r="F2132">
        <v>3</v>
      </c>
      <c r="I2132" t="s">
        <v>47</v>
      </c>
      <c r="J2132" t="s">
        <v>48</v>
      </c>
    </row>
    <row r="2133" spans="1:13" hidden="1" x14ac:dyDescent="0.35">
      <c r="A2133" s="6">
        <v>45637</v>
      </c>
      <c r="B2133" t="s">
        <v>1755</v>
      </c>
      <c r="C2133" t="s">
        <v>115</v>
      </c>
      <c r="D2133">
        <v>9</v>
      </c>
      <c r="E2133">
        <v>18</v>
      </c>
      <c r="F2133">
        <v>2</v>
      </c>
      <c r="I2133" t="s">
        <v>47</v>
      </c>
      <c r="J2133" t="s">
        <v>48</v>
      </c>
    </row>
    <row r="2134" spans="1:13" hidden="1" x14ac:dyDescent="0.35">
      <c r="A2134" s="6">
        <v>45637</v>
      </c>
      <c r="B2134" t="s">
        <v>1755</v>
      </c>
      <c r="C2134" t="s">
        <v>115</v>
      </c>
      <c r="D2134">
        <v>9</v>
      </c>
      <c r="E2134">
        <v>18</v>
      </c>
      <c r="F2134">
        <v>2</v>
      </c>
      <c r="I2134" t="s">
        <v>47</v>
      </c>
      <c r="J2134" t="s">
        <v>48</v>
      </c>
    </row>
    <row r="2135" spans="1:13" hidden="1" x14ac:dyDescent="0.35">
      <c r="A2135" s="6">
        <v>45637</v>
      </c>
      <c r="B2135" t="s">
        <v>1937</v>
      </c>
      <c r="C2135" t="s">
        <v>59</v>
      </c>
      <c r="D2135" t="s">
        <v>183</v>
      </c>
      <c r="E2135">
        <v>6</v>
      </c>
      <c r="F2135">
        <v>5</v>
      </c>
      <c r="I2135" t="s">
        <v>47</v>
      </c>
      <c r="J2135" t="s">
        <v>48</v>
      </c>
    </row>
    <row r="2136" spans="1:13" x14ac:dyDescent="0.35">
      <c r="A2136" s="6">
        <v>45625</v>
      </c>
      <c r="B2136" t="s">
        <v>758</v>
      </c>
      <c r="C2136" t="s">
        <v>59</v>
      </c>
      <c r="D2136">
        <v>2</v>
      </c>
      <c r="E2136">
        <v>18</v>
      </c>
      <c r="F2136">
        <v>2</v>
      </c>
      <c r="G2136" t="s">
        <v>1725</v>
      </c>
      <c r="L2136" t="s">
        <v>47</v>
      </c>
      <c r="M2136" t="s">
        <v>47</v>
      </c>
    </row>
    <row r="2137" spans="1:13" hidden="1" x14ac:dyDescent="0.35">
      <c r="A2137" s="6">
        <v>45637</v>
      </c>
      <c r="B2137" t="s">
        <v>1526</v>
      </c>
      <c r="C2137" t="s">
        <v>74</v>
      </c>
      <c r="D2137">
        <v>10</v>
      </c>
      <c r="E2137">
        <v>16</v>
      </c>
      <c r="F2137">
        <v>4</v>
      </c>
      <c r="I2137" t="s">
        <v>47</v>
      </c>
      <c r="J2137" t="s">
        <v>48</v>
      </c>
    </row>
    <row r="2138" spans="1:13" hidden="1" x14ac:dyDescent="0.35">
      <c r="A2138" s="6">
        <v>45637</v>
      </c>
      <c r="B2138" t="s">
        <v>82</v>
      </c>
      <c r="C2138" t="s">
        <v>74</v>
      </c>
      <c r="D2138">
        <v>10</v>
      </c>
      <c r="E2138">
        <v>30</v>
      </c>
      <c r="F2138">
        <v>2</v>
      </c>
      <c r="I2138" t="s">
        <v>47</v>
      </c>
      <c r="J2138" t="s">
        <v>48</v>
      </c>
    </row>
    <row r="2139" spans="1:13" hidden="1" x14ac:dyDescent="0.35">
      <c r="A2139" s="6">
        <v>45637</v>
      </c>
      <c r="B2139" t="s">
        <v>82</v>
      </c>
      <c r="C2139" t="s">
        <v>74</v>
      </c>
      <c r="D2139">
        <v>10</v>
      </c>
      <c r="E2139">
        <v>30</v>
      </c>
      <c r="F2139">
        <v>2</v>
      </c>
      <c r="I2139" t="s">
        <v>47</v>
      </c>
      <c r="J2139" t="s">
        <v>48</v>
      </c>
    </row>
    <row r="2140" spans="1:13" hidden="1" x14ac:dyDescent="0.35">
      <c r="A2140" s="6">
        <v>45637</v>
      </c>
      <c r="B2140" t="s">
        <v>1939</v>
      </c>
      <c r="C2140" t="s">
        <v>74</v>
      </c>
      <c r="D2140" t="s">
        <v>129</v>
      </c>
      <c r="E2140">
        <v>25</v>
      </c>
      <c r="F2140">
        <v>5</v>
      </c>
      <c r="I2140" t="s">
        <v>47</v>
      </c>
      <c r="J2140" t="s">
        <v>48</v>
      </c>
    </row>
    <row r="2141" spans="1:13" hidden="1" x14ac:dyDescent="0.35">
      <c r="A2141" s="6">
        <v>45637</v>
      </c>
      <c r="B2141" t="s">
        <v>1939</v>
      </c>
      <c r="C2141" t="s">
        <v>74</v>
      </c>
      <c r="D2141" t="s">
        <v>129</v>
      </c>
      <c r="E2141">
        <v>25</v>
      </c>
      <c r="F2141">
        <v>5</v>
      </c>
      <c r="I2141" t="s">
        <v>47</v>
      </c>
      <c r="J2141" t="s">
        <v>48</v>
      </c>
    </row>
    <row r="2142" spans="1:13" hidden="1" x14ac:dyDescent="0.35">
      <c r="A2142" s="6">
        <v>45637</v>
      </c>
      <c r="B2142" t="s">
        <v>1939</v>
      </c>
      <c r="C2142" t="s">
        <v>74</v>
      </c>
      <c r="D2142" t="s">
        <v>129</v>
      </c>
      <c r="E2142">
        <v>25</v>
      </c>
      <c r="F2142">
        <v>5</v>
      </c>
      <c r="I2142" t="s">
        <v>47</v>
      </c>
      <c r="J2142" t="s">
        <v>48</v>
      </c>
    </row>
    <row r="2143" spans="1:13" hidden="1" x14ac:dyDescent="0.35">
      <c r="A2143" s="6">
        <v>45637</v>
      </c>
      <c r="B2143" t="s">
        <v>1939</v>
      </c>
      <c r="C2143" t="s">
        <v>74</v>
      </c>
      <c r="D2143" t="s">
        <v>129</v>
      </c>
      <c r="E2143">
        <v>25</v>
      </c>
      <c r="F2143">
        <v>5</v>
      </c>
      <c r="I2143" t="s">
        <v>47</v>
      </c>
      <c r="J2143" t="s">
        <v>48</v>
      </c>
    </row>
    <row r="2144" spans="1:13" hidden="1" x14ac:dyDescent="0.35">
      <c r="A2144" s="6">
        <v>45637</v>
      </c>
      <c r="B2144" t="s">
        <v>1939</v>
      </c>
      <c r="C2144" t="s">
        <v>74</v>
      </c>
      <c r="D2144" t="s">
        <v>129</v>
      </c>
      <c r="E2144">
        <v>25</v>
      </c>
      <c r="F2144">
        <v>5</v>
      </c>
      <c r="I2144" t="s">
        <v>47</v>
      </c>
      <c r="J2144" t="s">
        <v>48</v>
      </c>
    </row>
    <row r="2145" spans="1:13" x14ac:dyDescent="0.35">
      <c r="A2145" s="6">
        <v>45625</v>
      </c>
      <c r="B2145" t="s">
        <v>758</v>
      </c>
      <c r="C2145" t="s">
        <v>59</v>
      </c>
      <c r="D2145">
        <v>2</v>
      </c>
      <c r="E2145">
        <v>18</v>
      </c>
      <c r="F2145">
        <v>2</v>
      </c>
      <c r="G2145" t="s">
        <v>1725</v>
      </c>
      <c r="L2145" t="s">
        <v>47</v>
      </c>
      <c r="M2145" t="s">
        <v>47</v>
      </c>
    </row>
    <row r="2146" spans="1:13" hidden="1" x14ac:dyDescent="0.35">
      <c r="A2146" s="6">
        <v>45637</v>
      </c>
      <c r="B2146" t="s">
        <v>1981</v>
      </c>
      <c r="C2146" t="s">
        <v>59</v>
      </c>
      <c r="D2146" t="s">
        <v>406</v>
      </c>
      <c r="E2146">
        <v>20</v>
      </c>
      <c r="F2146">
        <v>2</v>
      </c>
      <c r="I2146" t="s">
        <v>47</v>
      </c>
      <c r="J2146" t="s">
        <v>48</v>
      </c>
    </row>
    <row r="2147" spans="1:13" hidden="1" x14ac:dyDescent="0.35">
      <c r="A2147" s="6">
        <v>45637</v>
      </c>
      <c r="B2147" t="s">
        <v>1981</v>
      </c>
      <c r="C2147" t="s">
        <v>59</v>
      </c>
      <c r="D2147" t="s">
        <v>406</v>
      </c>
      <c r="E2147">
        <v>20</v>
      </c>
      <c r="F2147">
        <v>2</v>
      </c>
      <c r="I2147" t="s">
        <v>47</v>
      </c>
      <c r="J2147" t="s">
        <v>48</v>
      </c>
    </row>
    <row r="2148" spans="1:13" hidden="1" x14ac:dyDescent="0.35">
      <c r="A2148" s="6">
        <v>45637</v>
      </c>
      <c r="B2148" t="s">
        <v>1981</v>
      </c>
      <c r="C2148" t="s">
        <v>59</v>
      </c>
      <c r="D2148" t="s">
        <v>406</v>
      </c>
      <c r="E2148">
        <v>20</v>
      </c>
      <c r="F2148">
        <v>2</v>
      </c>
      <c r="I2148" t="s">
        <v>47</v>
      </c>
      <c r="J2148" t="s">
        <v>48</v>
      </c>
    </row>
    <row r="2149" spans="1:13" hidden="1" x14ac:dyDescent="0.35">
      <c r="A2149" s="6">
        <v>45637</v>
      </c>
      <c r="B2149" t="s">
        <v>1981</v>
      </c>
      <c r="C2149" t="s">
        <v>59</v>
      </c>
      <c r="D2149" t="s">
        <v>406</v>
      </c>
      <c r="E2149">
        <v>20</v>
      </c>
      <c r="F2149">
        <v>2</v>
      </c>
      <c r="I2149" t="s">
        <v>47</v>
      </c>
      <c r="J2149" t="s">
        <v>48</v>
      </c>
    </row>
    <row r="2150" spans="1:13" hidden="1" x14ac:dyDescent="0.35">
      <c r="A2150" s="6">
        <v>45637</v>
      </c>
      <c r="B2150" t="s">
        <v>1889</v>
      </c>
      <c r="C2150" t="s">
        <v>55</v>
      </c>
      <c r="D2150" t="s">
        <v>573</v>
      </c>
      <c r="E2150">
        <v>7</v>
      </c>
      <c r="F2150">
        <v>2</v>
      </c>
      <c r="I2150" t="s">
        <v>47</v>
      </c>
      <c r="J2150" t="s">
        <v>48</v>
      </c>
    </row>
    <row r="2151" spans="1:13" hidden="1" x14ac:dyDescent="0.35">
      <c r="A2151" s="6">
        <v>45637</v>
      </c>
      <c r="B2151" t="s">
        <v>82</v>
      </c>
      <c r="C2151" t="s">
        <v>74</v>
      </c>
      <c r="D2151" t="s">
        <v>129</v>
      </c>
      <c r="E2151">
        <v>30</v>
      </c>
      <c r="F2151">
        <v>2</v>
      </c>
      <c r="I2151" t="s">
        <v>47</v>
      </c>
      <c r="J2151" t="s">
        <v>48</v>
      </c>
    </row>
    <row r="2152" spans="1:13" hidden="1" x14ac:dyDescent="0.35">
      <c r="A2152" s="6">
        <v>45637</v>
      </c>
      <c r="B2152" t="s">
        <v>82</v>
      </c>
      <c r="C2152" t="s">
        <v>74</v>
      </c>
      <c r="D2152" t="s">
        <v>129</v>
      </c>
      <c r="E2152">
        <v>30</v>
      </c>
      <c r="F2152">
        <v>2</v>
      </c>
      <c r="I2152" t="s">
        <v>47</v>
      </c>
      <c r="J2152" t="s">
        <v>48</v>
      </c>
    </row>
    <row r="2153" spans="1:13" hidden="1" x14ac:dyDescent="0.35">
      <c r="A2153" s="6">
        <v>45637</v>
      </c>
      <c r="B2153" t="s">
        <v>962</v>
      </c>
      <c r="C2153" t="s">
        <v>115</v>
      </c>
      <c r="D2153">
        <v>9</v>
      </c>
      <c r="E2153">
        <v>21</v>
      </c>
      <c r="F2153">
        <v>2</v>
      </c>
      <c r="I2153" t="s">
        <v>47</v>
      </c>
      <c r="J2153" t="s">
        <v>48</v>
      </c>
    </row>
    <row r="2154" spans="1:13" hidden="1" x14ac:dyDescent="0.35">
      <c r="A2154" s="6">
        <v>45637</v>
      </c>
      <c r="B2154" t="s">
        <v>1989</v>
      </c>
      <c r="C2154" t="s">
        <v>53</v>
      </c>
      <c r="D2154">
        <v>5</v>
      </c>
      <c r="E2154">
        <v>25</v>
      </c>
      <c r="F2154">
        <v>2</v>
      </c>
      <c r="I2154" t="s">
        <v>47</v>
      </c>
      <c r="J2154" t="s">
        <v>48</v>
      </c>
    </row>
    <row r="2155" spans="1:13" hidden="1" x14ac:dyDescent="0.35">
      <c r="A2155" s="6">
        <v>45637</v>
      </c>
      <c r="B2155" t="s">
        <v>1989</v>
      </c>
      <c r="C2155" t="s">
        <v>53</v>
      </c>
      <c r="D2155">
        <v>5</v>
      </c>
      <c r="E2155">
        <v>25</v>
      </c>
      <c r="F2155">
        <v>2</v>
      </c>
      <c r="I2155" t="s">
        <v>47</v>
      </c>
      <c r="J2155" t="s">
        <v>48</v>
      </c>
    </row>
    <row r="2156" spans="1:13" x14ac:dyDescent="0.35">
      <c r="A2156" s="6">
        <v>45629</v>
      </c>
      <c r="B2156" t="s">
        <v>758</v>
      </c>
      <c r="C2156" t="s">
        <v>53</v>
      </c>
      <c r="D2156" t="s">
        <v>890</v>
      </c>
      <c r="E2156">
        <v>15</v>
      </c>
      <c r="F2156">
        <v>1</v>
      </c>
      <c r="I2156" t="s">
        <v>47</v>
      </c>
      <c r="J2156" t="s">
        <v>48</v>
      </c>
      <c r="M2156" t="s">
        <v>47</v>
      </c>
    </row>
    <row r="2157" spans="1:13" x14ac:dyDescent="0.35">
      <c r="A2157" s="6">
        <v>45363</v>
      </c>
      <c r="B2157" t="s">
        <v>1371</v>
      </c>
      <c r="C2157" t="s">
        <v>64</v>
      </c>
      <c r="D2157" t="s">
        <v>585</v>
      </c>
      <c r="E2157">
        <v>13</v>
      </c>
      <c r="F2157">
        <v>2</v>
      </c>
      <c r="I2157" t="s">
        <v>47</v>
      </c>
      <c r="J2157" t="s">
        <v>48</v>
      </c>
      <c r="M2157" t="s">
        <v>47</v>
      </c>
    </row>
    <row r="2158" spans="1:13" x14ac:dyDescent="0.35">
      <c r="A2158" s="6">
        <v>45483</v>
      </c>
      <c r="B2158" t="s">
        <v>1616</v>
      </c>
      <c r="C2158" t="s">
        <v>64</v>
      </c>
      <c r="D2158" t="s">
        <v>564</v>
      </c>
      <c r="E2158">
        <v>4</v>
      </c>
      <c r="F2158">
        <v>3</v>
      </c>
      <c r="I2158" t="s">
        <v>47</v>
      </c>
      <c r="J2158" t="s">
        <v>48</v>
      </c>
      <c r="M2158" t="s">
        <v>47</v>
      </c>
    </row>
    <row r="2159" spans="1:13" x14ac:dyDescent="0.35">
      <c r="A2159" s="6">
        <v>45496</v>
      </c>
      <c r="B2159" t="s">
        <v>1616</v>
      </c>
      <c r="C2159" t="s">
        <v>64</v>
      </c>
      <c r="D2159" t="s">
        <v>564</v>
      </c>
      <c r="E2159">
        <v>6</v>
      </c>
      <c r="F2159">
        <v>4</v>
      </c>
      <c r="I2159" t="s">
        <v>47</v>
      </c>
      <c r="J2159" t="s">
        <v>48</v>
      </c>
      <c r="M2159" t="s">
        <v>47</v>
      </c>
    </row>
    <row r="2160" spans="1:13" x14ac:dyDescent="0.35">
      <c r="A2160" s="6">
        <v>45617</v>
      </c>
      <c r="B2160" t="s">
        <v>1616</v>
      </c>
      <c r="C2160" t="s">
        <v>64</v>
      </c>
      <c r="D2160" t="s">
        <v>564</v>
      </c>
      <c r="E2160">
        <v>2</v>
      </c>
      <c r="F2160">
        <v>1</v>
      </c>
      <c r="I2160" t="s">
        <v>47</v>
      </c>
      <c r="J2160" t="s">
        <v>48</v>
      </c>
      <c r="M2160" t="s">
        <v>47</v>
      </c>
    </row>
    <row r="2161" spans="1:13" hidden="1" x14ac:dyDescent="0.35">
      <c r="A2161" s="6">
        <v>45638</v>
      </c>
      <c r="B2161" t="s">
        <v>1750</v>
      </c>
      <c r="C2161" t="s">
        <v>115</v>
      </c>
      <c r="D2161" t="s">
        <v>149</v>
      </c>
      <c r="E2161">
        <v>20</v>
      </c>
      <c r="F2161">
        <v>2</v>
      </c>
      <c r="G2161" t="s">
        <v>1720</v>
      </c>
    </row>
    <row r="2162" spans="1:13" x14ac:dyDescent="0.35">
      <c r="A2162" s="6">
        <v>45370</v>
      </c>
      <c r="B2162" t="s">
        <v>1372</v>
      </c>
      <c r="C2162" t="s">
        <v>64</v>
      </c>
      <c r="D2162" t="s">
        <v>585</v>
      </c>
      <c r="E2162">
        <v>7</v>
      </c>
      <c r="F2162">
        <v>2</v>
      </c>
      <c r="I2162" t="s">
        <v>47</v>
      </c>
      <c r="J2162" t="s">
        <v>48</v>
      </c>
      <c r="M2162" t="s">
        <v>47</v>
      </c>
    </row>
    <row r="2163" spans="1:13" x14ac:dyDescent="0.35">
      <c r="A2163" s="6">
        <v>45351</v>
      </c>
      <c r="B2163" t="s">
        <v>141</v>
      </c>
      <c r="C2163" t="s">
        <v>115</v>
      </c>
      <c r="D2163">
        <v>7</v>
      </c>
      <c r="E2163">
        <v>4</v>
      </c>
      <c r="F2163">
        <v>2</v>
      </c>
      <c r="I2163" t="s">
        <v>47</v>
      </c>
      <c r="J2163" t="s">
        <v>48</v>
      </c>
      <c r="M2163" t="s">
        <v>47</v>
      </c>
    </row>
    <row r="2164" spans="1:13" hidden="1" x14ac:dyDescent="0.35">
      <c r="A2164" s="6">
        <v>45638</v>
      </c>
      <c r="B2164" t="s">
        <v>1745</v>
      </c>
      <c r="C2164" t="s">
        <v>115</v>
      </c>
      <c r="D2164">
        <v>9</v>
      </c>
      <c r="E2164">
        <v>23</v>
      </c>
      <c r="F2164">
        <v>2</v>
      </c>
      <c r="G2164" t="s">
        <v>1720</v>
      </c>
    </row>
    <row r="2165" spans="1:13" hidden="1" x14ac:dyDescent="0.35">
      <c r="A2165" s="6">
        <v>45638</v>
      </c>
      <c r="B2165" t="s">
        <v>1745</v>
      </c>
      <c r="C2165" t="s">
        <v>115</v>
      </c>
      <c r="D2165">
        <v>9</v>
      </c>
      <c r="E2165">
        <v>23</v>
      </c>
      <c r="F2165">
        <v>2</v>
      </c>
      <c r="G2165" t="s">
        <v>1720</v>
      </c>
    </row>
    <row r="2166" spans="1:13" x14ac:dyDescent="0.35">
      <c r="A2166" s="6">
        <v>45433</v>
      </c>
      <c r="B2166" t="s">
        <v>141</v>
      </c>
      <c r="C2166" t="s">
        <v>53</v>
      </c>
      <c r="D2166">
        <v>5</v>
      </c>
      <c r="E2166">
        <v>19</v>
      </c>
      <c r="F2166">
        <v>1</v>
      </c>
      <c r="I2166" t="s">
        <v>47</v>
      </c>
      <c r="J2166" t="s">
        <v>48</v>
      </c>
      <c r="M2166" t="s">
        <v>47</v>
      </c>
    </row>
    <row r="2167" spans="1:13" x14ac:dyDescent="0.35">
      <c r="A2167" s="6">
        <v>45433</v>
      </c>
      <c r="B2167" t="s">
        <v>141</v>
      </c>
      <c r="C2167" t="s">
        <v>53</v>
      </c>
      <c r="D2167">
        <v>5</v>
      </c>
      <c r="E2167">
        <v>19</v>
      </c>
      <c r="F2167">
        <v>1</v>
      </c>
      <c r="G2167" t="s">
        <v>35</v>
      </c>
      <c r="L2167" t="s">
        <v>47</v>
      </c>
      <c r="M2167" t="s">
        <v>47</v>
      </c>
    </row>
    <row r="2168" spans="1:13" hidden="1" x14ac:dyDescent="0.35">
      <c r="A2168" s="6">
        <v>45638</v>
      </c>
      <c r="B2168" t="s">
        <v>1094</v>
      </c>
      <c r="C2168" t="s">
        <v>115</v>
      </c>
      <c r="D2168">
        <v>10</v>
      </c>
      <c r="E2168">
        <v>14</v>
      </c>
      <c r="F2168">
        <v>2</v>
      </c>
      <c r="G2168" t="s">
        <v>1720</v>
      </c>
    </row>
    <row r="2169" spans="1:13" hidden="1" x14ac:dyDescent="0.35">
      <c r="A2169" s="6">
        <v>45638</v>
      </c>
      <c r="B2169" t="s">
        <v>1748</v>
      </c>
      <c r="C2169" t="s">
        <v>53</v>
      </c>
      <c r="D2169" t="s">
        <v>430</v>
      </c>
      <c r="E2169">
        <v>13</v>
      </c>
      <c r="F2169">
        <v>2</v>
      </c>
      <c r="G2169" t="s">
        <v>827</v>
      </c>
    </row>
    <row r="2170" spans="1:13" x14ac:dyDescent="0.35">
      <c r="A2170" s="6">
        <v>45434</v>
      </c>
      <c r="B2170" t="s">
        <v>141</v>
      </c>
      <c r="C2170" t="s">
        <v>53</v>
      </c>
      <c r="D2170">
        <v>5</v>
      </c>
      <c r="E2170">
        <v>14</v>
      </c>
      <c r="F2170">
        <v>2</v>
      </c>
      <c r="I2170" t="s">
        <v>47</v>
      </c>
      <c r="J2170" t="s">
        <v>48</v>
      </c>
      <c r="M2170" t="s">
        <v>47</v>
      </c>
    </row>
    <row r="2171" spans="1:13" x14ac:dyDescent="0.35">
      <c r="A2171" s="6">
        <v>45434</v>
      </c>
      <c r="B2171" t="s">
        <v>141</v>
      </c>
      <c r="C2171" t="s">
        <v>53</v>
      </c>
      <c r="D2171">
        <v>5</v>
      </c>
      <c r="E2171">
        <v>18</v>
      </c>
      <c r="F2171">
        <v>2</v>
      </c>
      <c r="G2171" t="s">
        <v>1332</v>
      </c>
      <c r="L2171" t="s">
        <v>47</v>
      </c>
      <c r="M2171" t="s">
        <v>47</v>
      </c>
    </row>
    <row r="2172" spans="1:13" hidden="1" x14ac:dyDescent="0.35">
      <c r="A2172" s="6">
        <v>45638</v>
      </c>
      <c r="B2172" t="s">
        <v>1756</v>
      </c>
      <c r="C2172" t="s">
        <v>55</v>
      </c>
      <c r="D2172" t="s">
        <v>392</v>
      </c>
      <c r="E2172">
        <v>20</v>
      </c>
      <c r="F2172">
        <v>4</v>
      </c>
      <c r="I2172" t="s">
        <v>47</v>
      </c>
      <c r="J2172" t="s">
        <v>48</v>
      </c>
    </row>
    <row r="2173" spans="1:13" hidden="1" x14ac:dyDescent="0.35">
      <c r="A2173" s="6">
        <v>45638</v>
      </c>
      <c r="B2173" t="s">
        <v>1756</v>
      </c>
      <c r="C2173" t="s">
        <v>55</v>
      </c>
      <c r="D2173" t="s">
        <v>392</v>
      </c>
      <c r="E2173">
        <v>20</v>
      </c>
      <c r="F2173">
        <v>4</v>
      </c>
      <c r="I2173" t="s">
        <v>47</v>
      </c>
      <c r="J2173" t="s">
        <v>48</v>
      </c>
    </row>
    <row r="2174" spans="1:13" hidden="1" x14ac:dyDescent="0.35">
      <c r="A2174" s="6">
        <v>45638</v>
      </c>
      <c r="B2174" t="s">
        <v>1756</v>
      </c>
      <c r="C2174" t="s">
        <v>55</v>
      </c>
      <c r="D2174" t="s">
        <v>392</v>
      </c>
      <c r="E2174">
        <v>20</v>
      </c>
      <c r="F2174">
        <v>4</v>
      </c>
      <c r="I2174" t="s">
        <v>47</v>
      </c>
      <c r="J2174" t="s">
        <v>48</v>
      </c>
    </row>
    <row r="2175" spans="1:13" x14ac:dyDescent="0.35">
      <c r="A2175" s="6">
        <v>45435</v>
      </c>
      <c r="B2175" t="s">
        <v>141</v>
      </c>
      <c r="C2175" t="s">
        <v>53</v>
      </c>
      <c r="D2175">
        <v>5</v>
      </c>
      <c r="E2175">
        <v>18</v>
      </c>
      <c r="F2175">
        <v>1</v>
      </c>
      <c r="I2175" t="s">
        <v>47</v>
      </c>
      <c r="J2175" t="s">
        <v>48</v>
      </c>
      <c r="M2175" t="s">
        <v>47</v>
      </c>
    </row>
    <row r="2176" spans="1:13" x14ac:dyDescent="0.35">
      <c r="A2176" s="6">
        <v>45435</v>
      </c>
      <c r="B2176" t="s">
        <v>141</v>
      </c>
      <c r="C2176" t="s">
        <v>53</v>
      </c>
      <c r="D2176">
        <v>5</v>
      </c>
      <c r="E2176">
        <v>18</v>
      </c>
      <c r="F2176">
        <v>2</v>
      </c>
      <c r="G2176" t="s">
        <v>1332</v>
      </c>
      <c r="L2176" t="s">
        <v>47</v>
      </c>
      <c r="M2176" t="s">
        <v>47</v>
      </c>
    </row>
    <row r="2177" spans="1:13" x14ac:dyDescent="0.35">
      <c r="A2177" s="6">
        <v>45621</v>
      </c>
      <c r="B2177" t="s">
        <v>141</v>
      </c>
      <c r="C2177" t="s">
        <v>59</v>
      </c>
      <c r="D2177">
        <v>2</v>
      </c>
      <c r="E2177">
        <v>23</v>
      </c>
      <c r="F2177">
        <v>3</v>
      </c>
      <c r="I2177" t="s">
        <v>47</v>
      </c>
      <c r="J2177" t="s">
        <v>1802</v>
      </c>
      <c r="M2177" t="s">
        <v>47</v>
      </c>
    </row>
    <row r="2178" spans="1:13" hidden="1" x14ac:dyDescent="0.35">
      <c r="A2178" s="6">
        <v>45638</v>
      </c>
      <c r="B2178" t="s">
        <v>1123</v>
      </c>
      <c r="C2178" t="s">
        <v>64</v>
      </c>
      <c r="D2178" t="s">
        <v>585</v>
      </c>
      <c r="E2178">
        <v>19</v>
      </c>
      <c r="F2178">
        <v>5</v>
      </c>
      <c r="I2178" t="s">
        <v>47</v>
      </c>
      <c r="J2178" t="s">
        <v>48</v>
      </c>
    </row>
    <row r="2179" spans="1:13" x14ac:dyDescent="0.35">
      <c r="A2179" s="6">
        <v>45629</v>
      </c>
      <c r="B2179" t="s">
        <v>141</v>
      </c>
      <c r="C2179" t="s">
        <v>59</v>
      </c>
      <c r="D2179">
        <v>0</v>
      </c>
      <c r="E2179">
        <v>21</v>
      </c>
      <c r="F2179">
        <v>2</v>
      </c>
      <c r="G2179" t="s">
        <v>1725</v>
      </c>
      <c r="L2179" t="s">
        <v>47</v>
      </c>
      <c r="M2179" t="s">
        <v>47</v>
      </c>
    </row>
    <row r="2180" spans="1:13" hidden="1" x14ac:dyDescent="0.35">
      <c r="A2180" s="6">
        <v>45638</v>
      </c>
      <c r="B2180" t="s">
        <v>1973</v>
      </c>
      <c r="C2180" t="s">
        <v>64</v>
      </c>
      <c r="D2180" t="s">
        <v>585</v>
      </c>
      <c r="E2180">
        <v>21</v>
      </c>
      <c r="F2180">
        <v>5</v>
      </c>
      <c r="I2180" t="s">
        <v>47</v>
      </c>
      <c r="J2180" t="s">
        <v>48</v>
      </c>
    </row>
    <row r="2181" spans="1:13" x14ac:dyDescent="0.35">
      <c r="A2181" s="6">
        <v>45638</v>
      </c>
      <c r="B2181" t="s">
        <v>141</v>
      </c>
      <c r="C2181" t="s">
        <v>59</v>
      </c>
      <c r="D2181">
        <v>0</v>
      </c>
      <c r="E2181">
        <v>23</v>
      </c>
      <c r="F2181">
        <v>3</v>
      </c>
      <c r="G2181" t="s">
        <v>1725</v>
      </c>
      <c r="L2181" t="s">
        <v>47</v>
      </c>
      <c r="M2181" t="s">
        <v>47</v>
      </c>
    </row>
    <row r="2182" spans="1:13" x14ac:dyDescent="0.35">
      <c r="A2182" s="6">
        <v>45638</v>
      </c>
      <c r="B2182" t="s">
        <v>141</v>
      </c>
      <c r="C2182" t="s">
        <v>59</v>
      </c>
      <c r="D2182">
        <v>0</v>
      </c>
      <c r="E2182">
        <v>23</v>
      </c>
      <c r="F2182">
        <v>4</v>
      </c>
      <c r="G2182" t="s">
        <v>1725</v>
      </c>
      <c r="L2182" t="s">
        <v>47</v>
      </c>
      <c r="M2182" t="s">
        <v>47</v>
      </c>
    </row>
    <row r="2183" spans="1:13" hidden="1" x14ac:dyDescent="0.35">
      <c r="A2183" s="6">
        <v>45638</v>
      </c>
      <c r="B2183" t="s">
        <v>1259</v>
      </c>
      <c r="C2183" t="s">
        <v>225</v>
      </c>
      <c r="D2183" t="s">
        <v>587</v>
      </c>
      <c r="E2183">
        <v>9</v>
      </c>
      <c r="F2183">
        <v>4</v>
      </c>
      <c r="I2183" t="s">
        <v>47</v>
      </c>
      <c r="J2183" t="s">
        <v>48</v>
      </c>
    </row>
    <row r="2184" spans="1:13" hidden="1" x14ac:dyDescent="0.35">
      <c r="A2184" s="6">
        <v>45638</v>
      </c>
      <c r="B2184" t="s">
        <v>1750</v>
      </c>
      <c r="C2184" t="s">
        <v>115</v>
      </c>
      <c r="D2184">
        <v>7</v>
      </c>
      <c r="E2184">
        <v>18</v>
      </c>
      <c r="F2184">
        <v>2</v>
      </c>
      <c r="I2184" t="s">
        <v>47</v>
      </c>
      <c r="J2184" t="s">
        <v>48</v>
      </c>
    </row>
    <row r="2185" spans="1:13" hidden="1" x14ac:dyDescent="0.35">
      <c r="A2185" s="6">
        <v>45638</v>
      </c>
      <c r="B2185" t="s">
        <v>795</v>
      </c>
      <c r="C2185" t="s">
        <v>1266</v>
      </c>
      <c r="D2185" t="s">
        <v>573</v>
      </c>
      <c r="E2185">
        <v>19</v>
      </c>
      <c r="F2185">
        <v>4</v>
      </c>
      <c r="I2185" t="s">
        <v>47</v>
      </c>
      <c r="J2185" t="s">
        <v>48</v>
      </c>
    </row>
    <row r="2186" spans="1:13" x14ac:dyDescent="0.35">
      <c r="A2186" s="6">
        <v>45643</v>
      </c>
      <c r="B2186" t="s">
        <v>141</v>
      </c>
      <c r="C2186" t="s">
        <v>53</v>
      </c>
      <c r="D2186">
        <v>4</v>
      </c>
      <c r="E2186">
        <v>16</v>
      </c>
      <c r="F2186">
        <v>2</v>
      </c>
      <c r="I2186" t="s">
        <v>47</v>
      </c>
      <c r="J2186" t="s">
        <v>1854</v>
      </c>
      <c r="M2186" t="s">
        <v>47</v>
      </c>
    </row>
    <row r="2187" spans="1:13" x14ac:dyDescent="0.35">
      <c r="A2187" s="6">
        <v>45644</v>
      </c>
      <c r="B2187" t="s">
        <v>141</v>
      </c>
      <c r="C2187" t="s">
        <v>59</v>
      </c>
      <c r="D2187">
        <v>2</v>
      </c>
      <c r="E2187">
        <v>6</v>
      </c>
      <c r="F2187">
        <v>4</v>
      </c>
      <c r="I2187" t="s">
        <v>47</v>
      </c>
      <c r="J2187" t="s">
        <v>48</v>
      </c>
      <c r="M2187" t="s">
        <v>47</v>
      </c>
    </row>
    <row r="2188" spans="1:13" hidden="1" x14ac:dyDescent="0.35">
      <c r="A2188" s="6">
        <v>45638</v>
      </c>
      <c r="B2188" t="s">
        <v>1988</v>
      </c>
      <c r="C2188" t="s">
        <v>50</v>
      </c>
      <c r="D2188">
        <v>7</v>
      </c>
      <c r="E2188">
        <v>19</v>
      </c>
      <c r="F2188">
        <v>2</v>
      </c>
      <c r="I2188" t="s">
        <v>47</v>
      </c>
      <c r="J2188" t="s">
        <v>48</v>
      </c>
    </row>
    <row r="2189" spans="1:13" hidden="1" x14ac:dyDescent="0.35">
      <c r="A2189" s="6">
        <v>45638</v>
      </c>
      <c r="B2189" t="s">
        <v>1990</v>
      </c>
      <c r="C2189" t="s">
        <v>55</v>
      </c>
      <c r="D2189" t="s">
        <v>392</v>
      </c>
      <c r="E2189">
        <v>6</v>
      </c>
      <c r="F2189">
        <v>1</v>
      </c>
      <c r="I2189" t="s">
        <v>47</v>
      </c>
      <c r="J2189" t="s">
        <v>48</v>
      </c>
    </row>
    <row r="2190" spans="1:13" hidden="1" x14ac:dyDescent="0.35">
      <c r="A2190" s="6">
        <v>45638</v>
      </c>
      <c r="B2190" t="s">
        <v>1991</v>
      </c>
      <c r="C2190" t="s">
        <v>59</v>
      </c>
      <c r="D2190" t="s">
        <v>563</v>
      </c>
      <c r="E2190">
        <v>21</v>
      </c>
      <c r="F2190">
        <v>2</v>
      </c>
      <c r="I2190" t="s">
        <v>47</v>
      </c>
      <c r="J2190" t="s">
        <v>48</v>
      </c>
    </row>
    <row r="2191" spans="1:13" hidden="1" x14ac:dyDescent="0.35">
      <c r="A2191" s="6">
        <v>45638</v>
      </c>
      <c r="B2191" t="s">
        <v>1991</v>
      </c>
      <c r="C2191" t="s">
        <v>59</v>
      </c>
      <c r="D2191" t="s">
        <v>563</v>
      </c>
      <c r="E2191">
        <v>21</v>
      </c>
      <c r="F2191">
        <v>2</v>
      </c>
      <c r="I2191" t="s">
        <v>47</v>
      </c>
      <c r="J2191" t="s">
        <v>48</v>
      </c>
    </row>
    <row r="2192" spans="1:13" hidden="1" x14ac:dyDescent="0.35">
      <c r="A2192" s="6">
        <v>45638</v>
      </c>
      <c r="B2192" t="s">
        <v>1812</v>
      </c>
      <c r="C2192" t="s">
        <v>115</v>
      </c>
      <c r="D2192" t="s">
        <v>334</v>
      </c>
      <c r="E2192">
        <v>10</v>
      </c>
      <c r="F2192">
        <v>5</v>
      </c>
      <c r="I2192" t="s">
        <v>47</v>
      </c>
      <c r="J2192" t="s">
        <v>48</v>
      </c>
    </row>
    <row r="2193" spans="1:13" x14ac:dyDescent="0.35">
      <c r="A2193" s="6">
        <v>45644</v>
      </c>
      <c r="B2193" t="s">
        <v>141</v>
      </c>
      <c r="C2193" t="s">
        <v>59</v>
      </c>
      <c r="D2193">
        <v>2</v>
      </c>
      <c r="E2193">
        <v>6</v>
      </c>
      <c r="F2193">
        <v>4</v>
      </c>
      <c r="I2193" t="s">
        <v>47</v>
      </c>
      <c r="J2193" t="s">
        <v>48</v>
      </c>
      <c r="M2193" t="s">
        <v>47</v>
      </c>
    </row>
    <row r="2194" spans="1:13" hidden="1" x14ac:dyDescent="0.35">
      <c r="A2194" s="6">
        <v>45638</v>
      </c>
      <c r="B2194" t="s">
        <v>1992</v>
      </c>
      <c r="C2194" t="s">
        <v>115</v>
      </c>
      <c r="D2194">
        <v>9</v>
      </c>
      <c r="E2194">
        <v>21</v>
      </c>
      <c r="F2194">
        <v>2</v>
      </c>
      <c r="I2194" t="s">
        <v>47</v>
      </c>
    </row>
    <row r="2195" spans="1:13" hidden="1" x14ac:dyDescent="0.35">
      <c r="A2195" s="6">
        <v>45638</v>
      </c>
      <c r="B2195" t="s">
        <v>1992</v>
      </c>
      <c r="C2195" t="s">
        <v>115</v>
      </c>
      <c r="D2195">
        <v>9</v>
      </c>
      <c r="E2195">
        <v>21</v>
      </c>
      <c r="F2195">
        <v>2</v>
      </c>
      <c r="I2195" t="s">
        <v>47</v>
      </c>
    </row>
    <row r="2196" spans="1:13" x14ac:dyDescent="0.35">
      <c r="A2196" s="6">
        <v>45629</v>
      </c>
      <c r="B2196" t="s">
        <v>141</v>
      </c>
      <c r="C2196" t="s">
        <v>53</v>
      </c>
      <c r="E2196">
        <v>21</v>
      </c>
      <c r="F2196">
        <v>2</v>
      </c>
      <c r="I2196" t="s">
        <v>47</v>
      </c>
      <c r="J2196" t="s">
        <v>48</v>
      </c>
      <c r="M2196" t="s">
        <v>47</v>
      </c>
    </row>
    <row r="2197" spans="1:13" hidden="1" x14ac:dyDescent="0.35">
      <c r="A2197" s="6">
        <v>45638</v>
      </c>
      <c r="B2197" t="s">
        <v>1991</v>
      </c>
      <c r="C2197" t="s">
        <v>53</v>
      </c>
      <c r="D2197" t="s">
        <v>430</v>
      </c>
      <c r="E2197">
        <v>21</v>
      </c>
      <c r="F2197">
        <v>2</v>
      </c>
      <c r="I2197" t="s">
        <v>47</v>
      </c>
      <c r="J2197" t="s">
        <v>48</v>
      </c>
    </row>
    <row r="2198" spans="1:13" hidden="1" x14ac:dyDescent="0.35">
      <c r="A2198" s="6">
        <v>45638</v>
      </c>
      <c r="B2198" t="s">
        <v>1885</v>
      </c>
      <c r="C2198" t="s">
        <v>55</v>
      </c>
      <c r="D2198" t="s">
        <v>158</v>
      </c>
      <c r="E2198">
        <v>9</v>
      </c>
      <c r="F2198">
        <v>2</v>
      </c>
      <c r="I2198" t="s">
        <v>47</v>
      </c>
      <c r="J2198" t="s">
        <v>48</v>
      </c>
    </row>
    <row r="2199" spans="1:13" hidden="1" x14ac:dyDescent="0.35">
      <c r="A2199" s="6">
        <v>45638</v>
      </c>
      <c r="B2199" t="s">
        <v>1991</v>
      </c>
      <c r="C2199" t="s">
        <v>53</v>
      </c>
      <c r="D2199" t="s">
        <v>567</v>
      </c>
      <c r="E2199">
        <v>21</v>
      </c>
      <c r="F2199">
        <v>2</v>
      </c>
      <c r="I2199" t="s">
        <v>47</v>
      </c>
      <c r="J2199" t="s">
        <v>48</v>
      </c>
    </row>
    <row r="2200" spans="1:13" hidden="1" x14ac:dyDescent="0.35">
      <c r="A2200" s="6">
        <v>45638</v>
      </c>
      <c r="B2200" t="s">
        <v>1991</v>
      </c>
      <c r="C2200" t="s">
        <v>64</v>
      </c>
      <c r="D2200" t="s">
        <v>585</v>
      </c>
      <c r="E2200">
        <v>21</v>
      </c>
      <c r="F2200">
        <v>2</v>
      </c>
      <c r="I2200" t="s">
        <v>47</v>
      </c>
      <c r="J2200" t="s">
        <v>48</v>
      </c>
    </row>
    <row r="2201" spans="1:13" x14ac:dyDescent="0.35">
      <c r="A2201" s="6">
        <v>45582</v>
      </c>
      <c r="B2201" t="s">
        <v>2028</v>
      </c>
      <c r="C2201" t="s">
        <v>53</v>
      </c>
      <c r="D2201" t="s">
        <v>249</v>
      </c>
      <c r="E2201">
        <v>16</v>
      </c>
      <c r="F2201">
        <v>2</v>
      </c>
      <c r="I2201" t="s">
        <v>47</v>
      </c>
      <c r="J2201" t="s">
        <v>48</v>
      </c>
      <c r="M2201" t="s">
        <v>47</v>
      </c>
    </row>
    <row r="2202" spans="1:13" x14ac:dyDescent="0.35">
      <c r="A2202" s="6">
        <v>45426</v>
      </c>
      <c r="B2202" t="s">
        <v>1539</v>
      </c>
      <c r="C2202" t="s">
        <v>53</v>
      </c>
      <c r="D2202">
        <v>5</v>
      </c>
      <c r="E2202">
        <v>24</v>
      </c>
      <c r="F2202">
        <v>2</v>
      </c>
      <c r="I2202" t="s">
        <v>47</v>
      </c>
      <c r="J2202" t="s">
        <v>48</v>
      </c>
      <c r="M2202" t="s">
        <v>47</v>
      </c>
    </row>
    <row r="2203" spans="1:13" x14ac:dyDescent="0.35">
      <c r="A2203" s="6">
        <v>45327</v>
      </c>
      <c r="B2203" t="s">
        <v>247</v>
      </c>
      <c r="C2203" t="s">
        <v>59</v>
      </c>
      <c r="D2203">
        <v>2</v>
      </c>
      <c r="E2203">
        <v>22</v>
      </c>
      <c r="F2203">
        <v>3</v>
      </c>
      <c r="I2203" t="s">
        <v>47</v>
      </c>
      <c r="J2203" t="s">
        <v>48</v>
      </c>
      <c r="M2203" t="s">
        <v>47</v>
      </c>
    </row>
    <row r="2204" spans="1:13" x14ac:dyDescent="0.35">
      <c r="A2204" s="6">
        <v>45345</v>
      </c>
      <c r="B2204" t="s">
        <v>247</v>
      </c>
      <c r="C2204" t="s">
        <v>53</v>
      </c>
      <c r="D2204" t="s">
        <v>249</v>
      </c>
      <c r="E2204">
        <v>6</v>
      </c>
      <c r="F2204">
        <v>2</v>
      </c>
      <c r="I2204" t="s">
        <v>47</v>
      </c>
      <c r="J2204" t="s">
        <v>48</v>
      </c>
      <c r="M2204" t="s">
        <v>47</v>
      </c>
    </row>
    <row r="2205" spans="1:13" hidden="1" x14ac:dyDescent="0.35">
      <c r="A2205" s="6">
        <v>45638</v>
      </c>
      <c r="B2205" t="s">
        <v>1993</v>
      </c>
      <c r="C2205" t="s">
        <v>115</v>
      </c>
      <c r="D2205">
        <v>8</v>
      </c>
      <c r="E2205">
        <v>4</v>
      </c>
      <c r="F2205">
        <v>2</v>
      </c>
      <c r="I2205" t="s">
        <v>47</v>
      </c>
      <c r="J2205" t="s">
        <v>48</v>
      </c>
    </row>
    <row r="2206" spans="1:13" hidden="1" x14ac:dyDescent="0.35">
      <c r="A2206" s="6">
        <v>45638</v>
      </c>
      <c r="B2206" t="s">
        <v>1994</v>
      </c>
      <c r="C2206" t="s">
        <v>115</v>
      </c>
      <c r="D2206" t="s">
        <v>353</v>
      </c>
      <c r="E2206">
        <v>4</v>
      </c>
      <c r="F2206">
        <v>2</v>
      </c>
      <c r="I2206" t="s">
        <v>47</v>
      </c>
      <c r="J2206" t="s">
        <v>48</v>
      </c>
    </row>
    <row r="2207" spans="1:13" hidden="1" x14ac:dyDescent="0.35">
      <c r="A2207" s="6">
        <v>45638</v>
      </c>
      <c r="B2207" t="s">
        <v>1995</v>
      </c>
      <c r="C2207" t="s">
        <v>115</v>
      </c>
      <c r="D2207" t="s">
        <v>1996</v>
      </c>
      <c r="E2207">
        <v>7</v>
      </c>
      <c r="F2207">
        <v>4</v>
      </c>
      <c r="I2207" t="s">
        <v>47</v>
      </c>
      <c r="J2207" t="s">
        <v>705</v>
      </c>
    </row>
    <row r="2208" spans="1:13" x14ac:dyDescent="0.35">
      <c r="A2208" s="6">
        <v>45376</v>
      </c>
      <c r="B2208" t="s">
        <v>247</v>
      </c>
      <c r="C2208" t="s">
        <v>53</v>
      </c>
      <c r="E2208">
        <v>13</v>
      </c>
      <c r="F2208">
        <v>3</v>
      </c>
      <c r="I2208" t="s">
        <v>47</v>
      </c>
      <c r="J2208" t="s">
        <v>48</v>
      </c>
      <c r="M2208" t="s">
        <v>47</v>
      </c>
    </row>
    <row r="2209" spans="1:13" x14ac:dyDescent="0.35">
      <c r="A2209" s="6">
        <v>45426</v>
      </c>
      <c r="B2209" t="s">
        <v>247</v>
      </c>
      <c r="C2209" t="s">
        <v>59</v>
      </c>
      <c r="D2209">
        <v>1</v>
      </c>
      <c r="E2209">
        <v>24</v>
      </c>
      <c r="F2209">
        <v>3</v>
      </c>
      <c r="I2209" t="s">
        <v>47</v>
      </c>
      <c r="J2209" t="s">
        <v>48</v>
      </c>
      <c r="M2209" t="s">
        <v>47</v>
      </c>
    </row>
    <row r="2210" spans="1:13" x14ac:dyDescent="0.35">
      <c r="A2210" s="6">
        <v>45460</v>
      </c>
      <c r="B2210" t="s">
        <v>247</v>
      </c>
      <c r="C2210" t="s">
        <v>115</v>
      </c>
      <c r="D2210">
        <v>10</v>
      </c>
      <c r="E2210">
        <v>8</v>
      </c>
      <c r="F2210">
        <v>1</v>
      </c>
      <c r="I2210" t="s">
        <v>47</v>
      </c>
      <c r="J2210" t="s">
        <v>48</v>
      </c>
      <c r="M2210" t="s">
        <v>47</v>
      </c>
    </row>
    <row r="2211" spans="1:13" x14ac:dyDescent="0.35">
      <c r="A2211" s="6">
        <v>45548</v>
      </c>
      <c r="B2211" t="s">
        <v>247</v>
      </c>
      <c r="C2211" t="s">
        <v>59</v>
      </c>
      <c r="D2211">
        <v>1</v>
      </c>
      <c r="E2211">
        <v>24</v>
      </c>
      <c r="F2211">
        <v>1</v>
      </c>
      <c r="G2211" t="s">
        <v>1400</v>
      </c>
      <c r="L2211" t="s">
        <v>47</v>
      </c>
      <c r="M2211" t="s">
        <v>47</v>
      </c>
    </row>
    <row r="2212" spans="1:13" hidden="1" x14ac:dyDescent="0.35">
      <c r="A2212" s="6">
        <v>45638</v>
      </c>
      <c r="B2212" t="s">
        <v>549</v>
      </c>
      <c r="C2212" t="s">
        <v>53</v>
      </c>
      <c r="D2212" t="s">
        <v>249</v>
      </c>
      <c r="E2212">
        <v>25</v>
      </c>
      <c r="F2212">
        <v>2</v>
      </c>
      <c r="I2212" t="s">
        <v>47</v>
      </c>
      <c r="J2212" t="s">
        <v>48</v>
      </c>
    </row>
    <row r="2213" spans="1:13" hidden="1" x14ac:dyDescent="0.35">
      <c r="A2213" s="6">
        <v>45638</v>
      </c>
      <c r="B2213" t="s">
        <v>549</v>
      </c>
      <c r="C2213" t="s">
        <v>53</v>
      </c>
      <c r="D2213" t="s">
        <v>249</v>
      </c>
      <c r="E2213">
        <v>25</v>
      </c>
      <c r="F2213">
        <v>2</v>
      </c>
      <c r="I2213" t="s">
        <v>47</v>
      </c>
      <c r="J2213" t="s">
        <v>48</v>
      </c>
    </row>
    <row r="2214" spans="1:13" hidden="1" x14ac:dyDescent="0.35">
      <c r="A2214" s="6">
        <v>45638</v>
      </c>
      <c r="B2214" t="s">
        <v>549</v>
      </c>
      <c r="C2214" t="s">
        <v>53</v>
      </c>
      <c r="D2214" t="s">
        <v>249</v>
      </c>
      <c r="E2214">
        <v>25</v>
      </c>
      <c r="F2214">
        <v>2</v>
      </c>
      <c r="I2214" t="s">
        <v>47</v>
      </c>
      <c r="J2214" t="s">
        <v>48</v>
      </c>
    </row>
    <row r="2215" spans="1:13" hidden="1" x14ac:dyDescent="0.35">
      <c r="A2215" s="6">
        <v>45638</v>
      </c>
      <c r="B2215" t="s">
        <v>549</v>
      </c>
      <c r="C2215" t="s">
        <v>53</v>
      </c>
      <c r="D2215" t="s">
        <v>249</v>
      </c>
      <c r="E2215">
        <v>25</v>
      </c>
      <c r="F2215">
        <v>2</v>
      </c>
      <c r="I2215" t="s">
        <v>47</v>
      </c>
      <c r="J2215" t="s">
        <v>48</v>
      </c>
    </row>
    <row r="2216" spans="1:13" hidden="1" x14ac:dyDescent="0.35">
      <c r="A2216" s="6">
        <v>45638</v>
      </c>
      <c r="B2216" t="s">
        <v>758</v>
      </c>
      <c r="C2216" t="s">
        <v>59</v>
      </c>
      <c r="D2216">
        <v>1</v>
      </c>
      <c r="E2216">
        <v>26</v>
      </c>
      <c r="F2216">
        <v>2</v>
      </c>
      <c r="I2216" t="s">
        <v>47</v>
      </c>
      <c r="J2216" t="s">
        <v>48</v>
      </c>
    </row>
    <row r="2217" spans="1:13" hidden="1" x14ac:dyDescent="0.35">
      <c r="A2217" s="6">
        <v>45638</v>
      </c>
      <c r="B2217" t="s">
        <v>758</v>
      </c>
      <c r="C2217" t="s">
        <v>59</v>
      </c>
      <c r="D2217">
        <v>1</v>
      </c>
      <c r="E2217">
        <v>26</v>
      </c>
      <c r="F2217">
        <v>2</v>
      </c>
      <c r="I2217" t="s">
        <v>47</v>
      </c>
      <c r="J2217" t="s">
        <v>48</v>
      </c>
    </row>
    <row r="2218" spans="1:13" hidden="1" x14ac:dyDescent="0.35">
      <c r="A2218" s="6">
        <v>45638</v>
      </c>
      <c r="B2218" t="s">
        <v>949</v>
      </c>
      <c r="C2218" t="s">
        <v>53</v>
      </c>
      <c r="D2218">
        <v>4</v>
      </c>
      <c r="E2218">
        <v>6</v>
      </c>
      <c r="F2218">
        <v>3</v>
      </c>
      <c r="I2218" t="s">
        <v>47</v>
      </c>
      <c r="J2218" t="s">
        <v>48</v>
      </c>
    </row>
    <row r="2219" spans="1:13" x14ac:dyDescent="0.35">
      <c r="A2219" s="6">
        <v>45589</v>
      </c>
      <c r="B2219" t="s">
        <v>247</v>
      </c>
      <c r="C2219" t="s">
        <v>53</v>
      </c>
      <c r="D2219" t="s">
        <v>1247</v>
      </c>
      <c r="E2219">
        <v>7</v>
      </c>
      <c r="F2219">
        <v>2</v>
      </c>
      <c r="G2219" t="s">
        <v>704</v>
      </c>
      <c r="L2219" t="s">
        <v>47</v>
      </c>
      <c r="M2219" t="s">
        <v>47</v>
      </c>
    </row>
    <row r="2220" spans="1:13" x14ac:dyDescent="0.35">
      <c r="A2220" s="6">
        <v>45614</v>
      </c>
      <c r="B2220" t="s">
        <v>247</v>
      </c>
      <c r="C2220" t="s">
        <v>53</v>
      </c>
      <c r="D2220">
        <v>5</v>
      </c>
      <c r="E2220">
        <v>23</v>
      </c>
      <c r="F2220">
        <v>2</v>
      </c>
      <c r="I2220" t="s">
        <v>47</v>
      </c>
      <c r="J2220" t="s">
        <v>48</v>
      </c>
      <c r="M2220" t="s">
        <v>47</v>
      </c>
    </row>
    <row r="2221" spans="1:13" hidden="1" x14ac:dyDescent="0.35">
      <c r="A2221" s="6">
        <v>45638</v>
      </c>
      <c r="B2221" t="s">
        <v>1112</v>
      </c>
      <c r="C2221" t="s">
        <v>115</v>
      </c>
      <c r="D2221">
        <v>10</v>
      </c>
      <c r="E2221">
        <v>26</v>
      </c>
      <c r="F2221">
        <v>2</v>
      </c>
      <c r="I2221" t="s">
        <v>47</v>
      </c>
      <c r="J2221" t="s">
        <v>48</v>
      </c>
    </row>
    <row r="2222" spans="1:13" hidden="1" x14ac:dyDescent="0.35">
      <c r="A2222" s="6">
        <v>45638</v>
      </c>
      <c r="B2222" t="s">
        <v>1112</v>
      </c>
      <c r="C2222" t="s">
        <v>115</v>
      </c>
      <c r="D2222">
        <v>10</v>
      </c>
      <c r="E2222">
        <v>26</v>
      </c>
      <c r="F2222">
        <v>2</v>
      </c>
      <c r="I2222" t="s">
        <v>47</v>
      </c>
      <c r="J2222" t="s">
        <v>48</v>
      </c>
    </row>
    <row r="2223" spans="1:13" hidden="1" x14ac:dyDescent="0.35">
      <c r="A2223" s="6">
        <v>45638</v>
      </c>
      <c r="B2223" t="s">
        <v>1997</v>
      </c>
      <c r="C2223" t="s">
        <v>115</v>
      </c>
      <c r="D2223">
        <v>10</v>
      </c>
      <c r="E2223">
        <v>8</v>
      </c>
      <c r="F2223">
        <v>4</v>
      </c>
      <c r="I2223" t="s">
        <v>47</v>
      </c>
      <c r="J2223" t="s">
        <v>48</v>
      </c>
    </row>
    <row r="2224" spans="1:13" hidden="1" x14ac:dyDescent="0.35">
      <c r="A2224" s="6">
        <v>45638</v>
      </c>
      <c r="B2224" t="s">
        <v>1978</v>
      </c>
      <c r="C2224" t="s">
        <v>115</v>
      </c>
      <c r="D2224" t="s">
        <v>1247</v>
      </c>
      <c r="E2224">
        <v>7</v>
      </c>
      <c r="F2224">
        <v>5</v>
      </c>
      <c r="I2224" t="s">
        <v>47</v>
      </c>
      <c r="J2224" t="s">
        <v>48</v>
      </c>
    </row>
    <row r="2225" spans="1:13" x14ac:dyDescent="0.35">
      <c r="A2225" s="6">
        <v>45614</v>
      </c>
      <c r="B2225" t="s">
        <v>247</v>
      </c>
      <c r="C2225" t="s">
        <v>53</v>
      </c>
      <c r="D2225">
        <v>5</v>
      </c>
      <c r="E2225">
        <v>23</v>
      </c>
      <c r="F2225">
        <v>2</v>
      </c>
      <c r="I2225" t="s">
        <v>47</v>
      </c>
      <c r="J2225" t="s">
        <v>48</v>
      </c>
      <c r="M2225" t="s">
        <v>47</v>
      </c>
    </row>
    <row r="2226" spans="1:13" hidden="1" x14ac:dyDescent="0.35">
      <c r="A2226" s="6">
        <v>45638</v>
      </c>
      <c r="B2226" t="s">
        <v>1998</v>
      </c>
      <c r="C2226" t="s">
        <v>115</v>
      </c>
      <c r="D2226">
        <v>9</v>
      </c>
      <c r="E2226">
        <v>21</v>
      </c>
      <c r="F2226">
        <v>1</v>
      </c>
      <c r="I2226" t="s">
        <v>47</v>
      </c>
      <c r="J2226" t="s">
        <v>48</v>
      </c>
    </row>
    <row r="2227" spans="1:13" hidden="1" x14ac:dyDescent="0.35">
      <c r="A2227" s="6">
        <v>45638</v>
      </c>
      <c r="B2227" t="s">
        <v>1998</v>
      </c>
      <c r="C2227" t="s">
        <v>115</v>
      </c>
      <c r="D2227">
        <v>9</v>
      </c>
      <c r="E2227">
        <v>21</v>
      </c>
      <c r="F2227">
        <v>1</v>
      </c>
      <c r="I2227" t="s">
        <v>47</v>
      </c>
      <c r="J2227" t="s">
        <v>48</v>
      </c>
    </row>
    <row r="2228" spans="1:13" hidden="1" x14ac:dyDescent="0.35">
      <c r="A2228" s="6">
        <v>45638</v>
      </c>
      <c r="B2228" t="s">
        <v>1998</v>
      </c>
      <c r="C2228" t="s">
        <v>115</v>
      </c>
      <c r="D2228">
        <v>8</v>
      </c>
      <c r="E2228">
        <v>21</v>
      </c>
      <c r="F2228">
        <v>1</v>
      </c>
      <c r="I2228" t="s">
        <v>47</v>
      </c>
      <c r="J2228" t="s">
        <v>1854</v>
      </c>
    </row>
    <row r="2229" spans="1:13" hidden="1" x14ac:dyDescent="0.35">
      <c r="A2229" s="6">
        <v>45638</v>
      </c>
      <c r="B2229" t="s">
        <v>1998</v>
      </c>
      <c r="C2229" t="s">
        <v>115</v>
      </c>
      <c r="D2229">
        <v>8</v>
      </c>
      <c r="E2229">
        <v>21</v>
      </c>
      <c r="F2229">
        <v>1</v>
      </c>
      <c r="I2229" t="s">
        <v>47</v>
      </c>
      <c r="J2229" t="s">
        <v>1854</v>
      </c>
    </row>
    <row r="2230" spans="1:13" x14ac:dyDescent="0.35">
      <c r="A2230" s="6">
        <v>45614</v>
      </c>
      <c r="B2230" t="s">
        <v>247</v>
      </c>
      <c r="C2230" t="s">
        <v>53</v>
      </c>
      <c r="D2230">
        <v>5</v>
      </c>
      <c r="E2230">
        <v>23</v>
      </c>
      <c r="F2230">
        <v>2</v>
      </c>
      <c r="I2230" t="s">
        <v>47</v>
      </c>
      <c r="J2230" t="s">
        <v>48</v>
      </c>
      <c r="M2230" t="s">
        <v>47</v>
      </c>
    </row>
    <row r="2231" spans="1:13" hidden="1" x14ac:dyDescent="0.35">
      <c r="A2231" s="6">
        <v>45638</v>
      </c>
      <c r="B2231" t="s">
        <v>1999</v>
      </c>
      <c r="C2231" t="s">
        <v>74</v>
      </c>
      <c r="D2231">
        <v>10</v>
      </c>
      <c r="E2231">
        <v>23</v>
      </c>
      <c r="F2231">
        <v>2</v>
      </c>
      <c r="I2231" t="s">
        <v>47</v>
      </c>
      <c r="J2231" t="s">
        <v>48</v>
      </c>
    </row>
    <row r="2232" spans="1:13" hidden="1" x14ac:dyDescent="0.35">
      <c r="A2232" s="6">
        <v>45638</v>
      </c>
      <c r="B2232" t="s">
        <v>1999</v>
      </c>
      <c r="C2232" t="s">
        <v>74</v>
      </c>
      <c r="D2232">
        <v>10</v>
      </c>
      <c r="E2232">
        <v>23</v>
      </c>
      <c r="F2232">
        <v>2</v>
      </c>
      <c r="I2232" t="s">
        <v>47</v>
      </c>
      <c r="J2232" t="s">
        <v>48</v>
      </c>
    </row>
    <row r="2233" spans="1:13" x14ac:dyDescent="0.35">
      <c r="A2233" s="6">
        <v>45614</v>
      </c>
      <c r="B2233" t="s">
        <v>247</v>
      </c>
      <c r="C2233" t="s">
        <v>53</v>
      </c>
      <c r="D2233" t="s">
        <v>200</v>
      </c>
      <c r="E2233">
        <v>13</v>
      </c>
      <c r="F2233">
        <v>2</v>
      </c>
      <c r="I2233" t="s">
        <v>47</v>
      </c>
      <c r="J2233" t="s">
        <v>48</v>
      </c>
      <c r="M2233" t="s">
        <v>47</v>
      </c>
    </row>
    <row r="2234" spans="1:13" x14ac:dyDescent="0.35">
      <c r="A2234" s="6">
        <v>45623</v>
      </c>
      <c r="B2234" t="s">
        <v>247</v>
      </c>
      <c r="C2234" t="s">
        <v>59</v>
      </c>
      <c r="D2234">
        <v>0</v>
      </c>
      <c r="E2234">
        <v>24</v>
      </c>
      <c r="F2234">
        <v>2</v>
      </c>
      <c r="I2234" t="s">
        <v>47</v>
      </c>
      <c r="J2234" t="s">
        <v>48</v>
      </c>
      <c r="M2234" t="s">
        <v>47</v>
      </c>
    </row>
    <row r="2235" spans="1:13" x14ac:dyDescent="0.35">
      <c r="A2235" s="6">
        <v>45625</v>
      </c>
      <c r="B2235" t="s">
        <v>247</v>
      </c>
      <c r="C2235" t="s">
        <v>115</v>
      </c>
      <c r="D2235">
        <v>9</v>
      </c>
      <c r="E2235">
        <v>21</v>
      </c>
      <c r="F2235">
        <v>1</v>
      </c>
      <c r="I2235" t="s">
        <v>47</v>
      </c>
      <c r="J2235" t="s">
        <v>48</v>
      </c>
      <c r="M2235" t="s">
        <v>47</v>
      </c>
    </row>
    <row r="2236" spans="1:13" x14ac:dyDescent="0.35">
      <c r="A2236" s="6">
        <v>45631</v>
      </c>
      <c r="B2236" t="s">
        <v>247</v>
      </c>
      <c r="C2236" t="s">
        <v>53</v>
      </c>
      <c r="D2236">
        <v>6</v>
      </c>
      <c r="E2236">
        <v>24</v>
      </c>
      <c r="F2236">
        <v>3</v>
      </c>
      <c r="G2236" t="s">
        <v>827</v>
      </c>
      <c r="L2236" t="s">
        <v>47</v>
      </c>
      <c r="M2236" t="s">
        <v>47</v>
      </c>
    </row>
    <row r="2237" spans="1:13" hidden="1" x14ac:dyDescent="0.35">
      <c r="A2237" s="6">
        <v>45639</v>
      </c>
      <c r="B2237" t="s">
        <v>1600</v>
      </c>
      <c r="C2237" t="s">
        <v>115</v>
      </c>
      <c r="D2237">
        <v>9</v>
      </c>
      <c r="E2237">
        <v>24</v>
      </c>
      <c r="F2237">
        <v>2</v>
      </c>
      <c r="G2237" t="s">
        <v>1720</v>
      </c>
    </row>
    <row r="2238" spans="1:13" hidden="1" x14ac:dyDescent="0.35">
      <c r="A2238" s="6">
        <v>45639</v>
      </c>
      <c r="B2238" t="s">
        <v>982</v>
      </c>
      <c r="C2238" t="s">
        <v>59</v>
      </c>
      <c r="D2238">
        <v>2</v>
      </c>
      <c r="E2238">
        <v>23</v>
      </c>
      <c r="F2238">
        <v>3</v>
      </c>
      <c r="G2238" t="s">
        <v>1725</v>
      </c>
    </row>
    <row r="2239" spans="1:13" hidden="1" x14ac:dyDescent="0.35">
      <c r="A2239" s="6">
        <v>45639</v>
      </c>
      <c r="B2239" t="s">
        <v>1667</v>
      </c>
      <c r="C2239" t="s">
        <v>115</v>
      </c>
      <c r="D2239">
        <v>7</v>
      </c>
      <c r="E2239">
        <v>22</v>
      </c>
      <c r="F2239">
        <v>2</v>
      </c>
      <c r="G2239" t="s">
        <v>827</v>
      </c>
    </row>
    <row r="2240" spans="1:13" hidden="1" x14ac:dyDescent="0.35">
      <c r="A2240" s="6">
        <v>45639</v>
      </c>
      <c r="B2240" t="s">
        <v>1600</v>
      </c>
      <c r="C2240" t="s">
        <v>115</v>
      </c>
      <c r="D2240">
        <v>9</v>
      </c>
      <c r="E2240">
        <v>18</v>
      </c>
      <c r="F2240">
        <v>1</v>
      </c>
      <c r="I2240" t="s">
        <v>47</v>
      </c>
      <c r="J2240" t="s">
        <v>48</v>
      </c>
    </row>
    <row r="2241" spans="1:13" hidden="1" x14ac:dyDescent="0.35">
      <c r="A2241" s="6">
        <v>45639</v>
      </c>
      <c r="B2241" t="s">
        <v>1907</v>
      </c>
      <c r="C2241" t="s">
        <v>55</v>
      </c>
      <c r="D2241" t="s">
        <v>1254</v>
      </c>
      <c r="E2241">
        <v>21</v>
      </c>
      <c r="F2241">
        <v>1</v>
      </c>
      <c r="I2241" t="s">
        <v>47</v>
      </c>
    </row>
    <row r="2242" spans="1:13" hidden="1" x14ac:dyDescent="0.35">
      <c r="A2242" s="6">
        <v>45639</v>
      </c>
      <c r="B2242" t="s">
        <v>982</v>
      </c>
      <c r="C2242" t="s">
        <v>59</v>
      </c>
      <c r="D2242">
        <v>2</v>
      </c>
      <c r="E2242">
        <v>22</v>
      </c>
      <c r="F2242">
        <v>3</v>
      </c>
      <c r="I2242" t="s">
        <v>47</v>
      </c>
      <c r="J2242" t="s">
        <v>48</v>
      </c>
    </row>
    <row r="2243" spans="1:13" x14ac:dyDescent="0.35">
      <c r="A2243" s="6">
        <v>45639</v>
      </c>
      <c r="B2243" t="s">
        <v>247</v>
      </c>
      <c r="C2243" t="s">
        <v>59</v>
      </c>
      <c r="D2243">
        <v>1</v>
      </c>
      <c r="E2243">
        <v>21</v>
      </c>
      <c r="F2243">
        <v>3</v>
      </c>
      <c r="I2243" t="s">
        <v>47</v>
      </c>
      <c r="J2243" t="s">
        <v>48</v>
      </c>
      <c r="M2243" t="s">
        <v>47</v>
      </c>
    </row>
    <row r="2244" spans="1:13" hidden="1" x14ac:dyDescent="0.35">
      <c r="A2244" s="6">
        <v>45639</v>
      </c>
      <c r="B2244" t="s">
        <v>1402</v>
      </c>
      <c r="C2244" t="s">
        <v>59</v>
      </c>
      <c r="D2244" t="s">
        <v>1247</v>
      </c>
      <c r="E2244">
        <v>9</v>
      </c>
      <c r="F2244">
        <v>4</v>
      </c>
      <c r="I2244" t="s">
        <v>47</v>
      </c>
      <c r="J2244" t="s">
        <v>48</v>
      </c>
    </row>
    <row r="2245" spans="1:13" hidden="1" x14ac:dyDescent="0.35">
      <c r="A2245" s="6">
        <v>45639</v>
      </c>
      <c r="B2245" t="s">
        <v>1667</v>
      </c>
      <c r="C2245" t="s">
        <v>115</v>
      </c>
      <c r="D2245">
        <v>7</v>
      </c>
      <c r="E2245">
        <v>22</v>
      </c>
      <c r="F2245">
        <v>2</v>
      </c>
      <c r="I2245" t="s">
        <v>47</v>
      </c>
      <c r="J2245" t="s">
        <v>48</v>
      </c>
    </row>
    <row r="2246" spans="1:13" hidden="1" x14ac:dyDescent="0.35">
      <c r="A2246" s="6">
        <v>45639</v>
      </c>
      <c r="B2246" t="s">
        <v>1855</v>
      </c>
      <c r="C2246" t="s">
        <v>115</v>
      </c>
      <c r="D2246" t="s">
        <v>239</v>
      </c>
      <c r="E2246">
        <v>7</v>
      </c>
      <c r="F2246">
        <v>2</v>
      </c>
      <c r="I2246" t="s">
        <v>47</v>
      </c>
      <c r="J2246" t="s">
        <v>48</v>
      </c>
      <c r="K2246" t="s">
        <v>47</v>
      </c>
    </row>
    <row r="2247" spans="1:13" hidden="1" x14ac:dyDescent="0.35">
      <c r="A2247" s="6">
        <v>45639</v>
      </c>
      <c r="B2247" t="s">
        <v>1908</v>
      </c>
      <c r="C2247" t="s">
        <v>115</v>
      </c>
      <c r="D2247" t="s">
        <v>129</v>
      </c>
      <c r="E2247">
        <v>22</v>
      </c>
      <c r="F2247">
        <v>2</v>
      </c>
      <c r="I2247" t="s">
        <v>47</v>
      </c>
      <c r="J2247" t="s">
        <v>48</v>
      </c>
    </row>
    <row r="2248" spans="1:13" hidden="1" x14ac:dyDescent="0.35">
      <c r="A2248" s="6">
        <v>45639</v>
      </c>
      <c r="B2248" t="s">
        <v>1908</v>
      </c>
      <c r="C2248" t="s">
        <v>115</v>
      </c>
      <c r="D2248" t="s">
        <v>129</v>
      </c>
      <c r="E2248">
        <v>22</v>
      </c>
      <c r="F2248">
        <v>2</v>
      </c>
      <c r="I2248" t="s">
        <v>47</v>
      </c>
      <c r="J2248" t="s">
        <v>48</v>
      </c>
    </row>
    <row r="2249" spans="1:13" hidden="1" x14ac:dyDescent="0.35">
      <c r="A2249" s="6">
        <v>45639</v>
      </c>
      <c r="B2249" t="s">
        <v>1908</v>
      </c>
      <c r="C2249" t="s">
        <v>115</v>
      </c>
      <c r="D2249" t="s">
        <v>129</v>
      </c>
      <c r="E2249">
        <v>22</v>
      </c>
      <c r="F2249">
        <v>2</v>
      </c>
      <c r="I2249" t="s">
        <v>47</v>
      </c>
      <c r="J2249" t="s">
        <v>48</v>
      </c>
    </row>
    <row r="2250" spans="1:13" hidden="1" x14ac:dyDescent="0.35">
      <c r="A2250" s="6">
        <v>45639</v>
      </c>
      <c r="B2250" t="s">
        <v>1908</v>
      </c>
      <c r="C2250" t="s">
        <v>115</v>
      </c>
      <c r="D2250" t="s">
        <v>129</v>
      </c>
      <c r="E2250">
        <v>22</v>
      </c>
      <c r="F2250">
        <v>2</v>
      </c>
      <c r="I2250" t="s">
        <v>47</v>
      </c>
      <c r="J2250" t="s">
        <v>48</v>
      </c>
    </row>
    <row r="2251" spans="1:13" hidden="1" x14ac:dyDescent="0.35">
      <c r="A2251" s="6">
        <v>45639</v>
      </c>
      <c r="B2251" t="s">
        <v>1908</v>
      </c>
      <c r="C2251" t="s">
        <v>115</v>
      </c>
      <c r="D2251" t="s">
        <v>129</v>
      </c>
      <c r="E2251">
        <v>22</v>
      </c>
      <c r="F2251">
        <v>2</v>
      </c>
      <c r="I2251" t="s">
        <v>47</v>
      </c>
      <c r="J2251" t="s">
        <v>48</v>
      </c>
    </row>
    <row r="2252" spans="1:13" hidden="1" x14ac:dyDescent="0.35">
      <c r="A2252" s="6">
        <v>45639</v>
      </c>
      <c r="B2252" t="s">
        <v>1908</v>
      </c>
      <c r="C2252" t="s">
        <v>115</v>
      </c>
      <c r="D2252" t="s">
        <v>129</v>
      </c>
      <c r="E2252">
        <v>22</v>
      </c>
      <c r="F2252">
        <v>2</v>
      </c>
      <c r="I2252" t="s">
        <v>47</v>
      </c>
      <c r="J2252" t="s">
        <v>48</v>
      </c>
    </row>
    <row r="2253" spans="1:13" hidden="1" x14ac:dyDescent="0.35">
      <c r="A2253" s="6">
        <v>45639</v>
      </c>
      <c r="B2253" t="s">
        <v>1908</v>
      </c>
      <c r="C2253" t="s">
        <v>115</v>
      </c>
      <c r="D2253" t="s">
        <v>129</v>
      </c>
      <c r="E2253">
        <v>22</v>
      </c>
      <c r="F2253">
        <v>2</v>
      </c>
      <c r="I2253" t="s">
        <v>47</v>
      </c>
      <c r="J2253" t="s">
        <v>48</v>
      </c>
    </row>
    <row r="2254" spans="1:13" hidden="1" x14ac:dyDescent="0.35">
      <c r="A2254" s="6">
        <v>45639</v>
      </c>
      <c r="B2254" t="s">
        <v>1908</v>
      </c>
      <c r="C2254" t="s">
        <v>115</v>
      </c>
      <c r="D2254" t="s">
        <v>129</v>
      </c>
      <c r="E2254">
        <v>22</v>
      </c>
      <c r="F2254">
        <v>2</v>
      </c>
      <c r="I2254" t="s">
        <v>47</v>
      </c>
      <c r="J2254" t="s">
        <v>48</v>
      </c>
    </row>
    <row r="2255" spans="1:13" hidden="1" x14ac:dyDescent="0.35">
      <c r="A2255" s="6">
        <v>45639</v>
      </c>
      <c r="B2255" t="s">
        <v>1908</v>
      </c>
      <c r="C2255" t="s">
        <v>115</v>
      </c>
      <c r="D2255" t="s">
        <v>129</v>
      </c>
      <c r="E2255">
        <v>22</v>
      </c>
      <c r="F2255">
        <v>2</v>
      </c>
      <c r="I2255" t="s">
        <v>47</v>
      </c>
      <c r="J2255" t="s">
        <v>48</v>
      </c>
    </row>
    <row r="2256" spans="1:13" x14ac:dyDescent="0.35">
      <c r="A2256" s="6">
        <v>45393</v>
      </c>
      <c r="B2256" t="s">
        <v>1410</v>
      </c>
      <c r="C2256" t="s">
        <v>59</v>
      </c>
      <c r="D2256">
        <v>0</v>
      </c>
      <c r="E2256">
        <v>16</v>
      </c>
      <c r="F2256">
        <v>3</v>
      </c>
      <c r="I2256" t="s">
        <v>47</v>
      </c>
      <c r="J2256" t="s">
        <v>48</v>
      </c>
      <c r="M2256" t="s">
        <v>47</v>
      </c>
    </row>
    <row r="2257" spans="1:13" x14ac:dyDescent="0.35">
      <c r="A2257" s="6">
        <v>45638</v>
      </c>
      <c r="B2257" t="s">
        <v>1972</v>
      </c>
      <c r="C2257" t="s">
        <v>64</v>
      </c>
      <c r="D2257" t="s">
        <v>585</v>
      </c>
      <c r="E2257">
        <v>22</v>
      </c>
      <c r="F2257">
        <v>4</v>
      </c>
      <c r="I2257" t="s">
        <v>47</v>
      </c>
      <c r="J2257" t="s">
        <v>48</v>
      </c>
      <c r="M2257" t="s">
        <v>47</v>
      </c>
    </row>
    <row r="2258" spans="1:13" x14ac:dyDescent="0.35">
      <c r="A2258" s="6">
        <v>45485</v>
      </c>
      <c r="B2258" t="s">
        <v>415</v>
      </c>
      <c r="C2258" t="s">
        <v>64</v>
      </c>
      <c r="D2258" t="s">
        <v>585</v>
      </c>
      <c r="E2258">
        <v>6</v>
      </c>
      <c r="F2258">
        <v>2</v>
      </c>
      <c r="I2258" t="s">
        <v>47</v>
      </c>
      <c r="J2258" t="s">
        <v>48</v>
      </c>
      <c r="M2258" t="s">
        <v>47</v>
      </c>
    </row>
    <row r="2259" spans="1:13" x14ac:dyDescent="0.35">
      <c r="A2259" s="6">
        <v>45622</v>
      </c>
      <c r="B2259" t="s">
        <v>415</v>
      </c>
      <c r="C2259" t="s">
        <v>64</v>
      </c>
      <c r="D2259" t="s">
        <v>564</v>
      </c>
      <c r="E2259">
        <v>8</v>
      </c>
      <c r="F2259">
        <v>5</v>
      </c>
      <c r="I2259" t="s">
        <v>47</v>
      </c>
      <c r="J2259" t="s">
        <v>48</v>
      </c>
      <c r="M2259" t="s">
        <v>47</v>
      </c>
    </row>
    <row r="2260" spans="1:13" x14ac:dyDescent="0.35">
      <c r="A2260" s="6">
        <v>45583</v>
      </c>
      <c r="B2260" t="s">
        <v>415</v>
      </c>
      <c r="C2260" t="s">
        <v>64</v>
      </c>
      <c r="D2260" t="s">
        <v>585</v>
      </c>
      <c r="E2260">
        <v>7</v>
      </c>
      <c r="F2260">
        <v>3</v>
      </c>
      <c r="I2260" t="s">
        <v>47</v>
      </c>
      <c r="J2260" t="s">
        <v>48</v>
      </c>
      <c r="M2260" t="s">
        <v>47</v>
      </c>
    </row>
    <row r="2261" spans="1:13" hidden="1" x14ac:dyDescent="0.35">
      <c r="A2261" s="6">
        <v>45639</v>
      </c>
      <c r="B2261" t="s">
        <v>1187</v>
      </c>
      <c r="C2261" t="s">
        <v>53</v>
      </c>
      <c r="D2261">
        <v>6</v>
      </c>
      <c r="E2261">
        <v>33</v>
      </c>
      <c r="F2261">
        <v>3</v>
      </c>
      <c r="I2261" t="s">
        <v>47</v>
      </c>
      <c r="J2261" t="s">
        <v>1802</v>
      </c>
    </row>
    <row r="2262" spans="1:13" x14ac:dyDescent="0.35">
      <c r="A2262" s="6">
        <v>45624</v>
      </c>
      <c r="B2262" t="s">
        <v>415</v>
      </c>
      <c r="C2262" t="s">
        <v>64</v>
      </c>
      <c r="D2262" t="s">
        <v>585</v>
      </c>
      <c r="E2262">
        <v>6</v>
      </c>
      <c r="F2262">
        <v>4</v>
      </c>
      <c r="I2262" t="s">
        <v>47</v>
      </c>
      <c r="J2262" t="s">
        <v>48</v>
      </c>
      <c r="M2262" t="s">
        <v>47</v>
      </c>
    </row>
    <row r="2263" spans="1:13" x14ac:dyDescent="0.35">
      <c r="A2263" s="6">
        <v>45623</v>
      </c>
      <c r="B2263" t="s">
        <v>415</v>
      </c>
      <c r="C2263" t="s">
        <v>64</v>
      </c>
      <c r="D2263" t="s">
        <v>585</v>
      </c>
      <c r="E2263">
        <v>10</v>
      </c>
      <c r="F2263">
        <v>3</v>
      </c>
      <c r="I2263" t="s">
        <v>47</v>
      </c>
      <c r="J2263" t="s">
        <v>48</v>
      </c>
      <c r="M2263" t="s">
        <v>47</v>
      </c>
    </row>
    <row r="2264" spans="1:13" x14ac:dyDescent="0.35">
      <c r="A2264" s="6">
        <v>45393</v>
      </c>
      <c r="B2264" t="s">
        <v>808</v>
      </c>
      <c r="C2264" t="s">
        <v>55</v>
      </c>
      <c r="D2264" t="s">
        <v>1412</v>
      </c>
      <c r="E2264">
        <v>25</v>
      </c>
      <c r="F2264">
        <v>4</v>
      </c>
      <c r="I2264" t="s">
        <v>47</v>
      </c>
      <c r="J2264" t="s">
        <v>48</v>
      </c>
      <c r="M2264" t="s">
        <v>47</v>
      </c>
    </row>
    <row r="2265" spans="1:13" hidden="1" x14ac:dyDescent="0.35">
      <c r="A2265" s="6">
        <v>45639</v>
      </c>
      <c r="B2265" t="s">
        <v>1834</v>
      </c>
      <c r="C2265" t="s">
        <v>53</v>
      </c>
      <c r="D2265">
        <v>5</v>
      </c>
      <c r="E2265">
        <v>7</v>
      </c>
      <c r="F2265">
        <v>3</v>
      </c>
      <c r="I2265" t="s">
        <v>47</v>
      </c>
      <c r="J2265" t="s">
        <v>48</v>
      </c>
    </row>
    <row r="2266" spans="1:13" x14ac:dyDescent="0.35">
      <c r="A2266" s="6">
        <v>45617</v>
      </c>
      <c r="B2266" t="s">
        <v>1761</v>
      </c>
      <c r="C2266" t="s">
        <v>55</v>
      </c>
      <c r="D2266" t="s">
        <v>62</v>
      </c>
      <c r="E2266">
        <v>19</v>
      </c>
      <c r="F2266">
        <v>2</v>
      </c>
      <c r="I2266" t="s">
        <v>47</v>
      </c>
      <c r="J2266" t="s">
        <v>48</v>
      </c>
      <c r="M2266" t="s">
        <v>47</v>
      </c>
    </row>
    <row r="2267" spans="1:13" x14ac:dyDescent="0.35">
      <c r="A2267" s="6">
        <v>45617</v>
      </c>
      <c r="B2267" t="s">
        <v>1761</v>
      </c>
      <c r="C2267" t="s">
        <v>55</v>
      </c>
      <c r="D2267" t="s">
        <v>62</v>
      </c>
      <c r="E2267">
        <v>19</v>
      </c>
      <c r="F2267">
        <v>2</v>
      </c>
      <c r="I2267" t="s">
        <v>47</v>
      </c>
      <c r="J2267" t="s">
        <v>48</v>
      </c>
      <c r="M2267" t="s">
        <v>47</v>
      </c>
    </row>
    <row r="2268" spans="1:13" x14ac:dyDescent="0.35">
      <c r="A2268" s="6">
        <v>45447</v>
      </c>
      <c r="B2268" s="6" t="s">
        <v>1574</v>
      </c>
      <c r="C2268" t="s">
        <v>1266</v>
      </c>
      <c r="D2268" t="s">
        <v>573</v>
      </c>
      <c r="E2268">
        <v>4</v>
      </c>
      <c r="F2268">
        <v>3</v>
      </c>
      <c r="I2268" t="s">
        <v>47</v>
      </c>
      <c r="J2268" t="s">
        <v>48</v>
      </c>
      <c r="M2268" t="s">
        <v>47</v>
      </c>
    </row>
    <row r="2269" spans="1:13" hidden="1" x14ac:dyDescent="0.35">
      <c r="A2269" s="6">
        <v>45639</v>
      </c>
      <c r="B2269" t="s">
        <v>1911</v>
      </c>
      <c r="C2269" t="s">
        <v>115</v>
      </c>
      <c r="D2269">
        <v>7</v>
      </c>
      <c r="E2269">
        <v>9</v>
      </c>
      <c r="F2269">
        <v>4</v>
      </c>
      <c r="I2269" t="s">
        <v>47</v>
      </c>
      <c r="J2269" t="s">
        <v>48</v>
      </c>
    </row>
    <row r="2270" spans="1:13" hidden="1" x14ac:dyDescent="0.35">
      <c r="A2270" s="6">
        <v>45639</v>
      </c>
      <c r="B2270" t="s">
        <v>1216</v>
      </c>
      <c r="C2270" t="s">
        <v>55</v>
      </c>
      <c r="D2270" t="s">
        <v>62</v>
      </c>
      <c r="E2270">
        <v>14</v>
      </c>
      <c r="F2270">
        <v>1</v>
      </c>
      <c r="I2270" t="s">
        <v>47</v>
      </c>
      <c r="J2270" t="s">
        <v>48</v>
      </c>
    </row>
    <row r="2271" spans="1:13" x14ac:dyDescent="0.35">
      <c r="A2271" s="6">
        <v>45622</v>
      </c>
      <c r="B2271" t="s">
        <v>1809</v>
      </c>
      <c r="C2271" t="s">
        <v>1266</v>
      </c>
      <c r="E2271">
        <v>4</v>
      </c>
      <c r="F2271">
        <v>3</v>
      </c>
      <c r="I2271" t="s">
        <v>47</v>
      </c>
      <c r="J2271" t="s">
        <v>48</v>
      </c>
      <c r="M2271" t="s">
        <v>47</v>
      </c>
    </row>
    <row r="2272" spans="1:13" x14ac:dyDescent="0.35">
      <c r="A2272" s="6">
        <v>45436</v>
      </c>
      <c r="B2272" t="s">
        <v>1507</v>
      </c>
      <c r="C2272" t="s">
        <v>115</v>
      </c>
      <c r="D2272">
        <v>7</v>
      </c>
      <c r="E2272">
        <v>3</v>
      </c>
      <c r="F2272">
        <v>1</v>
      </c>
      <c r="I2272" t="s">
        <v>47</v>
      </c>
      <c r="J2272" t="s">
        <v>48</v>
      </c>
      <c r="M2272" t="s">
        <v>47</v>
      </c>
    </row>
    <row r="2273" spans="1:13" x14ac:dyDescent="0.35">
      <c r="A2273" s="6">
        <v>45385</v>
      </c>
      <c r="B2273" t="s">
        <v>1037</v>
      </c>
      <c r="C2273" t="s">
        <v>64</v>
      </c>
      <c r="D2273" t="s">
        <v>585</v>
      </c>
      <c r="E2273">
        <v>4</v>
      </c>
      <c r="F2273">
        <v>1</v>
      </c>
      <c r="I2273" t="s">
        <v>47</v>
      </c>
      <c r="J2273" t="s">
        <v>48</v>
      </c>
      <c r="M2273" t="s">
        <v>47</v>
      </c>
    </row>
    <row r="2274" spans="1:13" x14ac:dyDescent="0.35">
      <c r="A2274" s="6">
        <v>45426</v>
      </c>
      <c r="B2274" t="s">
        <v>1037</v>
      </c>
      <c r="C2274" t="s">
        <v>64</v>
      </c>
      <c r="D2274" t="s">
        <v>585</v>
      </c>
      <c r="E2274">
        <v>8</v>
      </c>
      <c r="F2274">
        <v>2</v>
      </c>
      <c r="I2274" t="s">
        <v>47</v>
      </c>
      <c r="J2274" t="s">
        <v>48</v>
      </c>
      <c r="M2274" t="s">
        <v>47</v>
      </c>
    </row>
    <row r="2275" spans="1:13" hidden="1" x14ac:dyDescent="0.35">
      <c r="A2275" s="6">
        <v>45639</v>
      </c>
      <c r="B2275" t="s">
        <v>1913</v>
      </c>
      <c r="C2275" t="s">
        <v>74</v>
      </c>
      <c r="D2275">
        <v>10</v>
      </c>
      <c r="E2275">
        <v>27</v>
      </c>
      <c r="F2275">
        <v>2</v>
      </c>
      <c r="I2275" t="s">
        <v>47</v>
      </c>
      <c r="J2275" t="s">
        <v>48</v>
      </c>
    </row>
    <row r="2276" spans="1:13" x14ac:dyDescent="0.35">
      <c r="A2276" s="6">
        <v>45642</v>
      </c>
      <c r="B2276" t="s">
        <v>1037</v>
      </c>
      <c r="C2276" t="s">
        <v>64</v>
      </c>
      <c r="D2276" t="s">
        <v>585</v>
      </c>
      <c r="E2276">
        <v>8</v>
      </c>
      <c r="F2276">
        <v>2</v>
      </c>
      <c r="I2276" t="s">
        <v>47</v>
      </c>
      <c r="J2276" t="s">
        <v>48</v>
      </c>
      <c r="M2276" t="s">
        <v>47</v>
      </c>
    </row>
    <row r="2277" spans="1:13" x14ac:dyDescent="0.35">
      <c r="A2277" s="6">
        <v>45369</v>
      </c>
      <c r="B2277" t="s">
        <v>1165</v>
      </c>
      <c r="C2277" t="s">
        <v>53</v>
      </c>
      <c r="D2277">
        <v>5</v>
      </c>
      <c r="E2277">
        <v>27</v>
      </c>
      <c r="F2277">
        <v>3</v>
      </c>
      <c r="I2277" t="s">
        <v>47</v>
      </c>
      <c r="J2277" t="s">
        <v>360</v>
      </c>
      <c r="M2277" t="s">
        <v>47</v>
      </c>
    </row>
    <row r="2278" spans="1:13" x14ac:dyDescent="0.35">
      <c r="A2278" s="6">
        <v>45370</v>
      </c>
      <c r="B2278" t="s">
        <v>1165</v>
      </c>
      <c r="C2278" t="s">
        <v>53</v>
      </c>
      <c r="D2278">
        <v>6</v>
      </c>
      <c r="E2278">
        <v>22</v>
      </c>
      <c r="F2278">
        <v>2</v>
      </c>
      <c r="G2278" t="s">
        <v>35</v>
      </c>
      <c r="L2278" t="s">
        <v>47</v>
      </c>
      <c r="M2278" t="s">
        <v>47</v>
      </c>
    </row>
    <row r="2279" spans="1:13" hidden="1" x14ac:dyDescent="0.35">
      <c r="A2279" s="6">
        <v>45639</v>
      </c>
      <c r="B2279" t="s">
        <v>1914</v>
      </c>
      <c r="C2279" t="s">
        <v>115</v>
      </c>
      <c r="D2279" t="s">
        <v>311</v>
      </c>
      <c r="E2279">
        <v>3</v>
      </c>
      <c r="F2279">
        <v>3</v>
      </c>
      <c r="H2279" t="s">
        <v>47</v>
      </c>
      <c r="J2279" t="s">
        <v>48</v>
      </c>
    </row>
    <row r="2280" spans="1:13" hidden="1" x14ac:dyDescent="0.35">
      <c r="A2280" s="6">
        <v>45639</v>
      </c>
      <c r="B2280" t="s">
        <v>658</v>
      </c>
      <c r="C2280" t="s">
        <v>115</v>
      </c>
      <c r="D2280" t="s">
        <v>204</v>
      </c>
      <c r="E2280">
        <v>14</v>
      </c>
      <c r="F2280">
        <v>1</v>
      </c>
      <c r="I2280" t="s">
        <v>47</v>
      </c>
      <c r="J2280" t="s">
        <v>48</v>
      </c>
    </row>
    <row r="2281" spans="1:13" hidden="1" x14ac:dyDescent="0.35">
      <c r="A2281" s="6">
        <v>45639</v>
      </c>
      <c r="B2281" t="s">
        <v>658</v>
      </c>
      <c r="C2281" t="s">
        <v>115</v>
      </c>
      <c r="D2281" t="s">
        <v>204</v>
      </c>
      <c r="E2281">
        <v>14</v>
      </c>
      <c r="F2281">
        <v>1</v>
      </c>
      <c r="I2281" t="s">
        <v>47</v>
      </c>
      <c r="J2281" t="s">
        <v>48</v>
      </c>
    </row>
    <row r="2282" spans="1:13" hidden="1" x14ac:dyDescent="0.35">
      <c r="A2282" s="6">
        <v>45639</v>
      </c>
      <c r="B2282" t="s">
        <v>1915</v>
      </c>
      <c r="C2282" t="s">
        <v>55</v>
      </c>
      <c r="D2282" t="s">
        <v>158</v>
      </c>
      <c r="E2282">
        <v>3</v>
      </c>
      <c r="F2282">
        <v>2</v>
      </c>
      <c r="I2282" t="s">
        <v>47</v>
      </c>
      <c r="J2282" t="s">
        <v>48</v>
      </c>
    </row>
    <row r="2283" spans="1:13" hidden="1" x14ac:dyDescent="0.35">
      <c r="A2283" s="6">
        <v>45639</v>
      </c>
      <c r="B2283" t="s">
        <v>658</v>
      </c>
      <c r="C2283" t="s">
        <v>115</v>
      </c>
      <c r="D2283" t="s">
        <v>204</v>
      </c>
      <c r="E2283">
        <v>14</v>
      </c>
      <c r="F2283">
        <v>1</v>
      </c>
      <c r="I2283" t="s">
        <v>47</v>
      </c>
      <c r="J2283" t="s">
        <v>48</v>
      </c>
    </row>
    <row r="2284" spans="1:13" hidden="1" x14ac:dyDescent="0.35">
      <c r="A2284" s="6">
        <v>45639</v>
      </c>
      <c r="B2284" t="s">
        <v>1449</v>
      </c>
      <c r="C2284" t="s">
        <v>115</v>
      </c>
      <c r="D2284">
        <v>9</v>
      </c>
      <c r="E2284">
        <v>15</v>
      </c>
      <c r="F2284">
        <v>1</v>
      </c>
      <c r="I2284" t="s">
        <v>47</v>
      </c>
      <c r="J2284" t="s">
        <v>48</v>
      </c>
    </row>
    <row r="2285" spans="1:13" x14ac:dyDescent="0.35">
      <c r="A2285" s="6">
        <v>45370</v>
      </c>
      <c r="B2285" t="s">
        <v>1165</v>
      </c>
      <c r="C2285" t="s">
        <v>59</v>
      </c>
      <c r="D2285">
        <v>2</v>
      </c>
      <c r="E2285">
        <v>27</v>
      </c>
      <c r="F2285">
        <v>6</v>
      </c>
      <c r="I2285" t="s">
        <v>47</v>
      </c>
      <c r="J2285" t="s">
        <v>48</v>
      </c>
      <c r="M2285" t="s">
        <v>47</v>
      </c>
    </row>
    <row r="2286" spans="1:13" x14ac:dyDescent="0.35">
      <c r="A2286" s="6">
        <v>45371</v>
      </c>
      <c r="B2286" t="s">
        <v>1165</v>
      </c>
      <c r="C2286" t="s">
        <v>53</v>
      </c>
      <c r="E2286">
        <v>22</v>
      </c>
      <c r="F2286">
        <v>2</v>
      </c>
      <c r="H2286" t="s">
        <v>47</v>
      </c>
      <c r="M2286" t="s">
        <v>47</v>
      </c>
    </row>
    <row r="2287" spans="1:13" x14ac:dyDescent="0.35">
      <c r="A2287" s="6">
        <v>45392</v>
      </c>
      <c r="B2287" t="s">
        <v>1165</v>
      </c>
      <c r="C2287" t="s">
        <v>53</v>
      </c>
      <c r="D2287">
        <v>5</v>
      </c>
      <c r="E2287">
        <v>26</v>
      </c>
      <c r="F2287">
        <v>2</v>
      </c>
      <c r="G2287" t="s">
        <v>37</v>
      </c>
      <c r="L2287" t="s">
        <v>47</v>
      </c>
      <c r="M2287" t="s">
        <v>47</v>
      </c>
    </row>
    <row r="2288" spans="1:13" x14ac:dyDescent="0.35">
      <c r="A2288" s="6">
        <v>45397</v>
      </c>
      <c r="B2288" t="s">
        <v>1165</v>
      </c>
      <c r="C2288" t="s">
        <v>59</v>
      </c>
      <c r="D2288">
        <v>3</v>
      </c>
      <c r="E2288">
        <v>7</v>
      </c>
      <c r="F2288">
        <v>2</v>
      </c>
      <c r="G2288" t="s">
        <v>34</v>
      </c>
      <c r="K2288" t="s">
        <v>47</v>
      </c>
      <c r="L2288" t="s">
        <v>47</v>
      </c>
      <c r="M2288" t="s">
        <v>47</v>
      </c>
    </row>
    <row r="2289" spans="1:13" hidden="1" x14ac:dyDescent="0.35">
      <c r="A2289" s="6">
        <v>45642</v>
      </c>
      <c r="B2289" t="s">
        <v>1751</v>
      </c>
      <c r="C2289" t="s">
        <v>53</v>
      </c>
      <c r="D2289">
        <v>3</v>
      </c>
      <c r="E2289">
        <v>20</v>
      </c>
      <c r="F2289">
        <v>2</v>
      </c>
      <c r="G2289" t="s">
        <v>827</v>
      </c>
    </row>
    <row r="2290" spans="1:13" hidden="1" x14ac:dyDescent="0.35">
      <c r="A2290" s="6">
        <v>45642</v>
      </c>
      <c r="B2290" t="s">
        <v>1751</v>
      </c>
      <c r="C2290" t="s">
        <v>53</v>
      </c>
      <c r="D2290">
        <v>3</v>
      </c>
      <c r="E2290">
        <v>20</v>
      </c>
      <c r="F2290">
        <v>2</v>
      </c>
      <c r="G2290" t="s">
        <v>827</v>
      </c>
    </row>
    <row r="2291" spans="1:13" hidden="1" x14ac:dyDescent="0.35">
      <c r="A2291" s="6">
        <v>45642</v>
      </c>
      <c r="B2291" t="s">
        <v>1751</v>
      </c>
      <c r="C2291" t="s">
        <v>53</v>
      </c>
      <c r="D2291">
        <v>3</v>
      </c>
      <c r="E2291">
        <v>20</v>
      </c>
      <c r="F2291">
        <v>2</v>
      </c>
      <c r="G2291" t="s">
        <v>827</v>
      </c>
    </row>
    <row r="2292" spans="1:13" x14ac:dyDescent="0.35">
      <c r="A2292" s="6">
        <v>45638</v>
      </c>
      <c r="B2292" t="s">
        <v>1165</v>
      </c>
      <c r="C2292" t="s">
        <v>115</v>
      </c>
      <c r="D2292">
        <v>9</v>
      </c>
      <c r="E2292">
        <v>6</v>
      </c>
      <c r="F2292">
        <v>2</v>
      </c>
      <c r="I2292" t="s">
        <v>47</v>
      </c>
      <c r="J2292" t="s">
        <v>48</v>
      </c>
      <c r="M2292" t="s">
        <v>47</v>
      </c>
    </row>
    <row r="2293" spans="1:13" x14ac:dyDescent="0.35">
      <c r="A2293" s="6">
        <v>45642</v>
      </c>
      <c r="B2293" t="s">
        <v>1165</v>
      </c>
      <c r="C2293" t="s">
        <v>53</v>
      </c>
      <c r="D2293">
        <v>6</v>
      </c>
      <c r="E2293">
        <v>22</v>
      </c>
      <c r="F2293">
        <v>3</v>
      </c>
      <c r="I2293" t="s">
        <v>47</v>
      </c>
      <c r="J2293" t="s">
        <v>1854</v>
      </c>
      <c r="M2293" t="s">
        <v>47</v>
      </c>
    </row>
    <row r="2294" spans="1:13" x14ac:dyDescent="0.35">
      <c r="A2294" s="6">
        <v>45643</v>
      </c>
      <c r="B2294" t="s">
        <v>1165</v>
      </c>
      <c r="C2294" t="s">
        <v>59</v>
      </c>
      <c r="D2294">
        <v>2</v>
      </c>
      <c r="E2294">
        <v>28</v>
      </c>
      <c r="F2294">
        <v>3</v>
      </c>
      <c r="G2294" t="s">
        <v>1725</v>
      </c>
      <c r="L2294" t="s">
        <v>47</v>
      </c>
      <c r="M2294" t="s">
        <v>47</v>
      </c>
    </row>
    <row r="2295" spans="1:13" x14ac:dyDescent="0.35">
      <c r="A2295" s="6">
        <v>45643</v>
      </c>
      <c r="B2295" t="s">
        <v>1165</v>
      </c>
      <c r="C2295" t="s">
        <v>59</v>
      </c>
      <c r="D2295">
        <v>2</v>
      </c>
      <c r="E2295">
        <v>24</v>
      </c>
      <c r="F2295">
        <v>3</v>
      </c>
      <c r="I2295" t="s">
        <v>47</v>
      </c>
      <c r="J2295" t="s">
        <v>48</v>
      </c>
      <c r="M2295" t="s">
        <v>47</v>
      </c>
    </row>
    <row r="2296" spans="1:13" x14ac:dyDescent="0.35">
      <c r="A2296" s="6">
        <v>45644</v>
      </c>
      <c r="B2296" t="s">
        <v>1165</v>
      </c>
      <c r="C2296" t="s">
        <v>59</v>
      </c>
      <c r="D2296" t="s">
        <v>587</v>
      </c>
      <c r="E2296">
        <v>18</v>
      </c>
      <c r="F2296">
        <v>3</v>
      </c>
      <c r="I2296" t="s">
        <v>47</v>
      </c>
      <c r="J2296" t="s">
        <v>48</v>
      </c>
      <c r="M2296" t="s">
        <v>47</v>
      </c>
    </row>
    <row r="2297" spans="1:13" x14ac:dyDescent="0.35">
      <c r="A2297" s="6">
        <v>45446</v>
      </c>
      <c r="B2297" t="s">
        <v>257</v>
      </c>
      <c r="C2297" t="s">
        <v>53</v>
      </c>
      <c r="E2297">
        <v>20</v>
      </c>
      <c r="F2297">
        <v>2</v>
      </c>
      <c r="I2297" t="s">
        <v>47</v>
      </c>
      <c r="J2297" t="s">
        <v>48</v>
      </c>
      <c r="M2297" t="s">
        <v>47</v>
      </c>
    </row>
    <row r="2298" spans="1:13" hidden="1" x14ac:dyDescent="0.35">
      <c r="A2298" s="6">
        <v>45642</v>
      </c>
      <c r="B2298" t="s">
        <v>1866</v>
      </c>
      <c r="C2298" t="s">
        <v>53</v>
      </c>
      <c r="D2298" t="s">
        <v>1867</v>
      </c>
      <c r="E2298">
        <v>21</v>
      </c>
      <c r="F2298">
        <v>2</v>
      </c>
      <c r="I2298" t="s">
        <v>47</v>
      </c>
      <c r="J2298" t="s">
        <v>1854</v>
      </c>
    </row>
    <row r="2299" spans="1:13" hidden="1" x14ac:dyDescent="0.35">
      <c r="A2299" s="6">
        <v>45642</v>
      </c>
      <c r="B2299" t="s">
        <v>1866</v>
      </c>
      <c r="C2299" t="s">
        <v>53</v>
      </c>
      <c r="D2299" t="s">
        <v>1867</v>
      </c>
      <c r="E2299">
        <v>21</v>
      </c>
      <c r="F2299">
        <v>2</v>
      </c>
      <c r="I2299" t="s">
        <v>47</v>
      </c>
      <c r="J2299" t="s">
        <v>1854</v>
      </c>
    </row>
    <row r="2300" spans="1:13" hidden="1" x14ac:dyDescent="0.35">
      <c r="A2300" s="6">
        <v>45642</v>
      </c>
      <c r="B2300" t="s">
        <v>1868</v>
      </c>
      <c r="C2300" t="s">
        <v>55</v>
      </c>
      <c r="D2300" t="s">
        <v>392</v>
      </c>
      <c r="E2300">
        <v>9</v>
      </c>
      <c r="F2300">
        <v>2</v>
      </c>
      <c r="I2300" t="s">
        <v>47</v>
      </c>
      <c r="J2300" t="s">
        <v>48</v>
      </c>
    </row>
    <row r="2301" spans="1:13" x14ac:dyDescent="0.35">
      <c r="A2301" s="6">
        <v>45532</v>
      </c>
      <c r="B2301" t="s">
        <v>1670</v>
      </c>
      <c r="C2301" t="s">
        <v>55</v>
      </c>
      <c r="D2301" t="s">
        <v>1671</v>
      </c>
      <c r="E2301">
        <v>22</v>
      </c>
      <c r="F2301">
        <v>1</v>
      </c>
      <c r="I2301" t="s">
        <v>47</v>
      </c>
      <c r="J2301" t="s">
        <v>48</v>
      </c>
      <c r="M2301" t="s">
        <v>47</v>
      </c>
    </row>
    <row r="2302" spans="1:13" hidden="1" x14ac:dyDescent="0.35">
      <c r="A2302" s="6">
        <v>45642</v>
      </c>
      <c r="B2302" t="s">
        <v>1869</v>
      </c>
      <c r="C2302" t="s">
        <v>74</v>
      </c>
      <c r="D2302" t="s">
        <v>129</v>
      </c>
      <c r="E2302">
        <v>22</v>
      </c>
      <c r="F2302">
        <v>1</v>
      </c>
      <c r="I2302" t="s">
        <v>47</v>
      </c>
      <c r="J2302" t="s">
        <v>48</v>
      </c>
    </row>
    <row r="2303" spans="1:13" hidden="1" x14ac:dyDescent="0.35">
      <c r="A2303" s="6">
        <v>45642</v>
      </c>
      <c r="B2303" t="s">
        <v>1869</v>
      </c>
      <c r="C2303" t="s">
        <v>74</v>
      </c>
      <c r="D2303" t="s">
        <v>129</v>
      </c>
      <c r="E2303">
        <v>22</v>
      </c>
      <c r="F2303">
        <v>1</v>
      </c>
      <c r="I2303" t="s">
        <v>47</v>
      </c>
      <c r="J2303" t="s">
        <v>48</v>
      </c>
    </row>
    <row r="2304" spans="1:13" hidden="1" x14ac:dyDescent="0.35">
      <c r="A2304" s="6">
        <v>45642</v>
      </c>
      <c r="B2304" t="s">
        <v>1869</v>
      </c>
      <c r="C2304" t="s">
        <v>74</v>
      </c>
      <c r="D2304" t="s">
        <v>129</v>
      </c>
      <c r="E2304">
        <v>22</v>
      </c>
      <c r="F2304">
        <v>1</v>
      </c>
      <c r="I2304" t="s">
        <v>47</v>
      </c>
      <c r="J2304" t="s">
        <v>48</v>
      </c>
    </row>
    <row r="2305" spans="1:13" hidden="1" x14ac:dyDescent="0.35">
      <c r="A2305" s="6">
        <v>45642</v>
      </c>
      <c r="B2305" t="s">
        <v>1869</v>
      </c>
      <c r="C2305" t="s">
        <v>74</v>
      </c>
      <c r="D2305" t="s">
        <v>129</v>
      </c>
      <c r="E2305">
        <v>22</v>
      </c>
      <c r="F2305">
        <v>1</v>
      </c>
      <c r="I2305" t="s">
        <v>47</v>
      </c>
      <c r="J2305" t="s">
        <v>48</v>
      </c>
    </row>
    <row r="2306" spans="1:13" hidden="1" x14ac:dyDescent="0.35">
      <c r="A2306" s="6">
        <v>45642</v>
      </c>
      <c r="B2306" t="s">
        <v>1869</v>
      </c>
      <c r="C2306" t="s">
        <v>74</v>
      </c>
      <c r="D2306" t="s">
        <v>129</v>
      </c>
      <c r="E2306">
        <v>22</v>
      </c>
      <c r="F2306">
        <v>1</v>
      </c>
      <c r="I2306" t="s">
        <v>47</v>
      </c>
      <c r="J2306" t="s">
        <v>48</v>
      </c>
    </row>
    <row r="2307" spans="1:13" x14ac:dyDescent="0.35">
      <c r="A2307" s="6">
        <v>45615</v>
      </c>
      <c r="B2307" t="s">
        <v>1770</v>
      </c>
      <c r="C2307" t="s">
        <v>55</v>
      </c>
      <c r="D2307" t="s">
        <v>1262</v>
      </c>
      <c r="E2307">
        <v>19</v>
      </c>
      <c r="F2307">
        <v>1</v>
      </c>
      <c r="I2307" t="s">
        <v>47</v>
      </c>
      <c r="J2307" t="s">
        <v>48</v>
      </c>
      <c r="M2307" t="s">
        <v>47</v>
      </c>
    </row>
    <row r="2308" spans="1:13" x14ac:dyDescent="0.35">
      <c r="A2308" s="6">
        <v>45313</v>
      </c>
      <c r="B2308" t="s">
        <v>171</v>
      </c>
      <c r="C2308" t="s">
        <v>55</v>
      </c>
      <c r="D2308" t="s">
        <v>1262</v>
      </c>
      <c r="E2308">
        <v>13</v>
      </c>
      <c r="F2308">
        <v>1</v>
      </c>
      <c r="I2308" t="s">
        <v>47</v>
      </c>
      <c r="J2308" t="s">
        <v>48</v>
      </c>
      <c r="M2308" t="s">
        <v>47</v>
      </c>
    </row>
    <row r="2309" spans="1:13" x14ac:dyDescent="0.35">
      <c r="A2309" s="6">
        <v>45322</v>
      </c>
      <c r="B2309" t="s">
        <v>171</v>
      </c>
      <c r="C2309" t="s">
        <v>55</v>
      </c>
      <c r="D2309" t="s">
        <v>1262</v>
      </c>
      <c r="E2309">
        <v>25</v>
      </c>
      <c r="F2309">
        <v>1</v>
      </c>
      <c r="I2309" t="s">
        <v>47</v>
      </c>
      <c r="M2309" t="s">
        <v>47</v>
      </c>
    </row>
    <row r="2310" spans="1:13" x14ac:dyDescent="0.35">
      <c r="A2310" s="6">
        <v>45324</v>
      </c>
      <c r="B2310" t="s">
        <v>171</v>
      </c>
      <c r="C2310" t="s">
        <v>55</v>
      </c>
      <c r="D2310" t="s">
        <v>1236</v>
      </c>
      <c r="E2310">
        <v>20</v>
      </c>
      <c r="F2310">
        <v>1</v>
      </c>
      <c r="I2310" t="s">
        <v>47</v>
      </c>
      <c r="J2310" t="s">
        <v>48</v>
      </c>
      <c r="M2310" t="s">
        <v>47</v>
      </c>
    </row>
    <row r="2311" spans="1:13" hidden="1" x14ac:dyDescent="0.35">
      <c r="A2311" s="6">
        <v>45642</v>
      </c>
      <c r="B2311" t="s">
        <v>1302</v>
      </c>
      <c r="C2311" t="s">
        <v>115</v>
      </c>
      <c r="D2311">
        <v>9</v>
      </c>
      <c r="E2311">
        <v>12</v>
      </c>
      <c r="F2311">
        <v>4</v>
      </c>
      <c r="I2311" t="s">
        <v>47</v>
      </c>
    </row>
    <row r="2312" spans="1:13" hidden="1" x14ac:dyDescent="0.35">
      <c r="A2312" s="6">
        <v>45642</v>
      </c>
      <c r="B2312" t="s">
        <v>466</v>
      </c>
      <c r="C2312" t="s">
        <v>115</v>
      </c>
      <c r="D2312">
        <v>8</v>
      </c>
      <c r="E2312">
        <v>22</v>
      </c>
      <c r="F2312">
        <v>2</v>
      </c>
      <c r="I2312" t="s">
        <v>47</v>
      </c>
      <c r="J2312" t="s">
        <v>48</v>
      </c>
    </row>
    <row r="2313" spans="1:13" hidden="1" x14ac:dyDescent="0.35">
      <c r="A2313" s="6">
        <v>45642</v>
      </c>
      <c r="B2313" t="s">
        <v>466</v>
      </c>
      <c r="C2313" t="s">
        <v>115</v>
      </c>
      <c r="D2313">
        <v>8</v>
      </c>
      <c r="E2313">
        <v>22</v>
      </c>
      <c r="F2313">
        <v>2</v>
      </c>
      <c r="I2313" t="s">
        <v>47</v>
      </c>
      <c r="J2313" t="s">
        <v>48</v>
      </c>
    </row>
    <row r="2314" spans="1:13" hidden="1" x14ac:dyDescent="0.35">
      <c r="A2314" s="6">
        <v>45642</v>
      </c>
      <c r="B2314" t="s">
        <v>907</v>
      </c>
      <c r="C2314" t="s">
        <v>50</v>
      </c>
      <c r="D2314">
        <v>7</v>
      </c>
      <c r="E2314">
        <v>21</v>
      </c>
      <c r="F2314">
        <v>2</v>
      </c>
      <c r="I2314" t="s">
        <v>47</v>
      </c>
      <c r="J2314" t="s">
        <v>1802</v>
      </c>
    </row>
    <row r="2315" spans="1:13" hidden="1" x14ac:dyDescent="0.35">
      <c r="A2315" s="6">
        <v>45642</v>
      </c>
      <c r="B2315" t="s">
        <v>1600</v>
      </c>
      <c r="C2315" t="s">
        <v>53</v>
      </c>
      <c r="D2315" t="s">
        <v>1247</v>
      </c>
      <c r="E2315">
        <v>6</v>
      </c>
      <c r="F2315">
        <v>3</v>
      </c>
      <c r="I2315" t="s">
        <v>47</v>
      </c>
      <c r="J2315" t="s">
        <v>48</v>
      </c>
      <c r="K2315" t="s">
        <v>47</v>
      </c>
    </row>
    <row r="2316" spans="1:13" hidden="1" x14ac:dyDescent="0.35">
      <c r="A2316" s="6">
        <v>45642</v>
      </c>
      <c r="B2316" t="s">
        <v>1600</v>
      </c>
      <c r="C2316" t="s">
        <v>53</v>
      </c>
      <c r="D2316" t="s">
        <v>1247</v>
      </c>
      <c r="E2316">
        <v>6</v>
      </c>
      <c r="F2316">
        <v>3</v>
      </c>
      <c r="I2316" t="s">
        <v>47</v>
      </c>
      <c r="J2316" t="s">
        <v>48</v>
      </c>
      <c r="K2316" t="s">
        <v>47</v>
      </c>
    </row>
    <row r="2317" spans="1:13" hidden="1" x14ac:dyDescent="0.35">
      <c r="A2317" s="6">
        <v>45642</v>
      </c>
      <c r="B2317" t="s">
        <v>1870</v>
      </c>
      <c r="C2317" t="s">
        <v>115</v>
      </c>
      <c r="D2317">
        <v>7</v>
      </c>
      <c r="E2317">
        <v>18</v>
      </c>
      <c r="F2317">
        <v>2</v>
      </c>
      <c r="I2317" t="s">
        <v>47</v>
      </c>
    </row>
    <row r="2318" spans="1:13" hidden="1" x14ac:dyDescent="0.35">
      <c r="A2318" s="6">
        <v>45642</v>
      </c>
      <c r="B2318" t="s">
        <v>1870</v>
      </c>
      <c r="C2318" t="s">
        <v>115</v>
      </c>
      <c r="D2318">
        <v>7</v>
      </c>
      <c r="E2318">
        <v>18</v>
      </c>
      <c r="F2318">
        <v>2</v>
      </c>
      <c r="I2318" t="s">
        <v>47</v>
      </c>
    </row>
    <row r="2319" spans="1:13" x14ac:dyDescent="0.35">
      <c r="A2319" s="6">
        <v>45327</v>
      </c>
      <c r="B2319" t="s">
        <v>171</v>
      </c>
      <c r="C2319" t="s">
        <v>55</v>
      </c>
      <c r="D2319" t="s">
        <v>1236</v>
      </c>
      <c r="E2319">
        <v>30</v>
      </c>
      <c r="F2319">
        <v>1</v>
      </c>
      <c r="I2319" t="s">
        <v>47</v>
      </c>
      <c r="M2319" t="s">
        <v>47</v>
      </c>
    </row>
    <row r="2320" spans="1:13" hidden="1" x14ac:dyDescent="0.35">
      <c r="A2320" s="6">
        <v>45642</v>
      </c>
      <c r="B2320" t="s">
        <v>1871</v>
      </c>
      <c r="C2320" t="s">
        <v>53</v>
      </c>
      <c r="D2320" t="s">
        <v>1247</v>
      </c>
      <c r="E2320">
        <v>3</v>
      </c>
      <c r="F2320">
        <v>4</v>
      </c>
      <c r="I2320" t="s">
        <v>47</v>
      </c>
      <c r="K2320" t="s">
        <v>47</v>
      </c>
    </row>
    <row r="2321" spans="1:11" hidden="1" x14ac:dyDescent="0.35">
      <c r="A2321" s="6">
        <v>45642</v>
      </c>
      <c r="B2321" t="s">
        <v>1135</v>
      </c>
      <c r="C2321" t="s">
        <v>115</v>
      </c>
      <c r="D2321">
        <v>7</v>
      </c>
      <c r="E2321">
        <v>20</v>
      </c>
      <c r="F2321">
        <v>2</v>
      </c>
      <c r="I2321" t="s">
        <v>47</v>
      </c>
      <c r="J2321" t="s">
        <v>1802</v>
      </c>
    </row>
    <row r="2322" spans="1:11" hidden="1" x14ac:dyDescent="0.35">
      <c r="A2322" s="6">
        <v>45642</v>
      </c>
      <c r="B2322" t="s">
        <v>1135</v>
      </c>
      <c r="C2322" t="s">
        <v>115</v>
      </c>
      <c r="D2322">
        <v>7</v>
      </c>
      <c r="E2322">
        <v>20</v>
      </c>
      <c r="F2322">
        <v>2</v>
      </c>
      <c r="I2322" t="s">
        <v>47</v>
      </c>
      <c r="J2322" t="s">
        <v>1802</v>
      </c>
    </row>
    <row r="2323" spans="1:11" hidden="1" x14ac:dyDescent="0.35">
      <c r="A2323" s="6">
        <v>45642</v>
      </c>
      <c r="B2323" t="s">
        <v>1082</v>
      </c>
      <c r="C2323" t="s">
        <v>115</v>
      </c>
      <c r="D2323">
        <v>9</v>
      </c>
      <c r="E2323">
        <v>23</v>
      </c>
      <c r="F2323">
        <v>5</v>
      </c>
      <c r="I2323" t="s">
        <v>47</v>
      </c>
      <c r="J2323" t="s">
        <v>48</v>
      </c>
    </row>
    <row r="2324" spans="1:11" hidden="1" x14ac:dyDescent="0.35">
      <c r="A2324" s="6">
        <v>45642</v>
      </c>
      <c r="B2324" t="s">
        <v>1082</v>
      </c>
      <c r="C2324" t="s">
        <v>115</v>
      </c>
      <c r="D2324">
        <v>9</v>
      </c>
      <c r="E2324">
        <v>23</v>
      </c>
      <c r="F2324">
        <v>5</v>
      </c>
      <c r="I2324" t="s">
        <v>47</v>
      </c>
      <c r="J2324" t="s">
        <v>48</v>
      </c>
    </row>
    <row r="2325" spans="1:11" hidden="1" x14ac:dyDescent="0.35">
      <c r="A2325" s="6">
        <v>45642</v>
      </c>
      <c r="B2325" t="s">
        <v>1600</v>
      </c>
      <c r="C2325" t="s">
        <v>53</v>
      </c>
      <c r="D2325" t="s">
        <v>1247</v>
      </c>
      <c r="E2325">
        <v>6</v>
      </c>
      <c r="F2325">
        <v>3</v>
      </c>
      <c r="I2325" t="s">
        <v>47</v>
      </c>
      <c r="J2325" t="s">
        <v>48</v>
      </c>
      <c r="K2325" t="s">
        <v>47</v>
      </c>
    </row>
    <row r="2326" spans="1:11" hidden="1" x14ac:dyDescent="0.35">
      <c r="A2326" s="6">
        <v>45642</v>
      </c>
      <c r="B2326" t="s">
        <v>1187</v>
      </c>
      <c r="C2326" t="s">
        <v>59</v>
      </c>
      <c r="D2326">
        <v>3</v>
      </c>
      <c r="E2326">
        <v>20</v>
      </c>
      <c r="F2326">
        <v>4</v>
      </c>
      <c r="I2326" t="s">
        <v>47</v>
      </c>
      <c r="J2326" t="s">
        <v>1802</v>
      </c>
    </row>
    <row r="2327" spans="1:11" hidden="1" x14ac:dyDescent="0.35">
      <c r="A2327" s="6">
        <v>45642</v>
      </c>
      <c r="B2327" t="s">
        <v>1187</v>
      </c>
      <c r="C2327" t="s">
        <v>59</v>
      </c>
      <c r="D2327">
        <v>3</v>
      </c>
      <c r="E2327">
        <v>20</v>
      </c>
      <c r="F2327">
        <v>4</v>
      </c>
      <c r="I2327" t="s">
        <v>47</v>
      </c>
      <c r="J2327" t="s">
        <v>1802</v>
      </c>
    </row>
    <row r="2328" spans="1:11" hidden="1" x14ac:dyDescent="0.35">
      <c r="A2328" s="6">
        <v>45642</v>
      </c>
      <c r="B2328" t="s">
        <v>1187</v>
      </c>
      <c r="C2328" t="s">
        <v>53</v>
      </c>
      <c r="D2328">
        <v>6</v>
      </c>
      <c r="E2328">
        <v>2</v>
      </c>
      <c r="F2328">
        <v>2</v>
      </c>
      <c r="I2328" t="s">
        <v>47</v>
      </c>
    </row>
    <row r="2329" spans="1:11" hidden="1" x14ac:dyDescent="0.35">
      <c r="A2329" s="6">
        <v>45642</v>
      </c>
      <c r="B2329" t="s">
        <v>1872</v>
      </c>
      <c r="C2329" t="s">
        <v>1705</v>
      </c>
      <c r="D2329" t="s">
        <v>1705</v>
      </c>
      <c r="E2329">
        <v>19</v>
      </c>
      <c r="F2329">
        <v>2</v>
      </c>
      <c r="I2329" t="s">
        <v>47</v>
      </c>
    </row>
    <row r="2330" spans="1:11" hidden="1" x14ac:dyDescent="0.35">
      <c r="A2330" s="6">
        <v>45642</v>
      </c>
      <c r="B2330" t="s">
        <v>1872</v>
      </c>
      <c r="C2330" t="s">
        <v>1705</v>
      </c>
      <c r="D2330" t="s">
        <v>1705</v>
      </c>
      <c r="E2330">
        <v>19</v>
      </c>
      <c r="F2330">
        <v>2</v>
      </c>
      <c r="I2330" t="s">
        <v>47</v>
      </c>
    </row>
    <row r="2331" spans="1:11" hidden="1" x14ac:dyDescent="0.35">
      <c r="A2331" s="6">
        <v>45642</v>
      </c>
      <c r="B2331" t="s">
        <v>1872</v>
      </c>
      <c r="C2331" t="s">
        <v>1705</v>
      </c>
      <c r="D2331" t="s">
        <v>1705</v>
      </c>
      <c r="E2331">
        <v>19</v>
      </c>
      <c r="F2331">
        <v>2</v>
      </c>
      <c r="I2331" t="s">
        <v>47</v>
      </c>
    </row>
    <row r="2332" spans="1:11" hidden="1" x14ac:dyDescent="0.35">
      <c r="A2332" s="6">
        <v>45642</v>
      </c>
      <c r="B2332" t="s">
        <v>1872</v>
      </c>
      <c r="C2332" t="s">
        <v>1705</v>
      </c>
      <c r="D2332" t="s">
        <v>1705</v>
      </c>
      <c r="E2332">
        <v>19</v>
      </c>
      <c r="F2332">
        <v>2</v>
      </c>
      <c r="I2332" t="s">
        <v>47</v>
      </c>
    </row>
    <row r="2333" spans="1:11" hidden="1" x14ac:dyDescent="0.35">
      <c r="A2333" s="6">
        <v>45642</v>
      </c>
      <c r="B2333" t="s">
        <v>1872</v>
      </c>
      <c r="C2333" t="s">
        <v>1705</v>
      </c>
      <c r="D2333" t="s">
        <v>1705</v>
      </c>
      <c r="E2333">
        <v>19</v>
      </c>
      <c r="F2333">
        <v>2</v>
      </c>
      <c r="I2333" t="s">
        <v>47</v>
      </c>
    </row>
    <row r="2334" spans="1:11" hidden="1" x14ac:dyDescent="0.35">
      <c r="A2334" s="6">
        <v>45642</v>
      </c>
      <c r="B2334" t="s">
        <v>1872</v>
      </c>
      <c r="C2334" t="s">
        <v>1705</v>
      </c>
      <c r="D2334" t="s">
        <v>1705</v>
      </c>
      <c r="E2334">
        <v>19</v>
      </c>
      <c r="F2334">
        <v>2</v>
      </c>
      <c r="I2334" t="s">
        <v>47</v>
      </c>
    </row>
    <row r="2335" spans="1:11" hidden="1" x14ac:dyDescent="0.35">
      <c r="A2335" s="6">
        <v>45642</v>
      </c>
      <c r="B2335" t="s">
        <v>1872</v>
      </c>
      <c r="C2335" t="s">
        <v>1705</v>
      </c>
      <c r="D2335" t="s">
        <v>1705</v>
      </c>
      <c r="E2335">
        <v>19</v>
      </c>
      <c r="F2335">
        <v>2</v>
      </c>
      <c r="I2335" t="s">
        <v>47</v>
      </c>
    </row>
    <row r="2336" spans="1:11" hidden="1" x14ac:dyDescent="0.35">
      <c r="A2336" s="6">
        <v>45642</v>
      </c>
      <c r="B2336" t="s">
        <v>1872</v>
      </c>
      <c r="C2336" t="s">
        <v>1705</v>
      </c>
      <c r="D2336" t="s">
        <v>1705</v>
      </c>
      <c r="E2336">
        <v>19</v>
      </c>
      <c r="F2336">
        <v>2</v>
      </c>
      <c r="I2336" t="s">
        <v>47</v>
      </c>
    </row>
    <row r="2337" spans="1:13" hidden="1" x14ac:dyDescent="0.35">
      <c r="A2337" s="6">
        <v>45642</v>
      </c>
      <c r="B2337" t="s">
        <v>1873</v>
      </c>
      <c r="C2337" t="s">
        <v>55</v>
      </c>
      <c r="D2337" t="s">
        <v>353</v>
      </c>
      <c r="E2337">
        <v>7</v>
      </c>
      <c r="F2337">
        <v>3</v>
      </c>
      <c r="I2337" t="s">
        <v>47</v>
      </c>
      <c r="J2337" t="s">
        <v>48</v>
      </c>
    </row>
    <row r="2338" spans="1:13" hidden="1" x14ac:dyDescent="0.35">
      <c r="A2338" s="6">
        <v>45642</v>
      </c>
      <c r="B2338" t="s">
        <v>1874</v>
      </c>
      <c r="C2338" t="s">
        <v>1266</v>
      </c>
      <c r="D2338" t="s">
        <v>1247</v>
      </c>
      <c r="E2338">
        <v>7</v>
      </c>
      <c r="F2338">
        <v>1</v>
      </c>
      <c r="I2338" t="s">
        <v>47</v>
      </c>
      <c r="J2338" t="s">
        <v>48</v>
      </c>
      <c r="K2338" t="s">
        <v>47</v>
      </c>
    </row>
    <row r="2339" spans="1:13" hidden="1" x14ac:dyDescent="0.35">
      <c r="A2339" s="6">
        <v>45642</v>
      </c>
      <c r="B2339" t="s">
        <v>1875</v>
      </c>
      <c r="C2339" t="s">
        <v>1266</v>
      </c>
      <c r="D2339" t="s">
        <v>1247</v>
      </c>
      <c r="E2339">
        <v>5</v>
      </c>
      <c r="F2339">
        <v>2</v>
      </c>
      <c r="I2339" t="s">
        <v>47</v>
      </c>
      <c r="J2339" t="s">
        <v>48</v>
      </c>
      <c r="K2339" t="s">
        <v>47</v>
      </c>
    </row>
    <row r="2340" spans="1:13" x14ac:dyDescent="0.35">
      <c r="A2340" s="6">
        <v>45329</v>
      </c>
      <c r="B2340" t="s">
        <v>171</v>
      </c>
      <c r="C2340" t="s">
        <v>55</v>
      </c>
      <c r="D2340" t="s">
        <v>1262</v>
      </c>
      <c r="E2340">
        <v>20</v>
      </c>
      <c r="F2340">
        <v>1</v>
      </c>
      <c r="I2340" t="s">
        <v>47</v>
      </c>
      <c r="M2340" t="s">
        <v>47</v>
      </c>
    </row>
    <row r="2341" spans="1:13" x14ac:dyDescent="0.35">
      <c r="A2341" s="6">
        <v>45331</v>
      </c>
      <c r="B2341" t="s">
        <v>171</v>
      </c>
      <c r="C2341" t="s">
        <v>55</v>
      </c>
      <c r="D2341" t="s">
        <v>1295</v>
      </c>
      <c r="E2341">
        <v>22</v>
      </c>
      <c r="F2341">
        <v>1</v>
      </c>
      <c r="I2341" t="s">
        <v>47</v>
      </c>
      <c r="J2341" t="s">
        <v>48</v>
      </c>
      <c r="M2341" t="s">
        <v>47</v>
      </c>
    </row>
    <row r="2342" spans="1:13" x14ac:dyDescent="0.35">
      <c r="A2342" s="6">
        <v>45331</v>
      </c>
      <c r="B2342" t="s">
        <v>171</v>
      </c>
      <c r="C2342" t="s">
        <v>55</v>
      </c>
      <c r="D2342" t="s">
        <v>1295</v>
      </c>
      <c r="E2342">
        <v>22</v>
      </c>
      <c r="F2342">
        <v>2</v>
      </c>
      <c r="I2342" t="s">
        <v>47</v>
      </c>
      <c r="M2342" t="s">
        <v>47</v>
      </c>
    </row>
    <row r="2343" spans="1:13" x14ac:dyDescent="0.35">
      <c r="A2343" s="6">
        <v>45331</v>
      </c>
      <c r="B2343" t="s">
        <v>171</v>
      </c>
      <c r="C2343" t="s">
        <v>55</v>
      </c>
      <c r="D2343" t="s">
        <v>1295</v>
      </c>
      <c r="E2343">
        <v>22</v>
      </c>
      <c r="F2343">
        <v>2</v>
      </c>
      <c r="I2343" t="s">
        <v>47</v>
      </c>
      <c r="M2343" t="s">
        <v>47</v>
      </c>
    </row>
    <row r="2344" spans="1:13" x14ac:dyDescent="0.35">
      <c r="A2344" s="6">
        <v>45359</v>
      </c>
      <c r="B2344" t="s">
        <v>171</v>
      </c>
      <c r="C2344" t="s">
        <v>55</v>
      </c>
      <c r="D2344" t="s">
        <v>1262</v>
      </c>
      <c r="E2344">
        <v>26</v>
      </c>
      <c r="F2344">
        <v>1</v>
      </c>
      <c r="I2344" t="s">
        <v>47</v>
      </c>
      <c r="M2344" t="s">
        <v>47</v>
      </c>
    </row>
    <row r="2345" spans="1:13" hidden="1" x14ac:dyDescent="0.35">
      <c r="A2345" s="6">
        <v>45642</v>
      </c>
      <c r="B2345" t="s">
        <v>1879</v>
      </c>
      <c r="C2345" t="s">
        <v>115</v>
      </c>
      <c r="D2345">
        <v>7</v>
      </c>
      <c r="E2345">
        <v>4</v>
      </c>
      <c r="F2345">
        <v>3</v>
      </c>
      <c r="I2345" t="s">
        <v>47</v>
      </c>
      <c r="J2345" t="s">
        <v>48</v>
      </c>
    </row>
    <row r="2346" spans="1:13" x14ac:dyDescent="0.35">
      <c r="A2346" s="6">
        <v>45372</v>
      </c>
      <c r="B2346" t="s">
        <v>171</v>
      </c>
      <c r="C2346" t="s">
        <v>55</v>
      </c>
      <c r="D2346" t="s">
        <v>1262</v>
      </c>
      <c r="E2346">
        <v>26</v>
      </c>
      <c r="F2346">
        <v>1</v>
      </c>
      <c r="I2346" t="s">
        <v>47</v>
      </c>
      <c r="J2346" t="s">
        <v>481</v>
      </c>
      <c r="M2346" t="s">
        <v>47</v>
      </c>
    </row>
    <row r="2347" spans="1:13" x14ac:dyDescent="0.35">
      <c r="A2347" s="6">
        <v>45385</v>
      </c>
      <c r="B2347" t="s">
        <v>171</v>
      </c>
      <c r="C2347" t="s">
        <v>55</v>
      </c>
      <c r="D2347" t="s">
        <v>1262</v>
      </c>
      <c r="E2347">
        <v>31</v>
      </c>
      <c r="F2347">
        <v>1</v>
      </c>
      <c r="H2347" t="s">
        <v>47</v>
      </c>
      <c r="M2347" t="s">
        <v>47</v>
      </c>
    </row>
    <row r="2348" spans="1:13" x14ac:dyDescent="0.35">
      <c r="A2348" s="6">
        <v>45385</v>
      </c>
      <c r="B2348" t="s">
        <v>171</v>
      </c>
      <c r="C2348" t="s">
        <v>55</v>
      </c>
      <c r="D2348" t="s">
        <v>1262</v>
      </c>
      <c r="E2348">
        <v>25</v>
      </c>
      <c r="F2348">
        <v>1</v>
      </c>
      <c r="G2348" t="s">
        <v>1336</v>
      </c>
      <c r="M2348" t="s">
        <v>47</v>
      </c>
    </row>
    <row r="2349" spans="1:13" hidden="1" x14ac:dyDescent="0.35">
      <c r="A2349" s="6">
        <v>45642</v>
      </c>
      <c r="B2349" t="s">
        <v>1904</v>
      </c>
      <c r="C2349" t="s">
        <v>74</v>
      </c>
      <c r="D2349" t="s">
        <v>129</v>
      </c>
      <c r="E2349">
        <v>20</v>
      </c>
      <c r="F2349">
        <v>2</v>
      </c>
      <c r="I2349" t="s">
        <v>47</v>
      </c>
      <c r="J2349" t="s">
        <v>48</v>
      </c>
    </row>
    <row r="2350" spans="1:13" hidden="1" x14ac:dyDescent="0.35">
      <c r="A2350" s="6">
        <v>45642</v>
      </c>
      <c r="B2350" t="s">
        <v>1904</v>
      </c>
      <c r="C2350" t="s">
        <v>74</v>
      </c>
      <c r="D2350" t="s">
        <v>129</v>
      </c>
      <c r="E2350">
        <v>20</v>
      </c>
      <c r="F2350">
        <v>2</v>
      </c>
      <c r="I2350" t="s">
        <v>47</v>
      </c>
      <c r="J2350" t="s">
        <v>48</v>
      </c>
    </row>
    <row r="2351" spans="1:13" hidden="1" x14ac:dyDescent="0.35">
      <c r="A2351" s="6">
        <v>45642</v>
      </c>
      <c r="B2351" t="s">
        <v>1904</v>
      </c>
      <c r="C2351" t="s">
        <v>74</v>
      </c>
      <c r="D2351" t="s">
        <v>129</v>
      </c>
      <c r="E2351">
        <v>20</v>
      </c>
      <c r="F2351">
        <v>2</v>
      </c>
      <c r="I2351" t="s">
        <v>47</v>
      </c>
      <c r="J2351" t="s">
        <v>48</v>
      </c>
    </row>
    <row r="2352" spans="1:13" hidden="1" x14ac:dyDescent="0.35">
      <c r="A2352" s="6">
        <v>45642</v>
      </c>
      <c r="B2352" t="s">
        <v>1904</v>
      </c>
      <c r="C2352" t="s">
        <v>74</v>
      </c>
      <c r="D2352" t="s">
        <v>129</v>
      </c>
      <c r="E2352">
        <v>20</v>
      </c>
      <c r="F2352">
        <v>2</v>
      </c>
      <c r="I2352" t="s">
        <v>47</v>
      </c>
      <c r="J2352" t="s">
        <v>48</v>
      </c>
    </row>
    <row r="2353" spans="1:13" hidden="1" x14ac:dyDescent="0.35">
      <c r="A2353" s="6">
        <v>45642</v>
      </c>
      <c r="B2353" t="s">
        <v>1904</v>
      </c>
      <c r="C2353" t="s">
        <v>74</v>
      </c>
      <c r="D2353" t="s">
        <v>129</v>
      </c>
      <c r="E2353">
        <v>20</v>
      </c>
      <c r="F2353">
        <v>2</v>
      </c>
      <c r="I2353" t="s">
        <v>47</v>
      </c>
      <c r="J2353" t="s">
        <v>48</v>
      </c>
    </row>
    <row r="2354" spans="1:13" hidden="1" x14ac:dyDescent="0.35">
      <c r="A2354" s="6">
        <v>45642</v>
      </c>
      <c r="B2354" t="s">
        <v>1904</v>
      </c>
      <c r="C2354" t="s">
        <v>74</v>
      </c>
      <c r="D2354" t="s">
        <v>129</v>
      </c>
      <c r="E2354">
        <v>20</v>
      </c>
      <c r="F2354">
        <v>2</v>
      </c>
      <c r="I2354" t="s">
        <v>47</v>
      </c>
      <c r="J2354" t="s">
        <v>48</v>
      </c>
    </row>
    <row r="2355" spans="1:13" hidden="1" x14ac:dyDescent="0.35">
      <c r="A2355" s="6">
        <v>45642</v>
      </c>
      <c r="B2355" t="s">
        <v>1131</v>
      </c>
      <c r="C2355" t="s">
        <v>115</v>
      </c>
      <c r="D2355">
        <v>9</v>
      </c>
      <c r="E2355">
        <v>22</v>
      </c>
      <c r="F2355">
        <v>2</v>
      </c>
      <c r="I2355" t="s">
        <v>47</v>
      </c>
      <c r="J2355" t="s">
        <v>48</v>
      </c>
    </row>
    <row r="2356" spans="1:13" hidden="1" x14ac:dyDescent="0.35">
      <c r="A2356" s="6">
        <v>45642</v>
      </c>
      <c r="B2356" t="s">
        <v>1131</v>
      </c>
      <c r="C2356" t="s">
        <v>115</v>
      </c>
      <c r="D2356">
        <v>9</v>
      </c>
      <c r="E2356">
        <v>22</v>
      </c>
      <c r="F2356">
        <v>2</v>
      </c>
      <c r="I2356" t="s">
        <v>47</v>
      </c>
      <c r="J2356" t="s">
        <v>48</v>
      </c>
    </row>
    <row r="2357" spans="1:13" hidden="1" x14ac:dyDescent="0.35">
      <c r="A2357" s="6">
        <v>45642</v>
      </c>
      <c r="B2357" t="s">
        <v>1131</v>
      </c>
      <c r="C2357" t="s">
        <v>115</v>
      </c>
      <c r="D2357">
        <v>9</v>
      </c>
      <c r="E2357">
        <v>22</v>
      </c>
      <c r="F2357">
        <v>2</v>
      </c>
      <c r="I2357" t="s">
        <v>47</v>
      </c>
      <c r="J2357" t="s">
        <v>48</v>
      </c>
    </row>
    <row r="2358" spans="1:13" x14ac:dyDescent="0.35">
      <c r="A2358" s="6">
        <v>45391</v>
      </c>
      <c r="B2358" t="s">
        <v>171</v>
      </c>
      <c r="C2358" t="s">
        <v>55</v>
      </c>
      <c r="D2358" t="s">
        <v>1262</v>
      </c>
      <c r="E2358">
        <v>21</v>
      </c>
      <c r="F2358">
        <v>1</v>
      </c>
      <c r="I2358" t="s">
        <v>47</v>
      </c>
      <c r="J2358" t="s">
        <v>48</v>
      </c>
      <c r="M2358" t="s">
        <v>47</v>
      </c>
    </row>
    <row r="2359" spans="1:13" x14ac:dyDescent="0.35">
      <c r="A2359" s="6">
        <v>45401</v>
      </c>
      <c r="B2359" t="s">
        <v>171</v>
      </c>
      <c r="C2359" t="s">
        <v>55</v>
      </c>
      <c r="D2359" t="s">
        <v>1262</v>
      </c>
      <c r="E2359">
        <v>21</v>
      </c>
      <c r="F2359">
        <v>1</v>
      </c>
      <c r="I2359" t="s">
        <v>47</v>
      </c>
      <c r="J2359" t="s">
        <v>48</v>
      </c>
      <c r="M2359" t="s">
        <v>47</v>
      </c>
    </row>
    <row r="2360" spans="1:13" x14ac:dyDescent="0.35">
      <c r="A2360" s="6">
        <v>45411</v>
      </c>
      <c r="B2360" t="s">
        <v>171</v>
      </c>
      <c r="C2360" t="s">
        <v>55</v>
      </c>
      <c r="D2360" t="s">
        <v>1460</v>
      </c>
      <c r="E2360">
        <v>14</v>
      </c>
      <c r="F2360">
        <v>2</v>
      </c>
      <c r="I2360" t="s">
        <v>47</v>
      </c>
      <c r="J2360" t="s">
        <v>48</v>
      </c>
      <c r="M2360" t="s">
        <v>47</v>
      </c>
    </row>
    <row r="2361" spans="1:13" x14ac:dyDescent="0.35">
      <c r="A2361" s="6">
        <v>45412</v>
      </c>
      <c r="B2361" t="s">
        <v>171</v>
      </c>
      <c r="C2361" t="s">
        <v>55</v>
      </c>
      <c r="D2361" t="s">
        <v>1262</v>
      </c>
      <c r="E2361">
        <v>20</v>
      </c>
      <c r="F2361">
        <v>1</v>
      </c>
      <c r="G2361" t="s">
        <v>1336</v>
      </c>
      <c r="M2361" t="s">
        <v>47</v>
      </c>
    </row>
    <row r="2362" spans="1:13" x14ac:dyDescent="0.35">
      <c r="A2362" s="6">
        <v>45413</v>
      </c>
      <c r="B2362" t="s">
        <v>171</v>
      </c>
      <c r="C2362" t="s">
        <v>55</v>
      </c>
      <c r="D2362" t="s">
        <v>1262</v>
      </c>
      <c r="E2362">
        <v>17</v>
      </c>
      <c r="F2362">
        <v>1</v>
      </c>
      <c r="I2362" t="s">
        <v>47</v>
      </c>
      <c r="J2362" t="s">
        <v>48</v>
      </c>
      <c r="M2362" t="s">
        <v>47</v>
      </c>
    </row>
    <row r="2363" spans="1:13" x14ac:dyDescent="0.35">
      <c r="A2363" s="6">
        <v>45427</v>
      </c>
      <c r="B2363" t="s">
        <v>171</v>
      </c>
      <c r="C2363" t="s">
        <v>55</v>
      </c>
      <c r="D2363" t="s">
        <v>1262</v>
      </c>
      <c r="E2363">
        <v>25</v>
      </c>
      <c r="F2363">
        <v>2</v>
      </c>
      <c r="G2363" t="s">
        <v>97</v>
      </c>
      <c r="M2363" t="s">
        <v>47</v>
      </c>
    </row>
    <row r="2364" spans="1:13" hidden="1" x14ac:dyDescent="0.35">
      <c r="A2364" s="6">
        <v>45643</v>
      </c>
      <c r="B2364" t="s">
        <v>1752</v>
      </c>
      <c r="C2364" t="s">
        <v>53</v>
      </c>
      <c r="D2364">
        <v>6</v>
      </c>
      <c r="E2364">
        <v>21</v>
      </c>
      <c r="F2364">
        <v>2</v>
      </c>
      <c r="G2364" t="s">
        <v>1720</v>
      </c>
    </row>
    <row r="2365" spans="1:13" hidden="1" x14ac:dyDescent="0.35">
      <c r="A2365" s="6">
        <v>45643</v>
      </c>
      <c r="B2365" t="s">
        <v>1756</v>
      </c>
      <c r="C2365" t="s">
        <v>55</v>
      </c>
      <c r="D2365" t="s">
        <v>392</v>
      </c>
      <c r="E2365">
        <v>20</v>
      </c>
      <c r="F2365">
        <v>4</v>
      </c>
      <c r="G2365" t="s">
        <v>1720</v>
      </c>
    </row>
    <row r="2366" spans="1:13" hidden="1" x14ac:dyDescent="0.35">
      <c r="A2366" s="6">
        <v>45643</v>
      </c>
      <c r="B2366" t="s">
        <v>1756</v>
      </c>
      <c r="C2366" t="s">
        <v>55</v>
      </c>
      <c r="D2366" t="s">
        <v>392</v>
      </c>
      <c r="E2366">
        <v>20</v>
      </c>
      <c r="F2366">
        <v>4</v>
      </c>
      <c r="G2366" t="s">
        <v>1720</v>
      </c>
    </row>
    <row r="2367" spans="1:13" hidden="1" x14ac:dyDescent="0.35">
      <c r="A2367" s="6">
        <v>45643</v>
      </c>
      <c r="B2367" t="s">
        <v>1756</v>
      </c>
      <c r="C2367" t="s">
        <v>55</v>
      </c>
      <c r="D2367" t="s">
        <v>392</v>
      </c>
      <c r="E2367">
        <v>20</v>
      </c>
      <c r="F2367">
        <v>4</v>
      </c>
      <c r="G2367" t="s">
        <v>1720</v>
      </c>
    </row>
    <row r="2368" spans="1:13" hidden="1" x14ac:dyDescent="0.35">
      <c r="A2368" s="6">
        <v>45643</v>
      </c>
      <c r="B2368" t="s">
        <v>1756</v>
      </c>
      <c r="C2368" t="s">
        <v>55</v>
      </c>
      <c r="D2368" t="s">
        <v>392</v>
      </c>
      <c r="E2368">
        <v>20</v>
      </c>
      <c r="F2368">
        <v>4</v>
      </c>
      <c r="G2368" t="s">
        <v>1720</v>
      </c>
    </row>
    <row r="2369" spans="1:13" hidden="1" x14ac:dyDescent="0.35">
      <c r="A2369" s="6">
        <v>45643</v>
      </c>
      <c r="B2369" t="s">
        <v>1744</v>
      </c>
      <c r="C2369" t="s">
        <v>53</v>
      </c>
      <c r="D2369">
        <v>5</v>
      </c>
      <c r="E2369">
        <v>11</v>
      </c>
      <c r="F2369">
        <v>2</v>
      </c>
      <c r="I2369" t="s">
        <v>47</v>
      </c>
      <c r="J2369" t="s">
        <v>1032</v>
      </c>
    </row>
    <row r="2370" spans="1:13" hidden="1" x14ac:dyDescent="0.35">
      <c r="A2370" s="6">
        <v>45643</v>
      </c>
      <c r="B2370" t="s">
        <v>1211</v>
      </c>
      <c r="C2370" t="s">
        <v>53</v>
      </c>
      <c r="D2370" t="s">
        <v>1247</v>
      </c>
      <c r="E2370">
        <v>21</v>
      </c>
      <c r="F2370">
        <v>6</v>
      </c>
      <c r="I2370" t="s">
        <v>47</v>
      </c>
      <c r="J2370" t="s">
        <v>48</v>
      </c>
    </row>
    <row r="2371" spans="1:13" hidden="1" x14ac:dyDescent="0.35">
      <c r="A2371" s="6">
        <v>45643</v>
      </c>
      <c r="B2371" t="s">
        <v>1211</v>
      </c>
      <c r="C2371" t="s">
        <v>53</v>
      </c>
      <c r="D2371" t="s">
        <v>1247</v>
      </c>
      <c r="E2371">
        <v>21</v>
      </c>
      <c r="F2371">
        <v>6</v>
      </c>
      <c r="I2371" t="s">
        <v>47</v>
      </c>
      <c r="J2371" t="s">
        <v>48</v>
      </c>
    </row>
    <row r="2372" spans="1:13" hidden="1" x14ac:dyDescent="0.35">
      <c r="A2372" s="6">
        <v>45643</v>
      </c>
      <c r="B2372" t="s">
        <v>1191</v>
      </c>
      <c r="C2372" t="s">
        <v>115</v>
      </c>
      <c r="D2372">
        <v>10</v>
      </c>
      <c r="E2372">
        <v>23</v>
      </c>
      <c r="F2372">
        <v>5</v>
      </c>
      <c r="I2372" t="s">
        <v>47</v>
      </c>
      <c r="J2372" t="s">
        <v>48</v>
      </c>
    </row>
    <row r="2373" spans="1:13" hidden="1" x14ac:dyDescent="0.35">
      <c r="A2373" s="6">
        <v>45643</v>
      </c>
      <c r="B2373" t="s">
        <v>1897</v>
      </c>
      <c r="C2373" t="s">
        <v>55</v>
      </c>
      <c r="D2373">
        <v>9</v>
      </c>
      <c r="E2373">
        <v>2</v>
      </c>
      <c r="F2373">
        <v>2</v>
      </c>
      <c r="I2373" t="s">
        <v>47</v>
      </c>
      <c r="J2373" t="s">
        <v>48</v>
      </c>
    </row>
    <row r="2374" spans="1:13" x14ac:dyDescent="0.35">
      <c r="A2374" s="6">
        <v>45427</v>
      </c>
      <c r="B2374" t="s">
        <v>171</v>
      </c>
      <c r="C2374" t="s">
        <v>1266</v>
      </c>
      <c r="D2374" t="s">
        <v>1486</v>
      </c>
      <c r="E2374">
        <v>25</v>
      </c>
      <c r="F2374">
        <v>2</v>
      </c>
      <c r="I2374" t="s">
        <v>47</v>
      </c>
      <c r="J2374" t="s">
        <v>48</v>
      </c>
      <c r="M2374" t="s">
        <v>47</v>
      </c>
    </row>
    <row r="2375" spans="1:13" x14ac:dyDescent="0.35">
      <c r="A2375" s="6">
        <v>45429</v>
      </c>
      <c r="B2375" t="s">
        <v>171</v>
      </c>
      <c r="C2375" t="s">
        <v>55</v>
      </c>
      <c r="D2375" t="s">
        <v>1262</v>
      </c>
      <c r="E2375">
        <v>15</v>
      </c>
      <c r="F2375">
        <v>1</v>
      </c>
      <c r="G2375" t="s">
        <v>97</v>
      </c>
      <c r="M2375" t="s">
        <v>47</v>
      </c>
    </row>
    <row r="2376" spans="1:13" x14ac:dyDescent="0.35">
      <c r="A2376" s="6">
        <v>45449</v>
      </c>
      <c r="B2376" t="s">
        <v>171</v>
      </c>
      <c r="C2376" t="s">
        <v>1266</v>
      </c>
      <c r="D2376" t="s">
        <v>1076</v>
      </c>
      <c r="E2376">
        <v>0</v>
      </c>
      <c r="F2376">
        <v>9</v>
      </c>
      <c r="G2376" t="s">
        <v>97</v>
      </c>
      <c r="M2376" t="s">
        <v>47</v>
      </c>
    </row>
    <row r="2377" spans="1:13" hidden="1" x14ac:dyDescent="0.35">
      <c r="A2377" s="6">
        <v>45643</v>
      </c>
      <c r="B2377" t="s">
        <v>1752</v>
      </c>
      <c r="C2377" t="s">
        <v>53</v>
      </c>
      <c r="D2377">
        <v>6</v>
      </c>
      <c r="E2377">
        <v>20</v>
      </c>
      <c r="F2377">
        <v>2</v>
      </c>
      <c r="I2377" t="s">
        <v>47</v>
      </c>
      <c r="J2377" t="s">
        <v>48</v>
      </c>
    </row>
    <row r="2378" spans="1:13" x14ac:dyDescent="0.35">
      <c r="A2378" s="6">
        <v>45453</v>
      </c>
      <c r="B2378" t="s">
        <v>171</v>
      </c>
      <c r="C2378" t="s">
        <v>115</v>
      </c>
      <c r="D2378">
        <v>7</v>
      </c>
      <c r="E2378">
        <v>2</v>
      </c>
      <c r="F2378">
        <v>1</v>
      </c>
      <c r="I2378" t="s">
        <v>47</v>
      </c>
      <c r="J2378" t="s">
        <v>48</v>
      </c>
      <c r="M2378" t="s">
        <v>47</v>
      </c>
    </row>
    <row r="2379" spans="1:13" x14ac:dyDescent="0.35">
      <c r="A2379" s="6">
        <v>45454</v>
      </c>
      <c r="B2379" t="s">
        <v>171</v>
      </c>
      <c r="C2379" t="s">
        <v>55</v>
      </c>
      <c r="D2379" t="s">
        <v>1236</v>
      </c>
      <c r="E2379">
        <v>16</v>
      </c>
      <c r="F2379">
        <v>1</v>
      </c>
      <c r="I2379" t="s">
        <v>47</v>
      </c>
      <c r="J2379" t="s">
        <v>48</v>
      </c>
      <c r="M2379" t="s">
        <v>47</v>
      </c>
    </row>
    <row r="2380" spans="1:13" hidden="1" x14ac:dyDescent="0.35">
      <c r="A2380" s="6">
        <v>45643</v>
      </c>
      <c r="B2380" t="s">
        <v>845</v>
      </c>
      <c r="C2380" t="s">
        <v>53</v>
      </c>
      <c r="D2380">
        <v>5</v>
      </c>
      <c r="E2380">
        <v>26</v>
      </c>
      <c r="F2380">
        <v>3</v>
      </c>
      <c r="I2380" t="s">
        <v>47</v>
      </c>
      <c r="J2380" t="s">
        <v>48</v>
      </c>
    </row>
    <row r="2381" spans="1:13" hidden="1" x14ac:dyDescent="0.35">
      <c r="A2381" s="6">
        <v>45643</v>
      </c>
      <c r="B2381" t="s">
        <v>1898</v>
      </c>
      <c r="C2381" t="s">
        <v>115</v>
      </c>
      <c r="D2381" t="s">
        <v>204</v>
      </c>
      <c r="E2381">
        <v>5</v>
      </c>
      <c r="F2381">
        <v>3</v>
      </c>
      <c r="I2381" t="s">
        <v>47</v>
      </c>
      <c r="J2381" t="s">
        <v>48</v>
      </c>
    </row>
    <row r="2382" spans="1:13" x14ac:dyDescent="0.35">
      <c r="A2382" s="6">
        <v>45509</v>
      </c>
      <c r="B2382" t="s">
        <v>171</v>
      </c>
      <c r="C2382" t="s">
        <v>55</v>
      </c>
      <c r="D2382" t="s">
        <v>1511</v>
      </c>
      <c r="E2382">
        <v>0</v>
      </c>
      <c r="F2382">
        <v>12</v>
      </c>
      <c r="I2382" t="s">
        <v>47</v>
      </c>
      <c r="J2382" t="s">
        <v>48</v>
      </c>
      <c r="M2382" t="s">
        <v>47</v>
      </c>
    </row>
    <row r="2383" spans="1:13" x14ac:dyDescent="0.35">
      <c r="A2383" s="6">
        <v>45518</v>
      </c>
      <c r="B2383" t="s">
        <v>171</v>
      </c>
      <c r="C2383" t="s">
        <v>55</v>
      </c>
      <c r="D2383" t="s">
        <v>1262</v>
      </c>
      <c r="E2383">
        <v>2</v>
      </c>
      <c r="F2383">
        <v>1</v>
      </c>
      <c r="I2383" t="s">
        <v>47</v>
      </c>
      <c r="J2383" t="s">
        <v>48</v>
      </c>
      <c r="M2383" t="s">
        <v>47</v>
      </c>
    </row>
    <row r="2384" spans="1:13" x14ac:dyDescent="0.35">
      <c r="A2384" s="6">
        <v>45524</v>
      </c>
      <c r="B2384" t="s">
        <v>171</v>
      </c>
      <c r="C2384" t="s">
        <v>55</v>
      </c>
      <c r="D2384" t="s">
        <v>1693</v>
      </c>
      <c r="E2384">
        <v>22</v>
      </c>
      <c r="F2384">
        <v>1</v>
      </c>
      <c r="I2384" t="s">
        <v>47</v>
      </c>
      <c r="J2384" t="s">
        <v>48</v>
      </c>
      <c r="M2384" t="s">
        <v>47</v>
      </c>
    </row>
    <row r="2385" spans="1:13" hidden="1" x14ac:dyDescent="0.35">
      <c r="A2385" s="6">
        <v>45643</v>
      </c>
      <c r="B2385" t="s">
        <v>1899</v>
      </c>
      <c r="C2385" t="s">
        <v>115</v>
      </c>
      <c r="D2385" t="s">
        <v>353</v>
      </c>
      <c r="E2385">
        <v>4</v>
      </c>
      <c r="F2385">
        <v>2</v>
      </c>
      <c r="I2385" t="s">
        <v>47</v>
      </c>
    </row>
    <row r="2386" spans="1:13" x14ac:dyDescent="0.35">
      <c r="A2386" s="6">
        <v>45527</v>
      </c>
      <c r="B2386" t="s">
        <v>171</v>
      </c>
      <c r="C2386" t="s">
        <v>55</v>
      </c>
      <c r="D2386" t="s">
        <v>1668</v>
      </c>
      <c r="E2386">
        <v>23</v>
      </c>
      <c r="F2386">
        <v>1</v>
      </c>
      <c r="I2386" t="s">
        <v>47</v>
      </c>
      <c r="J2386" t="s">
        <v>48</v>
      </c>
      <c r="M2386" t="s">
        <v>47</v>
      </c>
    </row>
    <row r="2387" spans="1:13" x14ac:dyDescent="0.35">
      <c r="A2387" s="6">
        <v>45527</v>
      </c>
      <c r="B2387" t="s">
        <v>171</v>
      </c>
      <c r="C2387" t="s">
        <v>55</v>
      </c>
      <c r="D2387" t="s">
        <v>1668</v>
      </c>
      <c r="E2387">
        <v>23</v>
      </c>
      <c r="F2387">
        <v>1</v>
      </c>
      <c r="I2387" t="s">
        <v>47</v>
      </c>
      <c r="J2387" t="s">
        <v>48</v>
      </c>
      <c r="M2387" t="s">
        <v>47</v>
      </c>
    </row>
    <row r="2388" spans="1:13" x14ac:dyDescent="0.35">
      <c r="A2388" s="6">
        <v>45527</v>
      </c>
      <c r="B2388" t="s">
        <v>171</v>
      </c>
      <c r="C2388" t="s">
        <v>55</v>
      </c>
      <c r="D2388" t="s">
        <v>1668</v>
      </c>
      <c r="E2388">
        <v>23</v>
      </c>
      <c r="F2388">
        <v>1</v>
      </c>
      <c r="I2388" t="s">
        <v>47</v>
      </c>
      <c r="J2388" t="s">
        <v>48</v>
      </c>
      <c r="M2388" t="s">
        <v>47</v>
      </c>
    </row>
    <row r="2389" spans="1:13" x14ac:dyDescent="0.35">
      <c r="A2389" s="6">
        <v>45596</v>
      </c>
      <c r="B2389" t="s">
        <v>171</v>
      </c>
      <c r="C2389" t="s">
        <v>55</v>
      </c>
      <c r="D2389" t="s">
        <v>1262</v>
      </c>
      <c r="E2389">
        <v>18</v>
      </c>
      <c r="F2389">
        <v>1</v>
      </c>
      <c r="I2389" t="s">
        <v>47</v>
      </c>
      <c r="J2389" t="s">
        <v>48</v>
      </c>
      <c r="M2389" t="s">
        <v>47</v>
      </c>
    </row>
    <row r="2390" spans="1:13" x14ac:dyDescent="0.35">
      <c r="A2390" s="6">
        <v>45609</v>
      </c>
      <c r="B2390" t="s">
        <v>171</v>
      </c>
      <c r="C2390" t="s">
        <v>1266</v>
      </c>
      <c r="D2390" t="s">
        <v>1236</v>
      </c>
      <c r="E2390">
        <v>20</v>
      </c>
      <c r="F2390">
        <v>1</v>
      </c>
      <c r="G2390" t="s">
        <v>97</v>
      </c>
      <c r="M2390" t="s">
        <v>47</v>
      </c>
    </row>
    <row r="2391" spans="1:13" hidden="1" x14ac:dyDescent="0.35">
      <c r="A2391" s="6">
        <v>45643</v>
      </c>
      <c r="B2391" t="s">
        <v>1804</v>
      </c>
      <c r="C2391" t="s">
        <v>55</v>
      </c>
      <c r="D2391" t="s">
        <v>392</v>
      </c>
      <c r="E2391">
        <v>8</v>
      </c>
      <c r="F2391">
        <v>3</v>
      </c>
      <c r="I2391" t="s">
        <v>47</v>
      </c>
      <c r="J2391" t="s">
        <v>1854</v>
      </c>
    </row>
    <row r="2392" spans="1:13" hidden="1" x14ac:dyDescent="0.35">
      <c r="A2392" s="6">
        <v>45643</v>
      </c>
      <c r="B2392" t="s">
        <v>1900</v>
      </c>
      <c r="C2392" t="s">
        <v>53</v>
      </c>
      <c r="D2392">
        <v>6</v>
      </c>
      <c r="E2392">
        <v>18</v>
      </c>
      <c r="F2392">
        <v>2</v>
      </c>
      <c r="I2392" t="s">
        <v>47</v>
      </c>
      <c r="J2392" t="s">
        <v>48</v>
      </c>
    </row>
    <row r="2393" spans="1:13" hidden="1" x14ac:dyDescent="0.35">
      <c r="A2393" s="6">
        <v>45643</v>
      </c>
      <c r="B2393" t="s">
        <v>1900</v>
      </c>
      <c r="C2393" t="s">
        <v>53</v>
      </c>
      <c r="D2393">
        <v>6</v>
      </c>
      <c r="E2393">
        <v>18</v>
      </c>
      <c r="F2393">
        <v>2</v>
      </c>
      <c r="I2393" t="s">
        <v>47</v>
      </c>
      <c r="J2393" t="s">
        <v>48</v>
      </c>
    </row>
    <row r="2394" spans="1:13" hidden="1" x14ac:dyDescent="0.35">
      <c r="A2394" s="6">
        <v>45643</v>
      </c>
      <c r="B2394" t="s">
        <v>1901</v>
      </c>
      <c r="C2394" t="s">
        <v>115</v>
      </c>
      <c r="D2394" t="s">
        <v>334</v>
      </c>
      <c r="E2394">
        <v>5</v>
      </c>
      <c r="F2394">
        <v>2</v>
      </c>
      <c r="I2394" t="s">
        <v>47</v>
      </c>
      <c r="J2394" t="s">
        <v>1802</v>
      </c>
    </row>
    <row r="2395" spans="1:13" hidden="1" x14ac:dyDescent="0.35">
      <c r="A2395" s="6">
        <v>45643</v>
      </c>
      <c r="B2395" t="s">
        <v>1902</v>
      </c>
      <c r="C2395" t="s">
        <v>115</v>
      </c>
      <c r="D2395">
        <v>10</v>
      </c>
      <c r="E2395">
        <v>20</v>
      </c>
      <c r="F2395">
        <v>6</v>
      </c>
      <c r="I2395" t="s">
        <v>47</v>
      </c>
      <c r="J2395" t="s">
        <v>1802</v>
      </c>
    </row>
    <row r="2396" spans="1:13" hidden="1" x14ac:dyDescent="0.35">
      <c r="A2396" s="6">
        <v>45643</v>
      </c>
      <c r="B2396" t="s">
        <v>1902</v>
      </c>
      <c r="C2396" t="s">
        <v>115</v>
      </c>
      <c r="D2396">
        <v>10</v>
      </c>
      <c r="E2396">
        <v>20</v>
      </c>
      <c r="F2396">
        <v>6</v>
      </c>
      <c r="I2396" t="s">
        <v>47</v>
      </c>
      <c r="J2396" t="s">
        <v>1802</v>
      </c>
    </row>
    <row r="2397" spans="1:13" hidden="1" x14ac:dyDescent="0.35">
      <c r="A2397" s="6">
        <v>45643</v>
      </c>
      <c r="B2397" t="s">
        <v>1902</v>
      </c>
      <c r="C2397" t="s">
        <v>115</v>
      </c>
      <c r="D2397">
        <v>10</v>
      </c>
      <c r="E2397">
        <v>20</v>
      </c>
      <c r="F2397">
        <v>6</v>
      </c>
      <c r="I2397" t="s">
        <v>47</v>
      </c>
      <c r="J2397" t="s">
        <v>450</v>
      </c>
    </row>
    <row r="2398" spans="1:13" x14ac:dyDescent="0.35">
      <c r="A2398" s="6">
        <v>45547</v>
      </c>
      <c r="B2398" t="s">
        <v>1793</v>
      </c>
      <c r="C2398" t="s">
        <v>1266</v>
      </c>
      <c r="D2398" t="s">
        <v>1262</v>
      </c>
      <c r="E2398">
        <v>25</v>
      </c>
      <c r="F2398">
        <v>2</v>
      </c>
      <c r="H2398" t="s">
        <v>47</v>
      </c>
      <c r="M2398" t="s">
        <v>47</v>
      </c>
    </row>
    <row r="2399" spans="1:13" hidden="1" x14ac:dyDescent="0.35">
      <c r="A2399" s="6">
        <v>45643</v>
      </c>
      <c r="B2399" t="s">
        <v>1259</v>
      </c>
      <c r="C2399" t="s">
        <v>225</v>
      </c>
      <c r="D2399">
        <v>1</v>
      </c>
      <c r="E2399">
        <v>2</v>
      </c>
      <c r="F2399">
        <v>2</v>
      </c>
      <c r="I2399" t="s">
        <v>47</v>
      </c>
    </row>
    <row r="2400" spans="1:13" x14ac:dyDescent="0.35">
      <c r="A2400" s="6">
        <v>45547</v>
      </c>
      <c r="B2400" t="s">
        <v>1793</v>
      </c>
      <c r="C2400" t="s">
        <v>1266</v>
      </c>
      <c r="D2400" t="s">
        <v>1262</v>
      </c>
      <c r="E2400">
        <v>25</v>
      </c>
      <c r="F2400">
        <v>2</v>
      </c>
      <c r="I2400" t="s">
        <v>47</v>
      </c>
      <c r="M2400" t="s">
        <v>47</v>
      </c>
    </row>
    <row r="2401" spans="1:13" x14ac:dyDescent="0.35">
      <c r="A2401" s="6">
        <v>45573</v>
      </c>
      <c r="B2401" t="s">
        <v>1793</v>
      </c>
      <c r="C2401" t="s">
        <v>55</v>
      </c>
      <c r="E2401">
        <v>5</v>
      </c>
      <c r="F2401">
        <v>1</v>
      </c>
      <c r="I2401" t="s">
        <v>47</v>
      </c>
      <c r="J2401" t="s">
        <v>48</v>
      </c>
      <c r="M2401" t="s">
        <v>47</v>
      </c>
    </row>
    <row r="2402" spans="1:13" x14ac:dyDescent="0.35">
      <c r="A2402" s="6">
        <v>45602</v>
      </c>
      <c r="B2402" t="s">
        <v>1793</v>
      </c>
      <c r="C2402" t="s">
        <v>55</v>
      </c>
      <c r="E2402">
        <v>20</v>
      </c>
      <c r="F2402">
        <v>2</v>
      </c>
      <c r="I2402" t="s">
        <v>47</v>
      </c>
      <c r="J2402" t="s">
        <v>48</v>
      </c>
      <c r="M2402" t="s">
        <v>47</v>
      </c>
    </row>
    <row r="2403" spans="1:13" x14ac:dyDescent="0.35">
      <c r="A2403" s="6">
        <v>45602</v>
      </c>
      <c r="B2403" t="s">
        <v>1793</v>
      </c>
      <c r="C2403" t="s">
        <v>55</v>
      </c>
      <c r="E2403">
        <v>20</v>
      </c>
      <c r="F2403">
        <v>2</v>
      </c>
      <c r="I2403" t="s">
        <v>47</v>
      </c>
      <c r="J2403" t="s">
        <v>48</v>
      </c>
      <c r="M2403" t="s">
        <v>47</v>
      </c>
    </row>
    <row r="2404" spans="1:13" hidden="1" x14ac:dyDescent="0.35">
      <c r="A2404" s="6">
        <v>45643</v>
      </c>
      <c r="B2404" t="s">
        <v>1072</v>
      </c>
      <c r="C2404" t="s">
        <v>74</v>
      </c>
      <c r="D2404" t="s">
        <v>129</v>
      </c>
      <c r="E2404">
        <v>22</v>
      </c>
      <c r="F2404">
        <v>2</v>
      </c>
      <c r="I2404" t="s">
        <v>47</v>
      </c>
      <c r="J2404" t="s">
        <v>48</v>
      </c>
    </row>
    <row r="2405" spans="1:13" hidden="1" x14ac:dyDescent="0.35">
      <c r="A2405" s="6">
        <v>45643</v>
      </c>
      <c r="B2405" t="s">
        <v>1072</v>
      </c>
      <c r="C2405" t="s">
        <v>74</v>
      </c>
      <c r="D2405" t="s">
        <v>129</v>
      </c>
      <c r="E2405">
        <v>22</v>
      </c>
      <c r="F2405">
        <v>2</v>
      </c>
      <c r="I2405" t="s">
        <v>47</v>
      </c>
      <c r="J2405" t="s">
        <v>48</v>
      </c>
    </row>
    <row r="2406" spans="1:13" hidden="1" x14ac:dyDescent="0.35">
      <c r="A2406" s="6">
        <v>45643</v>
      </c>
      <c r="B2406" t="s">
        <v>1072</v>
      </c>
      <c r="C2406" t="s">
        <v>74</v>
      </c>
      <c r="D2406" t="s">
        <v>129</v>
      </c>
      <c r="E2406">
        <v>22</v>
      </c>
      <c r="F2406">
        <v>2</v>
      </c>
      <c r="I2406" t="s">
        <v>47</v>
      </c>
      <c r="J2406" t="s">
        <v>48</v>
      </c>
    </row>
    <row r="2407" spans="1:13" hidden="1" x14ac:dyDescent="0.35">
      <c r="A2407" s="6">
        <v>45643</v>
      </c>
      <c r="B2407" t="s">
        <v>1072</v>
      </c>
      <c r="C2407" t="s">
        <v>74</v>
      </c>
      <c r="D2407" t="s">
        <v>129</v>
      </c>
      <c r="E2407">
        <v>22</v>
      </c>
      <c r="F2407">
        <v>2</v>
      </c>
      <c r="I2407" t="s">
        <v>47</v>
      </c>
      <c r="J2407" t="s">
        <v>48</v>
      </c>
    </row>
    <row r="2408" spans="1:13" hidden="1" x14ac:dyDescent="0.35">
      <c r="A2408" s="6">
        <v>45643</v>
      </c>
      <c r="B2408" t="s">
        <v>1072</v>
      </c>
      <c r="C2408" t="s">
        <v>74</v>
      </c>
      <c r="D2408" t="s">
        <v>129</v>
      </c>
      <c r="E2408">
        <v>22</v>
      </c>
      <c r="F2408">
        <v>2</v>
      </c>
      <c r="I2408" t="s">
        <v>47</v>
      </c>
      <c r="J2408" t="s">
        <v>48</v>
      </c>
    </row>
    <row r="2409" spans="1:13" hidden="1" x14ac:dyDescent="0.35">
      <c r="A2409" s="6">
        <v>45643</v>
      </c>
      <c r="B2409" t="s">
        <v>1072</v>
      </c>
      <c r="C2409" t="s">
        <v>74</v>
      </c>
      <c r="D2409" t="s">
        <v>129</v>
      </c>
      <c r="E2409">
        <v>22</v>
      </c>
      <c r="F2409">
        <v>2</v>
      </c>
      <c r="I2409" t="s">
        <v>47</v>
      </c>
      <c r="J2409" t="s">
        <v>48</v>
      </c>
    </row>
    <row r="2410" spans="1:13" hidden="1" x14ac:dyDescent="0.35">
      <c r="A2410" s="6">
        <v>45643</v>
      </c>
      <c r="B2410" t="s">
        <v>1072</v>
      </c>
      <c r="C2410" t="s">
        <v>74</v>
      </c>
      <c r="D2410" t="s">
        <v>129</v>
      </c>
      <c r="E2410">
        <v>22</v>
      </c>
      <c r="F2410">
        <v>2</v>
      </c>
      <c r="I2410" t="s">
        <v>47</v>
      </c>
      <c r="J2410" t="s">
        <v>48</v>
      </c>
    </row>
    <row r="2411" spans="1:13" hidden="1" x14ac:dyDescent="0.35">
      <c r="A2411" s="6">
        <v>45643</v>
      </c>
      <c r="B2411" t="s">
        <v>1072</v>
      </c>
      <c r="C2411" t="s">
        <v>74</v>
      </c>
      <c r="D2411" t="s">
        <v>129</v>
      </c>
      <c r="E2411">
        <v>22</v>
      </c>
      <c r="F2411">
        <v>2</v>
      </c>
      <c r="I2411" t="s">
        <v>47</v>
      </c>
      <c r="J2411" t="s">
        <v>48</v>
      </c>
    </row>
    <row r="2412" spans="1:13" x14ac:dyDescent="0.35">
      <c r="A2412" s="6">
        <v>45602</v>
      </c>
      <c r="B2412" t="s">
        <v>1793</v>
      </c>
      <c r="C2412" t="s">
        <v>55</v>
      </c>
      <c r="E2412">
        <v>20</v>
      </c>
      <c r="F2412">
        <v>2</v>
      </c>
      <c r="I2412" t="s">
        <v>47</v>
      </c>
      <c r="J2412" t="s">
        <v>48</v>
      </c>
      <c r="M2412" t="s">
        <v>47</v>
      </c>
    </row>
    <row r="2413" spans="1:13" x14ac:dyDescent="0.35">
      <c r="A2413" s="6">
        <v>45602</v>
      </c>
      <c r="B2413" t="s">
        <v>1793</v>
      </c>
      <c r="C2413" t="s">
        <v>55</v>
      </c>
      <c r="E2413">
        <v>20</v>
      </c>
      <c r="F2413">
        <v>2</v>
      </c>
      <c r="I2413" t="s">
        <v>47</v>
      </c>
      <c r="J2413" t="s">
        <v>48</v>
      </c>
      <c r="M2413" t="s">
        <v>47</v>
      </c>
    </row>
    <row r="2414" spans="1:13" x14ac:dyDescent="0.35">
      <c r="A2414" s="6">
        <v>45614</v>
      </c>
      <c r="B2414" t="s">
        <v>1793</v>
      </c>
      <c r="C2414" t="s">
        <v>1266</v>
      </c>
      <c r="D2414" t="s">
        <v>1236</v>
      </c>
      <c r="E2414">
        <v>19</v>
      </c>
      <c r="F2414">
        <v>1</v>
      </c>
      <c r="I2414" t="s">
        <v>47</v>
      </c>
      <c r="J2414" t="s">
        <v>360</v>
      </c>
      <c r="M2414" t="s">
        <v>47</v>
      </c>
    </row>
    <row r="2415" spans="1:13" x14ac:dyDescent="0.35">
      <c r="A2415" s="6">
        <v>45614</v>
      </c>
      <c r="B2415" t="s">
        <v>1793</v>
      </c>
      <c r="C2415" t="s">
        <v>1266</v>
      </c>
      <c r="D2415" t="s">
        <v>1236</v>
      </c>
      <c r="E2415">
        <v>19</v>
      </c>
      <c r="F2415">
        <v>1</v>
      </c>
      <c r="I2415" t="s">
        <v>47</v>
      </c>
      <c r="J2415" t="s">
        <v>360</v>
      </c>
      <c r="M2415" t="s">
        <v>47</v>
      </c>
    </row>
    <row r="2416" spans="1:13" x14ac:dyDescent="0.35">
      <c r="A2416" s="6">
        <v>45622</v>
      </c>
      <c r="B2416" t="s">
        <v>1793</v>
      </c>
      <c r="C2416" t="s">
        <v>1266</v>
      </c>
      <c r="D2416" t="s">
        <v>1262</v>
      </c>
      <c r="E2416">
        <v>24</v>
      </c>
      <c r="F2416">
        <v>1</v>
      </c>
      <c r="I2416" t="s">
        <v>47</v>
      </c>
      <c r="J2416" t="s">
        <v>48</v>
      </c>
      <c r="M2416" t="s">
        <v>47</v>
      </c>
    </row>
    <row r="2417" spans="1:13" hidden="1" x14ac:dyDescent="0.35">
      <c r="A2417" s="6">
        <v>45643</v>
      </c>
      <c r="B2417" t="s">
        <v>1628</v>
      </c>
      <c r="C2417" t="s">
        <v>64</v>
      </c>
      <c r="D2417" t="s">
        <v>585</v>
      </c>
      <c r="E2417">
        <v>16</v>
      </c>
      <c r="F2417">
        <v>4</v>
      </c>
      <c r="I2417" t="s">
        <v>47</v>
      </c>
      <c r="J2417" t="s">
        <v>48</v>
      </c>
    </row>
    <row r="2418" spans="1:13" x14ac:dyDescent="0.35">
      <c r="A2418" s="6">
        <v>45622</v>
      </c>
      <c r="B2418" t="s">
        <v>1793</v>
      </c>
      <c r="C2418" t="s">
        <v>1266</v>
      </c>
      <c r="D2418" t="s">
        <v>1236</v>
      </c>
      <c r="E2418">
        <v>25</v>
      </c>
      <c r="F2418">
        <v>1</v>
      </c>
      <c r="H2418" t="s">
        <v>47</v>
      </c>
      <c r="M2418" t="s">
        <v>47</v>
      </c>
    </row>
    <row r="2419" spans="1:13" x14ac:dyDescent="0.35">
      <c r="A2419" s="6">
        <v>45624</v>
      </c>
      <c r="B2419" t="s">
        <v>1793</v>
      </c>
      <c r="C2419" t="s">
        <v>55</v>
      </c>
      <c r="D2419" t="s">
        <v>1236</v>
      </c>
      <c r="E2419">
        <v>11</v>
      </c>
      <c r="F2419">
        <v>1</v>
      </c>
      <c r="I2419" t="s">
        <v>47</v>
      </c>
      <c r="J2419" t="s">
        <v>48</v>
      </c>
      <c r="M2419" t="s">
        <v>47</v>
      </c>
    </row>
    <row r="2420" spans="1:13" x14ac:dyDescent="0.35">
      <c r="A2420" s="6">
        <v>45625</v>
      </c>
      <c r="B2420" t="s">
        <v>1793</v>
      </c>
      <c r="C2420" t="s">
        <v>55</v>
      </c>
      <c r="D2420" t="s">
        <v>1262</v>
      </c>
      <c r="E2420">
        <v>21</v>
      </c>
      <c r="F2420">
        <v>1</v>
      </c>
      <c r="I2420" t="s">
        <v>47</v>
      </c>
      <c r="J2420" t="s">
        <v>48</v>
      </c>
      <c r="M2420" t="s">
        <v>47</v>
      </c>
    </row>
    <row r="2421" spans="1:13" hidden="1" x14ac:dyDescent="0.35">
      <c r="A2421" s="6">
        <v>45644</v>
      </c>
      <c r="B2421" t="s">
        <v>1745</v>
      </c>
      <c r="C2421" t="s">
        <v>53</v>
      </c>
      <c r="D2421">
        <v>6</v>
      </c>
      <c r="E2421">
        <v>21</v>
      </c>
      <c r="F2421">
        <v>2</v>
      </c>
      <c r="G2421" t="s">
        <v>827</v>
      </c>
    </row>
    <row r="2422" spans="1:13" hidden="1" x14ac:dyDescent="0.35">
      <c r="A2422" s="6">
        <v>45644</v>
      </c>
      <c r="B2422" t="s">
        <v>1745</v>
      </c>
      <c r="C2422" t="s">
        <v>53</v>
      </c>
      <c r="D2422">
        <v>6</v>
      </c>
      <c r="E2422">
        <v>21</v>
      </c>
      <c r="F2422">
        <v>2</v>
      </c>
      <c r="G2422" t="s">
        <v>827</v>
      </c>
    </row>
    <row r="2423" spans="1:13" hidden="1" x14ac:dyDescent="0.35">
      <c r="A2423" s="6">
        <v>45644</v>
      </c>
      <c r="B2423" t="s">
        <v>1745</v>
      </c>
      <c r="C2423" t="s">
        <v>53</v>
      </c>
      <c r="D2423">
        <v>6</v>
      </c>
      <c r="E2423">
        <v>21</v>
      </c>
      <c r="F2423">
        <v>2</v>
      </c>
      <c r="G2423" t="s">
        <v>827</v>
      </c>
    </row>
    <row r="2424" spans="1:13" hidden="1" x14ac:dyDescent="0.35">
      <c r="A2424" s="6">
        <v>45644</v>
      </c>
      <c r="B2424" t="s">
        <v>1754</v>
      </c>
      <c r="C2424" t="s">
        <v>115</v>
      </c>
      <c r="D2424">
        <v>6</v>
      </c>
      <c r="E2424">
        <v>25</v>
      </c>
      <c r="F2424">
        <v>2</v>
      </c>
      <c r="G2424" t="s">
        <v>827</v>
      </c>
    </row>
    <row r="2425" spans="1:13" hidden="1" x14ac:dyDescent="0.35">
      <c r="A2425" s="6">
        <v>45644</v>
      </c>
      <c r="B2425" t="s">
        <v>1754</v>
      </c>
      <c r="C2425" t="s">
        <v>115</v>
      </c>
      <c r="D2425">
        <v>6</v>
      </c>
      <c r="E2425">
        <v>25</v>
      </c>
      <c r="F2425">
        <v>2</v>
      </c>
      <c r="G2425" t="s">
        <v>827</v>
      </c>
    </row>
    <row r="2426" spans="1:13" hidden="1" x14ac:dyDescent="0.35">
      <c r="A2426" s="6">
        <v>45644</v>
      </c>
      <c r="B2426" t="s">
        <v>1754</v>
      </c>
      <c r="C2426" t="s">
        <v>115</v>
      </c>
      <c r="D2426">
        <v>6</v>
      </c>
      <c r="E2426">
        <v>25</v>
      </c>
      <c r="F2426">
        <v>2</v>
      </c>
      <c r="G2426" t="s">
        <v>827</v>
      </c>
    </row>
    <row r="2427" spans="1:13" hidden="1" x14ac:dyDescent="0.35">
      <c r="A2427" s="6">
        <v>45644</v>
      </c>
      <c r="B2427" t="s">
        <v>1329</v>
      </c>
      <c r="C2427" t="s">
        <v>121</v>
      </c>
      <c r="D2427" t="s">
        <v>387</v>
      </c>
      <c r="E2427">
        <v>30</v>
      </c>
      <c r="F2427">
        <v>2</v>
      </c>
      <c r="G2427" t="s">
        <v>1725</v>
      </c>
    </row>
    <row r="2428" spans="1:13" hidden="1" x14ac:dyDescent="0.35">
      <c r="A2428" s="6">
        <v>45644</v>
      </c>
      <c r="B2428" t="s">
        <v>1329</v>
      </c>
      <c r="C2428" t="s">
        <v>121</v>
      </c>
      <c r="D2428" t="s">
        <v>813</v>
      </c>
      <c r="E2428">
        <v>30</v>
      </c>
      <c r="F2428">
        <v>2</v>
      </c>
      <c r="G2428" t="s">
        <v>1725</v>
      </c>
    </row>
    <row r="2429" spans="1:13" hidden="1" x14ac:dyDescent="0.35">
      <c r="A2429" s="6">
        <v>45644</v>
      </c>
      <c r="B2429" t="s">
        <v>1329</v>
      </c>
      <c r="C2429" t="s">
        <v>284</v>
      </c>
      <c r="D2429" t="s">
        <v>370</v>
      </c>
      <c r="E2429">
        <v>30</v>
      </c>
      <c r="F2429">
        <v>2</v>
      </c>
      <c r="G2429" t="s">
        <v>827</v>
      </c>
    </row>
    <row r="2430" spans="1:13" hidden="1" x14ac:dyDescent="0.35">
      <c r="A2430" s="6">
        <v>45644</v>
      </c>
      <c r="B2430" t="s">
        <v>1329</v>
      </c>
      <c r="C2430" t="s">
        <v>50</v>
      </c>
      <c r="D2430" t="s">
        <v>976</v>
      </c>
      <c r="E2430">
        <v>30</v>
      </c>
      <c r="F2430">
        <v>2</v>
      </c>
      <c r="G2430" t="s">
        <v>1720</v>
      </c>
    </row>
    <row r="2431" spans="1:13" hidden="1" x14ac:dyDescent="0.35">
      <c r="A2431" s="6">
        <v>45644</v>
      </c>
      <c r="B2431" t="s">
        <v>1329</v>
      </c>
      <c r="C2431" t="s">
        <v>121</v>
      </c>
      <c r="D2431" t="s">
        <v>353</v>
      </c>
      <c r="E2431">
        <v>30</v>
      </c>
      <c r="F2431">
        <v>2</v>
      </c>
      <c r="G2431" t="s">
        <v>1720</v>
      </c>
    </row>
    <row r="2432" spans="1:13" hidden="1" x14ac:dyDescent="0.35">
      <c r="A2432" s="6">
        <v>45644</v>
      </c>
      <c r="B2432" t="s">
        <v>1887</v>
      </c>
      <c r="C2432" t="s">
        <v>115</v>
      </c>
      <c r="D2432">
        <v>9</v>
      </c>
      <c r="E2432">
        <v>22</v>
      </c>
      <c r="F2432">
        <v>1</v>
      </c>
      <c r="I2432" t="s">
        <v>47</v>
      </c>
      <c r="J2432" t="s">
        <v>48</v>
      </c>
    </row>
    <row r="2433" spans="1:13" hidden="1" x14ac:dyDescent="0.35">
      <c r="A2433" s="6">
        <v>45644</v>
      </c>
      <c r="B2433" t="s">
        <v>1888</v>
      </c>
      <c r="C2433" t="s">
        <v>1266</v>
      </c>
      <c r="D2433" t="s">
        <v>573</v>
      </c>
      <c r="E2433">
        <v>23</v>
      </c>
      <c r="F2433">
        <v>3</v>
      </c>
      <c r="I2433" t="s">
        <v>47</v>
      </c>
      <c r="J2433" t="s">
        <v>48</v>
      </c>
    </row>
    <row r="2434" spans="1:13" hidden="1" x14ac:dyDescent="0.35">
      <c r="A2434" s="6">
        <v>45644</v>
      </c>
      <c r="B2434" t="s">
        <v>1889</v>
      </c>
      <c r="C2434" t="s">
        <v>1266</v>
      </c>
      <c r="D2434" t="s">
        <v>573</v>
      </c>
      <c r="E2434">
        <v>8</v>
      </c>
      <c r="F2434">
        <v>1</v>
      </c>
      <c r="I2434" t="s">
        <v>47</v>
      </c>
      <c r="J2434" t="s">
        <v>48</v>
      </c>
    </row>
    <row r="2435" spans="1:13" x14ac:dyDescent="0.35">
      <c r="A2435" s="6">
        <v>45625</v>
      </c>
      <c r="B2435" t="s">
        <v>1793</v>
      </c>
      <c r="C2435" t="s">
        <v>55</v>
      </c>
      <c r="D2435" t="s">
        <v>1262</v>
      </c>
      <c r="E2435">
        <v>19</v>
      </c>
      <c r="F2435">
        <v>1</v>
      </c>
      <c r="I2435" t="s">
        <v>47</v>
      </c>
      <c r="J2435" t="s">
        <v>48</v>
      </c>
      <c r="M2435" t="s">
        <v>47</v>
      </c>
    </row>
    <row r="2436" spans="1:13" x14ac:dyDescent="0.35">
      <c r="A2436" s="6">
        <v>45646</v>
      </c>
      <c r="B2436" t="s">
        <v>1793</v>
      </c>
      <c r="C2436" t="s">
        <v>1266</v>
      </c>
      <c r="D2436" t="s">
        <v>1262</v>
      </c>
      <c r="E2436">
        <v>23</v>
      </c>
      <c r="F2436">
        <v>1</v>
      </c>
      <c r="I2436" t="s">
        <v>47</v>
      </c>
      <c r="J2436" t="s">
        <v>48</v>
      </c>
      <c r="M2436" t="s">
        <v>47</v>
      </c>
    </row>
    <row r="2437" spans="1:13" x14ac:dyDescent="0.35">
      <c r="A2437" s="6">
        <v>45646</v>
      </c>
      <c r="B2437" t="s">
        <v>1793</v>
      </c>
      <c r="C2437" t="s">
        <v>1266</v>
      </c>
      <c r="D2437" t="s">
        <v>1262</v>
      </c>
      <c r="E2437">
        <v>23</v>
      </c>
      <c r="F2437">
        <v>1</v>
      </c>
      <c r="I2437" t="s">
        <v>47</v>
      </c>
      <c r="J2437" t="s">
        <v>48</v>
      </c>
      <c r="M2437" t="s">
        <v>47</v>
      </c>
    </row>
    <row r="2438" spans="1:13" hidden="1" x14ac:dyDescent="0.35">
      <c r="A2438" s="6">
        <v>45644</v>
      </c>
      <c r="B2438" t="s">
        <v>1890</v>
      </c>
      <c r="C2438" t="s">
        <v>53</v>
      </c>
      <c r="D2438">
        <v>4</v>
      </c>
      <c r="E2438">
        <v>2</v>
      </c>
      <c r="F2438">
        <v>2</v>
      </c>
      <c r="I2438" t="s">
        <v>47</v>
      </c>
      <c r="J2438" t="s">
        <v>48</v>
      </c>
    </row>
    <row r="2439" spans="1:13" x14ac:dyDescent="0.35">
      <c r="A2439" s="6">
        <v>45646</v>
      </c>
      <c r="B2439" t="s">
        <v>1793</v>
      </c>
      <c r="C2439" t="s">
        <v>1266</v>
      </c>
      <c r="D2439" t="s">
        <v>1262</v>
      </c>
      <c r="E2439">
        <v>23</v>
      </c>
      <c r="F2439">
        <v>1</v>
      </c>
      <c r="I2439" t="s">
        <v>47</v>
      </c>
      <c r="J2439" t="s">
        <v>48</v>
      </c>
      <c r="M2439" t="s">
        <v>47</v>
      </c>
    </row>
    <row r="2440" spans="1:13" x14ac:dyDescent="0.35">
      <c r="A2440" s="6">
        <v>45541</v>
      </c>
      <c r="B2440" t="s">
        <v>1793</v>
      </c>
      <c r="C2440" t="s">
        <v>55</v>
      </c>
      <c r="D2440" t="s">
        <v>1236</v>
      </c>
      <c r="E2440">
        <v>22</v>
      </c>
      <c r="F2440">
        <v>1</v>
      </c>
      <c r="I2440" t="s">
        <v>47</v>
      </c>
      <c r="J2440" t="s">
        <v>48</v>
      </c>
      <c r="M2440" t="s">
        <v>47</v>
      </c>
    </row>
    <row r="2441" spans="1:13" x14ac:dyDescent="0.35">
      <c r="A2441" s="6">
        <v>45540</v>
      </c>
      <c r="B2441" t="s">
        <v>1793</v>
      </c>
      <c r="C2441" t="s">
        <v>55</v>
      </c>
      <c r="E2441">
        <v>13</v>
      </c>
      <c r="F2441">
        <v>2</v>
      </c>
      <c r="I2441" t="s">
        <v>47</v>
      </c>
      <c r="J2441" t="s">
        <v>48</v>
      </c>
      <c r="M2441" t="s">
        <v>47</v>
      </c>
    </row>
    <row r="2442" spans="1:13" x14ac:dyDescent="0.35">
      <c r="A2442" s="6">
        <v>45593</v>
      </c>
      <c r="B2442" t="s">
        <v>1793</v>
      </c>
      <c r="C2442" t="s">
        <v>1266</v>
      </c>
      <c r="D2442" t="s">
        <v>1262</v>
      </c>
      <c r="E2442">
        <v>16</v>
      </c>
      <c r="F2442">
        <v>1</v>
      </c>
      <c r="I2442" t="s">
        <v>47</v>
      </c>
      <c r="J2442" t="s">
        <v>48</v>
      </c>
      <c r="M2442" t="s">
        <v>47</v>
      </c>
    </row>
    <row r="2443" spans="1:13" x14ac:dyDescent="0.35">
      <c r="A2443" s="6">
        <v>45576</v>
      </c>
      <c r="B2443" t="s">
        <v>1793</v>
      </c>
      <c r="C2443" t="s">
        <v>1266</v>
      </c>
      <c r="D2443" t="s">
        <v>1261</v>
      </c>
      <c r="E2443">
        <v>6</v>
      </c>
      <c r="F2443">
        <v>1</v>
      </c>
      <c r="I2443" t="s">
        <v>47</v>
      </c>
      <c r="J2443" t="s">
        <v>48</v>
      </c>
      <c r="M2443" t="s">
        <v>47</v>
      </c>
    </row>
    <row r="2444" spans="1:13" x14ac:dyDescent="0.35">
      <c r="A2444" s="6">
        <v>45623</v>
      </c>
      <c r="B2444" t="s">
        <v>1793</v>
      </c>
      <c r="C2444" t="s">
        <v>55</v>
      </c>
      <c r="D2444" t="s">
        <v>1261</v>
      </c>
      <c r="E2444">
        <v>20</v>
      </c>
      <c r="F2444">
        <v>1</v>
      </c>
      <c r="I2444" t="s">
        <v>47</v>
      </c>
      <c r="J2444" t="s">
        <v>48</v>
      </c>
      <c r="M2444" t="s">
        <v>47</v>
      </c>
    </row>
    <row r="2445" spans="1:13" x14ac:dyDescent="0.35">
      <c r="A2445" s="6">
        <v>45546</v>
      </c>
      <c r="B2445" t="s">
        <v>1793</v>
      </c>
      <c r="C2445" t="s">
        <v>55</v>
      </c>
      <c r="D2445" t="s">
        <v>1262</v>
      </c>
      <c r="E2445">
        <v>18</v>
      </c>
      <c r="F2445">
        <v>2</v>
      </c>
      <c r="I2445" t="s">
        <v>47</v>
      </c>
      <c r="J2445" t="s">
        <v>48</v>
      </c>
      <c r="M2445" t="s">
        <v>47</v>
      </c>
    </row>
    <row r="2446" spans="1:13" hidden="1" x14ac:dyDescent="0.35">
      <c r="A2446" s="6">
        <v>45644</v>
      </c>
      <c r="B2446" t="s">
        <v>795</v>
      </c>
      <c r="C2446" t="s">
        <v>55</v>
      </c>
      <c r="D2446" t="s">
        <v>573</v>
      </c>
      <c r="E2446">
        <v>2</v>
      </c>
      <c r="F2446">
        <v>2</v>
      </c>
      <c r="I2446" t="s">
        <v>47</v>
      </c>
      <c r="J2446" t="s">
        <v>48</v>
      </c>
    </row>
    <row r="2447" spans="1:13" hidden="1" x14ac:dyDescent="0.35">
      <c r="A2447" s="6">
        <v>45644</v>
      </c>
      <c r="B2447" t="s">
        <v>1259</v>
      </c>
      <c r="C2447" t="s">
        <v>225</v>
      </c>
      <c r="D2447" t="s">
        <v>737</v>
      </c>
      <c r="E2447">
        <v>3</v>
      </c>
      <c r="F2447">
        <v>1</v>
      </c>
      <c r="I2447" t="s">
        <v>47</v>
      </c>
      <c r="J2447" t="s">
        <v>48</v>
      </c>
    </row>
    <row r="2448" spans="1:13" x14ac:dyDescent="0.35">
      <c r="A2448" s="6">
        <v>45588</v>
      </c>
      <c r="B2448" t="s">
        <v>1793</v>
      </c>
      <c r="C2448" t="s">
        <v>1266</v>
      </c>
      <c r="D2448" t="s">
        <v>1262</v>
      </c>
      <c r="E2448">
        <v>17</v>
      </c>
      <c r="F2448">
        <v>1</v>
      </c>
      <c r="I2448" t="s">
        <v>47</v>
      </c>
      <c r="J2448" t="s">
        <v>48</v>
      </c>
      <c r="M2448" t="s">
        <v>47</v>
      </c>
    </row>
    <row r="2449" spans="1:13" hidden="1" x14ac:dyDescent="0.35">
      <c r="A2449" s="6">
        <v>45644</v>
      </c>
      <c r="B2449" t="s">
        <v>1754</v>
      </c>
      <c r="C2449" t="s">
        <v>53</v>
      </c>
      <c r="D2449">
        <v>6</v>
      </c>
      <c r="E2449">
        <v>23</v>
      </c>
      <c r="F2449">
        <v>2</v>
      </c>
      <c r="H2449" t="s">
        <v>47</v>
      </c>
    </row>
    <row r="2450" spans="1:13" hidden="1" x14ac:dyDescent="0.35">
      <c r="A2450" s="6">
        <v>45644</v>
      </c>
      <c r="B2450" t="s">
        <v>1754</v>
      </c>
      <c r="C2450" t="s">
        <v>53</v>
      </c>
      <c r="D2450">
        <v>6</v>
      </c>
      <c r="E2450">
        <v>23</v>
      </c>
      <c r="F2450">
        <v>2</v>
      </c>
      <c r="H2450" t="s">
        <v>47</v>
      </c>
    </row>
    <row r="2451" spans="1:13" hidden="1" x14ac:dyDescent="0.35">
      <c r="A2451" s="6">
        <v>45644</v>
      </c>
      <c r="B2451" t="s">
        <v>1754</v>
      </c>
      <c r="C2451" t="s">
        <v>53</v>
      </c>
      <c r="D2451">
        <v>6</v>
      </c>
      <c r="E2451">
        <v>23</v>
      </c>
      <c r="F2451">
        <v>2</v>
      </c>
      <c r="H2451" t="s">
        <v>47</v>
      </c>
    </row>
    <row r="2452" spans="1:13" hidden="1" x14ac:dyDescent="0.35">
      <c r="A2452" s="6">
        <v>45644</v>
      </c>
      <c r="B2452" t="s">
        <v>1745</v>
      </c>
      <c r="C2452" t="s">
        <v>53</v>
      </c>
      <c r="D2452">
        <v>6</v>
      </c>
      <c r="E2452">
        <v>22</v>
      </c>
      <c r="F2452">
        <v>2</v>
      </c>
      <c r="I2452" t="s">
        <v>47</v>
      </c>
      <c r="J2452" t="s">
        <v>48</v>
      </c>
    </row>
    <row r="2453" spans="1:13" hidden="1" x14ac:dyDescent="0.35">
      <c r="A2453" s="6">
        <v>45644</v>
      </c>
      <c r="B2453" t="s">
        <v>1745</v>
      </c>
      <c r="C2453" t="s">
        <v>53</v>
      </c>
      <c r="D2453">
        <v>6</v>
      </c>
      <c r="E2453">
        <v>22</v>
      </c>
      <c r="F2453">
        <v>2</v>
      </c>
      <c r="I2453" t="s">
        <v>47</v>
      </c>
      <c r="J2453" t="s">
        <v>48</v>
      </c>
    </row>
    <row r="2454" spans="1:13" hidden="1" x14ac:dyDescent="0.35">
      <c r="A2454" s="6">
        <v>45644</v>
      </c>
      <c r="B2454" t="s">
        <v>1745</v>
      </c>
      <c r="C2454" t="s">
        <v>53</v>
      </c>
      <c r="D2454">
        <v>6</v>
      </c>
      <c r="E2454">
        <v>22</v>
      </c>
      <c r="F2454">
        <v>2</v>
      </c>
      <c r="I2454" t="s">
        <v>47</v>
      </c>
      <c r="J2454" t="s">
        <v>48</v>
      </c>
    </row>
    <row r="2455" spans="1:13" hidden="1" x14ac:dyDescent="0.35">
      <c r="A2455" s="6">
        <v>45644</v>
      </c>
      <c r="B2455" t="s">
        <v>510</v>
      </c>
      <c r="C2455" t="s">
        <v>115</v>
      </c>
      <c r="D2455">
        <v>8</v>
      </c>
      <c r="E2455">
        <v>26</v>
      </c>
      <c r="F2455">
        <v>2</v>
      </c>
      <c r="I2455" t="s">
        <v>47</v>
      </c>
      <c r="J2455" t="s">
        <v>48</v>
      </c>
    </row>
    <row r="2456" spans="1:13" hidden="1" x14ac:dyDescent="0.35">
      <c r="A2456" s="6">
        <v>45644</v>
      </c>
      <c r="B2456" t="s">
        <v>510</v>
      </c>
      <c r="C2456" t="s">
        <v>115</v>
      </c>
      <c r="D2456">
        <v>8</v>
      </c>
      <c r="E2456">
        <v>26</v>
      </c>
      <c r="F2456">
        <v>2</v>
      </c>
      <c r="I2456" t="s">
        <v>47</v>
      </c>
      <c r="J2456" t="s">
        <v>48</v>
      </c>
    </row>
    <row r="2457" spans="1:13" hidden="1" x14ac:dyDescent="0.35">
      <c r="A2457" s="6">
        <v>45644</v>
      </c>
      <c r="B2457" t="s">
        <v>510</v>
      </c>
      <c r="C2457" t="s">
        <v>115</v>
      </c>
      <c r="D2457">
        <v>8</v>
      </c>
      <c r="E2457">
        <v>26</v>
      </c>
      <c r="F2457">
        <v>2</v>
      </c>
      <c r="I2457" t="s">
        <v>47</v>
      </c>
      <c r="J2457" t="s">
        <v>48</v>
      </c>
    </row>
    <row r="2458" spans="1:13" hidden="1" x14ac:dyDescent="0.35">
      <c r="A2458" s="6">
        <v>45644</v>
      </c>
      <c r="B2458" t="s">
        <v>510</v>
      </c>
      <c r="C2458" t="s">
        <v>115</v>
      </c>
      <c r="D2458">
        <v>8</v>
      </c>
      <c r="E2458">
        <v>26</v>
      </c>
      <c r="F2458">
        <v>2</v>
      </c>
      <c r="I2458" t="s">
        <v>47</v>
      </c>
      <c r="J2458" t="s">
        <v>48</v>
      </c>
    </row>
    <row r="2459" spans="1:13" hidden="1" x14ac:dyDescent="0.35">
      <c r="A2459" s="6">
        <v>45644</v>
      </c>
      <c r="B2459" t="s">
        <v>1259</v>
      </c>
      <c r="C2459" t="s">
        <v>225</v>
      </c>
      <c r="D2459">
        <v>3</v>
      </c>
      <c r="E2459">
        <v>1</v>
      </c>
      <c r="F2459">
        <v>1</v>
      </c>
      <c r="I2459" t="s">
        <v>47</v>
      </c>
      <c r="J2459" t="s">
        <v>48</v>
      </c>
    </row>
    <row r="2460" spans="1:13" x14ac:dyDescent="0.35">
      <c r="A2460" s="6">
        <v>45589</v>
      </c>
      <c r="B2460" t="s">
        <v>1793</v>
      </c>
      <c r="C2460" t="s">
        <v>1266</v>
      </c>
      <c r="D2460" t="s">
        <v>1262</v>
      </c>
      <c r="E2460">
        <v>19</v>
      </c>
      <c r="F2460">
        <v>1</v>
      </c>
      <c r="I2460" t="s">
        <v>47</v>
      </c>
      <c r="J2460" t="s">
        <v>48</v>
      </c>
      <c r="M2460" t="s">
        <v>47</v>
      </c>
    </row>
    <row r="2461" spans="1:13" hidden="1" x14ac:dyDescent="0.35">
      <c r="A2461" s="6">
        <v>45644</v>
      </c>
      <c r="B2461" t="s">
        <v>1892</v>
      </c>
      <c r="C2461" t="s">
        <v>53</v>
      </c>
      <c r="D2461">
        <v>6</v>
      </c>
      <c r="E2461">
        <v>9</v>
      </c>
      <c r="F2461">
        <v>4</v>
      </c>
      <c r="I2461" t="s">
        <v>47</v>
      </c>
      <c r="J2461" t="s">
        <v>48</v>
      </c>
    </row>
    <row r="2462" spans="1:13" hidden="1" x14ac:dyDescent="0.35">
      <c r="A2462" s="6">
        <v>45644</v>
      </c>
      <c r="B2462" t="s">
        <v>1893</v>
      </c>
      <c r="C2462" t="s">
        <v>1266</v>
      </c>
      <c r="D2462" t="s">
        <v>334</v>
      </c>
      <c r="E2462">
        <v>10</v>
      </c>
      <c r="F2462">
        <v>4</v>
      </c>
      <c r="I2462" t="s">
        <v>47</v>
      </c>
      <c r="J2462" t="s">
        <v>48</v>
      </c>
    </row>
    <row r="2463" spans="1:13" x14ac:dyDescent="0.35">
      <c r="A2463" s="6">
        <v>45608</v>
      </c>
      <c r="B2463" t="s">
        <v>1793</v>
      </c>
      <c r="C2463" t="s">
        <v>1266</v>
      </c>
      <c r="D2463" t="s">
        <v>1261</v>
      </c>
      <c r="E2463">
        <v>12</v>
      </c>
      <c r="F2463">
        <v>1</v>
      </c>
      <c r="I2463" t="s">
        <v>47</v>
      </c>
      <c r="J2463" t="s">
        <v>48</v>
      </c>
      <c r="M2463" t="s">
        <v>47</v>
      </c>
    </row>
    <row r="2464" spans="1:13" hidden="1" x14ac:dyDescent="0.35">
      <c r="A2464" s="6">
        <v>45644</v>
      </c>
      <c r="B2464" t="s">
        <v>1667</v>
      </c>
      <c r="C2464" t="s">
        <v>59</v>
      </c>
      <c r="D2464">
        <v>2</v>
      </c>
      <c r="E2464">
        <v>19</v>
      </c>
      <c r="F2464">
        <v>2</v>
      </c>
      <c r="I2464" t="s">
        <v>47</v>
      </c>
      <c r="J2464" t="s">
        <v>48</v>
      </c>
    </row>
    <row r="2465" spans="1:13" x14ac:dyDescent="0.35">
      <c r="A2465" s="6">
        <v>45631</v>
      </c>
      <c r="B2465" t="s">
        <v>1793</v>
      </c>
      <c r="C2465" t="s">
        <v>1266</v>
      </c>
      <c r="D2465" t="s">
        <v>1236</v>
      </c>
      <c r="E2465">
        <v>20</v>
      </c>
      <c r="F2465">
        <v>2</v>
      </c>
      <c r="I2465" t="s">
        <v>47</v>
      </c>
      <c r="J2465" t="s">
        <v>48</v>
      </c>
      <c r="M2465" t="s">
        <v>47</v>
      </c>
    </row>
    <row r="2466" spans="1:13" x14ac:dyDescent="0.35">
      <c r="A2466" s="6">
        <v>45390</v>
      </c>
      <c r="B2466" t="s">
        <v>1300</v>
      </c>
      <c r="C2466" t="s">
        <v>53</v>
      </c>
      <c r="D2466">
        <v>4</v>
      </c>
      <c r="E2466">
        <v>26</v>
      </c>
      <c r="F2466">
        <v>2</v>
      </c>
      <c r="G2466" t="s">
        <v>35</v>
      </c>
      <c r="L2466" t="s">
        <v>47</v>
      </c>
      <c r="M2466" t="s">
        <v>47</v>
      </c>
    </row>
    <row r="2467" spans="1:13" hidden="1" x14ac:dyDescent="0.35">
      <c r="A2467" s="6">
        <v>45644</v>
      </c>
      <c r="B2467" t="s">
        <v>1895</v>
      </c>
      <c r="C2467" t="s">
        <v>59</v>
      </c>
      <c r="D2467">
        <v>2</v>
      </c>
      <c r="E2467">
        <v>19</v>
      </c>
      <c r="F2467">
        <v>3</v>
      </c>
      <c r="I2467" t="s">
        <v>47</v>
      </c>
      <c r="J2467" t="s">
        <v>1802</v>
      </c>
    </row>
    <row r="2468" spans="1:13" x14ac:dyDescent="0.35">
      <c r="A2468" s="6">
        <v>45328</v>
      </c>
      <c r="B2468" t="s">
        <v>88</v>
      </c>
      <c r="C2468" t="s">
        <v>55</v>
      </c>
      <c r="D2468" t="s">
        <v>1254</v>
      </c>
      <c r="E2468">
        <v>22</v>
      </c>
      <c r="F2468">
        <v>1</v>
      </c>
      <c r="I2468" t="s">
        <v>47</v>
      </c>
      <c r="J2468" t="s">
        <v>48</v>
      </c>
      <c r="M2468" t="s">
        <v>47</v>
      </c>
    </row>
    <row r="2469" spans="1:13" hidden="1" x14ac:dyDescent="0.35">
      <c r="A2469" s="6">
        <v>45644</v>
      </c>
      <c r="B2469" t="s">
        <v>1896</v>
      </c>
      <c r="C2469" t="s">
        <v>74</v>
      </c>
      <c r="D2469">
        <v>10</v>
      </c>
      <c r="E2469">
        <v>20</v>
      </c>
      <c r="F2469">
        <v>1</v>
      </c>
      <c r="I2469" t="s">
        <v>47</v>
      </c>
      <c r="J2469" t="s">
        <v>48</v>
      </c>
    </row>
    <row r="2470" spans="1:13" hidden="1" x14ac:dyDescent="0.35">
      <c r="A2470" s="6">
        <v>45644</v>
      </c>
      <c r="B2470" t="s">
        <v>1896</v>
      </c>
      <c r="C2470" t="s">
        <v>74</v>
      </c>
      <c r="D2470">
        <v>10</v>
      </c>
      <c r="E2470">
        <v>20</v>
      </c>
      <c r="F2470">
        <v>1</v>
      </c>
      <c r="I2470" t="s">
        <v>47</v>
      </c>
      <c r="J2470" t="s">
        <v>48</v>
      </c>
    </row>
    <row r="2471" spans="1:13" hidden="1" x14ac:dyDescent="0.35">
      <c r="A2471" s="6">
        <v>45644</v>
      </c>
      <c r="B2471" t="s">
        <v>1896</v>
      </c>
      <c r="C2471" t="s">
        <v>74</v>
      </c>
      <c r="D2471">
        <v>10</v>
      </c>
      <c r="E2471">
        <v>20</v>
      </c>
      <c r="F2471">
        <v>1</v>
      </c>
      <c r="I2471" t="s">
        <v>47</v>
      </c>
      <c r="J2471" t="s">
        <v>48</v>
      </c>
    </row>
    <row r="2472" spans="1:13" hidden="1" x14ac:dyDescent="0.35">
      <c r="A2472" s="6">
        <v>45644</v>
      </c>
      <c r="B2472" t="s">
        <v>1896</v>
      </c>
      <c r="C2472" t="s">
        <v>74</v>
      </c>
      <c r="D2472">
        <v>10</v>
      </c>
      <c r="E2472">
        <v>20</v>
      </c>
      <c r="F2472">
        <v>1</v>
      </c>
      <c r="I2472" t="s">
        <v>47</v>
      </c>
      <c r="J2472" t="s">
        <v>48</v>
      </c>
    </row>
    <row r="2473" spans="1:13" hidden="1" x14ac:dyDescent="0.35">
      <c r="A2473" s="6">
        <v>45644</v>
      </c>
      <c r="B2473" t="s">
        <v>1896</v>
      </c>
      <c r="C2473" t="s">
        <v>74</v>
      </c>
      <c r="D2473">
        <v>10</v>
      </c>
      <c r="E2473">
        <v>20</v>
      </c>
      <c r="F2473">
        <v>1</v>
      </c>
      <c r="I2473" t="s">
        <v>47</v>
      </c>
      <c r="J2473" t="s">
        <v>48</v>
      </c>
    </row>
    <row r="2474" spans="1:13" hidden="1" x14ac:dyDescent="0.35">
      <c r="A2474" s="6">
        <v>45644</v>
      </c>
      <c r="B2474" t="s">
        <v>1896</v>
      </c>
      <c r="C2474" t="s">
        <v>74</v>
      </c>
      <c r="D2474">
        <v>10</v>
      </c>
      <c r="E2474">
        <v>20</v>
      </c>
      <c r="F2474">
        <v>1</v>
      </c>
      <c r="I2474" t="s">
        <v>47</v>
      </c>
      <c r="J2474" t="s">
        <v>48</v>
      </c>
    </row>
    <row r="2475" spans="1:13" x14ac:dyDescent="0.35">
      <c r="A2475" s="6">
        <v>45343</v>
      </c>
      <c r="B2475" t="s">
        <v>88</v>
      </c>
      <c r="C2475" t="s">
        <v>55</v>
      </c>
      <c r="D2475" t="s">
        <v>1254</v>
      </c>
      <c r="E2475">
        <v>19</v>
      </c>
      <c r="F2475">
        <v>2</v>
      </c>
      <c r="I2475" t="s">
        <v>47</v>
      </c>
      <c r="J2475" t="s">
        <v>48</v>
      </c>
      <c r="M2475" t="s">
        <v>47</v>
      </c>
    </row>
    <row r="2476" spans="1:13" hidden="1" x14ac:dyDescent="0.35">
      <c r="A2476" s="6">
        <v>45644</v>
      </c>
      <c r="B2476" t="s">
        <v>351</v>
      </c>
      <c r="C2476" t="s">
        <v>55</v>
      </c>
      <c r="D2476" t="s">
        <v>392</v>
      </c>
      <c r="E2476">
        <v>20</v>
      </c>
      <c r="F2476">
        <v>4</v>
      </c>
      <c r="I2476" t="s">
        <v>47</v>
      </c>
      <c r="J2476" t="s">
        <v>48</v>
      </c>
    </row>
    <row r="2477" spans="1:13" hidden="1" x14ac:dyDescent="0.35">
      <c r="A2477" s="6">
        <v>45644</v>
      </c>
      <c r="B2477" t="s">
        <v>351</v>
      </c>
      <c r="C2477" t="s">
        <v>55</v>
      </c>
      <c r="D2477" t="s">
        <v>392</v>
      </c>
      <c r="E2477">
        <v>20</v>
      </c>
      <c r="F2477">
        <v>4</v>
      </c>
      <c r="I2477" t="s">
        <v>47</v>
      </c>
      <c r="J2477" t="s">
        <v>48</v>
      </c>
    </row>
    <row r="2478" spans="1:13" hidden="1" x14ac:dyDescent="0.35">
      <c r="A2478" s="6">
        <v>45644</v>
      </c>
      <c r="B2478" t="s">
        <v>351</v>
      </c>
      <c r="C2478" t="s">
        <v>55</v>
      </c>
      <c r="D2478" t="s">
        <v>392</v>
      </c>
      <c r="E2478">
        <v>20</v>
      </c>
      <c r="F2478">
        <v>4</v>
      </c>
      <c r="I2478" t="s">
        <v>47</v>
      </c>
      <c r="J2478" t="s">
        <v>48</v>
      </c>
    </row>
    <row r="2479" spans="1:13" hidden="1" x14ac:dyDescent="0.35">
      <c r="A2479" s="6">
        <v>45644</v>
      </c>
      <c r="B2479" t="s">
        <v>351</v>
      </c>
      <c r="C2479" t="s">
        <v>55</v>
      </c>
      <c r="D2479" t="s">
        <v>392</v>
      </c>
      <c r="E2479">
        <v>20</v>
      </c>
      <c r="F2479">
        <v>4</v>
      </c>
      <c r="I2479" t="s">
        <v>47</v>
      </c>
      <c r="J2479" t="s">
        <v>48</v>
      </c>
    </row>
    <row r="2480" spans="1:13" hidden="1" x14ac:dyDescent="0.35">
      <c r="A2480" s="6">
        <v>45644</v>
      </c>
      <c r="B2480" t="s">
        <v>351</v>
      </c>
      <c r="C2480" t="s">
        <v>55</v>
      </c>
      <c r="D2480" t="s">
        <v>392</v>
      </c>
      <c r="E2480">
        <v>20</v>
      </c>
      <c r="F2480">
        <v>4</v>
      </c>
      <c r="I2480" t="s">
        <v>47</v>
      </c>
      <c r="J2480" t="s">
        <v>48</v>
      </c>
    </row>
    <row r="2481" spans="1:13" hidden="1" x14ac:dyDescent="0.35">
      <c r="A2481" s="6">
        <v>45644</v>
      </c>
      <c r="B2481" t="s">
        <v>351</v>
      </c>
      <c r="C2481" t="s">
        <v>55</v>
      </c>
      <c r="D2481" t="s">
        <v>392</v>
      </c>
      <c r="E2481">
        <v>20</v>
      </c>
      <c r="F2481">
        <v>4</v>
      </c>
      <c r="I2481" t="s">
        <v>47</v>
      </c>
      <c r="J2481" t="s">
        <v>48</v>
      </c>
    </row>
    <row r="2482" spans="1:13" hidden="1" x14ac:dyDescent="0.35">
      <c r="A2482" s="6">
        <v>45644</v>
      </c>
      <c r="B2482" t="s">
        <v>1667</v>
      </c>
      <c r="C2482" t="s">
        <v>59</v>
      </c>
      <c r="D2482">
        <v>2</v>
      </c>
      <c r="E2482">
        <v>22</v>
      </c>
      <c r="F2482">
        <v>2</v>
      </c>
      <c r="I2482" t="s">
        <v>47</v>
      </c>
      <c r="J2482" t="s">
        <v>48</v>
      </c>
    </row>
    <row r="2483" spans="1:13" hidden="1" x14ac:dyDescent="0.35">
      <c r="A2483" s="6">
        <v>45644</v>
      </c>
      <c r="B2483" t="s">
        <v>1667</v>
      </c>
      <c r="C2483" t="s">
        <v>59</v>
      </c>
      <c r="D2483">
        <v>2</v>
      </c>
      <c r="E2483">
        <v>22</v>
      </c>
      <c r="F2483">
        <v>2</v>
      </c>
      <c r="I2483" t="s">
        <v>47</v>
      </c>
      <c r="J2483" t="s">
        <v>48</v>
      </c>
    </row>
    <row r="2484" spans="1:13" x14ac:dyDescent="0.35">
      <c r="A2484" s="6">
        <v>45343</v>
      </c>
      <c r="B2484" t="s">
        <v>88</v>
      </c>
      <c r="C2484" t="s">
        <v>55</v>
      </c>
      <c r="D2484" t="s">
        <v>1254</v>
      </c>
      <c r="E2484">
        <v>19</v>
      </c>
      <c r="F2484">
        <v>2</v>
      </c>
      <c r="I2484" t="s">
        <v>47</v>
      </c>
      <c r="J2484" t="s">
        <v>48</v>
      </c>
      <c r="M2484" t="s">
        <v>47</v>
      </c>
    </row>
    <row r="2485" spans="1:13" x14ac:dyDescent="0.35">
      <c r="A2485" s="6">
        <v>45539</v>
      </c>
      <c r="B2485" t="s">
        <v>88</v>
      </c>
      <c r="C2485" t="s">
        <v>55</v>
      </c>
      <c r="D2485" t="s">
        <v>1254</v>
      </c>
      <c r="E2485">
        <v>28</v>
      </c>
      <c r="F2485">
        <v>4</v>
      </c>
      <c r="I2485" t="s">
        <v>47</v>
      </c>
      <c r="J2485" t="s">
        <v>48</v>
      </c>
      <c r="M2485" t="s">
        <v>47</v>
      </c>
    </row>
    <row r="2486" spans="1:13" x14ac:dyDescent="0.35">
      <c r="A2486" s="6">
        <v>45552</v>
      </c>
      <c r="B2486" t="s">
        <v>88</v>
      </c>
      <c r="C2486" t="s">
        <v>55</v>
      </c>
      <c r="D2486" t="s">
        <v>1004</v>
      </c>
      <c r="E2486">
        <v>20</v>
      </c>
      <c r="F2486">
        <v>1</v>
      </c>
      <c r="I2486" t="s">
        <v>47</v>
      </c>
      <c r="J2486" t="s">
        <v>48</v>
      </c>
      <c r="M2486" t="s">
        <v>47</v>
      </c>
    </row>
    <row r="2487" spans="1:13" x14ac:dyDescent="0.35">
      <c r="A2487" s="6">
        <v>45559</v>
      </c>
      <c r="B2487" t="s">
        <v>88</v>
      </c>
      <c r="C2487" t="s">
        <v>55</v>
      </c>
      <c r="D2487" t="s">
        <v>1004</v>
      </c>
      <c r="E2487">
        <v>28</v>
      </c>
      <c r="F2487">
        <v>1</v>
      </c>
      <c r="I2487" t="s">
        <v>47</v>
      </c>
      <c r="J2487" t="s">
        <v>48</v>
      </c>
      <c r="M2487" t="s">
        <v>47</v>
      </c>
    </row>
    <row r="2488" spans="1:13" hidden="1" x14ac:dyDescent="0.35">
      <c r="A2488" s="6">
        <v>45645</v>
      </c>
      <c r="B2488" t="s">
        <v>1743</v>
      </c>
      <c r="C2488" t="s">
        <v>115</v>
      </c>
      <c r="D2488">
        <v>7</v>
      </c>
      <c r="E2488">
        <v>20</v>
      </c>
      <c r="F2488">
        <v>2</v>
      </c>
      <c r="G2488" t="s">
        <v>1720</v>
      </c>
    </row>
    <row r="2489" spans="1:13" hidden="1" x14ac:dyDescent="0.35">
      <c r="A2489" s="6">
        <v>45645</v>
      </c>
      <c r="B2489" t="s">
        <v>1743</v>
      </c>
      <c r="C2489" t="s">
        <v>115</v>
      </c>
      <c r="D2489">
        <v>7</v>
      </c>
      <c r="E2489">
        <v>20</v>
      </c>
      <c r="F2489">
        <v>2</v>
      </c>
      <c r="G2489" t="s">
        <v>1720</v>
      </c>
    </row>
    <row r="2490" spans="1:13" hidden="1" x14ac:dyDescent="0.35">
      <c r="A2490" s="6">
        <v>45645</v>
      </c>
      <c r="B2490" t="s">
        <v>1743</v>
      </c>
      <c r="C2490" t="s">
        <v>115</v>
      </c>
      <c r="D2490">
        <v>7</v>
      </c>
      <c r="E2490">
        <v>20</v>
      </c>
      <c r="F2490">
        <v>2</v>
      </c>
      <c r="G2490" t="s">
        <v>1720</v>
      </c>
    </row>
    <row r="2491" spans="1:13" hidden="1" x14ac:dyDescent="0.35">
      <c r="A2491" s="6">
        <v>45645</v>
      </c>
      <c r="B2491" t="s">
        <v>1744</v>
      </c>
      <c r="C2491" t="s">
        <v>53</v>
      </c>
      <c r="D2491">
        <v>5</v>
      </c>
      <c r="E2491">
        <v>11</v>
      </c>
      <c r="F2491">
        <v>2</v>
      </c>
      <c r="G2491" t="s">
        <v>827</v>
      </c>
    </row>
    <row r="2492" spans="1:13" hidden="1" x14ac:dyDescent="0.35">
      <c r="A2492" s="6">
        <v>45645</v>
      </c>
      <c r="B2492" t="s">
        <v>1741</v>
      </c>
      <c r="C2492" t="s">
        <v>53</v>
      </c>
      <c r="D2492">
        <v>5</v>
      </c>
      <c r="E2492">
        <v>22</v>
      </c>
      <c r="F2492">
        <v>2</v>
      </c>
      <c r="G2492" t="s">
        <v>827</v>
      </c>
    </row>
    <row r="2493" spans="1:13" hidden="1" x14ac:dyDescent="0.35">
      <c r="A2493" s="6">
        <v>45645</v>
      </c>
      <c r="B2493" t="s">
        <v>1536</v>
      </c>
      <c r="C2493" t="s">
        <v>53</v>
      </c>
      <c r="D2493">
        <v>4</v>
      </c>
      <c r="E2493">
        <v>20</v>
      </c>
      <c r="F2493">
        <v>4</v>
      </c>
      <c r="G2493" t="s">
        <v>827</v>
      </c>
    </row>
    <row r="2494" spans="1:13" hidden="1" x14ac:dyDescent="0.35">
      <c r="A2494" s="6">
        <v>45645</v>
      </c>
      <c r="B2494" t="s">
        <v>1536</v>
      </c>
      <c r="C2494" t="s">
        <v>53</v>
      </c>
      <c r="D2494">
        <v>4</v>
      </c>
      <c r="E2494">
        <v>20</v>
      </c>
      <c r="F2494">
        <v>4</v>
      </c>
      <c r="G2494" t="s">
        <v>827</v>
      </c>
    </row>
    <row r="2495" spans="1:13" x14ac:dyDescent="0.35">
      <c r="A2495" s="6">
        <v>45618</v>
      </c>
      <c r="B2495" t="s">
        <v>88</v>
      </c>
      <c r="C2495" t="s">
        <v>55</v>
      </c>
      <c r="D2495" t="s">
        <v>1004</v>
      </c>
      <c r="E2495">
        <v>20</v>
      </c>
      <c r="F2495">
        <v>1</v>
      </c>
      <c r="I2495" t="s">
        <v>47</v>
      </c>
      <c r="J2495" t="s">
        <v>48</v>
      </c>
      <c r="M2495" t="s">
        <v>47</v>
      </c>
    </row>
    <row r="2496" spans="1:13" hidden="1" x14ac:dyDescent="0.35">
      <c r="A2496" s="6">
        <v>45645</v>
      </c>
      <c r="B2496" t="s">
        <v>1853</v>
      </c>
      <c r="C2496" t="s">
        <v>55</v>
      </c>
      <c r="D2496" t="s">
        <v>158</v>
      </c>
      <c r="E2496">
        <v>11</v>
      </c>
      <c r="F2496">
        <v>4</v>
      </c>
      <c r="I2496" t="s">
        <v>47</v>
      </c>
      <c r="J2496" t="s">
        <v>48</v>
      </c>
    </row>
    <row r="2497" spans="1:13" hidden="1" x14ac:dyDescent="0.35">
      <c r="A2497" s="6">
        <v>45645</v>
      </c>
      <c r="B2497" t="s">
        <v>1547</v>
      </c>
      <c r="C2497" t="s">
        <v>115</v>
      </c>
      <c r="D2497">
        <v>8</v>
      </c>
      <c r="E2497">
        <v>28</v>
      </c>
      <c r="F2497">
        <v>3</v>
      </c>
      <c r="I2497" t="s">
        <v>47</v>
      </c>
      <c r="J2497" t="s">
        <v>1854</v>
      </c>
    </row>
    <row r="2498" spans="1:13" hidden="1" x14ac:dyDescent="0.35">
      <c r="A2498" s="6">
        <v>45645</v>
      </c>
      <c r="B2498" t="s">
        <v>1547</v>
      </c>
      <c r="C2498" t="s">
        <v>115</v>
      </c>
      <c r="D2498">
        <v>8</v>
      </c>
      <c r="E2498">
        <v>28</v>
      </c>
      <c r="F2498">
        <v>3</v>
      </c>
      <c r="I2498" t="s">
        <v>47</v>
      </c>
      <c r="J2498" t="s">
        <v>1854</v>
      </c>
    </row>
    <row r="2499" spans="1:13" hidden="1" x14ac:dyDescent="0.35">
      <c r="A2499" s="6">
        <v>45645</v>
      </c>
      <c r="B2499" t="s">
        <v>322</v>
      </c>
      <c r="C2499" t="s">
        <v>74</v>
      </c>
      <c r="D2499" t="s">
        <v>261</v>
      </c>
      <c r="E2499">
        <v>23</v>
      </c>
      <c r="F2499">
        <v>1</v>
      </c>
      <c r="I2499" t="s">
        <v>47</v>
      </c>
      <c r="J2499" t="s">
        <v>48</v>
      </c>
    </row>
    <row r="2500" spans="1:13" hidden="1" x14ac:dyDescent="0.35">
      <c r="A2500" s="6">
        <v>45645</v>
      </c>
      <c r="B2500" t="s">
        <v>322</v>
      </c>
      <c r="C2500" t="s">
        <v>74</v>
      </c>
      <c r="D2500" t="s">
        <v>261</v>
      </c>
      <c r="E2500">
        <v>23</v>
      </c>
      <c r="F2500">
        <v>1</v>
      </c>
      <c r="I2500" t="s">
        <v>47</v>
      </c>
      <c r="J2500" t="s">
        <v>48</v>
      </c>
    </row>
    <row r="2501" spans="1:13" hidden="1" x14ac:dyDescent="0.35">
      <c r="A2501" s="6">
        <v>45645</v>
      </c>
      <c r="B2501" t="s">
        <v>322</v>
      </c>
      <c r="C2501" t="s">
        <v>74</v>
      </c>
      <c r="D2501" t="s">
        <v>261</v>
      </c>
      <c r="E2501">
        <v>23</v>
      </c>
      <c r="F2501">
        <v>1</v>
      </c>
      <c r="I2501" t="s">
        <v>47</v>
      </c>
      <c r="J2501" t="s">
        <v>48</v>
      </c>
    </row>
    <row r="2502" spans="1:13" hidden="1" x14ac:dyDescent="0.35">
      <c r="A2502" s="6">
        <v>45645</v>
      </c>
      <c r="B2502" t="s">
        <v>322</v>
      </c>
      <c r="C2502" t="s">
        <v>74</v>
      </c>
      <c r="D2502" t="s">
        <v>261</v>
      </c>
      <c r="E2502">
        <v>23</v>
      </c>
      <c r="F2502">
        <v>1</v>
      </c>
      <c r="I2502" t="s">
        <v>47</v>
      </c>
      <c r="J2502" t="s">
        <v>48</v>
      </c>
    </row>
    <row r="2503" spans="1:13" hidden="1" x14ac:dyDescent="0.35">
      <c r="A2503" s="6">
        <v>45645</v>
      </c>
      <c r="B2503" t="s">
        <v>322</v>
      </c>
      <c r="C2503" t="s">
        <v>74</v>
      </c>
      <c r="D2503" t="s">
        <v>261</v>
      </c>
      <c r="E2503">
        <v>23</v>
      </c>
      <c r="F2503">
        <v>1</v>
      </c>
      <c r="I2503" t="s">
        <v>47</v>
      </c>
      <c r="J2503" t="s">
        <v>48</v>
      </c>
    </row>
    <row r="2504" spans="1:13" hidden="1" x14ac:dyDescent="0.35">
      <c r="A2504" s="6">
        <v>45645</v>
      </c>
      <c r="B2504" t="s">
        <v>1855</v>
      </c>
      <c r="C2504" t="s">
        <v>115</v>
      </c>
      <c r="D2504" t="s">
        <v>1247</v>
      </c>
      <c r="E2504">
        <v>10</v>
      </c>
      <c r="F2504">
        <v>2</v>
      </c>
      <c r="I2504" t="s">
        <v>47</v>
      </c>
      <c r="J2504" t="s">
        <v>48</v>
      </c>
    </row>
    <row r="2505" spans="1:13" hidden="1" x14ac:dyDescent="0.35">
      <c r="A2505" s="6">
        <v>45645</v>
      </c>
      <c r="B2505" t="s">
        <v>1856</v>
      </c>
      <c r="C2505" t="s">
        <v>55</v>
      </c>
      <c r="D2505" t="s">
        <v>1857</v>
      </c>
      <c r="E2505">
        <v>2</v>
      </c>
      <c r="F2505">
        <v>2</v>
      </c>
      <c r="I2505" t="s">
        <v>47</v>
      </c>
      <c r="J2505" t="s">
        <v>48</v>
      </c>
    </row>
    <row r="2506" spans="1:13" hidden="1" x14ac:dyDescent="0.35">
      <c r="A2506" s="6">
        <v>45645</v>
      </c>
      <c r="B2506" t="s">
        <v>1858</v>
      </c>
      <c r="C2506" t="s">
        <v>115</v>
      </c>
      <c r="D2506">
        <v>7</v>
      </c>
      <c r="E2506">
        <v>21</v>
      </c>
      <c r="F2506">
        <v>1</v>
      </c>
      <c r="I2506" t="s">
        <v>47</v>
      </c>
      <c r="J2506" t="s">
        <v>48</v>
      </c>
    </row>
    <row r="2507" spans="1:13" hidden="1" x14ac:dyDescent="0.35">
      <c r="A2507" s="6">
        <v>45645</v>
      </c>
      <c r="B2507" t="s">
        <v>1858</v>
      </c>
      <c r="C2507" t="s">
        <v>115</v>
      </c>
      <c r="D2507">
        <v>7</v>
      </c>
      <c r="E2507">
        <v>21</v>
      </c>
      <c r="F2507">
        <v>1</v>
      </c>
      <c r="I2507" t="s">
        <v>47</v>
      </c>
      <c r="J2507" t="s">
        <v>48</v>
      </c>
    </row>
    <row r="2508" spans="1:13" hidden="1" x14ac:dyDescent="0.35">
      <c r="A2508" s="6">
        <v>45645</v>
      </c>
      <c r="B2508" t="s">
        <v>1858</v>
      </c>
      <c r="C2508" t="s">
        <v>115</v>
      </c>
      <c r="D2508">
        <v>7</v>
      </c>
      <c r="E2508">
        <v>21</v>
      </c>
      <c r="F2508">
        <v>1</v>
      </c>
      <c r="I2508" t="s">
        <v>47</v>
      </c>
      <c r="J2508" t="s">
        <v>48</v>
      </c>
    </row>
    <row r="2509" spans="1:13" hidden="1" x14ac:dyDescent="0.35">
      <c r="A2509" s="6">
        <v>45645</v>
      </c>
      <c r="B2509" t="s">
        <v>658</v>
      </c>
      <c r="C2509" t="s">
        <v>115</v>
      </c>
      <c r="D2509">
        <v>10</v>
      </c>
      <c r="E2509">
        <v>23</v>
      </c>
      <c r="F2509">
        <v>1</v>
      </c>
      <c r="I2509" t="s">
        <v>47</v>
      </c>
      <c r="J2509" t="s">
        <v>48</v>
      </c>
    </row>
    <row r="2510" spans="1:13" hidden="1" x14ac:dyDescent="0.35">
      <c r="A2510" s="6">
        <v>45645</v>
      </c>
      <c r="B2510" t="s">
        <v>658</v>
      </c>
      <c r="C2510" t="s">
        <v>115</v>
      </c>
      <c r="D2510">
        <v>10</v>
      </c>
      <c r="E2510">
        <v>23</v>
      </c>
      <c r="F2510">
        <v>1</v>
      </c>
      <c r="I2510" t="s">
        <v>47</v>
      </c>
      <c r="J2510" t="s">
        <v>48</v>
      </c>
    </row>
    <row r="2511" spans="1:13" x14ac:dyDescent="0.35">
      <c r="A2511" s="6">
        <v>45337</v>
      </c>
      <c r="B2511" t="s">
        <v>90</v>
      </c>
      <c r="C2511" t="s">
        <v>59</v>
      </c>
      <c r="D2511" s="11" t="s">
        <v>406</v>
      </c>
      <c r="E2511">
        <v>5</v>
      </c>
      <c r="F2511">
        <v>4</v>
      </c>
      <c r="I2511" t="s">
        <v>47</v>
      </c>
      <c r="J2511" t="s">
        <v>48</v>
      </c>
      <c r="M2511" t="s">
        <v>47</v>
      </c>
    </row>
    <row r="2512" spans="1:13" x14ac:dyDescent="0.35">
      <c r="A2512" s="6">
        <v>45391</v>
      </c>
      <c r="B2512" t="s">
        <v>375</v>
      </c>
      <c r="C2512" t="s">
        <v>53</v>
      </c>
      <c r="D2512">
        <v>4</v>
      </c>
      <c r="E2512">
        <v>22</v>
      </c>
      <c r="F2512">
        <v>2</v>
      </c>
      <c r="G2512" t="s">
        <v>35</v>
      </c>
      <c r="L2512" t="s">
        <v>47</v>
      </c>
      <c r="M2512" t="s">
        <v>47</v>
      </c>
    </row>
    <row r="2513" spans="1:13" x14ac:dyDescent="0.35">
      <c r="A2513" s="6">
        <v>45621</v>
      </c>
      <c r="B2513" t="s">
        <v>90</v>
      </c>
      <c r="C2513" t="s">
        <v>59</v>
      </c>
      <c r="D2513" t="s">
        <v>587</v>
      </c>
      <c r="E2513">
        <v>11</v>
      </c>
      <c r="F2513">
        <v>5</v>
      </c>
      <c r="I2513" t="s">
        <v>47</v>
      </c>
      <c r="J2513" t="s">
        <v>48</v>
      </c>
      <c r="M2513" t="s">
        <v>47</v>
      </c>
    </row>
    <row r="2514" spans="1:13" x14ac:dyDescent="0.35">
      <c r="A2514" s="6">
        <v>45636</v>
      </c>
      <c r="B2514" t="s">
        <v>90</v>
      </c>
      <c r="C2514" t="s">
        <v>115</v>
      </c>
      <c r="D2514" t="s">
        <v>334</v>
      </c>
      <c r="E2514">
        <v>10</v>
      </c>
      <c r="F2514">
        <v>3</v>
      </c>
      <c r="I2514" t="s">
        <v>47</v>
      </c>
      <c r="J2514" t="s">
        <v>48</v>
      </c>
      <c r="M2514" t="s">
        <v>47</v>
      </c>
    </row>
    <row r="2515" spans="1:13" hidden="1" x14ac:dyDescent="0.35">
      <c r="A2515" s="6">
        <v>45645</v>
      </c>
      <c r="B2515" t="s">
        <v>1859</v>
      </c>
      <c r="C2515" t="s">
        <v>64</v>
      </c>
      <c r="D2515" t="s">
        <v>585</v>
      </c>
      <c r="E2515">
        <v>21</v>
      </c>
      <c r="F2515">
        <v>6</v>
      </c>
      <c r="I2515" t="s">
        <v>47</v>
      </c>
      <c r="J2515" t="s">
        <v>48</v>
      </c>
    </row>
    <row r="2516" spans="1:13" hidden="1" x14ac:dyDescent="0.35">
      <c r="A2516" s="6">
        <v>45645</v>
      </c>
      <c r="B2516" t="s">
        <v>1820</v>
      </c>
      <c r="C2516" t="s">
        <v>1266</v>
      </c>
      <c r="D2516" t="s">
        <v>978</v>
      </c>
      <c r="E2516">
        <v>22</v>
      </c>
      <c r="F2516">
        <v>2</v>
      </c>
      <c r="I2516" t="s">
        <v>47</v>
      </c>
      <c r="J2516" t="s">
        <v>48</v>
      </c>
    </row>
    <row r="2517" spans="1:13" hidden="1" x14ac:dyDescent="0.35">
      <c r="A2517" s="6">
        <v>45645</v>
      </c>
      <c r="B2517" t="s">
        <v>1729</v>
      </c>
      <c r="C2517" t="s">
        <v>115</v>
      </c>
      <c r="D2517">
        <v>7</v>
      </c>
      <c r="E2517">
        <v>26</v>
      </c>
      <c r="F2517">
        <v>2</v>
      </c>
      <c r="I2517" t="s">
        <v>47</v>
      </c>
      <c r="J2517" t="s">
        <v>705</v>
      </c>
    </row>
    <row r="2518" spans="1:13" hidden="1" x14ac:dyDescent="0.35">
      <c r="A2518" s="6">
        <v>45645</v>
      </c>
      <c r="B2518" t="s">
        <v>1729</v>
      </c>
      <c r="C2518" t="s">
        <v>115</v>
      </c>
      <c r="D2518">
        <v>7</v>
      </c>
      <c r="E2518">
        <v>26</v>
      </c>
      <c r="F2518">
        <v>2</v>
      </c>
      <c r="I2518" t="s">
        <v>47</v>
      </c>
      <c r="J2518" t="s">
        <v>705</v>
      </c>
    </row>
    <row r="2519" spans="1:13" hidden="1" x14ac:dyDescent="0.35">
      <c r="A2519" s="6">
        <v>45645</v>
      </c>
      <c r="B2519" t="s">
        <v>1729</v>
      </c>
      <c r="C2519" t="s">
        <v>115</v>
      </c>
      <c r="D2519">
        <v>7</v>
      </c>
      <c r="E2519">
        <v>26</v>
      </c>
      <c r="F2519">
        <v>2</v>
      </c>
      <c r="I2519" t="s">
        <v>47</v>
      </c>
      <c r="J2519" t="s">
        <v>705</v>
      </c>
    </row>
    <row r="2520" spans="1:13" hidden="1" x14ac:dyDescent="0.35">
      <c r="A2520" s="6">
        <v>45645</v>
      </c>
      <c r="B2520" t="s">
        <v>1211</v>
      </c>
      <c r="C2520" t="s">
        <v>53</v>
      </c>
      <c r="D2520">
        <v>6</v>
      </c>
      <c r="E2520">
        <v>20</v>
      </c>
      <c r="F2520">
        <v>2</v>
      </c>
      <c r="I2520" t="s">
        <v>47</v>
      </c>
      <c r="J2520" t="s">
        <v>48</v>
      </c>
    </row>
    <row r="2521" spans="1:13" hidden="1" x14ac:dyDescent="0.35">
      <c r="A2521" s="6">
        <v>45645</v>
      </c>
      <c r="B2521" t="s">
        <v>1211</v>
      </c>
      <c r="C2521" t="s">
        <v>53</v>
      </c>
      <c r="D2521">
        <v>6</v>
      </c>
      <c r="E2521">
        <v>20</v>
      </c>
      <c r="F2521">
        <v>2</v>
      </c>
      <c r="I2521" t="s">
        <v>47</v>
      </c>
      <c r="J2521" t="s">
        <v>48</v>
      </c>
    </row>
    <row r="2522" spans="1:13" hidden="1" x14ac:dyDescent="0.35">
      <c r="A2522" s="6">
        <v>45645</v>
      </c>
      <c r="B2522" t="s">
        <v>852</v>
      </c>
      <c r="C2522" t="s">
        <v>115</v>
      </c>
      <c r="D2522">
        <v>7</v>
      </c>
      <c r="E2522">
        <v>20</v>
      </c>
      <c r="F2522">
        <v>2</v>
      </c>
      <c r="I2522" t="s">
        <v>47</v>
      </c>
      <c r="J2522" t="s">
        <v>1854</v>
      </c>
    </row>
    <row r="2523" spans="1:13" hidden="1" x14ac:dyDescent="0.35">
      <c r="A2523" s="6">
        <v>45645</v>
      </c>
      <c r="B2523" t="s">
        <v>852</v>
      </c>
      <c r="C2523" t="s">
        <v>115</v>
      </c>
      <c r="D2523">
        <v>7</v>
      </c>
      <c r="E2523">
        <v>20</v>
      </c>
      <c r="F2523">
        <v>2</v>
      </c>
      <c r="I2523" t="s">
        <v>47</v>
      </c>
      <c r="J2523" t="s">
        <v>1854</v>
      </c>
    </row>
    <row r="2524" spans="1:13" hidden="1" x14ac:dyDescent="0.35">
      <c r="A2524" s="6">
        <v>45645</v>
      </c>
      <c r="B2524" t="s">
        <v>852</v>
      </c>
      <c r="C2524" t="s">
        <v>115</v>
      </c>
      <c r="D2524">
        <v>7</v>
      </c>
      <c r="E2524">
        <v>20</v>
      </c>
      <c r="F2524">
        <v>2</v>
      </c>
      <c r="I2524" t="s">
        <v>47</v>
      </c>
      <c r="J2524" t="s">
        <v>1854</v>
      </c>
    </row>
    <row r="2525" spans="1:13" hidden="1" x14ac:dyDescent="0.35">
      <c r="A2525" s="6">
        <v>45645</v>
      </c>
      <c r="B2525" t="s">
        <v>852</v>
      </c>
      <c r="C2525" t="s">
        <v>115</v>
      </c>
      <c r="D2525">
        <v>7</v>
      </c>
      <c r="E2525">
        <v>20</v>
      </c>
      <c r="F2525">
        <v>2</v>
      </c>
      <c r="I2525" t="s">
        <v>47</v>
      </c>
      <c r="J2525" t="s">
        <v>1854</v>
      </c>
    </row>
    <row r="2526" spans="1:13" x14ac:dyDescent="0.35">
      <c r="A2526" s="6">
        <v>45643</v>
      </c>
      <c r="B2526" t="s">
        <v>90</v>
      </c>
      <c r="C2526" t="s">
        <v>53</v>
      </c>
      <c r="D2526">
        <v>6</v>
      </c>
      <c r="E2526">
        <v>23</v>
      </c>
      <c r="F2526">
        <v>2</v>
      </c>
      <c r="I2526" t="s">
        <v>47</v>
      </c>
      <c r="J2526" t="s">
        <v>48</v>
      </c>
      <c r="M2526" t="s">
        <v>47</v>
      </c>
    </row>
    <row r="2527" spans="1:13" x14ac:dyDescent="0.35">
      <c r="A2527" s="6">
        <v>45643</v>
      </c>
      <c r="B2527" t="s">
        <v>90</v>
      </c>
      <c r="C2527" t="s">
        <v>53</v>
      </c>
      <c r="D2527">
        <v>6</v>
      </c>
      <c r="E2527">
        <v>23</v>
      </c>
      <c r="F2527">
        <v>2</v>
      </c>
      <c r="I2527" t="s">
        <v>47</v>
      </c>
      <c r="J2527" t="s">
        <v>48</v>
      </c>
      <c r="M2527" t="s">
        <v>47</v>
      </c>
    </row>
    <row r="2528" spans="1:13" hidden="1" x14ac:dyDescent="0.35">
      <c r="A2528" s="6">
        <v>45645</v>
      </c>
      <c r="B2528" t="s">
        <v>951</v>
      </c>
      <c r="C2528" t="s">
        <v>55</v>
      </c>
      <c r="D2528" t="s">
        <v>392</v>
      </c>
      <c r="E2528">
        <v>20</v>
      </c>
      <c r="F2528">
        <v>2</v>
      </c>
      <c r="I2528" t="s">
        <v>47</v>
      </c>
      <c r="J2528" t="s">
        <v>48</v>
      </c>
    </row>
    <row r="2529" spans="1:13" hidden="1" x14ac:dyDescent="0.35">
      <c r="A2529" s="6">
        <v>45645</v>
      </c>
      <c r="B2529" t="s">
        <v>951</v>
      </c>
      <c r="C2529" t="s">
        <v>55</v>
      </c>
      <c r="D2529" t="s">
        <v>392</v>
      </c>
      <c r="E2529">
        <v>20</v>
      </c>
      <c r="F2529">
        <v>2</v>
      </c>
      <c r="I2529" t="s">
        <v>47</v>
      </c>
      <c r="J2529" t="s">
        <v>48</v>
      </c>
    </row>
    <row r="2530" spans="1:13" hidden="1" x14ac:dyDescent="0.35">
      <c r="A2530" s="6">
        <v>45645</v>
      </c>
      <c r="B2530" t="s">
        <v>951</v>
      </c>
      <c r="C2530" t="s">
        <v>55</v>
      </c>
      <c r="D2530" t="s">
        <v>392</v>
      </c>
      <c r="E2530">
        <v>20</v>
      </c>
      <c r="F2530">
        <v>2</v>
      </c>
      <c r="I2530" t="s">
        <v>47</v>
      </c>
      <c r="J2530" t="s">
        <v>48</v>
      </c>
    </row>
    <row r="2531" spans="1:13" hidden="1" x14ac:dyDescent="0.35">
      <c r="A2531" s="6">
        <v>45645</v>
      </c>
      <c r="B2531" t="s">
        <v>951</v>
      </c>
      <c r="C2531" t="s">
        <v>55</v>
      </c>
      <c r="D2531" t="s">
        <v>392</v>
      </c>
      <c r="E2531">
        <v>20</v>
      </c>
      <c r="F2531">
        <v>2</v>
      </c>
      <c r="I2531" t="s">
        <v>47</v>
      </c>
      <c r="J2531" t="s">
        <v>48</v>
      </c>
    </row>
    <row r="2532" spans="1:13" hidden="1" x14ac:dyDescent="0.35">
      <c r="A2532" s="6">
        <v>45645</v>
      </c>
      <c r="B2532" t="s">
        <v>951</v>
      </c>
      <c r="C2532" t="s">
        <v>55</v>
      </c>
      <c r="D2532" t="s">
        <v>392</v>
      </c>
      <c r="E2532">
        <v>25</v>
      </c>
      <c r="F2532">
        <v>5</v>
      </c>
      <c r="I2532" t="s">
        <v>47</v>
      </c>
      <c r="J2532" t="s">
        <v>48</v>
      </c>
    </row>
    <row r="2533" spans="1:13" hidden="1" x14ac:dyDescent="0.35">
      <c r="A2533" s="6">
        <v>45645</v>
      </c>
      <c r="B2533" t="s">
        <v>951</v>
      </c>
      <c r="C2533" t="s">
        <v>55</v>
      </c>
      <c r="D2533" t="s">
        <v>392</v>
      </c>
      <c r="E2533">
        <v>25</v>
      </c>
      <c r="F2533">
        <v>5</v>
      </c>
      <c r="I2533" t="s">
        <v>47</v>
      </c>
      <c r="J2533" t="s">
        <v>48</v>
      </c>
    </row>
    <row r="2534" spans="1:13" hidden="1" x14ac:dyDescent="0.35">
      <c r="A2534" s="6">
        <v>45645</v>
      </c>
      <c r="B2534" t="s">
        <v>351</v>
      </c>
      <c r="C2534" t="s">
        <v>55</v>
      </c>
      <c r="D2534" t="s">
        <v>392</v>
      </c>
      <c r="E2534">
        <v>7</v>
      </c>
      <c r="F2534">
        <v>2</v>
      </c>
      <c r="I2534" t="s">
        <v>47</v>
      </c>
      <c r="J2534" t="s">
        <v>48</v>
      </c>
    </row>
    <row r="2535" spans="1:13" x14ac:dyDescent="0.35">
      <c r="A2535" s="6">
        <v>45587</v>
      </c>
      <c r="B2535" t="s">
        <v>90</v>
      </c>
      <c r="C2535" t="s">
        <v>53</v>
      </c>
      <c r="D2535">
        <v>6</v>
      </c>
      <c r="E2535">
        <v>20</v>
      </c>
      <c r="F2535">
        <v>2</v>
      </c>
      <c r="I2535" t="s">
        <v>47</v>
      </c>
      <c r="J2535" t="s">
        <v>705</v>
      </c>
      <c r="M2535" t="s">
        <v>47</v>
      </c>
    </row>
    <row r="2536" spans="1:13" hidden="1" x14ac:dyDescent="0.35">
      <c r="A2536" s="6">
        <v>45645</v>
      </c>
      <c r="B2536" t="s">
        <v>1861</v>
      </c>
      <c r="C2536" t="s">
        <v>55</v>
      </c>
      <c r="D2536" t="s">
        <v>392</v>
      </c>
      <c r="E2536">
        <v>24</v>
      </c>
      <c r="F2536">
        <v>5</v>
      </c>
      <c r="I2536" t="s">
        <v>47</v>
      </c>
      <c r="J2536" t="s">
        <v>48</v>
      </c>
    </row>
    <row r="2537" spans="1:13" hidden="1" x14ac:dyDescent="0.35">
      <c r="A2537" s="6">
        <v>45645</v>
      </c>
      <c r="B2537" t="s">
        <v>818</v>
      </c>
      <c r="C2537" t="s">
        <v>115</v>
      </c>
      <c r="D2537">
        <v>8</v>
      </c>
      <c r="E2537">
        <v>3</v>
      </c>
      <c r="F2537">
        <v>3</v>
      </c>
      <c r="I2537" t="s">
        <v>47</v>
      </c>
      <c r="J2537" t="s">
        <v>48</v>
      </c>
    </row>
    <row r="2538" spans="1:13" hidden="1" x14ac:dyDescent="0.35">
      <c r="A2538" s="6">
        <v>45645</v>
      </c>
      <c r="B2538" t="s">
        <v>1862</v>
      </c>
      <c r="C2538" t="s">
        <v>55</v>
      </c>
      <c r="D2538" t="s">
        <v>334</v>
      </c>
      <c r="E2538">
        <v>7</v>
      </c>
      <c r="F2538">
        <v>4</v>
      </c>
      <c r="I2538" t="s">
        <v>47</v>
      </c>
      <c r="J2538" t="s">
        <v>48</v>
      </c>
    </row>
    <row r="2539" spans="1:13" x14ac:dyDescent="0.35">
      <c r="A2539" s="6">
        <v>45587</v>
      </c>
      <c r="B2539" t="s">
        <v>90</v>
      </c>
      <c r="C2539" t="s">
        <v>53</v>
      </c>
      <c r="D2539">
        <v>6</v>
      </c>
      <c r="E2539">
        <v>20</v>
      </c>
      <c r="F2539">
        <v>2</v>
      </c>
      <c r="I2539" t="s">
        <v>47</v>
      </c>
      <c r="J2539" t="s">
        <v>705</v>
      </c>
      <c r="M2539" t="s">
        <v>47</v>
      </c>
    </row>
    <row r="2540" spans="1:13" hidden="1" x14ac:dyDescent="0.35">
      <c r="A2540" s="6">
        <v>45645</v>
      </c>
      <c r="B2540" t="s">
        <v>818</v>
      </c>
      <c r="C2540" t="s">
        <v>53</v>
      </c>
      <c r="D2540" t="s">
        <v>1088</v>
      </c>
      <c r="E2540">
        <v>4</v>
      </c>
      <c r="F2540">
        <v>4</v>
      </c>
      <c r="I2540" t="s">
        <v>47</v>
      </c>
      <c r="J2540" t="s">
        <v>48</v>
      </c>
    </row>
    <row r="2541" spans="1:13" x14ac:dyDescent="0.35">
      <c r="A2541" s="6">
        <v>45546</v>
      </c>
      <c r="B2541" t="s">
        <v>1639</v>
      </c>
      <c r="C2541" t="s">
        <v>53</v>
      </c>
      <c r="D2541">
        <v>5</v>
      </c>
      <c r="E2541">
        <v>19</v>
      </c>
      <c r="F2541">
        <v>2</v>
      </c>
      <c r="G2541" t="s">
        <v>1647</v>
      </c>
      <c r="L2541" t="s">
        <v>47</v>
      </c>
      <c r="M2541" t="s">
        <v>47</v>
      </c>
    </row>
    <row r="2542" spans="1:13" x14ac:dyDescent="0.35">
      <c r="A2542" s="6">
        <v>45611</v>
      </c>
      <c r="B2542" t="s">
        <v>1639</v>
      </c>
      <c r="C2542" t="s">
        <v>53</v>
      </c>
      <c r="D2542">
        <v>4</v>
      </c>
      <c r="E2542">
        <v>17</v>
      </c>
      <c r="F2542">
        <v>2</v>
      </c>
      <c r="G2542" t="s">
        <v>1250</v>
      </c>
      <c r="L2542" t="s">
        <v>47</v>
      </c>
      <c r="M2542" t="s">
        <v>47</v>
      </c>
    </row>
    <row r="2543" spans="1:13" x14ac:dyDescent="0.35">
      <c r="A2543" s="6">
        <v>45611</v>
      </c>
      <c r="B2543" t="s">
        <v>1639</v>
      </c>
      <c r="C2543" t="s">
        <v>53</v>
      </c>
      <c r="D2543">
        <v>4</v>
      </c>
      <c r="E2543">
        <v>17</v>
      </c>
      <c r="F2543">
        <v>2</v>
      </c>
      <c r="G2543" t="s">
        <v>1250</v>
      </c>
      <c r="L2543" t="s">
        <v>47</v>
      </c>
      <c r="M2543" t="s">
        <v>47</v>
      </c>
    </row>
    <row r="2544" spans="1:13" x14ac:dyDescent="0.35">
      <c r="A2544" s="6">
        <v>45611</v>
      </c>
      <c r="B2544" t="s">
        <v>1639</v>
      </c>
      <c r="C2544" t="s">
        <v>53</v>
      </c>
      <c r="D2544">
        <v>4</v>
      </c>
      <c r="E2544">
        <v>17</v>
      </c>
      <c r="F2544">
        <v>2</v>
      </c>
      <c r="G2544" t="s">
        <v>1250</v>
      </c>
      <c r="L2544" t="s">
        <v>47</v>
      </c>
      <c r="M2544" t="s">
        <v>47</v>
      </c>
    </row>
    <row r="2545" spans="1:13" x14ac:dyDescent="0.35">
      <c r="A2545" s="6">
        <v>45631</v>
      </c>
      <c r="B2545" t="s">
        <v>1639</v>
      </c>
      <c r="C2545" t="s">
        <v>53</v>
      </c>
      <c r="D2545">
        <v>6</v>
      </c>
      <c r="E2545">
        <v>21</v>
      </c>
      <c r="F2545">
        <v>2</v>
      </c>
      <c r="G2545" t="s">
        <v>827</v>
      </c>
      <c r="L2545" t="s">
        <v>47</v>
      </c>
      <c r="M2545" t="s">
        <v>47</v>
      </c>
    </row>
    <row r="2546" spans="1:13" x14ac:dyDescent="0.35">
      <c r="A2546" s="6">
        <v>45337</v>
      </c>
      <c r="B2546" t="s">
        <v>1320</v>
      </c>
      <c r="C2546" t="s">
        <v>64</v>
      </c>
      <c r="D2546" t="s">
        <v>118</v>
      </c>
      <c r="E2546">
        <v>23</v>
      </c>
      <c r="F2546">
        <v>4</v>
      </c>
      <c r="I2546" t="s">
        <v>47</v>
      </c>
      <c r="J2546" t="s">
        <v>48</v>
      </c>
      <c r="M2546" t="s">
        <v>47</v>
      </c>
    </row>
    <row r="2547" spans="1:13" x14ac:dyDescent="0.35">
      <c r="A2547" s="6">
        <v>45398</v>
      </c>
      <c r="B2547" t="s">
        <v>374</v>
      </c>
      <c r="C2547" t="s">
        <v>59</v>
      </c>
      <c r="D2547">
        <v>3</v>
      </c>
      <c r="E2547">
        <v>8</v>
      </c>
      <c r="F2547">
        <v>4</v>
      </c>
      <c r="G2547" t="s">
        <v>1333</v>
      </c>
      <c r="K2547" t="s">
        <v>47</v>
      </c>
      <c r="L2547" t="s">
        <v>47</v>
      </c>
      <c r="M2547" t="s">
        <v>47</v>
      </c>
    </row>
    <row r="2548" spans="1:13" hidden="1" x14ac:dyDescent="0.35">
      <c r="A2548" s="6">
        <v>45645</v>
      </c>
      <c r="B2548" t="s">
        <v>1259</v>
      </c>
      <c r="C2548" t="s">
        <v>225</v>
      </c>
      <c r="D2548">
        <v>2</v>
      </c>
      <c r="E2548">
        <v>12</v>
      </c>
      <c r="F2548">
        <v>5</v>
      </c>
      <c r="I2548" t="s">
        <v>47</v>
      </c>
      <c r="J2548" t="s">
        <v>1854</v>
      </c>
    </row>
    <row r="2549" spans="1:13" hidden="1" x14ac:dyDescent="0.35">
      <c r="A2549" s="6">
        <v>45645</v>
      </c>
      <c r="B2549" t="s">
        <v>1302</v>
      </c>
      <c r="C2549" t="s">
        <v>115</v>
      </c>
      <c r="D2549" t="s">
        <v>204</v>
      </c>
      <c r="E2549">
        <v>5</v>
      </c>
      <c r="F2549">
        <v>3</v>
      </c>
      <c r="I2549" t="s">
        <v>47</v>
      </c>
      <c r="J2549" t="s">
        <v>48</v>
      </c>
    </row>
    <row r="2550" spans="1:13" x14ac:dyDescent="0.35">
      <c r="A2550" s="6">
        <v>45398</v>
      </c>
      <c r="B2550" t="s">
        <v>374</v>
      </c>
      <c r="C2550" t="s">
        <v>59</v>
      </c>
      <c r="D2550">
        <v>3</v>
      </c>
      <c r="E2550">
        <v>6</v>
      </c>
      <c r="F2550">
        <v>3</v>
      </c>
      <c r="I2550" t="s">
        <v>47</v>
      </c>
      <c r="J2550" t="s">
        <v>48</v>
      </c>
      <c r="M2550" t="s">
        <v>47</v>
      </c>
    </row>
    <row r="2551" spans="1:13" hidden="1" x14ac:dyDescent="0.35">
      <c r="A2551" s="6">
        <v>45646</v>
      </c>
      <c r="B2551" t="s">
        <v>1259</v>
      </c>
      <c r="C2551" t="s">
        <v>225</v>
      </c>
      <c r="D2551">
        <v>0</v>
      </c>
      <c r="E2551">
        <v>1</v>
      </c>
      <c r="F2551">
        <v>1</v>
      </c>
      <c r="I2551" t="s">
        <v>47</v>
      </c>
      <c r="J2551" t="s">
        <v>48</v>
      </c>
    </row>
    <row r="2552" spans="1:13" x14ac:dyDescent="0.35">
      <c r="A2552" s="6">
        <v>45435</v>
      </c>
      <c r="B2552" t="s">
        <v>374</v>
      </c>
      <c r="C2552" t="s">
        <v>115</v>
      </c>
      <c r="D2552">
        <v>7</v>
      </c>
      <c r="E2552">
        <v>15</v>
      </c>
      <c r="F2552">
        <v>1</v>
      </c>
      <c r="I2552" t="s">
        <v>47</v>
      </c>
      <c r="J2552" t="s">
        <v>48</v>
      </c>
      <c r="M2552" t="s">
        <v>47</v>
      </c>
    </row>
    <row r="2553" spans="1:13" x14ac:dyDescent="0.35">
      <c r="A2553" s="6">
        <v>45435</v>
      </c>
      <c r="B2553" t="s">
        <v>374</v>
      </c>
      <c r="C2553" t="s">
        <v>59</v>
      </c>
      <c r="D2553">
        <v>1</v>
      </c>
      <c r="E2553">
        <v>17</v>
      </c>
      <c r="F2553">
        <v>2</v>
      </c>
      <c r="I2553" t="s">
        <v>47</v>
      </c>
      <c r="J2553" t="s">
        <v>360</v>
      </c>
      <c r="M2553" t="s">
        <v>47</v>
      </c>
    </row>
    <row r="2554" spans="1:13" x14ac:dyDescent="0.35">
      <c r="A2554" s="6">
        <v>45435</v>
      </c>
      <c r="B2554" t="s">
        <v>374</v>
      </c>
      <c r="C2554" t="s">
        <v>59</v>
      </c>
      <c r="D2554">
        <v>1</v>
      </c>
      <c r="E2554">
        <v>17</v>
      </c>
      <c r="F2554">
        <v>2</v>
      </c>
      <c r="I2554" t="s">
        <v>47</v>
      </c>
      <c r="J2554" t="s">
        <v>360</v>
      </c>
      <c r="M2554" t="s">
        <v>47</v>
      </c>
    </row>
    <row r="2555" spans="1:13" x14ac:dyDescent="0.35">
      <c r="A2555" s="6">
        <v>45464</v>
      </c>
      <c r="B2555" t="s">
        <v>374</v>
      </c>
      <c r="C2555" t="s">
        <v>115</v>
      </c>
      <c r="D2555" s="11" t="s">
        <v>353</v>
      </c>
      <c r="E2555">
        <v>2</v>
      </c>
      <c r="F2555">
        <v>2</v>
      </c>
      <c r="I2555" t="s">
        <v>47</v>
      </c>
      <c r="J2555" t="s">
        <v>48</v>
      </c>
      <c r="M2555" t="s">
        <v>47</v>
      </c>
    </row>
    <row r="2556" spans="1:13" x14ac:dyDescent="0.35">
      <c r="A2556" s="6">
        <v>45468</v>
      </c>
      <c r="B2556" t="s">
        <v>374</v>
      </c>
      <c r="C2556" t="s">
        <v>53</v>
      </c>
      <c r="D2556">
        <v>4</v>
      </c>
      <c r="E2556">
        <v>9</v>
      </c>
      <c r="F2556">
        <v>2</v>
      </c>
      <c r="I2556" t="s">
        <v>47</v>
      </c>
      <c r="J2556" t="s">
        <v>48</v>
      </c>
      <c r="M2556" t="s">
        <v>47</v>
      </c>
    </row>
    <row r="2557" spans="1:13" hidden="1" x14ac:dyDescent="0.35">
      <c r="A2557" s="6">
        <v>45646</v>
      </c>
      <c r="B2557" t="s">
        <v>1906</v>
      </c>
      <c r="C2557" t="s">
        <v>115</v>
      </c>
      <c r="D2557">
        <v>10</v>
      </c>
      <c r="E2557">
        <v>20</v>
      </c>
      <c r="F2557">
        <v>2</v>
      </c>
      <c r="I2557" t="s">
        <v>47</v>
      </c>
      <c r="J2557" t="s">
        <v>705</v>
      </c>
    </row>
    <row r="2558" spans="1:13" hidden="1" x14ac:dyDescent="0.35">
      <c r="A2558" s="6">
        <v>45646</v>
      </c>
      <c r="B2558" t="s">
        <v>1906</v>
      </c>
      <c r="C2558" t="s">
        <v>115</v>
      </c>
      <c r="D2558">
        <v>10</v>
      </c>
      <c r="E2558">
        <v>20</v>
      </c>
      <c r="F2558">
        <v>2</v>
      </c>
      <c r="I2558" t="s">
        <v>47</v>
      </c>
      <c r="J2558" t="s">
        <v>1802</v>
      </c>
    </row>
    <row r="2559" spans="1:13" hidden="1" x14ac:dyDescent="0.35">
      <c r="A2559" s="6">
        <v>45646</v>
      </c>
      <c r="B2559" t="s">
        <v>1906</v>
      </c>
      <c r="C2559" t="s">
        <v>115</v>
      </c>
      <c r="D2559">
        <v>10</v>
      </c>
      <c r="E2559">
        <v>20</v>
      </c>
      <c r="F2559">
        <v>2</v>
      </c>
      <c r="I2559" t="s">
        <v>47</v>
      </c>
      <c r="J2559" t="s">
        <v>705</v>
      </c>
    </row>
    <row r="2560" spans="1:13" hidden="1" x14ac:dyDescent="0.35">
      <c r="A2560" s="6">
        <v>45646</v>
      </c>
      <c r="B2560" t="s">
        <v>1760</v>
      </c>
      <c r="C2560" t="s">
        <v>55</v>
      </c>
      <c r="D2560" t="s">
        <v>392</v>
      </c>
      <c r="E2560">
        <v>13</v>
      </c>
      <c r="F2560">
        <v>2</v>
      </c>
      <c r="I2560" t="s">
        <v>47</v>
      </c>
      <c r="J2560" t="s">
        <v>48</v>
      </c>
    </row>
    <row r="2561" spans="1:13" hidden="1" x14ac:dyDescent="0.35">
      <c r="A2561" s="6">
        <v>45646</v>
      </c>
      <c r="B2561" t="s">
        <v>1215</v>
      </c>
      <c r="C2561" t="s">
        <v>115</v>
      </c>
      <c r="D2561">
        <v>10</v>
      </c>
      <c r="E2561">
        <v>7</v>
      </c>
      <c r="F2561">
        <v>2</v>
      </c>
      <c r="I2561" t="s">
        <v>47</v>
      </c>
      <c r="J2561" t="s">
        <v>48</v>
      </c>
    </row>
    <row r="2562" spans="1:13" hidden="1" x14ac:dyDescent="0.35">
      <c r="A2562" s="6">
        <v>45646</v>
      </c>
      <c r="B2562" t="s">
        <v>1901</v>
      </c>
      <c r="C2562" t="s">
        <v>115</v>
      </c>
      <c r="D2562" t="s">
        <v>311</v>
      </c>
      <c r="E2562">
        <v>32</v>
      </c>
      <c r="F2562">
        <v>20</v>
      </c>
      <c r="I2562" t="s">
        <v>47</v>
      </c>
      <c r="J2562" t="s">
        <v>48</v>
      </c>
    </row>
    <row r="2563" spans="1:13" x14ac:dyDescent="0.35">
      <c r="A2563" s="6">
        <v>45568</v>
      </c>
      <c r="B2563" t="s">
        <v>374</v>
      </c>
      <c r="C2563" t="s">
        <v>53</v>
      </c>
      <c r="D2563" t="s">
        <v>1247</v>
      </c>
      <c r="E2563">
        <v>9</v>
      </c>
      <c r="F2563">
        <v>3</v>
      </c>
      <c r="G2563" t="s">
        <v>1333</v>
      </c>
      <c r="L2563" t="s">
        <v>47</v>
      </c>
      <c r="M2563" t="s">
        <v>47</v>
      </c>
    </row>
    <row r="2564" spans="1:13" x14ac:dyDescent="0.35">
      <c r="A2564" s="6">
        <v>45603</v>
      </c>
      <c r="B2564" t="s">
        <v>374</v>
      </c>
      <c r="C2564" t="s">
        <v>115</v>
      </c>
      <c r="D2564">
        <v>9</v>
      </c>
      <c r="E2564">
        <v>2</v>
      </c>
      <c r="F2564">
        <v>1</v>
      </c>
      <c r="I2564" t="s">
        <v>47</v>
      </c>
      <c r="J2564" t="s">
        <v>48</v>
      </c>
      <c r="M2564" t="s">
        <v>47</v>
      </c>
    </row>
    <row r="2565" spans="1:13" hidden="1" x14ac:dyDescent="0.35">
      <c r="A2565" s="6">
        <v>45646</v>
      </c>
      <c r="B2565" t="s">
        <v>1548</v>
      </c>
      <c r="C2565" t="s">
        <v>1705</v>
      </c>
      <c r="D2565" t="s">
        <v>1220</v>
      </c>
      <c r="E2565">
        <v>25</v>
      </c>
      <c r="F2565">
        <v>9</v>
      </c>
      <c r="I2565" t="s">
        <v>47</v>
      </c>
      <c r="J2565" t="s">
        <v>48</v>
      </c>
    </row>
    <row r="2566" spans="1:13" hidden="1" x14ac:dyDescent="0.35">
      <c r="A2566" s="6">
        <v>45646</v>
      </c>
      <c r="B2566" t="s">
        <v>1548</v>
      </c>
      <c r="C2566" t="s">
        <v>1705</v>
      </c>
      <c r="D2566" t="s">
        <v>1220</v>
      </c>
      <c r="E2566">
        <v>25</v>
      </c>
      <c r="F2566">
        <v>9</v>
      </c>
      <c r="I2566" t="s">
        <v>47</v>
      </c>
      <c r="J2566" t="s">
        <v>48</v>
      </c>
    </row>
    <row r="2567" spans="1:13" x14ac:dyDescent="0.35">
      <c r="A2567" s="6">
        <v>45621</v>
      </c>
      <c r="B2567" t="s">
        <v>374</v>
      </c>
      <c r="C2567" t="s">
        <v>115</v>
      </c>
      <c r="D2567">
        <v>10</v>
      </c>
      <c r="E2567">
        <v>8</v>
      </c>
      <c r="F2567">
        <v>2</v>
      </c>
      <c r="I2567" t="s">
        <v>47</v>
      </c>
      <c r="J2567" t="s">
        <v>48</v>
      </c>
      <c r="M2567" t="s">
        <v>47</v>
      </c>
    </row>
    <row r="2568" spans="1:13" x14ac:dyDescent="0.35">
      <c r="A2568" s="6">
        <v>45643</v>
      </c>
      <c r="B2568" t="s">
        <v>374</v>
      </c>
      <c r="C2568" t="s">
        <v>53</v>
      </c>
      <c r="D2568" t="s">
        <v>249</v>
      </c>
      <c r="E2568">
        <v>20</v>
      </c>
      <c r="F2568">
        <v>2</v>
      </c>
      <c r="I2568" t="s">
        <v>47</v>
      </c>
      <c r="J2568" t="s">
        <v>48</v>
      </c>
      <c r="M2568" t="s">
        <v>47</v>
      </c>
    </row>
    <row r="2569" spans="1:13" x14ac:dyDescent="0.35">
      <c r="A2569" s="6">
        <v>45643</v>
      </c>
      <c r="B2569" t="s">
        <v>374</v>
      </c>
      <c r="C2569" t="s">
        <v>53</v>
      </c>
      <c r="D2569" t="s">
        <v>249</v>
      </c>
      <c r="E2569">
        <v>20</v>
      </c>
      <c r="F2569">
        <v>2</v>
      </c>
      <c r="I2569" t="s">
        <v>47</v>
      </c>
      <c r="J2569" t="s">
        <v>48</v>
      </c>
      <c r="M2569" t="s">
        <v>47</v>
      </c>
    </row>
    <row r="2570" spans="1:13" hidden="1" x14ac:dyDescent="0.35">
      <c r="A2570" s="6">
        <v>45646</v>
      </c>
      <c r="B2570" t="s">
        <v>1081</v>
      </c>
      <c r="C2570" t="s">
        <v>59</v>
      </c>
      <c r="D2570" t="s">
        <v>406</v>
      </c>
      <c r="E2570">
        <v>12</v>
      </c>
      <c r="F2570">
        <v>11</v>
      </c>
      <c r="I2570" t="s">
        <v>47</v>
      </c>
      <c r="J2570" t="s">
        <v>48</v>
      </c>
    </row>
    <row r="2571" spans="1:13" hidden="1" x14ac:dyDescent="0.35">
      <c r="A2571" s="6">
        <v>45646</v>
      </c>
      <c r="B2571" t="s">
        <v>1259</v>
      </c>
      <c r="C2571" t="s">
        <v>225</v>
      </c>
      <c r="D2571" t="s">
        <v>1223</v>
      </c>
      <c r="E2571">
        <v>8</v>
      </c>
      <c r="F2571">
        <v>2</v>
      </c>
      <c r="I2571" t="s">
        <v>47</v>
      </c>
      <c r="J2571" t="s">
        <v>48</v>
      </c>
    </row>
    <row r="2572" spans="1:13" x14ac:dyDescent="0.35">
      <c r="A2572" s="6">
        <v>45643</v>
      </c>
      <c r="B2572" t="s">
        <v>374</v>
      </c>
      <c r="C2572" t="s">
        <v>53</v>
      </c>
      <c r="D2572" t="s">
        <v>249</v>
      </c>
      <c r="E2572">
        <v>20</v>
      </c>
      <c r="F2572">
        <v>2</v>
      </c>
      <c r="I2572" t="s">
        <v>47</v>
      </c>
      <c r="J2572" t="s">
        <v>48</v>
      </c>
      <c r="M2572" t="s">
        <v>47</v>
      </c>
    </row>
    <row r="2573" spans="1:13" x14ac:dyDescent="0.35">
      <c r="A2573" s="6">
        <v>45645</v>
      </c>
      <c r="B2573" t="s">
        <v>374</v>
      </c>
      <c r="C2573" t="s">
        <v>59</v>
      </c>
      <c r="D2573">
        <v>1</v>
      </c>
      <c r="E2573">
        <v>19</v>
      </c>
      <c r="F2573">
        <v>3</v>
      </c>
      <c r="I2573" t="s">
        <v>47</v>
      </c>
      <c r="J2573" t="s">
        <v>48</v>
      </c>
      <c r="M2573" t="s">
        <v>47</v>
      </c>
    </row>
    <row r="2574" spans="1:13" x14ac:dyDescent="0.35">
      <c r="A2574" s="6">
        <v>45653</v>
      </c>
      <c r="B2574" t="s">
        <v>374</v>
      </c>
      <c r="C2574" t="s">
        <v>64</v>
      </c>
      <c r="D2574" t="s">
        <v>118</v>
      </c>
      <c r="E2574">
        <v>5</v>
      </c>
      <c r="F2574">
        <v>6</v>
      </c>
      <c r="I2574" t="s">
        <v>47</v>
      </c>
      <c r="J2574" t="s">
        <v>48</v>
      </c>
      <c r="M2574" t="s">
        <v>47</v>
      </c>
    </row>
    <row r="2575" spans="1:13" x14ac:dyDescent="0.35">
      <c r="A2575" s="6">
        <v>45568</v>
      </c>
      <c r="B2575" t="s">
        <v>374</v>
      </c>
      <c r="C2575" t="s">
        <v>59</v>
      </c>
      <c r="D2575">
        <v>3</v>
      </c>
      <c r="E2575">
        <v>8</v>
      </c>
      <c r="F2575">
        <v>3</v>
      </c>
      <c r="I2575" t="s">
        <v>47</v>
      </c>
      <c r="M2575" t="s">
        <v>47</v>
      </c>
    </row>
    <row r="2576" spans="1:13" hidden="1" x14ac:dyDescent="0.35">
      <c r="A2576" s="6">
        <v>45540</v>
      </c>
      <c r="B2576" t="s">
        <v>49</v>
      </c>
      <c r="C2576" t="s">
        <v>50</v>
      </c>
      <c r="D2576">
        <v>9</v>
      </c>
      <c r="E2576">
        <v>19</v>
      </c>
      <c r="F2576">
        <v>1</v>
      </c>
      <c r="I2576" t="s">
        <v>47</v>
      </c>
      <c r="J2576" t="s">
        <v>48</v>
      </c>
    </row>
    <row r="2577" spans="1:13" hidden="1" x14ac:dyDescent="0.35">
      <c r="A2577" s="6">
        <v>45540</v>
      </c>
      <c r="B2577" t="s">
        <v>49</v>
      </c>
      <c r="C2577" t="s">
        <v>50</v>
      </c>
      <c r="D2577">
        <v>7</v>
      </c>
      <c r="E2577">
        <v>19</v>
      </c>
      <c r="F2577">
        <v>1</v>
      </c>
      <c r="I2577" t="s">
        <v>47</v>
      </c>
      <c r="J2577" t="s">
        <v>48</v>
      </c>
    </row>
    <row r="2578" spans="1:13" x14ac:dyDescent="0.35">
      <c r="A2578" s="6">
        <v>45630</v>
      </c>
      <c r="B2578" t="s">
        <v>2043</v>
      </c>
      <c r="C2578" t="s">
        <v>64</v>
      </c>
      <c r="D2578" t="s">
        <v>564</v>
      </c>
      <c r="E2578">
        <v>5</v>
      </c>
      <c r="F2578">
        <v>2</v>
      </c>
      <c r="I2578" t="s">
        <v>47</v>
      </c>
      <c r="J2578" t="s">
        <v>48</v>
      </c>
      <c r="M2578" t="s">
        <v>47</v>
      </c>
    </row>
    <row r="2579" spans="1:13" hidden="1" x14ac:dyDescent="0.35">
      <c r="A2579" s="6">
        <v>45567</v>
      </c>
      <c r="B2579" t="s">
        <v>818</v>
      </c>
      <c r="C2579" t="s">
        <v>59</v>
      </c>
      <c r="D2579" t="s">
        <v>813</v>
      </c>
      <c r="E2579">
        <v>4</v>
      </c>
      <c r="F2579">
        <v>3</v>
      </c>
      <c r="I2579" t="s">
        <v>47</v>
      </c>
      <c r="J2579" t="s">
        <v>48</v>
      </c>
    </row>
    <row r="2580" spans="1:13" hidden="1" x14ac:dyDescent="0.35">
      <c r="A2580" s="6">
        <v>45567</v>
      </c>
      <c r="B2580" t="s">
        <v>1748</v>
      </c>
      <c r="C2580" t="s">
        <v>53</v>
      </c>
      <c r="D2580">
        <v>6</v>
      </c>
      <c r="E2580">
        <v>23</v>
      </c>
      <c r="F2580">
        <v>2</v>
      </c>
      <c r="I2580" t="s">
        <v>47</v>
      </c>
      <c r="J2580" t="s">
        <v>705</v>
      </c>
    </row>
    <row r="2581" spans="1:13" x14ac:dyDescent="0.35">
      <c r="A2581" s="6">
        <v>45483</v>
      </c>
      <c r="B2581" t="s">
        <v>862</v>
      </c>
      <c r="C2581" t="s">
        <v>64</v>
      </c>
      <c r="D2581" t="s">
        <v>564</v>
      </c>
      <c r="E2581">
        <v>8</v>
      </c>
      <c r="F2581">
        <v>3</v>
      </c>
      <c r="I2581" t="s">
        <v>47</v>
      </c>
      <c r="J2581" t="s">
        <v>48</v>
      </c>
      <c r="M2581" t="s">
        <v>47</v>
      </c>
    </row>
    <row r="2582" spans="1:13" hidden="1" x14ac:dyDescent="0.35">
      <c r="A2582" s="6">
        <v>45540</v>
      </c>
      <c r="B2582" t="s">
        <v>2015</v>
      </c>
      <c r="C2582" t="s">
        <v>115</v>
      </c>
      <c r="D2582">
        <v>9</v>
      </c>
      <c r="E2582">
        <v>22</v>
      </c>
      <c r="F2582">
        <v>2</v>
      </c>
      <c r="I2582" t="s">
        <v>47</v>
      </c>
      <c r="J2582" t="s">
        <v>48</v>
      </c>
    </row>
    <row r="2583" spans="1:13" hidden="1" x14ac:dyDescent="0.35">
      <c r="A2583" s="6">
        <v>45540</v>
      </c>
      <c r="B2583" t="s">
        <v>2016</v>
      </c>
      <c r="C2583" t="s">
        <v>1266</v>
      </c>
      <c r="D2583" t="s">
        <v>1486</v>
      </c>
      <c r="E2583">
        <v>25</v>
      </c>
      <c r="F2583">
        <v>5</v>
      </c>
      <c r="I2583" t="s">
        <v>47</v>
      </c>
      <c r="J2583" t="s">
        <v>48</v>
      </c>
    </row>
    <row r="2584" spans="1:13" hidden="1" x14ac:dyDescent="0.35">
      <c r="A2584" s="6">
        <v>45540</v>
      </c>
      <c r="B2584" t="s">
        <v>2017</v>
      </c>
      <c r="C2584" t="s">
        <v>115</v>
      </c>
      <c r="D2584">
        <v>8</v>
      </c>
      <c r="E2584">
        <v>12</v>
      </c>
      <c r="F2584">
        <v>3</v>
      </c>
      <c r="I2584" t="s">
        <v>47</v>
      </c>
      <c r="J2584" t="s">
        <v>48</v>
      </c>
    </row>
    <row r="2585" spans="1:13" hidden="1" x14ac:dyDescent="0.35">
      <c r="A2585" s="6">
        <v>45540</v>
      </c>
      <c r="B2585" t="s">
        <v>2018</v>
      </c>
      <c r="C2585" t="s">
        <v>50</v>
      </c>
      <c r="D2585">
        <v>7</v>
      </c>
      <c r="E2585">
        <v>22</v>
      </c>
      <c r="F2585">
        <v>2</v>
      </c>
      <c r="I2585" t="s">
        <v>47</v>
      </c>
      <c r="J2585" t="s">
        <v>48</v>
      </c>
    </row>
    <row r="2586" spans="1:13" x14ac:dyDescent="0.35">
      <c r="A2586" s="6">
        <v>45553</v>
      </c>
      <c r="B2586" t="s">
        <v>862</v>
      </c>
      <c r="C2586" t="s">
        <v>64</v>
      </c>
      <c r="D2586" t="s">
        <v>585</v>
      </c>
      <c r="E2586">
        <v>4</v>
      </c>
      <c r="F2586">
        <v>3</v>
      </c>
      <c r="I2586" t="s">
        <v>47</v>
      </c>
      <c r="M2586" t="s">
        <v>47</v>
      </c>
    </row>
    <row r="2587" spans="1:13" hidden="1" x14ac:dyDescent="0.35">
      <c r="A2587" s="6">
        <v>45540</v>
      </c>
      <c r="B2587" t="s">
        <v>1664</v>
      </c>
      <c r="C2587" t="s">
        <v>55</v>
      </c>
      <c r="D2587" t="s">
        <v>1285</v>
      </c>
      <c r="E2587">
        <v>20</v>
      </c>
      <c r="F2587">
        <v>2</v>
      </c>
      <c r="I2587" t="s">
        <v>47</v>
      </c>
      <c r="J2587" t="s">
        <v>48</v>
      </c>
    </row>
    <row r="2588" spans="1:13" hidden="1" x14ac:dyDescent="0.35">
      <c r="A2588" s="6">
        <v>45540</v>
      </c>
      <c r="B2588" t="s">
        <v>1664</v>
      </c>
      <c r="C2588" t="s">
        <v>55</v>
      </c>
      <c r="D2588" t="s">
        <v>1285</v>
      </c>
      <c r="E2588">
        <v>20</v>
      </c>
      <c r="F2588">
        <v>2</v>
      </c>
      <c r="I2588" t="s">
        <v>47</v>
      </c>
      <c r="J2588" t="s">
        <v>48</v>
      </c>
    </row>
    <row r="2589" spans="1:13" hidden="1" x14ac:dyDescent="0.35">
      <c r="A2589" s="6">
        <v>45540</v>
      </c>
      <c r="B2589" t="s">
        <v>2019</v>
      </c>
      <c r="C2589" t="s">
        <v>55</v>
      </c>
      <c r="D2589" t="s">
        <v>1324</v>
      </c>
      <c r="E2589">
        <v>13</v>
      </c>
      <c r="F2589">
        <v>1</v>
      </c>
      <c r="I2589" t="s">
        <v>47</v>
      </c>
      <c r="J2589" t="s">
        <v>48</v>
      </c>
    </row>
    <row r="2590" spans="1:13" hidden="1" x14ac:dyDescent="0.35">
      <c r="A2590" s="6">
        <v>45546</v>
      </c>
      <c r="B2590" t="s">
        <v>2020</v>
      </c>
      <c r="C2590" t="s">
        <v>115</v>
      </c>
      <c r="D2590">
        <v>8</v>
      </c>
      <c r="E2590">
        <v>22</v>
      </c>
      <c r="F2590">
        <v>2</v>
      </c>
      <c r="I2590" t="s">
        <v>47</v>
      </c>
      <c r="J2590" t="s">
        <v>48</v>
      </c>
    </row>
    <row r="2591" spans="1:13" hidden="1" x14ac:dyDescent="0.35">
      <c r="A2591" s="6">
        <v>45569</v>
      </c>
      <c r="B2591" t="s">
        <v>2021</v>
      </c>
      <c r="C2591" t="s">
        <v>55</v>
      </c>
      <c r="D2591" t="s">
        <v>1254</v>
      </c>
      <c r="E2591">
        <v>35</v>
      </c>
      <c r="F2591">
        <v>1</v>
      </c>
      <c r="I2591" t="s">
        <v>47</v>
      </c>
      <c r="J2591" t="s">
        <v>48</v>
      </c>
    </row>
    <row r="2592" spans="1:13" hidden="1" x14ac:dyDescent="0.35">
      <c r="A2592" s="6">
        <v>45587</v>
      </c>
      <c r="B2592" t="s">
        <v>2022</v>
      </c>
      <c r="C2592" t="s">
        <v>55</v>
      </c>
      <c r="D2592" t="s">
        <v>158</v>
      </c>
      <c r="E2592">
        <v>3</v>
      </c>
      <c r="F2592">
        <v>2</v>
      </c>
      <c r="I2592" t="s">
        <v>47</v>
      </c>
      <c r="J2592" t="s">
        <v>48</v>
      </c>
    </row>
    <row r="2593" spans="1:13" x14ac:dyDescent="0.35">
      <c r="A2593" s="6">
        <v>45616</v>
      </c>
      <c r="B2593" t="s">
        <v>862</v>
      </c>
      <c r="C2593" t="s">
        <v>64</v>
      </c>
      <c r="D2593" t="s">
        <v>564</v>
      </c>
      <c r="E2593">
        <v>2</v>
      </c>
      <c r="F2593">
        <v>1</v>
      </c>
      <c r="I2593" t="s">
        <v>47</v>
      </c>
      <c r="J2593" t="s">
        <v>48</v>
      </c>
      <c r="M2593" t="s">
        <v>47</v>
      </c>
    </row>
    <row r="2594" spans="1:13" x14ac:dyDescent="0.35">
      <c r="A2594" s="6">
        <v>45617</v>
      </c>
      <c r="B2594" t="s">
        <v>862</v>
      </c>
      <c r="C2594" t="s">
        <v>64</v>
      </c>
      <c r="D2594" t="s">
        <v>564</v>
      </c>
      <c r="E2594">
        <v>2</v>
      </c>
      <c r="F2594">
        <v>1</v>
      </c>
      <c r="I2594" t="s">
        <v>47</v>
      </c>
      <c r="J2594" t="s">
        <v>48</v>
      </c>
      <c r="M2594" t="s">
        <v>47</v>
      </c>
    </row>
    <row r="2595" spans="1:13" hidden="1" x14ac:dyDescent="0.35">
      <c r="A2595" s="6">
        <v>45587</v>
      </c>
      <c r="B2595" t="s">
        <v>2023</v>
      </c>
      <c r="C2595" t="s">
        <v>115</v>
      </c>
      <c r="D2595">
        <v>9</v>
      </c>
      <c r="E2595">
        <v>18</v>
      </c>
      <c r="F2595">
        <v>2</v>
      </c>
      <c r="I2595" t="s">
        <v>47</v>
      </c>
      <c r="J2595" t="s">
        <v>48</v>
      </c>
    </row>
    <row r="2596" spans="1:13" hidden="1" x14ac:dyDescent="0.35">
      <c r="A2596" s="6">
        <v>45587</v>
      </c>
      <c r="B2596" t="s">
        <v>2023</v>
      </c>
      <c r="C2596" t="s">
        <v>115</v>
      </c>
      <c r="D2596">
        <v>9</v>
      </c>
      <c r="E2596">
        <v>18</v>
      </c>
      <c r="F2596">
        <v>2</v>
      </c>
      <c r="I2596" t="s">
        <v>47</v>
      </c>
      <c r="J2596" t="s">
        <v>48</v>
      </c>
    </row>
    <row r="2597" spans="1:13" x14ac:dyDescent="0.35">
      <c r="A2597" s="6">
        <v>45638</v>
      </c>
      <c r="B2597" t="s">
        <v>862</v>
      </c>
      <c r="C2597" t="s">
        <v>64</v>
      </c>
      <c r="D2597" t="s">
        <v>564</v>
      </c>
      <c r="E2597">
        <v>4</v>
      </c>
      <c r="F2597">
        <v>2</v>
      </c>
      <c r="I2597" t="s">
        <v>47</v>
      </c>
      <c r="J2597" t="s">
        <v>48</v>
      </c>
      <c r="M2597" t="s">
        <v>47</v>
      </c>
    </row>
    <row r="2598" spans="1:13" hidden="1" x14ac:dyDescent="0.35">
      <c r="A2598" s="6">
        <v>45590</v>
      </c>
      <c r="B2598" t="s">
        <v>2024</v>
      </c>
      <c r="C2598" t="s">
        <v>1266</v>
      </c>
      <c r="D2598" t="s">
        <v>978</v>
      </c>
      <c r="E2598">
        <v>34</v>
      </c>
      <c r="F2598">
        <v>4</v>
      </c>
      <c r="I2598" t="s">
        <v>47</v>
      </c>
      <c r="J2598" t="s">
        <v>48</v>
      </c>
    </row>
    <row r="2599" spans="1:13" hidden="1" x14ac:dyDescent="0.35">
      <c r="A2599" s="6">
        <v>45593</v>
      </c>
      <c r="B2599" t="s">
        <v>2025</v>
      </c>
      <c r="C2599" t="s">
        <v>115</v>
      </c>
      <c r="D2599">
        <v>10</v>
      </c>
      <c r="E2599">
        <v>16</v>
      </c>
      <c r="F2599">
        <v>2</v>
      </c>
      <c r="I2599" t="s">
        <v>47</v>
      </c>
      <c r="J2599" t="s">
        <v>705</v>
      </c>
    </row>
    <row r="2600" spans="1:13" hidden="1" x14ac:dyDescent="0.35">
      <c r="A2600" s="6">
        <v>45563</v>
      </c>
      <c r="B2600" t="s">
        <v>1259</v>
      </c>
      <c r="C2600" t="s">
        <v>225</v>
      </c>
      <c r="E2600">
        <v>2</v>
      </c>
      <c r="F2600">
        <v>1</v>
      </c>
      <c r="I2600" t="s">
        <v>47</v>
      </c>
      <c r="J2600" t="s">
        <v>48</v>
      </c>
    </row>
    <row r="2601" spans="1:13" x14ac:dyDescent="0.35">
      <c r="A2601" s="6">
        <v>45624</v>
      </c>
      <c r="B2601" t="s">
        <v>862</v>
      </c>
      <c r="C2601" t="s">
        <v>64</v>
      </c>
      <c r="D2601" t="s">
        <v>564</v>
      </c>
      <c r="E2601">
        <v>3</v>
      </c>
      <c r="F2601">
        <v>2</v>
      </c>
      <c r="I2601" t="s">
        <v>47</v>
      </c>
      <c r="J2601" t="s">
        <v>48</v>
      </c>
      <c r="M2601" t="s">
        <v>47</v>
      </c>
    </row>
    <row r="2602" spans="1:13" x14ac:dyDescent="0.35">
      <c r="A2602" s="6">
        <v>45623</v>
      </c>
      <c r="B2602" t="s">
        <v>862</v>
      </c>
      <c r="C2602" t="s">
        <v>64</v>
      </c>
      <c r="D2602" t="s">
        <v>564</v>
      </c>
      <c r="E2602">
        <v>4</v>
      </c>
      <c r="F2602">
        <v>3</v>
      </c>
      <c r="I2602" t="s">
        <v>47</v>
      </c>
      <c r="J2602" t="s">
        <v>48</v>
      </c>
      <c r="M2602" t="s">
        <v>47</v>
      </c>
    </row>
    <row r="2603" spans="1:13" x14ac:dyDescent="0.35">
      <c r="A2603" s="6">
        <v>45631</v>
      </c>
      <c r="B2603" t="s">
        <v>862</v>
      </c>
      <c r="C2603" t="s">
        <v>64</v>
      </c>
      <c r="D2603" t="s">
        <v>564</v>
      </c>
      <c r="E2603">
        <v>4</v>
      </c>
      <c r="F2603">
        <v>2</v>
      </c>
      <c r="I2603" t="s">
        <v>47</v>
      </c>
      <c r="J2603" t="s">
        <v>48</v>
      </c>
      <c r="M2603" t="s">
        <v>47</v>
      </c>
    </row>
    <row r="2604" spans="1:13" x14ac:dyDescent="0.35">
      <c r="A2604" s="6">
        <v>45637</v>
      </c>
      <c r="B2604" t="s">
        <v>1936</v>
      </c>
      <c r="C2604" t="s">
        <v>64</v>
      </c>
      <c r="D2604" t="s">
        <v>564</v>
      </c>
      <c r="E2604">
        <v>8</v>
      </c>
      <c r="F2604">
        <v>3</v>
      </c>
      <c r="I2604" t="s">
        <v>47</v>
      </c>
      <c r="J2604" t="s">
        <v>48</v>
      </c>
      <c r="M2604" t="s">
        <v>47</v>
      </c>
    </row>
    <row r="2605" spans="1:13" x14ac:dyDescent="0.35">
      <c r="A2605" s="6">
        <v>45321</v>
      </c>
      <c r="B2605" t="s">
        <v>1272</v>
      </c>
      <c r="C2605" t="s">
        <v>64</v>
      </c>
      <c r="D2605" t="s">
        <v>564</v>
      </c>
      <c r="E2605">
        <v>6</v>
      </c>
      <c r="F2605">
        <v>3</v>
      </c>
      <c r="I2605" t="s">
        <v>47</v>
      </c>
      <c r="J2605" t="s">
        <v>48</v>
      </c>
      <c r="M2605" t="s">
        <v>47</v>
      </c>
    </row>
    <row r="2606" spans="1:13" hidden="1" x14ac:dyDescent="0.35">
      <c r="A2606" s="6">
        <v>45587</v>
      </c>
      <c r="B2606" t="s">
        <v>362</v>
      </c>
      <c r="C2606" t="s">
        <v>115</v>
      </c>
      <c r="D2606">
        <v>8</v>
      </c>
      <c r="E2606">
        <v>10</v>
      </c>
      <c r="F2606">
        <v>2</v>
      </c>
      <c r="I2606" t="s">
        <v>47</v>
      </c>
      <c r="J2606" t="s">
        <v>48</v>
      </c>
    </row>
    <row r="2607" spans="1:13" x14ac:dyDescent="0.35">
      <c r="A2607" s="6">
        <v>45322</v>
      </c>
      <c r="B2607" t="s">
        <v>1272</v>
      </c>
      <c r="C2607" t="s">
        <v>64</v>
      </c>
      <c r="D2607" t="s">
        <v>564</v>
      </c>
      <c r="E2607">
        <v>6</v>
      </c>
      <c r="F2607">
        <v>3</v>
      </c>
      <c r="I2607" t="s">
        <v>47</v>
      </c>
      <c r="J2607" t="s">
        <v>48</v>
      </c>
      <c r="M2607" t="s">
        <v>47</v>
      </c>
    </row>
    <row r="2608" spans="1:13" x14ac:dyDescent="0.35">
      <c r="A2608" s="6">
        <v>45327</v>
      </c>
      <c r="B2608" t="s">
        <v>1272</v>
      </c>
      <c r="C2608" t="s">
        <v>64</v>
      </c>
      <c r="D2608" t="s">
        <v>564</v>
      </c>
      <c r="E2608">
        <v>6</v>
      </c>
      <c r="F2608">
        <v>3</v>
      </c>
      <c r="I2608" t="s">
        <v>47</v>
      </c>
      <c r="M2608" t="s">
        <v>47</v>
      </c>
    </row>
    <row r="2609" spans="1:13" hidden="1" x14ac:dyDescent="0.35">
      <c r="A2609" s="6">
        <v>45545</v>
      </c>
      <c r="B2609" t="s">
        <v>1321</v>
      </c>
      <c r="C2609" t="s">
        <v>55</v>
      </c>
      <c r="D2609" t="s">
        <v>1309</v>
      </c>
      <c r="E2609">
        <v>32</v>
      </c>
      <c r="F2609">
        <v>2</v>
      </c>
      <c r="I2609" t="s">
        <v>47</v>
      </c>
      <c r="J2609" t="s">
        <v>48</v>
      </c>
    </row>
    <row r="2610" spans="1:13" x14ac:dyDescent="0.35">
      <c r="A2610" s="6">
        <v>45610</v>
      </c>
      <c r="B2610" t="s">
        <v>1272</v>
      </c>
      <c r="C2610" t="s">
        <v>64</v>
      </c>
      <c r="D2610" t="s">
        <v>564</v>
      </c>
      <c r="E2610">
        <v>6</v>
      </c>
      <c r="F2610">
        <v>2</v>
      </c>
      <c r="I2610" t="s">
        <v>47</v>
      </c>
      <c r="J2610" t="s">
        <v>48</v>
      </c>
      <c r="M2610" t="s">
        <v>47</v>
      </c>
    </row>
    <row r="2611" spans="1:13" x14ac:dyDescent="0.35">
      <c r="A2611" s="6">
        <v>45581</v>
      </c>
      <c r="B2611" t="s">
        <v>2032</v>
      </c>
      <c r="C2611" t="s">
        <v>64</v>
      </c>
      <c r="D2611" t="s">
        <v>564</v>
      </c>
      <c r="E2611">
        <v>4</v>
      </c>
      <c r="F2611">
        <v>2</v>
      </c>
      <c r="I2611" t="s">
        <v>47</v>
      </c>
      <c r="J2611" t="s">
        <v>48</v>
      </c>
      <c r="M2611" t="s">
        <v>47</v>
      </c>
    </row>
    <row r="2612" spans="1:13" x14ac:dyDescent="0.35">
      <c r="A2612" s="6">
        <v>45435</v>
      </c>
      <c r="B2612" t="s">
        <v>1524</v>
      </c>
      <c r="C2612" t="s">
        <v>64</v>
      </c>
      <c r="D2612" t="s">
        <v>564</v>
      </c>
      <c r="E2612">
        <v>4</v>
      </c>
      <c r="F2612">
        <v>1</v>
      </c>
      <c r="I2612" t="s">
        <v>47</v>
      </c>
      <c r="J2612" t="s">
        <v>48</v>
      </c>
      <c r="M2612" t="s">
        <v>47</v>
      </c>
    </row>
    <row r="2613" spans="1:13" x14ac:dyDescent="0.35">
      <c r="A2613" s="6">
        <v>45631</v>
      </c>
      <c r="B2613" t="s">
        <v>2120</v>
      </c>
      <c r="C2613" t="s">
        <v>64</v>
      </c>
      <c r="D2613" t="s">
        <v>585</v>
      </c>
      <c r="E2613">
        <v>6</v>
      </c>
      <c r="F2613">
        <v>2</v>
      </c>
      <c r="I2613" t="s">
        <v>47</v>
      </c>
      <c r="J2613" t="s">
        <v>48</v>
      </c>
      <c r="M2613" t="s">
        <v>47</v>
      </c>
    </row>
    <row r="2614" spans="1:13" x14ac:dyDescent="0.35">
      <c r="A2614" s="6">
        <v>45631</v>
      </c>
      <c r="B2614" t="s">
        <v>2120</v>
      </c>
      <c r="C2614" t="s">
        <v>64</v>
      </c>
      <c r="D2614" t="s">
        <v>585</v>
      </c>
      <c r="E2614">
        <v>6</v>
      </c>
      <c r="F2614">
        <v>2</v>
      </c>
      <c r="I2614" t="s">
        <v>47</v>
      </c>
      <c r="J2614" t="s">
        <v>48</v>
      </c>
      <c r="M2614" t="s">
        <v>47</v>
      </c>
    </row>
    <row r="2615" spans="1:13" x14ac:dyDescent="0.35">
      <c r="A2615" s="6">
        <v>45624</v>
      </c>
      <c r="B2615" t="s">
        <v>1983</v>
      </c>
      <c r="C2615" t="s">
        <v>64</v>
      </c>
      <c r="D2615" t="s">
        <v>585</v>
      </c>
      <c r="E2615">
        <v>8</v>
      </c>
      <c r="F2615">
        <v>2</v>
      </c>
      <c r="I2615" t="s">
        <v>47</v>
      </c>
      <c r="J2615" t="s">
        <v>48</v>
      </c>
      <c r="M2615" t="s">
        <v>47</v>
      </c>
    </row>
    <row r="2616" spans="1:13" x14ac:dyDescent="0.35">
      <c r="A2616" s="6">
        <v>45405</v>
      </c>
      <c r="B2616" t="s">
        <v>329</v>
      </c>
      <c r="C2616" t="s">
        <v>55</v>
      </c>
      <c r="E2616">
        <v>11</v>
      </c>
      <c r="F2616">
        <v>3</v>
      </c>
      <c r="I2616" t="s">
        <v>47</v>
      </c>
      <c r="J2616" t="s">
        <v>48</v>
      </c>
      <c r="M2616" t="s">
        <v>47</v>
      </c>
    </row>
    <row r="2617" spans="1:13" hidden="1" x14ac:dyDescent="0.35">
      <c r="A2617" s="6">
        <v>45576</v>
      </c>
      <c r="B2617" t="s">
        <v>1901</v>
      </c>
      <c r="C2617" t="s">
        <v>115</v>
      </c>
      <c r="D2617" t="s">
        <v>353</v>
      </c>
      <c r="E2617">
        <v>4</v>
      </c>
      <c r="F2617">
        <v>2</v>
      </c>
      <c r="I2617" t="s">
        <v>47</v>
      </c>
      <c r="J2617" t="s">
        <v>48</v>
      </c>
    </row>
    <row r="2618" spans="1:13" hidden="1" x14ac:dyDescent="0.35">
      <c r="A2618" s="6">
        <v>45582</v>
      </c>
      <c r="B2618" t="s">
        <v>2027</v>
      </c>
      <c r="C2618" t="s">
        <v>115</v>
      </c>
      <c r="D2618" t="s">
        <v>334</v>
      </c>
      <c r="E2618">
        <v>7</v>
      </c>
      <c r="F2618">
        <v>6</v>
      </c>
      <c r="I2618" t="s">
        <v>47</v>
      </c>
      <c r="J2618" t="s">
        <v>48</v>
      </c>
    </row>
    <row r="2619" spans="1:13" x14ac:dyDescent="0.35">
      <c r="A2619" s="6">
        <v>45336</v>
      </c>
      <c r="B2619" t="s">
        <v>1289</v>
      </c>
      <c r="C2619" t="s">
        <v>64</v>
      </c>
      <c r="D2619" t="s">
        <v>585</v>
      </c>
      <c r="E2619">
        <v>12</v>
      </c>
      <c r="F2619">
        <v>4</v>
      </c>
      <c r="I2619" t="s">
        <v>47</v>
      </c>
      <c r="J2619" t="s">
        <v>48</v>
      </c>
      <c r="M2619" t="s">
        <v>47</v>
      </c>
    </row>
    <row r="2620" spans="1:13" x14ac:dyDescent="0.35">
      <c r="A2620" s="6">
        <v>45448</v>
      </c>
      <c r="B2620" t="s">
        <v>1556</v>
      </c>
      <c r="C2620" t="s">
        <v>64</v>
      </c>
      <c r="D2620" t="s">
        <v>596</v>
      </c>
      <c r="E2620">
        <v>6</v>
      </c>
      <c r="F2620">
        <v>2</v>
      </c>
      <c r="I2620" t="s">
        <v>47</v>
      </c>
      <c r="J2620" t="s">
        <v>48</v>
      </c>
      <c r="M2620" t="s">
        <v>47</v>
      </c>
    </row>
    <row r="2621" spans="1:13" hidden="1" x14ac:dyDescent="0.35">
      <c r="A2621" s="6">
        <v>45582</v>
      </c>
      <c r="B2621" t="s">
        <v>1259</v>
      </c>
      <c r="C2621" t="s">
        <v>225</v>
      </c>
      <c r="D2621" t="s">
        <v>813</v>
      </c>
      <c r="E2621">
        <v>5</v>
      </c>
      <c r="F2621">
        <v>3</v>
      </c>
      <c r="I2621" t="s">
        <v>47</v>
      </c>
      <c r="J2621" t="s">
        <v>48</v>
      </c>
    </row>
    <row r="2622" spans="1:13" x14ac:dyDescent="0.35">
      <c r="A2622" s="6">
        <v>45523</v>
      </c>
      <c r="B2622" t="s">
        <v>1556</v>
      </c>
      <c r="C2622" t="s">
        <v>64</v>
      </c>
      <c r="D2622" t="s">
        <v>596</v>
      </c>
      <c r="E2622">
        <v>2</v>
      </c>
      <c r="F2622">
        <v>1</v>
      </c>
      <c r="I2622" t="s">
        <v>47</v>
      </c>
      <c r="J2622" t="s">
        <v>48</v>
      </c>
      <c r="M2622" t="s">
        <v>47</v>
      </c>
    </row>
    <row r="2623" spans="1:13" x14ac:dyDescent="0.35">
      <c r="A2623" s="6">
        <v>45581</v>
      </c>
      <c r="B2623" t="s">
        <v>2034</v>
      </c>
      <c r="C2623" t="s">
        <v>1266</v>
      </c>
      <c r="D2623" t="s">
        <v>573</v>
      </c>
      <c r="E2623">
        <v>9</v>
      </c>
      <c r="F2623">
        <v>3</v>
      </c>
      <c r="I2623" t="s">
        <v>47</v>
      </c>
      <c r="J2623" t="s">
        <v>48</v>
      </c>
      <c r="M2623" t="s">
        <v>47</v>
      </c>
    </row>
    <row r="2624" spans="1:13" x14ac:dyDescent="0.35">
      <c r="A2624" s="6">
        <v>45637</v>
      </c>
      <c r="B2624" t="s">
        <v>1940</v>
      </c>
      <c r="C2624" t="s">
        <v>55</v>
      </c>
      <c r="D2624" t="s">
        <v>573</v>
      </c>
      <c r="E2624">
        <v>5</v>
      </c>
      <c r="F2624">
        <v>1</v>
      </c>
      <c r="I2624" t="s">
        <v>47</v>
      </c>
      <c r="J2624" t="s">
        <v>48</v>
      </c>
      <c r="M2624" t="s">
        <v>47</v>
      </c>
    </row>
    <row r="2625" spans="1:13" x14ac:dyDescent="0.35">
      <c r="A2625" s="6">
        <v>45366</v>
      </c>
      <c r="B2625" t="s">
        <v>489</v>
      </c>
      <c r="C2625" t="s">
        <v>59</v>
      </c>
      <c r="D2625">
        <v>1</v>
      </c>
      <c r="E2625">
        <v>25</v>
      </c>
      <c r="F2625">
        <v>2</v>
      </c>
      <c r="G2625" t="s">
        <v>1250</v>
      </c>
      <c r="L2625" t="s">
        <v>47</v>
      </c>
      <c r="M2625" t="s">
        <v>47</v>
      </c>
    </row>
    <row r="2626" spans="1:13" x14ac:dyDescent="0.35">
      <c r="A2626" s="6">
        <v>45446</v>
      </c>
      <c r="B2626" t="s">
        <v>489</v>
      </c>
      <c r="C2626" t="s">
        <v>59</v>
      </c>
      <c r="D2626">
        <v>1</v>
      </c>
      <c r="E2626">
        <v>20</v>
      </c>
      <c r="F2626">
        <v>4</v>
      </c>
      <c r="I2626" t="s">
        <v>47</v>
      </c>
      <c r="J2626" t="s">
        <v>48</v>
      </c>
      <c r="M2626" t="s">
        <v>47</v>
      </c>
    </row>
    <row r="2627" spans="1:13" x14ac:dyDescent="0.35">
      <c r="A2627" s="6">
        <v>45457</v>
      </c>
      <c r="B2627" t="s">
        <v>1551</v>
      </c>
      <c r="C2627" t="s">
        <v>59</v>
      </c>
      <c r="D2627">
        <v>2</v>
      </c>
      <c r="E2627">
        <v>24</v>
      </c>
      <c r="F2627">
        <v>3</v>
      </c>
      <c r="G2627" t="s">
        <v>34</v>
      </c>
      <c r="L2627" t="s">
        <v>47</v>
      </c>
      <c r="M2627" t="s">
        <v>47</v>
      </c>
    </row>
    <row r="2628" spans="1:13" x14ac:dyDescent="0.35">
      <c r="A2628" s="6">
        <v>45517</v>
      </c>
      <c r="B2628" t="s">
        <v>489</v>
      </c>
      <c r="C2628" t="s">
        <v>115</v>
      </c>
      <c r="D2628">
        <v>7</v>
      </c>
      <c r="E2628">
        <v>26</v>
      </c>
      <c r="F2628">
        <v>2</v>
      </c>
      <c r="I2628" t="s">
        <v>47</v>
      </c>
      <c r="J2628" t="s">
        <v>48</v>
      </c>
      <c r="M2628" t="s">
        <v>47</v>
      </c>
    </row>
    <row r="2629" spans="1:13" hidden="1" x14ac:dyDescent="0.35">
      <c r="A2629" s="6">
        <v>45581</v>
      </c>
      <c r="B2629" t="s">
        <v>2031</v>
      </c>
      <c r="C2629" t="s">
        <v>1266</v>
      </c>
      <c r="D2629" t="s">
        <v>573</v>
      </c>
      <c r="E2629">
        <v>7</v>
      </c>
      <c r="F2629">
        <v>1</v>
      </c>
      <c r="I2629" t="s">
        <v>47</v>
      </c>
      <c r="J2629" t="s">
        <v>48</v>
      </c>
    </row>
    <row r="2630" spans="1:13" hidden="1" x14ac:dyDescent="0.35">
      <c r="A2630" s="6">
        <v>45581</v>
      </c>
      <c r="B2630" t="s">
        <v>1449</v>
      </c>
      <c r="C2630" t="s">
        <v>59</v>
      </c>
      <c r="D2630" t="s">
        <v>406</v>
      </c>
      <c r="E2630">
        <v>16</v>
      </c>
      <c r="F2630">
        <v>3</v>
      </c>
      <c r="I2630" t="s">
        <v>47</v>
      </c>
      <c r="J2630" t="s">
        <v>48</v>
      </c>
    </row>
    <row r="2631" spans="1:13" hidden="1" x14ac:dyDescent="0.35">
      <c r="A2631" s="6">
        <v>45581</v>
      </c>
      <c r="B2631" t="s">
        <v>1734</v>
      </c>
      <c r="C2631" t="s">
        <v>59</v>
      </c>
      <c r="D2631" t="s">
        <v>406</v>
      </c>
      <c r="E2631">
        <v>25</v>
      </c>
      <c r="F2631">
        <v>4</v>
      </c>
      <c r="I2631" t="s">
        <v>47</v>
      </c>
      <c r="J2631" t="s">
        <v>48</v>
      </c>
    </row>
    <row r="2632" spans="1:13" x14ac:dyDescent="0.35">
      <c r="A2632" s="6">
        <v>45630</v>
      </c>
      <c r="B2632" t="s">
        <v>489</v>
      </c>
      <c r="C2632" t="s">
        <v>59</v>
      </c>
      <c r="D2632">
        <v>1</v>
      </c>
      <c r="E2632">
        <v>21</v>
      </c>
      <c r="F2632">
        <v>3</v>
      </c>
      <c r="G2632" t="s">
        <v>1725</v>
      </c>
      <c r="L2632" t="s">
        <v>47</v>
      </c>
      <c r="M2632" t="s">
        <v>47</v>
      </c>
    </row>
    <row r="2633" spans="1:13" x14ac:dyDescent="0.35">
      <c r="A2633" s="6">
        <v>45636</v>
      </c>
      <c r="B2633" t="s">
        <v>489</v>
      </c>
      <c r="C2633" t="s">
        <v>53</v>
      </c>
      <c r="D2633">
        <v>6</v>
      </c>
      <c r="E2633">
        <v>21</v>
      </c>
      <c r="F2633">
        <v>2</v>
      </c>
      <c r="I2633" t="s">
        <v>47</v>
      </c>
      <c r="J2633" t="s">
        <v>1854</v>
      </c>
      <c r="M2633" t="s">
        <v>47</v>
      </c>
    </row>
    <row r="2634" spans="1:13" x14ac:dyDescent="0.35">
      <c r="A2634" s="6">
        <v>45639</v>
      </c>
      <c r="B2634" t="s">
        <v>489</v>
      </c>
      <c r="C2634" t="s">
        <v>53</v>
      </c>
      <c r="D2634">
        <v>3</v>
      </c>
      <c r="E2634">
        <v>21</v>
      </c>
      <c r="F2634">
        <v>2</v>
      </c>
      <c r="G2634" t="s">
        <v>827</v>
      </c>
      <c r="L2634" t="s">
        <v>47</v>
      </c>
      <c r="M2634" t="s">
        <v>47</v>
      </c>
    </row>
    <row r="2635" spans="1:13" x14ac:dyDescent="0.35">
      <c r="A2635" s="6">
        <v>45639</v>
      </c>
      <c r="B2635" t="s">
        <v>489</v>
      </c>
      <c r="C2635" t="s">
        <v>53</v>
      </c>
      <c r="D2635">
        <v>6</v>
      </c>
      <c r="E2635">
        <v>19</v>
      </c>
      <c r="F2635">
        <v>2</v>
      </c>
      <c r="I2635" t="s">
        <v>47</v>
      </c>
      <c r="J2635" t="s">
        <v>48</v>
      </c>
      <c r="M2635" t="s">
        <v>47</v>
      </c>
    </row>
    <row r="2636" spans="1:13" hidden="1" x14ac:dyDescent="0.35">
      <c r="A2636" s="6">
        <v>45581</v>
      </c>
      <c r="B2636" t="s">
        <v>1259</v>
      </c>
      <c r="C2636" t="s">
        <v>225</v>
      </c>
      <c r="E2636">
        <v>4</v>
      </c>
      <c r="F2636">
        <v>4</v>
      </c>
      <c r="I2636" t="s">
        <v>47</v>
      </c>
      <c r="J2636" t="s">
        <v>48</v>
      </c>
    </row>
    <row r="2637" spans="1:13" x14ac:dyDescent="0.35">
      <c r="A2637" s="6">
        <v>45639</v>
      </c>
      <c r="B2637" t="s">
        <v>489</v>
      </c>
      <c r="C2637" t="s">
        <v>59</v>
      </c>
      <c r="D2637">
        <v>3</v>
      </c>
      <c r="E2637">
        <v>20</v>
      </c>
      <c r="F2637">
        <v>3</v>
      </c>
      <c r="I2637" t="s">
        <v>47</v>
      </c>
      <c r="J2637" t="s">
        <v>48</v>
      </c>
      <c r="M2637" t="s">
        <v>47</v>
      </c>
    </row>
    <row r="2638" spans="1:13" x14ac:dyDescent="0.35">
      <c r="A2638" s="6">
        <v>45645</v>
      </c>
      <c r="B2638" t="s">
        <v>489</v>
      </c>
      <c r="C2638" t="s">
        <v>53</v>
      </c>
      <c r="D2638" t="s">
        <v>370</v>
      </c>
      <c r="E2638">
        <v>23</v>
      </c>
      <c r="F2638">
        <v>2</v>
      </c>
      <c r="I2638" t="s">
        <v>47</v>
      </c>
      <c r="J2638" t="s">
        <v>1854</v>
      </c>
      <c r="M2638" t="s">
        <v>47</v>
      </c>
    </row>
    <row r="2639" spans="1:13" x14ac:dyDescent="0.35">
      <c r="A2639" s="6">
        <v>45645</v>
      </c>
      <c r="B2639" t="s">
        <v>489</v>
      </c>
      <c r="C2639" t="s">
        <v>53</v>
      </c>
      <c r="D2639" t="s">
        <v>370</v>
      </c>
      <c r="E2639">
        <v>23</v>
      </c>
      <c r="F2639">
        <v>2</v>
      </c>
      <c r="I2639" t="s">
        <v>47</v>
      </c>
      <c r="J2639" t="s">
        <v>1854</v>
      </c>
      <c r="M2639" t="s">
        <v>47</v>
      </c>
    </row>
    <row r="2640" spans="1:13" hidden="1" x14ac:dyDescent="0.35">
      <c r="A2640" s="6">
        <v>45586</v>
      </c>
      <c r="B2640" t="s">
        <v>1845</v>
      </c>
      <c r="C2640" t="s">
        <v>284</v>
      </c>
      <c r="D2640" t="s">
        <v>370</v>
      </c>
      <c r="E2640">
        <v>27</v>
      </c>
      <c r="F2640">
        <v>2</v>
      </c>
      <c r="I2640" t="s">
        <v>47</v>
      </c>
      <c r="J2640" t="s">
        <v>48</v>
      </c>
    </row>
    <row r="2641" spans="1:13" x14ac:dyDescent="0.35">
      <c r="A2641" s="6">
        <v>45646</v>
      </c>
      <c r="B2641" t="s">
        <v>489</v>
      </c>
      <c r="C2641" t="s">
        <v>115</v>
      </c>
      <c r="D2641">
        <v>9</v>
      </c>
      <c r="E2641">
        <v>20</v>
      </c>
      <c r="F2641">
        <v>2</v>
      </c>
      <c r="I2641" t="s">
        <v>47</v>
      </c>
      <c r="J2641" t="s">
        <v>48</v>
      </c>
      <c r="M2641" t="s">
        <v>47</v>
      </c>
    </row>
    <row r="2642" spans="1:13" x14ac:dyDescent="0.35">
      <c r="A2642" s="6">
        <v>45646</v>
      </c>
      <c r="B2642" t="s">
        <v>489</v>
      </c>
      <c r="C2642" t="s">
        <v>115</v>
      </c>
      <c r="D2642">
        <v>9</v>
      </c>
      <c r="E2642">
        <v>20</v>
      </c>
      <c r="F2642">
        <v>2</v>
      </c>
      <c r="I2642" t="s">
        <v>47</v>
      </c>
      <c r="J2642" t="s">
        <v>48</v>
      </c>
      <c r="M2642" t="s">
        <v>47</v>
      </c>
    </row>
    <row r="2643" spans="1:13" hidden="1" x14ac:dyDescent="0.35">
      <c r="A2643" s="6">
        <v>45579</v>
      </c>
      <c r="B2643" t="s">
        <v>2035</v>
      </c>
      <c r="C2643" t="s">
        <v>64</v>
      </c>
      <c r="D2643" t="s">
        <v>585</v>
      </c>
      <c r="E2643">
        <v>13</v>
      </c>
      <c r="F2643">
        <v>3</v>
      </c>
      <c r="I2643" t="s">
        <v>47</v>
      </c>
      <c r="J2643" t="s">
        <v>48</v>
      </c>
    </row>
    <row r="2644" spans="1:13" x14ac:dyDescent="0.35">
      <c r="A2644" s="6">
        <v>45646</v>
      </c>
      <c r="B2644" t="s">
        <v>489</v>
      </c>
      <c r="C2644" t="s">
        <v>115</v>
      </c>
      <c r="D2644">
        <v>9</v>
      </c>
      <c r="E2644">
        <v>20</v>
      </c>
      <c r="F2644">
        <v>2</v>
      </c>
      <c r="I2644" t="s">
        <v>47</v>
      </c>
      <c r="J2644" t="s">
        <v>48</v>
      </c>
      <c r="M2644" t="s">
        <v>47</v>
      </c>
    </row>
    <row r="2645" spans="1:13" x14ac:dyDescent="0.35">
      <c r="A2645" s="6">
        <v>45631</v>
      </c>
      <c r="B2645" t="s">
        <v>489</v>
      </c>
      <c r="C2645" t="s">
        <v>53</v>
      </c>
      <c r="D2645">
        <v>6</v>
      </c>
      <c r="E2645">
        <v>20</v>
      </c>
      <c r="F2645">
        <v>2</v>
      </c>
      <c r="I2645" t="s">
        <v>47</v>
      </c>
      <c r="J2645" t="s">
        <v>48</v>
      </c>
      <c r="M2645" t="s">
        <v>47</v>
      </c>
    </row>
    <row r="2646" spans="1:13" x14ac:dyDescent="0.35">
      <c r="A2646" s="6">
        <v>45630</v>
      </c>
      <c r="B2646" t="s">
        <v>489</v>
      </c>
      <c r="C2646" t="s">
        <v>59</v>
      </c>
      <c r="D2646">
        <v>1</v>
      </c>
      <c r="E2646">
        <v>20</v>
      </c>
      <c r="F2646">
        <v>3</v>
      </c>
      <c r="I2646" t="s">
        <v>47</v>
      </c>
      <c r="J2646" t="s">
        <v>48</v>
      </c>
      <c r="M2646" t="s">
        <v>47</v>
      </c>
    </row>
    <row r="2647" spans="1:13" x14ac:dyDescent="0.35">
      <c r="A2647" s="6">
        <v>45500</v>
      </c>
      <c r="B2647" t="s">
        <v>1622</v>
      </c>
      <c r="C2647" t="s">
        <v>64</v>
      </c>
      <c r="D2647" t="s">
        <v>118</v>
      </c>
      <c r="E2647">
        <v>8</v>
      </c>
      <c r="F2647">
        <v>1</v>
      </c>
      <c r="I2647" t="s">
        <v>47</v>
      </c>
      <c r="J2647" t="s">
        <v>48</v>
      </c>
      <c r="M2647" t="s">
        <v>47</v>
      </c>
    </row>
    <row r="2648" spans="1:13" x14ac:dyDescent="0.35">
      <c r="A2648" s="6">
        <v>45625</v>
      </c>
      <c r="B2648" t="s">
        <v>2006</v>
      </c>
      <c r="C2648" t="s">
        <v>115</v>
      </c>
      <c r="D2648">
        <v>7</v>
      </c>
      <c r="E2648">
        <v>25</v>
      </c>
      <c r="F2648">
        <v>2</v>
      </c>
      <c r="I2648" t="s">
        <v>47</v>
      </c>
      <c r="J2648" t="s">
        <v>1396</v>
      </c>
      <c r="M2648" t="s">
        <v>47</v>
      </c>
    </row>
    <row r="2649" spans="1:13" hidden="1" x14ac:dyDescent="0.35">
      <c r="A2649" s="6">
        <v>45569</v>
      </c>
      <c r="B2649" t="s">
        <v>1703</v>
      </c>
      <c r="C2649" t="s">
        <v>53</v>
      </c>
      <c r="D2649">
        <v>6</v>
      </c>
      <c r="E2649">
        <v>24</v>
      </c>
      <c r="F2649">
        <v>1</v>
      </c>
      <c r="I2649" t="s">
        <v>47</v>
      </c>
      <c r="J2649" t="s">
        <v>48</v>
      </c>
    </row>
    <row r="2650" spans="1:13" hidden="1" x14ac:dyDescent="0.35">
      <c r="A2650" s="6">
        <v>45576</v>
      </c>
      <c r="B2650" t="s">
        <v>2038</v>
      </c>
      <c r="C2650" t="s">
        <v>1266</v>
      </c>
      <c r="D2650" t="s">
        <v>1486</v>
      </c>
      <c r="E2650">
        <v>13</v>
      </c>
      <c r="F2650">
        <v>2</v>
      </c>
      <c r="I2650" t="s">
        <v>47</v>
      </c>
      <c r="J2650" t="s">
        <v>48</v>
      </c>
    </row>
    <row r="2651" spans="1:13" hidden="1" x14ac:dyDescent="0.35">
      <c r="A2651" s="6">
        <v>45575</v>
      </c>
      <c r="B2651" t="s">
        <v>1704</v>
      </c>
      <c r="C2651" t="s">
        <v>55</v>
      </c>
      <c r="D2651" t="s">
        <v>1254</v>
      </c>
      <c r="E2651">
        <v>24</v>
      </c>
      <c r="F2651">
        <v>2</v>
      </c>
      <c r="I2651" t="s">
        <v>47</v>
      </c>
      <c r="J2651" t="s">
        <v>48</v>
      </c>
    </row>
    <row r="2652" spans="1:13" hidden="1" x14ac:dyDescent="0.35">
      <c r="A2652" s="6">
        <v>45575</v>
      </c>
      <c r="B2652" t="s">
        <v>2039</v>
      </c>
      <c r="C2652" t="s">
        <v>115</v>
      </c>
      <c r="D2652">
        <v>8</v>
      </c>
      <c r="E2652">
        <v>21</v>
      </c>
      <c r="F2652">
        <v>2</v>
      </c>
      <c r="I2652" t="s">
        <v>47</v>
      </c>
      <c r="J2652" t="s">
        <v>48</v>
      </c>
    </row>
    <row r="2653" spans="1:13" hidden="1" x14ac:dyDescent="0.35">
      <c r="A2653" s="6">
        <v>45575</v>
      </c>
      <c r="B2653" t="s">
        <v>1961</v>
      </c>
      <c r="C2653" t="s">
        <v>59</v>
      </c>
      <c r="D2653">
        <v>3</v>
      </c>
      <c r="E2653">
        <v>20</v>
      </c>
      <c r="F2653">
        <v>3</v>
      </c>
      <c r="I2653" t="s">
        <v>47</v>
      </c>
      <c r="J2653" t="s">
        <v>48</v>
      </c>
    </row>
    <row r="2654" spans="1:13" hidden="1" x14ac:dyDescent="0.35">
      <c r="A2654" s="6">
        <v>45575</v>
      </c>
      <c r="B2654" t="s">
        <v>1961</v>
      </c>
      <c r="C2654" t="s">
        <v>59</v>
      </c>
      <c r="D2654">
        <v>3</v>
      </c>
      <c r="E2654">
        <v>20</v>
      </c>
      <c r="F2654">
        <v>3</v>
      </c>
      <c r="I2654" t="s">
        <v>47</v>
      </c>
      <c r="J2654" t="s">
        <v>48</v>
      </c>
    </row>
    <row r="2655" spans="1:13" hidden="1" x14ac:dyDescent="0.35">
      <c r="A2655" s="6">
        <v>45575</v>
      </c>
      <c r="B2655" t="s">
        <v>1961</v>
      </c>
      <c r="C2655" t="s">
        <v>59</v>
      </c>
      <c r="D2655">
        <v>3</v>
      </c>
      <c r="E2655">
        <v>20</v>
      </c>
      <c r="F2655">
        <v>3</v>
      </c>
      <c r="I2655" t="s">
        <v>47</v>
      </c>
      <c r="J2655" t="s">
        <v>48</v>
      </c>
    </row>
    <row r="2656" spans="1:13" hidden="1" x14ac:dyDescent="0.35">
      <c r="A2656" s="6">
        <v>45575</v>
      </c>
      <c r="B2656" t="s">
        <v>1961</v>
      </c>
      <c r="C2656" t="s">
        <v>59</v>
      </c>
      <c r="D2656">
        <v>3</v>
      </c>
      <c r="E2656">
        <v>20</v>
      </c>
      <c r="F2656">
        <v>3</v>
      </c>
      <c r="I2656" t="s">
        <v>47</v>
      </c>
      <c r="J2656" t="s">
        <v>48</v>
      </c>
    </row>
    <row r="2657" spans="1:13" hidden="1" x14ac:dyDescent="0.35">
      <c r="A2657" s="6">
        <v>45575</v>
      </c>
      <c r="B2657" t="s">
        <v>1961</v>
      </c>
      <c r="C2657" t="s">
        <v>59</v>
      </c>
      <c r="D2657">
        <v>3</v>
      </c>
      <c r="E2657">
        <v>20</v>
      </c>
      <c r="F2657">
        <v>3</v>
      </c>
      <c r="I2657" t="s">
        <v>47</v>
      </c>
      <c r="J2657" t="s">
        <v>48</v>
      </c>
    </row>
    <row r="2658" spans="1:13" x14ac:dyDescent="0.35">
      <c r="A2658" s="6">
        <v>45625</v>
      </c>
      <c r="B2658" t="s">
        <v>2006</v>
      </c>
      <c r="C2658" t="s">
        <v>115</v>
      </c>
      <c r="D2658">
        <v>7</v>
      </c>
      <c r="E2658">
        <v>25</v>
      </c>
      <c r="F2658">
        <v>2</v>
      </c>
      <c r="I2658" t="s">
        <v>47</v>
      </c>
      <c r="J2658" t="s">
        <v>1396</v>
      </c>
      <c r="M2658" t="s">
        <v>47</v>
      </c>
    </row>
    <row r="2659" spans="1:13" hidden="1" x14ac:dyDescent="0.35">
      <c r="A2659" s="6">
        <v>45575</v>
      </c>
      <c r="B2659" t="s">
        <v>224</v>
      </c>
      <c r="C2659" t="s">
        <v>55</v>
      </c>
      <c r="D2659" t="s">
        <v>1254</v>
      </c>
      <c r="E2659">
        <v>21</v>
      </c>
      <c r="F2659">
        <v>3</v>
      </c>
      <c r="I2659" t="s">
        <v>47</v>
      </c>
      <c r="J2659" t="s">
        <v>48</v>
      </c>
    </row>
    <row r="2660" spans="1:13" hidden="1" x14ac:dyDescent="0.35">
      <c r="A2660" s="6">
        <v>45574</v>
      </c>
      <c r="B2660" t="s">
        <v>1757</v>
      </c>
      <c r="C2660" t="s">
        <v>55</v>
      </c>
      <c r="D2660" t="s">
        <v>1254</v>
      </c>
      <c r="E2660">
        <v>30</v>
      </c>
      <c r="F2660">
        <v>1</v>
      </c>
      <c r="I2660" t="s">
        <v>47</v>
      </c>
      <c r="J2660" t="s">
        <v>705</v>
      </c>
    </row>
    <row r="2661" spans="1:13" hidden="1" x14ac:dyDescent="0.35">
      <c r="A2661" s="6">
        <v>45574</v>
      </c>
      <c r="B2661" t="s">
        <v>1757</v>
      </c>
      <c r="C2661" t="s">
        <v>55</v>
      </c>
      <c r="D2661" t="s">
        <v>1254</v>
      </c>
      <c r="E2661">
        <v>30</v>
      </c>
      <c r="F2661">
        <v>1</v>
      </c>
      <c r="I2661" t="s">
        <v>47</v>
      </c>
      <c r="J2661" t="s">
        <v>705</v>
      </c>
    </row>
    <row r="2662" spans="1:13" hidden="1" x14ac:dyDescent="0.35">
      <c r="A2662" s="6">
        <v>45574</v>
      </c>
      <c r="B2662" t="s">
        <v>1757</v>
      </c>
      <c r="C2662" t="s">
        <v>55</v>
      </c>
      <c r="D2662" t="s">
        <v>1254</v>
      </c>
      <c r="E2662">
        <v>30</v>
      </c>
      <c r="F2662">
        <v>1</v>
      </c>
      <c r="I2662" t="s">
        <v>47</v>
      </c>
      <c r="J2662" t="s">
        <v>705</v>
      </c>
    </row>
    <row r="2663" spans="1:13" x14ac:dyDescent="0.35">
      <c r="A2663" s="6">
        <v>45589</v>
      </c>
      <c r="B2663" t="s">
        <v>2006</v>
      </c>
      <c r="C2663" t="s">
        <v>115</v>
      </c>
      <c r="D2663">
        <v>7</v>
      </c>
      <c r="E2663">
        <v>19</v>
      </c>
      <c r="F2663">
        <v>2</v>
      </c>
      <c r="I2663" t="s">
        <v>47</v>
      </c>
      <c r="J2663" t="s">
        <v>1396</v>
      </c>
      <c r="M2663" t="s">
        <v>47</v>
      </c>
    </row>
    <row r="2664" spans="1:13" x14ac:dyDescent="0.35">
      <c r="A2664" s="6">
        <v>45589</v>
      </c>
      <c r="B2664" t="s">
        <v>2006</v>
      </c>
      <c r="C2664" t="s">
        <v>115</v>
      </c>
      <c r="D2664">
        <v>7</v>
      </c>
      <c r="E2664">
        <v>19</v>
      </c>
      <c r="F2664">
        <v>2</v>
      </c>
      <c r="I2664" t="s">
        <v>47</v>
      </c>
      <c r="J2664" t="s">
        <v>1396</v>
      </c>
      <c r="M2664" t="s">
        <v>47</v>
      </c>
    </row>
    <row r="2665" spans="1:13" x14ac:dyDescent="0.35">
      <c r="A2665" s="6">
        <v>45349</v>
      </c>
      <c r="B2665" t="s">
        <v>1314</v>
      </c>
      <c r="C2665" t="s">
        <v>55</v>
      </c>
      <c r="D2665" t="s">
        <v>1278</v>
      </c>
      <c r="E2665">
        <v>14</v>
      </c>
      <c r="F2665">
        <v>2</v>
      </c>
      <c r="H2665" t="s">
        <v>47</v>
      </c>
      <c r="M2665" t="s">
        <v>47</v>
      </c>
    </row>
    <row r="2666" spans="1:13" hidden="1" x14ac:dyDescent="0.35">
      <c r="A2666" s="6">
        <v>45574</v>
      </c>
      <c r="B2666" t="s">
        <v>2041</v>
      </c>
      <c r="C2666" t="s">
        <v>55</v>
      </c>
      <c r="D2666" t="s">
        <v>1004</v>
      </c>
      <c r="E2666">
        <v>7</v>
      </c>
      <c r="F2666">
        <v>2</v>
      </c>
      <c r="I2666" t="s">
        <v>47</v>
      </c>
      <c r="J2666" t="s">
        <v>705</v>
      </c>
    </row>
    <row r="2667" spans="1:13" hidden="1" x14ac:dyDescent="0.35">
      <c r="A2667" s="6">
        <v>45574</v>
      </c>
      <c r="B2667" t="s">
        <v>1834</v>
      </c>
      <c r="C2667" t="s">
        <v>53</v>
      </c>
      <c r="D2667" t="s">
        <v>737</v>
      </c>
      <c r="E2667">
        <v>7</v>
      </c>
      <c r="F2667">
        <v>4</v>
      </c>
      <c r="I2667" t="s">
        <v>47</v>
      </c>
      <c r="J2667" t="s">
        <v>48</v>
      </c>
    </row>
    <row r="2668" spans="1:13" hidden="1" x14ac:dyDescent="0.35">
      <c r="A2668" s="6">
        <v>45574</v>
      </c>
      <c r="B2668" t="s">
        <v>1707</v>
      </c>
      <c r="C2668" t="s">
        <v>115</v>
      </c>
      <c r="D2668">
        <v>7</v>
      </c>
      <c r="E2668">
        <v>18</v>
      </c>
      <c r="F2668">
        <v>2</v>
      </c>
      <c r="I2668" t="s">
        <v>47</v>
      </c>
      <c r="J2668" t="s">
        <v>48</v>
      </c>
    </row>
    <row r="2669" spans="1:13" hidden="1" x14ac:dyDescent="0.35">
      <c r="A2669" s="6">
        <v>45574</v>
      </c>
      <c r="B2669" t="s">
        <v>1707</v>
      </c>
      <c r="C2669" t="s">
        <v>115</v>
      </c>
      <c r="D2669">
        <v>7</v>
      </c>
      <c r="E2669">
        <v>18</v>
      </c>
      <c r="F2669">
        <v>2</v>
      </c>
      <c r="I2669" t="s">
        <v>47</v>
      </c>
      <c r="J2669" t="s">
        <v>48</v>
      </c>
    </row>
    <row r="2670" spans="1:13" hidden="1" x14ac:dyDescent="0.35">
      <c r="A2670" s="6">
        <v>45574</v>
      </c>
      <c r="B2670" t="s">
        <v>1707</v>
      </c>
      <c r="C2670" t="s">
        <v>115</v>
      </c>
      <c r="D2670">
        <v>7</v>
      </c>
      <c r="E2670">
        <v>18</v>
      </c>
      <c r="F2670">
        <v>2</v>
      </c>
      <c r="I2670" t="s">
        <v>47</v>
      </c>
      <c r="J2670" t="s">
        <v>48</v>
      </c>
    </row>
    <row r="2671" spans="1:13" x14ac:dyDescent="0.35">
      <c r="A2671" s="6">
        <v>45314</v>
      </c>
      <c r="B2671" t="s">
        <v>747</v>
      </c>
      <c r="C2671" t="s">
        <v>55</v>
      </c>
      <c r="D2671" t="s">
        <v>1004</v>
      </c>
      <c r="E2671">
        <v>27</v>
      </c>
      <c r="F2671">
        <v>1</v>
      </c>
      <c r="G2671" t="s">
        <v>1401</v>
      </c>
      <c r="M2671" t="s">
        <v>47</v>
      </c>
    </row>
    <row r="2672" spans="1:13" x14ac:dyDescent="0.35">
      <c r="A2672" s="6">
        <v>45315</v>
      </c>
      <c r="B2672" t="s">
        <v>747</v>
      </c>
      <c r="C2672" t="s">
        <v>55</v>
      </c>
      <c r="D2672" t="s">
        <v>1004</v>
      </c>
      <c r="E2672">
        <v>27</v>
      </c>
      <c r="F2672">
        <v>1</v>
      </c>
      <c r="G2672" t="s">
        <v>1401</v>
      </c>
      <c r="M2672" t="s">
        <v>47</v>
      </c>
    </row>
    <row r="2673" spans="1:13" x14ac:dyDescent="0.35">
      <c r="A2673" s="6">
        <v>45323</v>
      </c>
      <c r="B2673" t="s">
        <v>747</v>
      </c>
      <c r="C2673" t="s">
        <v>55</v>
      </c>
      <c r="D2673" t="s">
        <v>1004</v>
      </c>
      <c r="E2673">
        <v>26</v>
      </c>
      <c r="F2673">
        <v>1</v>
      </c>
      <c r="G2673" t="s">
        <v>1401</v>
      </c>
      <c r="M2673" t="s">
        <v>47</v>
      </c>
    </row>
    <row r="2674" spans="1:13" x14ac:dyDescent="0.35">
      <c r="A2674" s="6">
        <v>45385</v>
      </c>
      <c r="B2674" t="s">
        <v>747</v>
      </c>
      <c r="C2674" t="s">
        <v>55</v>
      </c>
      <c r="D2674" t="s">
        <v>1004</v>
      </c>
      <c r="E2674">
        <v>22</v>
      </c>
      <c r="F2674">
        <v>1</v>
      </c>
      <c r="I2674" t="s">
        <v>47</v>
      </c>
      <c r="J2674" t="s">
        <v>48</v>
      </c>
      <c r="M2674" t="s">
        <v>47</v>
      </c>
    </row>
    <row r="2675" spans="1:13" x14ac:dyDescent="0.35">
      <c r="A2675" s="6">
        <v>45436</v>
      </c>
      <c r="B2675" t="s">
        <v>747</v>
      </c>
      <c r="C2675" t="s">
        <v>55</v>
      </c>
      <c r="D2675" t="s">
        <v>1004</v>
      </c>
      <c r="E2675">
        <v>18</v>
      </c>
      <c r="F2675">
        <v>1</v>
      </c>
      <c r="I2675" t="s">
        <v>47</v>
      </c>
      <c r="J2675" t="s">
        <v>48</v>
      </c>
      <c r="M2675" t="s">
        <v>47</v>
      </c>
    </row>
    <row r="2676" spans="1:13" x14ac:dyDescent="0.35">
      <c r="A2676" s="6">
        <v>45439</v>
      </c>
      <c r="B2676" t="s">
        <v>747</v>
      </c>
      <c r="C2676" t="s">
        <v>55</v>
      </c>
      <c r="D2676" t="s">
        <v>1004</v>
      </c>
      <c r="E2676">
        <v>19</v>
      </c>
      <c r="F2676">
        <v>1</v>
      </c>
      <c r="I2676" t="s">
        <v>47</v>
      </c>
      <c r="J2676" t="s">
        <v>48</v>
      </c>
      <c r="M2676" t="s">
        <v>47</v>
      </c>
    </row>
    <row r="2677" spans="1:13" hidden="1" x14ac:dyDescent="0.35">
      <c r="A2677" s="6">
        <v>45630</v>
      </c>
      <c r="B2677" t="s">
        <v>889</v>
      </c>
      <c r="C2677" t="s">
        <v>53</v>
      </c>
      <c r="D2677" t="s">
        <v>486</v>
      </c>
      <c r="E2677">
        <v>6</v>
      </c>
      <c r="F2677">
        <v>3</v>
      </c>
      <c r="I2677" t="s">
        <v>47</v>
      </c>
      <c r="J2677" t="s">
        <v>48</v>
      </c>
    </row>
    <row r="2678" spans="1:13" hidden="1" x14ac:dyDescent="0.35">
      <c r="A2678" s="6">
        <v>45567</v>
      </c>
      <c r="B2678" t="s">
        <v>2044</v>
      </c>
      <c r="C2678" t="s">
        <v>115</v>
      </c>
      <c r="D2678">
        <v>7</v>
      </c>
      <c r="E2678">
        <v>18</v>
      </c>
      <c r="F2678">
        <v>2</v>
      </c>
      <c r="I2678" t="s">
        <v>47</v>
      </c>
      <c r="J2678" t="s">
        <v>705</v>
      </c>
    </row>
    <row r="2679" spans="1:13" hidden="1" x14ac:dyDescent="0.35">
      <c r="A2679" s="6">
        <v>45567</v>
      </c>
      <c r="B2679" t="s">
        <v>2044</v>
      </c>
      <c r="C2679" t="s">
        <v>115</v>
      </c>
      <c r="D2679">
        <v>7</v>
      </c>
      <c r="E2679">
        <v>18</v>
      </c>
      <c r="F2679">
        <v>2</v>
      </c>
      <c r="I2679" t="s">
        <v>47</v>
      </c>
      <c r="J2679" t="s">
        <v>705</v>
      </c>
    </row>
    <row r="2680" spans="1:13" hidden="1" x14ac:dyDescent="0.35">
      <c r="A2680" s="6">
        <v>45567</v>
      </c>
      <c r="B2680" t="s">
        <v>343</v>
      </c>
      <c r="C2680" t="s">
        <v>115</v>
      </c>
      <c r="D2680">
        <v>8</v>
      </c>
      <c r="E2680">
        <v>18</v>
      </c>
      <c r="F2680">
        <v>2</v>
      </c>
      <c r="I2680" t="s">
        <v>47</v>
      </c>
      <c r="J2680" t="s">
        <v>705</v>
      </c>
    </row>
    <row r="2681" spans="1:13" hidden="1" x14ac:dyDescent="0.35">
      <c r="A2681" s="6">
        <v>45572</v>
      </c>
      <c r="B2681" t="s">
        <v>2045</v>
      </c>
      <c r="C2681" t="s">
        <v>53</v>
      </c>
      <c r="D2681">
        <v>5</v>
      </c>
      <c r="E2681">
        <v>18</v>
      </c>
      <c r="F2681">
        <v>2</v>
      </c>
      <c r="I2681" t="s">
        <v>47</v>
      </c>
      <c r="J2681" t="s">
        <v>48</v>
      </c>
    </row>
    <row r="2682" spans="1:13" hidden="1" x14ac:dyDescent="0.35">
      <c r="A2682" s="6">
        <v>45561</v>
      </c>
      <c r="B2682" t="s">
        <v>1746</v>
      </c>
      <c r="C2682" t="s">
        <v>53</v>
      </c>
      <c r="D2682" t="s">
        <v>2046</v>
      </c>
      <c r="E2682">
        <v>26</v>
      </c>
      <c r="F2682">
        <v>9</v>
      </c>
      <c r="I2682" t="s">
        <v>47</v>
      </c>
      <c r="J2682" t="s">
        <v>48</v>
      </c>
    </row>
    <row r="2683" spans="1:13" x14ac:dyDescent="0.35">
      <c r="A2683" s="6">
        <v>45525</v>
      </c>
      <c r="B2683" t="s">
        <v>747</v>
      </c>
      <c r="C2683" t="s">
        <v>55</v>
      </c>
      <c r="D2683" t="s">
        <v>1004</v>
      </c>
      <c r="E2683">
        <v>25</v>
      </c>
      <c r="F2683">
        <v>2</v>
      </c>
      <c r="I2683" t="s">
        <v>47</v>
      </c>
      <c r="J2683" t="s">
        <v>48</v>
      </c>
      <c r="M2683" t="s">
        <v>47</v>
      </c>
    </row>
    <row r="2684" spans="1:13" hidden="1" x14ac:dyDescent="0.35">
      <c r="A2684" s="6">
        <v>45554</v>
      </c>
      <c r="B2684" t="s">
        <v>873</v>
      </c>
      <c r="C2684" t="s">
        <v>53</v>
      </c>
      <c r="D2684">
        <v>6</v>
      </c>
      <c r="E2684">
        <v>18</v>
      </c>
      <c r="F2684">
        <v>2</v>
      </c>
      <c r="I2684" t="s">
        <v>47</v>
      </c>
      <c r="J2684" t="s">
        <v>48</v>
      </c>
    </row>
    <row r="2685" spans="1:13" x14ac:dyDescent="0.35">
      <c r="A2685" s="6">
        <v>45526</v>
      </c>
      <c r="B2685" t="s">
        <v>747</v>
      </c>
      <c r="C2685" t="s">
        <v>55</v>
      </c>
      <c r="D2685" t="s">
        <v>1004</v>
      </c>
      <c r="E2685">
        <v>14</v>
      </c>
      <c r="F2685">
        <v>2</v>
      </c>
      <c r="I2685" t="s">
        <v>47</v>
      </c>
      <c r="J2685" t="s">
        <v>48</v>
      </c>
      <c r="M2685" t="s">
        <v>47</v>
      </c>
    </row>
    <row r="2686" spans="1:13" x14ac:dyDescent="0.35">
      <c r="A2686" s="6">
        <v>45530</v>
      </c>
      <c r="B2686" t="s">
        <v>747</v>
      </c>
      <c r="C2686" t="s">
        <v>55</v>
      </c>
      <c r="D2686" t="s">
        <v>1254</v>
      </c>
      <c r="E2686">
        <v>24</v>
      </c>
      <c r="F2686">
        <v>2</v>
      </c>
      <c r="I2686" t="s">
        <v>47</v>
      </c>
      <c r="J2686" t="s">
        <v>48</v>
      </c>
      <c r="M2686" t="s">
        <v>47</v>
      </c>
    </row>
    <row r="2687" spans="1:13" hidden="1" x14ac:dyDescent="0.35">
      <c r="A2687" s="6">
        <v>45554</v>
      </c>
      <c r="B2687" t="s">
        <v>2048</v>
      </c>
      <c r="C2687" t="s">
        <v>55</v>
      </c>
      <c r="D2687" t="s">
        <v>1254</v>
      </c>
      <c r="E2687">
        <v>25</v>
      </c>
      <c r="F2687">
        <v>2</v>
      </c>
      <c r="I2687" t="s">
        <v>47</v>
      </c>
      <c r="J2687" t="s">
        <v>48</v>
      </c>
    </row>
    <row r="2688" spans="1:13" hidden="1" x14ac:dyDescent="0.35">
      <c r="A2688" s="6">
        <v>45554</v>
      </c>
      <c r="B2688" t="s">
        <v>2048</v>
      </c>
      <c r="C2688" t="s">
        <v>55</v>
      </c>
      <c r="D2688" t="s">
        <v>1254</v>
      </c>
      <c r="E2688">
        <v>25</v>
      </c>
      <c r="F2688">
        <v>2</v>
      </c>
      <c r="I2688" t="s">
        <v>47</v>
      </c>
      <c r="J2688" t="s">
        <v>48</v>
      </c>
    </row>
    <row r="2689" spans="1:13" x14ac:dyDescent="0.35">
      <c r="A2689" s="6">
        <v>45533</v>
      </c>
      <c r="B2689" t="s">
        <v>747</v>
      </c>
      <c r="C2689" t="s">
        <v>55</v>
      </c>
      <c r="D2689" t="s">
        <v>1004</v>
      </c>
      <c r="E2689">
        <v>27</v>
      </c>
      <c r="F2689">
        <v>1</v>
      </c>
      <c r="I2689" t="s">
        <v>47</v>
      </c>
      <c r="J2689" t="s">
        <v>48</v>
      </c>
      <c r="M2689" t="s">
        <v>47</v>
      </c>
    </row>
    <row r="2690" spans="1:13" hidden="1" x14ac:dyDescent="0.35">
      <c r="A2690" s="6">
        <v>45554</v>
      </c>
      <c r="B2690" t="s">
        <v>2050</v>
      </c>
      <c r="C2690" t="s">
        <v>115</v>
      </c>
      <c r="D2690">
        <v>8</v>
      </c>
      <c r="E2690">
        <v>19</v>
      </c>
      <c r="F2690">
        <v>2</v>
      </c>
      <c r="I2690" t="s">
        <v>47</v>
      </c>
      <c r="J2690" t="s">
        <v>48</v>
      </c>
    </row>
    <row r="2691" spans="1:13" hidden="1" x14ac:dyDescent="0.35">
      <c r="A2691" s="6">
        <v>45554</v>
      </c>
      <c r="B2691" t="s">
        <v>2050</v>
      </c>
      <c r="C2691" t="s">
        <v>115</v>
      </c>
      <c r="D2691">
        <v>8</v>
      </c>
      <c r="E2691">
        <v>19</v>
      </c>
      <c r="F2691">
        <v>2</v>
      </c>
      <c r="I2691" t="s">
        <v>47</v>
      </c>
      <c r="J2691" t="s">
        <v>48</v>
      </c>
    </row>
    <row r="2692" spans="1:13" hidden="1" x14ac:dyDescent="0.35">
      <c r="A2692" s="6">
        <v>45554</v>
      </c>
      <c r="B2692" t="s">
        <v>2051</v>
      </c>
      <c r="C2692" t="s">
        <v>115</v>
      </c>
      <c r="D2692">
        <v>8</v>
      </c>
      <c r="E2692">
        <v>13</v>
      </c>
      <c r="F2692">
        <v>4</v>
      </c>
      <c r="I2692" t="s">
        <v>47</v>
      </c>
      <c r="J2692" t="s">
        <v>48</v>
      </c>
    </row>
    <row r="2693" spans="1:13" hidden="1" x14ac:dyDescent="0.35">
      <c r="A2693" s="6">
        <v>45554</v>
      </c>
      <c r="B2693" t="s">
        <v>1829</v>
      </c>
      <c r="C2693" t="s">
        <v>74</v>
      </c>
      <c r="D2693">
        <v>10</v>
      </c>
      <c r="E2693">
        <v>19</v>
      </c>
      <c r="F2693">
        <v>4</v>
      </c>
      <c r="I2693" t="s">
        <v>47</v>
      </c>
      <c r="J2693" t="s">
        <v>48</v>
      </c>
    </row>
    <row r="2694" spans="1:13" hidden="1" x14ac:dyDescent="0.35">
      <c r="A2694" s="6">
        <v>45554</v>
      </c>
      <c r="B2694" t="s">
        <v>1829</v>
      </c>
      <c r="C2694" t="s">
        <v>74</v>
      </c>
      <c r="D2694">
        <v>10</v>
      </c>
      <c r="E2694">
        <v>19</v>
      </c>
      <c r="F2694">
        <v>4</v>
      </c>
      <c r="I2694" t="s">
        <v>47</v>
      </c>
      <c r="J2694" t="s">
        <v>48</v>
      </c>
    </row>
    <row r="2695" spans="1:13" hidden="1" x14ac:dyDescent="0.35">
      <c r="A2695" s="6">
        <v>45554</v>
      </c>
      <c r="B2695" t="s">
        <v>2052</v>
      </c>
      <c r="C2695" t="s">
        <v>115</v>
      </c>
      <c r="D2695">
        <v>8</v>
      </c>
      <c r="E2695">
        <v>7</v>
      </c>
      <c r="F2695">
        <v>2</v>
      </c>
      <c r="I2695" t="s">
        <v>47</v>
      </c>
      <c r="J2695" t="s">
        <v>48</v>
      </c>
    </row>
    <row r="2696" spans="1:13" hidden="1" x14ac:dyDescent="0.35">
      <c r="A2696" s="6">
        <v>45554</v>
      </c>
      <c r="B2696" t="s">
        <v>2053</v>
      </c>
      <c r="C2696" t="s">
        <v>59</v>
      </c>
      <c r="D2696" t="s">
        <v>813</v>
      </c>
      <c r="E2696">
        <v>20</v>
      </c>
      <c r="F2696">
        <v>2</v>
      </c>
      <c r="I2696" t="s">
        <v>47</v>
      </c>
      <c r="J2696" t="s">
        <v>48</v>
      </c>
    </row>
    <row r="2697" spans="1:13" hidden="1" x14ac:dyDescent="0.35">
      <c r="A2697" s="6">
        <v>45554</v>
      </c>
      <c r="B2697" t="s">
        <v>2053</v>
      </c>
      <c r="C2697" t="s">
        <v>59</v>
      </c>
      <c r="D2697" t="s">
        <v>813</v>
      </c>
      <c r="E2697">
        <v>20</v>
      </c>
      <c r="F2697">
        <v>2</v>
      </c>
      <c r="I2697" t="s">
        <v>47</v>
      </c>
      <c r="J2697" t="s">
        <v>48</v>
      </c>
    </row>
    <row r="2698" spans="1:13" hidden="1" x14ac:dyDescent="0.35">
      <c r="A2698" s="6">
        <v>45560</v>
      </c>
      <c r="B2698" t="s">
        <v>2054</v>
      </c>
      <c r="C2698" t="s">
        <v>115</v>
      </c>
      <c r="D2698">
        <v>8</v>
      </c>
      <c r="E2698">
        <v>22</v>
      </c>
      <c r="F2698">
        <v>2</v>
      </c>
      <c r="I2698" t="s">
        <v>47</v>
      </c>
      <c r="J2698" t="s">
        <v>48</v>
      </c>
    </row>
    <row r="2699" spans="1:13" hidden="1" x14ac:dyDescent="0.35">
      <c r="A2699" s="6">
        <v>45560</v>
      </c>
      <c r="B2699" t="s">
        <v>2055</v>
      </c>
      <c r="C2699" t="s">
        <v>53</v>
      </c>
      <c r="D2699">
        <v>4</v>
      </c>
      <c r="E2699">
        <v>7</v>
      </c>
      <c r="F2699">
        <v>2</v>
      </c>
      <c r="I2699" t="s">
        <v>47</v>
      </c>
      <c r="J2699" t="s">
        <v>48</v>
      </c>
    </row>
    <row r="2700" spans="1:13" hidden="1" x14ac:dyDescent="0.35">
      <c r="A2700" s="6">
        <v>45560</v>
      </c>
      <c r="B2700" t="s">
        <v>315</v>
      </c>
      <c r="C2700" t="s">
        <v>115</v>
      </c>
      <c r="D2700">
        <v>9</v>
      </c>
      <c r="E2700">
        <v>21</v>
      </c>
      <c r="F2700">
        <v>2</v>
      </c>
      <c r="I2700" t="s">
        <v>47</v>
      </c>
      <c r="J2700" t="s">
        <v>48</v>
      </c>
    </row>
    <row r="2701" spans="1:13" hidden="1" x14ac:dyDescent="0.35">
      <c r="A2701" s="6">
        <v>45560</v>
      </c>
      <c r="B2701" t="s">
        <v>2056</v>
      </c>
      <c r="C2701" t="s">
        <v>115</v>
      </c>
      <c r="D2701">
        <v>8</v>
      </c>
      <c r="E2701">
        <v>20</v>
      </c>
      <c r="F2701">
        <v>2</v>
      </c>
      <c r="I2701" t="s">
        <v>47</v>
      </c>
      <c r="J2701" t="s">
        <v>450</v>
      </c>
    </row>
    <row r="2702" spans="1:13" hidden="1" x14ac:dyDescent="0.35">
      <c r="A2702" s="6">
        <v>45560</v>
      </c>
      <c r="B2702" t="s">
        <v>2056</v>
      </c>
      <c r="C2702" t="s">
        <v>115</v>
      </c>
      <c r="D2702">
        <v>8</v>
      </c>
      <c r="E2702">
        <v>20</v>
      </c>
      <c r="F2702">
        <v>2</v>
      </c>
      <c r="I2702" t="s">
        <v>47</v>
      </c>
      <c r="J2702" t="s">
        <v>450</v>
      </c>
    </row>
    <row r="2703" spans="1:13" hidden="1" x14ac:dyDescent="0.35">
      <c r="A2703" s="6">
        <v>45560</v>
      </c>
      <c r="B2703" t="s">
        <v>2056</v>
      </c>
      <c r="C2703" t="s">
        <v>115</v>
      </c>
      <c r="D2703">
        <v>8</v>
      </c>
      <c r="E2703">
        <v>20</v>
      </c>
      <c r="F2703">
        <v>2</v>
      </c>
      <c r="I2703" t="s">
        <v>47</v>
      </c>
      <c r="J2703" t="s">
        <v>450</v>
      </c>
    </row>
    <row r="2704" spans="1:13" hidden="1" x14ac:dyDescent="0.35">
      <c r="A2704" s="6">
        <v>45560</v>
      </c>
      <c r="B2704" t="s">
        <v>738</v>
      </c>
      <c r="C2704" t="s">
        <v>115</v>
      </c>
      <c r="D2704">
        <v>8</v>
      </c>
      <c r="E2704">
        <v>32</v>
      </c>
      <c r="F2704">
        <v>5</v>
      </c>
      <c r="I2704" t="s">
        <v>47</v>
      </c>
      <c r="J2704" t="s">
        <v>48</v>
      </c>
    </row>
    <row r="2705" spans="1:13" hidden="1" x14ac:dyDescent="0.35">
      <c r="A2705" s="6">
        <v>45558</v>
      </c>
      <c r="B2705" t="s">
        <v>2057</v>
      </c>
      <c r="C2705" t="s">
        <v>115</v>
      </c>
      <c r="D2705">
        <v>8</v>
      </c>
      <c r="E2705">
        <v>23</v>
      </c>
      <c r="F2705">
        <v>2</v>
      </c>
      <c r="I2705" t="s">
        <v>47</v>
      </c>
      <c r="J2705" t="s">
        <v>48</v>
      </c>
    </row>
    <row r="2706" spans="1:13" hidden="1" x14ac:dyDescent="0.35">
      <c r="A2706" s="6">
        <v>45560</v>
      </c>
      <c r="B2706" t="s">
        <v>2058</v>
      </c>
      <c r="C2706" t="s">
        <v>115</v>
      </c>
      <c r="D2706" t="s">
        <v>353</v>
      </c>
      <c r="E2706">
        <v>9</v>
      </c>
      <c r="F2706">
        <v>6</v>
      </c>
      <c r="I2706" t="s">
        <v>47</v>
      </c>
      <c r="J2706" t="s">
        <v>48</v>
      </c>
    </row>
    <row r="2707" spans="1:13" x14ac:dyDescent="0.35">
      <c r="A2707" s="6">
        <v>45566</v>
      </c>
      <c r="B2707" t="s">
        <v>747</v>
      </c>
      <c r="C2707" t="s">
        <v>55</v>
      </c>
      <c r="D2707" t="s">
        <v>1365</v>
      </c>
      <c r="E2707">
        <v>34</v>
      </c>
      <c r="F2707">
        <v>2</v>
      </c>
      <c r="I2707" t="s">
        <v>47</v>
      </c>
      <c r="J2707" t="s">
        <v>48</v>
      </c>
      <c r="M2707" t="s">
        <v>47</v>
      </c>
    </row>
    <row r="2708" spans="1:13" x14ac:dyDescent="0.35">
      <c r="A2708" s="6">
        <v>45615</v>
      </c>
      <c r="B2708" t="s">
        <v>1721</v>
      </c>
      <c r="C2708" t="s">
        <v>1266</v>
      </c>
      <c r="D2708" t="s">
        <v>1722</v>
      </c>
      <c r="E2708">
        <v>10</v>
      </c>
      <c r="F2708">
        <v>1</v>
      </c>
      <c r="G2708" t="s">
        <v>97</v>
      </c>
      <c r="M2708" t="s">
        <v>47</v>
      </c>
    </row>
    <row r="2709" spans="1:13" x14ac:dyDescent="0.35">
      <c r="A2709" s="6">
        <v>45372</v>
      </c>
      <c r="B2709" t="s">
        <v>1350</v>
      </c>
      <c r="C2709" t="s">
        <v>55</v>
      </c>
      <c r="D2709" t="s">
        <v>930</v>
      </c>
      <c r="E2709">
        <v>29</v>
      </c>
      <c r="F2709">
        <v>1</v>
      </c>
      <c r="I2709" t="s">
        <v>47</v>
      </c>
      <c r="J2709" t="s">
        <v>48</v>
      </c>
      <c r="M2709" t="s">
        <v>47</v>
      </c>
    </row>
    <row r="2710" spans="1:13" x14ac:dyDescent="0.35">
      <c r="A2710" s="6">
        <v>45392</v>
      </c>
      <c r="B2710" t="s">
        <v>1350</v>
      </c>
      <c r="C2710" t="s">
        <v>55</v>
      </c>
      <c r="D2710" t="s">
        <v>1254</v>
      </c>
      <c r="E2710">
        <v>25</v>
      </c>
      <c r="F2710">
        <v>1</v>
      </c>
      <c r="I2710" t="s">
        <v>47</v>
      </c>
      <c r="J2710" t="s">
        <v>481</v>
      </c>
      <c r="M2710" t="s">
        <v>47</v>
      </c>
    </row>
    <row r="2711" spans="1:13" hidden="1" x14ac:dyDescent="0.35">
      <c r="A2711" s="6">
        <v>45558</v>
      </c>
      <c r="B2711" t="s">
        <v>1776</v>
      </c>
      <c r="C2711" t="s">
        <v>55</v>
      </c>
      <c r="D2711" t="s">
        <v>1309</v>
      </c>
      <c r="E2711">
        <v>15</v>
      </c>
      <c r="F2711">
        <v>2</v>
      </c>
      <c r="I2711" t="s">
        <v>47</v>
      </c>
      <c r="J2711" t="s">
        <v>48</v>
      </c>
    </row>
    <row r="2712" spans="1:13" hidden="1" x14ac:dyDescent="0.35">
      <c r="A2712" s="6">
        <v>45560</v>
      </c>
      <c r="B2712" t="s">
        <v>1651</v>
      </c>
      <c r="C2712" t="s">
        <v>55</v>
      </c>
      <c r="D2712" t="s">
        <v>1254</v>
      </c>
      <c r="E2712">
        <v>12</v>
      </c>
      <c r="F2712">
        <v>2</v>
      </c>
      <c r="I2712" t="s">
        <v>47</v>
      </c>
      <c r="J2712" t="s">
        <v>48</v>
      </c>
    </row>
    <row r="2713" spans="1:13" x14ac:dyDescent="0.35">
      <c r="A2713" s="6">
        <v>45392</v>
      </c>
      <c r="B2713" t="s">
        <v>1350</v>
      </c>
      <c r="C2713" t="s">
        <v>55</v>
      </c>
      <c r="D2713" t="s">
        <v>1254</v>
      </c>
      <c r="E2713">
        <v>25</v>
      </c>
      <c r="F2713">
        <v>1</v>
      </c>
      <c r="I2713" t="s">
        <v>47</v>
      </c>
      <c r="J2713" t="s">
        <v>481</v>
      </c>
      <c r="M2713" t="s">
        <v>47</v>
      </c>
    </row>
    <row r="2714" spans="1:13" hidden="1" x14ac:dyDescent="0.35">
      <c r="A2714" s="6">
        <v>45553</v>
      </c>
      <c r="B2714" t="s">
        <v>2060</v>
      </c>
      <c r="C2714" t="s">
        <v>115</v>
      </c>
      <c r="D2714" t="s">
        <v>353</v>
      </c>
      <c r="E2714">
        <v>6</v>
      </c>
      <c r="F2714">
        <v>5</v>
      </c>
      <c r="I2714" t="s">
        <v>47</v>
      </c>
    </row>
    <row r="2715" spans="1:13" x14ac:dyDescent="0.35">
      <c r="A2715" s="6">
        <v>45418</v>
      </c>
      <c r="B2715" t="s">
        <v>1350</v>
      </c>
      <c r="C2715" t="s">
        <v>55</v>
      </c>
      <c r="D2715" t="s">
        <v>930</v>
      </c>
      <c r="E2715">
        <v>23</v>
      </c>
      <c r="F2715">
        <v>1</v>
      </c>
      <c r="I2715" t="s">
        <v>47</v>
      </c>
      <c r="J2715" t="s">
        <v>481</v>
      </c>
      <c r="M2715" t="s">
        <v>47</v>
      </c>
    </row>
    <row r="2716" spans="1:13" hidden="1" x14ac:dyDescent="0.35">
      <c r="A2716" s="6">
        <v>45630</v>
      </c>
      <c r="B2716" t="s">
        <v>2009</v>
      </c>
      <c r="C2716" t="s">
        <v>53</v>
      </c>
      <c r="D2716">
        <v>4</v>
      </c>
      <c r="E2716">
        <v>7</v>
      </c>
      <c r="F2716">
        <v>4</v>
      </c>
      <c r="I2716" t="s">
        <v>47</v>
      </c>
      <c r="J2716" t="s">
        <v>48</v>
      </c>
    </row>
    <row r="2717" spans="1:13" x14ac:dyDescent="0.35">
      <c r="A2717" s="6">
        <v>45420</v>
      </c>
      <c r="B2717" t="s">
        <v>1350</v>
      </c>
      <c r="C2717" t="s">
        <v>55</v>
      </c>
      <c r="D2717" t="s">
        <v>930</v>
      </c>
      <c r="E2717">
        <v>29</v>
      </c>
      <c r="F2717">
        <v>2</v>
      </c>
      <c r="I2717" t="s">
        <v>47</v>
      </c>
      <c r="J2717" t="s">
        <v>48</v>
      </c>
      <c r="M2717" t="s">
        <v>47</v>
      </c>
    </row>
    <row r="2718" spans="1:13" x14ac:dyDescent="0.35">
      <c r="A2718" s="6">
        <v>45426</v>
      </c>
      <c r="B2718" t="s">
        <v>1350</v>
      </c>
      <c r="C2718" t="s">
        <v>55</v>
      </c>
      <c r="D2718" t="s">
        <v>930</v>
      </c>
      <c r="E2718">
        <v>24</v>
      </c>
      <c r="F2718">
        <v>1</v>
      </c>
      <c r="I2718" t="s">
        <v>47</v>
      </c>
      <c r="J2718" t="s">
        <v>481</v>
      </c>
      <c r="M2718" t="s">
        <v>47</v>
      </c>
    </row>
    <row r="2719" spans="1:13" x14ac:dyDescent="0.35">
      <c r="A2719" s="6">
        <v>45427</v>
      </c>
      <c r="B2719" t="s">
        <v>1350</v>
      </c>
      <c r="C2719" t="s">
        <v>55</v>
      </c>
      <c r="D2719" t="s">
        <v>62</v>
      </c>
      <c r="E2719">
        <v>23</v>
      </c>
      <c r="F2719">
        <v>1</v>
      </c>
      <c r="I2719" t="s">
        <v>47</v>
      </c>
      <c r="J2719" t="s">
        <v>48</v>
      </c>
      <c r="M2719" t="s">
        <v>47</v>
      </c>
    </row>
    <row r="2720" spans="1:13" x14ac:dyDescent="0.35">
      <c r="A2720" s="6">
        <v>45443</v>
      </c>
      <c r="B2720" t="s">
        <v>1350</v>
      </c>
      <c r="C2720" t="s">
        <v>55</v>
      </c>
      <c r="D2720" t="s">
        <v>62</v>
      </c>
      <c r="E2720">
        <v>30</v>
      </c>
      <c r="F2720">
        <v>6</v>
      </c>
      <c r="I2720" t="s">
        <v>47</v>
      </c>
      <c r="J2720" t="s">
        <v>48</v>
      </c>
      <c r="M2720" t="s">
        <v>47</v>
      </c>
    </row>
    <row r="2721" spans="1:13" x14ac:dyDescent="0.35">
      <c r="A2721" s="6">
        <v>45443</v>
      </c>
      <c r="B2721" t="s">
        <v>1350</v>
      </c>
      <c r="C2721" t="s">
        <v>55</v>
      </c>
      <c r="D2721" t="s">
        <v>1254</v>
      </c>
      <c r="E2721">
        <v>25</v>
      </c>
      <c r="F2721">
        <v>2</v>
      </c>
      <c r="I2721" t="s">
        <v>47</v>
      </c>
      <c r="J2721" t="s">
        <v>1582</v>
      </c>
      <c r="M2721" t="s">
        <v>47</v>
      </c>
    </row>
    <row r="2722" spans="1:13" hidden="1" x14ac:dyDescent="0.35">
      <c r="A2722" s="6">
        <v>45631</v>
      </c>
      <c r="B2722" t="s">
        <v>2062</v>
      </c>
      <c r="C2722" t="s">
        <v>59</v>
      </c>
      <c r="D2722">
        <v>3</v>
      </c>
      <c r="E2722">
        <v>15</v>
      </c>
      <c r="F2722">
        <v>3</v>
      </c>
      <c r="I2722" t="s">
        <v>47</v>
      </c>
      <c r="J2722" t="s">
        <v>48</v>
      </c>
    </row>
    <row r="2723" spans="1:13" hidden="1" x14ac:dyDescent="0.35">
      <c r="A2723" s="6">
        <v>45631</v>
      </c>
      <c r="B2723" t="s">
        <v>1834</v>
      </c>
      <c r="C2723" t="s">
        <v>115</v>
      </c>
      <c r="D2723" t="s">
        <v>334</v>
      </c>
      <c r="E2723">
        <v>7</v>
      </c>
      <c r="F2723">
        <v>3</v>
      </c>
      <c r="I2723" t="s">
        <v>47</v>
      </c>
      <c r="J2723" t="s">
        <v>48</v>
      </c>
    </row>
    <row r="2724" spans="1:13" hidden="1" x14ac:dyDescent="0.35">
      <c r="A2724" s="6">
        <v>45631</v>
      </c>
      <c r="B2724" t="s">
        <v>1162</v>
      </c>
      <c r="C2724" t="s">
        <v>53</v>
      </c>
      <c r="D2724">
        <v>4</v>
      </c>
      <c r="E2724">
        <v>25</v>
      </c>
      <c r="F2724">
        <v>2</v>
      </c>
      <c r="I2724" t="s">
        <v>47</v>
      </c>
      <c r="J2724" t="s">
        <v>1802</v>
      </c>
    </row>
    <row r="2725" spans="1:13" hidden="1" x14ac:dyDescent="0.35">
      <c r="A2725" s="6">
        <v>45631</v>
      </c>
      <c r="B2725" t="s">
        <v>1162</v>
      </c>
      <c r="C2725" t="s">
        <v>53</v>
      </c>
      <c r="D2725">
        <v>4</v>
      </c>
      <c r="E2725">
        <v>25</v>
      </c>
      <c r="F2725">
        <v>2</v>
      </c>
      <c r="I2725" t="s">
        <v>47</v>
      </c>
      <c r="J2725" t="s">
        <v>1802</v>
      </c>
    </row>
    <row r="2726" spans="1:13" hidden="1" x14ac:dyDescent="0.35">
      <c r="A2726" s="6">
        <v>45631</v>
      </c>
      <c r="B2726" t="s">
        <v>1162</v>
      </c>
      <c r="C2726" t="s">
        <v>53</v>
      </c>
      <c r="D2726">
        <v>4</v>
      </c>
      <c r="E2726">
        <v>25</v>
      </c>
      <c r="F2726">
        <v>2</v>
      </c>
      <c r="I2726" t="s">
        <v>47</v>
      </c>
      <c r="J2726" t="s">
        <v>1802</v>
      </c>
    </row>
    <row r="2727" spans="1:13" hidden="1" x14ac:dyDescent="0.35">
      <c r="A2727" s="6">
        <v>45631</v>
      </c>
      <c r="B2727" t="s">
        <v>1162</v>
      </c>
      <c r="C2727" t="s">
        <v>53</v>
      </c>
      <c r="D2727">
        <v>4</v>
      </c>
      <c r="E2727">
        <v>25</v>
      </c>
      <c r="F2727">
        <v>2</v>
      </c>
      <c r="I2727" t="s">
        <v>47</v>
      </c>
      <c r="J2727" t="s">
        <v>1802</v>
      </c>
    </row>
    <row r="2728" spans="1:13" x14ac:dyDescent="0.35">
      <c r="A2728" s="6">
        <v>45446</v>
      </c>
      <c r="B2728" t="s">
        <v>1350</v>
      </c>
      <c r="C2728" t="s">
        <v>55</v>
      </c>
      <c r="D2728" t="s">
        <v>930</v>
      </c>
      <c r="E2728">
        <v>28</v>
      </c>
      <c r="F2728">
        <v>1</v>
      </c>
      <c r="I2728" t="s">
        <v>47</v>
      </c>
      <c r="J2728" t="s">
        <v>48</v>
      </c>
      <c r="M2728" t="s">
        <v>47</v>
      </c>
    </row>
    <row r="2729" spans="1:13" x14ac:dyDescent="0.35">
      <c r="A2729" s="6">
        <v>45603</v>
      </c>
      <c r="B2729" t="s">
        <v>1350</v>
      </c>
      <c r="C2729" t="s">
        <v>55</v>
      </c>
      <c r="D2729" t="s">
        <v>930</v>
      </c>
      <c r="E2729">
        <v>22</v>
      </c>
      <c r="F2729">
        <v>2</v>
      </c>
      <c r="I2729" t="s">
        <v>47</v>
      </c>
      <c r="J2729" t="s">
        <v>48</v>
      </c>
      <c r="M2729" t="s">
        <v>47</v>
      </c>
    </row>
    <row r="2730" spans="1:13" hidden="1" x14ac:dyDescent="0.35">
      <c r="A2730" s="6">
        <v>45631</v>
      </c>
      <c r="B2730" t="s">
        <v>2063</v>
      </c>
      <c r="C2730" t="s">
        <v>59</v>
      </c>
      <c r="D2730">
        <v>1</v>
      </c>
      <c r="E2730">
        <v>24</v>
      </c>
      <c r="F2730">
        <v>2</v>
      </c>
      <c r="I2730" t="s">
        <v>47</v>
      </c>
      <c r="J2730" t="s">
        <v>1802</v>
      </c>
    </row>
    <row r="2731" spans="1:13" hidden="1" x14ac:dyDescent="0.35">
      <c r="A2731" s="6">
        <v>45631</v>
      </c>
      <c r="B2731" t="s">
        <v>2063</v>
      </c>
      <c r="C2731" t="s">
        <v>59</v>
      </c>
      <c r="D2731">
        <v>1</v>
      </c>
      <c r="E2731">
        <v>24</v>
      </c>
      <c r="F2731">
        <v>2</v>
      </c>
      <c r="I2731" t="s">
        <v>47</v>
      </c>
      <c r="J2731" t="s">
        <v>1802</v>
      </c>
    </row>
    <row r="2732" spans="1:13" x14ac:dyDescent="0.35">
      <c r="A2732" s="6">
        <v>45624</v>
      </c>
      <c r="B2732" t="s">
        <v>1350</v>
      </c>
      <c r="C2732" t="s">
        <v>55</v>
      </c>
      <c r="D2732" t="s">
        <v>930</v>
      </c>
      <c r="E2732">
        <v>27</v>
      </c>
      <c r="F2732">
        <v>1</v>
      </c>
      <c r="I2732" t="s">
        <v>47</v>
      </c>
      <c r="J2732" t="s">
        <v>48</v>
      </c>
      <c r="M2732" t="s">
        <v>47</v>
      </c>
    </row>
    <row r="2733" spans="1:13" x14ac:dyDescent="0.35">
      <c r="A2733" s="6">
        <v>45639</v>
      </c>
      <c r="B2733" t="s">
        <v>1350</v>
      </c>
      <c r="C2733" t="s">
        <v>55</v>
      </c>
      <c r="D2733" t="s">
        <v>930</v>
      </c>
      <c r="E2733">
        <v>20</v>
      </c>
      <c r="F2733">
        <v>2</v>
      </c>
      <c r="I2733" t="s">
        <v>47</v>
      </c>
      <c r="J2733" t="s">
        <v>48</v>
      </c>
      <c r="M2733" t="s">
        <v>47</v>
      </c>
    </row>
    <row r="2734" spans="1:13" x14ac:dyDescent="0.35">
      <c r="A2734" s="6">
        <v>45639</v>
      </c>
      <c r="B2734" t="s">
        <v>1350</v>
      </c>
      <c r="C2734" t="s">
        <v>55</v>
      </c>
      <c r="D2734" t="s">
        <v>930</v>
      </c>
      <c r="E2734">
        <v>20</v>
      </c>
      <c r="F2734">
        <v>2</v>
      </c>
      <c r="I2734" t="s">
        <v>47</v>
      </c>
      <c r="J2734" t="s">
        <v>48</v>
      </c>
      <c r="M2734" t="s">
        <v>47</v>
      </c>
    </row>
    <row r="2735" spans="1:13" hidden="1" x14ac:dyDescent="0.35">
      <c r="A2735" s="6">
        <v>45631</v>
      </c>
      <c r="B2735" t="s">
        <v>2064</v>
      </c>
      <c r="C2735" t="s">
        <v>115</v>
      </c>
      <c r="D2735" t="s">
        <v>311</v>
      </c>
      <c r="E2735">
        <v>14</v>
      </c>
      <c r="F2735">
        <v>4</v>
      </c>
      <c r="I2735" t="s">
        <v>47</v>
      </c>
      <c r="J2735" t="s">
        <v>48</v>
      </c>
    </row>
    <row r="2736" spans="1:13" hidden="1" x14ac:dyDescent="0.35">
      <c r="A2736" s="6">
        <v>45638</v>
      </c>
      <c r="B2736" t="s">
        <v>741</v>
      </c>
      <c r="C2736" t="s">
        <v>53</v>
      </c>
      <c r="D2736" t="s">
        <v>1247</v>
      </c>
      <c r="E2736">
        <v>5</v>
      </c>
      <c r="F2736">
        <v>4</v>
      </c>
      <c r="I2736" t="s">
        <v>47</v>
      </c>
      <c r="J2736" t="s">
        <v>48</v>
      </c>
    </row>
    <row r="2737" spans="1:13" hidden="1" x14ac:dyDescent="0.35">
      <c r="A2737" s="6">
        <v>45638</v>
      </c>
      <c r="B2737" t="s">
        <v>2065</v>
      </c>
      <c r="C2737" t="s">
        <v>53</v>
      </c>
      <c r="D2737" t="s">
        <v>1247</v>
      </c>
      <c r="E2737">
        <v>8</v>
      </c>
      <c r="F2737">
        <v>3</v>
      </c>
      <c r="I2737" t="s">
        <v>47</v>
      </c>
      <c r="J2737" t="s">
        <v>48</v>
      </c>
    </row>
    <row r="2738" spans="1:13" hidden="1" x14ac:dyDescent="0.35">
      <c r="A2738" s="6">
        <v>45638</v>
      </c>
      <c r="B2738" t="s">
        <v>2066</v>
      </c>
      <c r="C2738" t="s">
        <v>115</v>
      </c>
      <c r="E2738">
        <v>6</v>
      </c>
      <c r="F2738">
        <v>3</v>
      </c>
      <c r="I2738" t="s">
        <v>47</v>
      </c>
      <c r="J2738" t="s">
        <v>48</v>
      </c>
    </row>
    <row r="2739" spans="1:13" hidden="1" x14ac:dyDescent="0.35">
      <c r="A2739" s="6">
        <v>45630</v>
      </c>
      <c r="B2739" t="s">
        <v>367</v>
      </c>
      <c r="C2739" t="s">
        <v>55</v>
      </c>
      <c r="D2739" t="s">
        <v>1254</v>
      </c>
      <c r="E2739">
        <v>25</v>
      </c>
      <c r="F2739">
        <v>2</v>
      </c>
      <c r="I2739" t="s">
        <v>47</v>
      </c>
      <c r="J2739" t="s">
        <v>48</v>
      </c>
    </row>
    <row r="2740" spans="1:13" hidden="1" x14ac:dyDescent="0.35">
      <c r="A2740" s="6">
        <v>45630</v>
      </c>
      <c r="B2740" t="s">
        <v>367</v>
      </c>
      <c r="C2740" t="s">
        <v>55</v>
      </c>
      <c r="D2740" t="s">
        <v>1254</v>
      </c>
      <c r="E2740">
        <v>25</v>
      </c>
      <c r="F2740">
        <v>2</v>
      </c>
      <c r="I2740" t="s">
        <v>47</v>
      </c>
      <c r="J2740" t="s">
        <v>48</v>
      </c>
    </row>
    <row r="2741" spans="1:13" x14ac:dyDescent="0.35">
      <c r="A2741" s="6">
        <v>45642</v>
      </c>
      <c r="B2741" t="s">
        <v>1350</v>
      </c>
      <c r="C2741" t="s">
        <v>55</v>
      </c>
      <c r="D2741" t="s">
        <v>930</v>
      </c>
      <c r="E2741">
        <v>19</v>
      </c>
      <c r="F2741">
        <v>1</v>
      </c>
      <c r="I2741" t="s">
        <v>47</v>
      </c>
      <c r="M2741" t="s">
        <v>47</v>
      </c>
    </row>
    <row r="2742" spans="1:13" hidden="1" x14ac:dyDescent="0.35">
      <c r="A2742" s="6">
        <v>45638</v>
      </c>
      <c r="B2742" t="s">
        <v>1144</v>
      </c>
      <c r="C2742" t="s">
        <v>55</v>
      </c>
      <c r="D2742" t="s">
        <v>392</v>
      </c>
      <c r="E2742">
        <v>18</v>
      </c>
      <c r="F2742">
        <v>2</v>
      </c>
      <c r="I2742" t="s">
        <v>47</v>
      </c>
      <c r="J2742" t="s">
        <v>48</v>
      </c>
    </row>
    <row r="2743" spans="1:13" hidden="1" x14ac:dyDescent="0.35">
      <c r="A2743" s="6">
        <v>45638</v>
      </c>
      <c r="B2743" t="s">
        <v>2067</v>
      </c>
      <c r="C2743" t="s">
        <v>55</v>
      </c>
      <c r="D2743" t="s">
        <v>158</v>
      </c>
      <c r="E2743">
        <v>3</v>
      </c>
      <c r="F2743">
        <v>2</v>
      </c>
      <c r="I2743" t="s">
        <v>47</v>
      </c>
      <c r="J2743" t="s">
        <v>48</v>
      </c>
    </row>
    <row r="2744" spans="1:13" x14ac:dyDescent="0.35">
      <c r="A2744" s="6">
        <v>45642</v>
      </c>
      <c r="B2744" t="s">
        <v>1350</v>
      </c>
      <c r="C2744" t="s">
        <v>55</v>
      </c>
      <c r="D2744" t="s">
        <v>930</v>
      </c>
      <c r="E2744">
        <v>27</v>
      </c>
      <c r="F2744">
        <v>2</v>
      </c>
      <c r="I2744" t="s">
        <v>47</v>
      </c>
      <c r="J2744" t="s">
        <v>48</v>
      </c>
      <c r="M2744" t="s">
        <v>47</v>
      </c>
    </row>
    <row r="2745" spans="1:13" hidden="1" x14ac:dyDescent="0.35">
      <c r="A2745" s="6">
        <v>45638</v>
      </c>
      <c r="B2745" t="s">
        <v>1935</v>
      </c>
      <c r="C2745" t="s">
        <v>59</v>
      </c>
      <c r="D2745" t="s">
        <v>272</v>
      </c>
      <c r="E2745">
        <v>6</v>
      </c>
      <c r="F2745">
        <v>4</v>
      </c>
      <c r="I2745" t="s">
        <v>47</v>
      </c>
      <c r="J2745" t="s">
        <v>48</v>
      </c>
    </row>
    <row r="2746" spans="1:13" x14ac:dyDescent="0.35">
      <c r="A2746" s="6">
        <v>45587</v>
      </c>
      <c r="B2746" t="s">
        <v>1350</v>
      </c>
      <c r="C2746" t="s">
        <v>55</v>
      </c>
      <c r="D2746" t="s">
        <v>930</v>
      </c>
      <c r="E2746">
        <v>13</v>
      </c>
      <c r="F2746">
        <v>2</v>
      </c>
      <c r="I2746" t="s">
        <v>47</v>
      </c>
      <c r="J2746" t="s">
        <v>48</v>
      </c>
      <c r="M2746" t="s">
        <v>47</v>
      </c>
    </row>
    <row r="2747" spans="1:13" hidden="1" x14ac:dyDescent="0.35">
      <c r="A2747" s="6">
        <v>45638</v>
      </c>
      <c r="B2747" t="s">
        <v>1094</v>
      </c>
      <c r="C2747" t="s">
        <v>115</v>
      </c>
      <c r="D2747">
        <v>10</v>
      </c>
      <c r="E2747">
        <v>5</v>
      </c>
      <c r="F2747">
        <v>2</v>
      </c>
      <c r="I2747" t="s">
        <v>47</v>
      </c>
      <c r="J2747" t="s">
        <v>48</v>
      </c>
    </row>
    <row r="2748" spans="1:13" x14ac:dyDescent="0.35">
      <c r="A2748" s="6">
        <v>45411</v>
      </c>
      <c r="B2748" t="s">
        <v>1461</v>
      </c>
      <c r="C2748" t="s">
        <v>115</v>
      </c>
      <c r="D2748">
        <v>10</v>
      </c>
      <c r="E2748">
        <v>24</v>
      </c>
      <c r="F2748">
        <v>4</v>
      </c>
      <c r="I2748" t="s">
        <v>47</v>
      </c>
      <c r="J2748" t="s">
        <v>48</v>
      </c>
      <c r="M2748" t="s">
        <v>47</v>
      </c>
    </row>
    <row r="2749" spans="1:13" hidden="1" x14ac:dyDescent="0.35">
      <c r="A2749" s="6">
        <v>45624</v>
      </c>
      <c r="B2749" t="s">
        <v>2068</v>
      </c>
      <c r="C2749" t="s">
        <v>64</v>
      </c>
      <c r="D2749" t="s">
        <v>585</v>
      </c>
      <c r="E2749">
        <v>18</v>
      </c>
      <c r="F2749">
        <v>5</v>
      </c>
      <c r="I2749" t="s">
        <v>47</v>
      </c>
      <c r="J2749" t="s">
        <v>48</v>
      </c>
    </row>
    <row r="2750" spans="1:13" x14ac:dyDescent="0.35">
      <c r="A2750" s="6">
        <v>45371</v>
      </c>
      <c r="B2750" t="s">
        <v>898</v>
      </c>
      <c r="C2750" t="s">
        <v>284</v>
      </c>
      <c r="D2750" t="s">
        <v>890</v>
      </c>
      <c r="E2750">
        <v>24</v>
      </c>
      <c r="F2750">
        <v>1</v>
      </c>
      <c r="I2750" t="s">
        <v>47</v>
      </c>
      <c r="J2750" t="s">
        <v>48</v>
      </c>
      <c r="M2750" t="s">
        <v>47</v>
      </c>
    </row>
    <row r="2751" spans="1:13" x14ac:dyDescent="0.35">
      <c r="A2751" s="6">
        <v>45322</v>
      </c>
      <c r="B2751" t="s">
        <v>410</v>
      </c>
      <c r="C2751" t="s">
        <v>55</v>
      </c>
      <c r="D2751" t="s">
        <v>1254</v>
      </c>
      <c r="E2751">
        <v>21</v>
      </c>
      <c r="F2751">
        <v>1</v>
      </c>
      <c r="I2751" t="s">
        <v>47</v>
      </c>
      <c r="J2751" t="s">
        <v>705</v>
      </c>
      <c r="M2751" t="s">
        <v>47</v>
      </c>
    </row>
    <row r="2752" spans="1:13" x14ac:dyDescent="0.35">
      <c r="A2752" s="6">
        <v>45372</v>
      </c>
      <c r="B2752" t="s">
        <v>410</v>
      </c>
      <c r="C2752" t="s">
        <v>55</v>
      </c>
      <c r="D2752" t="s">
        <v>1254</v>
      </c>
      <c r="E2752">
        <v>16</v>
      </c>
      <c r="F2752">
        <v>1</v>
      </c>
      <c r="I2752" t="s">
        <v>47</v>
      </c>
      <c r="J2752" t="s">
        <v>48</v>
      </c>
      <c r="M2752" t="s">
        <v>47</v>
      </c>
    </row>
    <row r="2753" spans="1:13" x14ac:dyDescent="0.35">
      <c r="A2753" s="6">
        <v>45385</v>
      </c>
      <c r="B2753" t="s">
        <v>410</v>
      </c>
      <c r="C2753" t="s">
        <v>55</v>
      </c>
      <c r="D2753" t="s">
        <v>1365</v>
      </c>
      <c r="E2753">
        <v>20</v>
      </c>
      <c r="F2753">
        <v>2</v>
      </c>
      <c r="I2753" t="s">
        <v>47</v>
      </c>
      <c r="J2753" t="s">
        <v>48</v>
      </c>
      <c r="M2753" t="s">
        <v>47</v>
      </c>
    </row>
    <row r="2754" spans="1:13" hidden="1" x14ac:dyDescent="0.35">
      <c r="A2754" s="6">
        <v>45625</v>
      </c>
      <c r="B2754" t="s">
        <v>2070</v>
      </c>
      <c r="C2754" t="s">
        <v>115</v>
      </c>
      <c r="D2754">
        <v>9</v>
      </c>
      <c r="E2754">
        <v>4</v>
      </c>
      <c r="F2754">
        <v>2</v>
      </c>
      <c r="I2754" t="s">
        <v>47</v>
      </c>
      <c r="J2754" t="s">
        <v>48</v>
      </c>
    </row>
    <row r="2755" spans="1:13" hidden="1" x14ac:dyDescent="0.35">
      <c r="A2755" s="6">
        <v>45624</v>
      </c>
      <c r="B2755" t="s">
        <v>2071</v>
      </c>
      <c r="C2755" t="s">
        <v>115</v>
      </c>
      <c r="D2755" t="s">
        <v>334</v>
      </c>
      <c r="E2755">
        <v>5</v>
      </c>
      <c r="F2755">
        <v>2</v>
      </c>
      <c r="I2755" t="s">
        <v>47</v>
      </c>
      <c r="J2755" t="s">
        <v>48</v>
      </c>
    </row>
    <row r="2756" spans="1:13" hidden="1" x14ac:dyDescent="0.35">
      <c r="A2756" s="6">
        <v>45624</v>
      </c>
      <c r="B2756" t="s">
        <v>1449</v>
      </c>
      <c r="C2756" t="s">
        <v>115</v>
      </c>
      <c r="D2756">
        <v>7</v>
      </c>
      <c r="E2756">
        <v>23</v>
      </c>
      <c r="F2756">
        <v>1</v>
      </c>
      <c r="I2756" t="s">
        <v>47</v>
      </c>
      <c r="J2756" t="s">
        <v>48</v>
      </c>
    </row>
    <row r="2757" spans="1:13" x14ac:dyDescent="0.35">
      <c r="A2757" s="6">
        <v>45401</v>
      </c>
      <c r="B2757" t="s">
        <v>410</v>
      </c>
      <c r="C2757" t="s">
        <v>55</v>
      </c>
      <c r="D2757" t="s">
        <v>1254</v>
      </c>
      <c r="E2757">
        <v>20</v>
      </c>
      <c r="F2757">
        <v>1</v>
      </c>
      <c r="I2757" t="s">
        <v>47</v>
      </c>
      <c r="J2757" t="s">
        <v>705</v>
      </c>
      <c r="M2757" t="s">
        <v>47</v>
      </c>
    </row>
    <row r="2758" spans="1:13" hidden="1" x14ac:dyDescent="0.35">
      <c r="A2758" s="6">
        <v>45544</v>
      </c>
      <c r="B2758" t="s">
        <v>2072</v>
      </c>
      <c r="C2758" t="s">
        <v>55</v>
      </c>
      <c r="D2758" t="s">
        <v>1254</v>
      </c>
      <c r="E2758">
        <v>24</v>
      </c>
      <c r="F2758">
        <v>2</v>
      </c>
      <c r="I2758" t="s">
        <v>47</v>
      </c>
      <c r="J2758" t="s">
        <v>48</v>
      </c>
    </row>
    <row r="2759" spans="1:13" hidden="1" x14ac:dyDescent="0.35">
      <c r="A2759" s="6">
        <v>45544</v>
      </c>
      <c r="B2759" t="s">
        <v>1259</v>
      </c>
      <c r="C2759" t="s">
        <v>225</v>
      </c>
      <c r="D2759" t="s">
        <v>563</v>
      </c>
      <c r="E2759">
        <v>3</v>
      </c>
      <c r="F2759">
        <v>2</v>
      </c>
      <c r="I2759" t="s">
        <v>47</v>
      </c>
      <c r="J2759" t="s">
        <v>48</v>
      </c>
    </row>
    <row r="2760" spans="1:13" hidden="1" x14ac:dyDescent="0.35">
      <c r="A2760" s="6">
        <v>45544</v>
      </c>
      <c r="B2760" t="s">
        <v>1277</v>
      </c>
      <c r="C2760" t="s">
        <v>1266</v>
      </c>
      <c r="E2760">
        <v>28</v>
      </c>
      <c r="F2760">
        <v>2</v>
      </c>
      <c r="H2760" t="s">
        <v>47</v>
      </c>
    </row>
    <row r="2761" spans="1:13" hidden="1" x14ac:dyDescent="0.35">
      <c r="A2761" s="6">
        <v>45550</v>
      </c>
      <c r="B2761" t="s">
        <v>2073</v>
      </c>
      <c r="C2761" t="s">
        <v>55</v>
      </c>
      <c r="D2761" t="s">
        <v>1254</v>
      </c>
      <c r="E2761">
        <v>20</v>
      </c>
      <c r="F2761">
        <v>2</v>
      </c>
      <c r="I2761" t="s">
        <v>47</v>
      </c>
      <c r="J2761" t="s">
        <v>48</v>
      </c>
    </row>
    <row r="2762" spans="1:13" x14ac:dyDescent="0.35">
      <c r="A2762" s="6">
        <v>45419</v>
      </c>
      <c r="B2762" t="s">
        <v>410</v>
      </c>
      <c r="C2762" t="s">
        <v>55</v>
      </c>
      <c r="D2762" t="s">
        <v>1254</v>
      </c>
      <c r="E2762">
        <v>18</v>
      </c>
      <c r="F2762">
        <v>1</v>
      </c>
      <c r="I2762" t="s">
        <v>47</v>
      </c>
      <c r="J2762" t="s">
        <v>48</v>
      </c>
      <c r="M2762" t="s">
        <v>47</v>
      </c>
    </row>
    <row r="2763" spans="1:13" x14ac:dyDescent="0.35">
      <c r="A2763" s="6">
        <v>45419</v>
      </c>
      <c r="B2763" t="s">
        <v>410</v>
      </c>
      <c r="C2763" t="s">
        <v>55</v>
      </c>
      <c r="D2763" t="s">
        <v>1254</v>
      </c>
      <c r="E2763">
        <v>18</v>
      </c>
      <c r="F2763">
        <v>1</v>
      </c>
      <c r="I2763" t="s">
        <v>47</v>
      </c>
      <c r="J2763" t="s">
        <v>48</v>
      </c>
      <c r="M2763" t="s">
        <v>47</v>
      </c>
    </row>
    <row r="2764" spans="1:13" hidden="1" x14ac:dyDescent="0.35">
      <c r="A2764" s="6">
        <v>45567</v>
      </c>
      <c r="B2764" t="s">
        <v>2074</v>
      </c>
      <c r="C2764" t="s">
        <v>53</v>
      </c>
      <c r="D2764">
        <v>4</v>
      </c>
      <c r="E2764">
        <v>18</v>
      </c>
      <c r="F2764">
        <v>2</v>
      </c>
      <c r="I2764" t="s">
        <v>47</v>
      </c>
      <c r="J2764" t="s">
        <v>48</v>
      </c>
    </row>
    <row r="2765" spans="1:13" hidden="1" x14ac:dyDescent="0.35">
      <c r="A2765" s="6">
        <v>45567</v>
      </c>
      <c r="B2765" t="s">
        <v>2074</v>
      </c>
      <c r="C2765" t="s">
        <v>53</v>
      </c>
      <c r="D2765">
        <v>4</v>
      </c>
      <c r="E2765">
        <v>18</v>
      </c>
      <c r="F2765">
        <v>2</v>
      </c>
      <c r="I2765" t="s">
        <v>47</v>
      </c>
      <c r="J2765" t="s">
        <v>48</v>
      </c>
    </row>
    <row r="2766" spans="1:13" x14ac:dyDescent="0.35">
      <c r="A2766" s="6">
        <v>45574</v>
      </c>
      <c r="B2766" t="s">
        <v>2040</v>
      </c>
      <c r="C2766" t="s">
        <v>55</v>
      </c>
      <c r="D2766" t="s">
        <v>1254</v>
      </c>
      <c r="E2766">
        <v>24</v>
      </c>
      <c r="F2766">
        <v>1</v>
      </c>
      <c r="I2766" t="s">
        <v>47</v>
      </c>
      <c r="J2766" t="s">
        <v>48</v>
      </c>
      <c r="M2766" t="s">
        <v>47</v>
      </c>
    </row>
    <row r="2767" spans="1:13" hidden="1" x14ac:dyDescent="0.35">
      <c r="A2767" s="6">
        <v>45546</v>
      </c>
      <c r="B2767" t="s">
        <v>2072</v>
      </c>
      <c r="C2767" t="s">
        <v>55</v>
      </c>
      <c r="D2767" t="s">
        <v>1254</v>
      </c>
      <c r="E2767">
        <v>27</v>
      </c>
      <c r="F2767">
        <v>2</v>
      </c>
      <c r="I2767" t="s">
        <v>47</v>
      </c>
      <c r="J2767" t="s">
        <v>48</v>
      </c>
    </row>
    <row r="2768" spans="1:13" x14ac:dyDescent="0.35">
      <c r="A2768" s="6">
        <v>45588</v>
      </c>
      <c r="B2768" t="s">
        <v>2040</v>
      </c>
      <c r="C2768" t="s">
        <v>55</v>
      </c>
      <c r="D2768" t="s">
        <v>1365</v>
      </c>
      <c r="E2768">
        <v>23</v>
      </c>
      <c r="F2768">
        <v>3</v>
      </c>
      <c r="I2768" t="s">
        <v>47</v>
      </c>
      <c r="J2768" t="s">
        <v>48</v>
      </c>
      <c r="M2768" t="s">
        <v>47</v>
      </c>
    </row>
    <row r="2769" spans="1:13" hidden="1" x14ac:dyDescent="0.35">
      <c r="A2769" s="6">
        <v>45546</v>
      </c>
      <c r="B2769" t="s">
        <v>2075</v>
      </c>
      <c r="C2769" t="s">
        <v>115</v>
      </c>
      <c r="D2769">
        <v>7</v>
      </c>
      <c r="E2769">
        <v>29</v>
      </c>
      <c r="F2769">
        <v>4</v>
      </c>
      <c r="I2769" t="s">
        <v>47</v>
      </c>
      <c r="J2769" t="s">
        <v>48</v>
      </c>
    </row>
    <row r="2770" spans="1:13" hidden="1" x14ac:dyDescent="0.35">
      <c r="A2770" s="6">
        <v>45546</v>
      </c>
      <c r="B2770" t="s">
        <v>2076</v>
      </c>
      <c r="C2770" t="s">
        <v>53</v>
      </c>
      <c r="D2770">
        <v>6</v>
      </c>
      <c r="E2770">
        <v>13</v>
      </c>
      <c r="F2770">
        <v>2</v>
      </c>
      <c r="I2770" t="s">
        <v>47</v>
      </c>
      <c r="J2770" t="s">
        <v>48</v>
      </c>
    </row>
    <row r="2771" spans="1:13" hidden="1" x14ac:dyDescent="0.35">
      <c r="A2771" s="6">
        <v>45546</v>
      </c>
      <c r="B2771" t="s">
        <v>2077</v>
      </c>
      <c r="C2771" t="s">
        <v>115</v>
      </c>
      <c r="D2771">
        <v>7</v>
      </c>
      <c r="E2771">
        <v>19</v>
      </c>
      <c r="F2771">
        <v>2</v>
      </c>
      <c r="I2771" t="s">
        <v>47</v>
      </c>
      <c r="J2771" t="s">
        <v>705</v>
      </c>
    </row>
    <row r="2772" spans="1:13" hidden="1" x14ac:dyDescent="0.35">
      <c r="A2772" s="6">
        <v>45546</v>
      </c>
      <c r="B2772" t="s">
        <v>2077</v>
      </c>
      <c r="C2772" t="s">
        <v>115</v>
      </c>
      <c r="D2772">
        <v>7</v>
      </c>
      <c r="E2772">
        <v>19</v>
      </c>
      <c r="F2772">
        <v>2</v>
      </c>
      <c r="I2772" t="s">
        <v>47</v>
      </c>
      <c r="J2772" t="s">
        <v>705</v>
      </c>
    </row>
    <row r="2773" spans="1:13" hidden="1" x14ac:dyDescent="0.35">
      <c r="A2773" s="6">
        <v>45546</v>
      </c>
      <c r="B2773" t="s">
        <v>1646</v>
      </c>
      <c r="C2773" t="s">
        <v>115</v>
      </c>
      <c r="D2773">
        <v>9</v>
      </c>
      <c r="E2773">
        <v>17</v>
      </c>
      <c r="F2773">
        <v>2</v>
      </c>
      <c r="I2773" t="s">
        <v>47</v>
      </c>
      <c r="J2773" t="s">
        <v>48</v>
      </c>
    </row>
    <row r="2774" spans="1:13" x14ac:dyDescent="0.35">
      <c r="A2774" s="6">
        <v>45608</v>
      </c>
      <c r="B2774" t="s">
        <v>2040</v>
      </c>
      <c r="C2774" t="s">
        <v>55</v>
      </c>
      <c r="D2774" t="s">
        <v>1254</v>
      </c>
      <c r="E2774">
        <v>3</v>
      </c>
      <c r="F2774">
        <v>1</v>
      </c>
      <c r="I2774" t="s">
        <v>47</v>
      </c>
      <c r="J2774" t="s">
        <v>48</v>
      </c>
      <c r="M2774" t="s">
        <v>47</v>
      </c>
    </row>
    <row r="2775" spans="1:13" x14ac:dyDescent="0.35">
      <c r="A2775" s="6">
        <v>45426</v>
      </c>
      <c r="B2775" t="s">
        <v>1537</v>
      </c>
      <c r="C2775" t="s">
        <v>55</v>
      </c>
      <c r="D2775" t="s">
        <v>1004</v>
      </c>
      <c r="E2775">
        <v>16</v>
      </c>
      <c r="F2775">
        <v>1</v>
      </c>
      <c r="I2775" t="s">
        <v>47</v>
      </c>
      <c r="J2775" t="s">
        <v>48</v>
      </c>
      <c r="M2775" t="s">
        <v>47</v>
      </c>
    </row>
    <row r="2776" spans="1:13" x14ac:dyDescent="0.35">
      <c r="A2776" s="6">
        <v>45359</v>
      </c>
      <c r="B2776" t="s">
        <v>1344</v>
      </c>
      <c r="C2776" t="s">
        <v>55</v>
      </c>
      <c r="D2776" t="s">
        <v>1285</v>
      </c>
      <c r="E2776">
        <v>3</v>
      </c>
      <c r="F2776">
        <v>1</v>
      </c>
      <c r="I2776" t="s">
        <v>47</v>
      </c>
      <c r="J2776" t="s">
        <v>450</v>
      </c>
      <c r="M2776" t="s">
        <v>47</v>
      </c>
    </row>
    <row r="2777" spans="1:13" hidden="1" x14ac:dyDescent="0.35">
      <c r="A2777" s="6">
        <v>45546</v>
      </c>
      <c r="B2777" t="s">
        <v>2078</v>
      </c>
      <c r="C2777" t="s">
        <v>1266</v>
      </c>
      <c r="D2777" t="s">
        <v>1486</v>
      </c>
      <c r="E2777">
        <v>19</v>
      </c>
      <c r="F2777">
        <v>2</v>
      </c>
      <c r="I2777" t="s">
        <v>47</v>
      </c>
      <c r="J2777" t="s">
        <v>48</v>
      </c>
    </row>
    <row r="2778" spans="1:13" hidden="1" x14ac:dyDescent="0.35">
      <c r="A2778" s="6">
        <v>45546</v>
      </c>
      <c r="B2778" t="s">
        <v>2078</v>
      </c>
      <c r="C2778" t="s">
        <v>1266</v>
      </c>
      <c r="D2778" t="s">
        <v>1486</v>
      </c>
      <c r="E2778">
        <v>19</v>
      </c>
      <c r="F2778">
        <v>2</v>
      </c>
      <c r="I2778" t="s">
        <v>47</v>
      </c>
      <c r="J2778" t="s">
        <v>48</v>
      </c>
    </row>
    <row r="2779" spans="1:13" hidden="1" x14ac:dyDescent="0.35">
      <c r="A2779" s="6">
        <v>45575</v>
      </c>
      <c r="B2779" t="s">
        <v>1808</v>
      </c>
      <c r="C2779" t="s">
        <v>115</v>
      </c>
      <c r="D2779">
        <v>7</v>
      </c>
      <c r="E2779">
        <v>30</v>
      </c>
      <c r="F2779">
        <v>2</v>
      </c>
      <c r="I2779" t="s">
        <v>47</v>
      </c>
      <c r="J2779" t="s">
        <v>48</v>
      </c>
    </row>
    <row r="2780" spans="1:13" hidden="1" x14ac:dyDescent="0.35">
      <c r="A2780" s="6">
        <v>45575</v>
      </c>
      <c r="B2780" t="s">
        <v>857</v>
      </c>
      <c r="C2780" t="s">
        <v>55</v>
      </c>
      <c r="D2780" t="s">
        <v>62</v>
      </c>
      <c r="E2780">
        <v>22</v>
      </c>
      <c r="F2780">
        <v>2</v>
      </c>
      <c r="I2780" t="s">
        <v>47</v>
      </c>
      <c r="J2780" t="s">
        <v>48</v>
      </c>
    </row>
    <row r="2781" spans="1:13" hidden="1" x14ac:dyDescent="0.35">
      <c r="A2781" s="6">
        <v>45575</v>
      </c>
      <c r="B2781" t="s">
        <v>857</v>
      </c>
      <c r="C2781" t="s">
        <v>55</v>
      </c>
      <c r="D2781" t="s">
        <v>62</v>
      </c>
      <c r="E2781">
        <v>22</v>
      </c>
      <c r="F2781">
        <v>2</v>
      </c>
      <c r="I2781" t="s">
        <v>47</v>
      </c>
      <c r="J2781" t="s">
        <v>48</v>
      </c>
    </row>
    <row r="2782" spans="1:13" hidden="1" x14ac:dyDescent="0.35">
      <c r="A2782" s="6">
        <v>45575</v>
      </c>
      <c r="B2782" t="s">
        <v>736</v>
      </c>
      <c r="C2782" t="s">
        <v>115</v>
      </c>
      <c r="D2782">
        <v>7</v>
      </c>
      <c r="E2782">
        <v>16</v>
      </c>
      <c r="F2782">
        <v>2</v>
      </c>
      <c r="I2782" t="s">
        <v>47</v>
      </c>
      <c r="J2782" t="s">
        <v>48</v>
      </c>
    </row>
    <row r="2783" spans="1:13" hidden="1" x14ac:dyDescent="0.35">
      <c r="A2783" s="6">
        <v>45575</v>
      </c>
      <c r="B2783" t="s">
        <v>1653</v>
      </c>
      <c r="C2783" t="s">
        <v>115</v>
      </c>
      <c r="D2783" t="s">
        <v>311</v>
      </c>
      <c r="E2783">
        <v>8</v>
      </c>
      <c r="F2783">
        <v>4</v>
      </c>
      <c r="I2783" t="s">
        <v>47</v>
      </c>
      <c r="J2783" t="s">
        <v>48</v>
      </c>
    </row>
    <row r="2784" spans="1:13" hidden="1" x14ac:dyDescent="0.35">
      <c r="A2784" s="6">
        <v>45575</v>
      </c>
      <c r="B2784" t="s">
        <v>2039</v>
      </c>
      <c r="C2784" t="s">
        <v>115</v>
      </c>
      <c r="D2784">
        <v>8</v>
      </c>
      <c r="E2784">
        <v>20</v>
      </c>
      <c r="F2784">
        <v>2</v>
      </c>
      <c r="I2784" t="s">
        <v>47</v>
      </c>
      <c r="J2784" t="s">
        <v>48</v>
      </c>
    </row>
    <row r="2785" spans="1:13" hidden="1" x14ac:dyDescent="0.35">
      <c r="A2785" s="6">
        <v>45574</v>
      </c>
      <c r="B2785" t="s">
        <v>857</v>
      </c>
      <c r="C2785" t="s">
        <v>55</v>
      </c>
      <c r="D2785" t="s">
        <v>62</v>
      </c>
      <c r="E2785">
        <v>18</v>
      </c>
      <c r="F2785">
        <v>1</v>
      </c>
      <c r="I2785" t="s">
        <v>47</v>
      </c>
      <c r="J2785" t="s">
        <v>481</v>
      </c>
    </row>
    <row r="2786" spans="1:13" x14ac:dyDescent="0.35">
      <c r="A2786" s="6">
        <v>45572</v>
      </c>
      <c r="B2786" t="s">
        <v>1942</v>
      </c>
      <c r="C2786" t="s">
        <v>55</v>
      </c>
      <c r="D2786" t="s">
        <v>1943</v>
      </c>
      <c r="E2786">
        <v>28</v>
      </c>
      <c r="F2786">
        <v>1</v>
      </c>
      <c r="I2786" t="s">
        <v>47</v>
      </c>
      <c r="J2786" t="s">
        <v>48</v>
      </c>
      <c r="M2786" t="s">
        <v>47</v>
      </c>
    </row>
    <row r="2787" spans="1:13" hidden="1" x14ac:dyDescent="0.35">
      <c r="A2787" s="6">
        <v>45568</v>
      </c>
      <c r="B2787" t="s">
        <v>857</v>
      </c>
      <c r="C2787" t="s">
        <v>55</v>
      </c>
      <c r="D2787" t="s">
        <v>1254</v>
      </c>
      <c r="E2787">
        <v>22</v>
      </c>
      <c r="F2787">
        <v>2</v>
      </c>
      <c r="I2787" t="s">
        <v>47</v>
      </c>
      <c r="J2787" t="s">
        <v>48</v>
      </c>
    </row>
    <row r="2788" spans="1:13" hidden="1" x14ac:dyDescent="0.35">
      <c r="A2788" s="6">
        <v>45568</v>
      </c>
      <c r="B2788" t="s">
        <v>857</v>
      </c>
      <c r="C2788" t="s">
        <v>55</v>
      </c>
      <c r="D2788" t="s">
        <v>1254</v>
      </c>
      <c r="E2788">
        <v>22</v>
      </c>
      <c r="F2788">
        <v>2</v>
      </c>
      <c r="I2788" t="s">
        <v>47</v>
      </c>
      <c r="J2788" t="s">
        <v>48</v>
      </c>
    </row>
    <row r="2789" spans="1:13" hidden="1" x14ac:dyDescent="0.35">
      <c r="A2789" s="6">
        <v>45568</v>
      </c>
      <c r="B2789" t="s">
        <v>2079</v>
      </c>
      <c r="C2789" t="s">
        <v>1266</v>
      </c>
      <c r="D2789" t="s">
        <v>1486</v>
      </c>
      <c r="E2789">
        <v>21</v>
      </c>
      <c r="F2789">
        <v>3</v>
      </c>
      <c r="I2789" t="s">
        <v>47</v>
      </c>
      <c r="J2789" t="s">
        <v>48</v>
      </c>
    </row>
    <row r="2790" spans="1:13" x14ac:dyDescent="0.35">
      <c r="A2790" s="6">
        <v>45607</v>
      </c>
      <c r="B2790" t="s">
        <v>1942</v>
      </c>
      <c r="C2790" t="s">
        <v>55</v>
      </c>
      <c r="D2790" t="s">
        <v>1254</v>
      </c>
      <c r="E2790">
        <v>23</v>
      </c>
      <c r="F2790">
        <v>1</v>
      </c>
      <c r="I2790" t="s">
        <v>47</v>
      </c>
      <c r="J2790" t="s">
        <v>705</v>
      </c>
      <c r="M2790" t="s">
        <v>47</v>
      </c>
    </row>
    <row r="2791" spans="1:13" x14ac:dyDescent="0.35">
      <c r="A2791" s="6">
        <v>45348</v>
      </c>
      <c r="B2791" t="s">
        <v>157</v>
      </c>
      <c r="C2791" t="s">
        <v>55</v>
      </c>
      <c r="D2791" t="s">
        <v>930</v>
      </c>
      <c r="E2791">
        <v>22</v>
      </c>
      <c r="F2791">
        <v>1</v>
      </c>
      <c r="I2791" t="s">
        <v>47</v>
      </c>
      <c r="J2791" t="s">
        <v>48</v>
      </c>
      <c r="M2791" t="s">
        <v>47</v>
      </c>
    </row>
    <row r="2792" spans="1:13" x14ac:dyDescent="0.35">
      <c r="A2792" s="6">
        <v>45359</v>
      </c>
      <c r="B2792" t="s">
        <v>157</v>
      </c>
      <c r="C2792" t="s">
        <v>55</v>
      </c>
      <c r="D2792" t="s">
        <v>1254</v>
      </c>
      <c r="E2792">
        <v>21</v>
      </c>
      <c r="F2792">
        <v>1</v>
      </c>
      <c r="I2792" t="s">
        <v>47</v>
      </c>
      <c r="J2792" t="s">
        <v>48</v>
      </c>
      <c r="M2792" t="s">
        <v>47</v>
      </c>
    </row>
    <row r="2793" spans="1:13" hidden="1" x14ac:dyDescent="0.35">
      <c r="A2793" s="6">
        <v>45568</v>
      </c>
      <c r="B2793" t="s">
        <v>2081</v>
      </c>
      <c r="C2793" t="s">
        <v>74</v>
      </c>
      <c r="D2793">
        <v>10</v>
      </c>
      <c r="E2793">
        <v>21</v>
      </c>
      <c r="F2793">
        <v>2</v>
      </c>
      <c r="I2793" t="s">
        <v>47</v>
      </c>
      <c r="J2793" t="s">
        <v>48</v>
      </c>
    </row>
    <row r="2794" spans="1:13" hidden="1" x14ac:dyDescent="0.35">
      <c r="A2794" s="6">
        <v>45568</v>
      </c>
      <c r="B2794" t="s">
        <v>2081</v>
      </c>
      <c r="C2794" t="s">
        <v>74</v>
      </c>
      <c r="D2794">
        <v>10</v>
      </c>
      <c r="E2794">
        <v>21</v>
      </c>
      <c r="F2794">
        <v>2</v>
      </c>
      <c r="I2794" t="s">
        <v>47</v>
      </c>
      <c r="J2794" t="s">
        <v>48</v>
      </c>
    </row>
    <row r="2795" spans="1:13" x14ac:dyDescent="0.35">
      <c r="A2795" s="6">
        <v>45391</v>
      </c>
      <c r="B2795" t="s">
        <v>157</v>
      </c>
      <c r="C2795" t="s">
        <v>55</v>
      </c>
      <c r="D2795" t="s">
        <v>930</v>
      </c>
      <c r="E2795">
        <v>27</v>
      </c>
      <c r="F2795">
        <v>2</v>
      </c>
      <c r="I2795" t="s">
        <v>47</v>
      </c>
      <c r="J2795" t="s">
        <v>48</v>
      </c>
      <c r="M2795" t="s">
        <v>47</v>
      </c>
    </row>
    <row r="2796" spans="1:13" hidden="1" x14ac:dyDescent="0.35">
      <c r="A2796" s="6">
        <v>45574</v>
      </c>
      <c r="B2796" t="s">
        <v>857</v>
      </c>
      <c r="C2796" t="s">
        <v>55</v>
      </c>
      <c r="D2796" t="s">
        <v>1435</v>
      </c>
      <c r="E2796">
        <v>26</v>
      </c>
      <c r="F2796">
        <v>2</v>
      </c>
      <c r="I2796" t="s">
        <v>47</v>
      </c>
      <c r="J2796" t="s">
        <v>48</v>
      </c>
    </row>
    <row r="2797" spans="1:13" hidden="1" x14ac:dyDescent="0.35">
      <c r="A2797" s="6">
        <v>45572</v>
      </c>
      <c r="B2797" t="s">
        <v>2045</v>
      </c>
      <c r="C2797" t="s">
        <v>53</v>
      </c>
      <c r="D2797">
        <v>5</v>
      </c>
      <c r="E2797">
        <v>1</v>
      </c>
      <c r="F2797">
        <v>2</v>
      </c>
      <c r="I2797" t="s">
        <v>47</v>
      </c>
      <c r="J2797" t="s">
        <v>48</v>
      </c>
    </row>
    <row r="2798" spans="1:13" hidden="1" x14ac:dyDescent="0.35">
      <c r="A2798" s="6">
        <v>45563</v>
      </c>
      <c r="B2798" t="s">
        <v>2082</v>
      </c>
      <c r="C2798" t="s">
        <v>1266</v>
      </c>
      <c r="D2798" t="s">
        <v>1486</v>
      </c>
      <c r="E2798">
        <v>125</v>
      </c>
      <c r="F2798">
        <v>2</v>
      </c>
      <c r="I2798" t="s">
        <v>47</v>
      </c>
      <c r="J2798" t="s">
        <v>48</v>
      </c>
    </row>
    <row r="2799" spans="1:13" hidden="1" x14ac:dyDescent="0.35">
      <c r="A2799" s="6">
        <v>45557</v>
      </c>
      <c r="B2799" t="s">
        <v>1653</v>
      </c>
      <c r="C2799" t="s">
        <v>115</v>
      </c>
      <c r="E2799">
        <v>7</v>
      </c>
      <c r="F2799">
        <v>3</v>
      </c>
      <c r="I2799" t="s">
        <v>47</v>
      </c>
      <c r="J2799" t="s">
        <v>48</v>
      </c>
    </row>
    <row r="2800" spans="1:13" x14ac:dyDescent="0.35">
      <c r="A2800" s="6">
        <v>45392</v>
      </c>
      <c r="B2800" t="s">
        <v>157</v>
      </c>
      <c r="C2800" t="s">
        <v>55</v>
      </c>
      <c r="D2800" t="s">
        <v>930</v>
      </c>
      <c r="E2800">
        <v>30</v>
      </c>
      <c r="F2800">
        <v>1</v>
      </c>
      <c r="I2800" t="s">
        <v>47</v>
      </c>
      <c r="M2800" t="s">
        <v>47</v>
      </c>
    </row>
    <row r="2801" spans="1:13" hidden="1" x14ac:dyDescent="0.35">
      <c r="A2801" s="6">
        <v>45562</v>
      </c>
      <c r="B2801" t="s">
        <v>778</v>
      </c>
      <c r="C2801" t="s">
        <v>55</v>
      </c>
      <c r="D2801" t="s">
        <v>1004</v>
      </c>
      <c r="E2801">
        <v>28</v>
      </c>
      <c r="F2801">
        <v>3</v>
      </c>
      <c r="I2801" t="s">
        <v>47</v>
      </c>
      <c r="J2801" t="s">
        <v>48</v>
      </c>
    </row>
    <row r="2802" spans="1:13" hidden="1" x14ac:dyDescent="0.35">
      <c r="A2802" s="6">
        <v>45562</v>
      </c>
      <c r="B2802" t="s">
        <v>778</v>
      </c>
      <c r="C2802" t="s">
        <v>55</v>
      </c>
      <c r="D2802" t="s">
        <v>1004</v>
      </c>
      <c r="E2802">
        <v>28</v>
      </c>
      <c r="F2802">
        <v>3</v>
      </c>
      <c r="I2802" t="s">
        <v>47</v>
      </c>
      <c r="J2802" t="s">
        <v>48</v>
      </c>
    </row>
    <row r="2803" spans="1:13" hidden="1" x14ac:dyDescent="0.35">
      <c r="A2803" s="6">
        <v>45562</v>
      </c>
      <c r="B2803" t="s">
        <v>1367</v>
      </c>
      <c r="C2803" t="s">
        <v>1266</v>
      </c>
      <c r="D2803" t="s">
        <v>62</v>
      </c>
      <c r="E2803">
        <v>14</v>
      </c>
      <c r="F2803">
        <v>2</v>
      </c>
      <c r="I2803" t="s">
        <v>47</v>
      </c>
      <c r="J2803" t="s">
        <v>48</v>
      </c>
    </row>
    <row r="2804" spans="1:13" x14ac:dyDescent="0.35">
      <c r="A2804" s="6">
        <v>45532</v>
      </c>
      <c r="B2804" t="s">
        <v>157</v>
      </c>
      <c r="C2804" t="s">
        <v>55</v>
      </c>
      <c r="D2804" t="s">
        <v>930</v>
      </c>
      <c r="E2804">
        <v>11</v>
      </c>
      <c r="F2804">
        <v>3</v>
      </c>
      <c r="I2804" t="s">
        <v>47</v>
      </c>
      <c r="J2804" t="s">
        <v>48</v>
      </c>
      <c r="M2804" t="s">
        <v>47</v>
      </c>
    </row>
    <row r="2805" spans="1:13" x14ac:dyDescent="0.35">
      <c r="A2805" s="6">
        <v>45324</v>
      </c>
      <c r="B2805" t="s">
        <v>212</v>
      </c>
      <c r="C2805" t="s">
        <v>55</v>
      </c>
      <c r="D2805" t="s">
        <v>1004</v>
      </c>
      <c r="E2805">
        <v>24</v>
      </c>
      <c r="F2805">
        <v>2</v>
      </c>
      <c r="I2805" t="s">
        <v>47</v>
      </c>
      <c r="M2805" t="s">
        <v>47</v>
      </c>
    </row>
    <row r="2806" spans="1:13" x14ac:dyDescent="0.35">
      <c r="A2806" s="6">
        <v>45358</v>
      </c>
      <c r="B2806" t="s">
        <v>212</v>
      </c>
      <c r="C2806" t="s">
        <v>55</v>
      </c>
      <c r="D2806" t="s">
        <v>1004</v>
      </c>
      <c r="E2806">
        <v>28</v>
      </c>
      <c r="F2806">
        <v>1</v>
      </c>
      <c r="I2806" t="s">
        <v>47</v>
      </c>
      <c r="J2806" t="s">
        <v>450</v>
      </c>
      <c r="M2806" t="s">
        <v>47</v>
      </c>
    </row>
    <row r="2807" spans="1:13" hidden="1" x14ac:dyDescent="0.35">
      <c r="A2807" s="6">
        <v>45561</v>
      </c>
      <c r="B2807" t="s">
        <v>2083</v>
      </c>
      <c r="C2807" t="s">
        <v>115</v>
      </c>
      <c r="D2807" t="s">
        <v>334</v>
      </c>
      <c r="E2807">
        <v>22</v>
      </c>
      <c r="F2807">
        <v>5</v>
      </c>
      <c r="I2807" t="s">
        <v>47</v>
      </c>
      <c r="J2807" t="s">
        <v>48</v>
      </c>
    </row>
    <row r="2808" spans="1:13" hidden="1" x14ac:dyDescent="0.35">
      <c r="A2808" s="6">
        <v>45630</v>
      </c>
      <c r="B2808" t="s">
        <v>780</v>
      </c>
      <c r="C2808" t="s">
        <v>1266</v>
      </c>
      <c r="D2808" t="s">
        <v>573</v>
      </c>
      <c r="E2808">
        <v>5</v>
      </c>
      <c r="F2808">
        <v>2</v>
      </c>
      <c r="I2808" t="s">
        <v>47</v>
      </c>
      <c r="J2808" t="s">
        <v>48</v>
      </c>
    </row>
    <row r="2809" spans="1:13" x14ac:dyDescent="0.35">
      <c r="A2809" s="6">
        <v>45413</v>
      </c>
      <c r="B2809" t="s">
        <v>212</v>
      </c>
      <c r="C2809" t="s">
        <v>55</v>
      </c>
      <c r="D2809" t="s">
        <v>1004</v>
      </c>
      <c r="E2809">
        <v>25</v>
      </c>
      <c r="F2809">
        <v>1</v>
      </c>
      <c r="I2809" t="s">
        <v>47</v>
      </c>
      <c r="J2809" t="s">
        <v>48</v>
      </c>
      <c r="M2809" t="s">
        <v>47</v>
      </c>
    </row>
    <row r="2810" spans="1:13" hidden="1" x14ac:dyDescent="0.35">
      <c r="A2810" s="6">
        <v>45631</v>
      </c>
      <c r="B2810" t="s">
        <v>2084</v>
      </c>
      <c r="C2810" t="s">
        <v>115</v>
      </c>
      <c r="D2810" t="s">
        <v>1247</v>
      </c>
      <c r="E2810">
        <v>3</v>
      </c>
      <c r="F2810">
        <v>2</v>
      </c>
      <c r="I2810" t="s">
        <v>47</v>
      </c>
      <c r="J2810" t="s">
        <v>48</v>
      </c>
      <c r="K2810" t="s">
        <v>47</v>
      </c>
    </row>
    <row r="2811" spans="1:13" hidden="1" x14ac:dyDescent="0.35">
      <c r="A2811" s="6">
        <v>45631</v>
      </c>
      <c r="B2811" t="s">
        <v>1601</v>
      </c>
      <c r="C2811" t="s">
        <v>115</v>
      </c>
      <c r="D2811">
        <v>7</v>
      </c>
      <c r="E2811">
        <v>24</v>
      </c>
      <c r="F2811">
        <v>5</v>
      </c>
      <c r="I2811" t="s">
        <v>47</v>
      </c>
      <c r="J2811" t="s">
        <v>48</v>
      </c>
    </row>
    <row r="2812" spans="1:13" hidden="1" x14ac:dyDescent="0.35">
      <c r="A2812" s="6">
        <v>45631</v>
      </c>
      <c r="B2812" t="s">
        <v>2085</v>
      </c>
      <c r="C2812" t="s">
        <v>59</v>
      </c>
      <c r="D2812">
        <v>3</v>
      </c>
      <c r="E2812">
        <v>26</v>
      </c>
      <c r="F2812">
        <v>2</v>
      </c>
      <c r="I2812" t="s">
        <v>47</v>
      </c>
      <c r="J2812" t="s">
        <v>48</v>
      </c>
    </row>
    <row r="2813" spans="1:13" hidden="1" x14ac:dyDescent="0.35">
      <c r="A2813" s="6">
        <v>45631</v>
      </c>
      <c r="B2813" t="s">
        <v>2085</v>
      </c>
      <c r="C2813" t="s">
        <v>59</v>
      </c>
      <c r="D2813">
        <v>3</v>
      </c>
      <c r="E2813">
        <v>26</v>
      </c>
      <c r="F2813">
        <v>2</v>
      </c>
      <c r="I2813" t="s">
        <v>47</v>
      </c>
      <c r="J2813" t="s">
        <v>48</v>
      </c>
    </row>
    <row r="2814" spans="1:13" x14ac:dyDescent="0.35">
      <c r="A2814" s="6">
        <v>45433</v>
      </c>
      <c r="B2814" t="s">
        <v>212</v>
      </c>
      <c r="C2814" t="s">
        <v>55</v>
      </c>
      <c r="D2814" t="s">
        <v>1004</v>
      </c>
      <c r="E2814">
        <v>17</v>
      </c>
      <c r="F2814">
        <v>2</v>
      </c>
      <c r="I2814" t="s">
        <v>47</v>
      </c>
      <c r="J2814" t="s">
        <v>48</v>
      </c>
      <c r="M2814" t="s">
        <v>47</v>
      </c>
    </row>
    <row r="2815" spans="1:13" hidden="1" x14ac:dyDescent="0.35">
      <c r="A2815" s="6">
        <v>45590</v>
      </c>
      <c r="B2815" t="s">
        <v>2086</v>
      </c>
      <c r="C2815" t="s">
        <v>1266</v>
      </c>
      <c r="E2815">
        <v>20</v>
      </c>
      <c r="F2815">
        <v>1</v>
      </c>
      <c r="I2815" t="s">
        <v>47</v>
      </c>
      <c r="J2815" t="s">
        <v>48</v>
      </c>
    </row>
    <row r="2816" spans="1:13" x14ac:dyDescent="0.35">
      <c r="A2816" s="6">
        <v>45554</v>
      </c>
      <c r="B2816" t="s">
        <v>212</v>
      </c>
      <c r="C2816" t="s">
        <v>55</v>
      </c>
      <c r="D2816" t="s">
        <v>1004</v>
      </c>
      <c r="E2816">
        <v>10</v>
      </c>
      <c r="F2816">
        <v>1</v>
      </c>
      <c r="I2816" t="s">
        <v>47</v>
      </c>
      <c r="M2816" t="s">
        <v>47</v>
      </c>
    </row>
    <row r="2817" spans="1:13" x14ac:dyDescent="0.35">
      <c r="A2817" s="6">
        <v>45565</v>
      </c>
      <c r="B2817" t="s">
        <v>212</v>
      </c>
      <c r="C2817" t="s">
        <v>55</v>
      </c>
      <c r="D2817" t="s">
        <v>1004</v>
      </c>
      <c r="E2817">
        <v>28</v>
      </c>
      <c r="F2817">
        <v>2</v>
      </c>
      <c r="I2817" t="s">
        <v>47</v>
      </c>
      <c r="J2817" t="s">
        <v>450</v>
      </c>
      <c r="M2817" t="s">
        <v>47</v>
      </c>
    </row>
    <row r="2818" spans="1:13" x14ac:dyDescent="0.35">
      <c r="A2818" s="6">
        <v>45614</v>
      </c>
      <c r="B2818" t="s">
        <v>212</v>
      </c>
      <c r="C2818" t="s">
        <v>55</v>
      </c>
      <c r="D2818" t="s">
        <v>1004</v>
      </c>
      <c r="E2818">
        <v>19</v>
      </c>
      <c r="F2818">
        <v>1</v>
      </c>
      <c r="I2818" t="s">
        <v>47</v>
      </c>
      <c r="J2818" t="s">
        <v>1802</v>
      </c>
      <c r="M2818" t="s">
        <v>47</v>
      </c>
    </row>
    <row r="2819" spans="1:13" x14ac:dyDescent="0.35">
      <c r="A2819" s="6">
        <v>45615</v>
      </c>
      <c r="B2819" t="s">
        <v>212</v>
      </c>
      <c r="C2819" t="s">
        <v>55</v>
      </c>
      <c r="D2819" t="s">
        <v>1004</v>
      </c>
      <c r="E2819">
        <v>10</v>
      </c>
      <c r="F2819">
        <v>1</v>
      </c>
      <c r="I2819" t="s">
        <v>47</v>
      </c>
      <c r="J2819" t="s">
        <v>48</v>
      </c>
      <c r="M2819" t="s">
        <v>47</v>
      </c>
    </row>
    <row r="2820" spans="1:13" x14ac:dyDescent="0.35">
      <c r="A2820" s="6">
        <v>45618</v>
      </c>
      <c r="B2820" t="s">
        <v>212</v>
      </c>
      <c r="C2820" t="s">
        <v>55</v>
      </c>
      <c r="D2820" t="s">
        <v>1004</v>
      </c>
      <c r="E2820">
        <v>14</v>
      </c>
      <c r="F2820">
        <v>2</v>
      </c>
      <c r="I2820" t="s">
        <v>47</v>
      </c>
      <c r="J2820" t="s">
        <v>48</v>
      </c>
      <c r="M2820" t="s">
        <v>47</v>
      </c>
    </row>
    <row r="2821" spans="1:13" x14ac:dyDescent="0.35">
      <c r="A2821" s="6">
        <v>45621</v>
      </c>
      <c r="B2821" t="s">
        <v>212</v>
      </c>
      <c r="C2821" t="s">
        <v>55</v>
      </c>
      <c r="D2821" t="s">
        <v>1004</v>
      </c>
      <c r="E2821">
        <v>19</v>
      </c>
      <c r="F2821">
        <v>1</v>
      </c>
      <c r="I2821" t="s">
        <v>47</v>
      </c>
      <c r="J2821" t="s">
        <v>48</v>
      </c>
      <c r="M2821" t="s">
        <v>47</v>
      </c>
    </row>
    <row r="2822" spans="1:13" x14ac:dyDescent="0.35">
      <c r="A2822" s="6">
        <v>45621</v>
      </c>
      <c r="B2822" t="s">
        <v>212</v>
      </c>
      <c r="C2822" t="s">
        <v>55</v>
      </c>
      <c r="D2822" t="s">
        <v>1004</v>
      </c>
      <c r="E2822">
        <v>19</v>
      </c>
      <c r="F2822">
        <v>1</v>
      </c>
      <c r="I2822" t="s">
        <v>47</v>
      </c>
      <c r="J2822" t="s">
        <v>48</v>
      </c>
      <c r="M2822" t="s">
        <v>47</v>
      </c>
    </row>
    <row r="2823" spans="1:13" x14ac:dyDescent="0.35">
      <c r="A2823" s="6">
        <v>45625</v>
      </c>
      <c r="B2823" t="s">
        <v>212</v>
      </c>
      <c r="C2823" t="s">
        <v>55</v>
      </c>
      <c r="D2823" t="s">
        <v>1004</v>
      </c>
      <c r="E2823">
        <v>24</v>
      </c>
      <c r="F2823">
        <v>1</v>
      </c>
      <c r="I2823" t="s">
        <v>47</v>
      </c>
      <c r="J2823" t="s">
        <v>48</v>
      </c>
      <c r="M2823" t="s">
        <v>47</v>
      </c>
    </row>
    <row r="2824" spans="1:13" x14ac:dyDescent="0.35">
      <c r="A2824" s="6">
        <v>45453</v>
      </c>
      <c r="B2824" t="s">
        <v>213</v>
      </c>
      <c r="C2824" t="s">
        <v>50</v>
      </c>
      <c r="D2824">
        <v>7</v>
      </c>
      <c r="E2824">
        <v>27</v>
      </c>
      <c r="F2824">
        <v>5</v>
      </c>
      <c r="I2824" t="s">
        <v>47</v>
      </c>
      <c r="J2824" t="s">
        <v>48</v>
      </c>
      <c r="M2824" t="s">
        <v>47</v>
      </c>
    </row>
    <row r="2825" spans="1:13" x14ac:dyDescent="0.35">
      <c r="A2825" s="6">
        <v>45638</v>
      </c>
      <c r="B2825" t="s">
        <v>213</v>
      </c>
      <c r="C2825" t="s">
        <v>284</v>
      </c>
      <c r="D2825">
        <v>3</v>
      </c>
      <c r="E2825">
        <v>15</v>
      </c>
      <c r="F2825">
        <v>2</v>
      </c>
      <c r="G2825" t="s">
        <v>827</v>
      </c>
      <c r="L2825" t="s">
        <v>47</v>
      </c>
      <c r="M2825" t="s">
        <v>47</v>
      </c>
    </row>
    <row r="2826" spans="1:13" x14ac:dyDescent="0.35">
      <c r="A2826" s="6">
        <v>45638</v>
      </c>
      <c r="B2826" t="s">
        <v>213</v>
      </c>
      <c r="C2826" t="s">
        <v>284</v>
      </c>
      <c r="D2826">
        <v>3</v>
      </c>
      <c r="E2826">
        <v>15</v>
      </c>
      <c r="F2826">
        <v>2</v>
      </c>
      <c r="G2826" t="s">
        <v>827</v>
      </c>
      <c r="L2826" t="s">
        <v>47</v>
      </c>
      <c r="M2826" t="s">
        <v>47</v>
      </c>
    </row>
    <row r="2827" spans="1:13" x14ac:dyDescent="0.35">
      <c r="A2827" s="6">
        <v>45638</v>
      </c>
      <c r="B2827" t="s">
        <v>213</v>
      </c>
      <c r="C2827" t="s">
        <v>53</v>
      </c>
      <c r="D2827">
        <v>4</v>
      </c>
      <c r="E2827">
        <v>25</v>
      </c>
      <c r="F2827">
        <v>2</v>
      </c>
      <c r="I2827" t="s">
        <v>47</v>
      </c>
      <c r="M2827" t="s">
        <v>47</v>
      </c>
    </row>
    <row r="2828" spans="1:13" x14ac:dyDescent="0.35">
      <c r="A2828" s="6">
        <v>45574</v>
      </c>
      <c r="B2828" t="s">
        <v>213</v>
      </c>
      <c r="C2828" t="s">
        <v>50</v>
      </c>
      <c r="D2828">
        <v>7</v>
      </c>
      <c r="E2828">
        <v>11</v>
      </c>
      <c r="F2828">
        <v>1</v>
      </c>
      <c r="I2828" t="s">
        <v>306</v>
      </c>
      <c r="J2828" t="s">
        <v>48</v>
      </c>
      <c r="M2828" t="s">
        <v>47</v>
      </c>
    </row>
    <row r="2829" spans="1:13" hidden="1" x14ac:dyDescent="0.35">
      <c r="A2829" s="6">
        <v>45589</v>
      </c>
      <c r="B2829" t="s">
        <v>847</v>
      </c>
      <c r="C2829" t="s">
        <v>1266</v>
      </c>
      <c r="D2829" t="s">
        <v>1278</v>
      </c>
      <c r="E2829">
        <v>24</v>
      </c>
      <c r="F2829">
        <v>1</v>
      </c>
      <c r="I2829" t="s">
        <v>47</v>
      </c>
      <c r="J2829" t="s">
        <v>48</v>
      </c>
    </row>
    <row r="2830" spans="1:13" x14ac:dyDescent="0.35">
      <c r="A2830" s="6">
        <v>45631</v>
      </c>
      <c r="B2830" t="s">
        <v>213</v>
      </c>
      <c r="C2830" t="s">
        <v>121</v>
      </c>
      <c r="D2830">
        <v>1</v>
      </c>
      <c r="E2830">
        <v>16</v>
      </c>
      <c r="F2830">
        <v>2</v>
      </c>
      <c r="I2830" t="s">
        <v>47</v>
      </c>
      <c r="J2830" t="s">
        <v>48</v>
      </c>
      <c r="M2830" t="s">
        <v>47</v>
      </c>
    </row>
    <row r="2831" spans="1:13" x14ac:dyDescent="0.35">
      <c r="A2831" s="6">
        <v>45631</v>
      </c>
      <c r="B2831" t="s">
        <v>213</v>
      </c>
      <c r="C2831" t="s">
        <v>121</v>
      </c>
      <c r="D2831">
        <v>1</v>
      </c>
      <c r="E2831">
        <v>16</v>
      </c>
      <c r="F2831">
        <v>2</v>
      </c>
      <c r="I2831" t="s">
        <v>47</v>
      </c>
      <c r="J2831" t="s">
        <v>48</v>
      </c>
      <c r="M2831" t="s">
        <v>47</v>
      </c>
    </row>
    <row r="2832" spans="1:13" hidden="1" x14ac:dyDescent="0.35">
      <c r="A2832" s="6">
        <v>45590</v>
      </c>
      <c r="B2832" t="s">
        <v>1388</v>
      </c>
      <c r="C2832" t="s">
        <v>55</v>
      </c>
      <c r="D2832" t="s">
        <v>1004</v>
      </c>
      <c r="E2832">
        <v>11</v>
      </c>
      <c r="F2832">
        <v>2</v>
      </c>
      <c r="I2832" t="s">
        <v>47</v>
      </c>
      <c r="J2832" t="s">
        <v>48</v>
      </c>
    </row>
    <row r="2833" spans="1:13" hidden="1" x14ac:dyDescent="0.35">
      <c r="A2833" s="6">
        <v>45590</v>
      </c>
      <c r="B2833" t="s">
        <v>2087</v>
      </c>
      <c r="C2833" t="s">
        <v>55</v>
      </c>
      <c r="D2833" t="s">
        <v>158</v>
      </c>
      <c r="E2833">
        <v>8</v>
      </c>
      <c r="F2833">
        <v>2</v>
      </c>
      <c r="I2833" t="s">
        <v>47</v>
      </c>
      <c r="J2833" t="s">
        <v>48</v>
      </c>
    </row>
    <row r="2834" spans="1:13" x14ac:dyDescent="0.35">
      <c r="A2834" s="6">
        <v>45617</v>
      </c>
      <c r="B2834" t="s">
        <v>357</v>
      </c>
      <c r="C2834" t="s">
        <v>55</v>
      </c>
      <c r="D2834" t="s">
        <v>1254</v>
      </c>
      <c r="E2834">
        <v>30</v>
      </c>
      <c r="F2834">
        <v>2</v>
      </c>
      <c r="I2834" t="s">
        <v>47</v>
      </c>
      <c r="J2834" t="s">
        <v>481</v>
      </c>
      <c r="M2834" t="s">
        <v>47</v>
      </c>
    </row>
    <row r="2835" spans="1:13" x14ac:dyDescent="0.35">
      <c r="A2835" s="6">
        <v>45621</v>
      </c>
      <c r="B2835" t="s">
        <v>357</v>
      </c>
      <c r="C2835" t="s">
        <v>55</v>
      </c>
      <c r="D2835" t="s">
        <v>1254</v>
      </c>
      <c r="E2835">
        <v>20</v>
      </c>
      <c r="F2835">
        <v>1</v>
      </c>
      <c r="I2835" t="s">
        <v>47</v>
      </c>
      <c r="J2835" t="s">
        <v>481</v>
      </c>
      <c r="M2835" t="s">
        <v>47</v>
      </c>
    </row>
    <row r="2836" spans="1:13" x14ac:dyDescent="0.35">
      <c r="A2836" s="6">
        <v>45621</v>
      </c>
      <c r="B2836" t="s">
        <v>357</v>
      </c>
      <c r="C2836" t="s">
        <v>55</v>
      </c>
      <c r="D2836" t="s">
        <v>1254</v>
      </c>
      <c r="E2836">
        <v>29</v>
      </c>
      <c r="F2836">
        <v>1</v>
      </c>
      <c r="I2836" t="s">
        <v>47</v>
      </c>
      <c r="M2836" t="s">
        <v>47</v>
      </c>
    </row>
    <row r="2837" spans="1:13" hidden="1" x14ac:dyDescent="0.35">
      <c r="A2837" s="6">
        <v>45608</v>
      </c>
      <c r="B2837" t="s">
        <v>2089</v>
      </c>
      <c r="C2837" t="s">
        <v>1266</v>
      </c>
      <c r="D2837" t="s">
        <v>1486</v>
      </c>
      <c r="E2837">
        <v>11</v>
      </c>
      <c r="F2837">
        <v>2</v>
      </c>
      <c r="I2837" t="s">
        <v>47</v>
      </c>
      <c r="J2837" t="s">
        <v>48</v>
      </c>
    </row>
    <row r="2838" spans="1:13" x14ac:dyDescent="0.35">
      <c r="A2838" s="6">
        <v>45622</v>
      </c>
      <c r="B2838" t="s">
        <v>357</v>
      </c>
      <c r="C2838" t="s">
        <v>55</v>
      </c>
      <c r="D2838" t="s">
        <v>1254</v>
      </c>
      <c r="E2838">
        <v>29</v>
      </c>
      <c r="F2838">
        <v>1</v>
      </c>
      <c r="I2838" t="s">
        <v>47</v>
      </c>
      <c r="J2838" t="s">
        <v>481</v>
      </c>
      <c r="M2838" t="s">
        <v>47</v>
      </c>
    </row>
    <row r="2839" spans="1:13" x14ac:dyDescent="0.35">
      <c r="A2839" s="6">
        <v>45554</v>
      </c>
      <c r="B2839" t="s">
        <v>357</v>
      </c>
      <c r="C2839" t="s">
        <v>55</v>
      </c>
      <c r="D2839" t="s">
        <v>1254</v>
      </c>
      <c r="E2839">
        <v>32</v>
      </c>
      <c r="F2839">
        <v>4</v>
      </c>
      <c r="I2839" t="s">
        <v>47</v>
      </c>
      <c r="J2839" t="s">
        <v>48</v>
      </c>
      <c r="M2839" t="s">
        <v>47</v>
      </c>
    </row>
    <row r="2840" spans="1:13" x14ac:dyDescent="0.35">
      <c r="A2840" s="6">
        <v>45546</v>
      </c>
      <c r="B2840" t="s">
        <v>357</v>
      </c>
      <c r="C2840" t="s">
        <v>55</v>
      </c>
      <c r="D2840" t="s">
        <v>1254</v>
      </c>
      <c r="E2840">
        <v>7</v>
      </c>
      <c r="F2840">
        <v>1</v>
      </c>
      <c r="I2840" t="s">
        <v>47</v>
      </c>
      <c r="J2840" t="s">
        <v>48</v>
      </c>
      <c r="M2840" t="s">
        <v>47</v>
      </c>
    </row>
    <row r="2841" spans="1:13" x14ac:dyDescent="0.35">
      <c r="A2841" s="6">
        <v>45505</v>
      </c>
      <c r="B2841" t="s">
        <v>562</v>
      </c>
      <c r="C2841" t="s">
        <v>121</v>
      </c>
      <c r="D2841" t="s">
        <v>866</v>
      </c>
      <c r="E2841">
        <v>11</v>
      </c>
      <c r="F2841">
        <v>4</v>
      </c>
      <c r="I2841" t="s">
        <v>47</v>
      </c>
      <c r="J2841" t="s">
        <v>48</v>
      </c>
      <c r="M2841" t="s">
        <v>47</v>
      </c>
    </row>
    <row r="2842" spans="1:13" x14ac:dyDescent="0.35">
      <c r="A2842" s="6">
        <v>45595</v>
      </c>
      <c r="B2842" t="s">
        <v>562</v>
      </c>
      <c r="C2842" t="s">
        <v>121</v>
      </c>
      <c r="D2842">
        <v>3</v>
      </c>
      <c r="E2842">
        <v>14</v>
      </c>
      <c r="F2842">
        <v>3</v>
      </c>
      <c r="G2842" t="s">
        <v>1400</v>
      </c>
      <c r="L2842" t="s">
        <v>47</v>
      </c>
      <c r="M2842" t="s">
        <v>47</v>
      </c>
    </row>
    <row r="2843" spans="1:13" x14ac:dyDescent="0.35">
      <c r="A2843" s="6">
        <v>45623</v>
      </c>
      <c r="B2843" t="s">
        <v>562</v>
      </c>
      <c r="C2843" t="s">
        <v>121</v>
      </c>
      <c r="D2843">
        <v>1</v>
      </c>
      <c r="E2843">
        <v>21</v>
      </c>
      <c r="F2843">
        <v>2</v>
      </c>
      <c r="I2843" t="s">
        <v>47</v>
      </c>
      <c r="J2843" t="s">
        <v>48</v>
      </c>
      <c r="M2843" t="s">
        <v>47</v>
      </c>
    </row>
    <row r="2844" spans="1:13" x14ac:dyDescent="0.35">
      <c r="A2844" s="6">
        <v>45630</v>
      </c>
      <c r="B2844" t="s">
        <v>562</v>
      </c>
      <c r="C2844" t="s">
        <v>121</v>
      </c>
      <c r="D2844">
        <v>1</v>
      </c>
      <c r="E2844">
        <v>22</v>
      </c>
      <c r="F2844">
        <v>2</v>
      </c>
      <c r="I2844" t="s">
        <v>47</v>
      </c>
      <c r="J2844" t="s">
        <v>48</v>
      </c>
      <c r="M2844" t="s">
        <v>47</v>
      </c>
    </row>
    <row r="2845" spans="1:13" hidden="1" x14ac:dyDescent="0.35">
      <c r="A2845" s="6">
        <v>45608</v>
      </c>
      <c r="B2845" t="s">
        <v>2091</v>
      </c>
      <c r="C2845" t="s">
        <v>115</v>
      </c>
      <c r="D2845">
        <v>9</v>
      </c>
      <c r="E2845">
        <v>32</v>
      </c>
      <c r="F2845">
        <v>2</v>
      </c>
      <c r="I2845" t="s">
        <v>47</v>
      </c>
      <c r="J2845" t="s">
        <v>48</v>
      </c>
    </row>
    <row r="2846" spans="1:13" x14ac:dyDescent="0.35">
      <c r="A2846" s="6">
        <v>45317</v>
      </c>
      <c r="B2846" t="s">
        <v>298</v>
      </c>
      <c r="C2846" t="s">
        <v>55</v>
      </c>
      <c r="D2846" t="s">
        <v>1254</v>
      </c>
      <c r="E2846">
        <v>20</v>
      </c>
      <c r="F2846">
        <v>1</v>
      </c>
      <c r="I2846" t="s">
        <v>47</v>
      </c>
      <c r="J2846" t="s">
        <v>48</v>
      </c>
      <c r="M2846" t="s">
        <v>47</v>
      </c>
    </row>
    <row r="2847" spans="1:13" x14ac:dyDescent="0.35">
      <c r="A2847" s="6">
        <v>45323</v>
      </c>
      <c r="B2847" t="s">
        <v>298</v>
      </c>
      <c r="C2847" t="s">
        <v>55</v>
      </c>
      <c r="D2847" t="s">
        <v>1254</v>
      </c>
      <c r="E2847">
        <v>26</v>
      </c>
      <c r="F2847">
        <v>2</v>
      </c>
      <c r="I2847" t="s">
        <v>47</v>
      </c>
      <c r="J2847" t="s">
        <v>48</v>
      </c>
      <c r="M2847" t="s">
        <v>47</v>
      </c>
    </row>
    <row r="2848" spans="1:13" hidden="1" x14ac:dyDescent="0.35">
      <c r="A2848" s="6">
        <v>45609</v>
      </c>
      <c r="B2848" t="s">
        <v>2092</v>
      </c>
      <c r="C2848" t="s">
        <v>115</v>
      </c>
      <c r="D2848">
        <v>8</v>
      </c>
      <c r="E2848">
        <v>26</v>
      </c>
      <c r="F2848">
        <v>2</v>
      </c>
      <c r="I2848" t="s">
        <v>47</v>
      </c>
      <c r="J2848" t="s">
        <v>450</v>
      </c>
    </row>
    <row r="2849" spans="1:13" hidden="1" x14ac:dyDescent="0.35">
      <c r="A2849" s="6">
        <v>45609</v>
      </c>
      <c r="B2849" t="s">
        <v>2092</v>
      </c>
      <c r="C2849" t="s">
        <v>115</v>
      </c>
      <c r="D2849">
        <v>8</v>
      </c>
      <c r="E2849">
        <v>26</v>
      </c>
      <c r="F2849">
        <v>2</v>
      </c>
      <c r="I2849" t="s">
        <v>47</v>
      </c>
      <c r="J2849" t="s">
        <v>450</v>
      </c>
    </row>
    <row r="2850" spans="1:13" x14ac:dyDescent="0.35">
      <c r="A2850" s="6">
        <v>45323</v>
      </c>
      <c r="B2850" t="s">
        <v>298</v>
      </c>
      <c r="C2850" t="s">
        <v>55</v>
      </c>
      <c r="D2850" t="s">
        <v>1254</v>
      </c>
      <c r="E2850">
        <v>26</v>
      </c>
      <c r="F2850">
        <v>2</v>
      </c>
      <c r="I2850" t="s">
        <v>47</v>
      </c>
      <c r="J2850" t="s">
        <v>48</v>
      </c>
      <c r="M2850" t="s">
        <v>47</v>
      </c>
    </row>
    <row r="2851" spans="1:13" x14ac:dyDescent="0.35">
      <c r="A2851" s="6">
        <v>45373</v>
      </c>
      <c r="B2851" t="s">
        <v>298</v>
      </c>
      <c r="C2851" t="s">
        <v>55</v>
      </c>
      <c r="D2851" t="s">
        <v>1254</v>
      </c>
      <c r="E2851">
        <v>25</v>
      </c>
      <c r="F2851">
        <v>5</v>
      </c>
      <c r="I2851" t="s">
        <v>47</v>
      </c>
      <c r="J2851" t="s">
        <v>48</v>
      </c>
      <c r="M2851" t="s">
        <v>47</v>
      </c>
    </row>
    <row r="2852" spans="1:13" x14ac:dyDescent="0.35">
      <c r="A2852" s="6">
        <v>45407</v>
      </c>
      <c r="B2852" t="s">
        <v>298</v>
      </c>
      <c r="C2852" t="s">
        <v>55</v>
      </c>
      <c r="D2852" t="s">
        <v>1254</v>
      </c>
      <c r="E2852">
        <v>29</v>
      </c>
      <c r="F2852">
        <v>2</v>
      </c>
      <c r="I2852" t="s">
        <v>47</v>
      </c>
      <c r="J2852" t="s">
        <v>48</v>
      </c>
      <c r="M2852" t="s">
        <v>47</v>
      </c>
    </row>
    <row r="2853" spans="1:13" x14ac:dyDescent="0.35">
      <c r="A2853" s="6">
        <v>45411</v>
      </c>
      <c r="B2853" t="s">
        <v>298</v>
      </c>
      <c r="C2853" t="s">
        <v>55</v>
      </c>
      <c r="D2853" t="s">
        <v>1254</v>
      </c>
      <c r="E2853">
        <v>31</v>
      </c>
      <c r="F2853">
        <v>2</v>
      </c>
      <c r="I2853" t="s">
        <v>47</v>
      </c>
      <c r="J2853" t="s">
        <v>48</v>
      </c>
      <c r="M2853" t="s">
        <v>47</v>
      </c>
    </row>
    <row r="2854" spans="1:13" x14ac:dyDescent="0.35">
      <c r="A2854" s="6">
        <v>45420</v>
      </c>
      <c r="B2854" t="s">
        <v>298</v>
      </c>
      <c r="C2854" t="s">
        <v>55</v>
      </c>
      <c r="D2854" t="s">
        <v>1254</v>
      </c>
      <c r="E2854">
        <v>25</v>
      </c>
      <c r="F2854">
        <v>1</v>
      </c>
      <c r="I2854" t="s">
        <v>47</v>
      </c>
      <c r="J2854" t="s">
        <v>48</v>
      </c>
      <c r="M2854" t="s">
        <v>47</v>
      </c>
    </row>
    <row r="2855" spans="1:13" x14ac:dyDescent="0.35">
      <c r="A2855" s="6">
        <v>45568</v>
      </c>
      <c r="B2855" t="s">
        <v>298</v>
      </c>
      <c r="C2855" t="s">
        <v>55</v>
      </c>
      <c r="D2855" t="s">
        <v>1254</v>
      </c>
      <c r="E2855">
        <v>30</v>
      </c>
      <c r="F2855">
        <v>2</v>
      </c>
      <c r="I2855" t="s">
        <v>47</v>
      </c>
      <c r="J2855" t="s">
        <v>48</v>
      </c>
      <c r="M2855" t="s">
        <v>47</v>
      </c>
    </row>
    <row r="2856" spans="1:13" hidden="1" x14ac:dyDescent="0.35">
      <c r="A2856" s="6">
        <v>45609</v>
      </c>
      <c r="B2856" t="s">
        <v>2094</v>
      </c>
      <c r="C2856" t="s">
        <v>115</v>
      </c>
      <c r="D2856">
        <v>8</v>
      </c>
      <c r="E2856">
        <v>4</v>
      </c>
      <c r="F2856">
        <v>2</v>
      </c>
      <c r="I2856" t="s">
        <v>47</v>
      </c>
      <c r="J2856" t="s">
        <v>48</v>
      </c>
    </row>
    <row r="2857" spans="1:13" hidden="1" x14ac:dyDescent="0.35">
      <c r="A2857" s="6">
        <v>45610</v>
      </c>
      <c r="B2857" t="s">
        <v>1367</v>
      </c>
      <c r="C2857" t="s">
        <v>55</v>
      </c>
      <c r="D2857">
        <v>10</v>
      </c>
      <c r="E2857">
        <v>25</v>
      </c>
      <c r="F2857">
        <v>2</v>
      </c>
      <c r="I2857" t="s">
        <v>47</v>
      </c>
      <c r="J2857" t="s">
        <v>705</v>
      </c>
    </row>
    <row r="2858" spans="1:13" hidden="1" x14ac:dyDescent="0.35">
      <c r="A2858" s="6">
        <v>45610</v>
      </c>
      <c r="B2858" t="s">
        <v>1367</v>
      </c>
      <c r="C2858" t="s">
        <v>55</v>
      </c>
      <c r="D2858">
        <v>10</v>
      </c>
      <c r="E2858">
        <v>25</v>
      </c>
      <c r="F2858">
        <v>2</v>
      </c>
      <c r="I2858" t="s">
        <v>47</v>
      </c>
      <c r="J2858" t="s">
        <v>705</v>
      </c>
    </row>
    <row r="2859" spans="1:13" hidden="1" x14ac:dyDescent="0.35">
      <c r="A2859" s="6">
        <v>45610</v>
      </c>
      <c r="B2859" t="s">
        <v>1367</v>
      </c>
      <c r="C2859" t="s">
        <v>55</v>
      </c>
      <c r="D2859">
        <v>10</v>
      </c>
      <c r="E2859">
        <v>25</v>
      </c>
      <c r="F2859">
        <v>2</v>
      </c>
      <c r="I2859" t="s">
        <v>47</v>
      </c>
      <c r="J2859" t="s">
        <v>705</v>
      </c>
    </row>
    <row r="2860" spans="1:13" hidden="1" x14ac:dyDescent="0.35">
      <c r="A2860" s="6">
        <v>45610</v>
      </c>
      <c r="B2860" t="s">
        <v>1367</v>
      </c>
      <c r="C2860" t="s">
        <v>55</v>
      </c>
      <c r="D2860">
        <v>10</v>
      </c>
      <c r="E2860">
        <v>25</v>
      </c>
      <c r="F2860">
        <v>2</v>
      </c>
      <c r="I2860" t="s">
        <v>47</v>
      </c>
      <c r="J2860" t="s">
        <v>705</v>
      </c>
    </row>
    <row r="2861" spans="1:13" hidden="1" x14ac:dyDescent="0.35">
      <c r="A2861" s="6">
        <v>45610</v>
      </c>
      <c r="B2861" t="s">
        <v>1367</v>
      </c>
      <c r="C2861" t="s">
        <v>55</v>
      </c>
      <c r="D2861">
        <v>10</v>
      </c>
      <c r="E2861">
        <v>25</v>
      </c>
      <c r="F2861">
        <v>2</v>
      </c>
      <c r="I2861" t="s">
        <v>47</v>
      </c>
      <c r="J2861" t="s">
        <v>705</v>
      </c>
    </row>
    <row r="2862" spans="1:13" hidden="1" x14ac:dyDescent="0.35">
      <c r="A2862" s="6">
        <v>45610</v>
      </c>
      <c r="B2862" t="s">
        <v>1367</v>
      </c>
      <c r="C2862" t="s">
        <v>55</v>
      </c>
      <c r="D2862">
        <v>10</v>
      </c>
      <c r="E2862">
        <v>25</v>
      </c>
      <c r="F2862">
        <v>2</v>
      </c>
      <c r="I2862" t="s">
        <v>47</v>
      </c>
      <c r="J2862" t="s">
        <v>705</v>
      </c>
    </row>
    <row r="2863" spans="1:13" hidden="1" x14ac:dyDescent="0.35">
      <c r="A2863" s="6">
        <v>45610</v>
      </c>
      <c r="B2863" t="s">
        <v>1367</v>
      </c>
      <c r="C2863" t="s">
        <v>55</v>
      </c>
      <c r="D2863">
        <v>10</v>
      </c>
      <c r="E2863">
        <v>25</v>
      </c>
      <c r="F2863">
        <v>2</v>
      </c>
      <c r="I2863" t="s">
        <v>47</v>
      </c>
      <c r="J2863" t="s">
        <v>705</v>
      </c>
    </row>
    <row r="2864" spans="1:13" x14ac:dyDescent="0.35">
      <c r="A2864" s="6">
        <v>45568</v>
      </c>
      <c r="B2864" t="s">
        <v>298</v>
      </c>
      <c r="C2864" t="s">
        <v>55</v>
      </c>
      <c r="D2864" t="s">
        <v>1254</v>
      </c>
      <c r="E2864">
        <v>30</v>
      </c>
      <c r="F2864">
        <v>2</v>
      </c>
      <c r="I2864" t="s">
        <v>47</v>
      </c>
      <c r="J2864" t="s">
        <v>48</v>
      </c>
      <c r="M2864" t="s">
        <v>47</v>
      </c>
    </row>
    <row r="2865" spans="1:13" x14ac:dyDescent="0.35">
      <c r="A2865" s="6">
        <v>45511</v>
      </c>
      <c r="B2865" t="s">
        <v>1613</v>
      </c>
      <c r="C2865" t="s">
        <v>1266</v>
      </c>
      <c r="D2865" t="s">
        <v>1278</v>
      </c>
      <c r="E2865">
        <v>21</v>
      </c>
      <c r="F2865">
        <v>1</v>
      </c>
      <c r="I2865" t="s">
        <v>47</v>
      </c>
      <c r="J2865" t="s">
        <v>48</v>
      </c>
      <c r="M2865" t="s">
        <v>47</v>
      </c>
    </row>
    <row r="2866" spans="1:13" hidden="1" x14ac:dyDescent="0.35">
      <c r="A2866" s="6">
        <v>45610</v>
      </c>
      <c r="B2866" t="s">
        <v>904</v>
      </c>
      <c r="C2866" t="s">
        <v>55</v>
      </c>
      <c r="D2866" t="s">
        <v>1255</v>
      </c>
      <c r="E2866">
        <v>19</v>
      </c>
      <c r="F2866">
        <v>2</v>
      </c>
      <c r="I2866" t="s">
        <v>47</v>
      </c>
      <c r="J2866" t="s">
        <v>48</v>
      </c>
    </row>
    <row r="2867" spans="1:13" hidden="1" x14ac:dyDescent="0.35">
      <c r="A2867" s="6">
        <v>45610</v>
      </c>
      <c r="B2867" t="s">
        <v>904</v>
      </c>
      <c r="C2867" t="s">
        <v>55</v>
      </c>
      <c r="D2867" t="s">
        <v>1255</v>
      </c>
      <c r="E2867">
        <v>19</v>
      </c>
      <c r="F2867">
        <v>2</v>
      </c>
      <c r="I2867" t="s">
        <v>47</v>
      </c>
      <c r="J2867" t="s">
        <v>48</v>
      </c>
    </row>
    <row r="2868" spans="1:13" hidden="1" x14ac:dyDescent="0.35">
      <c r="A2868" s="6">
        <v>45610</v>
      </c>
      <c r="B2868" t="s">
        <v>904</v>
      </c>
      <c r="C2868" t="s">
        <v>55</v>
      </c>
      <c r="D2868" t="s">
        <v>1255</v>
      </c>
      <c r="E2868">
        <v>19</v>
      </c>
      <c r="F2868">
        <v>2</v>
      </c>
      <c r="I2868" t="s">
        <v>47</v>
      </c>
      <c r="J2868" t="s">
        <v>48</v>
      </c>
    </row>
    <row r="2869" spans="1:13" hidden="1" x14ac:dyDescent="0.35">
      <c r="A2869" s="6">
        <v>45610</v>
      </c>
      <c r="B2869" t="s">
        <v>904</v>
      </c>
      <c r="C2869" t="s">
        <v>55</v>
      </c>
      <c r="D2869" t="s">
        <v>1255</v>
      </c>
      <c r="E2869">
        <v>19</v>
      </c>
      <c r="F2869">
        <v>2</v>
      </c>
      <c r="I2869" t="s">
        <v>47</v>
      </c>
      <c r="J2869" t="s">
        <v>48</v>
      </c>
    </row>
    <row r="2870" spans="1:13" hidden="1" x14ac:dyDescent="0.35">
      <c r="A2870" s="6">
        <v>45610</v>
      </c>
      <c r="B2870" t="s">
        <v>1812</v>
      </c>
      <c r="C2870" t="s">
        <v>55</v>
      </c>
      <c r="D2870">
        <v>9</v>
      </c>
      <c r="E2870">
        <v>3</v>
      </c>
      <c r="F2870">
        <v>2</v>
      </c>
      <c r="I2870" t="s">
        <v>47</v>
      </c>
      <c r="J2870" t="s">
        <v>48</v>
      </c>
    </row>
    <row r="2871" spans="1:13" x14ac:dyDescent="0.35">
      <c r="A2871" s="6">
        <v>45511</v>
      </c>
      <c r="B2871" t="s">
        <v>1613</v>
      </c>
      <c r="C2871" t="s">
        <v>1266</v>
      </c>
      <c r="D2871" t="s">
        <v>1278</v>
      </c>
      <c r="E2871">
        <v>21</v>
      </c>
      <c r="F2871">
        <v>1</v>
      </c>
      <c r="I2871" t="s">
        <v>47</v>
      </c>
      <c r="J2871" t="s">
        <v>48</v>
      </c>
      <c r="M2871" t="s">
        <v>47</v>
      </c>
    </row>
    <row r="2872" spans="1:13" hidden="1" x14ac:dyDescent="0.35">
      <c r="A2872" s="6">
        <v>45610</v>
      </c>
      <c r="B2872" t="s">
        <v>1259</v>
      </c>
      <c r="C2872" t="s">
        <v>225</v>
      </c>
      <c r="D2872" t="s">
        <v>1779</v>
      </c>
      <c r="E2872">
        <v>4</v>
      </c>
      <c r="F2872">
        <v>1</v>
      </c>
      <c r="I2872" t="s">
        <v>47</v>
      </c>
      <c r="J2872" t="s">
        <v>48</v>
      </c>
    </row>
    <row r="2873" spans="1:13" hidden="1" x14ac:dyDescent="0.35">
      <c r="A2873" s="6">
        <v>45630</v>
      </c>
      <c r="B2873" t="s">
        <v>1137</v>
      </c>
      <c r="C2873" t="s">
        <v>53</v>
      </c>
      <c r="D2873" t="s">
        <v>861</v>
      </c>
      <c r="E2873">
        <v>5</v>
      </c>
      <c r="F2873">
        <v>2</v>
      </c>
      <c r="I2873" t="s">
        <v>47</v>
      </c>
      <c r="J2873" t="s">
        <v>48</v>
      </c>
    </row>
    <row r="2874" spans="1:13" x14ac:dyDescent="0.35">
      <c r="A2874" s="6">
        <v>45511</v>
      </c>
      <c r="B2874" t="s">
        <v>1613</v>
      </c>
      <c r="C2874" t="s">
        <v>1266</v>
      </c>
      <c r="D2874" t="s">
        <v>1278</v>
      </c>
      <c r="E2874">
        <v>21</v>
      </c>
      <c r="F2874">
        <v>1</v>
      </c>
      <c r="I2874" t="s">
        <v>47</v>
      </c>
      <c r="J2874" t="s">
        <v>48</v>
      </c>
      <c r="M2874" t="s">
        <v>47</v>
      </c>
    </row>
    <row r="2875" spans="1:13" x14ac:dyDescent="0.35">
      <c r="A2875" s="6">
        <v>45300</v>
      </c>
      <c r="B2875" t="s">
        <v>61</v>
      </c>
      <c r="C2875" t="s">
        <v>55</v>
      </c>
      <c r="D2875" t="s">
        <v>1255</v>
      </c>
      <c r="E2875">
        <v>20</v>
      </c>
      <c r="F2875">
        <v>1</v>
      </c>
      <c r="I2875" t="s">
        <v>47</v>
      </c>
      <c r="J2875" t="s">
        <v>48</v>
      </c>
      <c r="M2875" t="s">
        <v>47</v>
      </c>
    </row>
    <row r="2876" spans="1:13" x14ac:dyDescent="0.35">
      <c r="A2876" s="6">
        <v>45309</v>
      </c>
      <c r="B2876" t="s">
        <v>61</v>
      </c>
      <c r="C2876" t="s">
        <v>55</v>
      </c>
      <c r="D2876" t="s">
        <v>1255</v>
      </c>
      <c r="E2876">
        <v>14</v>
      </c>
      <c r="F2876">
        <v>1</v>
      </c>
      <c r="I2876" t="s">
        <v>47</v>
      </c>
      <c r="J2876" t="s">
        <v>48</v>
      </c>
      <c r="M2876" t="s">
        <v>47</v>
      </c>
    </row>
    <row r="2877" spans="1:13" x14ac:dyDescent="0.35">
      <c r="A2877" s="6">
        <v>45309</v>
      </c>
      <c r="B2877" t="s">
        <v>61</v>
      </c>
      <c r="C2877" t="s">
        <v>55</v>
      </c>
      <c r="D2877" t="s">
        <v>1255</v>
      </c>
      <c r="E2877">
        <v>12</v>
      </c>
      <c r="F2877">
        <v>1</v>
      </c>
      <c r="I2877" t="s">
        <v>47</v>
      </c>
      <c r="J2877" t="s">
        <v>48</v>
      </c>
      <c r="M2877" t="s">
        <v>47</v>
      </c>
    </row>
    <row r="2878" spans="1:13" hidden="1" x14ac:dyDescent="0.35">
      <c r="A2878" s="6">
        <v>45630</v>
      </c>
      <c r="B2878" t="s">
        <v>1215</v>
      </c>
      <c r="C2878" t="s">
        <v>115</v>
      </c>
      <c r="D2878" t="s">
        <v>216</v>
      </c>
      <c r="E2878">
        <v>4</v>
      </c>
      <c r="F2878">
        <v>3</v>
      </c>
      <c r="I2878" t="s">
        <v>47</v>
      </c>
      <c r="J2878" t="s">
        <v>1802</v>
      </c>
    </row>
    <row r="2879" spans="1:13" hidden="1" x14ac:dyDescent="0.35">
      <c r="A2879" s="6">
        <v>45630</v>
      </c>
      <c r="B2879" t="s">
        <v>1924</v>
      </c>
      <c r="C2879" t="s">
        <v>55</v>
      </c>
      <c r="D2879" t="s">
        <v>1285</v>
      </c>
      <c r="E2879">
        <v>23</v>
      </c>
      <c r="F2879">
        <v>2</v>
      </c>
      <c r="I2879" t="s">
        <v>47</v>
      </c>
      <c r="J2879" t="s">
        <v>48</v>
      </c>
    </row>
    <row r="2880" spans="1:13" hidden="1" x14ac:dyDescent="0.35">
      <c r="A2880" s="6">
        <v>45630</v>
      </c>
      <c r="B2880" t="s">
        <v>1924</v>
      </c>
      <c r="C2880" t="s">
        <v>55</v>
      </c>
      <c r="D2880" t="s">
        <v>1285</v>
      </c>
      <c r="E2880">
        <v>23</v>
      </c>
      <c r="F2880">
        <v>2</v>
      </c>
      <c r="I2880" t="s">
        <v>47</v>
      </c>
      <c r="J2880" t="s">
        <v>48</v>
      </c>
    </row>
    <row r="2881" spans="1:13" hidden="1" x14ac:dyDescent="0.35">
      <c r="A2881" s="6">
        <v>45630</v>
      </c>
      <c r="B2881" t="s">
        <v>1043</v>
      </c>
      <c r="C2881" t="s">
        <v>53</v>
      </c>
      <c r="D2881">
        <v>6</v>
      </c>
      <c r="E2881">
        <v>19</v>
      </c>
      <c r="F2881">
        <v>2</v>
      </c>
      <c r="I2881" t="s">
        <v>47</v>
      </c>
      <c r="J2881" t="s">
        <v>48</v>
      </c>
    </row>
    <row r="2882" spans="1:13" x14ac:dyDescent="0.35">
      <c r="A2882" s="6">
        <v>45327</v>
      </c>
      <c r="B2882" t="s">
        <v>61</v>
      </c>
      <c r="C2882" t="s">
        <v>55</v>
      </c>
      <c r="D2882" t="s">
        <v>1255</v>
      </c>
      <c r="E2882">
        <v>26</v>
      </c>
      <c r="F2882">
        <v>2</v>
      </c>
      <c r="I2882" t="s">
        <v>47</v>
      </c>
      <c r="M2882" t="s">
        <v>47</v>
      </c>
    </row>
    <row r="2883" spans="1:13" x14ac:dyDescent="0.35">
      <c r="A2883" s="6">
        <v>45350</v>
      </c>
      <c r="B2883" t="s">
        <v>61</v>
      </c>
      <c r="C2883" t="s">
        <v>55</v>
      </c>
      <c r="D2883" t="s">
        <v>1255</v>
      </c>
      <c r="E2883">
        <v>22</v>
      </c>
      <c r="F2883">
        <v>2</v>
      </c>
      <c r="I2883" t="s">
        <v>47</v>
      </c>
      <c r="J2883" t="s">
        <v>48</v>
      </c>
      <c r="M2883" t="s">
        <v>47</v>
      </c>
    </row>
    <row r="2884" spans="1:13" hidden="1" x14ac:dyDescent="0.35">
      <c r="A2884" s="6">
        <v>45630</v>
      </c>
      <c r="B2884" t="s">
        <v>2097</v>
      </c>
      <c r="C2884" t="s">
        <v>55</v>
      </c>
      <c r="D2884" t="s">
        <v>392</v>
      </c>
      <c r="E2884">
        <v>11</v>
      </c>
      <c r="F2884">
        <v>2</v>
      </c>
      <c r="I2884" t="s">
        <v>47</v>
      </c>
      <c r="J2884" t="s">
        <v>48</v>
      </c>
    </row>
    <row r="2885" spans="1:13" x14ac:dyDescent="0.35">
      <c r="A2885" s="6">
        <v>45350</v>
      </c>
      <c r="B2885" t="s">
        <v>61</v>
      </c>
      <c r="C2885" t="s">
        <v>55</v>
      </c>
      <c r="D2885" t="s">
        <v>1255</v>
      </c>
      <c r="E2885">
        <v>22</v>
      </c>
      <c r="F2885">
        <v>2</v>
      </c>
      <c r="I2885" t="s">
        <v>47</v>
      </c>
      <c r="J2885" t="s">
        <v>48</v>
      </c>
      <c r="M2885" t="s">
        <v>47</v>
      </c>
    </row>
    <row r="2886" spans="1:13" hidden="1" x14ac:dyDescent="0.35">
      <c r="A2886" s="6">
        <v>45630</v>
      </c>
      <c r="B2886" t="s">
        <v>2098</v>
      </c>
      <c r="C2886" t="s">
        <v>115</v>
      </c>
      <c r="D2886">
        <v>9</v>
      </c>
      <c r="E2886">
        <v>31</v>
      </c>
      <c r="F2886">
        <v>3</v>
      </c>
      <c r="I2886" t="s">
        <v>47</v>
      </c>
      <c r="J2886" t="s">
        <v>48</v>
      </c>
    </row>
    <row r="2887" spans="1:13" hidden="1" x14ac:dyDescent="0.35">
      <c r="A2887" s="6">
        <v>45630</v>
      </c>
      <c r="B2887" t="s">
        <v>2098</v>
      </c>
      <c r="C2887" t="s">
        <v>115</v>
      </c>
      <c r="D2887">
        <v>9</v>
      </c>
      <c r="E2887">
        <v>31</v>
      </c>
      <c r="F2887">
        <v>3</v>
      </c>
      <c r="I2887" t="s">
        <v>47</v>
      </c>
      <c r="J2887" t="s">
        <v>48</v>
      </c>
    </row>
    <row r="2888" spans="1:13" hidden="1" x14ac:dyDescent="0.35">
      <c r="A2888" s="6">
        <v>45630</v>
      </c>
      <c r="B2888" t="s">
        <v>2099</v>
      </c>
      <c r="C2888" t="s">
        <v>74</v>
      </c>
      <c r="D2888">
        <v>10</v>
      </c>
      <c r="E2888">
        <v>20</v>
      </c>
      <c r="F2888">
        <v>2</v>
      </c>
      <c r="I2888" t="s">
        <v>47</v>
      </c>
      <c r="J2888" t="s">
        <v>48</v>
      </c>
    </row>
    <row r="2889" spans="1:13" hidden="1" x14ac:dyDescent="0.35">
      <c r="A2889" s="6">
        <v>45630</v>
      </c>
      <c r="B2889" t="s">
        <v>2099</v>
      </c>
      <c r="C2889" t="s">
        <v>74</v>
      </c>
      <c r="D2889">
        <v>10</v>
      </c>
      <c r="E2889">
        <v>20</v>
      </c>
      <c r="F2889">
        <v>2</v>
      </c>
      <c r="I2889" t="s">
        <v>47</v>
      </c>
      <c r="J2889" t="s">
        <v>48</v>
      </c>
    </row>
    <row r="2890" spans="1:13" hidden="1" x14ac:dyDescent="0.35">
      <c r="A2890" s="6">
        <v>45630</v>
      </c>
      <c r="B2890" t="s">
        <v>2099</v>
      </c>
      <c r="C2890" t="s">
        <v>74</v>
      </c>
      <c r="D2890">
        <v>10</v>
      </c>
      <c r="E2890">
        <v>20</v>
      </c>
      <c r="F2890">
        <v>2</v>
      </c>
      <c r="I2890" t="s">
        <v>47</v>
      </c>
      <c r="J2890" t="s">
        <v>48</v>
      </c>
    </row>
    <row r="2891" spans="1:13" hidden="1" x14ac:dyDescent="0.35">
      <c r="A2891" s="6">
        <v>45630</v>
      </c>
      <c r="B2891" t="s">
        <v>2099</v>
      </c>
      <c r="C2891" t="s">
        <v>74</v>
      </c>
      <c r="D2891">
        <v>10</v>
      </c>
      <c r="E2891">
        <v>20</v>
      </c>
      <c r="F2891">
        <v>2</v>
      </c>
      <c r="I2891" t="s">
        <v>47</v>
      </c>
      <c r="J2891" t="s">
        <v>48</v>
      </c>
    </row>
    <row r="2892" spans="1:13" hidden="1" x14ac:dyDescent="0.35">
      <c r="A2892" s="6">
        <v>45630</v>
      </c>
      <c r="B2892" t="s">
        <v>2100</v>
      </c>
      <c r="C2892" t="s">
        <v>53</v>
      </c>
      <c r="D2892" t="s">
        <v>1088</v>
      </c>
      <c r="E2892">
        <v>8</v>
      </c>
      <c r="F2892">
        <v>4</v>
      </c>
      <c r="I2892" t="s">
        <v>47</v>
      </c>
      <c r="J2892" t="s">
        <v>1802</v>
      </c>
    </row>
    <row r="2893" spans="1:13" hidden="1" x14ac:dyDescent="0.35">
      <c r="A2893" s="6">
        <v>45630</v>
      </c>
      <c r="B2893" t="s">
        <v>1901</v>
      </c>
      <c r="C2893" t="s">
        <v>59</v>
      </c>
      <c r="D2893" t="s">
        <v>560</v>
      </c>
      <c r="E2893">
        <v>20</v>
      </c>
      <c r="F2893">
        <v>10</v>
      </c>
      <c r="I2893" t="s">
        <v>47</v>
      </c>
      <c r="J2893" t="s">
        <v>48</v>
      </c>
    </row>
    <row r="2894" spans="1:13" x14ac:dyDescent="0.35">
      <c r="A2894" s="6">
        <v>45350</v>
      </c>
      <c r="B2894" t="s">
        <v>61</v>
      </c>
      <c r="C2894" t="s">
        <v>55</v>
      </c>
      <c r="D2894" t="s">
        <v>1255</v>
      </c>
      <c r="E2894">
        <v>22</v>
      </c>
      <c r="F2894">
        <v>2</v>
      </c>
      <c r="I2894" t="s">
        <v>47</v>
      </c>
      <c r="J2894" t="s">
        <v>48</v>
      </c>
      <c r="M2894" t="s">
        <v>47</v>
      </c>
    </row>
    <row r="2895" spans="1:13" x14ac:dyDescent="0.35">
      <c r="A2895" s="6">
        <v>45352</v>
      </c>
      <c r="B2895" t="s">
        <v>61</v>
      </c>
      <c r="C2895" t="s">
        <v>55</v>
      </c>
      <c r="D2895" t="s">
        <v>1309</v>
      </c>
      <c r="E2895">
        <v>21</v>
      </c>
      <c r="F2895">
        <v>1</v>
      </c>
      <c r="I2895" t="s">
        <v>47</v>
      </c>
      <c r="M2895" t="s">
        <v>47</v>
      </c>
    </row>
    <row r="2896" spans="1:13" hidden="1" x14ac:dyDescent="0.35">
      <c r="A2896" s="6">
        <v>45625</v>
      </c>
      <c r="B2896" t="s">
        <v>1131</v>
      </c>
      <c r="C2896" t="s">
        <v>115</v>
      </c>
      <c r="D2896">
        <v>10</v>
      </c>
      <c r="E2896">
        <v>17</v>
      </c>
      <c r="F2896">
        <v>1</v>
      </c>
      <c r="I2896" t="s">
        <v>47</v>
      </c>
      <c r="J2896" t="s">
        <v>48</v>
      </c>
    </row>
    <row r="2897" spans="1:13" hidden="1" x14ac:dyDescent="0.35">
      <c r="A2897" s="6">
        <v>45625</v>
      </c>
      <c r="B2897" t="s">
        <v>1131</v>
      </c>
      <c r="C2897" t="s">
        <v>115</v>
      </c>
      <c r="D2897">
        <v>10</v>
      </c>
      <c r="E2897">
        <v>17</v>
      </c>
      <c r="F2897">
        <v>1</v>
      </c>
      <c r="I2897" t="s">
        <v>47</v>
      </c>
      <c r="J2897" t="s">
        <v>48</v>
      </c>
    </row>
    <row r="2898" spans="1:13" hidden="1" x14ac:dyDescent="0.35">
      <c r="A2898" s="6">
        <v>45625</v>
      </c>
      <c r="B2898" t="s">
        <v>1131</v>
      </c>
      <c r="C2898" t="s">
        <v>115</v>
      </c>
      <c r="D2898">
        <v>10</v>
      </c>
      <c r="E2898">
        <v>17</v>
      </c>
      <c r="F2898">
        <v>1</v>
      </c>
      <c r="I2898" t="s">
        <v>47</v>
      </c>
      <c r="J2898" t="s">
        <v>48</v>
      </c>
    </row>
    <row r="2899" spans="1:13" hidden="1" x14ac:dyDescent="0.35">
      <c r="A2899" s="6">
        <v>45625</v>
      </c>
      <c r="B2899" t="s">
        <v>2101</v>
      </c>
      <c r="C2899" t="s">
        <v>225</v>
      </c>
      <c r="D2899">
        <v>0</v>
      </c>
      <c r="E2899">
        <v>1</v>
      </c>
      <c r="F2899">
        <v>1</v>
      </c>
      <c r="I2899" t="s">
        <v>47</v>
      </c>
      <c r="J2899" t="s">
        <v>48</v>
      </c>
    </row>
    <row r="2900" spans="1:13" x14ac:dyDescent="0.35">
      <c r="A2900" s="6">
        <v>45356</v>
      </c>
      <c r="B2900" t="s">
        <v>61</v>
      </c>
      <c r="C2900" t="s">
        <v>55</v>
      </c>
      <c r="D2900" t="s">
        <v>1255</v>
      </c>
      <c r="E2900">
        <v>18</v>
      </c>
      <c r="F2900">
        <v>1</v>
      </c>
      <c r="I2900" t="s">
        <v>47</v>
      </c>
      <c r="J2900" t="s">
        <v>48</v>
      </c>
      <c r="M2900" t="s">
        <v>47</v>
      </c>
    </row>
    <row r="2901" spans="1:13" x14ac:dyDescent="0.35">
      <c r="A2901" s="6">
        <v>45399</v>
      </c>
      <c r="B2901" t="s">
        <v>61</v>
      </c>
      <c r="C2901" t="s">
        <v>55</v>
      </c>
      <c r="D2901" t="s">
        <v>1255</v>
      </c>
      <c r="E2901">
        <v>9</v>
      </c>
      <c r="F2901">
        <v>1</v>
      </c>
      <c r="I2901" t="s">
        <v>47</v>
      </c>
      <c r="M2901" t="s">
        <v>47</v>
      </c>
    </row>
    <row r="2902" spans="1:13" x14ac:dyDescent="0.35">
      <c r="A2902" s="6">
        <v>45420</v>
      </c>
      <c r="B2902" t="s">
        <v>61</v>
      </c>
      <c r="C2902" t="s">
        <v>55</v>
      </c>
      <c r="D2902" t="s">
        <v>1255</v>
      </c>
      <c r="E2902">
        <v>16</v>
      </c>
      <c r="F2902">
        <v>1</v>
      </c>
      <c r="I2902" t="s">
        <v>47</v>
      </c>
      <c r="J2902" t="s">
        <v>48</v>
      </c>
      <c r="M2902" t="s">
        <v>47</v>
      </c>
    </row>
    <row r="2903" spans="1:13" x14ac:dyDescent="0.35">
      <c r="A2903" s="6">
        <v>45428</v>
      </c>
      <c r="B2903" t="s">
        <v>61</v>
      </c>
      <c r="C2903" t="s">
        <v>55</v>
      </c>
      <c r="D2903" t="s">
        <v>1255</v>
      </c>
      <c r="E2903">
        <v>6</v>
      </c>
      <c r="F2903">
        <v>1</v>
      </c>
      <c r="I2903" t="s">
        <v>47</v>
      </c>
      <c r="J2903" t="s">
        <v>48</v>
      </c>
      <c r="M2903" t="s">
        <v>47</v>
      </c>
    </row>
    <row r="2904" spans="1:13" x14ac:dyDescent="0.35">
      <c r="A2904" s="6">
        <v>45435</v>
      </c>
      <c r="B2904" t="s">
        <v>61</v>
      </c>
      <c r="C2904" t="s">
        <v>1511</v>
      </c>
      <c r="D2904" t="s">
        <v>1255</v>
      </c>
      <c r="E2904">
        <v>16</v>
      </c>
      <c r="F2904">
        <v>1</v>
      </c>
      <c r="I2904" t="s">
        <v>47</v>
      </c>
      <c r="J2904" t="s">
        <v>48</v>
      </c>
      <c r="M2904" t="s">
        <v>47</v>
      </c>
    </row>
    <row r="2905" spans="1:13" x14ac:dyDescent="0.35">
      <c r="A2905" s="6">
        <v>45448</v>
      </c>
      <c r="B2905" t="s">
        <v>61</v>
      </c>
      <c r="C2905" t="s">
        <v>55</v>
      </c>
      <c r="D2905" t="s">
        <v>1255</v>
      </c>
      <c r="E2905">
        <v>3</v>
      </c>
      <c r="F2905">
        <v>1</v>
      </c>
      <c r="I2905" t="s">
        <v>47</v>
      </c>
      <c r="M2905" t="s">
        <v>47</v>
      </c>
    </row>
    <row r="2906" spans="1:13" x14ac:dyDescent="0.35">
      <c r="A2906" s="6">
        <v>45456</v>
      </c>
      <c r="B2906" t="s">
        <v>61</v>
      </c>
      <c r="C2906" t="s">
        <v>55</v>
      </c>
      <c r="D2906" t="s">
        <v>1255</v>
      </c>
      <c r="E2906">
        <v>7</v>
      </c>
      <c r="F2906">
        <v>1</v>
      </c>
      <c r="I2906" t="s">
        <v>47</v>
      </c>
      <c r="J2906" t="s">
        <v>48</v>
      </c>
      <c r="M2906" t="s">
        <v>47</v>
      </c>
    </row>
    <row r="2907" spans="1:13" x14ac:dyDescent="0.35">
      <c r="A2907" s="6">
        <v>45505</v>
      </c>
      <c r="B2907" t="s">
        <v>61</v>
      </c>
      <c r="C2907" t="s">
        <v>55</v>
      </c>
      <c r="D2907" t="s">
        <v>1255</v>
      </c>
      <c r="E2907">
        <v>18</v>
      </c>
      <c r="F2907">
        <v>1</v>
      </c>
      <c r="I2907" t="s">
        <v>47</v>
      </c>
      <c r="J2907" t="s">
        <v>48</v>
      </c>
      <c r="M2907" t="s">
        <v>47</v>
      </c>
    </row>
    <row r="2908" spans="1:13" x14ac:dyDescent="0.35">
      <c r="A2908" s="6">
        <v>45505</v>
      </c>
      <c r="B2908" t="s">
        <v>61</v>
      </c>
      <c r="C2908" t="s">
        <v>55</v>
      </c>
      <c r="D2908" t="s">
        <v>1255</v>
      </c>
      <c r="E2908">
        <v>12</v>
      </c>
      <c r="F2908">
        <v>1</v>
      </c>
      <c r="I2908" t="s">
        <v>47</v>
      </c>
      <c r="J2908" t="s">
        <v>48</v>
      </c>
      <c r="M2908" t="s">
        <v>47</v>
      </c>
    </row>
    <row r="2909" spans="1:13" x14ac:dyDescent="0.35">
      <c r="A2909" s="6">
        <v>45510</v>
      </c>
      <c r="B2909" t="s">
        <v>61</v>
      </c>
      <c r="C2909" t="s">
        <v>55</v>
      </c>
      <c r="D2909" t="s">
        <v>1255</v>
      </c>
      <c r="E2909">
        <v>15</v>
      </c>
      <c r="F2909">
        <v>1</v>
      </c>
      <c r="I2909" t="s">
        <v>47</v>
      </c>
      <c r="J2909" t="s">
        <v>48</v>
      </c>
      <c r="M2909" t="s">
        <v>47</v>
      </c>
    </row>
    <row r="2910" spans="1:13" x14ac:dyDescent="0.35">
      <c r="A2910" s="6">
        <v>45511</v>
      </c>
      <c r="B2910" t="s">
        <v>61</v>
      </c>
      <c r="C2910" t="s">
        <v>55</v>
      </c>
      <c r="D2910" t="s">
        <v>62</v>
      </c>
      <c r="E2910">
        <v>20</v>
      </c>
      <c r="F2910">
        <v>1</v>
      </c>
      <c r="I2910" t="s">
        <v>47</v>
      </c>
      <c r="J2910" t="s">
        <v>48</v>
      </c>
      <c r="M2910" t="s">
        <v>47</v>
      </c>
    </row>
    <row r="2911" spans="1:13" x14ac:dyDescent="0.35">
      <c r="A2911" s="6">
        <v>45511</v>
      </c>
      <c r="B2911" t="s">
        <v>61</v>
      </c>
      <c r="C2911" t="s">
        <v>55</v>
      </c>
      <c r="D2911" t="s">
        <v>62</v>
      </c>
      <c r="E2911">
        <v>20</v>
      </c>
      <c r="F2911">
        <v>1</v>
      </c>
      <c r="I2911" t="s">
        <v>47</v>
      </c>
      <c r="J2911" t="s">
        <v>48</v>
      </c>
      <c r="M2911" t="s">
        <v>47</v>
      </c>
    </row>
    <row r="2912" spans="1:13" hidden="1" x14ac:dyDescent="0.35">
      <c r="A2912" s="6">
        <v>45623</v>
      </c>
      <c r="B2912" t="s">
        <v>1302</v>
      </c>
      <c r="C2912" t="s">
        <v>115</v>
      </c>
      <c r="D2912" t="s">
        <v>204</v>
      </c>
      <c r="E2912">
        <v>8</v>
      </c>
      <c r="F2912">
        <v>3</v>
      </c>
      <c r="I2912" t="s">
        <v>47</v>
      </c>
      <c r="J2912" t="s">
        <v>48</v>
      </c>
    </row>
    <row r="2913" spans="1:13" hidden="1" x14ac:dyDescent="0.35">
      <c r="A2913" s="6">
        <v>45615</v>
      </c>
      <c r="B2913" t="s">
        <v>461</v>
      </c>
      <c r="C2913" t="s">
        <v>115</v>
      </c>
      <c r="D2913" t="s">
        <v>334</v>
      </c>
      <c r="E2913">
        <v>7</v>
      </c>
      <c r="F2913">
        <v>2</v>
      </c>
      <c r="I2913" t="s">
        <v>47</v>
      </c>
      <c r="J2913" t="s">
        <v>48</v>
      </c>
    </row>
    <row r="2914" spans="1:13" x14ac:dyDescent="0.35">
      <c r="A2914" s="6">
        <v>45519</v>
      </c>
      <c r="B2914" t="s">
        <v>61</v>
      </c>
      <c r="C2914" t="s">
        <v>55</v>
      </c>
      <c r="D2914">
        <v>10</v>
      </c>
      <c r="E2914">
        <v>22</v>
      </c>
      <c r="F2914">
        <v>1</v>
      </c>
      <c r="I2914" t="s">
        <v>47</v>
      </c>
      <c r="M2914" t="s">
        <v>47</v>
      </c>
    </row>
    <row r="2915" spans="1:13" x14ac:dyDescent="0.35">
      <c r="A2915" s="6">
        <v>45519</v>
      </c>
      <c r="B2915" t="s">
        <v>61</v>
      </c>
      <c r="C2915" t="s">
        <v>55</v>
      </c>
      <c r="D2915">
        <v>10</v>
      </c>
      <c r="E2915">
        <v>22</v>
      </c>
      <c r="F2915">
        <v>1</v>
      </c>
      <c r="I2915" t="s">
        <v>47</v>
      </c>
      <c r="M2915" t="s">
        <v>47</v>
      </c>
    </row>
    <row r="2916" spans="1:13" x14ac:dyDescent="0.35">
      <c r="A2916" s="6">
        <v>45527</v>
      </c>
      <c r="B2916" t="s">
        <v>61</v>
      </c>
      <c r="C2916" t="s">
        <v>55</v>
      </c>
      <c r="D2916" t="s">
        <v>1309</v>
      </c>
      <c r="E2916">
        <v>23</v>
      </c>
      <c r="F2916">
        <v>3</v>
      </c>
      <c r="I2916" t="s">
        <v>47</v>
      </c>
      <c r="J2916" t="s">
        <v>48</v>
      </c>
      <c r="M2916" t="s">
        <v>47</v>
      </c>
    </row>
    <row r="2917" spans="1:13" hidden="1" x14ac:dyDescent="0.35">
      <c r="A2917" s="6">
        <v>45630</v>
      </c>
      <c r="B2917" t="s">
        <v>2107</v>
      </c>
      <c r="C2917" t="s">
        <v>1266</v>
      </c>
      <c r="D2917" t="s">
        <v>573</v>
      </c>
      <c r="E2917">
        <v>8</v>
      </c>
      <c r="F2917">
        <v>1</v>
      </c>
      <c r="I2917" t="s">
        <v>47</v>
      </c>
      <c r="J2917" t="s">
        <v>48</v>
      </c>
    </row>
    <row r="2918" spans="1:13" hidden="1" x14ac:dyDescent="0.35">
      <c r="A2918" s="6">
        <v>45630</v>
      </c>
      <c r="B2918" t="s">
        <v>1187</v>
      </c>
      <c r="C2918" t="s">
        <v>53</v>
      </c>
      <c r="D2918" t="s">
        <v>370</v>
      </c>
      <c r="E2918">
        <v>19</v>
      </c>
      <c r="F2918">
        <v>3</v>
      </c>
      <c r="I2918" t="s">
        <v>47</v>
      </c>
      <c r="J2918" t="s">
        <v>48</v>
      </c>
    </row>
    <row r="2919" spans="1:13" hidden="1" x14ac:dyDescent="0.35">
      <c r="A2919" s="6">
        <v>45630</v>
      </c>
      <c r="B2919" t="s">
        <v>1187</v>
      </c>
      <c r="C2919" t="s">
        <v>53</v>
      </c>
      <c r="D2919" t="s">
        <v>370</v>
      </c>
      <c r="E2919">
        <v>19</v>
      </c>
      <c r="F2919">
        <v>3</v>
      </c>
      <c r="I2919" t="s">
        <v>47</v>
      </c>
      <c r="J2919" t="s">
        <v>48</v>
      </c>
    </row>
    <row r="2920" spans="1:13" x14ac:dyDescent="0.35">
      <c r="A2920" s="6">
        <v>45527</v>
      </c>
      <c r="B2920" t="s">
        <v>61</v>
      </c>
      <c r="C2920" t="s">
        <v>55</v>
      </c>
      <c r="D2920" t="s">
        <v>1309</v>
      </c>
      <c r="E2920">
        <v>23</v>
      </c>
      <c r="F2920">
        <v>3</v>
      </c>
      <c r="I2920" t="s">
        <v>47</v>
      </c>
      <c r="J2920" t="s">
        <v>48</v>
      </c>
      <c r="M2920" t="s">
        <v>47</v>
      </c>
    </row>
    <row r="2921" spans="1:13" hidden="1" x14ac:dyDescent="0.35">
      <c r="A2921" s="6">
        <v>45629</v>
      </c>
      <c r="B2921" t="s">
        <v>1169</v>
      </c>
      <c r="C2921" t="s">
        <v>1266</v>
      </c>
      <c r="D2921" t="s">
        <v>978</v>
      </c>
      <c r="E2921">
        <v>25</v>
      </c>
      <c r="F2921">
        <v>2</v>
      </c>
      <c r="I2921" t="s">
        <v>47</v>
      </c>
      <c r="J2921" t="s">
        <v>48</v>
      </c>
    </row>
    <row r="2922" spans="1:13" hidden="1" x14ac:dyDescent="0.35">
      <c r="A2922" s="6">
        <v>45629</v>
      </c>
      <c r="B2922" t="s">
        <v>1169</v>
      </c>
      <c r="C2922" t="s">
        <v>1266</v>
      </c>
      <c r="D2922" t="s">
        <v>978</v>
      </c>
      <c r="E2922">
        <v>25</v>
      </c>
      <c r="F2922">
        <v>2</v>
      </c>
      <c r="I2922" t="s">
        <v>47</v>
      </c>
      <c r="J2922" t="s">
        <v>48</v>
      </c>
    </row>
    <row r="2923" spans="1:13" hidden="1" x14ac:dyDescent="0.35">
      <c r="A2923" s="6">
        <v>45629</v>
      </c>
      <c r="B2923" t="s">
        <v>1143</v>
      </c>
      <c r="C2923" t="s">
        <v>74</v>
      </c>
      <c r="D2923" t="s">
        <v>129</v>
      </c>
      <c r="E2923">
        <v>20</v>
      </c>
      <c r="F2923">
        <v>2</v>
      </c>
      <c r="I2923" t="s">
        <v>47</v>
      </c>
      <c r="J2923" t="s">
        <v>1802</v>
      </c>
    </row>
    <row r="2924" spans="1:13" hidden="1" x14ac:dyDescent="0.35">
      <c r="A2924" s="6">
        <v>45629</v>
      </c>
      <c r="B2924" t="s">
        <v>1143</v>
      </c>
      <c r="C2924" t="s">
        <v>74</v>
      </c>
      <c r="D2924" t="s">
        <v>129</v>
      </c>
      <c r="E2924">
        <v>20</v>
      </c>
      <c r="F2924">
        <v>2</v>
      </c>
      <c r="I2924" t="s">
        <v>47</v>
      </c>
      <c r="J2924" t="s">
        <v>1802</v>
      </c>
    </row>
    <row r="2925" spans="1:13" hidden="1" x14ac:dyDescent="0.35">
      <c r="A2925" s="6">
        <v>45629</v>
      </c>
      <c r="B2925" t="s">
        <v>1143</v>
      </c>
      <c r="C2925" t="s">
        <v>74</v>
      </c>
      <c r="D2925" t="s">
        <v>129</v>
      </c>
      <c r="E2925">
        <v>20</v>
      </c>
      <c r="F2925">
        <v>2</v>
      </c>
      <c r="I2925" t="s">
        <v>47</v>
      </c>
      <c r="J2925" t="s">
        <v>1802</v>
      </c>
    </row>
    <row r="2926" spans="1:13" hidden="1" x14ac:dyDescent="0.35">
      <c r="A2926" s="6">
        <v>45629</v>
      </c>
      <c r="B2926" t="s">
        <v>1143</v>
      </c>
      <c r="C2926" t="s">
        <v>74</v>
      </c>
      <c r="D2926" t="s">
        <v>129</v>
      </c>
      <c r="E2926">
        <v>20</v>
      </c>
      <c r="F2926">
        <v>2</v>
      </c>
      <c r="I2926" t="s">
        <v>47</v>
      </c>
      <c r="J2926" t="s">
        <v>1802</v>
      </c>
    </row>
    <row r="2927" spans="1:13" x14ac:dyDescent="0.35">
      <c r="A2927" s="6">
        <v>45527</v>
      </c>
      <c r="B2927" t="s">
        <v>61</v>
      </c>
      <c r="C2927" t="s">
        <v>55</v>
      </c>
      <c r="D2927" t="s">
        <v>1309</v>
      </c>
      <c r="E2927">
        <v>23</v>
      </c>
      <c r="F2927">
        <v>3</v>
      </c>
      <c r="I2927" t="s">
        <v>47</v>
      </c>
      <c r="J2927" t="s">
        <v>48</v>
      </c>
      <c r="M2927" t="s">
        <v>47</v>
      </c>
    </row>
    <row r="2928" spans="1:13" hidden="1" x14ac:dyDescent="0.35">
      <c r="A2928" s="6">
        <v>45629</v>
      </c>
      <c r="B2928" t="s">
        <v>1727</v>
      </c>
      <c r="C2928" t="s">
        <v>53</v>
      </c>
      <c r="D2928">
        <v>6</v>
      </c>
      <c r="E2928">
        <v>21</v>
      </c>
      <c r="F2928">
        <v>2</v>
      </c>
      <c r="I2928" t="s">
        <v>47</v>
      </c>
      <c r="J2928" t="s">
        <v>48</v>
      </c>
    </row>
    <row r="2929" spans="1:13" hidden="1" x14ac:dyDescent="0.35">
      <c r="A2929" s="6">
        <v>45629</v>
      </c>
      <c r="B2929" t="s">
        <v>1727</v>
      </c>
      <c r="C2929" t="s">
        <v>53</v>
      </c>
      <c r="D2929">
        <v>6</v>
      </c>
      <c r="E2929">
        <v>21</v>
      </c>
      <c r="F2929">
        <v>2</v>
      </c>
      <c r="I2929" t="s">
        <v>47</v>
      </c>
      <c r="J2929" t="s">
        <v>48</v>
      </c>
    </row>
    <row r="2930" spans="1:13" hidden="1" x14ac:dyDescent="0.35">
      <c r="A2930" s="6">
        <v>45629</v>
      </c>
      <c r="B2930" t="s">
        <v>953</v>
      </c>
      <c r="C2930" t="s">
        <v>53</v>
      </c>
      <c r="D2930">
        <v>6</v>
      </c>
      <c r="E2930">
        <v>5</v>
      </c>
      <c r="F2930">
        <v>5</v>
      </c>
      <c r="I2930" t="s">
        <v>47</v>
      </c>
      <c r="J2930" t="s">
        <v>48</v>
      </c>
    </row>
    <row r="2931" spans="1:13" hidden="1" x14ac:dyDescent="0.35">
      <c r="A2931" s="6">
        <v>45629</v>
      </c>
      <c r="B2931" t="s">
        <v>2109</v>
      </c>
      <c r="C2931" t="s">
        <v>53</v>
      </c>
      <c r="D2931">
        <v>5</v>
      </c>
      <c r="E2931">
        <v>25</v>
      </c>
      <c r="F2931">
        <v>2</v>
      </c>
      <c r="I2931" t="s">
        <v>47</v>
      </c>
      <c r="J2931" t="s">
        <v>1802</v>
      </c>
    </row>
    <row r="2932" spans="1:13" x14ac:dyDescent="0.35">
      <c r="A2932" s="6">
        <v>45566</v>
      </c>
      <c r="B2932" t="s">
        <v>61</v>
      </c>
      <c r="C2932" t="s">
        <v>55</v>
      </c>
      <c r="D2932" t="s">
        <v>1255</v>
      </c>
      <c r="E2932">
        <v>17</v>
      </c>
      <c r="F2932">
        <v>1</v>
      </c>
      <c r="I2932" t="s">
        <v>47</v>
      </c>
      <c r="J2932" t="s">
        <v>48</v>
      </c>
      <c r="M2932" t="s">
        <v>47</v>
      </c>
    </row>
    <row r="2933" spans="1:13" hidden="1" x14ac:dyDescent="0.35">
      <c r="A2933" s="6">
        <v>45629</v>
      </c>
      <c r="B2933" t="s">
        <v>1820</v>
      </c>
      <c r="C2933" t="s">
        <v>1266</v>
      </c>
      <c r="D2933" t="s">
        <v>978</v>
      </c>
      <c r="E2933">
        <v>21</v>
      </c>
      <c r="F2933">
        <v>1</v>
      </c>
      <c r="I2933" t="s">
        <v>47</v>
      </c>
      <c r="J2933" t="s">
        <v>48</v>
      </c>
    </row>
    <row r="2934" spans="1:13" x14ac:dyDescent="0.35">
      <c r="A2934" s="6">
        <v>45603</v>
      </c>
      <c r="B2934" t="s">
        <v>61</v>
      </c>
      <c r="C2934" t="s">
        <v>55</v>
      </c>
      <c r="D2934" t="s">
        <v>1309</v>
      </c>
      <c r="E2934">
        <v>14</v>
      </c>
      <c r="F2934">
        <v>2</v>
      </c>
      <c r="H2934" t="s">
        <v>47</v>
      </c>
      <c r="M2934" t="s">
        <v>47</v>
      </c>
    </row>
    <row r="2935" spans="1:13" x14ac:dyDescent="0.35">
      <c r="A2935" s="6">
        <v>45603</v>
      </c>
      <c r="B2935" t="s">
        <v>61</v>
      </c>
      <c r="C2935" t="s">
        <v>55</v>
      </c>
      <c r="D2935" t="s">
        <v>62</v>
      </c>
      <c r="E2935">
        <v>10</v>
      </c>
      <c r="F2935">
        <v>1</v>
      </c>
      <c r="I2935" t="s">
        <v>47</v>
      </c>
      <c r="J2935" t="s">
        <v>48</v>
      </c>
      <c r="M2935" t="s">
        <v>47</v>
      </c>
    </row>
    <row r="2936" spans="1:13" hidden="1" x14ac:dyDescent="0.35">
      <c r="A2936" s="6">
        <v>45629</v>
      </c>
      <c r="B2936" t="s">
        <v>1494</v>
      </c>
      <c r="C2936" t="s">
        <v>115</v>
      </c>
      <c r="D2936">
        <v>9</v>
      </c>
      <c r="E2936">
        <v>20</v>
      </c>
      <c r="F2936">
        <v>2</v>
      </c>
      <c r="I2936" t="s">
        <v>47</v>
      </c>
      <c r="J2936" t="s">
        <v>48</v>
      </c>
    </row>
    <row r="2937" spans="1:13" x14ac:dyDescent="0.35">
      <c r="A2937" s="6">
        <v>45636</v>
      </c>
      <c r="B2937" t="s">
        <v>61</v>
      </c>
      <c r="C2937" t="s">
        <v>55</v>
      </c>
      <c r="D2937" t="s">
        <v>1255</v>
      </c>
      <c r="E2937">
        <v>11</v>
      </c>
      <c r="F2937">
        <v>1</v>
      </c>
      <c r="I2937" t="s">
        <v>47</v>
      </c>
      <c r="J2937" t="s">
        <v>48</v>
      </c>
      <c r="M2937" t="s">
        <v>47</v>
      </c>
    </row>
    <row r="2938" spans="1:13" x14ac:dyDescent="0.35">
      <c r="A2938" s="6">
        <v>45646</v>
      </c>
      <c r="B2938" t="s">
        <v>61</v>
      </c>
      <c r="C2938" t="s">
        <v>55</v>
      </c>
      <c r="D2938" t="s">
        <v>1255</v>
      </c>
      <c r="E2938">
        <v>26</v>
      </c>
      <c r="F2938">
        <v>2</v>
      </c>
      <c r="I2938" t="s">
        <v>47</v>
      </c>
      <c r="J2938" t="s">
        <v>48</v>
      </c>
      <c r="M2938" t="s">
        <v>47</v>
      </c>
    </row>
    <row r="2939" spans="1:13" x14ac:dyDescent="0.35">
      <c r="A2939" s="6">
        <v>45587</v>
      </c>
      <c r="B2939" t="s">
        <v>61</v>
      </c>
      <c r="C2939" t="s">
        <v>55</v>
      </c>
      <c r="D2939" t="s">
        <v>1255</v>
      </c>
      <c r="E2939">
        <v>13</v>
      </c>
      <c r="F2939">
        <v>3</v>
      </c>
      <c r="I2939" t="s">
        <v>47</v>
      </c>
      <c r="J2939" t="s">
        <v>48</v>
      </c>
      <c r="M2939" t="s">
        <v>47</v>
      </c>
    </row>
    <row r="2940" spans="1:13" x14ac:dyDescent="0.35">
      <c r="A2940" s="6">
        <v>45576</v>
      </c>
      <c r="B2940" t="s">
        <v>61</v>
      </c>
      <c r="C2940" t="s">
        <v>55</v>
      </c>
      <c r="D2940" t="s">
        <v>62</v>
      </c>
      <c r="E2940">
        <v>24</v>
      </c>
      <c r="F2940">
        <v>2</v>
      </c>
      <c r="I2940" t="s">
        <v>47</v>
      </c>
      <c r="J2940" t="s">
        <v>48</v>
      </c>
      <c r="M2940" t="s">
        <v>47</v>
      </c>
    </row>
    <row r="2941" spans="1:13" hidden="1" x14ac:dyDescent="0.35">
      <c r="A2941" s="6">
        <v>45629</v>
      </c>
      <c r="B2941" t="s">
        <v>2110</v>
      </c>
      <c r="C2941" t="s">
        <v>55</v>
      </c>
      <c r="D2941" t="s">
        <v>158</v>
      </c>
      <c r="E2941">
        <v>10</v>
      </c>
      <c r="F2941">
        <v>2</v>
      </c>
      <c r="I2941" t="s">
        <v>47</v>
      </c>
      <c r="J2941" t="s">
        <v>48</v>
      </c>
    </row>
    <row r="2942" spans="1:13" x14ac:dyDescent="0.35">
      <c r="A2942" s="6">
        <v>45546</v>
      </c>
      <c r="B2942" t="s">
        <v>61</v>
      </c>
      <c r="C2942" t="s">
        <v>55</v>
      </c>
      <c r="D2942" t="s">
        <v>1254</v>
      </c>
      <c r="E2942">
        <v>30</v>
      </c>
      <c r="F2942">
        <v>2</v>
      </c>
      <c r="I2942" t="s">
        <v>47</v>
      </c>
      <c r="J2942" t="s">
        <v>48</v>
      </c>
      <c r="M2942" t="s">
        <v>47</v>
      </c>
    </row>
    <row r="2943" spans="1:13" x14ac:dyDescent="0.35">
      <c r="A2943" s="6">
        <v>45546</v>
      </c>
      <c r="B2943" t="s">
        <v>61</v>
      </c>
      <c r="C2943" t="s">
        <v>55</v>
      </c>
      <c r="D2943" t="s">
        <v>1254</v>
      </c>
      <c r="E2943">
        <v>30</v>
      </c>
      <c r="F2943">
        <v>2</v>
      </c>
      <c r="I2943" t="s">
        <v>47</v>
      </c>
      <c r="J2943" t="s">
        <v>48</v>
      </c>
      <c r="M2943" t="s">
        <v>47</v>
      </c>
    </row>
    <row r="2944" spans="1:13" hidden="1" x14ac:dyDescent="0.35">
      <c r="A2944" s="6">
        <v>45629</v>
      </c>
      <c r="B2944" t="s">
        <v>1259</v>
      </c>
      <c r="C2944" t="s">
        <v>225</v>
      </c>
      <c r="D2944" t="s">
        <v>1069</v>
      </c>
      <c r="E2944">
        <v>17</v>
      </c>
      <c r="F2944">
        <v>11</v>
      </c>
      <c r="I2944" t="s">
        <v>47</v>
      </c>
      <c r="J2944" t="s">
        <v>48</v>
      </c>
    </row>
    <row r="2945" spans="1:13" hidden="1" x14ac:dyDescent="0.35">
      <c r="A2945" s="6">
        <v>45629</v>
      </c>
      <c r="B2945" t="s">
        <v>2111</v>
      </c>
      <c r="C2945" t="s">
        <v>55</v>
      </c>
      <c r="D2945" t="s">
        <v>978</v>
      </c>
      <c r="E2945">
        <v>36</v>
      </c>
      <c r="F2945">
        <v>2</v>
      </c>
      <c r="I2945" t="s">
        <v>47</v>
      </c>
      <c r="J2945" t="s">
        <v>48</v>
      </c>
    </row>
    <row r="2946" spans="1:13" x14ac:dyDescent="0.35">
      <c r="A2946" s="6">
        <v>45609</v>
      </c>
      <c r="B2946" t="s">
        <v>61</v>
      </c>
      <c r="C2946" t="s">
        <v>55</v>
      </c>
      <c r="D2946" t="s">
        <v>1255</v>
      </c>
      <c r="E2946">
        <v>17</v>
      </c>
      <c r="F2946">
        <v>1</v>
      </c>
      <c r="I2946" t="s">
        <v>47</v>
      </c>
      <c r="J2946" t="s">
        <v>48</v>
      </c>
      <c r="M2946" t="s">
        <v>47</v>
      </c>
    </row>
    <row r="2947" spans="1:13" hidden="1" x14ac:dyDescent="0.35">
      <c r="A2947" s="6">
        <v>45629</v>
      </c>
      <c r="B2947" t="s">
        <v>2112</v>
      </c>
      <c r="C2947" t="s">
        <v>115</v>
      </c>
      <c r="D2947">
        <v>7</v>
      </c>
      <c r="E2947">
        <v>7</v>
      </c>
      <c r="F2947">
        <v>2</v>
      </c>
      <c r="I2947" t="s">
        <v>47</v>
      </c>
      <c r="J2947" t="s">
        <v>48</v>
      </c>
    </row>
    <row r="2948" spans="1:13" hidden="1" x14ac:dyDescent="0.35">
      <c r="A2948" s="6">
        <v>45629</v>
      </c>
      <c r="B2948" t="s">
        <v>889</v>
      </c>
      <c r="C2948" t="s">
        <v>59</v>
      </c>
      <c r="D2948">
        <v>3</v>
      </c>
      <c r="E2948">
        <v>5</v>
      </c>
      <c r="F2948">
        <v>2</v>
      </c>
      <c r="I2948" t="s">
        <v>47</v>
      </c>
      <c r="J2948" t="s">
        <v>48</v>
      </c>
    </row>
    <row r="2949" spans="1:13" hidden="1" x14ac:dyDescent="0.35">
      <c r="A2949" s="6">
        <v>45629</v>
      </c>
      <c r="B2949" t="s">
        <v>2113</v>
      </c>
      <c r="C2949" t="s">
        <v>59</v>
      </c>
      <c r="D2949" t="s">
        <v>813</v>
      </c>
      <c r="E2949">
        <v>4</v>
      </c>
      <c r="F2949">
        <v>2</v>
      </c>
      <c r="I2949" t="s">
        <v>47</v>
      </c>
      <c r="J2949" t="s">
        <v>48</v>
      </c>
    </row>
    <row r="2950" spans="1:13" x14ac:dyDescent="0.35">
      <c r="A2950" s="6">
        <v>45359</v>
      </c>
      <c r="B2950" t="s">
        <v>1345</v>
      </c>
      <c r="C2950" t="s">
        <v>1266</v>
      </c>
      <c r="D2950" t="s">
        <v>1278</v>
      </c>
      <c r="E2950">
        <v>9</v>
      </c>
      <c r="F2950">
        <v>1</v>
      </c>
      <c r="I2950" t="s">
        <v>47</v>
      </c>
      <c r="J2950" t="s">
        <v>48</v>
      </c>
      <c r="M2950" t="s">
        <v>47</v>
      </c>
    </row>
    <row r="2951" spans="1:13" hidden="1" x14ac:dyDescent="0.35">
      <c r="A2951" s="6">
        <v>45629</v>
      </c>
      <c r="B2951" t="s">
        <v>2114</v>
      </c>
      <c r="C2951" t="s">
        <v>64</v>
      </c>
      <c r="D2951" t="s">
        <v>585</v>
      </c>
      <c r="E2951">
        <v>21</v>
      </c>
      <c r="F2951">
        <v>4</v>
      </c>
      <c r="I2951" t="s">
        <v>47</v>
      </c>
      <c r="J2951" t="s">
        <v>48</v>
      </c>
    </row>
    <row r="2952" spans="1:13" hidden="1" x14ac:dyDescent="0.35">
      <c r="A2952" s="6">
        <v>45629</v>
      </c>
      <c r="B2952" t="s">
        <v>1955</v>
      </c>
      <c r="C2952" t="s">
        <v>64</v>
      </c>
      <c r="D2952" t="s">
        <v>585</v>
      </c>
      <c r="E2952">
        <v>20</v>
      </c>
      <c r="F2952">
        <v>4</v>
      </c>
      <c r="I2952" t="s">
        <v>47</v>
      </c>
      <c r="J2952" t="s">
        <v>48</v>
      </c>
    </row>
    <row r="2953" spans="1:13" hidden="1" x14ac:dyDescent="0.35">
      <c r="A2953" s="6">
        <v>45629</v>
      </c>
      <c r="B2953" t="s">
        <v>1614</v>
      </c>
      <c r="C2953" t="s">
        <v>64</v>
      </c>
      <c r="D2953" t="s">
        <v>585</v>
      </c>
      <c r="E2953">
        <v>11</v>
      </c>
      <c r="F2953">
        <v>2</v>
      </c>
      <c r="I2953" t="s">
        <v>47</v>
      </c>
      <c r="J2953" t="s">
        <v>48</v>
      </c>
    </row>
    <row r="2954" spans="1:13" hidden="1" x14ac:dyDescent="0.35">
      <c r="A2954" s="6">
        <v>45629</v>
      </c>
      <c r="B2954" t="s">
        <v>2115</v>
      </c>
      <c r="C2954" t="s">
        <v>115</v>
      </c>
      <c r="D2954">
        <v>9</v>
      </c>
      <c r="E2954">
        <v>11</v>
      </c>
      <c r="F2954">
        <v>3</v>
      </c>
      <c r="I2954" t="s">
        <v>47</v>
      </c>
      <c r="J2954" t="s">
        <v>48</v>
      </c>
    </row>
    <row r="2955" spans="1:13" x14ac:dyDescent="0.35">
      <c r="A2955" s="6">
        <v>45369</v>
      </c>
      <c r="B2955" t="s">
        <v>1345</v>
      </c>
      <c r="C2955" t="s">
        <v>1266</v>
      </c>
      <c r="D2955" t="s">
        <v>1278</v>
      </c>
      <c r="E2955">
        <v>25</v>
      </c>
      <c r="F2955">
        <v>1</v>
      </c>
      <c r="I2955" t="s">
        <v>47</v>
      </c>
      <c r="M2955" t="s">
        <v>47</v>
      </c>
    </row>
    <row r="2956" spans="1:13" hidden="1" x14ac:dyDescent="0.35">
      <c r="A2956" s="6">
        <v>45629</v>
      </c>
      <c r="B2956" t="s">
        <v>2116</v>
      </c>
      <c r="C2956" t="s">
        <v>115</v>
      </c>
      <c r="D2956">
        <v>7</v>
      </c>
      <c r="E2956">
        <v>6</v>
      </c>
      <c r="F2956">
        <v>3</v>
      </c>
      <c r="I2956" t="s">
        <v>47</v>
      </c>
      <c r="J2956" t="s">
        <v>48</v>
      </c>
    </row>
    <row r="2957" spans="1:13" x14ac:dyDescent="0.35">
      <c r="A2957" s="6">
        <v>45405</v>
      </c>
      <c r="B2957" t="s">
        <v>1345</v>
      </c>
      <c r="C2957" t="s">
        <v>1266</v>
      </c>
      <c r="D2957" t="s">
        <v>1278</v>
      </c>
      <c r="E2957">
        <v>5</v>
      </c>
      <c r="F2957">
        <v>1</v>
      </c>
      <c r="H2957" t="s">
        <v>47</v>
      </c>
      <c r="M2957" t="s">
        <v>47</v>
      </c>
    </row>
    <row r="2958" spans="1:13" x14ac:dyDescent="0.35">
      <c r="A2958" s="6">
        <v>45428</v>
      </c>
      <c r="B2958" t="s">
        <v>1345</v>
      </c>
      <c r="C2958" t="s">
        <v>1266</v>
      </c>
      <c r="D2958" t="s">
        <v>1278</v>
      </c>
      <c r="E2958">
        <v>14</v>
      </c>
      <c r="F2958">
        <v>3</v>
      </c>
      <c r="I2958" t="s">
        <v>47</v>
      </c>
      <c r="J2958" t="s">
        <v>48</v>
      </c>
      <c r="M2958" t="s">
        <v>47</v>
      </c>
    </row>
    <row r="2959" spans="1:13" x14ac:dyDescent="0.35">
      <c r="A2959" s="6">
        <v>45490</v>
      </c>
      <c r="B2959" t="s">
        <v>1345</v>
      </c>
      <c r="C2959" t="s">
        <v>1266</v>
      </c>
      <c r="D2959" t="s">
        <v>1278</v>
      </c>
      <c r="E2959">
        <v>22</v>
      </c>
      <c r="F2959">
        <v>1</v>
      </c>
      <c r="I2959" t="s">
        <v>47</v>
      </c>
      <c r="J2959" t="s">
        <v>48</v>
      </c>
      <c r="M2959" t="s">
        <v>47</v>
      </c>
    </row>
    <row r="2960" spans="1:13" x14ac:dyDescent="0.35">
      <c r="A2960" s="6">
        <v>45490</v>
      </c>
      <c r="B2960" t="s">
        <v>1345</v>
      </c>
      <c r="C2960" t="s">
        <v>1266</v>
      </c>
      <c r="D2960" t="s">
        <v>1278</v>
      </c>
      <c r="E2960">
        <v>22</v>
      </c>
      <c r="F2960">
        <v>1</v>
      </c>
      <c r="I2960" t="s">
        <v>47</v>
      </c>
      <c r="J2960" t="s">
        <v>48</v>
      </c>
      <c r="M2960" t="s">
        <v>47</v>
      </c>
    </row>
    <row r="2961" spans="1:13" x14ac:dyDescent="0.35">
      <c r="A2961" s="6">
        <v>45490</v>
      </c>
      <c r="B2961" t="s">
        <v>1345</v>
      </c>
      <c r="C2961" t="s">
        <v>1266</v>
      </c>
      <c r="D2961" t="s">
        <v>1278</v>
      </c>
      <c r="E2961">
        <v>22</v>
      </c>
      <c r="F2961">
        <v>1</v>
      </c>
      <c r="I2961" t="s">
        <v>47</v>
      </c>
      <c r="J2961" t="s">
        <v>48</v>
      </c>
      <c r="M2961" t="s">
        <v>47</v>
      </c>
    </row>
    <row r="2962" spans="1:13" hidden="1" x14ac:dyDescent="0.35">
      <c r="A2962" s="6">
        <v>45629</v>
      </c>
      <c r="B2962" t="s">
        <v>2063</v>
      </c>
      <c r="C2962" t="s">
        <v>59</v>
      </c>
      <c r="D2962">
        <v>3</v>
      </c>
      <c r="E2962">
        <v>25</v>
      </c>
      <c r="F2962">
        <v>3</v>
      </c>
      <c r="I2962" t="s">
        <v>47</v>
      </c>
      <c r="J2962" t="s">
        <v>1802</v>
      </c>
    </row>
    <row r="2963" spans="1:13" hidden="1" x14ac:dyDescent="0.35">
      <c r="A2963" s="6">
        <v>45629</v>
      </c>
      <c r="B2963" t="s">
        <v>2063</v>
      </c>
      <c r="C2963" t="s">
        <v>59</v>
      </c>
      <c r="D2963">
        <v>3</v>
      </c>
      <c r="E2963">
        <v>25</v>
      </c>
      <c r="F2963">
        <v>3</v>
      </c>
      <c r="I2963" t="s">
        <v>47</v>
      </c>
      <c r="J2963" t="s">
        <v>1802</v>
      </c>
    </row>
    <row r="2964" spans="1:13" x14ac:dyDescent="0.35">
      <c r="A2964" s="6">
        <v>45490</v>
      </c>
      <c r="B2964" t="s">
        <v>1345</v>
      </c>
      <c r="C2964" t="s">
        <v>1266</v>
      </c>
      <c r="D2964" t="s">
        <v>1486</v>
      </c>
      <c r="E2964">
        <v>10</v>
      </c>
      <c r="F2964">
        <v>2</v>
      </c>
      <c r="I2964" t="s">
        <v>47</v>
      </c>
      <c r="M2964" t="s">
        <v>47</v>
      </c>
    </row>
    <row r="2965" spans="1:13" x14ac:dyDescent="0.35">
      <c r="A2965" s="6">
        <v>45505</v>
      </c>
      <c r="B2965" t="s">
        <v>1345</v>
      </c>
      <c r="C2965" t="s">
        <v>1266</v>
      </c>
      <c r="D2965" t="s">
        <v>1278</v>
      </c>
      <c r="E2965">
        <v>20</v>
      </c>
      <c r="F2965">
        <v>4</v>
      </c>
      <c r="I2965" t="s">
        <v>47</v>
      </c>
      <c r="J2965" t="s">
        <v>48</v>
      </c>
      <c r="M2965" t="s">
        <v>47</v>
      </c>
    </row>
    <row r="2966" spans="1:13" x14ac:dyDescent="0.35">
      <c r="A2966" s="6">
        <v>45517</v>
      </c>
      <c r="B2966" t="s">
        <v>1345</v>
      </c>
      <c r="C2966" t="s">
        <v>1266</v>
      </c>
      <c r="D2966" t="s">
        <v>1278</v>
      </c>
      <c r="E2966">
        <v>25</v>
      </c>
      <c r="F2966">
        <v>1</v>
      </c>
      <c r="I2966" t="s">
        <v>47</v>
      </c>
      <c r="M2966" t="s">
        <v>47</v>
      </c>
    </row>
    <row r="2967" spans="1:13" hidden="1" x14ac:dyDescent="0.35">
      <c r="A2967" s="6">
        <v>45629</v>
      </c>
      <c r="B2967" t="s">
        <v>2117</v>
      </c>
      <c r="C2967" t="s">
        <v>59</v>
      </c>
      <c r="D2967" t="s">
        <v>1779</v>
      </c>
      <c r="E2967">
        <v>19</v>
      </c>
      <c r="F2967">
        <v>2</v>
      </c>
      <c r="I2967" t="s">
        <v>47</v>
      </c>
      <c r="J2967" t="s">
        <v>48</v>
      </c>
    </row>
    <row r="2968" spans="1:13" hidden="1" x14ac:dyDescent="0.35">
      <c r="A2968" s="6">
        <v>45629</v>
      </c>
      <c r="B2968" t="s">
        <v>2117</v>
      </c>
      <c r="C2968" t="s">
        <v>59</v>
      </c>
      <c r="D2968" t="s">
        <v>1779</v>
      </c>
      <c r="E2968">
        <v>19</v>
      </c>
      <c r="F2968">
        <v>2</v>
      </c>
      <c r="I2968" t="s">
        <v>47</v>
      </c>
      <c r="J2968" t="s">
        <v>48</v>
      </c>
    </row>
    <row r="2969" spans="1:13" x14ac:dyDescent="0.35">
      <c r="A2969" s="6">
        <v>45517</v>
      </c>
      <c r="B2969" t="s">
        <v>1345</v>
      </c>
      <c r="C2969" t="s">
        <v>1266</v>
      </c>
      <c r="D2969" t="s">
        <v>1278</v>
      </c>
      <c r="E2969">
        <v>25</v>
      </c>
      <c r="F2969">
        <v>1</v>
      </c>
      <c r="I2969" t="s">
        <v>47</v>
      </c>
      <c r="M2969" t="s">
        <v>47</v>
      </c>
    </row>
    <row r="2970" spans="1:13" hidden="1" x14ac:dyDescent="0.35">
      <c r="A2970" s="6">
        <v>45631</v>
      </c>
      <c r="B2970" t="s">
        <v>1740</v>
      </c>
      <c r="C2970" t="s">
        <v>115</v>
      </c>
      <c r="D2970" t="s">
        <v>334</v>
      </c>
      <c r="E2970">
        <v>14</v>
      </c>
      <c r="F2970">
        <v>4</v>
      </c>
      <c r="I2970" t="s">
        <v>47</v>
      </c>
      <c r="J2970" t="s">
        <v>48</v>
      </c>
    </row>
    <row r="2971" spans="1:13" x14ac:dyDescent="0.35">
      <c r="A2971" s="6">
        <v>45517</v>
      </c>
      <c r="B2971" t="s">
        <v>1345</v>
      </c>
      <c r="C2971" t="s">
        <v>1266</v>
      </c>
      <c r="D2971" t="s">
        <v>1278</v>
      </c>
      <c r="E2971">
        <v>25</v>
      </c>
      <c r="F2971">
        <v>1</v>
      </c>
      <c r="I2971" t="s">
        <v>47</v>
      </c>
      <c r="M2971" t="s">
        <v>47</v>
      </c>
    </row>
    <row r="2972" spans="1:13" x14ac:dyDescent="0.35">
      <c r="A2972" s="6">
        <v>45608</v>
      </c>
      <c r="B2972" t="s">
        <v>1345</v>
      </c>
      <c r="C2972" t="s">
        <v>1266</v>
      </c>
      <c r="D2972" t="s">
        <v>1278</v>
      </c>
      <c r="E2972">
        <v>8</v>
      </c>
      <c r="F2972">
        <v>1</v>
      </c>
      <c r="G2972" t="s">
        <v>97</v>
      </c>
      <c r="M2972" t="s">
        <v>47</v>
      </c>
    </row>
    <row r="2973" spans="1:13" hidden="1" x14ac:dyDescent="0.35">
      <c r="A2973" s="6">
        <v>45631</v>
      </c>
      <c r="B2973" t="s">
        <v>1887</v>
      </c>
      <c r="C2973" t="s">
        <v>53</v>
      </c>
      <c r="D2973" t="s">
        <v>1247</v>
      </c>
      <c r="E2973">
        <v>15</v>
      </c>
      <c r="F2973">
        <v>4</v>
      </c>
      <c r="I2973" t="s">
        <v>47</v>
      </c>
      <c r="J2973" t="s">
        <v>48</v>
      </c>
      <c r="K2973" t="s">
        <v>47</v>
      </c>
    </row>
    <row r="2974" spans="1:13" hidden="1" x14ac:dyDescent="0.35">
      <c r="A2974" s="6">
        <v>45631</v>
      </c>
      <c r="B2974" t="s">
        <v>466</v>
      </c>
      <c r="C2974" t="s">
        <v>115</v>
      </c>
      <c r="D2974" t="s">
        <v>486</v>
      </c>
      <c r="E2974">
        <v>8</v>
      </c>
      <c r="F2974">
        <v>2</v>
      </c>
      <c r="I2974" t="s">
        <v>47</v>
      </c>
      <c r="J2974" t="s">
        <v>48</v>
      </c>
    </row>
    <row r="2975" spans="1:13" x14ac:dyDescent="0.35">
      <c r="A2975" s="6">
        <v>45642</v>
      </c>
      <c r="B2975" t="s">
        <v>1345</v>
      </c>
      <c r="C2975" t="s">
        <v>1266</v>
      </c>
      <c r="D2975" t="s">
        <v>1278</v>
      </c>
      <c r="E2975">
        <v>9</v>
      </c>
      <c r="F2975">
        <v>1</v>
      </c>
      <c r="I2975" t="s">
        <v>47</v>
      </c>
      <c r="J2975" t="s">
        <v>48</v>
      </c>
      <c r="M2975" t="s">
        <v>47</v>
      </c>
    </row>
    <row r="2976" spans="1:13" x14ac:dyDescent="0.35">
      <c r="A2976" s="6">
        <v>45545</v>
      </c>
      <c r="B2976" t="s">
        <v>1345</v>
      </c>
      <c r="C2976" t="s">
        <v>1266</v>
      </c>
      <c r="D2976" t="s">
        <v>1278</v>
      </c>
      <c r="E2976">
        <v>16</v>
      </c>
      <c r="F2976">
        <v>1</v>
      </c>
      <c r="I2976" t="s">
        <v>47</v>
      </c>
      <c r="M2976" t="s">
        <v>47</v>
      </c>
    </row>
    <row r="2977" spans="1:13" x14ac:dyDescent="0.35">
      <c r="A2977" s="6">
        <v>45540</v>
      </c>
      <c r="B2977" t="s">
        <v>1345</v>
      </c>
      <c r="C2977" t="s">
        <v>1266</v>
      </c>
      <c r="D2977" t="s">
        <v>1278</v>
      </c>
      <c r="E2977">
        <v>25</v>
      </c>
      <c r="F2977">
        <v>1</v>
      </c>
      <c r="I2977" t="s">
        <v>47</v>
      </c>
      <c r="J2977" t="s">
        <v>48</v>
      </c>
      <c r="M2977" t="s">
        <v>47</v>
      </c>
    </row>
    <row r="2978" spans="1:13" x14ac:dyDescent="0.35">
      <c r="A2978" s="6">
        <v>45540</v>
      </c>
      <c r="B2978" t="s">
        <v>1345</v>
      </c>
      <c r="C2978" t="s">
        <v>1266</v>
      </c>
      <c r="D2978" t="s">
        <v>1278</v>
      </c>
      <c r="E2978">
        <v>25</v>
      </c>
      <c r="F2978">
        <v>1</v>
      </c>
      <c r="I2978" t="s">
        <v>47</v>
      </c>
      <c r="J2978" t="s">
        <v>48</v>
      </c>
      <c r="M2978" t="s">
        <v>47</v>
      </c>
    </row>
    <row r="2979" spans="1:13" x14ac:dyDescent="0.35">
      <c r="A2979" s="6">
        <v>45540</v>
      </c>
      <c r="B2979" t="s">
        <v>1345</v>
      </c>
      <c r="C2979" t="s">
        <v>1266</v>
      </c>
      <c r="D2979" t="s">
        <v>1278</v>
      </c>
      <c r="E2979">
        <v>25</v>
      </c>
      <c r="F2979">
        <v>1</v>
      </c>
      <c r="I2979" t="s">
        <v>47</v>
      </c>
      <c r="J2979" t="s">
        <v>48</v>
      </c>
      <c r="M2979" t="s">
        <v>47</v>
      </c>
    </row>
    <row r="2980" spans="1:13" x14ac:dyDescent="0.35">
      <c r="A2980" s="6">
        <v>45540</v>
      </c>
      <c r="B2980" t="s">
        <v>1345</v>
      </c>
      <c r="C2980" t="s">
        <v>1266</v>
      </c>
      <c r="D2980" t="s">
        <v>1278</v>
      </c>
      <c r="E2980">
        <v>25</v>
      </c>
      <c r="F2980">
        <v>1</v>
      </c>
      <c r="I2980" t="s">
        <v>47</v>
      </c>
      <c r="J2980" t="s">
        <v>48</v>
      </c>
      <c r="M2980" t="s">
        <v>47</v>
      </c>
    </row>
    <row r="2981" spans="1:13" hidden="1" x14ac:dyDescent="0.35">
      <c r="A2981" s="6">
        <v>45631</v>
      </c>
      <c r="B2981" t="s">
        <v>1259</v>
      </c>
      <c r="C2981" t="s">
        <v>225</v>
      </c>
      <c r="E2981">
        <v>3</v>
      </c>
      <c r="F2981">
        <v>1</v>
      </c>
      <c r="I2981" t="s">
        <v>47</v>
      </c>
      <c r="J2981" t="s">
        <v>48</v>
      </c>
    </row>
    <row r="2982" spans="1:13" hidden="1" x14ac:dyDescent="0.35">
      <c r="A2982" s="6">
        <v>45631</v>
      </c>
      <c r="B2982" t="s">
        <v>1259</v>
      </c>
      <c r="C2982" t="s">
        <v>225</v>
      </c>
      <c r="E2982">
        <v>3</v>
      </c>
      <c r="F2982">
        <v>1</v>
      </c>
      <c r="I2982" t="s">
        <v>47</v>
      </c>
      <c r="J2982" t="s">
        <v>48</v>
      </c>
    </row>
    <row r="2983" spans="1:13" x14ac:dyDescent="0.35">
      <c r="A2983" s="6">
        <v>45391</v>
      </c>
      <c r="B2983" t="s">
        <v>1394</v>
      </c>
      <c r="C2983" t="s">
        <v>53</v>
      </c>
      <c r="E2983">
        <v>26</v>
      </c>
      <c r="F2983">
        <v>5</v>
      </c>
      <c r="I2983" t="s">
        <v>47</v>
      </c>
      <c r="M2983" t="s">
        <v>47</v>
      </c>
    </row>
    <row r="2984" spans="1:13" hidden="1" x14ac:dyDescent="0.35">
      <c r="A2984" s="6">
        <v>45631</v>
      </c>
      <c r="B2984" t="s">
        <v>2122</v>
      </c>
      <c r="C2984" t="s">
        <v>115</v>
      </c>
      <c r="D2984">
        <v>9</v>
      </c>
      <c r="E2984">
        <v>26</v>
      </c>
      <c r="F2984">
        <v>2</v>
      </c>
      <c r="I2984" t="s">
        <v>47</v>
      </c>
      <c r="J2984" t="s">
        <v>48</v>
      </c>
    </row>
    <row r="2985" spans="1:13" hidden="1" x14ac:dyDescent="0.35">
      <c r="A2985" s="6">
        <v>45631</v>
      </c>
      <c r="B2985" t="s">
        <v>2122</v>
      </c>
      <c r="C2985" t="s">
        <v>115</v>
      </c>
      <c r="D2985">
        <v>9</v>
      </c>
      <c r="E2985">
        <v>26</v>
      </c>
      <c r="F2985">
        <v>2</v>
      </c>
      <c r="I2985" t="s">
        <v>47</v>
      </c>
      <c r="J2985" t="s">
        <v>48</v>
      </c>
    </row>
    <row r="2986" spans="1:13" hidden="1" x14ac:dyDescent="0.35">
      <c r="A2986" s="6">
        <v>45631</v>
      </c>
      <c r="B2986" t="s">
        <v>762</v>
      </c>
      <c r="C2986" t="s">
        <v>115</v>
      </c>
      <c r="D2986">
        <v>8</v>
      </c>
      <c r="E2986">
        <v>3</v>
      </c>
      <c r="F2986">
        <v>4</v>
      </c>
      <c r="I2986" t="s">
        <v>47</v>
      </c>
      <c r="J2986" t="s">
        <v>48</v>
      </c>
    </row>
    <row r="2987" spans="1:13" hidden="1" x14ac:dyDescent="0.35">
      <c r="A2987" s="6">
        <v>45630</v>
      </c>
      <c r="B2987" t="s">
        <v>1259</v>
      </c>
      <c r="C2987" t="s">
        <v>225</v>
      </c>
      <c r="D2987">
        <v>0</v>
      </c>
      <c r="E2987">
        <v>1</v>
      </c>
      <c r="F2987">
        <v>2</v>
      </c>
      <c r="I2987" t="s">
        <v>47</v>
      </c>
      <c r="J2987" t="s">
        <v>48</v>
      </c>
    </row>
    <row r="2988" spans="1:13" hidden="1" x14ac:dyDescent="0.35">
      <c r="A2988" s="6">
        <v>45630</v>
      </c>
      <c r="B2988" t="s">
        <v>2123</v>
      </c>
      <c r="C2988" t="s">
        <v>115</v>
      </c>
      <c r="D2988">
        <v>8</v>
      </c>
      <c r="E2988">
        <v>23</v>
      </c>
      <c r="F2988">
        <v>2</v>
      </c>
      <c r="I2988" t="s">
        <v>47</v>
      </c>
      <c r="J2988" t="s">
        <v>48</v>
      </c>
    </row>
    <row r="2989" spans="1:13" hidden="1" x14ac:dyDescent="0.35">
      <c r="A2989" s="6">
        <v>45630</v>
      </c>
      <c r="B2989" t="s">
        <v>2123</v>
      </c>
      <c r="C2989" t="s">
        <v>115</v>
      </c>
      <c r="D2989">
        <v>8</v>
      </c>
      <c r="E2989">
        <v>23</v>
      </c>
      <c r="F2989">
        <v>2</v>
      </c>
      <c r="I2989" t="s">
        <v>47</v>
      </c>
      <c r="J2989" t="s">
        <v>48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CEECE-D0AB-4064-B4FB-8776C03D0F5C}">
  <dimension ref="B8:O207"/>
  <sheetViews>
    <sheetView topLeftCell="A19" workbookViewId="0">
      <selection activeCell="L64" sqref="L64:O64"/>
    </sheetView>
  </sheetViews>
  <sheetFormatPr defaultRowHeight="14.5" x14ac:dyDescent="0.35"/>
  <cols>
    <col min="1" max="1" width="14.453125" bestFit="1" customWidth="1"/>
    <col min="2" max="2" width="17.453125" bestFit="1" customWidth="1"/>
    <col min="3" max="3" width="19.453125" bestFit="1" customWidth="1"/>
    <col min="4" max="4" width="16.6328125" bestFit="1" customWidth="1"/>
    <col min="5" max="5" width="25.7265625" bestFit="1" customWidth="1"/>
    <col min="6" max="6" width="11" bestFit="1" customWidth="1"/>
    <col min="7" max="7" width="23.7265625" bestFit="1" customWidth="1"/>
    <col min="8" max="9" width="25.7265625" bestFit="1" customWidth="1"/>
    <col min="10" max="10" width="12.81640625" bestFit="1" customWidth="1"/>
    <col min="11" max="12" width="31.08984375" bestFit="1" customWidth="1"/>
    <col min="13" max="13" width="12.54296875" bestFit="1" customWidth="1"/>
    <col min="14" max="14" width="11.1796875" bestFit="1" customWidth="1"/>
    <col min="15" max="113" width="26.1796875" bestFit="1" customWidth="1"/>
    <col min="114" max="114" width="31.1796875" bestFit="1" customWidth="1"/>
    <col min="115" max="115" width="16.1796875" bestFit="1" customWidth="1"/>
  </cols>
  <sheetData>
    <row r="8" spans="3:12" x14ac:dyDescent="0.35">
      <c r="C8" s="7" t="s">
        <v>416</v>
      </c>
      <c r="D8" t="s">
        <v>107</v>
      </c>
      <c r="E8" t="s">
        <v>108</v>
      </c>
      <c r="H8" s="7" t="s">
        <v>416</v>
      </c>
      <c r="I8" t="s">
        <v>108</v>
      </c>
      <c r="K8" s="7" t="s">
        <v>416</v>
      </c>
      <c r="L8" t="s">
        <v>112</v>
      </c>
    </row>
    <row r="9" spans="3:12" x14ac:dyDescent="0.35">
      <c r="C9" s="8" t="s">
        <v>66</v>
      </c>
      <c r="D9" s="31">
        <v>94</v>
      </c>
      <c r="E9" s="31">
        <v>24</v>
      </c>
      <c r="F9" s="13"/>
      <c r="H9" s="8" t="s">
        <v>832</v>
      </c>
      <c r="I9" s="31">
        <v>1</v>
      </c>
      <c r="K9" s="8" t="s">
        <v>382</v>
      </c>
      <c r="L9" s="31">
        <v>1</v>
      </c>
    </row>
    <row r="10" spans="3:12" x14ac:dyDescent="0.35">
      <c r="C10" s="8" t="s">
        <v>64</v>
      </c>
      <c r="D10" s="31">
        <v>211</v>
      </c>
      <c r="E10" s="31">
        <v>4</v>
      </c>
      <c r="F10" s="13"/>
      <c r="H10" s="8" t="s">
        <v>190</v>
      </c>
      <c r="I10" s="31">
        <v>2</v>
      </c>
      <c r="K10" s="8" t="s">
        <v>1083</v>
      </c>
      <c r="L10" s="31">
        <v>2</v>
      </c>
    </row>
    <row r="11" spans="3:12" x14ac:dyDescent="0.35">
      <c r="C11" s="8" t="s">
        <v>74</v>
      </c>
      <c r="D11" s="31">
        <v>80</v>
      </c>
      <c r="E11" s="31"/>
      <c r="F11" s="13"/>
      <c r="H11" s="8" t="s">
        <v>189</v>
      </c>
      <c r="I11" s="31">
        <v>4</v>
      </c>
      <c r="K11" s="8" t="s">
        <v>282</v>
      </c>
      <c r="L11" s="31">
        <v>2</v>
      </c>
    </row>
    <row r="12" spans="3:12" x14ac:dyDescent="0.35">
      <c r="C12" s="8" t="s">
        <v>59</v>
      </c>
      <c r="D12" s="31">
        <v>283</v>
      </c>
      <c r="E12" s="31">
        <v>79</v>
      </c>
      <c r="F12" s="13"/>
      <c r="H12" s="8" t="s">
        <v>34</v>
      </c>
      <c r="I12" s="31">
        <v>56</v>
      </c>
      <c r="K12" s="8" t="s">
        <v>360</v>
      </c>
      <c r="L12" s="31">
        <v>14</v>
      </c>
    </row>
    <row r="13" spans="3:12" x14ac:dyDescent="0.35">
      <c r="C13" s="8" t="s">
        <v>53</v>
      </c>
      <c r="D13" s="31">
        <v>497</v>
      </c>
      <c r="E13" s="31">
        <v>162</v>
      </c>
      <c r="F13" s="13"/>
      <c r="H13" s="8" t="s">
        <v>820</v>
      </c>
      <c r="I13" s="31">
        <v>1</v>
      </c>
      <c r="K13" s="8" t="s">
        <v>283</v>
      </c>
      <c r="L13" s="31">
        <v>1</v>
      </c>
    </row>
    <row r="14" spans="3:12" x14ac:dyDescent="0.35">
      <c r="C14" s="8" t="s">
        <v>46</v>
      </c>
      <c r="D14" s="31">
        <v>488</v>
      </c>
      <c r="E14" s="31">
        <v>49</v>
      </c>
      <c r="F14" s="13"/>
      <c r="H14" s="8" t="s">
        <v>834</v>
      </c>
      <c r="I14" s="31">
        <v>2</v>
      </c>
      <c r="K14" s="8" t="s">
        <v>728</v>
      </c>
      <c r="L14" s="31">
        <v>1</v>
      </c>
    </row>
    <row r="15" spans="3:12" x14ac:dyDescent="0.35">
      <c r="C15" s="8" t="s">
        <v>50</v>
      </c>
      <c r="D15" s="31">
        <v>36</v>
      </c>
      <c r="E15" s="31">
        <v>7</v>
      </c>
      <c r="F15" s="13"/>
      <c r="H15" s="8" t="s">
        <v>360</v>
      </c>
      <c r="I15" s="31">
        <v>1</v>
      </c>
      <c r="K15" s="8" t="s">
        <v>1032</v>
      </c>
      <c r="L15" s="31">
        <v>13</v>
      </c>
    </row>
    <row r="16" spans="3:12" x14ac:dyDescent="0.35">
      <c r="C16" s="8" t="s">
        <v>55</v>
      </c>
      <c r="D16" s="31">
        <v>437</v>
      </c>
      <c r="E16" s="31">
        <v>12</v>
      </c>
      <c r="F16" s="13"/>
      <c r="H16" s="8" t="s">
        <v>195</v>
      </c>
      <c r="I16" s="31">
        <v>19</v>
      </c>
      <c r="K16" s="8" t="s">
        <v>114</v>
      </c>
      <c r="L16" s="31">
        <v>7</v>
      </c>
    </row>
    <row r="17" spans="3:12" x14ac:dyDescent="0.35">
      <c r="C17" s="8" t="s">
        <v>105</v>
      </c>
      <c r="D17" s="31"/>
      <c r="E17" s="31"/>
      <c r="F17" s="13"/>
      <c r="H17" s="8" t="s">
        <v>35</v>
      </c>
      <c r="I17" s="31">
        <v>60</v>
      </c>
      <c r="K17" s="8" t="s">
        <v>481</v>
      </c>
      <c r="L17" s="31">
        <v>13</v>
      </c>
    </row>
    <row r="18" spans="3:12" x14ac:dyDescent="0.35">
      <c r="C18" s="8" t="s">
        <v>118</v>
      </c>
      <c r="D18" s="31">
        <v>17</v>
      </c>
      <c r="E18" s="31"/>
      <c r="F18" s="13"/>
      <c r="H18" s="8" t="s">
        <v>92</v>
      </c>
      <c r="I18" s="31">
        <v>34</v>
      </c>
      <c r="K18" s="8" t="s">
        <v>946</v>
      </c>
      <c r="L18" s="31">
        <v>66</v>
      </c>
    </row>
    <row r="19" spans="3:12" x14ac:dyDescent="0.35">
      <c r="C19" s="8" t="s">
        <v>121</v>
      </c>
      <c r="D19" s="31">
        <v>40</v>
      </c>
      <c r="E19" s="31">
        <v>20</v>
      </c>
      <c r="F19" s="13"/>
      <c r="H19" s="8" t="s">
        <v>31</v>
      </c>
      <c r="I19" s="31">
        <v>4</v>
      </c>
      <c r="K19" s="8" t="s">
        <v>793</v>
      </c>
      <c r="L19" s="31">
        <v>1</v>
      </c>
    </row>
    <row r="20" spans="3:12" x14ac:dyDescent="0.35">
      <c r="C20" s="8" t="s">
        <v>144</v>
      </c>
      <c r="D20" s="31">
        <v>47</v>
      </c>
      <c r="E20" s="31">
        <v>31</v>
      </c>
      <c r="F20" s="13"/>
      <c r="H20" s="8" t="s">
        <v>835</v>
      </c>
      <c r="I20" s="31">
        <v>27</v>
      </c>
      <c r="K20" s="8" t="s">
        <v>705</v>
      </c>
      <c r="L20" s="31">
        <v>29</v>
      </c>
    </row>
    <row r="21" spans="3:12" x14ac:dyDescent="0.35">
      <c r="C21" s="8" t="s">
        <v>148</v>
      </c>
      <c r="D21" s="31">
        <v>1</v>
      </c>
      <c r="E21" s="31">
        <v>1</v>
      </c>
      <c r="F21" s="13"/>
      <c r="H21" s="8" t="s">
        <v>94</v>
      </c>
      <c r="I21" s="31">
        <v>12</v>
      </c>
      <c r="K21" s="8" t="s">
        <v>687</v>
      </c>
      <c r="L21" s="31">
        <v>1</v>
      </c>
    </row>
    <row r="22" spans="3:12" x14ac:dyDescent="0.35">
      <c r="C22" s="8" t="s">
        <v>149</v>
      </c>
      <c r="D22" s="31">
        <v>2</v>
      </c>
      <c r="E22" s="31">
        <v>2</v>
      </c>
      <c r="F22" s="13"/>
      <c r="H22" s="8" t="s">
        <v>146</v>
      </c>
      <c r="I22" s="31">
        <v>2</v>
      </c>
      <c r="K22" s="8" t="s">
        <v>48</v>
      </c>
      <c r="L22" s="31">
        <v>1206</v>
      </c>
    </row>
    <row r="23" spans="3:12" x14ac:dyDescent="0.35">
      <c r="C23" s="8" t="s">
        <v>225</v>
      </c>
      <c r="D23" s="31">
        <v>30</v>
      </c>
      <c r="E23" s="31">
        <v>4</v>
      </c>
      <c r="F23" s="13"/>
      <c r="H23" s="8" t="s">
        <v>828</v>
      </c>
      <c r="I23" s="31">
        <v>8</v>
      </c>
      <c r="K23" s="8" t="s">
        <v>18</v>
      </c>
      <c r="L23" s="31">
        <v>4</v>
      </c>
    </row>
    <row r="24" spans="3:12" x14ac:dyDescent="0.35">
      <c r="C24" s="8" t="s">
        <v>403</v>
      </c>
      <c r="D24" s="31">
        <v>17</v>
      </c>
      <c r="E24" s="31">
        <v>1</v>
      </c>
      <c r="F24" s="13"/>
      <c r="H24" s="8" t="s">
        <v>827</v>
      </c>
      <c r="I24" s="31">
        <v>47</v>
      </c>
      <c r="K24" s="8" t="s">
        <v>220</v>
      </c>
      <c r="L24" s="31">
        <v>31</v>
      </c>
    </row>
    <row r="25" spans="3:12" x14ac:dyDescent="0.35">
      <c r="C25" s="8" t="s">
        <v>573</v>
      </c>
      <c r="D25" s="31">
        <v>5</v>
      </c>
      <c r="E25" s="31"/>
      <c r="F25" s="13"/>
      <c r="H25" s="8" t="s">
        <v>40</v>
      </c>
      <c r="I25" s="31">
        <v>9</v>
      </c>
      <c r="K25" s="8" t="s">
        <v>16</v>
      </c>
      <c r="L25" s="31">
        <v>47</v>
      </c>
    </row>
    <row r="26" spans="3:12" x14ac:dyDescent="0.35">
      <c r="C26" s="8" t="s">
        <v>760</v>
      </c>
      <c r="D26" s="31">
        <v>1</v>
      </c>
      <c r="E26" s="31"/>
      <c r="H26" s="8" t="s">
        <v>39</v>
      </c>
      <c r="I26" s="31">
        <v>12</v>
      </c>
      <c r="K26" s="8" t="s">
        <v>656</v>
      </c>
      <c r="L26" s="31">
        <v>5</v>
      </c>
    </row>
    <row r="27" spans="3:12" x14ac:dyDescent="0.35">
      <c r="C27" s="8" t="s">
        <v>1138</v>
      </c>
      <c r="D27" s="31">
        <v>1</v>
      </c>
      <c r="E27" s="31"/>
      <c r="H27" s="8" t="s">
        <v>109</v>
      </c>
      <c r="I27" s="31">
        <v>4</v>
      </c>
      <c r="K27" s="8" t="s">
        <v>706</v>
      </c>
      <c r="L27" s="31">
        <v>1</v>
      </c>
    </row>
    <row r="28" spans="3:12" x14ac:dyDescent="0.35">
      <c r="C28" s="8" t="s">
        <v>106</v>
      </c>
      <c r="D28" s="31">
        <v>2287</v>
      </c>
      <c r="E28" s="31">
        <v>396</v>
      </c>
      <c r="H28" s="8" t="s">
        <v>111</v>
      </c>
      <c r="I28" s="31">
        <v>16</v>
      </c>
      <c r="K28" s="8" t="s">
        <v>450</v>
      </c>
      <c r="L28" s="31">
        <v>5</v>
      </c>
    </row>
    <row r="29" spans="3:12" x14ac:dyDescent="0.35">
      <c r="H29" s="8" t="s">
        <v>38</v>
      </c>
      <c r="I29" s="31">
        <v>8</v>
      </c>
      <c r="K29" s="8" t="s">
        <v>106</v>
      </c>
      <c r="L29" s="31">
        <v>1450</v>
      </c>
    </row>
    <row r="30" spans="3:12" x14ac:dyDescent="0.35">
      <c r="H30" s="8" t="s">
        <v>98</v>
      </c>
      <c r="I30" s="31">
        <v>22</v>
      </c>
    </row>
    <row r="31" spans="3:12" x14ac:dyDescent="0.35">
      <c r="H31" s="8" t="s">
        <v>838</v>
      </c>
      <c r="I31" s="31">
        <v>40</v>
      </c>
    </row>
    <row r="32" spans="3:12" x14ac:dyDescent="0.35">
      <c r="H32" s="8" t="s">
        <v>704</v>
      </c>
      <c r="I32" s="31">
        <v>3</v>
      </c>
      <c r="K32" t="s">
        <v>113</v>
      </c>
    </row>
    <row r="33" spans="4:14" x14ac:dyDescent="0.35">
      <c r="H33" s="8" t="s">
        <v>7</v>
      </c>
      <c r="I33" s="31">
        <v>1</v>
      </c>
      <c r="K33" s="31">
        <v>1841</v>
      </c>
    </row>
    <row r="34" spans="4:14" x14ac:dyDescent="0.35">
      <c r="D34" s="7" t="s">
        <v>416</v>
      </c>
      <c r="E34" t="s">
        <v>107</v>
      </c>
      <c r="F34" t="s">
        <v>116</v>
      </c>
      <c r="H34" s="8" t="s">
        <v>754</v>
      </c>
      <c r="I34" s="31">
        <v>1</v>
      </c>
    </row>
    <row r="35" spans="4:14" x14ac:dyDescent="0.35">
      <c r="D35" s="8" t="s">
        <v>66</v>
      </c>
      <c r="E35" s="31">
        <v>94</v>
      </c>
      <c r="F35" s="31">
        <v>43</v>
      </c>
      <c r="H35" s="8" t="s">
        <v>106</v>
      </c>
      <c r="I35" s="31">
        <v>396</v>
      </c>
      <c r="L35" s="7" t="s">
        <v>416</v>
      </c>
      <c r="M35" t="s">
        <v>755</v>
      </c>
      <c r="N35" t="s">
        <v>113</v>
      </c>
    </row>
    <row r="36" spans="4:14" x14ac:dyDescent="0.35">
      <c r="D36" s="8" t="s">
        <v>64</v>
      </c>
      <c r="E36" s="31">
        <v>211</v>
      </c>
      <c r="F36" s="31">
        <v>176</v>
      </c>
      <c r="L36" s="8" t="s">
        <v>832</v>
      </c>
      <c r="M36" s="31">
        <v>40</v>
      </c>
      <c r="N36" s="31"/>
    </row>
    <row r="37" spans="4:14" x14ac:dyDescent="0.35">
      <c r="D37" s="8" t="s">
        <v>74</v>
      </c>
      <c r="E37" s="31">
        <v>80</v>
      </c>
      <c r="F37" s="31">
        <v>11</v>
      </c>
      <c r="H37" s="7" t="s">
        <v>416</v>
      </c>
      <c r="I37" t="s">
        <v>373</v>
      </c>
      <c r="L37" s="8" t="s">
        <v>190</v>
      </c>
      <c r="M37" s="31">
        <v>48</v>
      </c>
      <c r="N37" s="31"/>
    </row>
    <row r="38" spans="4:14" x14ac:dyDescent="0.35">
      <c r="D38" s="8" t="s">
        <v>59</v>
      </c>
      <c r="E38" s="31">
        <v>283</v>
      </c>
      <c r="F38" s="31">
        <v>160</v>
      </c>
      <c r="H38" s="8" t="s">
        <v>66</v>
      </c>
      <c r="I38" s="31"/>
      <c r="L38" s="8" t="s">
        <v>189</v>
      </c>
      <c r="M38" s="31">
        <v>46</v>
      </c>
      <c r="N38" s="31"/>
    </row>
    <row r="39" spans="4:14" x14ac:dyDescent="0.35">
      <c r="D39" s="8" t="s">
        <v>53</v>
      </c>
      <c r="E39" s="31">
        <v>497</v>
      </c>
      <c r="F39" s="31">
        <v>216</v>
      </c>
      <c r="H39" s="12" t="s">
        <v>34</v>
      </c>
      <c r="I39" s="31">
        <v>4</v>
      </c>
      <c r="L39" s="8" t="s">
        <v>34</v>
      </c>
      <c r="M39" s="31">
        <v>1217</v>
      </c>
      <c r="N39" s="31"/>
    </row>
    <row r="40" spans="4:14" x14ac:dyDescent="0.35">
      <c r="D40" s="8" t="s">
        <v>115</v>
      </c>
      <c r="E40" s="31">
        <v>488</v>
      </c>
      <c r="F40" s="31">
        <v>143</v>
      </c>
      <c r="H40" s="8" t="s">
        <v>74</v>
      </c>
      <c r="I40" s="31"/>
      <c r="L40" s="8" t="s">
        <v>820</v>
      </c>
      <c r="M40" s="31">
        <v>5</v>
      </c>
      <c r="N40" s="31"/>
    </row>
    <row r="41" spans="4:14" x14ac:dyDescent="0.35">
      <c r="D41" s="8" t="s">
        <v>225</v>
      </c>
      <c r="E41" s="31">
        <v>30</v>
      </c>
      <c r="F41" s="31">
        <v>5</v>
      </c>
      <c r="H41" s="12" t="s">
        <v>105</v>
      </c>
      <c r="I41" s="31">
        <v>1</v>
      </c>
      <c r="L41" s="8" t="s">
        <v>809</v>
      </c>
      <c r="M41" s="31">
        <v>22</v>
      </c>
      <c r="N41" s="31"/>
    </row>
    <row r="42" spans="4:14" x14ac:dyDescent="0.35">
      <c r="D42" s="8" t="s">
        <v>573</v>
      </c>
      <c r="E42" s="31">
        <v>5</v>
      </c>
      <c r="F42" s="31">
        <v>4</v>
      </c>
      <c r="H42" s="8" t="s">
        <v>59</v>
      </c>
      <c r="I42" s="31"/>
      <c r="L42" s="8" t="s">
        <v>360</v>
      </c>
      <c r="M42" s="31">
        <v>17</v>
      </c>
      <c r="N42" s="31"/>
    </row>
    <row r="43" spans="4:14" x14ac:dyDescent="0.35">
      <c r="D43" s="8" t="s">
        <v>149</v>
      </c>
      <c r="E43" s="31">
        <v>3</v>
      </c>
      <c r="F43" s="31"/>
      <c r="H43" s="12" t="s">
        <v>105</v>
      </c>
      <c r="I43" s="31">
        <v>4</v>
      </c>
      <c r="L43" s="8" t="s">
        <v>195</v>
      </c>
      <c r="M43" s="31">
        <v>407</v>
      </c>
      <c r="N43" s="31"/>
    </row>
    <row r="44" spans="4:14" x14ac:dyDescent="0.35">
      <c r="D44" s="8" t="s">
        <v>121</v>
      </c>
      <c r="E44" s="31">
        <v>40</v>
      </c>
      <c r="F44" s="31">
        <v>12</v>
      </c>
      <c r="H44" s="12" t="s">
        <v>146</v>
      </c>
      <c r="I44" s="31">
        <v>1</v>
      </c>
      <c r="L44" s="8" t="s">
        <v>35</v>
      </c>
      <c r="M44" s="31">
        <v>1354</v>
      </c>
      <c r="N44" s="31"/>
    </row>
    <row r="45" spans="4:14" x14ac:dyDescent="0.35">
      <c r="D45" s="8" t="s">
        <v>284</v>
      </c>
      <c r="E45" s="31">
        <v>47</v>
      </c>
      <c r="F45" s="31">
        <v>12</v>
      </c>
      <c r="H45" s="12" t="s">
        <v>828</v>
      </c>
      <c r="I45" s="31">
        <v>2</v>
      </c>
      <c r="L45" s="8" t="s">
        <v>92</v>
      </c>
      <c r="M45" s="31">
        <v>781</v>
      </c>
      <c r="N45" s="31"/>
    </row>
    <row r="46" spans="4:14" x14ac:dyDescent="0.35">
      <c r="D46" s="8" t="s">
        <v>50</v>
      </c>
      <c r="E46" s="31">
        <v>36</v>
      </c>
      <c r="F46" s="31">
        <v>5</v>
      </c>
      <c r="H46" s="8" t="s">
        <v>53</v>
      </c>
      <c r="I46" s="31"/>
      <c r="L46" s="8" t="s">
        <v>634</v>
      </c>
      <c r="M46" s="31">
        <v>88</v>
      </c>
      <c r="N46" s="31"/>
    </row>
    <row r="47" spans="4:14" x14ac:dyDescent="0.35">
      <c r="D47" s="8" t="s">
        <v>118</v>
      </c>
      <c r="E47" s="31">
        <v>17</v>
      </c>
      <c r="F47" s="31">
        <v>15</v>
      </c>
      <c r="H47" s="12" t="s">
        <v>105</v>
      </c>
      <c r="I47" s="31">
        <v>6</v>
      </c>
      <c r="L47" s="8" t="s">
        <v>833</v>
      </c>
      <c r="M47" s="31">
        <v>573</v>
      </c>
      <c r="N47" s="31"/>
    </row>
    <row r="48" spans="4:14" x14ac:dyDescent="0.35">
      <c r="D48" s="8" t="s">
        <v>1138</v>
      </c>
      <c r="E48" s="31">
        <v>1</v>
      </c>
      <c r="F48" s="31"/>
      <c r="H48" s="12" t="s">
        <v>34</v>
      </c>
      <c r="I48" s="31">
        <v>1</v>
      </c>
      <c r="L48" s="8" t="s">
        <v>94</v>
      </c>
      <c r="M48" s="31">
        <v>270</v>
      </c>
      <c r="N48" s="31"/>
    </row>
    <row r="49" spans="2:14" x14ac:dyDescent="0.35">
      <c r="D49" s="8" t="s">
        <v>55</v>
      </c>
      <c r="E49" s="31">
        <v>437</v>
      </c>
      <c r="F49" s="31">
        <v>162</v>
      </c>
      <c r="H49" s="12" t="s">
        <v>820</v>
      </c>
      <c r="I49" s="31">
        <v>1</v>
      </c>
      <c r="L49" s="8" t="s">
        <v>146</v>
      </c>
      <c r="M49" s="31">
        <v>16</v>
      </c>
      <c r="N49" s="31"/>
    </row>
    <row r="50" spans="2:14" x14ac:dyDescent="0.35">
      <c r="D50" s="8" t="s">
        <v>403</v>
      </c>
      <c r="E50" s="31">
        <v>17</v>
      </c>
      <c r="F50" s="31">
        <v>9</v>
      </c>
      <c r="H50" s="12" t="s">
        <v>195</v>
      </c>
      <c r="I50" s="31">
        <v>1</v>
      </c>
      <c r="L50" s="8" t="s">
        <v>828</v>
      </c>
      <c r="M50" s="31">
        <v>58</v>
      </c>
      <c r="N50" s="31"/>
    </row>
    <row r="51" spans="2:14" x14ac:dyDescent="0.35">
      <c r="D51" s="8" t="s">
        <v>760</v>
      </c>
      <c r="E51" s="31">
        <v>1</v>
      </c>
      <c r="F51" s="31"/>
      <c r="H51" s="12" t="s">
        <v>35</v>
      </c>
      <c r="I51" s="31">
        <v>1</v>
      </c>
      <c r="L51" s="8" t="s">
        <v>827</v>
      </c>
      <c r="M51" s="31">
        <v>927</v>
      </c>
      <c r="N51" s="31"/>
    </row>
    <row r="52" spans="2:14" x14ac:dyDescent="0.35">
      <c r="D52" s="8" t="s">
        <v>106</v>
      </c>
      <c r="E52" s="31">
        <v>2287</v>
      </c>
      <c r="F52" s="31">
        <v>973</v>
      </c>
      <c r="H52" s="12" t="s">
        <v>835</v>
      </c>
      <c r="I52" s="31">
        <v>1</v>
      </c>
      <c r="L52" s="8" t="s">
        <v>40</v>
      </c>
      <c r="M52" s="31">
        <v>182</v>
      </c>
      <c r="N52" s="31"/>
    </row>
    <row r="53" spans="2:14" x14ac:dyDescent="0.35">
      <c r="H53" s="12" t="s">
        <v>146</v>
      </c>
      <c r="I53" s="31">
        <v>1</v>
      </c>
      <c r="L53" s="8" t="s">
        <v>293</v>
      </c>
      <c r="M53" s="31">
        <v>270</v>
      </c>
      <c r="N53" s="31"/>
    </row>
    <row r="54" spans="2:14" x14ac:dyDescent="0.35">
      <c r="H54" s="12" t="s">
        <v>828</v>
      </c>
      <c r="I54" s="31">
        <v>5</v>
      </c>
      <c r="L54" s="8" t="s">
        <v>109</v>
      </c>
      <c r="M54" s="31">
        <v>50</v>
      </c>
      <c r="N54" s="31"/>
    </row>
    <row r="55" spans="2:14" x14ac:dyDescent="0.35">
      <c r="H55" s="12" t="s">
        <v>827</v>
      </c>
      <c r="I55" s="31">
        <v>2</v>
      </c>
      <c r="L55" s="8" t="s">
        <v>110</v>
      </c>
      <c r="M55" s="31">
        <v>34</v>
      </c>
      <c r="N55" s="31"/>
    </row>
    <row r="56" spans="2:14" x14ac:dyDescent="0.35">
      <c r="H56" s="12" t="s">
        <v>40</v>
      </c>
      <c r="I56" s="31">
        <v>1</v>
      </c>
      <c r="L56" s="8" t="s">
        <v>111</v>
      </c>
      <c r="M56" s="31">
        <v>92</v>
      </c>
      <c r="N56" s="31"/>
    </row>
    <row r="57" spans="2:14" x14ac:dyDescent="0.35">
      <c r="B57" s="7" t="s">
        <v>416</v>
      </c>
      <c r="C57" t="s">
        <v>417</v>
      </c>
      <c r="H57" s="12" t="s">
        <v>38</v>
      </c>
      <c r="I57" s="31">
        <v>1</v>
      </c>
      <c r="L57" s="8" t="s">
        <v>38</v>
      </c>
      <c r="M57" s="31">
        <v>134</v>
      </c>
      <c r="N57" s="31"/>
    </row>
    <row r="58" spans="2:14" x14ac:dyDescent="0.35">
      <c r="B58" s="8" t="s">
        <v>105</v>
      </c>
      <c r="C58" s="31">
        <v>228</v>
      </c>
      <c r="H58" s="12" t="s">
        <v>98</v>
      </c>
      <c r="I58" s="31">
        <v>1</v>
      </c>
      <c r="L58" s="8" t="s">
        <v>98</v>
      </c>
      <c r="M58" s="31">
        <v>490</v>
      </c>
      <c r="N58" s="31"/>
    </row>
    <row r="59" spans="2:14" x14ac:dyDescent="0.35">
      <c r="B59" s="8" t="s">
        <v>422</v>
      </c>
      <c r="C59" s="31">
        <v>38</v>
      </c>
      <c r="H59" s="12" t="s">
        <v>838</v>
      </c>
      <c r="I59" s="31">
        <v>2</v>
      </c>
      <c r="L59" s="8" t="s">
        <v>838</v>
      </c>
      <c r="M59" s="31">
        <v>858</v>
      </c>
      <c r="N59" s="31">
        <v>1</v>
      </c>
    </row>
    <row r="60" spans="2:14" x14ac:dyDescent="0.35">
      <c r="B60" s="8" t="s">
        <v>166</v>
      </c>
      <c r="C60" s="31">
        <v>2</v>
      </c>
      <c r="H60" s="12" t="s">
        <v>704</v>
      </c>
      <c r="I60" s="31">
        <v>3</v>
      </c>
      <c r="L60" s="8" t="s">
        <v>649</v>
      </c>
      <c r="M60" s="31">
        <v>28</v>
      </c>
      <c r="N60" s="31"/>
    </row>
    <row r="61" spans="2:14" x14ac:dyDescent="0.35">
      <c r="B61" s="8" t="s">
        <v>277</v>
      </c>
      <c r="C61" s="31">
        <v>1</v>
      </c>
      <c r="H61" s="8" t="s">
        <v>115</v>
      </c>
      <c r="I61" s="31"/>
      <c r="L61" s="8" t="s">
        <v>648</v>
      </c>
      <c r="M61" s="31">
        <v>24</v>
      </c>
      <c r="N61" s="31"/>
    </row>
    <row r="62" spans="2:14" x14ac:dyDescent="0.35">
      <c r="B62" s="8" t="s">
        <v>387</v>
      </c>
      <c r="C62" s="31">
        <v>7</v>
      </c>
      <c r="H62" s="12" t="s">
        <v>105</v>
      </c>
      <c r="I62" s="31">
        <v>10</v>
      </c>
      <c r="L62" s="8" t="s">
        <v>731</v>
      </c>
      <c r="M62" s="31">
        <v>26</v>
      </c>
      <c r="N62" s="31"/>
    </row>
    <row r="63" spans="2:14" x14ac:dyDescent="0.35">
      <c r="B63" s="8" t="s">
        <v>563</v>
      </c>
      <c r="C63" s="31">
        <v>17</v>
      </c>
      <c r="H63" s="12" t="s">
        <v>835</v>
      </c>
      <c r="I63" s="31">
        <v>1</v>
      </c>
      <c r="L63" s="8" t="s">
        <v>105</v>
      </c>
      <c r="M63" s="31">
        <v>34361</v>
      </c>
      <c r="N63" s="31">
        <v>1840</v>
      </c>
    </row>
    <row r="64" spans="2:14" x14ac:dyDescent="0.35">
      <c r="B64" s="8" t="s">
        <v>558</v>
      </c>
      <c r="C64" s="31">
        <v>1</v>
      </c>
      <c r="H64" s="12" t="s">
        <v>828</v>
      </c>
      <c r="I64" s="31">
        <v>1</v>
      </c>
      <c r="L64" s="8" t="s">
        <v>106</v>
      </c>
      <c r="M64" s="31">
        <v>42418</v>
      </c>
      <c r="N64" s="31">
        <v>1841</v>
      </c>
    </row>
    <row r="65" spans="2:15" x14ac:dyDescent="0.35">
      <c r="B65" s="8" t="s">
        <v>591</v>
      </c>
      <c r="C65" s="31">
        <v>3</v>
      </c>
      <c r="H65" s="12" t="s">
        <v>827</v>
      </c>
      <c r="I65" s="31">
        <v>1</v>
      </c>
      <c r="O65" s="1" t="s">
        <v>868</v>
      </c>
    </row>
    <row r="66" spans="2:15" x14ac:dyDescent="0.35">
      <c r="B66" s="8" t="s">
        <v>406</v>
      </c>
      <c r="C66" s="31">
        <v>14</v>
      </c>
      <c r="H66" s="8" t="s">
        <v>760</v>
      </c>
      <c r="I66" s="31"/>
      <c r="O66">
        <f>SUM(M36:M62)</f>
        <v>8057</v>
      </c>
    </row>
    <row r="67" spans="2:15" x14ac:dyDescent="0.35">
      <c r="B67" s="8" t="s">
        <v>580</v>
      </c>
      <c r="C67" s="31">
        <v>1</v>
      </c>
      <c r="H67" s="12" t="s">
        <v>105</v>
      </c>
      <c r="I67" s="31">
        <v>1</v>
      </c>
    </row>
    <row r="68" spans="2:15" x14ac:dyDescent="0.35">
      <c r="B68" s="8" t="s">
        <v>593</v>
      </c>
      <c r="C68" s="31">
        <v>1</v>
      </c>
      <c r="H68" s="8" t="s">
        <v>106</v>
      </c>
      <c r="I68" s="31">
        <v>53</v>
      </c>
    </row>
    <row r="69" spans="2:15" x14ac:dyDescent="0.35">
      <c r="B69" s="8" t="s">
        <v>866</v>
      </c>
      <c r="C69" s="31">
        <v>2</v>
      </c>
    </row>
    <row r="70" spans="2:15" x14ac:dyDescent="0.35">
      <c r="B70" s="8" t="s">
        <v>707</v>
      </c>
      <c r="C70" s="31">
        <v>1</v>
      </c>
    </row>
    <row r="71" spans="2:15" x14ac:dyDescent="0.35">
      <c r="B71" s="8" t="s">
        <v>272</v>
      </c>
      <c r="C71" s="31">
        <v>4</v>
      </c>
    </row>
    <row r="72" spans="2:15" x14ac:dyDescent="0.35">
      <c r="B72" s="8" t="s">
        <v>560</v>
      </c>
      <c r="C72" s="31">
        <v>3</v>
      </c>
    </row>
    <row r="73" spans="2:15" x14ac:dyDescent="0.35">
      <c r="B73" s="8" t="s">
        <v>723</v>
      </c>
      <c r="C73" s="31">
        <v>7</v>
      </c>
    </row>
    <row r="74" spans="2:15" x14ac:dyDescent="0.35">
      <c r="B74" s="8" t="s">
        <v>1223</v>
      </c>
      <c r="C74" s="31">
        <v>1</v>
      </c>
      <c r="F74" t="s">
        <v>869</v>
      </c>
      <c r="G74" t="s">
        <v>870</v>
      </c>
      <c r="H74" t="s">
        <v>108</v>
      </c>
    </row>
    <row r="75" spans="2:15" x14ac:dyDescent="0.35">
      <c r="B75" s="8" t="s">
        <v>1220</v>
      </c>
      <c r="C75" s="31">
        <v>1</v>
      </c>
      <c r="F75" s="31">
        <v>127</v>
      </c>
      <c r="G75" s="31">
        <v>973</v>
      </c>
      <c r="H75" s="31">
        <v>396</v>
      </c>
    </row>
    <row r="76" spans="2:15" x14ac:dyDescent="0.35">
      <c r="B76" s="8" t="s">
        <v>960</v>
      </c>
      <c r="C76" s="31">
        <v>2</v>
      </c>
    </row>
    <row r="77" spans="2:15" x14ac:dyDescent="0.35">
      <c r="B77" s="8" t="s">
        <v>1042</v>
      </c>
      <c r="C77" s="31">
        <v>10</v>
      </c>
    </row>
    <row r="78" spans="2:15" x14ac:dyDescent="0.35">
      <c r="B78" s="8" t="s">
        <v>423</v>
      </c>
      <c r="C78" s="31">
        <v>51</v>
      </c>
    </row>
    <row r="79" spans="2:15" x14ac:dyDescent="0.35">
      <c r="B79" s="8" t="s">
        <v>152</v>
      </c>
      <c r="C79" s="31">
        <v>1</v>
      </c>
    </row>
    <row r="80" spans="2:15" x14ac:dyDescent="0.35">
      <c r="B80" s="8" t="s">
        <v>1141</v>
      </c>
      <c r="C80" s="31">
        <v>4</v>
      </c>
    </row>
    <row r="81" spans="2:8" x14ac:dyDescent="0.35">
      <c r="B81" s="8" t="s">
        <v>319</v>
      </c>
      <c r="C81" s="31">
        <v>1</v>
      </c>
    </row>
    <row r="82" spans="2:8" x14ac:dyDescent="0.35">
      <c r="B82" s="8" t="s">
        <v>865</v>
      </c>
      <c r="C82" s="31">
        <v>3</v>
      </c>
    </row>
    <row r="83" spans="2:8" x14ac:dyDescent="0.35">
      <c r="B83" s="8" t="s">
        <v>587</v>
      </c>
      <c r="C83" s="31">
        <v>6</v>
      </c>
    </row>
    <row r="84" spans="2:8" x14ac:dyDescent="0.35">
      <c r="B84" s="8" t="s">
        <v>602</v>
      </c>
      <c r="C84" s="31">
        <v>1</v>
      </c>
    </row>
    <row r="85" spans="2:8" x14ac:dyDescent="0.35">
      <c r="B85" s="8" t="s">
        <v>628</v>
      </c>
      <c r="C85" s="31">
        <v>1</v>
      </c>
    </row>
    <row r="86" spans="2:8" x14ac:dyDescent="0.35">
      <c r="B86" s="8" t="s">
        <v>589</v>
      </c>
      <c r="C86" s="31">
        <v>1</v>
      </c>
      <c r="G86" s="7" t="s">
        <v>416</v>
      </c>
      <c r="H86" t="s">
        <v>1434</v>
      </c>
    </row>
    <row r="87" spans="2:8" x14ac:dyDescent="0.35">
      <c r="B87" s="8" t="s">
        <v>446</v>
      </c>
      <c r="C87" s="31">
        <v>3</v>
      </c>
      <c r="G87" s="8" t="s">
        <v>66</v>
      </c>
      <c r="H87" s="31">
        <v>24</v>
      </c>
    </row>
    <row r="88" spans="2:8" x14ac:dyDescent="0.35">
      <c r="B88" s="8" t="s">
        <v>1228</v>
      </c>
      <c r="C88" s="31">
        <v>3</v>
      </c>
      <c r="G88" s="8" t="s">
        <v>64</v>
      </c>
      <c r="H88" s="31">
        <v>162</v>
      </c>
    </row>
    <row r="89" spans="2:8" x14ac:dyDescent="0.35">
      <c r="B89" s="8" t="s">
        <v>420</v>
      </c>
      <c r="C89" s="31">
        <v>76</v>
      </c>
      <c r="G89" s="8" t="s">
        <v>74</v>
      </c>
      <c r="H89" s="31">
        <v>72</v>
      </c>
    </row>
    <row r="90" spans="2:8" x14ac:dyDescent="0.35">
      <c r="B90" s="8" t="s">
        <v>288</v>
      </c>
      <c r="C90" s="31">
        <v>2</v>
      </c>
      <c r="G90" s="8" t="s">
        <v>59</v>
      </c>
      <c r="H90" s="31">
        <v>278</v>
      </c>
    </row>
    <row r="91" spans="2:8" x14ac:dyDescent="0.35">
      <c r="B91" s="8" t="s">
        <v>708</v>
      </c>
      <c r="C91" s="31">
        <v>1</v>
      </c>
      <c r="G91" s="8" t="s">
        <v>53</v>
      </c>
      <c r="H91" s="31">
        <v>473</v>
      </c>
    </row>
    <row r="92" spans="2:8" x14ac:dyDescent="0.35">
      <c r="B92" s="8" t="s">
        <v>399</v>
      </c>
      <c r="C92" s="31">
        <v>1</v>
      </c>
      <c r="G92" s="8" t="s">
        <v>46</v>
      </c>
      <c r="H92" s="31">
        <v>471</v>
      </c>
    </row>
    <row r="93" spans="2:8" x14ac:dyDescent="0.35">
      <c r="B93" s="8" t="s">
        <v>168</v>
      </c>
      <c r="C93" s="31">
        <v>1</v>
      </c>
      <c r="G93" s="8" t="s">
        <v>225</v>
      </c>
      <c r="H93" s="31">
        <v>24</v>
      </c>
    </row>
    <row r="94" spans="2:8" x14ac:dyDescent="0.35">
      <c r="B94" s="8" t="s">
        <v>552</v>
      </c>
      <c r="C94" s="31">
        <v>1</v>
      </c>
      <c r="G94" s="8" t="s">
        <v>573</v>
      </c>
      <c r="H94" s="31">
        <v>3</v>
      </c>
    </row>
    <row r="95" spans="2:8" x14ac:dyDescent="0.35">
      <c r="B95" s="8" t="s">
        <v>943</v>
      </c>
      <c r="C95" s="31">
        <v>1</v>
      </c>
      <c r="G95" s="8" t="s">
        <v>149</v>
      </c>
      <c r="H95" s="31">
        <v>2</v>
      </c>
    </row>
    <row r="96" spans="2:8" x14ac:dyDescent="0.35">
      <c r="B96" s="8" t="s">
        <v>733</v>
      </c>
      <c r="C96" s="31">
        <v>1</v>
      </c>
      <c r="G96" s="8" t="s">
        <v>148</v>
      </c>
      <c r="H96" s="31">
        <v>1</v>
      </c>
    </row>
    <row r="97" spans="2:8" x14ac:dyDescent="0.35">
      <c r="B97" s="8" t="s">
        <v>424</v>
      </c>
      <c r="C97" s="31">
        <v>64</v>
      </c>
      <c r="G97" s="8" t="s">
        <v>121</v>
      </c>
      <c r="H97" s="31">
        <v>39</v>
      </c>
    </row>
    <row r="98" spans="2:8" x14ac:dyDescent="0.35">
      <c r="B98" s="8" t="s">
        <v>1010</v>
      </c>
      <c r="C98" s="31">
        <v>1</v>
      </c>
      <c r="G98" s="8" t="s">
        <v>144</v>
      </c>
      <c r="H98" s="31">
        <v>46</v>
      </c>
    </row>
    <row r="99" spans="2:8" x14ac:dyDescent="0.35">
      <c r="B99" s="8" t="s">
        <v>813</v>
      </c>
      <c r="C99" s="31">
        <v>4</v>
      </c>
      <c r="G99" s="8" t="s">
        <v>50</v>
      </c>
      <c r="H99" s="31">
        <v>36</v>
      </c>
    </row>
    <row r="100" spans="2:8" x14ac:dyDescent="0.35">
      <c r="B100" s="8" t="s">
        <v>433</v>
      </c>
      <c r="C100" s="31">
        <v>2</v>
      </c>
      <c r="G100" s="8" t="s">
        <v>118</v>
      </c>
      <c r="H100" s="31">
        <v>9</v>
      </c>
    </row>
    <row r="101" spans="2:8" x14ac:dyDescent="0.35">
      <c r="B101" s="8" t="s">
        <v>861</v>
      </c>
      <c r="C101" s="31">
        <v>2</v>
      </c>
      <c r="G101" s="8" t="s">
        <v>1138</v>
      </c>
      <c r="H101" s="31">
        <v>1</v>
      </c>
    </row>
    <row r="102" spans="2:8" x14ac:dyDescent="0.35">
      <c r="B102" s="8" t="s">
        <v>1051</v>
      </c>
      <c r="C102" s="31">
        <v>1</v>
      </c>
      <c r="G102" s="8" t="s">
        <v>55</v>
      </c>
      <c r="H102" s="31">
        <v>417</v>
      </c>
    </row>
    <row r="103" spans="2:8" x14ac:dyDescent="0.35">
      <c r="B103" s="8" t="s">
        <v>1069</v>
      </c>
      <c r="C103" s="31">
        <v>1</v>
      </c>
      <c r="G103" s="12">
        <v>8</v>
      </c>
      <c r="H103" s="31">
        <v>4</v>
      </c>
    </row>
    <row r="104" spans="2:8" x14ac:dyDescent="0.35">
      <c r="B104" s="8" t="s">
        <v>1096</v>
      </c>
      <c r="C104" s="31">
        <v>1</v>
      </c>
      <c r="G104" s="12">
        <v>10</v>
      </c>
      <c r="H104" s="31">
        <v>14</v>
      </c>
    </row>
    <row r="105" spans="2:8" x14ac:dyDescent="0.35">
      <c r="B105" s="8" t="s">
        <v>56</v>
      </c>
      <c r="C105" s="31">
        <v>1</v>
      </c>
      <c r="G105" s="12" t="s">
        <v>628</v>
      </c>
      <c r="H105" s="31">
        <v>1</v>
      </c>
    </row>
    <row r="106" spans="2:8" x14ac:dyDescent="0.35">
      <c r="B106" s="8" t="s">
        <v>418</v>
      </c>
      <c r="C106" s="31">
        <v>86</v>
      </c>
      <c r="G106" s="12" t="s">
        <v>943</v>
      </c>
      <c r="H106" s="31">
        <v>1</v>
      </c>
    </row>
    <row r="107" spans="2:8" x14ac:dyDescent="0.35">
      <c r="B107" s="8" t="s">
        <v>165</v>
      </c>
      <c r="C107" s="31">
        <v>2</v>
      </c>
      <c r="G107" s="12" t="s">
        <v>733</v>
      </c>
      <c r="H107" s="31">
        <v>1</v>
      </c>
    </row>
    <row r="108" spans="2:8" x14ac:dyDescent="0.35">
      <c r="B108" s="8" t="s">
        <v>567</v>
      </c>
      <c r="C108" s="31">
        <v>4</v>
      </c>
      <c r="G108" s="12" t="s">
        <v>433</v>
      </c>
      <c r="H108" s="31">
        <v>2</v>
      </c>
    </row>
    <row r="109" spans="2:8" x14ac:dyDescent="0.35">
      <c r="B109" s="8" t="s">
        <v>183</v>
      </c>
      <c r="C109" s="31">
        <v>9</v>
      </c>
      <c r="G109" s="12" t="s">
        <v>56</v>
      </c>
      <c r="H109" s="31">
        <v>1</v>
      </c>
    </row>
    <row r="110" spans="2:8" x14ac:dyDescent="0.35">
      <c r="B110" s="8" t="s">
        <v>737</v>
      </c>
      <c r="C110" s="31">
        <v>4</v>
      </c>
      <c r="G110" s="12" t="s">
        <v>206</v>
      </c>
      <c r="H110" s="31">
        <v>1</v>
      </c>
    </row>
    <row r="111" spans="2:8" x14ac:dyDescent="0.35">
      <c r="B111" s="8" t="s">
        <v>939</v>
      </c>
      <c r="C111" s="31">
        <v>3</v>
      </c>
      <c r="G111" s="12" t="s">
        <v>681</v>
      </c>
      <c r="H111" s="31">
        <v>1</v>
      </c>
    </row>
    <row r="112" spans="2:8" x14ac:dyDescent="0.35">
      <c r="B112" s="8" t="s">
        <v>836</v>
      </c>
      <c r="C112" s="31">
        <v>1</v>
      </c>
      <c r="G112" s="12" t="s">
        <v>1079</v>
      </c>
      <c r="H112" s="31">
        <v>1</v>
      </c>
    </row>
    <row r="113" spans="2:8" x14ac:dyDescent="0.35">
      <c r="B113" s="8" t="s">
        <v>206</v>
      </c>
      <c r="C113" s="31">
        <v>1</v>
      </c>
      <c r="G113" s="12" t="s">
        <v>62</v>
      </c>
      <c r="H113" s="31">
        <v>9</v>
      </c>
    </row>
    <row r="114" spans="2:8" x14ac:dyDescent="0.35">
      <c r="B114" s="8" t="s">
        <v>419</v>
      </c>
      <c r="C114" s="31">
        <v>127</v>
      </c>
      <c r="G114" s="12" t="s">
        <v>1217</v>
      </c>
      <c r="H114" s="31">
        <v>1</v>
      </c>
    </row>
    <row r="115" spans="2:8" x14ac:dyDescent="0.35">
      <c r="B115" s="8" t="s">
        <v>274</v>
      </c>
      <c r="C115" s="31">
        <v>1</v>
      </c>
      <c r="G115" s="12" t="s">
        <v>392</v>
      </c>
      <c r="H115" s="31">
        <v>4</v>
      </c>
    </row>
    <row r="116" spans="2:8" x14ac:dyDescent="0.35">
      <c r="B116" s="8" t="s">
        <v>579</v>
      </c>
      <c r="C116" s="31">
        <v>1</v>
      </c>
      <c r="G116" s="12" t="s">
        <v>784</v>
      </c>
      <c r="H116" s="31">
        <v>33</v>
      </c>
    </row>
    <row r="117" spans="2:8" x14ac:dyDescent="0.35">
      <c r="B117" s="8" t="s">
        <v>179</v>
      </c>
      <c r="C117" s="31">
        <v>1</v>
      </c>
      <c r="G117" s="12" t="s">
        <v>680</v>
      </c>
      <c r="H117" s="31">
        <v>5</v>
      </c>
    </row>
    <row r="118" spans="2:8" x14ac:dyDescent="0.35">
      <c r="B118" s="8" t="s">
        <v>370</v>
      </c>
      <c r="C118" s="31">
        <v>7</v>
      </c>
      <c r="G118" s="12" t="s">
        <v>1004</v>
      </c>
      <c r="H118" s="31">
        <v>21</v>
      </c>
    </row>
    <row r="119" spans="2:8" x14ac:dyDescent="0.35">
      <c r="B119" s="8" t="s">
        <v>249</v>
      </c>
      <c r="C119" s="31">
        <v>23</v>
      </c>
      <c r="G119" s="12" t="s">
        <v>930</v>
      </c>
      <c r="H119" s="31">
        <v>32</v>
      </c>
    </row>
    <row r="120" spans="2:8" x14ac:dyDescent="0.35">
      <c r="B120" s="8" t="s">
        <v>744</v>
      </c>
      <c r="C120" s="31">
        <v>6</v>
      </c>
      <c r="G120" s="12" t="s">
        <v>573</v>
      </c>
      <c r="H120" s="31">
        <v>2</v>
      </c>
    </row>
    <row r="121" spans="2:8" x14ac:dyDescent="0.35">
      <c r="B121" s="8" t="s">
        <v>606</v>
      </c>
      <c r="C121" s="31">
        <v>1</v>
      </c>
      <c r="G121" s="12" t="s">
        <v>1324</v>
      </c>
      <c r="H121" s="31">
        <v>2</v>
      </c>
    </row>
    <row r="122" spans="2:8" x14ac:dyDescent="0.35">
      <c r="B122" s="8" t="s">
        <v>1088</v>
      </c>
      <c r="C122" s="31">
        <v>2</v>
      </c>
      <c r="G122" s="12" t="s">
        <v>978</v>
      </c>
      <c r="H122" s="31">
        <v>34</v>
      </c>
    </row>
    <row r="123" spans="2:8" x14ac:dyDescent="0.35">
      <c r="B123" s="8" t="s">
        <v>746</v>
      </c>
      <c r="C123" s="31">
        <v>1</v>
      </c>
      <c r="G123" s="12" t="s">
        <v>158</v>
      </c>
      <c r="H123" s="31">
        <v>32</v>
      </c>
    </row>
    <row r="124" spans="2:8" x14ac:dyDescent="0.35">
      <c r="B124" s="8" t="s">
        <v>574</v>
      </c>
      <c r="C124" s="31">
        <v>1</v>
      </c>
      <c r="G124" s="12" t="s">
        <v>105</v>
      </c>
      <c r="H124" s="31"/>
    </row>
    <row r="125" spans="2:8" x14ac:dyDescent="0.35">
      <c r="B125" s="8" t="s">
        <v>425</v>
      </c>
      <c r="C125" s="31">
        <v>133</v>
      </c>
      <c r="G125" s="12" t="s">
        <v>1412</v>
      </c>
      <c r="H125" s="31">
        <v>7</v>
      </c>
    </row>
    <row r="126" spans="2:8" x14ac:dyDescent="0.35">
      <c r="B126" s="8" t="s">
        <v>720</v>
      </c>
      <c r="C126" s="31">
        <v>1</v>
      </c>
      <c r="G126" s="12" t="s">
        <v>1255</v>
      </c>
      <c r="H126" s="31">
        <v>20</v>
      </c>
    </row>
    <row r="127" spans="2:8" x14ac:dyDescent="0.35">
      <c r="B127" s="8" t="s">
        <v>253</v>
      </c>
      <c r="C127" s="31">
        <v>1</v>
      </c>
      <c r="G127" s="12" t="s">
        <v>1254</v>
      </c>
      <c r="H127" s="31">
        <v>121</v>
      </c>
    </row>
    <row r="128" spans="2:8" x14ac:dyDescent="0.35">
      <c r="B128" s="8" t="s">
        <v>895</v>
      </c>
      <c r="C128" s="31">
        <v>1</v>
      </c>
      <c r="G128" s="12" t="s">
        <v>1437</v>
      </c>
      <c r="H128" s="31">
        <v>23</v>
      </c>
    </row>
    <row r="129" spans="2:8" x14ac:dyDescent="0.35">
      <c r="B129" s="8" t="s">
        <v>430</v>
      </c>
      <c r="C129" s="31">
        <v>6</v>
      </c>
      <c r="G129" s="12" t="s">
        <v>1438</v>
      </c>
      <c r="H129" s="31">
        <v>1</v>
      </c>
    </row>
    <row r="130" spans="2:8" x14ac:dyDescent="0.35">
      <c r="B130" s="8" t="s">
        <v>890</v>
      </c>
      <c r="C130" s="31">
        <v>5</v>
      </c>
      <c r="G130" s="12" t="s">
        <v>1236</v>
      </c>
      <c r="H130" s="31">
        <v>8</v>
      </c>
    </row>
    <row r="131" spans="2:8" x14ac:dyDescent="0.35">
      <c r="B131" s="8" t="s">
        <v>822</v>
      </c>
      <c r="C131" s="31">
        <v>2</v>
      </c>
      <c r="G131" s="12" t="s">
        <v>1309</v>
      </c>
      <c r="H131" s="31">
        <v>4</v>
      </c>
    </row>
    <row r="132" spans="2:8" x14ac:dyDescent="0.35">
      <c r="B132" s="8" t="s">
        <v>216</v>
      </c>
      <c r="C132" s="31">
        <v>4</v>
      </c>
      <c r="G132" s="12" t="s">
        <v>1261</v>
      </c>
      <c r="H132" s="31">
        <v>10</v>
      </c>
    </row>
    <row r="133" spans="2:8" x14ac:dyDescent="0.35">
      <c r="B133" s="8" t="s">
        <v>426</v>
      </c>
      <c r="C133" s="31">
        <v>153</v>
      </c>
      <c r="G133" s="12" t="s">
        <v>1435</v>
      </c>
      <c r="H133" s="31">
        <v>8</v>
      </c>
    </row>
    <row r="134" spans="2:8" x14ac:dyDescent="0.35">
      <c r="B134" s="8" t="s">
        <v>378</v>
      </c>
      <c r="C134" s="31">
        <v>1</v>
      </c>
      <c r="G134" s="12" t="s">
        <v>1303</v>
      </c>
      <c r="H134" s="31">
        <v>2</v>
      </c>
    </row>
    <row r="135" spans="2:8" x14ac:dyDescent="0.35">
      <c r="B135" s="8" t="s">
        <v>219</v>
      </c>
      <c r="C135" s="31">
        <v>1</v>
      </c>
      <c r="G135" s="12" t="s">
        <v>1439</v>
      </c>
      <c r="H135" s="31">
        <v>2</v>
      </c>
    </row>
    <row r="136" spans="2:8" x14ac:dyDescent="0.35">
      <c r="B136" s="8" t="s">
        <v>290</v>
      </c>
      <c r="C136" s="31">
        <v>2</v>
      </c>
      <c r="G136" s="12" t="s">
        <v>1443</v>
      </c>
      <c r="H136" s="31">
        <v>1</v>
      </c>
    </row>
    <row r="137" spans="2:8" x14ac:dyDescent="0.35">
      <c r="B137" s="8" t="s">
        <v>846</v>
      </c>
      <c r="C137" s="31">
        <v>3</v>
      </c>
      <c r="G137" s="12" t="s">
        <v>1444</v>
      </c>
      <c r="H137" s="31">
        <v>1</v>
      </c>
    </row>
    <row r="138" spans="2:8" x14ac:dyDescent="0.35">
      <c r="B138" s="8" t="s">
        <v>1185</v>
      </c>
      <c r="C138" s="31">
        <v>1</v>
      </c>
      <c r="G138" s="12" t="s">
        <v>1447</v>
      </c>
      <c r="H138" s="31">
        <v>1</v>
      </c>
    </row>
    <row r="139" spans="2:8" x14ac:dyDescent="0.35">
      <c r="B139" s="8" t="s">
        <v>976</v>
      </c>
      <c r="C139" s="31">
        <v>2</v>
      </c>
      <c r="G139" s="12" t="s">
        <v>1441</v>
      </c>
      <c r="H139" s="31">
        <v>1</v>
      </c>
    </row>
    <row r="140" spans="2:8" x14ac:dyDescent="0.35">
      <c r="B140" s="8" t="s">
        <v>486</v>
      </c>
      <c r="C140" s="31">
        <v>4</v>
      </c>
      <c r="G140" s="12" t="s">
        <v>1436</v>
      </c>
      <c r="H140" s="31">
        <v>1</v>
      </c>
    </row>
    <row r="141" spans="2:8" x14ac:dyDescent="0.35">
      <c r="B141" s="8" t="s">
        <v>502</v>
      </c>
      <c r="C141" s="31">
        <v>1</v>
      </c>
      <c r="G141" s="12" t="s">
        <v>1445</v>
      </c>
      <c r="H141" s="31">
        <v>1</v>
      </c>
    </row>
    <row r="142" spans="2:8" x14ac:dyDescent="0.35">
      <c r="B142" s="8" t="s">
        <v>239</v>
      </c>
      <c r="C142" s="31">
        <v>8</v>
      </c>
      <c r="G142" s="12" t="s">
        <v>1440</v>
      </c>
      <c r="H142" s="31">
        <v>1</v>
      </c>
    </row>
    <row r="143" spans="2:8" x14ac:dyDescent="0.35">
      <c r="B143" s="8" t="s">
        <v>427</v>
      </c>
      <c r="C143" s="31">
        <v>110</v>
      </c>
      <c r="G143" s="12" t="s">
        <v>1446</v>
      </c>
      <c r="H143" s="31">
        <v>1</v>
      </c>
    </row>
    <row r="144" spans="2:8" x14ac:dyDescent="0.35">
      <c r="B144" s="8" t="s">
        <v>672</v>
      </c>
      <c r="C144" s="31">
        <v>1</v>
      </c>
      <c r="G144" s="12" t="s">
        <v>1442</v>
      </c>
      <c r="H144" s="31">
        <v>1</v>
      </c>
    </row>
    <row r="145" spans="2:8" x14ac:dyDescent="0.35">
      <c r="B145" s="8" t="s">
        <v>995</v>
      </c>
      <c r="C145" s="31">
        <v>6</v>
      </c>
      <c r="G145" s="8" t="s">
        <v>403</v>
      </c>
      <c r="H145" s="31">
        <v>2</v>
      </c>
    </row>
    <row r="146" spans="2:8" x14ac:dyDescent="0.35">
      <c r="B146" s="8" t="s">
        <v>311</v>
      </c>
      <c r="C146" s="31">
        <v>14</v>
      </c>
      <c r="G146" s="8" t="s">
        <v>760</v>
      </c>
      <c r="H146" s="31"/>
    </row>
    <row r="147" spans="2:8" x14ac:dyDescent="0.35">
      <c r="B147" s="8" t="s">
        <v>413</v>
      </c>
      <c r="C147" s="31">
        <v>1</v>
      </c>
      <c r="G147" s="8" t="s">
        <v>105</v>
      </c>
      <c r="H147" s="31"/>
    </row>
    <row r="148" spans="2:8" x14ac:dyDescent="0.35">
      <c r="B148" s="8" t="s">
        <v>242</v>
      </c>
      <c r="C148" s="31">
        <v>5</v>
      </c>
      <c r="G148" s="8" t="s">
        <v>106</v>
      </c>
      <c r="H148" s="31">
        <v>2060</v>
      </c>
    </row>
    <row r="149" spans="2:8" x14ac:dyDescent="0.35">
      <c r="B149" s="8" t="s">
        <v>1056</v>
      </c>
      <c r="C149" s="31">
        <v>1</v>
      </c>
    </row>
    <row r="150" spans="2:8" x14ac:dyDescent="0.35">
      <c r="B150" s="8" t="s">
        <v>334</v>
      </c>
      <c r="C150" s="31">
        <v>31</v>
      </c>
    </row>
    <row r="151" spans="2:8" x14ac:dyDescent="0.35">
      <c r="B151" s="8" t="s">
        <v>963</v>
      </c>
      <c r="C151" s="31">
        <v>1</v>
      </c>
    </row>
    <row r="152" spans="2:8" x14ac:dyDescent="0.35">
      <c r="B152" s="8" t="s">
        <v>550</v>
      </c>
      <c r="C152" s="31">
        <v>4</v>
      </c>
    </row>
    <row r="153" spans="2:8" x14ac:dyDescent="0.35">
      <c r="B153" s="8" t="s">
        <v>428</v>
      </c>
      <c r="C153" s="31">
        <v>169</v>
      </c>
    </row>
    <row r="154" spans="2:8" x14ac:dyDescent="0.35">
      <c r="B154" s="8" t="s">
        <v>101</v>
      </c>
      <c r="C154" s="31">
        <v>1</v>
      </c>
    </row>
    <row r="155" spans="2:8" x14ac:dyDescent="0.35">
      <c r="B155" s="8" t="s">
        <v>390</v>
      </c>
      <c r="C155" s="31">
        <v>4</v>
      </c>
    </row>
    <row r="156" spans="2:8" x14ac:dyDescent="0.35">
      <c r="B156" s="8" t="s">
        <v>204</v>
      </c>
      <c r="C156" s="31">
        <v>14</v>
      </c>
    </row>
    <row r="157" spans="2:8" x14ac:dyDescent="0.35">
      <c r="B157" s="8" t="s">
        <v>337</v>
      </c>
      <c r="C157" s="31">
        <v>1</v>
      </c>
    </row>
    <row r="158" spans="2:8" x14ac:dyDescent="0.35">
      <c r="B158" s="8" t="s">
        <v>353</v>
      </c>
      <c r="C158" s="31">
        <v>24</v>
      </c>
    </row>
    <row r="159" spans="2:8" x14ac:dyDescent="0.35">
      <c r="B159" s="8" t="s">
        <v>421</v>
      </c>
      <c r="C159" s="31">
        <v>80</v>
      </c>
    </row>
    <row r="160" spans="2:8" x14ac:dyDescent="0.35">
      <c r="B160" s="8" t="s">
        <v>75</v>
      </c>
      <c r="C160" s="31">
        <v>1</v>
      </c>
    </row>
    <row r="161" spans="2:3" x14ac:dyDescent="0.35">
      <c r="B161" s="8" t="s">
        <v>261</v>
      </c>
      <c r="C161" s="31">
        <v>9</v>
      </c>
    </row>
    <row r="162" spans="2:3" x14ac:dyDescent="0.35">
      <c r="B162" s="8" t="s">
        <v>129</v>
      </c>
      <c r="C162" s="31">
        <v>22</v>
      </c>
    </row>
    <row r="163" spans="2:3" x14ac:dyDescent="0.35">
      <c r="B163" s="8" t="s">
        <v>619</v>
      </c>
      <c r="C163" s="31">
        <v>2</v>
      </c>
    </row>
    <row r="164" spans="2:3" x14ac:dyDescent="0.35">
      <c r="B164" s="8" t="s">
        <v>681</v>
      </c>
      <c r="C164" s="31">
        <v>1</v>
      </c>
    </row>
    <row r="165" spans="2:3" x14ac:dyDescent="0.35">
      <c r="B165" s="8" t="s">
        <v>1079</v>
      </c>
      <c r="C165" s="31">
        <v>1</v>
      </c>
    </row>
    <row r="166" spans="2:3" x14ac:dyDescent="0.35">
      <c r="B166" s="8" t="s">
        <v>1442</v>
      </c>
      <c r="C166" s="31">
        <v>1</v>
      </c>
    </row>
    <row r="167" spans="2:3" x14ac:dyDescent="0.35">
      <c r="B167" s="8" t="s">
        <v>585</v>
      </c>
      <c r="C167" s="31">
        <v>125</v>
      </c>
    </row>
    <row r="168" spans="2:3" x14ac:dyDescent="0.35">
      <c r="B168" s="8" t="s">
        <v>1443</v>
      </c>
      <c r="C168" s="31">
        <v>1</v>
      </c>
    </row>
    <row r="169" spans="2:3" x14ac:dyDescent="0.35">
      <c r="B169" s="8" t="s">
        <v>1445</v>
      </c>
      <c r="C169" s="31">
        <v>1</v>
      </c>
    </row>
    <row r="170" spans="2:3" x14ac:dyDescent="0.35">
      <c r="B170" s="8" t="s">
        <v>596</v>
      </c>
      <c r="C170" s="31">
        <v>2</v>
      </c>
    </row>
    <row r="171" spans="2:3" x14ac:dyDescent="0.35">
      <c r="B171" s="8" t="s">
        <v>1412</v>
      </c>
      <c r="C171" s="31">
        <v>7</v>
      </c>
    </row>
    <row r="172" spans="2:3" x14ac:dyDescent="0.35">
      <c r="B172" s="8" t="s">
        <v>1435</v>
      </c>
      <c r="C172" s="31">
        <v>8</v>
      </c>
    </row>
    <row r="173" spans="2:3" x14ac:dyDescent="0.35">
      <c r="B173" s="8" t="s">
        <v>1439</v>
      </c>
      <c r="C173" s="31">
        <v>2</v>
      </c>
    </row>
    <row r="174" spans="2:3" x14ac:dyDescent="0.35">
      <c r="B174" s="8" t="s">
        <v>62</v>
      </c>
      <c r="C174" s="31">
        <v>9</v>
      </c>
    </row>
    <row r="175" spans="2:3" x14ac:dyDescent="0.35">
      <c r="B175" s="8" t="s">
        <v>1217</v>
      </c>
      <c r="C175" s="31">
        <v>1</v>
      </c>
    </row>
    <row r="176" spans="2:3" x14ac:dyDescent="0.35">
      <c r="B176" s="8" t="s">
        <v>392</v>
      </c>
      <c r="C176" s="31">
        <v>44</v>
      </c>
    </row>
    <row r="177" spans="2:3" x14ac:dyDescent="0.35">
      <c r="B177" s="8" t="s">
        <v>1447</v>
      </c>
      <c r="C177" s="31">
        <v>1</v>
      </c>
    </row>
    <row r="178" spans="2:3" x14ac:dyDescent="0.35">
      <c r="B178" s="8" t="s">
        <v>72</v>
      </c>
      <c r="C178" s="31">
        <v>5</v>
      </c>
    </row>
    <row r="179" spans="2:3" x14ac:dyDescent="0.35">
      <c r="B179" s="8" t="s">
        <v>1254</v>
      </c>
      <c r="C179" s="31">
        <v>121</v>
      </c>
    </row>
    <row r="180" spans="2:3" x14ac:dyDescent="0.35">
      <c r="B180" s="8" t="s">
        <v>1004</v>
      </c>
      <c r="C180" s="31">
        <v>21</v>
      </c>
    </row>
    <row r="181" spans="2:3" x14ac:dyDescent="0.35">
      <c r="B181" s="8" t="s">
        <v>930</v>
      </c>
      <c r="C181" s="31">
        <v>32</v>
      </c>
    </row>
    <row r="182" spans="2:3" x14ac:dyDescent="0.35">
      <c r="B182" s="8" t="s">
        <v>1309</v>
      </c>
      <c r="C182" s="31">
        <v>4</v>
      </c>
    </row>
    <row r="183" spans="2:3" x14ac:dyDescent="0.35">
      <c r="B183" s="8" t="s">
        <v>816</v>
      </c>
      <c r="C183" s="31">
        <v>4</v>
      </c>
    </row>
    <row r="184" spans="2:3" x14ac:dyDescent="0.35">
      <c r="B184" s="8" t="s">
        <v>604</v>
      </c>
      <c r="C184" s="31">
        <v>2</v>
      </c>
    </row>
    <row r="185" spans="2:3" x14ac:dyDescent="0.35">
      <c r="B185" s="8" t="s">
        <v>573</v>
      </c>
      <c r="C185" s="31">
        <v>5</v>
      </c>
    </row>
    <row r="186" spans="2:3" x14ac:dyDescent="0.35">
      <c r="B186" s="8" t="s">
        <v>149</v>
      </c>
      <c r="C186" s="31">
        <v>1</v>
      </c>
    </row>
    <row r="187" spans="2:3" x14ac:dyDescent="0.35">
      <c r="B187" s="8" t="s">
        <v>1438</v>
      </c>
      <c r="C187" s="31">
        <v>1</v>
      </c>
    </row>
    <row r="188" spans="2:3" x14ac:dyDescent="0.35">
      <c r="B188" s="8" t="s">
        <v>184</v>
      </c>
      <c r="C188" s="31">
        <v>1</v>
      </c>
    </row>
    <row r="189" spans="2:3" x14ac:dyDescent="0.35">
      <c r="B189" s="8" t="s">
        <v>200</v>
      </c>
      <c r="C189" s="31">
        <v>9</v>
      </c>
    </row>
    <row r="190" spans="2:3" x14ac:dyDescent="0.35">
      <c r="B190" s="8" t="s">
        <v>612</v>
      </c>
      <c r="C190" s="31">
        <v>2</v>
      </c>
    </row>
    <row r="191" spans="2:3" x14ac:dyDescent="0.35">
      <c r="B191" s="8" t="s">
        <v>1324</v>
      </c>
      <c r="C191" s="31">
        <v>2</v>
      </c>
    </row>
    <row r="192" spans="2:3" x14ac:dyDescent="0.35">
      <c r="B192" s="8" t="s">
        <v>118</v>
      </c>
      <c r="C192" s="31">
        <v>13</v>
      </c>
    </row>
    <row r="193" spans="2:3" x14ac:dyDescent="0.35">
      <c r="B193" s="8" t="s">
        <v>978</v>
      </c>
      <c r="C193" s="31">
        <v>34</v>
      </c>
    </row>
    <row r="194" spans="2:3" x14ac:dyDescent="0.35">
      <c r="B194" s="8" t="s">
        <v>1440</v>
      </c>
      <c r="C194" s="31">
        <v>1</v>
      </c>
    </row>
    <row r="195" spans="2:3" x14ac:dyDescent="0.35">
      <c r="B195" s="8" t="s">
        <v>819</v>
      </c>
      <c r="C195" s="31">
        <v>12</v>
      </c>
    </row>
    <row r="196" spans="2:3" x14ac:dyDescent="0.35">
      <c r="B196" s="8" t="s">
        <v>158</v>
      </c>
      <c r="C196" s="31">
        <v>34</v>
      </c>
    </row>
    <row r="197" spans="2:3" x14ac:dyDescent="0.35">
      <c r="B197" s="8" t="s">
        <v>1255</v>
      </c>
      <c r="C197" s="31">
        <v>20</v>
      </c>
    </row>
    <row r="198" spans="2:3" x14ac:dyDescent="0.35">
      <c r="B198" s="8" t="s">
        <v>1444</v>
      </c>
      <c r="C198" s="31">
        <v>1</v>
      </c>
    </row>
    <row r="199" spans="2:3" x14ac:dyDescent="0.35">
      <c r="B199" s="8" t="s">
        <v>1303</v>
      </c>
      <c r="C199" s="31">
        <v>2</v>
      </c>
    </row>
    <row r="200" spans="2:3" x14ac:dyDescent="0.35">
      <c r="B200" s="8" t="s">
        <v>1446</v>
      </c>
      <c r="C200" s="31">
        <v>1</v>
      </c>
    </row>
    <row r="201" spans="2:3" x14ac:dyDescent="0.35">
      <c r="B201" s="8" t="s">
        <v>1261</v>
      </c>
      <c r="C201" s="31">
        <v>10</v>
      </c>
    </row>
    <row r="202" spans="2:3" x14ac:dyDescent="0.35">
      <c r="B202" s="8" t="s">
        <v>1437</v>
      </c>
      <c r="C202" s="31">
        <v>23</v>
      </c>
    </row>
    <row r="203" spans="2:3" x14ac:dyDescent="0.35">
      <c r="B203" s="8" t="s">
        <v>1236</v>
      </c>
      <c r="C203" s="31">
        <v>8</v>
      </c>
    </row>
    <row r="204" spans="2:3" x14ac:dyDescent="0.35">
      <c r="B204" s="8" t="s">
        <v>1441</v>
      </c>
      <c r="C204" s="31">
        <v>1</v>
      </c>
    </row>
    <row r="205" spans="2:3" x14ac:dyDescent="0.35">
      <c r="B205" s="8" t="s">
        <v>1436</v>
      </c>
      <c r="C205" s="31">
        <v>1</v>
      </c>
    </row>
    <row r="206" spans="2:3" x14ac:dyDescent="0.35">
      <c r="B206" s="8" t="s">
        <v>564</v>
      </c>
      <c r="C206" s="31">
        <v>22</v>
      </c>
    </row>
    <row r="207" spans="2:3" x14ac:dyDescent="0.35">
      <c r="B207" s="8" t="s">
        <v>106</v>
      </c>
      <c r="C207" s="31">
        <v>2288</v>
      </c>
    </row>
  </sheetData>
  <pageMargins left="0.7" right="0.7" top="0.75" bottom="0.75" header="0.3" footer="0.3"/>
  <pageSetup paperSize="9" orientation="portrait"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4FF1D-D653-4494-8760-2D2CB7688807}">
  <dimension ref="A3:I36"/>
  <sheetViews>
    <sheetView topLeftCell="A7" workbookViewId="0">
      <selection activeCell="A37" sqref="A37"/>
    </sheetView>
  </sheetViews>
  <sheetFormatPr defaultRowHeight="14.5" x14ac:dyDescent="0.35"/>
  <cols>
    <col min="1" max="1" width="31.08984375" bestFit="1" customWidth="1"/>
    <col min="2" max="2" width="11" bestFit="1" customWidth="1"/>
    <col min="3" max="3" width="25.7265625" bestFit="1" customWidth="1"/>
    <col min="4" max="4" width="12.54296875" bestFit="1" customWidth="1"/>
    <col min="8" max="8" width="19.453125" bestFit="1" customWidth="1"/>
    <col min="9" max="9" width="11.1796875" bestFit="1" customWidth="1"/>
  </cols>
  <sheetData>
    <row r="3" spans="1:9" x14ac:dyDescent="0.35">
      <c r="A3" s="7" t="s">
        <v>416</v>
      </c>
      <c r="B3" t="s">
        <v>869</v>
      </c>
      <c r="C3" t="s">
        <v>108</v>
      </c>
      <c r="D3" t="s">
        <v>755</v>
      </c>
    </row>
    <row r="4" spans="1:9" x14ac:dyDescent="0.35">
      <c r="A4" s="8" t="s">
        <v>832</v>
      </c>
      <c r="B4" s="31"/>
      <c r="C4" s="31">
        <v>1</v>
      </c>
      <c r="D4" s="31">
        <v>40</v>
      </c>
    </row>
    <row r="5" spans="1:9" x14ac:dyDescent="0.35">
      <c r="A5" s="8" t="s">
        <v>190</v>
      </c>
      <c r="B5" s="31"/>
      <c r="C5" s="31">
        <v>2</v>
      </c>
      <c r="D5" s="31">
        <v>48</v>
      </c>
    </row>
    <row r="6" spans="1:9" x14ac:dyDescent="0.35">
      <c r="A6" s="8" t="s">
        <v>189</v>
      </c>
      <c r="B6" s="31">
        <v>1</v>
      </c>
      <c r="C6" s="31">
        <v>4</v>
      </c>
      <c r="D6" s="31">
        <v>46</v>
      </c>
    </row>
    <row r="7" spans="1:9" x14ac:dyDescent="0.35">
      <c r="A7" s="8" t="s">
        <v>34</v>
      </c>
      <c r="B7" s="31">
        <v>20</v>
      </c>
      <c r="C7" s="31">
        <v>56</v>
      </c>
      <c r="D7" s="31">
        <v>1217</v>
      </c>
    </row>
    <row r="8" spans="1:9" x14ac:dyDescent="0.35">
      <c r="A8" s="8" t="s">
        <v>820</v>
      </c>
      <c r="B8" s="31"/>
      <c r="C8" s="31">
        <v>1</v>
      </c>
      <c r="D8" s="31">
        <v>5</v>
      </c>
      <c r="H8" s="7" t="s">
        <v>416</v>
      </c>
      <c r="I8" t="s">
        <v>113</v>
      </c>
    </row>
    <row r="9" spans="1:9" x14ac:dyDescent="0.35">
      <c r="A9" s="8" t="s">
        <v>809</v>
      </c>
      <c r="B9" s="31"/>
      <c r="C9" s="31">
        <v>2</v>
      </c>
      <c r="D9" s="31">
        <v>22</v>
      </c>
      <c r="H9" s="8" t="s">
        <v>66</v>
      </c>
      <c r="I9" s="31">
        <v>69</v>
      </c>
    </row>
    <row r="10" spans="1:9" x14ac:dyDescent="0.35">
      <c r="A10" s="8" t="s">
        <v>360</v>
      </c>
      <c r="B10" s="31"/>
      <c r="C10" s="31">
        <v>1</v>
      </c>
      <c r="D10" s="31">
        <v>17</v>
      </c>
      <c r="H10" s="8" t="s">
        <v>64</v>
      </c>
      <c r="I10" s="31">
        <v>207</v>
      </c>
    </row>
    <row r="11" spans="1:9" x14ac:dyDescent="0.35">
      <c r="A11" s="8" t="s">
        <v>195</v>
      </c>
      <c r="B11" s="31">
        <v>11</v>
      </c>
      <c r="C11" s="31">
        <v>19</v>
      </c>
      <c r="D11" s="31">
        <v>407</v>
      </c>
      <c r="H11" s="8" t="s">
        <v>74</v>
      </c>
      <c r="I11" s="31">
        <v>79</v>
      </c>
    </row>
    <row r="12" spans="1:9" x14ac:dyDescent="0.35">
      <c r="A12" s="8" t="s">
        <v>35</v>
      </c>
      <c r="B12" s="31">
        <v>17</v>
      </c>
      <c r="C12" s="31">
        <v>60</v>
      </c>
      <c r="D12" s="31">
        <v>1354</v>
      </c>
      <c r="H12" s="8" t="s">
        <v>59</v>
      </c>
      <c r="I12" s="31">
        <v>203</v>
      </c>
    </row>
    <row r="13" spans="1:9" x14ac:dyDescent="0.35">
      <c r="A13" s="8" t="s">
        <v>92</v>
      </c>
      <c r="B13" s="31">
        <v>5</v>
      </c>
      <c r="C13" s="31">
        <v>34</v>
      </c>
      <c r="D13" s="31">
        <v>781</v>
      </c>
      <c r="H13" s="8" t="s">
        <v>53</v>
      </c>
      <c r="I13" s="31">
        <v>336</v>
      </c>
    </row>
    <row r="14" spans="1:9" x14ac:dyDescent="0.35">
      <c r="A14" s="8" t="s">
        <v>634</v>
      </c>
      <c r="B14" s="31"/>
      <c r="C14" s="31">
        <v>4</v>
      </c>
      <c r="D14" s="31">
        <v>88</v>
      </c>
      <c r="H14" s="8" t="s">
        <v>46</v>
      </c>
      <c r="I14" s="31">
        <v>426</v>
      </c>
    </row>
    <row r="15" spans="1:9" x14ac:dyDescent="0.35">
      <c r="A15" s="8" t="s">
        <v>833</v>
      </c>
      <c r="B15" s="31">
        <v>17</v>
      </c>
      <c r="C15" s="31">
        <v>27</v>
      </c>
      <c r="D15" s="31">
        <v>573</v>
      </c>
      <c r="H15" s="8" t="s">
        <v>225</v>
      </c>
      <c r="I15" s="31">
        <v>26</v>
      </c>
    </row>
    <row r="16" spans="1:9" x14ac:dyDescent="0.35">
      <c r="A16" s="8" t="s">
        <v>94</v>
      </c>
      <c r="B16" s="31">
        <v>1</v>
      </c>
      <c r="C16" s="31">
        <v>12</v>
      </c>
      <c r="D16" s="31">
        <v>270</v>
      </c>
      <c r="H16" s="8" t="s">
        <v>573</v>
      </c>
      <c r="I16" s="31">
        <v>5</v>
      </c>
    </row>
    <row r="17" spans="1:9" x14ac:dyDescent="0.35">
      <c r="A17" s="8" t="s">
        <v>146</v>
      </c>
      <c r="B17" s="31">
        <v>1</v>
      </c>
      <c r="C17" s="31">
        <v>2</v>
      </c>
      <c r="D17" s="31">
        <v>16</v>
      </c>
      <c r="H17" s="8" t="s">
        <v>149</v>
      </c>
      <c r="I17" s="31"/>
    </row>
    <row r="18" spans="1:9" x14ac:dyDescent="0.35">
      <c r="A18" s="8" t="s">
        <v>828</v>
      </c>
      <c r="B18" s="31">
        <v>2</v>
      </c>
      <c r="C18" s="31">
        <v>8</v>
      </c>
      <c r="D18" s="31">
        <v>58</v>
      </c>
      <c r="H18" s="8" t="s">
        <v>148</v>
      </c>
      <c r="I18" s="31"/>
    </row>
    <row r="19" spans="1:9" x14ac:dyDescent="0.35">
      <c r="A19" s="8" t="s">
        <v>827</v>
      </c>
      <c r="B19" s="31">
        <v>13</v>
      </c>
      <c r="C19" s="31">
        <v>47</v>
      </c>
      <c r="D19" s="31">
        <v>927</v>
      </c>
      <c r="H19" s="8" t="s">
        <v>121</v>
      </c>
      <c r="I19" s="31">
        <v>20</v>
      </c>
    </row>
    <row r="20" spans="1:9" x14ac:dyDescent="0.35">
      <c r="A20" s="8" t="s">
        <v>40</v>
      </c>
      <c r="B20" s="31">
        <v>5</v>
      </c>
      <c r="C20" s="31">
        <v>9</v>
      </c>
      <c r="D20" s="31">
        <v>182</v>
      </c>
      <c r="H20" s="8" t="s">
        <v>144</v>
      </c>
      <c r="I20" s="31">
        <v>15</v>
      </c>
    </row>
    <row r="21" spans="1:9" x14ac:dyDescent="0.35">
      <c r="A21" s="8" t="s">
        <v>293</v>
      </c>
      <c r="B21" s="31">
        <v>7</v>
      </c>
      <c r="C21" s="31">
        <v>12</v>
      </c>
      <c r="D21" s="31">
        <v>270</v>
      </c>
      <c r="H21" s="8" t="s">
        <v>50</v>
      </c>
      <c r="I21" s="31">
        <v>29</v>
      </c>
    </row>
    <row r="22" spans="1:9" x14ac:dyDescent="0.35">
      <c r="A22" s="8" t="s">
        <v>109</v>
      </c>
      <c r="B22" s="31"/>
      <c r="C22" s="31">
        <v>2</v>
      </c>
      <c r="D22" s="31">
        <v>50</v>
      </c>
      <c r="H22" s="8" t="s">
        <v>118</v>
      </c>
      <c r="I22" s="31">
        <v>17</v>
      </c>
    </row>
    <row r="23" spans="1:9" x14ac:dyDescent="0.35">
      <c r="A23" s="8" t="s">
        <v>110</v>
      </c>
      <c r="B23" s="31"/>
      <c r="C23" s="31">
        <v>2</v>
      </c>
      <c r="D23" s="31">
        <v>34</v>
      </c>
      <c r="H23" s="8" t="s">
        <v>1138</v>
      </c>
      <c r="I23" s="31">
        <v>1</v>
      </c>
    </row>
    <row r="24" spans="1:9" x14ac:dyDescent="0.35">
      <c r="A24" s="8" t="s">
        <v>111</v>
      </c>
      <c r="B24" s="31"/>
      <c r="C24" s="31">
        <v>16</v>
      </c>
      <c r="D24" s="31">
        <v>92</v>
      </c>
      <c r="H24" s="8" t="s">
        <v>55</v>
      </c>
      <c r="I24" s="31">
        <v>392</v>
      </c>
    </row>
    <row r="25" spans="1:9" x14ac:dyDescent="0.35">
      <c r="A25" s="8" t="s">
        <v>38</v>
      </c>
      <c r="B25" s="31"/>
      <c r="C25" s="31">
        <v>8</v>
      </c>
      <c r="D25" s="31">
        <v>134</v>
      </c>
      <c r="H25" s="8" t="s">
        <v>403</v>
      </c>
      <c r="I25" s="31">
        <v>14</v>
      </c>
    </row>
    <row r="26" spans="1:9" x14ac:dyDescent="0.35">
      <c r="A26" s="8" t="s">
        <v>98</v>
      </c>
      <c r="B26" s="31">
        <v>8</v>
      </c>
      <c r="C26" s="31">
        <v>22</v>
      </c>
      <c r="D26" s="31">
        <v>490</v>
      </c>
      <c r="H26" s="8" t="s">
        <v>760</v>
      </c>
      <c r="I26" s="31">
        <v>1</v>
      </c>
    </row>
    <row r="27" spans="1:9" x14ac:dyDescent="0.35">
      <c r="A27" s="8" t="s">
        <v>838</v>
      </c>
      <c r="B27" s="31">
        <v>18</v>
      </c>
      <c r="C27" s="31">
        <v>40</v>
      </c>
      <c r="D27" s="31">
        <v>858</v>
      </c>
      <c r="H27" s="8" t="s">
        <v>105</v>
      </c>
      <c r="I27" s="31">
        <v>1</v>
      </c>
    </row>
    <row r="28" spans="1:9" x14ac:dyDescent="0.35">
      <c r="A28" s="8" t="s">
        <v>649</v>
      </c>
      <c r="B28" s="31">
        <v>1</v>
      </c>
      <c r="C28" s="31">
        <v>3</v>
      </c>
      <c r="D28" s="31">
        <v>28</v>
      </c>
      <c r="H28" s="8" t="s">
        <v>106</v>
      </c>
      <c r="I28" s="31">
        <v>1841</v>
      </c>
    </row>
    <row r="29" spans="1:9" x14ac:dyDescent="0.35">
      <c r="A29" s="8" t="s">
        <v>648</v>
      </c>
      <c r="B29" s="31"/>
      <c r="C29" s="31">
        <v>1</v>
      </c>
      <c r="D29" s="31">
        <v>24</v>
      </c>
    </row>
    <row r="30" spans="1:9" x14ac:dyDescent="0.35">
      <c r="A30" s="8" t="s">
        <v>731</v>
      </c>
      <c r="B30" s="31"/>
      <c r="C30" s="31">
        <v>1</v>
      </c>
      <c r="D30" s="31">
        <v>26</v>
      </c>
    </row>
    <row r="31" spans="1:9" x14ac:dyDescent="0.35">
      <c r="A31" s="8" t="s">
        <v>105</v>
      </c>
      <c r="B31" s="31"/>
      <c r="C31" s="31"/>
      <c r="D31" s="31">
        <v>34361</v>
      </c>
    </row>
    <row r="32" spans="1:9" x14ac:dyDescent="0.35">
      <c r="A32" s="8" t="s">
        <v>106</v>
      </c>
      <c r="B32" s="31">
        <v>127</v>
      </c>
      <c r="C32" s="31">
        <v>396</v>
      </c>
      <c r="D32" s="31">
        <v>42418</v>
      </c>
    </row>
    <row r="34" spans="1:3" x14ac:dyDescent="0.35">
      <c r="B34" t="s">
        <v>1825</v>
      </c>
      <c r="C34">
        <f>SUM(C15,C18,C19,C27)</f>
        <v>122</v>
      </c>
    </row>
    <row r="36" spans="1:3" x14ac:dyDescent="0.35">
      <c r="A36" t="s">
        <v>1848</v>
      </c>
      <c r="B36">
        <f>SUM(GETPIVOTDATA("Sum af Elever",$A$3)-GETPIVOTDATA("Sum af Elever",$A$3,"Undervisningsforløb",))</f>
        <v>8057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9D6C3-AF48-4203-AE45-A17B44A4B6DA}">
  <dimension ref="A1:S2292"/>
  <sheetViews>
    <sheetView topLeftCell="A2265" workbookViewId="0">
      <selection activeCell="G2300" sqref="G2300"/>
    </sheetView>
  </sheetViews>
  <sheetFormatPr defaultRowHeight="14.5" x14ac:dyDescent="0.35"/>
  <cols>
    <col min="1" max="1" width="11.54296875" customWidth="1"/>
    <col min="2" max="2" width="33.453125" customWidth="1"/>
    <col min="3" max="3" width="20.453125" customWidth="1"/>
    <col min="4" max="4" width="14.453125" customWidth="1"/>
    <col min="5" max="5" width="12.54296875" customWidth="1"/>
    <col min="6" max="6" width="13.453125" customWidth="1"/>
    <col min="7" max="7" width="30.81640625" customWidth="1"/>
    <col min="8" max="8" width="26.1796875" customWidth="1"/>
    <col min="9" max="9" width="13.81640625" customWidth="1"/>
    <col min="10" max="10" width="32.453125" customWidth="1"/>
    <col min="11" max="11" width="15.81640625" customWidth="1"/>
    <col min="13" max="14" width="20.1796875" customWidth="1"/>
    <col min="15" max="15" width="20.453125" customWidth="1"/>
    <col min="16" max="16" width="18.453125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1" t="s">
        <v>41</v>
      </c>
      <c r="H1" s="1" t="s">
        <v>7</v>
      </c>
      <c r="I1" s="1" t="s">
        <v>42</v>
      </c>
      <c r="J1" s="1" t="s">
        <v>43</v>
      </c>
      <c r="K1" s="1" t="s">
        <v>21</v>
      </c>
      <c r="L1" s="1" t="s">
        <v>44</v>
      </c>
      <c r="M1" s="1" t="s">
        <v>52</v>
      </c>
      <c r="N1" s="1"/>
    </row>
    <row r="2" spans="1:17" x14ac:dyDescent="0.35">
      <c r="A2" s="6">
        <v>44931</v>
      </c>
      <c r="B2" t="s">
        <v>71</v>
      </c>
      <c r="C2" t="s">
        <v>55</v>
      </c>
      <c r="D2" t="s">
        <v>1412</v>
      </c>
      <c r="E2">
        <v>29</v>
      </c>
      <c r="F2">
        <v>2</v>
      </c>
      <c r="I2" t="s">
        <v>47</v>
      </c>
    </row>
    <row r="3" spans="1:17" x14ac:dyDescent="0.35">
      <c r="A3" s="6">
        <v>44932</v>
      </c>
      <c r="B3" t="s">
        <v>65</v>
      </c>
      <c r="C3" t="s">
        <v>66</v>
      </c>
      <c r="E3">
        <v>36</v>
      </c>
      <c r="I3" t="s">
        <v>47</v>
      </c>
    </row>
    <row r="4" spans="1:17" x14ac:dyDescent="0.35">
      <c r="A4" s="6">
        <v>44935</v>
      </c>
      <c r="B4" t="s">
        <v>87</v>
      </c>
      <c r="C4" t="s">
        <v>64</v>
      </c>
      <c r="E4">
        <v>19</v>
      </c>
      <c r="F4">
        <v>3</v>
      </c>
      <c r="I4" t="s">
        <v>47</v>
      </c>
      <c r="O4" t="s">
        <v>28</v>
      </c>
    </row>
    <row r="5" spans="1:17" x14ac:dyDescent="0.35">
      <c r="A5" s="6">
        <v>44935</v>
      </c>
      <c r="B5" t="s">
        <v>86</v>
      </c>
      <c r="C5" t="s">
        <v>53</v>
      </c>
      <c r="D5">
        <v>4</v>
      </c>
      <c r="E5">
        <v>3</v>
      </c>
      <c r="F5">
        <v>2</v>
      </c>
      <c r="I5" t="s">
        <v>47</v>
      </c>
      <c r="M5" t="s">
        <v>47</v>
      </c>
      <c r="O5" t="s">
        <v>29</v>
      </c>
    </row>
    <row r="6" spans="1:17" x14ac:dyDescent="0.35">
      <c r="A6" s="6">
        <v>44935</v>
      </c>
      <c r="B6" t="s">
        <v>60</v>
      </c>
      <c r="C6" t="s">
        <v>55</v>
      </c>
      <c r="D6" t="s">
        <v>978</v>
      </c>
      <c r="E6">
        <v>35</v>
      </c>
      <c r="F6">
        <v>1</v>
      </c>
      <c r="G6" t="s">
        <v>109</v>
      </c>
      <c r="M6" t="s">
        <v>47</v>
      </c>
      <c r="O6" t="s">
        <v>30</v>
      </c>
    </row>
    <row r="7" spans="1:17" x14ac:dyDescent="0.35">
      <c r="A7" s="6">
        <v>44936</v>
      </c>
      <c r="B7" t="s">
        <v>91</v>
      </c>
      <c r="C7" t="s">
        <v>53</v>
      </c>
      <c r="D7">
        <v>4</v>
      </c>
      <c r="E7">
        <v>3</v>
      </c>
      <c r="F7">
        <v>1</v>
      </c>
      <c r="I7" t="s">
        <v>47</v>
      </c>
      <c r="M7" t="s">
        <v>47</v>
      </c>
    </row>
    <row r="8" spans="1:17" x14ac:dyDescent="0.35">
      <c r="A8" s="6">
        <v>44936</v>
      </c>
      <c r="B8" t="s">
        <v>90</v>
      </c>
      <c r="C8" t="s">
        <v>46</v>
      </c>
      <c r="D8">
        <v>7</v>
      </c>
      <c r="E8">
        <v>22</v>
      </c>
      <c r="F8">
        <v>2</v>
      </c>
      <c r="G8" t="s">
        <v>92</v>
      </c>
      <c r="M8" t="s">
        <v>47</v>
      </c>
    </row>
    <row r="9" spans="1:17" x14ac:dyDescent="0.35">
      <c r="A9" s="6">
        <v>44936</v>
      </c>
      <c r="B9" t="s">
        <v>90</v>
      </c>
      <c r="C9" t="s">
        <v>46</v>
      </c>
      <c r="D9">
        <v>7</v>
      </c>
      <c r="E9">
        <v>23</v>
      </c>
      <c r="F9">
        <v>3</v>
      </c>
      <c r="G9" t="s">
        <v>92</v>
      </c>
      <c r="M9" t="s">
        <v>47</v>
      </c>
    </row>
    <row r="10" spans="1:17" x14ac:dyDescent="0.35">
      <c r="A10" s="6">
        <v>44937</v>
      </c>
      <c r="B10" t="s">
        <v>73</v>
      </c>
      <c r="C10" t="s">
        <v>74</v>
      </c>
      <c r="D10" t="s">
        <v>75</v>
      </c>
      <c r="E10">
        <v>3</v>
      </c>
      <c r="F10">
        <v>1</v>
      </c>
      <c r="I10" t="s">
        <v>47</v>
      </c>
      <c r="O10" s="1" t="s">
        <v>14</v>
      </c>
      <c r="Q10" s="1"/>
    </row>
    <row r="11" spans="1:17" x14ac:dyDescent="0.35">
      <c r="A11" s="6">
        <v>44939</v>
      </c>
      <c r="B11" t="s">
        <v>63</v>
      </c>
      <c r="C11" t="s">
        <v>64</v>
      </c>
      <c r="E11">
        <v>11</v>
      </c>
      <c r="F11">
        <v>2</v>
      </c>
      <c r="I11" t="s">
        <v>47</v>
      </c>
      <c r="M11" t="s">
        <v>47</v>
      </c>
      <c r="O11" t="s">
        <v>10</v>
      </c>
      <c r="Q11" s="1"/>
    </row>
    <row r="12" spans="1:17" x14ac:dyDescent="0.35">
      <c r="A12" s="6">
        <v>44939</v>
      </c>
      <c r="B12" t="s">
        <v>58</v>
      </c>
      <c r="C12" t="s">
        <v>46</v>
      </c>
      <c r="D12">
        <v>7</v>
      </c>
      <c r="E12" s="1">
        <v>24</v>
      </c>
      <c r="F12">
        <v>2</v>
      </c>
      <c r="G12" t="s">
        <v>92</v>
      </c>
      <c r="L12" t="s">
        <v>47</v>
      </c>
      <c r="M12" t="s">
        <v>47</v>
      </c>
      <c r="Q12" s="1"/>
    </row>
    <row r="13" spans="1:17" x14ac:dyDescent="0.35">
      <c r="A13" s="6">
        <v>44939</v>
      </c>
      <c r="B13" t="s">
        <v>60</v>
      </c>
      <c r="C13" t="s">
        <v>55</v>
      </c>
      <c r="D13" t="s">
        <v>978</v>
      </c>
      <c r="E13">
        <v>15</v>
      </c>
      <c r="F13">
        <v>1</v>
      </c>
      <c r="G13" t="s">
        <v>109</v>
      </c>
      <c r="O13" t="s">
        <v>11</v>
      </c>
      <c r="Q13" s="1"/>
    </row>
    <row r="14" spans="1:17" x14ac:dyDescent="0.35">
      <c r="A14" s="6">
        <v>44939</v>
      </c>
      <c r="B14" t="s">
        <v>60</v>
      </c>
      <c r="C14" t="s">
        <v>55</v>
      </c>
      <c r="D14" t="s">
        <v>978</v>
      </c>
      <c r="E14">
        <v>14</v>
      </c>
      <c r="F14">
        <v>1</v>
      </c>
      <c r="G14" t="s">
        <v>110</v>
      </c>
      <c r="O14" t="s">
        <v>22</v>
      </c>
      <c r="Q14" s="1"/>
    </row>
    <row r="15" spans="1:17" x14ac:dyDescent="0.35">
      <c r="A15" s="6">
        <v>44942</v>
      </c>
      <c r="B15" t="s">
        <v>85</v>
      </c>
      <c r="C15" t="s">
        <v>59</v>
      </c>
      <c r="D15">
        <v>1</v>
      </c>
      <c r="E15">
        <v>3</v>
      </c>
      <c r="F15">
        <v>2</v>
      </c>
      <c r="I15" t="s">
        <v>47</v>
      </c>
      <c r="O15" t="s">
        <v>23</v>
      </c>
      <c r="Q15" s="1"/>
    </row>
    <row r="16" spans="1:17" x14ac:dyDescent="0.35">
      <c r="A16" s="6">
        <v>44942</v>
      </c>
      <c r="B16" t="s">
        <v>93</v>
      </c>
      <c r="C16" t="s">
        <v>46</v>
      </c>
      <c r="D16">
        <v>8</v>
      </c>
      <c r="E16">
        <v>22</v>
      </c>
      <c r="F16">
        <v>2</v>
      </c>
      <c r="G16" t="s">
        <v>94</v>
      </c>
      <c r="L16" t="s">
        <v>47</v>
      </c>
      <c r="M16" t="s">
        <v>47</v>
      </c>
      <c r="O16" t="s">
        <v>25</v>
      </c>
      <c r="Q16" s="1"/>
    </row>
    <row r="17" spans="1:19" x14ac:dyDescent="0.35">
      <c r="A17" s="6">
        <v>44946</v>
      </c>
      <c r="B17" t="s">
        <v>60</v>
      </c>
      <c r="C17" t="s">
        <v>55</v>
      </c>
      <c r="D17" t="s">
        <v>978</v>
      </c>
      <c r="E17">
        <v>15</v>
      </c>
      <c r="F17">
        <v>1</v>
      </c>
      <c r="O17" t="s">
        <v>27</v>
      </c>
      <c r="Q17" s="1"/>
    </row>
    <row r="18" spans="1:19" x14ac:dyDescent="0.35">
      <c r="A18" s="6">
        <v>44946</v>
      </c>
      <c r="B18" t="s">
        <v>61</v>
      </c>
      <c r="C18" t="s">
        <v>55</v>
      </c>
      <c r="D18" t="s">
        <v>62</v>
      </c>
      <c r="E18">
        <v>50</v>
      </c>
      <c r="F18">
        <v>5</v>
      </c>
      <c r="H18" t="s">
        <v>47</v>
      </c>
      <c r="M18" t="s">
        <v>47</v>
      </c>
      <c r="O18" t="s">
        <v>24</v>
      </c>
      <c r="Q18" s="1"/>
    </row>
    <row r="19" spans="1:19" x14ac:dyDescent="0.35">
      <c r="A19" s="6">
        <v>44949</v>
      </c>
      <c r="B19" t="s">
        <v>84</v>
      </c>
      <c r="C19" t="s">
        <v>64</v>
      </c>
      <c r="E19">
        <v>6</v>
      </c>
      <c r="F19">
        <v>2</v>
      </c>
      <c r="I19" t="s">
        <v>47</v>
      </c>
      <c r="M19" t="s">
        <v>47</v>
      </c>
      <c r="O19" t="s">
        <v>12</v>
      </c>
      <c r="Q19" s="1"/>
    </row>
    <row r="20" spans="1:19" x14ac:dyDescent="0.35">
      <c r="A20" s="6">
        <v>44949</v>
      </c>
      <c r="B20" t="s">
        <v>58</v>
      </c>
      <c r="C20" t="s">
        <v>59</v>
      </c>
      <c r="D20">
        <v>3</v>
      </c>
      <c r="E20">
        <v>20</v>
      </c>
      <c r="F20">
        <v>2</v>
      </c>
      <c r="I20" t="s">
        <v>47</v>
      </c>
      <c r="M20" t="s">
        <v>47</v>
      </c>
      <c r="O20" t="s">
        <v>13</v>
      </c>
      <c r="Q20" s="1"/>
    </row>
    <row r="21" spans="1:19" x14ac:dyDescent="0.35">
      <c r="A21" s="6">
        <v>44950</v>
      </c>
      <c r="B21" t="s">
        <v>80</v>
      </c>
      <c r="C21" t="s">
        <v>46</v>
      </c>
      <c r="D21">
        <v>9</v>
      </c>
      <c r="E21">
        <v>3</v>
      </c>
      <c r="F21">
        <v>1</v>
      </c>
      <c r="I21" t="s">
        <v>47</v>
      </c>
      <c r="M21" t="s">
        <v>47</v>
      </c>
    </row>
    <row r="22" spans="1:19" x14ac:dyDescent="0.35">
      <c r="A22" s="6">
        <v>44951</v>
      </c>
      <c r="B22" t="s">
        <v>76</v>
      </c>
      <c r="C22" t="s">
        <v>66</v>
      </c>
      <c r="D22" t="s">
        <v>392</v>
      </c>
      <c r="E22">
        <v>15</v>
      </c>
      <c r="F22">
        <v>2</v>
      </c>
      <c r="I22" t="s">
        <v>47</v>
      </c>
      <c r="M22" t="s">
        <v>47</v>
      </c>
    </row>
    <row r="23" spans="1:19" x14ac:dyDescent="0.35">
      <c r="A23" s="6">
        <v>44952</v>
      </c>
      <c r="B23" t="s">
        <v>70</v>
      </c>
      <c r="C23" t="s">
        <v>59</v>
      </c>
      <c r="D23">
        <v>0</v>
      </c>
      <c r="E23">
        <v>7</v>
      </c>
      <c r="F23">
        <v>4</v>
      </c>
      <c r="I23" t="s">
        <v>47</v>
      </c>
      <c r="M23" t="s">
        <v>47</v>
      </c>
      <c r="O23" s="1" t="s">
        <v>9</v>
      </c>
    </row>
    <row r="24" spans="1:19" x14ac:dyDescent="0.35">
      <c r="A24" s="6">
        <v>44952</v>
      </c>
      <c r="B24" t="s">
        <v>95</v>
      </c>
      <c r="C24" t="s">
        <v>46</v>
      </c>
      <c r="D24">
        <v>7</v>
      </c>
      <c r="E24">
        <v>23</v>
      </c>
      <c r="F24">
        <v>2</v>
      </c>
      <c r="G24" t="s">
        <v>94</v>
      </c>
      <c r="O24" s="1"/>
    </row>
    <row r="25" spans="1:19" x14ac:dyDescent="0.35">
      <c r="A25" s="6">
        <v>44952</v>
      </c>
      <c r="B25" t="s">
        <v>95</v>
      </c>
      <c r="C25" t="s">
        <v>46</v>
      </c>
      <c r="D25">
        <v>7</v>
      </c>
      <c r="E25">
        <v>22</v>
      </c>
      <c r="F25">
        <v>2</v>
      </c>
      <c r="G25" t="s">
        <v>94</v>
      </c>
      <c r="O25" t="s">
        <v>170</v>
      </c>
    </row>
    <row r="26" spans="1:19" x14ac:dyDescent="0.35">
      <c r="A26" s="6">
        <v>44952</v>
      </c>
      <c r="B26" t="s">
        <v>95</v>
      </c>
      <c r="C26" t="s">
        <v>46</v>
      </c>
      <c r="D26">
        <v>7</v>
      </c>
      <c r="E26">
        <v>22</v>
      </c>
      <c r="F26">
        <v>3</v>
      </c>
      <c r="G26" t="s">
        <v>94</v>
      </c>
      <c r="O26" s="3" t="s">
        <v>15</v>
      </c>
      <c r="P26" s="4"/>
      <c r="Q26" s="4"/>
      <c r="R26" s="4"/>
      <c r="S26" s="4"/>
    </row>
    <row r="27" spans="1:19" x14ac:dyDescent="0.35">
      <c r="A27" s="6">
        <v>44953</v>
      </c>
      <c r="B27" t="s">
        <v>58</v>
      </c>
      <c r="C27" t="s">
        <v>59</v>
      </c>
      <c r="D27">
        <v>2</v>
      </c>
      <c r="E27">
        <v>1</v>
      </c>
      <c r="F27">
        <v>1</v>
      </c>
      <c r="I27" t="s">
        <v>57</v>
      </c>
      <c r="M27" t="s">
        <v>47</v>
      </c>
      <c r="O27" s="4" t="s">
        <v>17</v>
      </c>
      <c r="P27" s="4"/>
      <c r="Q27" s="4"/>
      <c r="R27" s="4"/>
      <c r="S27" s="4"/>
    </row>
    <row r="28" spans="1:19" x14ac:dyDescent="0.35">
      <c r="A28" s="6">
        <v>44956</v>
      </c>
      <c r="B28" t="s">
        <v>61</v>
      </c>
      <c r="C28" t="s">
        <v>55</v>
      </c>
      <c r="D28" t="s">
        <v>1255</v>
      </c>
      <c r="E28">
        <v>22</v>
      </c>
      <c r="F28">
        <v>2</v>
      </c>
      <c r="I28" t="s">
        <v>47</v>
      </c>
      <c r="M28" t="s">
        <v>47</v>
      </c>
      <c r="O28" s="4" t="s">
        <v>18</v>
      </c>
      <c r="P28" s="4"/>
      <c r="Q28" s="4"/>
      <c r="R28" s="4"/>
      <c r="S28" s="4"/>
    </row>
    <row r="29" spans="1:19" x14ac:dyDescent="0.35">
      <c r="A29" s="6">
        <v>44957</v>
      </c>
      <c r="B29" t="s">
        <v>89</v>
      </c>
      <c r="C29" t="s">
        <v>59</v>
      </c>
      <c r="D29">
        <v>3</v>
      </c>
      <c r="E29">
        <v>1</v>
      </c>
      <c r="F29">
        <v>1</v>
      </c>
      <c r="I29" t="s">
        <v>47</v>
      </c>
      <c r="M29" t="s">
        <v>47</v>
      </c>
      <c r="O29" s="4" t="s">
        <v>19</v>
      </c>
      <c r="P29" s="4"/>
      <c r="Q29" s="4"/>
      <c r="R29" s="4"/>
      <c r="S29" s="4"/>
    </row>
    <row r="30" spans="1:19" x14ac:dyDescent="0.35">
      <c r="A30" s="6">
        <v>44957</v>
      </c>
      <c r="B30" t="s">
        <v>80</v>
      </c>
      <c r="C30" t="s">
        <v>46</v>
      </c>
      <c r="D30">
        <v>8</v>
      </c>
      <c r="E30">
        <v>2</v>
      </c>
      <c r="F30">
        <v>1</v>
      </c>
      <c r="I30" t="s">
        <v>47</v>
      </c>
      <c r="M30" t="s">
        <v>47</v>
      </c>
    </row>
    <row r="31" spans="1:19" x14ac:dyDescent="0.35">
      <c r="A31" s="6">
        <v>44957</v>
      </c>
      <c r="B31" t="s">
        <v>61</v>
      </c>
      <c r="C31" t="s">
        <v>55</v>
      </c>
      <c r="D31" t="s">
        <v>1255</v>
      </c>
      <c r="E31">
        <v>21</v>
      </c>
      <c r="F31">
        <v>2</v>
      </c>
      <c r="H31" t="s">
        <v>47</v>
      </c>
      <c r="M31" t="s">
        <v>47</v>
      </c>
      <c r="O31" s="1" t="s">
        <v>41</v>
      </c>
    </row>
    <row r="32" spans="1:19" x14ac:dyDescent="0.35">
      <c r="A32" s="6">
        <v>44958</v>
      </c>
      <c r="B32" t="s">
        <v>80</v>
      </c>
      <c r="C32" t="s">
        <v>53</v>
      </c>
      <c r="D32">
        <v>4</v>
      </c>
      <c r="E32">
        <v>1</v>
      </c>
      <c r="F32">
        <v>1</v>
      </c>
      <c r="I32" t="s">
        <v>47</v>
      </c>
      <c r="J32" t="s">
        <v>48</v>
      </c>
      <c r="M32" t="s">
        <v>47</v>
      </c>
      <c r="O32" s="1"/>
    </row>
    <row r="33" spans="1:15" x14ac:dyDescent="0.35">
      <c r="A33" s="6">
        <v>44958</v>
      </c>
      <c r="B33" t="s">
        <v>51</v>
      </c>
      <c r="C33" t="s">
        <v>53</v>
      </c>
      <c r="D33">
        <v>4</v>
      </c>
      <c r="E33">
        <v>22</v>
      </c>
      <c r="F33">
        <v>2</v>
      </c>
      <c r="G33" t="s">
        <v>34</v>
      </c>
      <c r="L33" t="s">
        <v>47</v>
      </c>
      <c r="M33" t="s">
        <v>47</v>
      </c>
      <c r="O33" s="5" t="s">
        <v>31</v>
      </c>
    </row>
    <row r="34" spans="1:15" x14ac:dyDescent="0.35">
      <c r="A34" s="6">
        <v>44958</v>
      </c>
      <c r="B34" t="s">
        <v>51</v>
      </c>
      <c r="C34" t="s">
        <v>53</v>
      </c>
      <c r="D34">
        <v>4</v>
      </c>
      <c r="E34">
        <v>23</v>
      </c>
      <c r="F34">
        <v>2</v>
      </c>
      <c r="G34" t="s">
        <v>34</v>
      </c>
      <c r="L34" t="s">
        <v>47</v>
      </c>
      <c r="M34" t="s">
        <v>47</v>
      </c>
      <c r="O34" s="5" t="s">
        <v>32</v>
      </c>
    </row>
    <row r="35" spans="1:15" x14ac:dyDescent="0.35">
      <c r="A35" s="6">
        <v>44958</v>
      </c>
      <c r="B35" t="s">
        <v>96</v>
      </c>
      <c r="C35" t="s">
        <v>55</v>
      </c>
      <c r="D35">
        <v>10</v>
      </c>
      <c r="E35">
        <v>20</v>
      </c>
      <c r="F35">
        <v>2</v>
      </c>
      <c r="H35" t="s">
        <v>97</v>
      </c>
      <c r="O35" s="5" t="s">
        <v>33</v>
      </c>
    </row>
    <row r="36" spans="1:15" x14ac:dyDescent="0.35">
      <c r="A36" s="6">
        <v>44959</v>
      </c>
      <c r="B36" t="s">
        <v>79</v>
      </c>
      <c r="C36" t="s">
        <v>53</v>
      </c>
      <c r="D36">
        <v>6</v>
      </c>
      <c r="E36">
        <v>21</v>
      </c>
      <c r="F36">
        <v>2</v>
      </c>
      <c r="G36" t="s">
        <v>98</v>
      </c>
      <c r="M36" t="s">
        <v>47</v>
      </c>
      <c r="O36" s="5" t="s">
        <v>34</v>
      </c>
    </row>
    <row r="37" spans="1:15" x14ac:dyDescent="0.35">
      <c r="A37" s="6">
        <v>44960</v>
      </c>
      <c r="B37" t="s">
        <v>51</v>
      </c>
      <c r="C37" t="s">
        <v>53</v>
      </c>
      <c r="D37">
        <v>4</v>
      </c>
      <c r="E37">
        <v>22</v>
      </c>
      <c r="F37">
        <v>4</v>
      </c>
      <c r="G37" t="s">
        <v>34</v>
      </c>
      <c r="L37" t="s">
        <v>47</v>
      </c>
      <c r="M37" t="s">
        <v>47</v>
      </c>
      <c r="O37" s="5" t="s">
        <v>35</v>
      </c>
    </row>
    <row r="38" spans="1:15" x14ac:dyDescent="0.35">
      <c r="A38" s="6">
        <v>44960</v>
      </c>
      <c r="B38" t="s">
        <v>54</v>
      </c>
      <c r="C38" t="s">
        <v>55</v>
      </c>
      <c r="D38" t="s">
        <v>1254</v>
      </c>
      <c r="E38">
        <v>22</v>
      </c>
      <c r="F38">
        <v>1</v>
      </c>
      <c r="I38" t="s">
        <v>57</v>
      </c>
      <c r="M38" t="s">
        <v>47</v>
      </c>
      <c r="O38" s="5" t="s">
        <v>36</v>
      </c>
    </row>
    <row r="39" spans="1:15" x14ac:dyDescent="0.35">
      <c r="A39" s="6">
        <v>44963</v>
      </c>
      <c r="B39" t="s">
        <v>81</v>
      </c>
      <c r="C39" t="s">
        <v>66</v>
      </c>
      <c r="E39">
        <v>20</v>
      </c>
      <c r="F39">
        <v>2</v>
      </c>
      <c r="I39" t="s">
        <v>47</v>
      </c>
      <c r="O39" s="5" t="s">
        <v>37</v>
      </c>
    </row>
    <row r="40" spans="1:15" x14ac:dyDescent="0.35">
      <c r="A40" s="6">
        <v>44963</v>
      </c>
      <c r="B40" t="s">
        <v>81</v>
      </c>
      <c r="C40" t="s">
        <v>66</v>
      </c>
      <c r="E40">
        <v>19</v>
      </c>
      <c r="F40">
        <v>2</v>
      </c>
      <c r="I40" t="s">
        <v>47</v>
      </c>
      <c r="O40" s="5" t="s">
        <v>38</v>
      </c>
    </row>
    <row r="41" spans="1:15" x14ac:dyDescent="0.35">
      <c r="A41" s="6">
        <v>44963</v>
      </c>
      <c r="B41" t="s">
        <v>82</v>
      </c>
      <c r="C41" t="s">
        <v>74</v>
      </c>
      <c r="D41">
        <v>10</v>
      </c>
      <c r="E41">
        <v>33</v>
      </c>
      <c r="F41">
        <v>5</v>
      </c>
      <c r="I41" t="s">
        <v>47</v>
      </c>
      <c r="O41" s="5" t="s">
        <v>39</v>
      </c>
    </row>
    <row r="42" spans="1:15" x14ac:dyDescent="0.35">
      <c r="A42" s="6">
        <v>44963</v>
      </c>
      <c r="B42" t="s">
        <v>83</v>
      </c>
      <c r="C42" t="s">
        <v>53</v>
      </c>
      <c r="D42">
        <v>4</v>
      </c>
      <c r="E42">
        <v>17</v>
      </c>
      <c r="F42">
        <v>2</v>
      </c>
      <c r="I42" t="s">
        <v>47</v>
      </c>
      <c r="O42" s="5" t="s">
        <v>40</v>
      </c>
    </row>
    <row r="43" spans="1:15" x14ac:dyDescent="0.35">
      <c r="A43" s="6">
        <v>44964</v>
      </c>
      <c r="B43" t="s">
        <v>99</v>
      </c>
      <c r="C43" t="s">
        <v>46</v>
      </c>
      <c r="D43">
        <v>9</v>
      </c>
      <c r="E43">
        <v>22</v>
      </c>
      <c r="F43">
        <v>1</v>
      </c>
      <c r="G43" t="s">
        <v>92</v>
      </c>
      <c r="L43" t="s">
        <v>47</v>
      </c>
      <c r="M43" t="s">
        <v>47</v>
      </c>
    </row>
    <row r="44" spans="1:15" x14ac:dyDescent="0.35">
      <c r="A44" s="6">
        <v>44964</v>
      </c>
      <c r="B44" t="s">
        <v>88</v>
      </c>
      <c r="C44" t="s">
        <v>55</v>
      </c>
      <c r="D44" t="s">
        <v>1254</v>
      </c>
      <c r="E44">
        <v>26</v>
      </c>
      <c r="F44">
        <v>3</v>
      </c>
      <c r="I44" t="s">
        <v>47</v>
      </c>
      <c r="M44" t="s">
        <v>47</v>
      </c>
      <c r="O44" s="5" t="s">
        <v>136</v>
      </c>
    </row>
    <row r="45" spans="1:15" x14ac:dyDescent="0.35">
      <c r="A45" s="6">
        <v>44965</v>
      </c>
      <c r="B45" t="s">
        <v>78</v>
      </c>
      <c r="C45" t="s">
        <v>64</v>
      </c>
      <c r="E45">
        <v>18</v>
      </c>
      <c r="I45" t="s">
        <v>47</v>
      </c>
      <c r="O45" s="9" t="s">
        <v>132</v>
      </c>
    </row>
    <row r="46" spans="1:15" x14ac:dyDescent="0.35">
      <c r="A46" s="6">
        <v>44965</v>
      </c>
      <c r="B46" t="s">
        <v>79</v>
      </c>
      <c r="C46" t="s">
        <v>59</v>
      </c>
      <c r="D46">
        <v>1</v>
      </c>
      <c r="E46">
        <v>15</v>
      </c>
      <c r="F46">
        <v>3</v>
      </c>
      <c r="H46" t="s">
        <v>47</v>
      </c>
      <c r="M46" t="s">
        <v>47</v>
      </c>
      <c r="O46" s="9" t="s">
        <v>133</v>
      </c>
    </row>
    <row r="47" spans="1:15" x14ac:dyDescent="0.35">
      <c r="A47" s="6">
        <v>44965</v>
      </c>
      <c r="B47" t="s">
        <v>77</v>
      </c>
      <c r="C47" t="s">
        <v>55</v>
      </c>
      <c r="D47" t="s">
        <v>930</v>
      </c>
      <c r="E47">
        <v>26</v>
      </c>
      <c r="F47">
        <v>2</v>
      </c>
      <c r="H47" t="s">
        <v>47</v>
      </c>
      <c r="O47" s="9" t="s">
        <v>134</v>
      </c>
    </row>
    <row r="48" spans="1:15" x14ac:dyDescent="0.35">
      <c r="A48" s="6">
        <v>44966</v>
      </c>
      <c r="B48" t="s">
        <v>67</v>
      </c>
      <c r="C48" t="s">
        <v>64</v>
      </c>
      <c r="E48">
        <v>8</v>
      </c>
      <c r="F48">
        <v>3</v>
      </c>
      <c r="I48" t="s">
        <v>47</v>
      </c>
      <c r="M48" t="s">
        <v>47</v>
      </c>
      <c r="O48" s="10" t="s">
        <v>135</v>
      </c>
    </row>
    <row r="49" spans="1:15" x14ac:dyDescent="0.35">
      <c r="A49" s="6">
        <v>44966</v>
      </c>
      <c r="B49" t="s">
        <v>69</v>
      </c>
      <c r="C49" t="s">
        <v>55</v>
      </c>
      <c r="D49" t="s">
        <v>978</v>
      </c>
      <c r="E49">
        <v>20</v>
      </c>
      <c r="F49">
        <v>1</v>
      </c>
      <c r="G49" t="s">
        <v>110</v>
      </c>
      <c r="O49" t="s">
        <v>131</v>
      </c>
    </row>
    <row r="50" spans="1:15" x14ac:dyDescent="0.35">
      <c r="A50" s="6">
        <v>44966</v>
      </c>
      <c r="B50" t="s">
        <v>68</v>
      </c>
      <c r="E50">
        <v>3</v>
      </c>
      <c r="F50">
        <v>1</v>
      </c>
      <c r="I50" t="s">
        <v>47</v>
      </c>
    </row>
    <row r="51" spans="1:15" x14ac:dyDescent="0.35">
      <c r="A51" s="6">
        <v>44967</v>
      </c>
      <c r="B51" t="s">
        <v>81</v>
      </c>
      <c r="C51" t="s">
        <v>66</v>
      </c>
      <c r="E51">
        <v>19</v>
      </c>
      <c r="F51">
        <v>2</v>
      </c>
      <c r="I51" t="s">
        <v>47</v>
      </c>
    </row>
    <row r="52" spans="1:15" x14ac:dyDescent="0.35">
      <c r="A52" s="6">
        <v>44967</v>
      </c>
      <c r="B52" t="s">
        <v>86</v>
      </c>
      <c r="C52" t="s">
        <v>53</v>
      </c>
      <c r="D52">
        <v>4</v>
      </c>
      <c r="E52">
        <v>21</v>
      </c>
      <c r="F52">
        <v>2</v>
      </c>
      <c r="G52" t="s">
        <v>35</v>
      </c>
      <c r="L52" t="s">
        <v>47</v>
      </c>
      <c r="M52" t="s">
        <v>47</v>
      </c>
      <c r="O52" s="9" t="s">
        <v>130</v>
      </c>
    </row>
    <row r="53" spans="1:15" x14ac:dyDescent="0.35">
      <c r="A53" s="6">
        <v>44967</v>
      </c>
      <c r="B53" t="s">
        <v>45</v>
      </c>
      <c r="C53" t="s">
        <v>46</v>
      </c>
      <c r="D53">
        <v>7</v>
      </c>
      <c r="E53">
        <v>15</v>
      </c>
      <c r="F53">
        <v>2</v>
      </c>
      <c r="I53" t="s">
        <v>47</v>
      </c>
      <c r="J53" t="s">
        <v>48</v>
      </c>
      <c r="M53" t="s">
        <v>47</v>
      </c>
      <c r="O53" s="9" t="s">
        <v>137</v>
      </c>
    </row>
    <row r="54" spans="1:15" x14ac:dyDescent="0.35">
      <c r="A54" s="6">
        <v>44967</v>
      </c>
      <c r="B54" t="s">
        <v>49</v>
      </c>
      <c r="C54" t="s">
        <v>50</v>
      </c>
      <c r="D54">
        <v>8</v>
      </c>
      <c r="E54">
        <v>13</v>
      </c>
      <c r="F54">
        <v>2</v>
      </c>
      <c r="I54" t="s">
        <v>47</v>
      </c>
    </row>
    <row r="55" spans="1:15" x14ac:dyDescent="0.35">
      <c r="A55" s="6">
        <v>44970</v>
      </c>
      <c r="B55" t="s">
        <v>122</v>
      </c>
      <c r="C55" t="s">
        <v>66</v>
      </c>
      <c r="E55">
        <v>15</v>
      </c>
      <c r="F55">
        <v>1</v>
      </c>
      <c r="I55" t="s">
        <v>47</v>
      </c>
    </row>
    <row r="56" spans="1:15" x14ac:dyDescent="0.35">
      <c r="A56" s="6">
        <v>44970</v>
      </c>
      <c r="B56" t="s">
        <v>120</v>
      </c>
      <c r="C56" t="s">
        <v>121</v>
      </c>
      <c r="E56">
        <v>20</v>
      </c>
      <c r="F56">
        <v>5</v>
      </c>
      <c r="I56" t="s">
        <v>47</v>
      </c>
    </row>
    <row r="57" spans="1:15" x14ac:dyDescent="0.35">
      <c r="A57" s="6">
        <v>44970</v>
      </c>
      <c r="B57" t="s">
        <v>68</v>
      </c>
      <c r="C57" t="s">
        <v>118</v>
      </c>
      <c r="E57">
        <v>16</v>
      </c>
      <c r="F57">
        <v>6</v>
      </c>
      <c r="I57" t="s">
        <v>47</v>
      </c>
    </row>
    <row r="58" spans="1:15" x14ac:dyDescent="0.35">
      <c r="A58" s="6">
        <v>44971</v>
      </c>
      <c r="B58" t="s">
        <v>119</v>
      </c>
      <c r="C58" t="s">
        <v>64</v>
      </c>
      <c r="E58">
        <v>8</v>
      </c>
      <c r="F58">
        <v>2</v>
      </c>
      <c r="I58" t="s">
        <v>47</v>
      </c>
      <c r="M58" t="s">
        <v>47</v>
      </c>
    </row>
    <row r="59" spans="1:15" x14ac:dyDescent="0.35">
      <c r="A59" s="6">
        <v>44971</v>
      </c>
      <c r="B59" t="s">
        <v>60</v>
      </c>
      <c r="C59" t="s">
        <v>55</v>
      </c>
      <c r="D59" t="s">
        <v>978</v>
      </c>
      <c r="E59">
        <v>20</v>
      </c>
      <c r="F59">
        <v>1</v>
      </c>
      <c r="I59" t="s">
        <v>47</v>
      </c>
      <c r="M59" t="s">
        <v>47</v>
      </c>
    </row>
    <row r="60" spans="1:15" x14ac:dyDescent="0.35">
      <c r="A60" s="6">
        <v>44971</v>
      </c>
      <c r="B60" t="s">
        <v>155</v>
      </c>
      <c r="C60" t="s">
        <v>59</v>
      </c>
      <c r="D60">
        <v>0</v>
      </c>
      <c r="E60">
        <v>19</v>
      </c>
      <c r="F60">
        <v>3</v>
      </c>
      <c r="I60" t="s">
        <v>47</v>
      </c>
      <c r="J60" t="s">
        <v>48</v>
      </c>
    </row>
    <row r="61" spans="1:15" x14ac:dyDescent="0.35">
      <c r="A61" s="6">
        <v>44971</v>
      </c>
      <c r="B61" t="s">
        <v>155</v>
      </c>
      <c r="C61" t="s">
        <v>59</v>
      </c>
      <c r="D61">
        <v>2</v>
      </c>
      <c r="E61">
        <v>21</v>
      </c>
      <c r="F61">
        <v>3</v>
      </c>
      <c r="I61" t="s">
        <v>47</v>
      </c>
      <c r="J61" t="s">
        <v>48</v>
      </c>
    </row>
    <row r="62" spans="1:15" x14ac:dyDescent="0.35">
      <c r="A62" s="6">
        <v>44973</v>
      </c>
      <c r="B62" t="s">
        <v>117</v>
      </c>
      <c r="C62" t="s">
        <v>66</v>
      </c>
      <c r="D62">
        <v>4</v>
      </c>
      <c r="E62">
        <v>2</v>
      </c>
      <c r="F62">
        <v>1</v>
      </c>
      <c r="I62" t="s">
        <v>47</v>
      </c>
      <c r="J62" t="s">
        <v>48</v>
      </c>
      <c r="M62" t="s">
        <v>47</v>
      </c>
    </row>
    <row r="63" spans="1:15" x14ac:dyDescent="0.35">
      <c r="A63" s="6">
        <v>44973</v>
      </c>
      <c r="B63" t="s">
        <v>60</v>
      </c>
      <c r="C63" t="s">
        <v>55</v>
      </c>
      <c r="D63" t="s">
        <v>978</v>
      </c>
      <c r="E63">
        <v>28</v>
      </c>
      <c r="F63">
        <v>1</v>
      </c>
      <c r="H63" t="s">
        <v>47</v>
      </c>
      <c r="M63" t="s">
        <v>47</v>
      </c>
    </row>
    <row r="64" spans="1:15" x14ac:dyDescent="0.35">
      <c r="A64" s="6">
        <v>44974</v>
      </c>
      <c r="B64" t="s">
        <v>60</v>
      </c>
      <c r="C64" t="s">
        <v>55</v>
      </c>
      <c r="D64" t="s">
        <v>978</v>
      </c>
      <c r="E64">
        <v>5</v>
      </c>
      <c r="F64">
        <v>1</v>
      </c>
      <c r="I64" t="s">
        <v>47</v>
      </c>
      <c r="J64" t="s">
        <v>48</v>
      </c>
      <c r="M64" t="s">
        <v>47</v>
      </c>
    </row>
    <row r="65" spans="1:13" x14ac:dyDescent="0.35">
      <c r="A65" s="6">
        <v>44977</v>
      </c>
      <c r="B65" t="s">
        <v>126</v>
      </c>
      <c r="C65" t="s">
        <v>55</v>
      </c>
      <c r="D65" t="s">
        <v>56</v>
      </c>
      <c r="E65">
        <v>20</v>
      </c>
      <c r="F65">
        <v>2</v>
      </c>
      <c r="H65" t="s">
        <v>47</v>
      </c>
    </row>
    <row r="66" spans="1:13" x14ac:dyDescent="0.35">
      <c r="A66" s="6">
        <v>44977</v>
      </c>
      <c r="B66" t="s">
        <v>128</v>
      </c>
      <c r="C66" t="s">
        <v>46</v>
      </c>
      <c r="D66" t="s">
        <v>129</v>
      </c>
      <c r="E66">
        <v>8</v>
      </c>
      <c r="F66">
        <v>2</v>
      </c>
      <c r="I66" t="s">
        <v>47</v>
      </c>
      <c r="M66" t="s">
        <v>47</v>
      </c>
    </row>
    <row r="67" spans="1:13" x14ac:dyDescent="0.35">
      <c r="A67" s="6">
        <v>44978</v>
      </c>
      <c r="B67" t="s">
        <v>91</v>
      </c>
      <c r="C67" t="s">
        <v>59</v>
      </c>
      <c r="D67">
        <v>1</v>
      </c>
      <c r="E67">
        <v>15</v>
      </c>
      <c r="F67">
        <v>3</v>
      </c>
      <c r="G67" t="s">
        <v>40</v>
      </c>
      <c r="L67" t="s">
        <v>47</v>
      </c>
      <c r="M67" t="s">
        <v>47</v>
      </c>
    </row>
    <row r="68" spans="1:13" x14ac:dyDescent="0.35">
      <c r="A68" s="6">
        <v>44978</v>
      </c>
      <c r="B68" t="s">
        <v>127</v>
      </c>
      <c r="C68" t="s">
        <v>59</v>
      </c>
      <c r="D68">
        <v>3</v>
      </c>
      <c r="E68">
        <v>14</v>
      </c>
      <c r="F68">
        <v>2</v>
      </c>
      <c r="I68" t="s">
        <v>47</v>
      </c>
    </row>
    <row r="69" spans="1:13" x14ac:dyDescent="0.35">
      <c r="A69" s="6">
        <v>44979</v>
      </c>
      <c r="B69" t="s">
        <v>124</v>
      </c>
      <c r="C69" t="s">
        <v>53</v>
      </c>
      <c r="D69">
        <v>6</v>
      </c>
      <c r="E69">
        <v>62</v>
      </c>
      <c r="F69">
        <v>3</v>
      </c>
      <c r="I69" t="s">
        <v>47</v>
      </c>
      <c r="J69" t="s">
        <v>220</v>
      </c>
      <c r="M69" t="s">
        <v>47</v>
      </c>
    </row>
    <row r="70" spans="1:13" x14ac:dyDescent="0.35">
      <c r="A70" s="6">
        <v>44979</v>
      </c>
      <c r="B70" t="s">
        <v>125</v>
      </c>
      <c r="C70" t="s">
        <v>55</v>
      </c>
      <c r="D70" t="s">
        <v>158</v>
      </c>
      <c r="E70">
        <v>5</v>
      </c>
      <c r="F70">
        <v>3</v>
      </c>
      <c r="I70" t="s">
        <v>47</v>
      </c>
      <c r="M70" t="s">
        <v>47</v>
      </c>
    </row>
    <row r="71" spans="1:13" x14ac:dyDescent="0.35">
      <c r="A71" s="6">
        <v>44980</v>
      </c>
      <c r="B71" t="s">
        <v>100</v>
      </c>
      <c r="C71" t="s">
        <v>46</v>
      </c>
      <c r="D71" t="s">
        <v>101</v>
      </c>
      <c r="E71">
        <v>8</v>
      </c>
      <c r="F71">
        <v>2</v>
      </c>
      <c r="G71" t="s">
        <v>34</v>
      </c>
      <c r="L71" t="s">
        <v>47</v>
      </c>
      <c r="M71" t="s">
        <v>47</v>
      </c>
    </row>
    <row r="72" spans="1:13" x14ac:dyDescent="0.35">
      <c r="A72" s="6">
        <v>44981</v>
      </c>
      <c r="B72" t="s">
        <v>102</v>
      </c>
      <c r="C72" t="s">
        <v>53</v>
      </c>
      <c r="D72">
        <v>5</v>
      </c>
      <c r="E72">
        <v>24</v>
      </c>
      <c r="F72">
        <v>1</v>
      </c>
      <c r="G72" t="s">
        <v>34</v>
      </c>
      <c r="M72" t="s">
        <v>47</v>
      </c>
    </row>
    <row r="73" spans="1:13" x14ac:dyDescent="0.35">
      <c r="A73" s="6">
        <v>44981</v>
      </c>
      <c r="B73" t="s">
        <v>123</v>
      </c>
      <c r="C73" t="s">
        <v>55</v>
      </c>
      <c r="D73" t="s">
        <v>1254</v>
      </c>
      <c r="E73">
        <v>50</v>
      </c>
      <c r="F73">
        <v>3</v>
      </c>
      <c r="I73" t="s">
        <v>47</v>
      </c>
      <c r="J73" t="s">
        <v>48</v>
      </c>
    </row>
    <row r="74" spans="1:13" x14ac:dyDescent="0.35">
      <c r="A74" s="6">
        <v>44984</v>
      </c>
      <c r="B74" t="s">
        <v>70</v>
      </c>
      <c r="C74" t="s">
        <v>53</v>
      </c>
      <c r="D74">
        <v>4</v>
      </c>
      <c r="E74">
        <v>25</v>
      </c>
      <c r="F74">
        <v>2</v>
      </c>
      <c r="G74" t="s">
        <v>98</v>
      </c>
      <c r="M74" t="s">
        <v>47</v>
      </c>
    </row>
    <row r="75" spans="1:13" x14ac:dyDescent="0.35">
      <c r="A75" s="6">
        <v>44984</v>
      </c>
      <c r="B75" t="s">
        <v>162</v>
      </c>
      <c r="C75" t="s">
        <v>64</v>
      </c>
      <c r="E75">
        <v>7</v>
      </c>
      <c r="F75">
        <v>2</v>
      </c>
      <c r="I75" t="s">
        <v>47</v>
      </c>
      <c r="J75" t="s">
        <v>48</v>
      </c>
      <c r="M75" t="s">
        <v>47</v>
      </c>
    </row>
    <row r="76" spans="1:13" x14ac:dyDescent="0.35">
      <c r="A76" s="6">
        <v>44984</v>
      </c>
      <c r="B76" t="s">
        <v>124</v>
      </c>
      <c r="C76" t="s">
        <v>53</v>
      </c>
      <c r="D76">
        <v>2</v>
      </c>
      <c r="E76">
        <v>12</v>
      </c>
      <c r="F76">
        <v>4</v>
      </c>
      <c r="I76" t="s">
        <v>47</v>
      </c>
      <c r="J76" t="s">
        <v>48</v>
      </c>
      <c r="M76" t="s">
        <v>47</v>
      </c>
    </row>
    <row r="77" spans="1:13" x14ac:dyDescent="0.35">
      <c r="A77" s="6">
        <v>44984</v>
      </c>
      <c r="B77" t="s">
        <v>163</v>
      </c>
      <c r="C77" t="s">
        <v>64</v>
      </c>
      <c r="E77">
        <v>6</v>
      </c>
      <c r="F77">
        <v>3</v>
      </c>
      <c r="I77" t="s">
        <v>47</v>
      </c>
      <c r="J77" t="s">
        <v>48</v>
      </c>
      <c r="M77" t="s">
        <v>47</v>
      </c>
    </row>
    <row r="78" spans="1:13" x14ac:dyDescent="0.35">
      <c r="A78" s="6">
        <v>44985</v>
      </c>
      <c r="B78" t="s">
        <v>104</v>
      </c>
      <c r="C78" t="s">
        <v>66</v>
      </c>
      <c r="E78">
        <v>8</v>
      </c>
      <c r="F78">
        <v>1</v>
      </c>
      <c r="G78" t="s">
        <v>111</v>
      </c>
    </row>
    <row r="79" spans="1:13" x14ac:dyDescent="0.35">
      <c r="A79" s="6">
        <v>44985</v>
      </c>
      <c r="B79" t="s">
        <v>103</v>
      </c>
      <c r="C79" t="s">
        <v>53</v>
      </c>
      <c r="D79">
        <v>4</v>
      </c>
      <c r="E79">
        <v>25</v>
      </c>
      <c r="F79">
        <v>2</v>
      </c>
      <c r="G79" t="s">
        <v>35</v>
      </c>
      <c r="L79" t="s">
        <v>47</v>
      </c>
      <c r="M79" t="s">
        <v>47</v>
      </c>
    </row>
    <row r="80" spans="1:13" x14ac:dyDescent="0.35">
      <c r="A80" s="6">
        <v>44985</v>
      </c>
      <c r="B80" t="s">
        <v>161</v>
      </c>
      <c r="C80" t="s">
        <v>46</v>
      </c>
      <c r="D80">
        <v>7</v>
      </c>
      <c r="E80">
        <v>10</v>
      </c>
      <c r="F80">
        <v>1</v>
      </c>
      <c r="I80" t="s">
        <v>47</v>
      </c>
      <c r="J80" t="s">
        <v>48</v>
      </c>
      <c r="M80" t="s">
        <v>47</v>
      </c>
    </row>
    <row r="81" spans="1:13" x14ac:dyDescent="0.35">
      <c r="A81" s="6">
        <v>44985</v>
      </c>
      <c r="B81" t="s">
        <v>63</v>
      </c>
      <c r="C81" t="s">
        <v>64</v>
      </c>
      <c r="E81">
        <v>11</v>
      </c>
      <c r="F81">
        <v>2</v>
      </c>
      <c r="I81" t="s">
        <v>47</v>
      </c>
      <c r="M81" t="s">
        <v>47</v>
      </c>
    </row>
    <row r="82" spans="1:13" x14ac:dyDescent="0.35">
      <c r="A82" s="6">
        <v>44986</v>
      </c>
      <c r="B82" t="s">
        <v>104</v>
      </c>
      <c r="C82" t="s">
        <v>66</v>
      </c>
      <c r="E82">
        <v>5</v>
      </c>
      <c r="G82" t="s">
        <v>111</v>
      </c>
      <c r="M82" t="s">
        <v>47</v>
      </c>
    </row>
    <row r="83" spans="1:13" x14ac:dyDescent="0.35">
      <c r="A83" s="6">
        <v>44986</v>
      </c>
      <c r="B83" t="s">
        <v>157</v>
      </c>
      <c r="C83" t="s">
        <v>55</v>
      </c>
      <c r="D83" t="s">
        <v>930</v>
      </c>
      <c r="E83">
        <v>27</v>
      </c>
      <c r="F83">
        <v>1</v>
      </c>
      <c r="I83" t="s">
        <v>47</v>
      </c>
      <c r="M83" t="s">
        <v>47</v>
      </c>
    </row>
    <row r="84" spans="1:13" x14ac:dyDescent="0.35">
      <c r="A84" s="6">
        <v>44986</v>
      </c>
      <c r="B84" t="s">
        <v>54</v>
      </c>
      <c r="C84" t="s">
        <v>55</v>
      </c>
      <c r="D84" t="s">
        <v>1254</v>
      </c>
      <c r="E84">
        <v>28</v>
      </c>
      <c r="F84">
        <v>1</v>
      </c>
      <c r="I84" t="s">
        <v>47</v>
      </c>
      <c r="M84" t="s">
        <v>47</v>
      </c>
    </row>
    <row r="85" spans="1:13" x14ac:dyDescent="0.35">
      <c r="A85" s="6">
        <v>44986</v>
      </c>
      <c r="B85" t="s">
        <v>85</v>
      </c>
      <c r="C85" t="s">
        <v>55</v>
      </c>
      <c r="D85" t="s">
        <v>158</v>
      </c>
      <c r="E85">
        <v>6</v>
      </c>
      <c r="F85">
        <v>5</v>
      </c>
      <c r="I85" t="s">
        <v>47</v>
      </c>
    </row>
    <row r="86" spans="1:13" x14ac:dyDescent="0.35">
      <c r="A86" s="6">
        <v>44986</v>
      </c>
      <c r="B86" t="s">
        <v>159</v>
      </c>
      <c r="C86" t="s">
        <v>55</v>
      </c>
      <c r="D86" t="s">
        <v>158</v>
      </c>
      <c r="E86">
        <v>6</v>
      </c>
      <c r="F86">
        <v>2</v>
      </c>
      <c r="I86" t="s">
        <v>47</v>
      </c>
      <c r="J86" t="s">
        <v>48</v>
      </c>
    </row>
    <row r="87" spans="1:13" x14ac:dyDescent="0.35">
      <c r="A87" s="6">
        <v>44986</v>
      </c>
      <c r="B87" t="s">
        <v>160</v>
      </c>
      <c r="C87" t="s">
        <v>53</v>
      </c>
      <c r="E87">
        <v>4</v>
      </c>
      <c r="F87">
        <v>1</v>
      </c>
      <c r="I87" t="s">
        <v>47</v>
      </c>
      <c r="J87" t="s">
        <v>48</v>
      </c>
      <c r="M87" t="s">
        <v>47</v>
      </c>
    </row>
    <row r="88" spans="1:13" x14ac:dyDescent="0.35">
      <c r="A88" s="6">
        <v>44987</v>
      </c>
      <c r="B88" t="s">
        <v>54</v>
      </c>
      <c r="C88" t="s">
        <v>55</v>
      </c>
      <c r="D88" t="s">
        <v>1254</v>
      </c>
      <c r="E88">
        <v>27</v>
      </c>
      <c r="F88">
        <v>1</v>
      </c>
      <c r="I88" t="s">
        <v>47</v>
      </c>
      <c r="J88" t="s">
        <v>48</v>
      </c>
      <c r="M88" t="s">
        <v>47</v>
      </c>
    </row>
    <row r="89" spans="1:13" x14ac:dyDescent="0.35">
      <c r="A89" s="6">
        <v>44987</v>
      </c>
      <c r="B89" t="s">
        <v>153</v>
      </c>
      <c r="C89" t="s">
        <v>50</v>
      </c>
      <c r="D89">
        <v>8</v>
      </c>
      <c r="E89">
        <v>20</v>
      </c>
      <c r="F89">
        <v>2</v>
      </c>
      <c r="I89" t="s">
        <v>47</v>
      </c>
      <c r="J89" t="s">
        <v>48</v>
      </c>
    </row>
    <row r="90" spans="1:13" x14ac:dyDescent="0.35">
      <c r="A90" s="6">
        <v>44987</v>
      </c>
      <c r="B90" t="s">
        <v>154</v>
      </c>
      <c r="C90" t="s">
        <v>59</v>
      </c>
      <c r="D90">
        <v>3</v>
      </c>
      <c r="E90">
        <v>5</v>
      </c>
      <c r="F90">
        <v>2</v>
      </c>
      <c r="I90" t="s">
        <v>47</v>
      </c>
      <c r="J90" t="s">
        <v>48</v>
      </c>
      <c r="M90" t="s">
        <v>47</v>
      </c>
    </row>
    <row r="91" spans="1:13" x14ac:dyDescent="0.35">
      <c r="A91" s="6">
        <v>44987</v>
      </c>
      <c r="B91" t="s">
        <v>155</v>
      </c>
      <c r="C91" t="s">
        <v>59</v>
      </c>
      <c r="D91">
        <v>3</v>
      </c>
      <c r="E91">
        <v>62</v>
      </c>
      <c r="F91">
        <v>6</v>
      </c>
      <c r="I91" t="s">
        <v>47</v>
      </c>
      <c r="J91" t="s">
        <v>156</v>
      </c>
    </row>
    <row r="92" spans="1:13" x14ac:dyDescent="0.35">
      <c r="A92" s="6">
        <v>44988</v>
      </c>
      <c r="B92" t="s">
        <v>104</v>
      </c>
      <c r="C92" t="s">
        <v>66</v>
      </c>
      <c r="E92">
        <v>5</v>
      </c>
      <c r="G92" t="s">
        <v>111</v>
      </c>
      <c r="M92" t="s">
        <v>47</v>
      </c>
    </row>
    <row r="93" spans="1:13" x14ac:dyDescent="0.35">
      <c r="A93" s="6">
        <v>44988</v>
      </c>
      <c r="B93" t="s">
        <v>150</v>
      </c>
      <c r="C93" t="s">
        <v>53</v>
      </c>
      <c r="D93">
        <v>5</v>
      </c>
      <c r="E93">
        <v>17</v>
      </c>
      <c r="F93">
        <v>2</v>
      </c>
      <c r="I93" t="s">
        <v>47</v>
      </c>
      <c r="J93" t="s">
        <v>48</v>
      </c>
    </row>
    <row r="94" spans="1:13" x14ac:dyDescent="0.35">
      <c r="A94" s="6">
        <v>44988</v>
      </c>
      <c r="B94" t="s">
        <v>151</v>
      </c>
      <c r="C94" t="s">
        <v>66</v>
      </c>
      <c r="D94" t="s">
        <v>152</v>
      </c>
      <c r="E94">
        <v>39</v>
      </c>
      <c r="F94">
        <v>2</v>
      </c>
      <c r="I94" t="s">
        <v>47</v>
      </c>
      <c r="J94" t="s">
        <v>48</v>
      </c>
      <c r="M94" t="s">
        <v>47</v>
      </c>
    </row>
    <row r="95" spans="1:13" x14ac:dyDescent="0.35">
      <c r="A95" s="6">
        <v>44991</v>
      </c>
      <c r="B95" t="s">
        <v>171</v>
      </c>
      <c r="C95" t="s">
        <v>66</v>
      </c>
      <c r="D95" t="s">
        <v>184</v>
      </c>
      <c r="E95">
        <v>20</v>
      </c>
      <c r="F95">
        <v>2</v>
      </c>
      <c r="I95" t="s">
        <v>47</v>
      </c>
      <c r="M95" t="s">
        <v>47</v>
      </c>
    </row>
    <row r="96" spans="1:13" x14ac:dyDescent="0.35">
      <c r="A96" s="6">
        <v>44991</v>
      </c>
      <c r="B96" t="s">
        <v>186</v>
      </c>
      <c r="C96" t="s">
        <v>66</v>
      </c>
      <c r="E96">
        <v>20</v>
      </c>
      <c r="F96">
        <v>1</v>
      </c>
      <c r="I96" t="s">
        <v>47</v>
      </c>
      <c r="M96" t="s">
        <v>47</v>
      </c>
    </row>
    <row r="97" spans="1:13" x14ac:dyDescent="0.35">
      <c r="A97" s="6">
        <v>44991</v>
      </c>
      <c r="B97" t="s">
        <v>171</v>
      </c>
      <c r="C97" t="s">
        <v>66</v>
      </c>
      <c r="E97">
        <v>13</v>
      </c>
      <c r="F97">
        <v>2</v>
      </c>
      <c r="I97" t="s">
        <v>47</v>
      </c>
      <c r="J97" t="s">
        <v>48</v>
      </c>
    </row>
    <row r="98" spans="1:13" x14ac:dyDescent="0.35">
      <c r="A98" s="6">
        <v>44991</v>
      </c>
      <c r="B98" t="s">
        <v>124</v>
      </c>
      <c r="C98" t="s">
        <v>59</v>
      </c>
      <c r="D98">
        <v>2</v>
      </c>
      <c r="E98">
        <v>15</v>
      </c>
      <c r="F98">
        <v>4</v>
      </c>
      <c r="I98" t="s">
        <v>47</v>
      </c>
      <c r="J98" t="s">
        <v>48</v>
      </c>
      <c r="M98" t="s">
        <v>47</v>
      </c>
    </row>
    <row r="99" spans="1:13" x14ac:dyDescent="0.35">
      <c r="A99" s="6">
        <v>44992</v>
      </c>
      <c r="B99" t="s">
        <v>182</v>
      </c>
      <c r="C99" t="s">
        <v>118</v>
      </c>
      <c r="D99" t="s">
        <v>183</v>
      </c>
      <c r="E99">
        <v>5</v>
      </c>
      <c r="F99">
        <v>2</v>
      </c>
      <c r="I99" t="s">
        <v>47</v>
      </c>
      <c r="J99" t="s">
        <v>48</v>
      </c>
      <c r="M99" t="s">
        <v>47</v>
      </c>
    </row>
    <row r="100" spans="1:13" x14ac:dyDescent="0.35">
      <c r="A100" s="6">
        <v>44992</v>
      </c>
      <c r="B100" t="s">
        <v>185</v>
      </c>
      <c r="C100" t="s">
        <v>46</v>
      </c>
      <c r="D100">
        <v>9</v>
      </c>
      <c r="E100">
        <v>24</v>
      </c>
      <c r="F100">
        <v>2</v>
      </c>
      <c r="I100" t="s">
        <v>47</v>
      </c>
    </row>
    <row r="101" spans="1:13" x14ac:dyDescent="0.35">
      <c r="A101" s="6">
        <v>44992</v>
      </c>
      <c r="B101" t="s">
        <v>187</v>
      </c>
      <c r="C101" t="s">
        <v>53</v>
      </c>
      <c r="D101">
        <v>4</v>
      </c>
      <c r="E101">
        <v>22</v>
      </c>
      <c r="F101">
        <v>2</v>
      </c>
      <c r="I101" t="s">
        <v>47</v>
      </c>
    </row>
    <row r="102" spans="1:13" ht="15" customHeight="1" x14ac:dyDescent="0.35">
      <c r="A102" s="6">
        <v>44993</v>
      </c>
      <c r="B102" t="s">
        <v>138</v>
      </c>
      <c r="C102" t="s">
        <v>46</v>
      </c>
      <c r="D102">
        <v>8</v>
      </c>
      <c r="E102">
        <v>22</v>
      </c>
      <c r="F102">
        <v>1</v>
      </c>
      <c r="G102" t="s">
        <v>92</v>
      </c>
      <c r="L102" t="s">
        <v>47</v>
      </c>
      <c r="M102" t="s">
        <v>47</v>
      </c>
    </row>
    <row r="103" spans="1:13" ht="15" customHeight="1" x14ac:dyDescent="0.35">
      <c r="A103" s="6">
        <v>44993</v>
      </c>
      <c r="B103" t="s">
        <v>139</v>
      </c>
      <c r="C103" t="s">
        <v>53</v>
      </c>
      <c r="D103">
        <v>5</v>
      </c>
      <c r="E103">
        <v>25</v>
      </c>
      <c r="F103">
        <v>1</v>
      </c>
      <c r="G103" t="s">
        <v>35</v>
      </c>
    </row>
    <row r="104" spans="1:13" ht="15" customHeight="1" x14ac:dyDescent="0.35">
      <c r="A104" s="6">
        <v>44993</v>
      </c>
      <c r="B104" t="s">
        <v>139</v>
      </c>
      <c r="C104" t="s">
        <v>53</v>
      </c>
      <c r="D104">
        <v>5</v>
      </c>
      <c r="E104">
        <v>25</v>
      </c>
      <c r="F104">
        <v>2</v>
      </c>
      <c r="G104" t="s">
        <v>98</v>
      </c>
    </row>
    <row r="105" spans="1:13" ht="15" customHeight="1" x14ac:dyDescent="0.35">
      <c r="A105" s="6">
        <v>44993</v>
      </c>
      <c r="B105" t="s">
        <v>140</v>
      </c>
      <c r="C105" t="s">
        <v>53</v>
      </c>
      <c r="D105">
        <v>4</v>
      </c>
      <c r="E105">
        <v>24</v>
      </c>
      <c r="F105">
        <v>1</v>
      </c>
      <c r="G105" t="s">
        <v>35</v>
      </c>
      <c r="L105" t="s">
        <v>47</v>
      </c>
      <c r="M105" t="s">
        <v>47</v>
      </c>
    </row>
    <row r="106" spans="1:13" x14ac:dyDescent="0.35">
      <c r="A106" s="6">
        <v>44993</v>
      </c>
      <c r="B106" t="s">
        <v>61</v>
      </c>
      <c r="C106" t="s">
        <v>55</v>
      </c>
      <c r="D106" t="s">
        <v>1255</v>
      </c>
      <c r="E106">
        <v>22</v>
      </c>
      <c r="F106">
        <v>1</v>
      </c>
      <c r="I106" t="s">
        <v>47</v>
      </c>
      <c r="J106" t="s">
        <v>48</v>
      </c>
      <c r="M106" t="s">
        <v>47</v>
      </c>
    </row>
    <row r="107" spans="1:13" x14ac:dyDescent="0.35">
      <c r="A107" s="6">
        <v>44993</v>
      </c>
      <c r="B107" t="s">
        <v>180</v>
      </c>
      <c r="C107" t="s">
        <v>55</v>
      </c>
      <c r="D107">
        <v>10</v>
      </c>
      <c r="E107">
        <v>15</v>
      </c>
      <c r="F107">
        <v>3</v>
      </c>
      <c r="I107" t="s">
        <v>47</v>
      </c>
    </row>
    <row r="108" spans="1:13" x14ac:dyDescent="0.35">
      <c r="A108" s="6">
        <v>44993</v>
      </c>
      <c r="B108" t="s">
        <v>123</v>
      </c>
      <c r="C108" t="s">
        <v>55</v>
      </c>
      <c r="D108" t="s">
        <v>1254</v>
      </c>
      <c r="E108">
        <v>41</v>
      </c>
      <c r="F108">
        <v>5</v>
      </c>
      <c r="H108" t="s">
        <v>47</v>
      </c>
    </row>
    <row r="109" spans="1:13" x14ac:dyDescent="0.35">
      <c r="A109" s="6">
        <v>44993</v>
      </c>
      <c r="B109" t="s">
        <v>181</v>
      </c>
      <c r="C109" t="s">
        <v>46</v>
      </c>
      <c r="D109">
        <v>9</v>
      </c>
      <c r="E109">
        <v>17</v>
      </c>
      <c r="F109">
        <v>1</v>
      </c>
      <c r="I109" t="s">
        <v>47</v>
      </c>
      <c r="J109" t="s">
        <v>48</v>
      </c>
      <c r="M109" t="s">
        <v>47</v>
      </c>
    </row>
    <row r="110" spans="1:13" x14ac:dyDescent="0.35">
      <c r="A110" s="6">
        <v>44993</v>
      </c>
      <c r="B110" t="s">
        <v>172</v>
      </c>
      <c r="C110" t="s">
        <v>59</v>
      </c>
      <c r="D110">
        <v>0</v>
      </c>
      <c r="E110">
        <v>20</v>
      </c>
      <c r="F110">
        <v>2</v>
      </c>
      <c r="I110" t="s">
        <v>47</v>
      </c>
      <c r="J110" t="s">
        <v>48</v>
      </c>
      <c r="M110" t="s">
        <v>47</v>
      </c>
    </row>
    <row r="111" spans="1:13" x14ac:dyDescent="0.35">
      <c r="A111" s="6">
        <v>44993</v>
      </c>
      <c r="B111" t="s">
        <v>45</v>
      </c>
      <c r="C111" t="s">
        <v>59</v>
      </c>
      <c r="D111">
        <v>2</v>
      </c>
      <c r="E111">
        <v>21</v>
      </c>
      <c r="F111">
        <v>3</v>
      </c>
      <c r="I111" t="s">
        <v>47</v>
      </c>
      <c r="J111" t="s">
        <v>48</v>
      </c>
      <c r="M111" t="s">
        <v>47</v>
      </c>
    </row>
    <row r="112" spans="1:13" x14ac:dyDescent="0.35">
      <c r="A112" s="6">
        <v>44994</v>
      </c>
      <c r="B112" t="s">
        <v>141</v>
      </c>
      <c r="C112" t="s">
        <v>53</v>
      </c>
      <c r="D112">
        <v>4</v>
      </c>
      <c r="E112">
        <v>21</v>
      </c>
      <c r="F112">
        <v>2</v>
      </c>
      <c r="G112" t="s">
        <v>35</v>
      </c>
      <c r="L112" t="s">
        <v>47</v>
      </c>
      <c r="M112" t="s">
        <v>47</v>
      </c>
    </row>
    <row r="113" spans="1:13" x14ac:dyDescent="0.35">
      <c r="A113" s="6">
        <v>44994</v>
      </c>
      <c r="B113" t="s">
        <v>174</v>
      </c>
      <c r="C113" t="s">
        <v>46</v>
      </c>
      <c r="D113">
        <v>8</v>
      </c>
      <c r="E113">
        <v>31</v>
      </c>
      <c r="F113">
        <v>4</v>
      </c>
      <c r="I113" t="s">
        <v>47</v>
      </c>
      <c r="J113" t="s">
        <v>48</v>
      </c>
    </row>
    <row r="114" spans="1:13" x14ac:dyDescent="0.35">
      <c r="A114" s="6">
        <v>44994</v>
      </c>
      <c r="B114" t="s">
        <v>175</v>
      </c>
      <c r="C114" t="s">
        <v>55</v>
      </c>
      <c r="D114" t="s">
        <v>1254</v>
      </c>
      <c r="E114">
        <v>26</v>
      </c>
      <c r="F114">
        <v>4</v>
      </c>
      <c r="I114" t="s">
        <v>47</v>
      </c>
      <c r="J114" t="s">
        <v>48</v>
      </c>
    </row>
    <row r="115" spans="1:13" x14ac:dyDescent="0.35">
      <c r="A115" s="6">
        <v>44994</v>
      </c>
      <c r="B115" t="s">
        <v>176</v>
      </c>
      <c r="C115" t="s">
        <v>55</v>
      </c>
      <c r="D115">
        <v>10</v>
      </c>
      <c r="E115">
        <v>5</v>
      </c>
      <c r="F115">
        <v>2</v>
      </c>
      <c r="I115" t="s">
        <v>47</v>
      </c>
      <c r="J115" t="s">
        <v>48</v>
      </c>
    </row>
    <row r="116" spans="1:13" x14ac:dyDescent="0.35">
      <c r="A116" s="6">
        <v>44994</v>
      </c>
      <c r="B116" t="s">
        <v>177</v>
      </c>
      <c r="C116" t="s">
        <v>144</v>
      </c>
      <c r="D116">
        <v>6</v>
      </c>
      <c r="E116">
        <v>19</v>
      </c>
      <c r="F116">
        <v>2</v>
      </c>
      <c r="I116" t="s">
        <v>47</v>
      </c>
      <c r="J116" t="s">
        <v>170</v>
      </c>
      <c r="M116" t="s">
        <v>47</v>
      </c>
    </row>
    <row r="117" spans="1:13" x14ac:dyDescent="0.35">
      <c r="A117" s="6">
        <v>44994</v>
      </c>
      <c r="B117" t="s">
        <v>60</v>
      </c>
      <c r="C117" t="s">
        <v>55</v>
      </c>
      <c r="D117" t="s">
        <v>978</v>
      </c>
      <c r="E117">
        <v>5</v>
      </c>
      <c r="F117">
        <v>2</v>
      </c>
      <c r="I117" t="s">
        <v>47</v>
      </c>
      <c r="J117" t="s">
        <v>48</v>
      </c>
    </row>
    <row r="118" spans="1:13" x14ac:dyDescent="0.35">
      <c r="A118" s="6">
        <v>44994</v>
      </c>
      <c r="B118" t="s">
        <v>178</v>
      </c>
      <c r="C118" t="s">
        <v>53</v>
      </c>
      <c r="D118" s="11" t="s">
        <v>179</v>
      </c>
      <c r="E118">
        <v>11</v>
      </c>
      <c r="F118">
        <v>2</v>
      </c>
      <c r="I118" t="s">
        <v>47</v>
      </c>
      <c r="M118" t="s">
        <v>47</v>
      </c>
    </row>
    <row r="119" spans="1:13" x14ac:dyDescent="0.35">
      <c r="A119" s="6">
        <v>44995</v>
      </c>
      <c r="B119" t="s">
        <v>169</v>
      </c>
      <c r="C119" t="s">
        <v>46</v>
      </c>
      <c r="D119">
        <v>9</v>
      </c>
      <c r="E119">
        <v>19</v>
      </c>
      <c r="F119">
        <v>1</v>
      </c>
      <c r="I119" t="s">
        <v>47</v>
      </c>
      <c r="J119" t="s">
        <v>170</v>
      </c>
    </row>
    <row r="120" spans="1:13" x14ac:dyDescent="0.35">
      <c r="A120" s="6">
        <v>44995</v>
      </c>
      <c r="B120" t="s">
        <v>169</v>
      </c>
      <c r="C120" t="s">
        <v>46</v>
      </c>
      <c r="D120">
        <v>9</v>
      </c>
      <c r="E120">
        <v>20</v>
      </c>
      <c r="F120">
        <v>1</v>
      </c>
      <c r="I120" t="s">
        <v>57</v>
      </c>
      <c r="J120" t="s">
        <v>170</v>
      </c>
    </row>
    <row r="121" spans="1:13" x14ac:dyDescent="0.35">
      <c r="A121" s="6">
        <v>44995</v>
      </c>
      <c r="B121" t="s">
        <v>169</v>
      </c>
      <c r="C121" t="s">
        <v>46</v>
      </c>
      <c r="D121">
        <v>9</v>
      </c>
      <c r="E121">
        <v>17</v>
      </c>
      <c r="F121">
        <v>1</v>
      </c>
      <c r="I121" t="s">
        <v>47</v>
      </c>
      <c r="J121" t="s">
        <v>170</v>
      </c>
    </row>
    <row r="122" spans="1:13" x14ac:dyDescent="0.35">
      <c r="A122" s="6">
        <v>44995</v>
      </c>
      <c r="B122" t="s">
        <v>171</v>
      </c>
      <c r="C122" t="s">
        <v>66</v>
      </c>
      <c r="E122">
        <v>20</v>
      </c>
      <c r="F122">
        <v>2</v>
      </c>
      <c r="I122" t="s">
        <v>47</v>
      </c>
      <c r="M122" t="s">
        <v>47</v>
      </c>
    </row>
    <row r="123" spans="1:13" x14ac:dyDescent="0.35">
      <c r="A123" s="6">
        <v>44995</v>
      </c>
      <c r="B123" t="s">
        <v>172</v>
      </c>
      <c r="C123" t="s">
        <v>53</v>
      </c>
      <c r="D123">
        <v>4</v>
      </c>
      <c r="E123">
        <v>17</v>
      </c>
      <c r="F123">
        <v>2</v>
      </c>
      <c r="I123" t="s">
        <v>57</v>
      </c>
      <c r="J123" t="s">
        <v>48</v>
      </c>
      <c r="M123" t="s">
        <v>47</v>
      </c>
    </row>
    <row r="124" spans="1:13" x14ac:dyDescent="0.35">
      <c r="A124" s="6">
        <v>44995</v>
      </c>
      <c r="B124" t="s">
        <v>173</v>
      </c>
      <c r="C124" t="s">
        <v>46</v>
      </c>
      <c r="D124">
        <v>7</v>
      </c>
      <c r="E124">
        <v>22</v>
      </c>
      <c r="F124">
        <v>2</v>
      </c>
      <c r="I124" t="s">
        <v>47</v>
      </c>
      <c r="J124" t="s">
        <v>48</v>
      </c>
    </row>
    <row r="125" spans="1:13" x14ac:dyDescent="0.35">
      <c r="A125" s="6">
        <v>44995</v>
      </c>
      <c r="B125" t="s">
        <v>172</v>
      </c>
      <c r="C125" t="s">
        <v>53</v>
      </c>
      <c r="D125">
        <v>4</v>
      </c>
      <c r="E125">
        <v>19</v>
      </c>
      <c r="F125">
        <v>2</v>
      </c>
      <c r="I125" t="s">
        <v>57</v>
      </c>
      <c r="J125" t="s">
        <v>48</v>
      </c>
      <c r="M125" t="s">
        <v>47</v>
      </c>
    </row>
    <row r="126" spans="1:13" x14ac:dyDescent="0.35">
      <c r="A126" s="6">
        <v>44998</v>
      </c>
      <c r="B126" t="s">
        <v>217</v>
      </c>
      <c r="C126" t="s">
        <v>46</v>
      </c>
      <c r="D126">
        <v>7</v>
      </c>
      <c r="E126">
        <v>21</v>
      </c>
      <c r="F126">
        <v>2</v>
      </c>
      <c r="I126" t="s">
        <v>47</v>
      </c>
      <c r="J126" t="s">
        <v>48</v>
      </c>
    </row>
    <row r="127" spans="1:13" x14ac:dyDescent="0.35">
      <c r="A127" s="6">
        <v>44998</v>
      </c>
      <c r="B127" t="s">
        <v>218</v>
      </c>
      <c r="C127" t="s">
        <v>50</v>
      </c>
      <c r="D127" t="s">
        <v>219</v>
      </c>
      <c r="E127">
        <v>16</v>
      </c>
      <c r="F127">
        <v>3</v>
      </c>
      <c r="I127" t="s">
        <v>47</v>
      </c>
      <c r="J127" t="s">
        <v>220</v>
      </c>
    </row>
    <row r="128" spans="1:13" x14ac:dyDescent="0.35">
      <c r="A128" s="6">
        <v>44998</v>
      </c>
      <c r="B128" t="s">
        <v>124</v>
      </c>
      <c r="C128" t="s">
        <v>46</v>
      </c>
      <c r="D128">
        <v>2</v>
      </c>
      <c r="E128">
        <v>12</v>
      </c>
      <c r="F128">
        <v>3</v>
      </c>
      <c r="I128" t="s">
        <v>47</v>
      </c>
      <c r="M128" t="s">
        <v>47</v>
      </c>
    </row>
    <row r="129" spans="1:13" x14ac:dyDescent="0.35">
      <c r="A129" s="6">
        <v>44998</v>
      </c>
      <c r="B129" t="s">
        <v>221</v>
      </c>
      <c r="C129" t="s">
        <v>64</v>
      </c>
      <c r="E129">
        <v>4</v>
      </c>
      <c r="F129">
        <v>1</v>
      </c>
      <c r="I129" t="s">
        <v>47</v>
      </c>
      <c r="J129" t="s">
        <v>48</v>
      </c>
      <c r="M129" t="s">
        <v>47</v>
      </c>
    </row>
    <row r="130" spans="1:13" x14ac:dyDescent="0.35">
      <c r="A130" s="6">
        <v>44999</v>
      </c>
      <c r="B130" t="s">
        <v>58</v>
      </c>
      <c r="C130" t="s">
        <v>59</v>
      </c>
      <c r="D130">
        <v>2</v>
      </c>
      <c r="E130">
        <v>24</v>
      </c>
      <c r="F130">
        <v>2</v>
      </c>
      <c r="G130" t="s">
        <v>40</v>
      </c>
      <c r="L130" t="s">
        <v>47</v>
      </c>
      <c r="M130" t="s">
        <v>47</v>
      </c>
    </row>
    <row r="131" spans="1:13" x14ac:dyDescent="0.35">
      <c r="A131" s="6">
        <v>44999</v>
      </c>
      <c r="B131" t="s">
        <v>167</v>
      </c>
      <c r="C131" t="s">
        <v>53</v>
      </c>
      <c r="D131" t="s">
        <v>168</v>
      </c>
      <c r="E131">
        <v>9</v>
      </c>
      <c r="F131">
        <v>2</v>
      </c>
      <c r="G131" t="s">
        <v>34</v>
      </c>
      <c r="K131" t="s">
        <v>47</v>
      </c>
    </row>
    <row r="132" spans="1:13" x14ac:dyDescent="0.35">
      <c r="A132" s="6">
        <v>44999</v>
      </c>
      <c r="B132" t="s">
        <v>213</v>
      </c>
      <c r="C132" t="s">
        <v>50</v>
      </c>
      <c r="D132">
        <v>8</v>
      </c>
      <c r="E132">
        <v>24</v>
      </c>
      <c r="F132">
        <v>2</v>
      </c>
      <c r="I132" t="s">
        <v>47</v>
      </c>
      <c r="J132" t="s">
        <v>48</v>
      </c>
      <c r="M132" t="s">
        <v>47</v>
      </c>
    </row>
    <row r="133" spans="1:13" x14ac:dyDescent="0.35">
      <c r="A133" s="6">
        <v>44999</v>
      </c>
      <c r="B133" t="s">
        <v>214</v>
      </c>
      <c r="C133" t="s">
        <v>55</v>
      </c>
      <c r="D133" t="s">
        <v>1412</v>
      </c>
      <c r="E133">
        <v>10</v>
      </c>
      <c r="F133">
        <v>1</v>
      </c>
      <c r="I133" t="s">
        <v>47</v>
      </c>
      <c r="J133" t="s">
        <v>48</v>
      </c>
    </row>
    <row r="134" spans="1:13" x14ac:dyDescent="0.35">
      <c r="A134" s="6">
        <v>44999</v>
      </c>
      <c r="B134" t="s">
        <v>215</v>
      </c>
      <c r="C134" t="s">
        <v>55</v>
      </c>
      <c r="E134">
        <v>9</v>
      </c>
      <c r="F134">
        <v>3</v>
      </c>
      <c r="I134" t="s">
        <v>47</v>
      </c>
      <c r="J134" t="s">
        <v>48</v>
      </c>
      <c r="M134" t="s">
        <v>47</v>
      </c>
    </row>
    <row r="135" spans="1:13" x14ac:dyDescent="0.35">
      <c r="A135" s="6">
        <v>44999</v>
      </c>
      <c r="B135" t="s">
        <v>167</v>
      </c>
      <c r="C135" t="s">
        <v>53</v>
      </c>
      <c r="D135" t="s">
        <v>216</v>
      </c>
      <c r="E135">
        <v>8</v>
      </c>
      <c r="F135">
        <v>1</v>
      </c>
      <c r="I135" t="s">
        <v>47</v>
      </c>
      <c r="J135" t="s">
        <v>48</v>
      </c>
    </row>
    <row r="136" spans="1:13" x14ac:dyDescent="0.35">
      <c r="A136" s="6">
        <v>45000</v>
      </c>
      <c r="B136" t="s">
        <v>140</v>
      </c>
      <c r="C136" t="s">
        <v>53</v>
      </c>
      <c r="D136">
        <v>4</v>
      </c>
      <c r="E136">
        <v>22</v>
      </c>
      <c r="F136">
        <v>1</v>
      </c>
      <c r="G136" t="s">
        <v>35</v>
      </c>
      <c r="L136" t="s">
        <v>47</v>
      </c>
      <c r="M136" t="s">
        <v>47</v>
      </c>
    </row>
    <row r="137" spans="1:13" x14ac:dyDescent="0.35">
      <c r="A137" s="6">
        <v>45000</v>
      </c>
      <c r="B137" t="s">
        <v>208</v>
      </c>
      <c r="C137" t="s">
        <v>55</v>
      </c>
      <c r="E137">
        <v>7</v>
      </c>
      <c r="F137">
        <v>1</v>
      </c>
      <c r="H137" t="s">
        <v>47</v>
      </c>
    </row>
    <row r="138" spans="1:13" x14ac:dyDescent="0.35">
      <c r="A138" s="6">
        <v>45000</v>
      </c>
      <c r="B138" s="6" t="s">
        <v>140</v>
      </c>
      <c r="C138" t="s">
        <v>53</v>
      </c>
      <c r="D138">
        <v>4</v>
      </c>
      <c r="E138">
        <v>22</v>
      </c>
      <c r="F138">
        <v>2</v>
      </c>
      <c r="I138" t="s">
        <v>47</v>
      </c>
      <c r="J138" t="s">
        <v>48</v>
      </c>
      <c r="M138" t="s">
        <v>47</v>
      </c>
    </row>
    <row r="139" spans="1:13" x14ac:dyDescent="0.35">
      <c r="A139" s="6">
        <v>45000</v>
      </c>
      <c r="B139" t="s">
        <v>209</v>
      </c>
      <c r="C139" t="s">
        <v>64</v>
      </c>
      <c r="E139">
        <v>4</v>
      </c>
      <c r="F139">
        <v>1</v>
      </c>
      <c r="I139" t="s">
        <v>47</v>
      </c>
      <c r="J139" t="s">
        <v>48</v>
      </c>
      <c r="M139" t="s">
        <v>47</v>
      </c>
    </row>
    <row r="140" spans="1:13" x14ac:dyDescent="0.35">
      <c r="A140" s="6">
        <v>45000</v>
      </c>
      <c r="B140" t="s">
        <v>210</v>
      </c>
      <c r="C140" t="s">
        <v>53</v>
      </c>
      <c r="E140">
        <v>7</v>
      </c>
      <c r="F140">
        <v>2</v>
      </c>
      <c r="I140" t="s">
        <v>47</v>
      </c>
      <c r="J140" t="s">
        <v>48</v>
      </c>
      <c r="K140" t="s">
        <v>47</v>
      </c>
    </row>
    <row r="141" spans="1:13" x14ac:dyDescent="0.35">
      <c r="A141" s="6">
        <v>45000</v>
      </c>
      <c r="B141" t="s">
        <v>186</v>
      </c>
      <c r="C141" t="s">
        <v>66</v>
      </c>
      <c r="E141">
        <v>16</v>
      </c>
      <c r="F141">
        <v>1</v>
      </c>
      <c r="I141" t="s">
        <v>47</v>
      </c>
      <c r="J141" t="s">
        <v>48</v>
      </c>
      <c r="M141" t="s">
        <v>47</v>
      </c>
    </row>
    <row r="142" spans="1:13" x14ac:dyDescent="0.35">
      <c r="A142" s="6">
        <v>45000</v>
      </c>
      <c r="B142" t="s">
        <v>211</v>
      </c>
      <c r="C142" t="s">
        <v>55</v>
      </c>
      <c r="D142" t="s">
        <v>1254</v>
      </c>
      <c r="E142">
        <v>30</v>
      </c>
      <c r="F142">
        <v>3</v>
      </c>
      <c r="I142" t="s">
        <v>47</v>
      </c>
      <c r="J142" t="s">
        <v>48</v>
      </c>
    </row>
    <row r="143" spans="1:13" x14ac:dyDescent="0.35">
      <c r="A143" s="6">
        <v>45000</v>
      </c>
      <c r="B143" t="s">
        <v>212</v>
      </c>
      <c r="C143" t="s">
        <v>55</v>
      </c>
      <c r="D143" t="s">
        <v>1004</v>
      </c>
      <c r="E143">
        <v>10</v>
      </c>
      <c r="F143">
        <v>1</v>
      </c>
      <c r="I143" t="s">
        <v>47</v>
      </c>
      <c r="J143" t="s">
        <v>48</v>
      </c>
      <c r="M143" t="s">
        <v>47</v>
      </c>
    </row>
    <row r="144" spans="1:13" x14ac:dyDescent="0.35">
      <c r="A144" s="6">
        <v>45001</v>
      </c>
      <c r="B144" t="s">
        <v>186</v>
      </c>
      <c r="C144" t="s">
        <v>66</v>
      </c>
      <c r="E144">
        <v>40</v>
      </c>
      <c r="F144">
        <v>3</v>
      </c>
      <c r="I144" t="s">
        <v>47</v>
      </c>
      <c r="J144" t="s">
        <v>48</v>
      </c>
      <c r="M144" t="s">
        <v>47</v>
      </c>
    </row>
    <row r="145" spans="1:13" x14ac:dyDescent="0.35">
      <c r="A145" s="6">
        <v>45001</v>
      </c>
      <c r="B145" t="s">
        <v>205</v>
      </c>
      <c r="C145" t="s">
        <v>55</v>
      </c>
      <c r="D145" t="s">
        <v>1254</v>
      </c>
      <c r="E145">
        <v>50</v>
      </c>
      <c r="F145">
        <v>2</v>
      </c>
      <c r="I145" t="s">
        <v>47</v>
      </c>
      <c r="J145" t="s">
        <v>207</v>
      </c>
    </row>
    <row r="146" spans="1:13" x14ac:dyDescent="0.35">
      <c r="A146" s="6">
        <v>45001</v>
      </c>
      <c r="B146" t="s">
        <v>178</v>
      </c>
      <c r="C146" t="s">
        <v>46</v>
      </c>
      <c r="D146">
        <v>7</v>
      </c>
      <c r="E146">
        <v>46</v>
      </c>
      <c r="F146">
        <v>2</v>
      </c>
      <c r="I146" t="s">
        <v>47</v>
      </c>
      <c r="J146" t="s">
        <v>114</v>
      </c>
      <c r="M146" t="s">
        <v>47</v>
      </c>
    </row>
    <row r="147" spans="1:13" x14ac:dyDescent="0.35">
      <c r="A147" s="6">
        <v>45001</v>
      </c>
      <c r="B147" t="s">
        <v>58</v>
      </c>
      <c r="C147" t="s">
        <v>53</v>
      </c>
      <c r="D147">
        <v>5</v>
      </c>
      <c r="E147">
        <v>22</v>
      </c>
      <c r="F147">
        <v>2</v>
      </c>
      <c r="I147" t="s">
        <v>47</v>
      </c>
      <c r="J147" t="s">
        <v>48</v>
      </c>
      <c r="M147" t="s">
        <v>47</v>
      </c>
    </row>
    <row r="148" spans="1:13" x14ac:dyDescent="0.35">
      <c r="A148" s="6">
        <v>45002</v>
      </c>
      <c r="B148" t="s">
        <v>142</v>
      </c>
      <c r="C148" t="s">
        <v>59</v>
      </c>
      <c r="D148">
        <v>3</v>
      </c>
      <c r="E148">
        <v>24</v>
      </c>
      <c r="F148">
        <v>2</v>
      </c>
      <c r="G148" t="s">
        <v>40</v>
      </c>
      <c r="L148" t="s">
        <v>47</v>
      </c>
      <c r="M148" t="s">
        <v>47</v>
      </c>
    </row>
    <row r="149" spans="1:13" x14ac:dyDescent="0.35">
      <c r="A149" s="6">
        <v>45002</v>
      </c>
      <c r="B149" t="s">
        <v>58</v>
      </c>
      <c r="C149" t="s">
        <v>53</v>
      </c>
      <c r="D149">
        <v>5</v>
      </c>
      <c r="E149">
        <v>24</v>
      </c>
      <c r="F149">
        <v>2</v>
      </c>
      <c r="G149" t="s">
        <v>35</v>
      </c>
      <c r="L149" t="s">
        <v>47</v>
      </c>
      <c r="M149" t="s">
        <v>47</v>
      </c>
    </row>
    <row r="150" spans="1:13" x14ac:dyDescent="0.35">
      <c r="A150" s="6">
        <v>45002</v>
      </c>
      <c r="B150" t="s">
        <v>142</v>
      </c>
      <c r="C150" t="s">
        <v>53</v>
      </c>
      <c r="D150">
        <v>6</v>
      </c>
      <c r="E150">
        <v>2</v>
      </c>
      <c r="F150">
        <v>1</v>
      </c>
      <c r="I150" t="s">
        <v>47</v>
      </c>
      <c r="J150" t="s">
        <v>48</v>
      </c>
      <c r="M150" t="s">
        <v>47</v>
      </c>
    </row>
    <row r="151" spans="1:13" x14ac:dyDescent="0.35">
      <c r="A151" s="6">
        <v>45002</v>
      </c>
      <c r="B151" t="s">
        <v>203</v>
      </c>
      <c r="C151" t="s">
        <v>46</v>
      </c>
      <c r="D151" t="s">
        <v>204</v>
      </c>
      <c r="E151">
        <v>12</v>
      </c>
      <c r="F151">
        <v>2</v>
      </c>
      <c r="I151" t="s">
        <v>47</v>
      </c>
      <c r="J151" t="s">
        <v>48</v>
      </c>
    </row>
    <row r="152" spans="1:13" x14ac:dyDescent="0.35">
      <c r="A152" s="6">
        <v>45005</v>
      </c>
      <c r="B152" t="s">
        <v>164</v>
      </c>
      <c r="C152" t="s">
        <v>144</v>
      </c>
      <c r="D152" t="s">
        <v>165</v>
      </c>
      <c r="E152">
        <v>22</v>
      </c>
      <c r="F152">
        <v>2</v>
      </c>
      <c r="G152" t="s">
        <v>35</v>
      </c>
    </row>
    <row r="153" spans="1:13" x14ac:dyDescent="0.35">
      <c r="A153" s="6">
        <v>45005</v>
      </c>
      <c r="B153" t="s">
        <v>236</v>
      </c>
      <c r="C153" t="s">
        <v>55</v>
      </c>
      <c r="D153" t="s">
        <v>1254</v>
      </c>
      <c r="E153">
        <v>54</v>
      </c>
      <c r="F153">
        <v>2</v>
      </c>
      <c r="I153" t="s">
        <v>47</v>
      </c>
      <c r="J153" t="s">
        <v>48</v>
      </c>
      <c r="M153" t="s">
        <v>47</v>
      </c>
    </row>
    <row r="154" spans="1:13" x14ac:dyDescent="0.35">
      <c r="A154" s="6">
        <v>45005</v>
      </c>
      <c r="B154" t="s">
        <v>237</v>
      </c>
      <c r="C154" t="s">
        <v>46</v>
      </c>
      <c r="D154">
        <v>9</v>
      </c>
      <c r="E154">
        <v>3</v>
      </c>
      <c r="F154">
        <v>2</v>
      </c>
      <c r="I154" t="s">
        <v>47</v>
      </c>
      <c r="J154" t="s">
        <v>48</v>
      </c>
    </row>
    <row r="155" spans="1:13" x14ac:dyDescent="0.35">
      <c r="A155" s="6">
        <v>45005</v>
      </c>
      <c r="B155" t="s">
        <v>238</v>
      </c>
      <c r="C155" t="s">
        <v>46</v>
      </c>
      <c r="D155" t="s">
        <v>239</v>
      </c>
      <c r="E155">
        <v>30</v>
      </c>
      <c r="F155">
        <v>2</v>
      </c>
      <c r="I155" t="s">
        <v>47</v>
      </c>
      <c r="J155" t="s">
        <v>48</v>
      </c>
      <c r="M155" t="s">
        <v>47</v>
      </c>
    </row>
    <row r="156" spans="1:13" x14ac:dyDescent="0.35">
      <c r="A156" s="6">
        <v>45005</v>
      </c>
      <c r="B156" t="s">
        <v>124</v>
      </c>
      <c r="C156" t="s">
        <v>59</v>
      </c>
      <c r="D156">
        <v>2</v>
      </c>
      <c r="E156">
        <v>14</v>
      </c>
      <c r="F156">
        <v>3</v>
      </c>
      <c r="I156" t="s">
        <v>47</v>
      </c>
      <c r="M156" t="s">
        <v>47</v>
      </c>
    </row>
    <row r="157" spans="1:13" x14ac:dyDescent="0.35">
      <c r="A157" s="6">
        <v>45006</v>
      </c>
      <c r="B157" t="s">
        <v>164</v>
      </c>
      <c r="C157" t="s">
        <v>144</v>
      </c>
      <c r="D157" t="s">
        <v>165</v>
      </c>
      <c r="E157">
        <v>22</v>
      </c>
      <c r="F157">
        <v>2</v>
      </c>
      <c r="G157" t="s">
        <v>35</v>
      </c>
    </row>
    <row r="158" spans="1:13" x14ac:dyDescent="0.35">
      <c r="A158" s="6">
        <v>45006</v>
      </c>
      <c r="B158" t="s">
        <v>164</v>
      </c>
      <c r="C158" t="s">
        <v>121</v>
      </c>
      <c r="D158" t="s">
        <v>166</v>
      </c>
      <c r="E158">
        <v>22</v>
      </c>
      <c r="F158">
        <v>2</v>
      </c>
      <c r="G158" t="s">
        <v>40</v>
      </c>
    </row>
    <row r="159" spans="1:13" x14ac:dyDescent="0.35">
      <c r="A159" s="6">
        <v>45006</v>
      </c>
      <c r="B159" t="s">
        <v>164</v>
      </c>
      <c r="C159" t="s">
        <v>121</v>
      </c>
      <c r="D159" t="s">
        <v>166</v>
      </c>
      <c r="E159">
        <v>22</v>
      </c>
      <c r="F159">
        <v>2</v>
      </c>
      <c r="G159" t="s">
        <v>40</v>
      </c>
    </row>
    <row r="160" spans="1:13" x14ac:dyDescent="0.35">
      <c r="A160" s="6">
        <v>45006</v>
      </c>
      <c r="B160" t="s">
        <v>143</v>
      </c>
      <c r="C160" t="s">
        <v>144</v>
      </c>
      <c r="D160">
        <v>5</v>
      </c>
      <c r="E160">
        <v>23</v>
      </c>
      <c r="F160">
        <v>2</v>
      </c>
      <c r="G160" t="s">
        <v>98</v>
      </c>
    </row>
    <row r="161" spans="1:13" x14ac:dyDescent="0.35">
      <c r="A161" s="6">
        <v>45006</v>
      </c>
      <c r="B161" t="s">
        <v>230</v>
      </c>
      <c r="C161" t="s">
        <v>66</v>
      </c>
      <c r="E161">
        <v>41</v>
      </c>
      <c r="F161">
        <v>6</v>
      </c>
      <c r="I161" t="s">
        <v>47</v>
      </c>
      <c r="J161" t="s">
        <v>48</v>
      </c>
    </row>
    <row r="162" spans="1:13" x14ac:dyDescent="0.35">
      <c r="A162" s="6">
        <v>45006</v>
      </c>
      <c r="B162" t="s">
        <v>231</v>
      </c>
      <c r="C162" t="s">
        <v>64</v>
      </c>
      <c r="E162">
        <v>10</v>
      </c>
      <c r="F162">
        <v>2</v>
      </c>
      <c r="I162" t="s">
        <v>47</v>
      </c>
      <c r="J162" t="s">
        <v>48</v>
      </c>
      <c r="M162" t="s">
        <v>47</v>
      </c>
    </row>
    <row r="163" spans="1:13" x14ac:dyDescent="0.35">
      <c r="A163" s="6">
        <v>45007</v>
      </c>
      <c r="B163" t="s">
        <v>145</v>
      </c>
      <c r="C163" t="s">
        <v>148</v>
      </c>
      <c r="D163">
        <v>7</v>
      </c>
      <c r="E163">
        <v>25</v>
      </c>
      <c r="F163">
        <v>2</v>
      </c>
      <c r="G163" t="s">
        <v>34</v>
      </c>
    </row>
    <row r="164" spans="1:13" x14ac:dyDescent="0.35">
      <c r="A164" s="6">
        <v>45007</v>
      </c>
      <c r="B164" t="s">
        <v>145</v>
      </c>
      <c r="C164" t="s">
        <v>149</v>
      </c>
      <c r="D164">
        <v>7</v>
      </c>
      <c r="E164">
        <v>25</v>
      </c>
      <c r="F164">
        <v>2</v>
      </c>
      <c r="G164" t="s">
        <v>34</v>
      </c>
    </row>
    <row r="165" spans="1:13" x14ac:dyDescent="0.35">
      <c r="A165" s="6">
        <v>45007</v>
      </c>
      <c r="B165" t="s">
        <v>145</v>
      </c>
      <c r="C165" t="s">
        <v>149</v>
      </c>
      <c r="D165">
        <v>7</v>
      </c>
      <c r="E165">
        <v>25</v>
      </c>
      <c r="F165">
        <v>1</v>
      </c>
      <c r="G165" t="s">
        <v>34</v>
      </c>
    </row>
    <row r="166" spans="1:13" x14ac:dyDescent="0.35">
      <c r="A166" s="6">
        <v>45007</v>
      </c>
      <c r="B166" t="s">
        <v>227</v>
      </c>
      <c r="C166" t="s">
        <v>64</v>
      </c>
      <c r="E166">
        <v>5</v>
      </c>
      <c r="F166">
        <v>1</v>
      </c>
      <c r="I166" t="s">
        <v>47</v>
      </c>
      <c r="J166" t="s">
        <v>48</v>
      </c>
      <c r="M166" t="s">
        <v>47</v>
      </c>
    </row>
    <row r="167" spans="1:13" x14ac:dyDescent="0.35">
      <c r="A167" s="6">
        <v>45007</v>
      </c>
      <c r="B167" t="s">
        <v>228</v>
      </c>
      <c r="C167" t="s">
        <v>55</v>
      </c>
      <c r="D167" t="s">
        <v>1437</v>
      </c>
      <c r="E167">
        <v>20</v>
      </c>
      <c r="F167">
        <v>1</v>
      </c>
      <c r="I167" t="s">
        <v>47</v>
      </c>
      <c r="M167" t="s">
        <v>47</v>
      </c>
    </row>
    <row r="168" spans="1:13" x14ac:dyDescent="0.35">
      <c r="A168" s="6">
        <v>45007</v>
      </c>
      <c r="B168" t="s">
        <v>229</v>
      </c>
      <c r="C168" t="s">
        <v>66</v>
      </c>
      <c r="E168">
        <v>15</v>
      </c>
      <c r="F168">
        <v>1</v>
      </c>
      <c r="I168" t="s">
        <v>47</v>
      </c>
    </row>
    <row r="169" spans="1:13" x14ac:dyDescent="0.35">
      <c r="A169" s="6">
        <v>45008</v>
      </c>
      <c r="B169" t="s">
        <v>51</v>
      </c>
      <c r="C169" t="s">
        <v>53</v>
      </c>
      <c r="D169">
        <v>5</v>
      </c>
      <c r="E169">
        <v>8</v>
      </c>
      <c r="F169">
        <v>2</v>
      </c>
      <c r="G169" t="s">
        <v>146</v>
      </c>
      <c r="K169" t="s">
        <v>47</v>
      </c>
      <c r="M169" t="s">
        <v>47</v>
      </c>
    </row>
    <row r="170" spans="1:13" x14ac:dyDescent="0.35">
      <c r="A170" s="6">
        <v>45008</v>
      </c>
      <c r="B170" t="s">
        <v>225</v>
      </c>
      <c r="C170" t="s">
        <v>225</v>
      </c>
      <c r="D170">
        <v>2</v>
      </c>
      <c r="E170">
        <v>1</v>
      </c>
      <c r="F170">
        <v>1</v>
      </c>
      <c r="I170" t="s">
        <v>47</v>
      </c>
      <c r="J170" t="s">
        <v>48</v>
      </c>
    </row>
    <row r="171" spans="1:13" x14ac:dyDescent="0.35">
      <c r="A171" s="6">
        <v>45008</v>
      </c>
      <c r="B171" t="s">
        <v>226</v>
      </c>
      <c r="C171" t="s">
        <v>55</v>
      </c>
      <c r="D171" t="s">
        <v>158</v>
      </c>
      <c r="E171">
        <v>10</v>
      </c>
      <c r="F171">
        <v>2</v>
      </c>
      <c r="I171" t="s">
        <v>47</v>
      </c>
    </row>
    <row r="172" spans="1:13" x14ac:dyDescent="0.35">
      <c r="A172" s="6">
        <v>45009</v>
      </c>
      <c r="B172" t="s">
        <v>222</v>
      </c>
      <c r="C172" t="s">
        <v>46</v>
      </c>
      <c r="D172">
        <v>7</v>
      </c>
      <c r="E172">
        <v>16</v>
      </c>
      <c r="F172">
        <v>1</v>
      </c>
      <c r="I172" t="s">
        <v>47</v>
      </c>
    </row>
    <row r="173" spans="1:13" x14ac:dyDescent="0.35">
      <c r="A173" s="6">
        <v>45009</v>
      </c>
      <c r="B173" t="s">
        <v>223</v>
      </c>
      <c r="C173" t="s">
        <v>46</v>
      </c>
      <c r="D173">
        <v>7</v>
      </c>
      <c r="E173">
        <v>25</v>
      </c>
      <c r="F173">
        <v>2</v>
      </c>
      <c r="I173" t="s">
        <v>47</v>
      </c>
      <c r="J173" t="s">
        <v>48</v>
      </c>
    </row>
    <row r="174" spans="1:13" x14ac:dyDescent="0.35">
      <c r="A174" s="6">
        <v>45009</v>
      </c>
      <c r="B174" t="s">
        <v>224</v>
      </c>
      <c r="C174" t="s">
        <v>55</v>
      </c>
      <c r="D174" t="s">
        <v>1254</v>
      </c>
      <c r="E174">
        <v>25</v>
      </c>
      <c r="F174">
        <v>3</v>
      </c>
      <c r="I174" t="s">
        <v>47</v>
      </c>
      <c r="J174" t="s">
        <v>48</v>
      </c>
    </row>
    <row r="175" spans="1:13" x14ac:dyDescent="0.35">
      <c r="A175" s="6">
        <v>45012</v>
      </c>
      <c r="B175" t="s">
        <v>232</v>
      </c>
      <c r="C175" t="s">
        <v>55</v>
      </c>
      <c r="D175" t="s">
        <v>1254</v>
      </c>
      <c r="E175">
        <v>30</v>
      </c>
      <c r="F175">
        <v>2</v>
      </c>
      <c r="I175" t="s">
        <v>47</v>
      </c>
      <c r="J175" t="s">
        <v>48</v>
      </c>
    </row>
    <row r="176" spans="1:13" x14ac:dyDescent="0.35">
      <c r="A176" s="6">
        <v>45012</v>
      </c>
      <c r="B176" t="s">
        <v>233</v>
      </c>
      <c r="C176" t="s">
        <v>50</v>
      </c>
      <c r="D176">
        <v>9</v>
      </c>
      <c r="E176">
        <v>4</v>
      </c>
      <c r="F176">
        <v>1</v>
      </c>
      <c r="I176" t="s">
        <v>47</v>
      </c>
      <c r="J176" t="s">
        <v>48</v>
      </c>
    </row>
    <row r="177" spans="1:13" x14ac:dyDescent="0.35">
      <c r="A177" s="6">
        <v>45012</v>
      </c>
      <c r="B177" t="s">
        <v>124</v>
      </c>
      <c r="C177" t="s">
        <v>59</v>
      </c>
      <c r="D177">
        <v>2</v>
      </c>
      <c r="E177">
        <v>10</v>
      </c>
      <c r="F177">
        <v>3</v>
      </c>
      <c r="I177" t="s">
        <v>47</v>
      </c>
      <c r="J177" t="s">
        <v>48</v>
      </c>
      <c r="M177" t="s">
        <v>47</v>
      </c>
    </row>
    <row r="178" spans="1:13" x14ac:dyDescent="0.35">
      <c r="A178" s="6">
        <v>45012</v>
      </c>
      <c r="B178" t="s">
        <v>234</v>
      </c>
      <c r="C178" t="s">
        <v>53</v>
      </c>
      <c r="D178">
        <v>6</v>
      </c>
      <c r="E178">
        <v>2</v>
      </c>
      <c r="F178">
        <v>1</v>
      </c>
      <c r="I178" t="s">
        <v>47</v>
      </c>
      <c r="J178" t="s">
        <v>48</v>
      </c>
    </row>
    <row r="179" spans="1:13" x14ac:dyDescent="0.35">
      <c r="A179" s="6">
        <v>45012</v>
      </c>
      <c r="B179" t="s">
        <v>235</v>
      </c>
      <c r="C179" t="s">
        <v>55</v>
      </c>
      <c r="D179" t="s">
        <v>1254</v>
      </c>
      <c r="E179">
        <v>39</v>
      </c>
      <c r="F179">
        <v>3</v>
      </c>
      <c r="I179" t="s">
        <v>47</v>
      </c>
      <c r="J179" t="s">
        <v>48</v>
      </c>
    </row>
    <row r="180" spans="1:13" x14ac:dyDescent="0.35">
      <c r="A180" s="6">
        <v>45012</v>
      </c>
      <c r="B180" t="s">
        <v>278</v>
      </c>
      <c r="C180" t="s">
        <v>55</v>
      </c>
      <c r="D180" t="s">
        <v>1438</v>
      </c>
      <c r="E180">
        <v>8</v>
      </c>
      <c r="F180">
        <v>1</v>
      </c>
      <c r="I180" t="s">
        <v>47</v>
      </c>
      <c r="J180" t="s">
        <v>48</v>
      </c>
    </row>
    <row r="181" spans="1:13" x14ac:dyDescent="0.35">
      <c r="A181" s="6">
        <v>45013</v>
      </c>
      <c r="B181" t="s">
        <v>270</v>
      </c>
      <c r="C181" t="s">
        <v>46</v>
      </c>
      <c r="D181">
        <v>9</v>
      </c>
      <c r="E181">
        <v>7</v>
      </c>
      <c r="F181">
        <v>4</v>
      </c>
      <c r="I181" t="s">
        <v>47</v>
      </c>
    </row>
    <row r="182" spans="1:13" x14ac:dyDescent="0.35">
      <c r="A182" s="6">
        <v>45013</v>
      </c>
      <c r="B182" t="s">
        <v>275</v>
      </c>
      <c r="C182" t="s">
        <v>46</v>
      </c>
      <c r="D182">
        <v>8</v>
      </c>
      <c r="E182">
        <v>18</v>
      </c>
      <c r="F182">
        <v>2</v>
      </c>
      <c r="I182" t="s">
        <v>47</v>
      </c>
      <c r="J182" t="s">
        <v>48</v>
      </c>
    </row>
    <row r="183" spans="1:13" x14ac:dyDescent="0.35">
      <c r="A183" s="6">
        <v>45013</v>
      </c>
      <c r="B183" t="s">
        <v>276</v>
      </c>
      <c r="C183" t="s">
        <v>53</v>
      </c>
      <c r="D183">
        <v>6</v>
      </c>
      <c r="E183">
        <v>36</v>
      </c>
      <c r="F183">
        <v>3</v>
      </c>
      <c r="I183" t="s">
        <v>47</v>
      </c>
      <c r="J183" t="s">
        <v>220</v>
      </c>
    </row>
    <row r="184" spans="1:13" x14ac:dyDescent="0.35">
      <c r="A184" s="6">
        <v>45014</v>
      </c>
      <c r="B184" t="s">
        <v>147</v>
      </c>
      <c r="C184" t="s">
        <v>59</v>
      </c>
      <c r="D184">
        <v>3</v>
      </c>
      <c r="E184">
        <v>17</v>
      </c>
      <c r="F184">
        <v>2</v>
      </c>
      <c r="G184" t="s">
        <v>34</v>
      </c>
    </row>
    <row r="185" spans="1:13" x14ac:dyDescent="0.35">
      <c r="A185" s="6">
        <v>45014</v>
      </c>
      <c r="B185" t="s">
        <v>147</v>
      </c>
      <c r="C185" t="s">
        <v>59</v>
      </c>
      <c r="D185">
        <v>3</v>
      </c>
      <c r="E185">
        <v>16</v>
      </c>
      <c r="F185">
        <v>1</v>
      </c>
      <c r="G185" t="s">
        <v>34</v>
      </c>
    </row>
    <row r="186" spans="1:13" x14ac:dyDescent="0.35">
      <c r="A186" s="6">
        <v>45014</v>
      </c>
      <c r="B186" t="s">
        <v>141</v>
      </c>
      <c r="C186" t="s">
        <v>53</v>
      </c>
      <c r="D186">
        <v>5</v>
      </c>
      <c r="E186">
        <v>23</v>
      </c>
      <c r="F186">
        <v>1</v>
      </c>
      <c r="G186" t="s">
        <v>35</v>
      </c>
      <c r="L186" t="s">
        <v>47</v>
      </c>
      <c r="M186" t="s">
        <v>47</v>
      </c>
    </row>
    <row r="187" spans="1:13" x14ac:dyDescent="0.35">
      <c r="A187" s="6">
        <v>45014</v>
      </c>
      <c r="B187" t="s">
        <v>269</v>
      </c>
      <c r="C187" t="s">
        <v>46</v>
      </c>
      <c r="D187">
        <v>10</v>
      </c>
      <c r="E187">
        <v>1</v>
      </c>
      <c r="F187">
        <v>2</v>
      </c>
      <c r="I187" t="s">
        <v>47</v>
      </c>
      <c r="J187" t="s">
        <v>48</v>
      </c>
    </row>
    <row r="188" spans="1:13" x14ac:dyDescent="0.35">
      <c r="A188" s="6">
        <v>45014</v>
      </c>
      <c r="B188" t="s">
        <v>171</v>
      </c>
      <c r="C188" t="s">
        <v>66</v>
      </c>
      <c r="E188">
        <v>25</v>
      </c>
      <c r="F188">
        <v>4</v>
      </c>
      <c r="I188" t="s">
        <v>47</v>
      </c>
      <c r="M188" t="s">
        <v>47</v>
      </c>
    </row>
    <row r="189" spans="1:13" x14ac:dyDescent="0.35">
      <c r="A189" s="6">
        <v>45014</v>
      </c>
      <c r="B189" t="s">
        <v>279</v>
      </c>
      <c r="C189" t="s">
        <v>46</v>
      </c>
      <c r="D189">
        <v>8</v>
      </c>
      <c r="E189">
        <v>25</v>
      </c>
      <c r="F189">
        <v>2</v>
      </c>
      <c r="I189" t="s">
        <v>47</v>
      </c>
      <c r="J189" t="s">
        <v>48</v>
      </c>
    </row>
    <row r="190" spans="1:13" x14ac:dyDescent="0.35">
      <c r="A190" s="6">
        <v>45014</v>
      </c>
      <c r="B190" t="s">
        <v>280</v>
      </c>
      <c r="C190" t="s">
        <v>74</v>
      </c>
      <c r="D190">
        <v>9</v>
      </c>
      <c r="E190">
        <v>25</v>
      </c>
      <c r="F190">
        <v>2</v>
      </c>
      <c r="I190" t="s">
        <v>47</v>
      </c>
    </row>
    <row r="191" spans="1:13" x14ac:dyDescent="0.35">
      <c r="A191" s="6">
        <v>45014</v>
      </c>
      <c r="B191" t="s">
        <v>280</v>
      </c>
      <c r="C191" t="s">
        <v>74</v>
      </c>
      <c r="D191">
        <v>9</v>
      </c>
      <c r="E191">
        <v>25</v>
      </c>
      <c r="F191">
        <v>2</v>
      </c>
      <c r="I191" t="s">
        <v>47</v>
      </c>
    </row>
    <row r="192" spans="1:13" x14ac:dyDescent="0.35">
      <c r="A192" s="6">
        <v>45014</v>
      </c>
      <c r="B192" t="s">
        <v>281</v>
      </c>
      <c r="C192" t="s">
        <v>46</v>
      </c>
      <c r="D192">
        <v>7</v>
      </c>
      <c r="E192">
        <v>15</v>
      </c>
      <c r="F192">
        <v>1</v>
      </c>
      <c r="I192" t="s">
        <v>47</v>
      </c>
      <c r="J192" t="s">
        <v>170</v>
      </c>
      <c r="M192" t="s">
        <v>47</v>
      </c>
    </row>
    <row r="193" spans="1:13" x14ac:dyDescent="0.35">
      <c r="A193" s="6">
        <v>45014</v>
      </c>
      <c r="B193" t="s">
        <v>285</v>
      </c>
      <c r="C193" t="s">
        <v>64</v>
      </c>
      <c r="E193">
        <v>21</v>
      </c>
      <c r="F193">
        <v>5</v>
      </c>
      <c r="I193" t="s">
        <v>47</v>
      </c>
      <c r="M193" t="s">
        <v>47</v>
      </c>
    </row>
    <row r="194" spans="1:13" x14ac:dyDescent="0.35">
      <c r="A194" s="6">
        <v>45014</v>
      </c>
      <c r="B194" t="s">
        <v>54</v>
      </c>
      <c r="C194" t="s">
        <v>55</v>
      </c>
      <c r="D194" t="s">
        <v>1254</v>
      </c>
      <c r="E194">
        <v>28</v>
      </c>
      <c r="F194">
        <v>1</v>
      </c>
      <c r="I194" t="s">
        <v>47</v>
      </c>
      <c r="M194" t="s">
        <v>47</v>
      </c>
    </row>
    <row r="195" spans="1:13" x14ac:dyDescent="0.35">
      <c r="A195" s="6">
        <v>45014</v>
      </c>
      <c r="B195" t="s">
        <v>171</v>
      </c>
      <c r="C195" t="s">
        <v>66</v>
      </c>
      <c r="E195">
        <v>26</v>
      </c>
      <c r="F195">
        <v>3</v>
      </c>
      <c r="I195" t="s">
        <v>47</v>
      </c>
      <c r="M195" t="s">
        <v>47</v>
      </c>
    </row>
    <row r="196" spans="1:13" x14ac:dyDescent="0.35">
      <c r="A196" s="6">
        <v>45014</v>
      </c>
      <c r="B196" t="s">
        <v>70</v>
      </c>
      <c r="C196" t="s">
        <v>46</v>
      </c>
      <c r="D196">
        <v>8</v>
      </c>
      <c r="E196">
        <v>25</v>
      </c>
      <c r="F196">
        <v>4</v>
      </c>
      <c r="I196" t="s">
        <v>47</v>
      </c>
      <c r="J196" t="s">
        <v>48</v>
      </c>
      <c r="M196" t="s">
        <v>47</v>
      </c>
    </row>
    <row r="197" spans="1:13" x14ac:dyDescent="0.35">
      <c r="A197" s="6">
        <v>45014</v>
      </c>
      <c r="B197" t="s">
        <v>70</v>
      </c>
      <c r="C197" t="s">
        <v>46</v>
      </c>
      <c r="D197">
        <v>8</v>
      </c>
      <c r="E197">
        <v>25</v>
      </c>
      <c r="F197">
        <v>4</v>
      </c>
      <c r="I197" t="s">
        <v>47</v>
      </c>
      <c r="J197" t="s">
        <v>48</v>
      </c>
      <c r="M197" t="s">
        <v>47</v>
      </c>
    </row>
    <row r="198" spans="1:13" x14ac:dyDescent="0.35">
      <c r="A198" s="6">
        <v>45014</v>
      </c>
      <c r="B198" t="s">
        <v>125</v>
      </c>
      <c r="C198" t="s">
        <v>55</v>
      </c>
      <c r="D198" t="s">
        <v>158</v>
      </c>
      <c r="E198">
        <v>2</v>
      </c>
      <c r="F198">
        <v>2</v>
      </c>
      <c r="I198" t="s">
        <v>47</v>
      </c>
      <c r="J198" t="s">
        <v>48</v>
      </c>
      <c r="M198" t="s">
        <v>47</v>
      </c>
    </row>
    <row r="199" spans="1:13" x14ac:dyDescent="0.35">
      <c r="A199" s="6">
        <v>45015</v>
      </c>
      <c r="B199" t="s">
        <v>265</v>
      </c>
      <c r="C199" t="s">
        <v>55</v>
      </c>
      <c r="D199" t="s">
        <v>1004</v>
      </c>
      <c r="E199">
        <v>15</v>
      </c>
      <c r="F199">
        <v>3</v>
      </c>
      <c r="I199" t="s">
        <v>47</v>
      </c>
    </row>
    <row r="200" spans="1:13" x14ac:dyDescent="0.35">
      <c r="A200" s="6">
        <v>45015</v>
      </c>
      <c r="B200" t="s">
        <v>70</v>
      </c>
      <c r="C200" t="s">
        <v>53</v>
      </c>
      <c r="D200">
        <v>7</v>
      </c>
      <c r="E200">
        <v>7</v>
      </c>
      <c r="F200">
        <v>3</v>
      </c>
      <c r="I200" t="s">
        <v>47</v>
      </c>
      <c r="M200" t="s">
        <v>47</v>
      </c>
    </row>
    <row r="201" spans="1:13" x14ac:dyDescent="0.35">
      <c r="A201" s="6">
        <v>45015</v>
      </c>
      <c r="B201" t="s">
        <v>266</v>
      </c>
      <c r="C201" t="s">
        <v>64</v>
      </c>
      <c r="E201">
        <v>20</v>
      </c>
      <c r="F201">
        <v>4</v>
      </c>
      <c r="I201" t="s">
        <v>47</v>
      </c>
      <c r="M201" t="s">
        <v>47</v>
      </c>
    </row>
    <row r="202" spans="1:13" x14ac:dyDescent="0.35">
      <c r="A202" s="6">
        <v>45015</v>
      </c>
      <c r="B202" t="s">
        <v>267</v>
      </c>
      <c r="C202" t="s">
        <v>64</v>
      </c>
      <c r="E202">
        <v>18</v>
      </c>
      <c r="F202">
        <v>3</v>
      </c>
      <c r="I202" t="s">
        <v>47</v>
      </c>
      <c r="M202" t="s">
        <v>47</v>
      </c>
    </row>
    <row r="203" spans="1:13" x14ac:dyDescent="0.35">
      <c r="A203" s="6">
        <v>45016</v>
      </c>
      <c r="B203" t="s">
        <v>260</v>
      </c>
      <c r="C203" t="s">
        <v>74</v>
      </c>
      <c r="D203" s="11" t="s">
        <v>261</v>
      </c>
      <c r="E203">
        <v>22</v>
      </c>
      <c r="F203">
        <v>1</v>
      </c>
      <c r="I203" t="s">
        <v>47</v>
      </c>
      <c r="J203" t="s">
        <v>48</v>
      </c>
    </row>
    <row r="204" spans="1:13" x14ac:dyDescent="0.35">
      <c r="A204" s="6">
        <v>45016</v>
      </c>
      <c r="B204" t="s">
        <v>260</v>
      </c>
      <c r="C204" t="s">
        <v>74</v>
      </c>
      <c r="D204" s="11" t="s">
        <v>261</v>
      </c>
      <c r="E204">
        <v>22</v>
      </c>
      <c r="F204">
        <v>1</v>
      </c>
      <c r="I204" t="s">
        <v>47</v>
      </c>
      <c r="J204" t="s">
        <v>48</v>
      </c>
    </row>
    <row r="205" spans="1:13" x14ac:dyDescent="0.35">
      <c r="A205" s="6">
        <v>45016</v>
      </c>
      <c r="B205" t="s">
        <v>260</v>
      </c>
      <c r="C205" t="s">
        <v>74</v>
      </c>
      <c r="D205" s="11" t="s">
        <v>261</v>
      </c>
      <c r="E205">
        <v>22</v>
      </c>
      <c r="F205">
        <v>1</v>
      </c>
      <c r="I205" t="s">
        <v>47</v>
      </c>
      <c r="J205" t="s">
        <v>48</v>
      </c>
    </row>
    <row r="206" spans="1:13" x14ac:dyDescent="0.35">
      <c r="A206" s="6">
        <v>45016</v>
      </c>
      <c r="B206" t="s">
        <v>260</v>
      </c>
      <c r="C206" t="s">
        <v>74</v>
      </c>
      <c r="D206" s="11" t="s">
        <v>261</v>
      </c>
      <c r="E206">
        <v>22</v>
      </c>
      <c r="F206">
        <v>1</v>
      </c>
      <c r="I206" t="s">
        <v>47</v>
      </c>
      <c r="J206" t="s">
        <v>48</v>
      </c>
    </row>
    <row r="207" spans="1:13" x14ac:dyDescent="0.35">
      <c r="A207" s="6">
        <v>45016</v>
      </c>
      <c r="B207" t="s">
        <v>260</v>
      </c>
      <c r="C207" t="s">
        <v>74</v>
      </c>
      <c r="D207" s="11" t="s">
        <v>261</v>
      </c>
      <c r="E207">
        <v>22</v>
      </c>
      <c r="F207">
        <v>1</v>
      </c>
      <c r="I207" t="s">
        <v>47</v>
      </c>
      <c r="J207" t="s">
        <v>48</v>
      </c>
    </row>
    <row r="208" spans="1:13" x14ac:dyDescent="0.35">
      <c r="A208" s="6">
        <v>45016</v>
      </c>
      <c r="B208" t="s">
        <v>262</v>
      </c>
      <c r="C208" t="s">
        <v>46</v>
      </c>
      <c r="D208">
        <v>9</v>
      </c>
      <c r="E208">
        <v>13</v>
      </c>
      <c r="F208">
        <v>1</v>
      </c>
      <c r="I208" t="s">
        <v>47</v>
      </c>
      <c r="J208" t="s">
        <v>48</v>
      </c>
    </row>
    <row r="209" spans="1:13" x14ac:dyDescent="0.35">
      <c r="A209" s="6">
        <v>45016</v>
      </c>
      <c r="B209" t="s">
        <v>263</v>
      </c>
      <c r="C209" t="s">
        <v>46</v>
      </c>
      <c r="D209">
        <v>7</v>
      </c>
      <c r="E209">
        <v>24</v>
      </c>
      <c r="F209">
        <v>2</v>
      </c>
      <c r="I209" t="s">
        <v>47</v>
      </c>
      <c r="J209" t="s">
        <v>264</v>
      </c>
    </row>
    <row r="210" spans="1:13" x14ac:dyDescent="0.35">
      <c r="A210" s="6">
        <v>45016</v>
      </c>
      <c r="B210" t="s">
        <v>263</v>
      </c>
      <c r="C210" t="s">
        <v>46</v>
      </c>
      <c r="D210">
        <v>7</v>
      </c>
      <c r="E210">
        <v>24</v>
      </c>
      <c r="F210">
        <v>2</v>
      </c>
      <c r="I210" t="s">
        <v>47</v>
      </c>
      <c r="J210" t="s">
        <v>264</v>
      </c>
    </row>
    <row r="211" spans="1:13" x14ac:dyDescent="0.35">
      <c r="A211" s="6">
        <v>45016</v>
      </c>
      <c r="B211" t="s">
        <v>93</v>
      </c>
      <c r="C211" t="s">
        <v>53</v>
      </c>
      <c r="D211">
        <v>6</v>
      </c>
      <c r="E211">
        <v>34</v>
      </c>
      <c r="F211">
        <v>2</v>
      </c>
      <c r="I211" t="s">
        <v>47</v>
      </c>
      <c r="M211" t="s">
        <v>47</v>
      </c>
    </row>
    <row r="212" spans="1:13" x14ac:dyDescent="0.35">
      <c r="A212" s="6">
        <v>45019</v>
      </c>
      <c r="B212" t="s">
        <v>273</v>
      </c>
      <c r="C212" t="s">
        <v>53</v>
      </c>
      <c r="D212" t="s">
        <v>274</v>
      </c>
      <c r="E212">
        <v>9</v>
      </c>
      <c r="F212">
        <v>2</v>
      </c>
      <c r="I212" t="s">
        <v>47</v>
      </c>
      <c r="M212" t="s">
        <v>47</v>
      </c>
    </row>
    <row r="213" spans="1:13" x14ac:dyDescent="0.35">
      <c r="A213" s="6">
        <v>45020</v>
      </c>
      <c r="B213" t="s">
        <v>271</v>
      </c>
      <c r="C213" t="s">
        <v>74</v>
      </c>
      <c r="D213" t="s">
        <v>261</v>
      </c>
      <c r="E213">
        <v>30</v>
      </c>
      <c r="F213">
        <v>4</v>
      </c>
      <c r="I213" t="s">
        <v>47</v>
      </c>
    </row>
    <row r="214" spans="1:13" x14ac:dyDescent="0.35">
      <c r="A214" s="6">
        <v>45020</v>
      </c>
      <c r="B214" t="s">
        <v>225</v>
      </c>
      <c r="C214" t="s">
        <v>225</v>
      </c>
      <c r="D214" t="s">
        <v>272</v>
      </c>
      <c r="E214">
        <v>10</v>
      </c>
      <c r="F214">
        <v>6</v>
      </c>
      <c r="I214" t="s">
        <v>47</v>
      </c>
      <c r="J214" t="s">
        <v>48</v>
      </c>
    </row>
    <row r="215" spans="1:13" x14ac:dyDescent="0.35">
      <c r="A215" s="6">
        <v>45020</v>
      </c>
      <c r="B215" t="s">
        <v>161</v>
      </c>
      <c r="C215" t="s">
        <v>59</v>
      </c>
      <c r="D215" t="s">
        <v>277</v>
      </c>
      <c r="E215">
        <v>9</v>
      </c>
      <c r="F215">
        <v>2</v>
      </c>
      <c r="I215" t="s">
        <v>47</v>
      </c>
    </row>
    <row r="216" spans="1:13" x14ac:dyDescent="0.35">
      <c r="A216" s="6">
        <v>45021</v>
      </c>
      <c r="B216" t="s">
        <v>225</v>
      </c>
      <c r="C216" t="s">
        <v>225</v>
      </c>
      <c r="E216">
        <v>2</v>
      </c>
      <c r="F216">
        <v>1</v>
      </c>
      <c r="I216" t="s">
        <v>47</v>
      </c>
      <c r="J216" t="s">
        <v>48</v>
      </c>
    </row>
    <row r="217" spans="1:13" x14ac:dyDescent="0.35">
      <c r="A217" s="6">
        <v>45027</v>
      </c>
      <c r="B217" t="s">
        <v>188</v>
      </c>
      <c r="C217" t="s">
        <v>64</v>
      </c>
      <c r="E217">
        <v>12</v>
      </c>
      <c r="F217">
        <v>2</v>
      </c>
      <c r="G217" t="s">
        <v>189</v>
      </c>
    </row>
    <row r="218" spans="1:13" x14ac:dyDescent="0.35">
      <c r="A218" s="6">
        <v>45027</v>
      </c>
      <c r="B218" t="s">
        <v>157</v>
      </c>
      <c r="C218" t="s">
        <v>55</v>
      </c>
      <c r="D218" t="s">
        <v>930</v>
      </c>
      <c r="E218">
        <v>24</v>
      </c>
      <c r="F218">
        <v>2</v>
      </c>
      <c r="G218" t="s">
        <v>190</v>
      </c>
      <c r="M218" t="s">
        <v>47</v>
      </c>
    </row>
    <row r="219" spans="1:13" x14ac:dyDescent="0.35">
      <c r="A219" s="6">
        <v>45027</v>
      </c>
      <c r="B219" t="s">
        <v>240</v>
      </c>
      <c r="C219" t="s">
        <v>53</v>
      </c>
      <c r="D219">
        <v>5</v>
      </c>
      <c r="E219">
        <v>19</v>
      </c>
      <c r="F219">
        <v>2</v>
      </c>
      <c r="G219" t="s">
        <v>35</v>
      </c>
    </row>
    <row r="220" spans="1:13" x14ac:dyDescent="0.35">
      <c r="A220" s="6">
        <v>45027</v>
      </c>
      <c r="B220" t="s">
        <v>186</v>
      </c>
      <c r="C220" t="s">
        <v>66</v>
      </c>
      <c r="E220">
        <v>25</v>
      </c>
      <c r="F220">
        <v>1</v>
      </c>
      <c r="I220" t="s">
        <v>47</v>
      </c>
      <c r="M220" t="s">
        <v>47</v>
      </c>
    </row>
    <row r="221" spans="1:13" x14ac:dyDescent="0.35">
      <c r="A221" s="6">
        <v>45027</v>
      </c>
      <c r="B221" t="s">
        <v>302</v>
      </c>
      <c r="C221" t="s">
        <v>66</v>
      </c>
      <c r="E221">
        <v>14</v>
      </c>
      <c r="F221">
        <v>2</v>
      </c>
      <c r="I221" t="s">
        <v>47</v>
      </c>
      <c r="J221" t="s">
        <v>48</v>
      </c>
    </row>
    <row r="222" spans="1:13" x14ac:dyDescent="0.35">
      <c r="A222" s="6">
        <v>45027</v>
      </c>
      <c r="B222" t="s">
        <v>303</v>
      </c>
      <c r="C222" t="s">
        <v>55</v>
      </c>
      <c r="D222" t="s">
        <v>1254</v>
      </c>
      <c r="E222">
        <v>38</v>
      </c>
      <c r="F222">
        <v>4</v>
      </c>
      <c r="I222" t="s">
        <v>47</v>
      </c>
      <c r="J222" t="s">
        <v>48</v>
      </c>
    </row>
    <row r="223" spans="1:13" x14ac:dyDescent="0.35">
      <c r="A223" s="6">
        <v>45027</v>
      </c>
      <c r="B223" t="s">
        <v>304</v>
      </c>
      <c r="C223" t="s">
        <v>55</v>
      </c>
      <c r="D223">
        <v>10</v>
      </c>
      <c r="E223">
        <v>8</v>
      </c>
      <c r="F223">
        <v>1</v>
      </c>
      <c r="I223" t="s">
        <v>47</v>
      </c>
    </row>
    <row r="224" spans="1:13" x14ac:dyDescent="0.35">
      <c r="A224" s="6">
        <v>45028</v>
      </c>
      <c r="B224" t="s">
        <v>191</v>
      </c>
      <c r="C224" t="s">
        <v>53</v>
      </c>
      <c r="D224">
        <v>6</v>
      </c>
      <c r="E224">
        <v>24</v>
      </c>
      <c r="F224">
        <v>1</v>
      </c>
      <c r="G224" t="s">
        <v>195</v>
      </c>
      <c r="L224" t="s">
        <v>47</v>
      </c>
      <c r="M224" t="s">
        <v>47</v>
      </c>
    </row>
    <row r="225" spans="1:13" x14ac:dyDescent="0.35">
      <c r="A225" s="6">
        <v>45028</v>
      </c>
      <c r="B225" t="s">
        <v>192</v>
      </c>
      <c r="C225" t="s">
        <v>64</v>
      </c>
      <c r="E225">
        <v>14</v>
      </c>
      <c r="F225">
        <v>3</v>
      </c>
      <c r="G225" t="s">
        <v>189</v>
      </c>
      <c r="L225" t="s">
        <v>47</v>
      </c>
      <c r="M225" t="s">
        <v>47</v>
      </c>
    </row>
    <row r="226" spans="1:13" x14ac:dyDescent="0.35">
      <c r="A226" s="6">
        <v>45028</v>
      </c>
      <c r="B226" t="s">
        <v>191</v>
      </c>
      <c r="C226" t="s">
        <v>53</v>
      </c>
      <c r="D226">
        <v>6</v>
      </c>
      <c r="E226">
        <v>6</v>
      </c>
      <c r="F226">
        <v>1</v>
      </c>
      <c r="I226" t="s">
        <v>47</v>
      </c>
      <c r="J226" t="s">
        <v>48</v>
      </c>
      <c r="M226" t="s">
        <v>47</v>
      </c>
    </row>
    <row r="227" spans="1:13" x14ac:dyDescent="0.35">
      <c r="A227" s="6">
        <v>45028</v>
      </c>
      <c r="B227" t="s">
        <v>298</v>
      </c>
      <c r="C227" t="s">
        <v>55</v>
      </c>
      <c r="D227" t="s">
        <v>1254</v>
      </c>
      <c r="E227">
        <v>27</v>
      </c>
      <c r="F227">
        <v>2</v>
      </c>
      <c r="I227" t="s">
        <v>47</v>
      </c>
      <c r="M227" t="s">
        <v>47</v>
      </c>
    </row>
    <row r="228" spans="1:13" x14ac:dyDescent="0.35">
      <c r="A228" s="6">
        <v>45028</v>
      </c>
      <c r="B228" t="s">
        <v>299</v>
      </c>
      <c r="C228" t="s">
        <v>55</v>
      </c>
      <c r="D228" t="s">
        <v>1254</v>
      </c>
      <c r="E228">
        <v>45</v>
      </c>
      <c r="F228">
        <v>4</v>
      </c>
      <c r="I228" t="s">
        <v>47</v>
      </c>
      <c r="J228" t="s">
        <v>48</v>
      </c>
    </row>
    <row r="229" spans="1:13" x14ac:dyDescent="0.35">
      <c r="A229" s="6">
        <v>45028</v>
      </c>
      <c r="B229" t="s">
        <v>300</v>
      </c>
      <c r="C229" t="s">
        <v>46</v>
      </c>
      <c r="D229">
        <v>8</v>
      </c>
      <c r="E229">
        <v>18</v>
      </c>
      <c r="F229">
        <v>2</v>
      </c>
      <c r="I229" t="s">
        <v>47</v>
      </c>
    </row>
    <row r="230" spans="1:13" x14ac:dyDescent="0.35">
      <c r="A230" s="6">
        <v>45028</v>
      </c>
      <c r="B230" t="s">
        <v>301</v>
      </c>
      <c r="C230" t="s">
        <v>55</v>
      </c>
      <c r="D230" t="s">
        <v>1254</v>
      </c>
      <c r="E230">
        <v>55</v>
      </c>
      <c r="F230">
        <v>4</v>
      </c>
      <c r="I230" t="s">
        <v>47</v>
      </c>
    </row>
    <row r="231" spans="1:13" x14ac:dyDescent="0.35">
      <c r="A231" s="6">
        <v>45029</v>
      </c>
      <c r="B231" t="s">
        <v>157</v>
      </c>
      <c r="C231" t="s">
        <v>55</v>
      </c>
      <c r="D231" t="s">
        <v>930</v>
      </c>
      <c r="E231">
        <v>24</v>
      </c>
      <c r="F231">
        <v>2</v>
      </c>
      <c r="G231" t="s">
        <v>190</v>
      </c>
      <c r="M231" t="s">
        <v>47</v>
      </c>
    </row>
    <row r="232" spans="1:13" x14ac:dyDescent="0.35">
      <c r="A232" s="6">
        <v>45029</v>
      </c>
      <c r="B232" t="s">
        <v>193</v>
      </c>
      <c r="C232" t="s">
        <v>53</v>
      </c>
      <c r="D232">
        <v>6</v>
      </c>
      <c r="E232">
        <v>24</v>
      </c>
      <c r="F232">
        <v>2</v>
      </c>
      <c r="G232" t="s">
        <v>35</v>
      </c>
    </row>
    <row r="233" spans="1:13" x14ac:dyDescent="0.35">
      <c r="A233" s="6">
        <v>45029</v>
      </c>
      <c r="B233" t="s">
        <v>193</v>
      </c>
      <c r="C233" t="s">
        <v>53</v>
      </c>
      <c r="D233">
        <v>6</v>
      </c>
      <c r="E233">
        <v>27</v>
      </c>
      <c r="F233">
        <v>2</v>
      </c>
      <c r="G233" t="s">
        <v>35</v>
      </c>
    </row>
    <row r="234" spans="1:13" x14ac:dyDescent="0.35">
      <c r="A234" s="6">
        <v>45029</v>
      </c>
      <c r="B234" t="s">
        <v>295</v>
      </c>
      <c r="C234" t="s">
        <v>66</v>
      </c>
      <c r="E234">
        <v>53</v>
      </c>
      <c r="F234">
        <v>2</v>
      </c>
      <c r="I234" t="s">
        <v>47</v>
      </c>
      <c r="J234" t="s">
        <v>48</v>
      </c>
    </row>
    <row r="235" spans="1:13" x14ac:dyDescent="0.35">
      <c r="A235" s="6">
        <v>45029</v>
      </c>
      <c r="B235" t="s">
        <v>297</v>
      </c>
      <c r="C235" t="s">
        <v>55</v>
      </c>
      <c r="D235" t="s">
        <v>1254</v>
      </c>
      <c r="E235">
        <v>21</v>
      </c>
      <c r="F235">
        <v>2</v>
      </c>
      <c r="I235" t="s">
        <v>47</v>
      </c>
      <c r="J235" t="s">
        <v>48</v>
      </c>
    </row>
    <row r="236" spans="1:13" x14ac:dyDescent="0.35">
      <c r="A236" s="6">
        <v>45029</v>
      </c>
      <c r="B236" t="s">
        <v>297</v>
      </c>
      <c r="C236" t="s">
        <v>55</v>
      </c>
      <c r="D236" t="s">
        <v>1254</v>
      </c>
      <c r="E236">
        <v>24</v>
      </c>
      <c r="F236">
        <v>2</v>
      </c>
      <c r="I236" t="s">
        <v>47</v>
      </c>
      <c r="J236" t="s">
        <v>48</v>
      </c>
    </row>
    <row r="237" spans="1:13" x14ac:dyDescent="0.35">
      <c r="A237" s="6">
        <v>45030</v>
      </c>
      <c r="B237" t="s">
        <v>90</v>
      </c>
      <c r="C237" t="s">
        <v>53</v>
      </c>
      <c r="D237">
        <v>4</v>
      </c>
      <c r="E237">
        <v>22</v>
      </c>
      <c r="F237">
        <v>2</v>
      </c>
      <c r="G237" t="s">
        <v>35</v>
      </c>
      <c r="L237" t="s">
        <v>47</v>
      </c>
      <c r="M237" t="s">
        <v>47</v>
      </c>
    </row>
    <row r="238" spans="1:13" x14ac:dyDescent="0.35">
      <c r="A238" s="6">
        <v>45030</v>
      </c>
      <c r="B238" t="s">
        <v>212</v>
      </c>
      <c r="C238" t="s">
        <v>55</v>
      </c>
      <c r="D238" t="s">
        <v>1004</v>
      </c>
      <c r="E238">
        <v>26</v>
      </c>
      <c r="F238">
        <v>1</v>
      </c>
      <c r="I238" t="s">
        <v>47</v>
      </c>
      <c r="J238" t="s">
        <v>48</v>
      </c>
      <c r="M238" t="s">
        <v>47</v>
      </c>
    </row>
    <row r="239" spans="1:13" x14ac:dyDescent="0.35">
      <c r="A239" s="6">
        <v>45030</v>
      </c>
      <c r="B239" t="s">
        <v>296</v>
      </c>
      <c r="C239" t="s">
        <v>64</v>
      </c>
      <c r="E239">
        <v>10</v>
      </c>
      <c r="F239">
        <v>2</v>
      </c>
      <c r="I239" t="s">
        <v>47</v>
      </c>
      <c r="M239" t="s">
        <v>47</v>
      </c>
    </row>
    <row r="240" spans="1:13" x14ac:dyDescent="0.35">
      <c r="A240" s="6">
        <v>45031</v>
      </c>
      <c r="B240" t="s">
        <v>268</v>
      </c>
      <c r="C240" t="s">
        <v>74</v>
      </c>
      <c r="D240" t="s">
        <v>261</v>
      </c>
      <c r="E240">
        <v>35</v>
      </c>
      <c r="F240">
        <v>3</v>
      </c>
      <c r="I240" t="s">
        <v>47</v>
      </c>
      <c r="M240" t="s">
        <v>47</v>
      </c>
    </row>
    <row r="241" spans="1:13" x14ac:dyDescent="0.35">
      <c r="A241" s="6">
        <v>45032</v>
      </c>
      <c r="B241" t="s">
        <v>343</v>
      </c>
      <c r="C241" t="s">
        <v>46</v>
      </c>
      <c r="D241">
        <v>8</v>
      </c>
      <c r="E241">
        <v>23</v>
      </c>
      <c r="F241">
        <v>2</v>
      </c>
      <c r="I241" t="s">
        <v>47</v>
      </c>
      <c r="J241" t="s">
        <v>48</v>
      </c>
    </row>
    <row r="242" spans="1:13" x14ac:dyDescent="0.35">
      <c r="A242" s="6">
        <v>45033</v>
      </c>
      <c r="B242" t="s">
        <v>104</v>
      </c>
      <c r="C242" t="s">
        <v>66</v>
      </c>
      <c r="E242">
        <v>5</v>
      </c>
      <c r="F242">
        <v>2</v>
      </c>
      <c r="G242" t="s">
        <v>111</v>
      </c>
      <c r="M242" t="s">
        <v>47</v>
      </c>
    </row>
    <row r="243" spans="1:13" x14ac:dyDescent="0.35">
      <c r="A243" s="6">
        <v>45033</v>
      </c>
      <c r="B243" t="s">
        <v>305</v>
      </c>
      <c r="C243" t="s">
        <v>46</v>
      </c>
      <c r="D243">
        <v>8</v>
      </c>
      <c r="E243">
        <v>64</v>
      </c>
      <c r="F243">
        <v>4</v>
      </c>
      <c r="I243" t="s">
        <v>306</v>
      </c>
      <c r="J243" t="s">
        <v>48</v>
      </c>
    </row>
    <row r="244" spans="1:13" x14ac:dyDescent="0.35">
      <c r="A244" s="6">
        <v>45033</v>
      </c>
      <c r="B244" t="s">
        <v>307</v>
      </c>
      <c r="C244" t="s">
        <v>64</v>
      </c>
      <c r="E244">
        <v>11</v>
      </c>
      <c r="F244">
        <v>3</v>
      </c>
      <c r="I244" t="s">
        <v>47</v>
      </c>
      <c r="M244" t="s">
        <v>47</v>
      </c>
    </row>
    <row r="245" spans="1:13" x14ac:dyDescent="0.35">
      <c r="A245" s="6">
        <v>45033</v>
      </c>
      <c r="B245" t="s">
        <v>308</v>
      </c>
      <c r="C245" t="s">
        <v>55</v>
      </c>
      <c r="D245" t="s">
        <v>1254</v>
      </c>
      <c r="E245">
        <v>22</v>
      </c>
      <c r="F245">
        <v>2</v>
      </c>
      <c r="I245" t="s">
        <v>47</v>
      </c>
    </row>
    <row r="246" spans="1:13" x14ac:dyDescent="0.35">
      <c r="A246" s="6">
        <v>45033</v>
      </c>
      <c r="B246" t="s">
        <v>309</v>
      </c>
      <c r="C246" t="s">
        <v>46</v>
      </c>
      <c r="D246">
        <v>8</v>
      </c>
      <c r="E246">
        <v>3</v>
      </c>
      <c r="F246">
        <v>2</v>
      </c>
      <c r="I246" t="s">
        <v>47</v>
      </c>
      <c r="J246" t="s">
        <v>48</v>
      </c>
    </row>
    <row r="247" spans="1:13" x14ac:dyDescent="0.35">
      <c r="A247" s="6">
        <v>45033</v>
      </c>
      <c r="B247" t="s">
        <v>310</v>
      </c>
      <c r="C247" s="11" t="s">
        <v>46</v>
      </c>
      <c r="D247" t="s">
        <v>311</v>
      </c>
      <c r="E247">
        <v>12</v>
      </c>
      <c r="F247">
        <v>4</v>
      </c>
      <c r="I247" t="s">
        <v>47</v>
      </c>
      <c r="J247" t="s">
        <v>48</v>
      </c>
    </row>
    <row r="248" spans="1:13" x14ac:dyDescent="0.35">
      <c r="A248" s="6">
        <v>45033</v>
      </c>
      <c r="B248" t="s">
        <v>312</v>
      </c>
      <c r="C248" t="s">
        <v>59</v>
      </c>
      <c r="D248">
        <v>3</v>
      </c>
      <c r="E248">
        <v>29</v>
      </c>
      <c r="F248">
        <v>5</v>
      </c>
      <c r="G248" t="s">
        <v>293</v>
      </c>
    </row>
    <row r="249" spans="1:13" x14ac:dyDescent="0.35">
      <c r="A249" s="6">
        <v>45033</v>
      </c>
      <c r="B249" t="s">
        <v>225</v>
      </c>
      <c r="C249" t="s">
        <v>66</v>
      </c>
      <c r="D249" t="s">
        <v>319</v>
      </c>
      <c r="E249">
        <v>4</v>
      </c>
      <c r="F249">
        <v>2</v>
      </c>
      <c r="I249" t="s">
        <v>47</v>
      </c>
    </row>
    <row r="250" spans="1:13" x14ac:dyDescent="0.35">
      <c r="A250" s="6">
        <v>45034</v>
      </c>
      <c r="B250" t="s">
        <v>188</v>
      </c>
      <c r="C250" t="s">
        <v>64</v>
      </c>
      <c r="E250">
        <v>13</v>
      </c>
      <c r="F250">
        <v>2</v>
      </c>
      <c r="G250" t="s">
        <v>189</v>
      </c>
    </row>
    <row r="251" spans="1:13" x14ac:dyDescent="0.35">
      <c r="A251" s="6">
        <v>45034</v>
      </c>
      <c r="B251" t="s">
        <v>194</v>
      </c>
      <c r="C251" t="s">
        <v>144</v>
      </c>
      <c r="D251">
        <v>5</v>
      </c>
      <c r="E251">
        <v>16</v>
      </c>
      <c r="F251">
        <v>2</v>
      </c>
      <c r="G251" t="s">
        <v>35</v>
      </c>
    </row>
    <row r="252" spans="1:13" x14ac:dyDescent="0.35">
      <c r="A252" s="6">
        <v>45034</v>
      </c>
      <c r="B252" t="s">
        <v>194</v>
      </c>
      <c r="C252" t="s">
        <v>144</v>
      </c>
      <c r="D252">
        <v>5</v>
      </c>
      <c r="E252">
        <v>17</v>
      </c>
      <c r="F252">
        <v>2</v>
      </c>
      <c r="G252" t="s">
        <v>35</v>
      </c>
    </row>
    <row r="253" spans="1:13" x14ac:dyDescent="0.35">
      <c r="A253" s="6">
        <v>45034</v>
      </c>
      <c r="B253" t="s">
        <v>326</v>
      </c>
      <c r="C253" t="s">
        <v>46</v>
      </c>
      <c r="D253">
        <v>8</v>
      </c>
      <c r="E253">
        <v>16</v>
      </c>
      <c r="F253">
        <v>2</v>
      </c>
      <c r="I253" t="s">
        <v>47</v>
      </c>
    </row>
    <row r="254" spans="1:13" x14ac:dyDescent="0.35">
      <c r="A254" s="6">
        <v>45034</v>
      </c>
      <c r="B254" t="s">
        <v>327</v>
      </c>
      <c r="C254" t="s">
        <v>66</v>
      </c>
      <c r="E254">
        <v>7</v>
      </c>
      <c r="F254">
        <v>3</v>
      </c>
      <c r="I254" t="s">
        <v>47</v>
      </c>
    </row>
    <row r="255" spans="1:13" x14ac:dyDescent="0.35">
      <c r="A255" s="6">
        <v>45034</v>
      </c>
      <c r="B255" t="s">
        <v>328</v>
      </c>
      <c r="C255" t="s">
        <v>46</v>
      </c>
      <c r="D255">
        <v>8</v>
      </c>
      <c r="E255">
        <v>23</v>
      </c>
      <c r="F255">
        <v>2</v>
      </c>
      <c r="I255" t="s">
        <v>47</v>
      </c>
      <c r="J255" t="s">
        <v>170</v>
      </c>
    </row>
    <row r="256" spans="1:13" x14ac:dyDescent="0.35">
      <c r="A256" s="6">
        <v>45034</v>
      </c>
      <c r="B256" t="s">
        <v>328</v>
      </c>
      <c r="C256" t="s">
        <v>46</v>
      </c>
      <c r="D256">
        <v>8</v>
      </c>
      <c r="E256">
        <v>23</v>
      </c>
      <c r="F256">
        <v>2</v>
      </c>
      <c r="I256" t="s">
        <v>47</v>
      </c>
      <c r="J256" t="s">
        <v>170</v>
      </c>
    </row>
    <row r="257" spans="1:13" x14ac:dyDescent="0.35">
      <c r="A257" s="6">
        <v>45034</v>
      </c>
      <c r="B257" t="s">
        <v>329</v>
      </c>
      <c r="C257" t="s">
        <v>66</v>
      </c>
      <c r="E257">
        <v>11</v>
      </c>
      <c r="F257">
        <v>2</v>
      </c>
      <c r="H257" t="s">
        <v>47</v>
      </c>
    </row>
    <row r="258" spans="1:13" x14ac:dyDescent="0.35">
      <c r="A258" s="6">
        <v>45034</v>
      </c>
      <c r="B258" t="s">
        <v>330</v>
      </c>
      <c r="C258" t="s">
        <v>74</v>
      </c>
      <c r="D258">
        <v>10</v>
      </c>
      <c r="E258">
        <v>19</v>
      </c>
      <c r="I258" t="s">
        <v>47</v>
      </c>
      <c r="J258" t="s">
        <v>48</v>
      </c>
    </row>
    <row r="259" spans="1:13" x14ac:dyDescent="0.35">
      <c r="A259" s="6">
        <v>45034</v>
      </c>
      <c r="B259" t="s">
        <v>123</v>
      </c>
      <c r="C259" t="s">
        <v>55</v>
      </c>
      <c r="D259" t="s">
        <v>1254</v>
      </c>
      <c r="E259">
        <v>34</v>
      </c>
      <c r="F259">
        <v>3</v>
      </c>
      <c r="I259" t="s">
        <v>47</v>
      </c>
    </row>
    <row r="260" spans="1:13" x14ac:dyDescent="0.35">
      <c r="A260" s="6">
        <v>45034</v>
      </c>
      <c r="B260" t="s">
        <v>331</v>
      </c>
      <c r="C260" t="s">
        <v>46</v>
      </c>
      <c r="D260">
        <v>8</v>
      </c>
      <c r="E260">
        <v>21</v>
      </c>
      <c r="F260">
        <v>2</v>
      </c>
      <c r="I260" t="s">
        <v>47</v>
      </c>
      <c r="J260" t="s">
        <v>170</v>
      </c>
    </row>
    <row r="261" spans="1:13" x14ac:dyDescent="0.35">
      <c r="A261" s="6">
        <v>45034</v>
      </c>
      <c r="B261" t="s">
        <v>332</v>
      </c>
      <c r="C261" t="s">
        <v>46</v>
      </c>
      <c r="D261">
        <v>8</v>
      </c>
      <c r="E261">
        <v>21</v>
      </c>
      <c r="F261">
        <v>2</v>
      </c>
      <c r="I261" t="s">
        <v>47</v>
      </c>
      <c r="J261" t="s">
        <v>170</v>
      </c>
    </row>
    <row r="262" spans="1:13" x14ac:dyDescent="0.35">
      <c r="A262" s="6">
        <v>45034</v>
      </c>
      <c r="B262" t="s">
        <v>333</v>
      </c>
      <c r="C262" t="s">
        <v>46</v>
      </c>
      <c r="D262" t="s">
        <v>334</v>
      </c>
      <c r="E262">
        <v>7</v>
      </c>
      <c r="F262">
        <v>4</v>
      </c>
      <c r="I262" t="s">
        <v>47</v>
      </c>
      <c r="J262" t="s">
        <v>170</v>
      </c>
    </row>
    <row r="263" spans="1:13" x14ac:dyDescent="0.35">
      <c r="A263" s="6">
        <v>45035</v>
      </c>
      <c r="B263" t="s">
        <v>104</v>
      </c>
      <c r="C263" t="s">
        <v>66</v>
      </c>
      <c r="E263">
        <v>5</v>
      </c>
      <c r="F263">
        <v>2</v>
      </c>
      <c r="G263" t="s">
        <v>111</v>
      </c>
      <c r="M263" t="s">
        <v>47</v>
      </c>
    </row>
    <row r="264" spans="1:13" x14ac:dyDescent="0.35">
      <c r="A264" s="6">
        <v>45035</v>
      </c>
      <c r="B264" t="s">
        <v>191</v>
      </c>
      <c r="C264" t="s">
        <v>53</v>
      </c>
      <c r="D264">
        <v>6</v>
      </c>
      <c r="E264">
        <v>24</v>
      </c>
      <c r="F264">
        <v>2</v>
      </c>
      <c r="G264" t="s">
        <v>195</v>
      </c>
      <c r="L264" t="s">
        <v>47</v>
      </c>
      <c r="M264" t="s">
        <v>47</v>
      </c>
    </row>
    <row r="265" spans="1:13" x14ac:dyDescent="0.35">
      <c r="A265" s="6">
        <v>45035</v>
      </c>
      <c r="B265" t="s">
        <v>241</v>
      </c>
      <c r="C265" t="s">
        <v>46</v>
      </c>
      <c r="D265" t="s">
        <v>242</v>
      </c>
      <c r="E265">
        <v>28</v>
      </c>
      <c r="F265">
        <v>2</v>
      </c>
      <c r="G265" t="s">
        <v>92</v>
      </c>
    </row>
    <row r="266" spans="1:13" x14ac:dyDescent="0.35">
      <c r="A266" s="6">
        <v>45035</v>
      </c>
      <c r="B266" t="s">
        <v>241</v>
      </c>
      <c r="C266" t="s">
        <v>46</v>
      </c>
      <c r="D266">
        <v>9</v>
      </c>
      <c r="E266">
        <v>14</v>
      </c>
      <c r="F266">
        <v>1</v>
      </c>
      <c r="G266" t="s">
        <v>34</v>
      </c>
    </row>
    <row r="267" spans="1:13" x14ac:dyDescent="0.35">
      <c r="A267" s="6">
        <v>45035</v>
      </c>
      <c r="B267" t="s">
        <v>241</v>
      </c>
      <c r="C267" t="s">
        <v>46</v>
      </c>
      <c r="D267">
        <v>9</v>
      </c>
      <c r="E267">
        <v>14</v>
      </c>
      <c r="F267">
        <v>1</v>
      </c>
      <c r="G267" t="s">
        <v>34</v>
      </c>
    </row>
    <row r="268" spans="1:13" x14ac:dyDescent="0.35">
      <c r="A268" s="6">
        <v>45035</v>
      </c>
      <c r="B268" t="s">
        <v>340</v>
      </c>
      <c r="C268" t="s">
        <v>46</v>
      </c>
      <c r="D268">
        <v>8</v>
      </c>
      <c r="E268">
        <v>23</v>
      </c>
      <c r="F268">
        <v>2</v>
      </c>
      <c r="I268" t="s">
        <v>47</v>
      </c>
    </row>
    <row r="269" spans="1:13" x14ac:dyDescent="0.35">
      <c r="A269" s="6">
        <v>45035</v>
      </c>
      <c r="B269" t="s">
        <v>340</v>
      </c>
      <c r="C269" t="s">
        <v>46</v>
      </c>
      <c r="D269">
        <v>8</v>
      </c>
      <c r="E269">
        <v>23</v>
      </c>
      <c r="F269">
        <v>2</v>
      </c>
      <c r="I269" t="s">
        <v>47</v>
      </c>
    </row>
    <row r="270" spans="1:13" x14ac:dyDescent="0.35">
      <c r="A270" s="6">
        <v>45035</v>
      </c>
      <c r="B270" t="s">
        <v>342</v>
      </c>
      <c r="C270" t="s">
        <v>66</v>
      </c>
      <c r="E270">
        <v>12</v>
      </c>
      <c r="F270">
        <v>1</v>
      </c>
      <c r="I270" t="s">
        <v>47</v>
      </c>
    </row>
    <row r="271" spans="1:13" x14ac:dyDescent="0.35">
      <c r="A271" s="6">
        <v>45035</v>
      </c>
      <c r="B271" t="s">
        <v>344</v>
      </c>
      <c r="C271" t="s">
        <v>59</v>
      </c>
      <c r="D271">
        <v>0</v>
      </c>
      <c r="E271">
        <v>24</v>
      </c>
      <c r="F271">
        <v>4</v>
      </c>
      <c r="I271" t="s">
        <v>47</v>
      </c>
    </row>
    <row r="272" spans="1:13" x14ac:dyDescent="0.35">
      <c r="A272" s="6">
        <v>45035</v>
      </c>
      <c r="B272" t="s">
        <v>45</v>
      </c>
      <c r="C272" t="s">
        <v>53</v>
      </c>
      <c r="D272">
        <v>4</v>
      </c>
      <c r="E272">
        <v>20</v>
      </c>
      <c r="F272">
        <v>1</v>
      </c>
      <c r="I272" t="s">
        <v>47</v>
      </c>
      <c r="J272" t="s">
        <v>220</v>
      </c>
      <c r="M272" t="s">
        <v>47</v>
      </c>
    </row>
    <row r="273" spans="1:13" x14ac:dyDescent="0.35">
      <c r="A273" s="6">
        <v>45035</v>
      </c>
      <c r="B273" t="s">
        <v>323</v>
      </c>
      <c r="C273" t="s">
        <v>46</v>
      </c>
      <c r="D273">
        <v>8</v>
      </c>
      <c r="E273">
        <v>22</v>
      </c>
      <c r="F273">
        <v>2</v>
      </c>
      <c r="I273" t="s">
        <v>47</v>
      </c>
      <c r="J273" t="s">
        <v>48</v>
      </c>
    </row>
    <row r="274" spans="1:13" x14ac:dyDescent="0.35">
      <c r="A274" s="6">
        <v>45035</v>
      </c>
      <c r="B274" t="s">
        <v>323</v>
      </c>
      <c r="C274" t="s">
        <v>46</v>
      </c>
      <c r="D274">
        <v>8</v>
      </c>
      <c r="E274">
        <v>22</v>
      </c>
      <c r="F274">
        <v>2</v>
      </c>
      <c r="I274" t="s">
        <v>47</v>
      </c>
      <c r="J274" t="s">
        <v>48</v>
      </c>
    </row>
    <row r="275" spans="1:13" x14ac:dyDescent="0.35">
      <c r="A275" s="6">
        <v>45035</v>
      </c>
      <c r="B275" t="s">
        <v>323</v>
      </c>
      <c r="C275" t="s">
        <v>46</v>
      </c>
      <c r="D275">
        <v>8</v>
      </c>
      <c r="E275">
        <v>22</v>
      </c>
      <c r="F275">
        <v>2</v>
      </c>
      <c r="I275" t="s">
        <v>47</v>
      </c>
      <c r="J275" t="s">
        <v>48</v>
      </c>
    </row>
    <row r="276" spans="1:13" x14ac:dyDescent="0.35">
      <c r="A276" s="6">
        <v>45035</v>
      </c>
      <c r="B276" t="s">
        <v>323</v>
      </c>
      <c r="C276" t="s">
        <v>46</v>
      </c>
      <c r="D276">
        <v>8</v>
      </c>
      <c r="E276">
        <v>22</v>
      </c>
      <c r="F276">
        <v>2</v>
      </c>
      <c r="I276" t="s">
        <v>47</v>
      </c>
      <c r="J276" t="s">
        <v>48</v>
      </c>
    </row>
    <row r="277" spans="1:13" x14ac:dyDescent="0.35">
      <c r="A277" s="6">
        <v>45035</v>
      </c>
      <c r="B277" t="s">
        <v>236</v>
      </c>
      <c r="C277" t="s">
        <v>55</v>
      </c>
      <c r="D277" t="s">
        <v>1254</v>
      </c>
      <c r="E277">
        <v>28</v>
      </c>
      <c r="F277">
        <v>2</v>
      </c>
      <c r="I277" t="s">
        <v>47</v>
      </c>
      <c r="J277" t="s">
        <v>48</v>
      </c>
      <c r="M277" t="s">
        <v>47</v>
      </c>
    </row>
    <row r="278" spans="1:13" x14ac:dyDescent="0.35">
      <c r="A278" s="6">
        <v>45036</v>
      </c>
      <c r="B278" t="s">
        <v>104</v>
      </c>
      <c r="C278" t="s">
        <v>66</v>
      </c>
      <c r="E278">
        <v>5</v>
      </c>
      <c r="F278">
        <v>2</v>
      </c>
      <c r="G278" t="s">
        <v>111</v>
      </c>
      <c r="M278" t="s">
        <v>47</v>
      </c>
    </row>
    <row r="279" spans="1:13" x14ac:dyDescent="0.35">
      <c r="A279" s="6">
        <v>45036</v>
      </c>
      <c r="B279" t="s">
        <v>322</v>
      </c>
      <c r="C279" t="s">
        <v>74</v>
      </c>
      <c r="D279">
        <v>10</v>
      </c>
      <c r="E279">
        <v>23</v>
      </c>
      <c r="F279">
        <v>1</v>
      </c>
      <c r="I279" t="s">
        <v>47</v>
      </c>
      <c r="J279" t="s">
        <v>48</v>
      </c>
    </row>
    <row r="280" spans="1:13" x14ac:dyDescent="0.35">
      <c r="A280" s="6">
        <v>45036</v>
      </c>
      <c r="B280" t="s">
        <v>322</v>
      </c>
      <c r="C280" t="s">
        <v>74</v>
      </c>
      <c r="D280">
        <v>10</v>
      </c>
      <c r="E280">
        <v>23</v>
      </c>
      <c r="F280">
        <v>1</v>
      </c>
      <c r="I280" t="s">
        <v>47</v>
      </c>
      <c r="J280" t="s">
        <v>48</v>
      </c>
    </row>
    <row r="281" spans="1:13" x14ac:dyDescent="0.35">
      <c r="A281" s="6">
        <v>45036</v>
      </c>
      <c r="B281" t="s">
        <v>322</v>
      </c>
      <c r="C281" t="s">
        <v>74</v>
      </c>
      <c r="D281">
        <v>10</v>
      </c>
      <c r="E281">
        <v>23</v>
      </c>
      <c r="F281">
        <v>1</v>
      </c>
      <c r="I281" t="s">
        <v>47</v>
      </c>
      <c r="J281" t="s">
        <v>48</v>
      </c>
    </row>
    <row r="282" spans="1:13" x14ac:dyDescent="0.35">
      <c r="A282" s="6">
        <v>45036</v>
      </c>
      <c r="B282" t="s">
        <v>323</v>
      </c>
      <c r="C282" t="s">
        <v>53</v>
      </c>
      <c r="D282">
        <v>6</v>
      </c>
      <c r="E282">
        <v>25</v>
      </c>
      <c r="F282">
        <v>2</v>
      </c>
      <c r="I282" t="s">
        <v>47</v>
      </c>
      <c r="J282" t="s">
        <v>48</v>
      </c>
    </row>
    <row r="283" spans="1:13" x14ac:dyDescent="0.35">
      <c r="A283" s="6">
        <v>45036</v>
      </c>
      <c r="B283" t="s">
        <v>323</v>
      </c>
      <c r="C283" t="s">
        <v>53</v>
      </c>
      <c r="D283">
        <v>6</v>
      </c>
      <c r="E283">
        <v>25</v>
      </c>
      <c r="F283">
        <v>2</v>
      </c>
      <c r="I283" t="s">
        <v>47</v>
      </c>
      <c r="J283" t="s">
        <v>48</v>
      </c>
    </row>
    <row r="284" spans="1:13" x14ac:dyDescent="0.35">
      <c r="A284" s="6">
        <v>45036</v>
      </c>
      <c r="B284" t="s">
        <v>325</v>
      </c>
      <c r="C284" t="s">
        <v>46</v>
      </c>
      <c r="D284">
        <v>8</v>
      </c>
      <c r="E284">
        <v>1</v>
      </c>
      <c r="F284">
        <v>1</v>
      </c>
      <c r="I284" t="s">
        <v>47</v>
      </c>
    </row>
    <row r="285" spans="1:13" x14ac:dyDescent="0.35">
      <c r="A285" s="6">
        <v>45036</v>
      </c>
      <c r="B285" t="s">
        <v>191</v>
      </c>
      <c r="C285" t="s">
        <v>46</v>
      </c>
      <c r="D285">
        <v>8</v>
      </c>
      <c r="E285">
        <v>30</v>
      </c>
      <c r="F285">
        <v>2</v>
      </c>
      <c r="I285" t="s">
        <v>47</v>
      </c>
      <c r="M285" t="s">
        <v>47</v>
      </c>
    </row>
    <row r="286" spans="1:13" x14ac:dyDescent="0.35">
      <c r="A286" s="6">
        <v>45036</v>
      </c>
      <c r="B286" t="s">
        <v>191</v>
      </c>
      <c r="C286" t="s">
        <v>46</v>
      </c>
      <c r="D286">
        <v>8</v>
      </c>
      <c r="E286">
        <v>30</v>
      </c>
      <c r="F286">
        <v>2</v>
      </c>
      <c r="I286" t="s">
        <v>47</v>
      </c>
      <c r="M286" t="s">
        <v>47</v>
      </c>
    </row>
    <row r="287" spans="1:13" x14ac:dyDescent="0.35">
      <c r="A287" s="6">
        <v>45036</v>
      </c>
      <c r="B287" t="s">
        <v>191</v>
      </c>
      <c r="C287" t="s">
        <v>46</v>
      </c>
      <c r="D287">
        <v>8</v>
      </c>
      <c r="E287">
        <v>30</v>
      </c>
      <c r="F287">
        <v>2</v>
      </c>
      <c r="I287" t="s">
        <v>47</v>
      </c>
      <c r="M287" t="s">
        <v>47</v>
      </c>
    </row>
    <row r="288" spans="1:13" x14ac:dyDescent="0.35">
      <c r="A288" s="6">
        <v>45036</v>
      </c>
      <c r="B288" t="s">
        <v>171</v>
      </c>
      <c r="C288" t="s">
        <v>66</v>
      </c>
      <c r="E288">
        <v>4</v>
      </c>
      <c r="I288" t="s">
        <v>47</v>
      </c>
      <c r="M288" t="s">
        <v>47</v>
      </c>
    </row>
    <row r="289" spans="1:13" x14ac:dyDescent="0.35">
      <c r="A289" s="6">
        <v>45036</v>
      </c>
      <c r="B289" t="s">
        <v>335</v>
      </c>
      <c r="C289" t="s">
        <v>66</v>
      </c>
      <c r="E289">
        <v>2</v>
      </c>
      <c r="F289">
        <v>1</v>
      </c>
      <c r="I289" t="s">
        <v>47</v>
      </c>
      <c r="M289" t="s">
        <v>47</v>
      </c>
    </row>
    <row r="290" spans="1:13" x14ac:dyDescent="0.35">
      <c r="A290" s="6">
        <v>45036</v>
      </c>
      <c r="B290" t="s">
        <v>336</v>
      </c>
      <c r="C290" t="s">
        <v>46</v>
      </c>
      <c r="D290" t="s">
        <v>337</v>
      </c>
      <c r="E290">
        <v>11</v>
      </c>
      <c r="F290">
        <v>2</v>
      </c>
      <c r="I290" t="s">
        <v>47</v>
      </c>
    </row>
    <row r="291" spans="1:13" x14ac:dyDescent="0.35">
      <c r="A291" s="6">
        <v>45036</v>
      </c>
      <c r="B291" t="s">
        <v>338</v>
      </c>
      <c r="C291" t="s">
        <v>55</v>
      </c>
      <c r="D291" t="s">
        <v>158</v>
      </c>
      <c r="E291">
        <v>16</v>
      </c>
      <c r="F291">
        <v>9</v>
      </c>
      <c r="I291" t="s">
        <v>47</v>
      </c>
      <c r="J291" t="s">
        <v>48</v>
      </c>
    </row>
    <row r="292" spans="1:13" x14ac:dyDescent="0.35">
      <c r="A292" s="6">
        <v>45036</v>
      </c>
      <c r="B292" t="s">
        <v>331</v>
      </c>
      <c r="C292" t="s">
        <v>46</v>
      </c>
      <c r="D292">
        <v>8</v>
      </c>
      <c r="E292">
        <v>20</v>
      </c>
      <c r="F292">
        <v>2</v>
      </c>
      <c r="I292" t="s">
        <v>47</v>
      </c>
      <c r="J292" t="s">
        <v>170</v>
      </c>
    </row>
    <row r="293" spans="1:13" x14ac:dyDescent="0.35">
      <c r="A293" s="6">
        <v>45036</v>
      </c>
      <c r="B293" t="s">
        <v>339</v>
      </c>
      <c r="C293" t="s">
        <v>46</v>
      </c>
      <c r="D293">
        <v>8</v>
      </c>
      <c r="E293">
        <v>21</v>
      </c>
      <c r="F293">
        <v>1</v>
      </c>
      <c r="I293" t="s">
        <v>47</v>
      </c>
      <c r="J293" t="s">
        <v>170</v>
      </c>
    </row>
    <row r="294" spans="1:13" x14ac:dyDescent="0.35">
      <c r="A294" s="6">
        <v>45036</v>
      </c>
      <c r="B294" t="s">
        <v>339</v>
      </c>
      <c r="C294" t="s">
        <v>46</v>
      </c>
      <c r="D294">
        <v>8</v>
      </c>
      <c r="E294">
        <v>24</v>
      </c>
      <c r="F294">
        <v>1</v>
      </c>
      <c r="I294" t="s">
        <v>47</v>
      </c>
      <c r="J294" t="s">
        <v>170</v>
      </c>
    </row>
    <row r="295" spans="1:13" x14ac:dyDescent="0.35">
      <c r="A295" s="6">
        <v>45036</v>
      </c>
      <c r="B295" t="s">
        <v>331</v>
      </c>
      <c r="C295" t="s">
        <v>46</v>
      </c>
      <c r="D295">
        <v>8</v>
      </c>
      <c r="E295">
        <v>20</v>
      </c>
      <c r="F295">
        <v>1</v>
      </c>
      <c r="I295" t="s">
        <v>47</v>
      </c>
      <c r="J295" t="s">
        <v>170</v>
      </c>
    </row>
    <row r="296" spans="1:13" x14ac:dyDescent="0.35">
      <c r="A296" s="6">
        <v>45036</v>
      </c>
      <c r="B296" t="s">
        <v>340</v>
      </c>
      <c r="C296" t="s">
        <v>46</v>
      </c>
      <c r="D296">
        <v>8</v>
      </c>
      <c r="E296">
        <v>28</v>
      </c>
      <c r="F296">
        <v>2</v>
      </c>
      <c r="I296" t="s">
        <v>47</v>
      </c>
    </row>
    <row r="297" spans="1:13" x14ac:dyDescent="0.35">
      <c r="A297" s="6">
        <v>45036</v>
      </c>
      <c r="B297" t="s">
        <v>340</v>
      </c>
      <c r="C297" t="s">
        <v>46</v>
      </c>
      <c r="D297">
        <v>8</v>
      </c>
      <c r="E297">
        <v>28</v>
      </c>
      <c r="F297">
        <v>2</v>
      </c>
      <c r="I297" t="s">
        <v>47</v>
      </c>
    </row>
    <row r="298" spans="1:13" x14ac:dyDescent="0.35">
      <c r="A298" s="6">
        <v>45036</v>
      </c>
      <c r="B298" t="s">
        <v>341</v>
      </c>
      <c r="C298" t="s">
        <v>55</v>
      </c>
      <c r="D298" t="s">
        <v>1254</v>
      </c>
      <c r="E298">
        <v>28</v>
      </c>
      <c r="F298">
        <v>2</v>
      </c>
      <c r="I298" t="s">
        <v>47</v>
      </c>
      <c r="J298" t="s">
        <v>48</v>
      </c>
    </row>
    <row r="299" spans="1:13" x14ac:dyDescent="0.35">
      <c r="A299" s="6">
        <v>45037</v>
      </c>
      <c r="B299" t="s">
        <v>225</v>
      </c>
      <c r="C299" t="s">
        <v>66</v>
      </c>
      <c r="D299">
        <v>3</v>
      </c>
      <c r="E299">
        <v>1</v>
      </c>
      <c r="F299">
        <v>1</v>
      </c>
      <c r="I299" t="s">
        <v>47</v>
      </c>
    </row>
    <row r="300" spans="1:13" x14ac:dyDescent="0.35">
      <c r="A300" s="6">
        <v>45037</v>
      </c>
      <c r="B300" t="s">
        <v>320</v>
      </c>
      <c r="C300" t="s">
        <v>53</v>
      </c>
      <c r="D300">
        <v>6</v>
      </c>
      <c r="E300">
        <v>7</v>
      </c>
      <c r="F300">
        <v>1</v>
      </c>
      <c r="I300" t="s">
        <v>47</v>
      </c>
    </row>
    <row r="301" spans="1:13" x14ac:dyDescent="0.35">
      <c r="A301" s="6">
        <v>45037</v>
      </c>
      <c r="B301" t="s">
        <v>141</v>
      </c>
      <c r="C301" t="s">
        <v>53</v>
      </c>
      <c r="D301">
        <v>6</v>
      </c>
      <c r="E301">
        <v>1</v>
      </c>
      <c r="F301">
        <v>1</v>
      </c>
      <c r="I301" t="s">
        <v>47</v>
      </c>
      <c r="M301" t="s">
        <v>47</v>
      </c>
    </row>
    <row r="302" spans="1:13" x14ac:dyDescent="0.35">
      <c r="A302" s="6">
        <v>45037</v>
      </c>
      <c r="B302" t="s">
        <v>321</v>
      </c>
      <c r="C302" t="s">
        <v>55</v>
      </c>
      <c r="D302" t="s">
        <v>1254</v>
      </c>
      <c r="E302">
        <v>31</v>
      </c>
      <c r="F302">
        <v>2</v>
      </c>
      <c r="I302" t="s">
        <v>47</v>
      </c>
    </row>
    <row r="303" spans="1:13" x14ac:dyDescent="0.35">
      <c r="A303" s="6">
        <v>45038</v>
      </c>
      <c r="B303" t="s">
        <v>317</v>
      </c>
      <c r="C303" t="s">
        <v>50</v>
      </c>
      <c r="D303">
        <v>8</v>
      </c>
      <c r="E303">
        <v>26</v>
      </c>
      <c r="F303">
        <v>3</v>
      </c>
      <c r="I303" t="s">
        <v>47</v>
      </c>
      <c r="J303" t="s">
        <v>48</v>
      </c>
    </row>
    <row r="304" spans="1:13" x14ac:dyDescent="0.35">
      <c r="A304" s="6">
        <v>45038</v>
      </c>
      <c r="B304" t="s">
        <v>317</v>
      </c>
      <c r="C304" t="s">
        <v>50</v>
      </c>
      <c r="D304">
        <v>8</v>
      </c>
      <c r="E304">
        <v>26</v>
      </c>
      <c r="F304">
        <v>3</v>
      </c>
      <c r="I304" t="s">
        <v>47</v>
      </c>
      <c r="J304" t="s">
        <v>48</v>
      </c>
    </row>
    <row r="305" spans="1:14" x14ac:dyDescent="0.35">
      <c r="A305" s="6">
        <v>45040</v>
      </c>
      <c r="B305" t="s">
        <v>196</v>
      </c>
      <c r="C305" t="s">
        <v>53</v>
      </c>
      <c r="D305">
        <v>4</v>
      </c>
      <c r="E305">
        <v>18</v>
      </c>
      <c r="F305">
        <v>2</v>
      </c>
      <c r="G305" t="s">
        <v>35</v>
      </c>
    </row>
    <row r="306" spans="1:14" x14ac:dyDescent="0.35">
      <c r="A306" s="6">
        <v>45040</v>
      </c>
      <c r="B306" t="s">
        <v>197</v>
      </c>
      <c r="C306" t="s">
        <v>53</v>
      </c>
      <c r="G306" t="s">
        <v>38</v>
      </c>
    </row>
    <row r="307" spans="1:14" x14ac:dyDescent="0.35">
      <c r="A307" s="6">
        <v>45040</v>
      </c>
      <c r="B307" t="s">
        <v>318</v>
      </c>
      <c r="C307" t="s">
        <v>46</v>
      </c>
      <c r="D307">
        <v>7</v>
      </c>
      <c r="E307">
        <v>17</v>
      </c>
      <c r="F307">
        <v>2</v>
      </c>
      <c r="I307" t="s">
        <v>47</v>
      </c>
      <c r="J307" t="s">
        <v>170</v>
      </c>
    </row>
    <row r="308" spans="1:14" x14ac:dyDescent="0.35">
      <c r="A308" s="6">
        <v>45040</v>
      </c>
      <c r="B308" t="s">
        <v>140</v>
      </c>
      <c r="C308" t="s">
        <v>46</v>
      </c>
      <c r="D308">
        <v>8</v>
      </c>
      <c r="E308">
        <v>26</v>
      </c>
      <c r="F308">
        <v>2</v>
      </c>
      <c r="I308" t="s">
        <v>47</v>
      </c>
      <c r="J308" t="s">
        <v>48</v>
      </c>
      <c r="M308" t="s">
        <v>47</v>
      </c>
    </row>
    <row r="309" spans="1:14" x14ac:dyDescent="0.35">
      <c r="A309" s="6">
        <v>45040</v>
      </c>
      <c r="B309" t="s">
        <v>140</v>
      </c>
      <c r="C309" t="s">
        <v>46</v>
      </c>
      <c r="D309">
        <v>8</v>
      </c>
      <c r="E309">
        <v>26</v>
      </c>
      <c r="F309">
        <v>2</v>
      </c>
      <c r="I309" t="s">
        <v>47</v>
      </c>
      <c r="J309" t="s">
        <v>48</v>
      </c>
      <c r="M309" t="s">
        <v>47</v>
      </c>
    </row>
    <row r="310" spans="1:14" x14ac:dyDescent="0.35">
      <c r="A310" s="6">
        <v>45040</v>
      </c>
      <c r="B310" t="s">
        <v>359</v>
      </c>
      <c r="C310" t="s">
        <v>66</v>
      </c>
      <c r="E310">
        <v>25</v>
      </c>
      <c r="F310">
        <v>2</v>
      </c>
      <c r="I310" t="s">
        <v>47</v>
      </c>
    </row>
    <row r="311" spans="1:14" x14ac:dyDescent="0.35">
      <c r="A311" s="6">
        <v>45040</v>
      </c>
      <c r="B311" t="s">
        <v>359</v>
      </c>
      <c r="C311" t="s">
        <v>66</v>
      </c>
      <c r="E311">
        <v>25</v>
      </c>
      <c r="F311">
        <v>2</v>
      </c>
      <c r="I311" t="s">
        <v>47</v>
      </c>
    </row>
    <row r="312" spans="1:14" x14ac:dyDescent="0.35">
      <c r="A312" s="6">
        <v>45040</v>
      </c>
      <c r="B312" t="s">
        <v>359</v>
      </c>
      <c r="C312" t="s">
        <v>66</v>
      </c>
      <c r="E312">
        <v>25</v>
      </c>
      <c r="F312">
        <v>2</v>
      </c>
      <c r="I312" t="s">
        <v>47</v>
      </c>
    </row>
    <row r="313" spans="1:14" x14ac:dyDescent="0.35">
      <c r="A313" s="6">
        <v>45040</v>
      </c>
      <c r="B313" t="s">
        <v>359</v>
      </c>
      <c r="C313" t="s">
        <v>66</v>
      </c>
      <c r="E313">
        <v>25</v>
      </c>
      <c r="F313">
        <v>2</v>
      </c>
      <c r="I313" t="s">
        <v>47</v>
      </c>
    </row>
    <row r="314" spans="1:14" x14ac:dyDescent="0.35">
      <c r="A314" s="6">
        <v>45040</v>
      </c>
      <c r="B314" t="s">
        <v>359</v>
      </c>
      <c r="C314" t="s">
        <v>66</v>
      </c>
      <c r="E314">
        <v>25</v>
      </c>
      <c r="F314">
        <v>2</v>
      </c>
      <c r="I314" t="s">
        <v>47</v>
      </c>
    </row>
    <row r="315" spans="1:14" x14ac:dyDescent="0.35">
      <c r="A315" s="6">
        <v>45040</v>
      </c>
      <c r="B315" t="s">
        <v>365</v>
      </c>
      <c r="C315" t="s">
        <v>64</v>
      </c>
      <c r="E315">
        <v>10</v>
      </c>
      <c r="F315">
        <v>4</v>
      </c>
      <c r="I315" t="s">
        <v>47</v>
      </c>
      <c r="M315" t="s">
        <v>47</v>
      </c>
    </row>
    <row r="316" spans="1:14" x14ac:dyDescent="0.35">
      <c r="A316" s="6">
        <v>45041</v>
      </c>
      <c r="B316" t="s">
        <v>91</v>
      </c>
      <c r="C316" t="s">
        <v>59</v>
      </c>
      <c r="D316">
        <v>2</v>
      </c>
      <c r="E316">
        <v>22</v>
      </c>
      <c r="F316">
        <v>3</v>
      </c>
      <c r="G316" t="s">
        <v>34</v>
      </c>
      <c r="L316" t="s">
        <v>47</v>
      </c>
      <c r="M316" t="s">
        <v>47</v>
      </c>
    </row>
    <row r="317" spans="1:14" x14ac:dyDescent="0.35">
      <c r="A317" s="6">
        <v>45041</v>
      </c>
      <c r="B317" t="s">
        <v>198</v>
      </c>
      <c r="C317" t="s">
        <v>53</v>
      </c>
      <c r="D317">
        <v>6</v>
      </c>
      <c r="E317">
        <v>16</v>
      </c>
      <c r="F317">
        <v>1</v>
      </c>
      <c r="G317" t="s">
        <v>35</v>
      </c>
    </row>
    <row r="318" spans="1:14" x14ac:dyDescent="0.35">
      <c r="A318" s="6">
        <v>45041</v>
      </c>
      <c r="B318" t="s">
        <v>198</v>
      </c>
      <c r="C318" t="s">
        <v>53</v>
      </c>
      <c r="D318">
        <v>6</v>
      </c>
      <c r="E318">
        <v>22</v>
      </c>
      <c r="F318">
        <v>1</v>
      </c>
      <c r="G318" t="s">
        <v>35</v>
      </c>
    </row>
    <row r="319" spans="1:14" x14ac:dyDescent="0.35">
      <c r="A319" s="6">
        <v>45041</v>
      </c>
      <c r="B319" t="s">
        <v>352</v>
      </c>
      <c r="C319" t="s">
        <v>46</v>
      </c>
      <c r="D319" t="s">
        <v>353</v>
      </c>
      <c r="E319">
        <v>20</v>
      </c>
      <c r="F319">
        <v>5</v>
      </c>
      <c r="I319" t="s">
        <v>47</v>
      </c>
      <c r="J319" t="s">
        <v>48</v>
      </c>
      <c r="N319" t="s">
        <v>324</v>
      </c>
    </row>
    <row r="320" spans="1:14" x14ac:dyDescent="0.35">
      <c r="A320" s="6">
        <v>45041</v>
      </c>
      <c r="B320" t="s">
        <v>352</v>
      </c>
      <c r="C320" t="s">
        <v>46</v>
      </c>
      <c r="D320" t="s">
        <v>353</v>
      </c>
      <c r="E320">
        <v>20</v>
      </c>
      <c r="F320">
        <v>5</v>
      </c>
      <c r="I320" t="s">
        <v>47</v>
      </c>
      <c r="J320" t="s">
        <v>48</v>
      </c>
    </row>
    <row r="321" spans="1:13" x14ac:dyDescent="0.35">
      <c r="A321" s="6">
        <v>45041</v>
      </c>
      <c r="B321" t="s">
        <v>361</v>
      </c>
      <c r="C321" t="s">
        <v>46</v>
      </c>
      <c r="D321" t="s">
        <v>392</v>
      </c>
      <c r="E321">
        <v>10</v>
      </c>
      <c r="F321">
        <v>1</v>
      </c>
      <c r="I321" t="s">
        <v>47</v>
      </c>
      <c r="M321" t="s">
        <v>47</v>
      </c>
    </row>
    <row r="322" spans="1:13" x14ac:dyDescent="0.35">
      <c r="A322" s="6">
        <v>45041</v>
      </c>
      <c r="B322" t="s">
        <v>362</v>
      </c>
      <c r="C322" t="s">
        <v>46</v>
      </c>
      <c r="D322">
        <v>8</v>
      </c>
      <c r="E322">
        <v>19</v>
      </c>
      <c r="F322">
        <v>2</v>
      </c>
      <c r="I322" t="s">
        <v>47</v>
      </c>
    </row>
    <row r="323" spans="1:13" x14ac:dyDescent="0.35">
      <c r="A323" s="6">
        <v>45041</v>
      </c>
      <c r="B323" t="s">
        <v>363</v>
      </c>
      <c r="C323" t="s">
        <v>66</v>
      </c>
      <c r="E323">
        <v>15</v>
      </c>
      <c r="F323">
        <v>5</v>
      </c>
      <c r="I323" t="s">
        <v>47</v>
      </c>
      <c r="J323" t="s">
        <v>48</v>
      </c>
    </row>
    <row r="324" spans="1:13" x14ac:dyDescent="0.35">
      <c r="A324" s="6">
        <v>45041</v>
      </c>
      <c r="B324" t="s">
        <v>364</v>
      </c>
      <c r="C324" t="s">
        <v>53</v>
      </c>
      <c r="D324">
        <v>6</v>
      </c>
      <c r="E324">
        <v>2</v>
      </c>
      <c r="F324">
        <v>2</v>
      </c>
      <c r="I324" t="s">
        <v>47</v>
      </c>
    </row>
    <row r="325" spans="1:13" x14ac:dyDescent="0.35">
      <c r="A325" s="6">
        <v>45041</v>
      </c>
      <c r="B325" t="s">
        <v>198</v>
      </c>
      <c r="C325" t="s">
        <v>53</v>
      </c>
      <c r="D325">
        <v>6</v>
      </c>
      <c r="E325">
        <v>35</v>
      </c>
      <c r="F325">
        <v>4</v>
      </c>
      <c r="I325" t="s">
        <v>47</v>
      </c>
    </row>
    <row r="326" spans="1:13" x14ac:dyDescent="0.35">
      <c r="A326" s="6">
        <v>45041</v>
      </c>
      <c r="B326" t="s">
        <v>366</v>
      </c>
      <c r="C326" t="s">
        <v>64</v>
      </c>
      <c r="E326">
        <v>22</v>
      </c>
      <c r="F326">
        <v>4</v>
      </c>
      <c r="I326" t="s">
        <v>47</v>
      </c>
    </row>
    <row r="327" spans="1:13" x14ac:dyDescent="0.35">
      <c r="A327" s="6">
        <v>45041</v>
      </c>
      <c r="B327" t="s">
        <v>256</v>
      </c>
      <c r="C327" t="s">
        <v>59</v>
      </c>
      <c r="D327">
        <v>1</v>
      </c>
      <c r="E327">
        <v>21</v>
      </c>
      <c r="F327">
        <v>3</v>
      </c>
      <c r="I327" t="s">
        <v>47</v>
      </c>
      <c r="J327" t="s">
        <v>48</v>
      </c>
      <c r="M327" t="s">
        <v>47</v>
      </c>
    </row>
    <row r="328" spans="1:13" x14ac:dyDescent="0.35">
      <c r="A328" s="6">
        <v>45041</v>
      </c>
      <c r="B328" t="s">
        <v>256</v>
      </c>
      <c r="C328" t="s">
        <v>59</v>
      </c>
      <c r="D328">
        <v>1</v>
      </c>
      <c r="E328">
        <v>21</v>
      </c>
      <c r="F328">
        <v>3</v>
      </c>
      <c r="I328" t="s">
        <v>47</v>
      </c>
      <c r="J328" t="s">
        <v>48</v>
      </c>
      <c r="M328" t="s">
        <v>47</v>
      </c>
    </row>
    <row r="329" spans="1:13" x14ac:dyDescent="0.35">
      <c r="A329" s="6">
        <v>45042</v>
      </c>
      <c r="B329" t="s">
        <v>199</v>
      </c>
      <c r="C329" t="s">
        <v>53</v>
      </c>
      <c r="D329" t="s">
        <v>200</v>
      </c>
      <c r="E329">
        <v>12</v>
      </c>
      <c r="F329">
        <v>2</v>
      </c>
      <c r="G329" t="s">
        <v>195</v>
      </c>
      <c r="L329" t="s">
        <v>47</v>
      </c>
      <c r="M329" t="s">
        <v>47</v>
      </c>
    </row>
    <row r="330" spans="1:13" x14ac:dyDescent="0.35">
      <c r="A330" s="6">
        <v>45042</v>
      </c>
      <c r="B330" t="s">
        <v>185</v>
      </c>
      <c r="C330" t="s">
        <v>46</v>
      </c>
      <c r="D330">
        <v>9</v>
      </c>
      <c r="E330">
        <v>18</v>
      </c>
      <c r="F330">
        <v>2</v>
      </c>
      <c r="I330" t="s">
        <v>47</v>
      </c>
    </row>
    <row r="331" spans="1:13" x14ac:dyDescent="0.35">
      <c r="A331" s="6">
        <v>45042</v>
      </c>
      <c r="B331" t="s">
        <v>355</v>
      </c>
      <c r="C331" t="s">
        <v>46</v>
      </c>
      <c r="D331">
        <v>8</v>
      </c>
      <c r="E331">
        <v>26</v>
      </c>
      <c r="F331">
        <v>3</v>
      </c>
      <c r="I331" t="s">
        <v>47</v>
      </c>
    </row>
    <row r="332" spans="1:13" x14ac:dyDescent="0.35">
      <c r="A332" s="6">
        <v>45042</v>
      </c>
      <c r="B332" t="s">
        <v>356</v>
      </c>
      <c r="C332" t="s">
        <v>53</v>
      </c>
      <c r="D332">
        <v>6</v>
      </c>
      <c r="E332">
        <v>21</v>
      </c>
      <c r="F332">
        <v>2</v>
      </c>
      <c r="I332" t="s">
        <v>47</v>
      </c>
    </row>
    <row r="333" spans="1:13" x14ac:dyDescent="0.35">
      <c r="A333" s="6">
        <v>45042</v>
      </c>
      <c r="B333" t="s">
        <v>356</v>
      </c>
      <c r="C333" t="s">
        <v>53</v>
      </c>
      <c r="D333">
        <v>6</v>
      </c>
      <c r="E333">
        <v>21</v>
      </c>
      <c r="F333">
        <v>2</v>
      </c>
      <c r="I333" t="s">
        <v>47</v>
      </c>
    </row>
    <row r="334" spans="1:13" x14ac:dyDescent="0.35">
      <c r="A334" s="6">
        <v>45042</v>
      </c>
      <c r="B334" t="s">
        <v>356</v>
      </c>
      <c r="C334" t="s">
        <v>53</v>
      </c>
      <c r="D334">
        <v>6</v>
      </c>
      <c r="E334">
        <v>21</v>
      </c>
      <c r="F334">
        <v>2</v>
      </c>
      <c r="I334" t="s">
        <v>47</v>
      </c>
    </row>
    <row r="335" spans="1:13" x14ac:dyDescent="0.35">
      <c r="A335" s="6">
        <v>45042</v>
      </c>
      <c r="B335" t="s">
        <v>357</v>
      </c>
      <c r="C335" t="s">
        <v>55</v>
      </c>
      <c r="D335" t="s">
        <v>1254</v>
      </c>
      <c r="E335">
        <v>23</v>
      </c>
      <c r="F335">
        <v>2</v>
      </c>
      <c r="I335" t="s">
        <v>47</v>
      </c>
      <c r="M335" t="s">
        <v>47</v>
      </c>
    </row>
    <row r="336" spans="1:13" x14ac:dyDescent="0.35">
      <c r="A336" s="6">
        <v>45042</v>
      </c>
      <c r="B336" t="s">
        <v>357</v>
      </c>
      <c r="C336" t="s">
        <v>55</v>
      </c>
      <c r="D336" t="s">
        <v>1254</v>
      </c>
      <c r="E336">
        <v>23</v>
      </c>
      <c r="F336">
        <v>2</v>
      </c>
      <c r="I336" t="s">
        <v>47</v>
      </c>
      <c r="M336" t="s">
        <v>47</v>
      </c>
    </row>
    <row r="337" spans="1:13" x14ac:dyDescent="0.35">
      <c r="A337" s="6">
        <v>45042</v>
      </c>
      <c r="B337" t="s">
        <v>281</v>
      </c>
      <c r="C337" t="s">
        <v>46</v>
      </c>
      <c r="D337">
        <v>7</v>
      </c>
      <c r="E337">
        <v>12</v>
      </c>
      <c r="F337">
        <v>1</v>
      </c>
      <c r="I337" t="s">
        <v>47</v>
      </c>
      <c r="M337" t="s">
        <v>47</v>
      </c>
    </row>
    <row r="338" spans="1:13" x14ac:dyDescent="0.35">
      <c r="A338" s="6">
        <v>45042</v>
      </c>
      <c r="B338" t="s">
        <v>358</v>
      </c>
      <c r="C338" t="s">
        <v>46</v>
      </c>
      <c r="D338" t="s">
        <v>290</v>
      </c>
      <c r="E338">
        <v>7</v>
      </c>
      <c r="F338">
        <v>2</v>
      </c>
      <c r="I338" t="s">
        <v>47</v>
      </c>
      <c r="J338" t="s">
        <v>48</v>
      </c>
    </row>
    <row r="339" spans="1:13" x14ac:dyDescent="0.35">
      <c r="A339" s="6">
        <v>45042</v>
      </c>
      <c r="B339" t="s">
        <v>51</v>
      </c>
      <c r="C339" t="s">
        <v>59</v>
      </c>
      <c r="E339">
        <v>27</v>
      </c>
      <c r="F339">
        <v>4</v>
      </c>
      <c r="I339" t="s">
        <v>47</v>
      </c>
      <c r="J339" t="s">
        <v>360</v>
      </c>
    </row>
    <row r="340" spans="1:13" x14ac:dyDescent="0.35">
      <c r="A340" s="6">
        <v>45043</v>
      </c>
      <c r="B340" t="s">
        <v>141</v>
      </c>
      <c r="C340" t="s">
        <v>53</v>
      </c>
      <c r="D340">
        <v>5</v>
      </c>
      <c r="E340">
        <v>23</v>
      </c>
      <c r="F340">
        <v>2</v>
      </c>
      <c r="G340" t="s">
        <v>195</v>
      </c>
      <c r="L340" t="s">
        <v>47</v>
      </c>
      <c r="M340" t="s">
        <v>47</v>
      </c>
    </row>
    <row r="341" spans="1:13" x14ac:dyDescent="0.35">
      <c r="A341" s="6">
        <v>45043</v>
      </c>
      <c r="B341" t="s">
        <v>201</v>
      </c>
      <c r="C341" t="s">
        <v>53</v>
      </c>
      <c r="D341">
        <v>4</v>
      </c>
      <c r="E341">
        <v>19</v>
      </c>
      <c r="F341">
        <v>1</v>
      </c>
      <c r="G341" t="s">
        <v>34</v>
      </c>
    </row>
    <row r="342" spans="1:13" x14ac:dyDescent="0.35">
      <c r="A342" s="6">
        <v>45043</v>
      </c>
      <c r="B342" t="s">
        <v>201</v>
      </c>
      <c r="C342" t="s">
        <v>53</v>
      </c>
      <c r="D342">
        <v>4</v>
      </c>
      <c r="E342">
        <v>19</v>
      </c>
      <c r="F342">
        <v>1</v>
      </c>
      <c r="G342" t="s">
        <v>34</v>
      </c>
    </row>
    <row r="343" spans="1:13" x14ac:dyDescent="0.35">
      <c r="A343" s="6">
        <v>45043</v>
      </c>
      <c r="B343" t="s">
        <v>348</v>
      </c>
      <c r="C343" t="s">
        <v>46</v>
      </c>
      <c r="D343">
        <v>7</v>
      </c>
      <c r="E343">
        <v>22</v>
      </c>
      <c r="F343">
        <v>1</v>
      </c>
      <c r="I343" t="s">
        <v>47</v>
      </c>
      <c r="J343" t="s">
        <v>48</v>
      </c>
    </row>
    <row r="344" spans="1:13" x14ac:dyDescent="0.35">
      <c r="A344" s="6">
        <v>45043</v>
      </c>
      <c r="B344" t="s">
        <v>348</v>
      </c>
      <c r="C344" t="s">
        <v>53</v>
      </c>
      <c r="D344">
        <v>6</v>
      </c>
      <c r="E344">
        <v>22</v>
      </c>
      <c r="F344">
        <v>2</v>
      </c>
      <c r="I344" t="s">
        <v>47</v>
      </c>
      <c r="J344" t="s">
        <v>48</v>
      </c>
    </row>
    <row r="345" spans="1:13" x14ac:dyDescent="0.35">
      <c r="A345" s="6">
        <v>45043</v>
      </c>
      <c r="B345" t="s">
        <v>349</v>
      </c>
      <c r="C345" t="s">
        <v>66</v>
      </c>
      <c r="E345">
        <v>8</v>
      </c>
      <c r="F345">
        <v>2</v>
      </c>
      <c r="I345" t="s">
        <v>47</v>
      </c>
    </row>
    <row r="346" spans="1:13" x14ac:dyDescent="0.35">
      <c r="A346" s="6">
        <v>45043</v>
      </c>
      <c r="B346" t="s">
        <v>350</v>
      </c>
      <c r="C346" t="s">
        <v>53</v>
      </c>
      <c r="D346">
        <v>6</v>
      </c>
      <c r="E346">
        <v>23</v>
      </c>
      <c r="F346">
        <v>2</v>
      </c>
      <c r="I346" t="s">
        <v>47</v>
      </c>
      <c r="J346" t="s">
        <v>48</v>
      </c>
    </row>
    <row r="347" spans="1:13" x14ac:dyDescent="0.35">
      <c r="A347" s="6">
        <v>45043</v>
      </c>
      <c r="B347" t="s">
        <v>350</v>
      </c>
      <c r="C347" t="s">
        <v>53</v>
      </c>
      <c r="D347">
        <v>6</v>
      </c>
      <c r="E347">
        <v>23</v>
      </c>
      <c r="F347">
        <v>2</v>
      </c>
      <c r="I347" t="s">
        <v>47</v>
      </c>
      <c r="J347" t="s">
        <v>48</v>
      </c>
    </row>
    <row r="348" spans="1:13" x14ac:dyDescent="0.35">
      <c r="A348" s="6">
        <v>45043</v>
      </c>
      <c r="B348" t="s">
        <v>351</v>
      </c>
      <c r="C348" t="s">
        <v>46</v>
      </c>
      <c r="D348" t="s">
        <v>413</v>
      </c>
      <c r="E348">
        <v>19</v>
      </c>
      <c r="F348">
        <v>3</v>
      </c>
      <c r="I348" t="s">
        <v>47</v>
      </c>
      <c r="J348" t="s">
        <v>170</v>
      </c>
    </row>
    <row r="349" spans="1:13" x14ac:dyDescent="0.35">
      <c r="A349" s="6">
        <v>45043</v>
      </c>
      <c r="B349" t="s">
        <v>255</v>
      </c>
      <c r="C349" t="s">
        <v>46</v>
      </c>
      <c r="D349">
        <v>7</v>
      </c>
      <c r="E349">
        <v>20</v>
      </c>
      <c r="F349">
        <v>2</v>
      </c>
      <c r="I349" t="s">
        <v>47</v>
      </c>
      <c r="J349" t="s">
        <v>48</v>
      </c>
      <c r="M349" t="s">
        <v>47</v>
      </c>
    </row>
    <row r="350" spans="1:13" x14ac:dyDescent="0.35">
      <c r="A350" s="6">
        <v>45043</v>
      </c>
      <c r="B350" t="s">
        <v>255</v>
      </c>
      <c r="C350" t="s">
        <v>46</v>
      </c>
      <c r="D350">
        <v>7</v>
      </c>
      <c r="E350">
        <v>20</v>
      </c>
      <c r="F350">
        <v>2</v>
      </c>
      <c r="I350" t="s">
        <v>47</v>
      </c>
      <c r="J350" t="s">
        <v>48</v>
      </c>
      <c r="M350" t="s">
        <v>47</v>
      </c>
    </row>
    <row r="351" spans="1:13" x14ac:dyDescent="0.35">
      <c r="A351" s="6">
        <v>45043</v>
      </c>
      <c r="B351" t="s">
        <v>255</v>
      </c>
      <c r="C351" t="s">
        <v>46</v>
      </c>
      <c r="D351">
        <v>7</v>
      </c>
      <c r="E351">
        <v>20</v>
      </c>
      <c r="F351">
        <v>2</v>
      </c>
      <c r="I351" t="s">
        <v>47</v>
      </c>
      <c r="J351" t="s">
        <v>48</v>
      </c>
      <c r="M351" t="s">
        <v>47</v>
      </c>
    </row>
    <row r="352" spans="1:13" x14ac:dyDescent="0.35">
      <c r="A352" s="6">
        <v>45043</v>
      </c>
      <c r="B352" t="s">
        <v>255</v>
      </c>
      <c r="C352" t="s">
        <v>46</v>
      </c>
      <c r="D352">
        <v>7</v>
      </c>
      <c r="E352">
        <v>20</v>
      </c>
      <c r="F352">
        <v>2</v>
      </c>
      <c r="I352" t="s">
        <v>47</v>
      </c>
      <c r="J352" t="s">
        <v>48</v>
      </c>
      <c r="M352" t="s">
        <v>47</v>
      </c>
    </row>
    <row r="353" spans="1:13" x14ac:dyDescent="0.35">
      <c r="A353" s="6">
        <v>45043</v>
      </c>
      <c r="B353" t="s">
        <v>354</v>
      </c>
      <c r="C353" t="s">
        <v>46</v>
      </c>
      <c r="D353" t="s">
        <v>334</v>
      </c>
      <c r="E353">
        <v>24</v>
      </c>
      <c r="F353">
        <v>3</v>
      </c>
      <c r="I353" t="s">
        <v>47</v>
      </c>
    </row>
    <row r="354" spans="1:13" x14ac:dyDescent="0.35">
      <c r="A354" s="6">
        <v>45044</v>
      </c>
      <c r="B354" t="s">
        <v>347</v>
      </c>
      <c r="C354" t="s">
        <v>53</v>
      </c>
      <c r="E354">
        <v>11</v>
      </c>
      <c r="F354">
        <v>1</v>
      </c>
      <c r="I354" t="s">
        <v>47</v>
      </c>
      <c r="M354" t="s">
        <v>47</v>
      </c>
    </row>
    <row r="355" spans="1:13" x14ac:dyDescent="0.35">
      <c r="A355" s="6">
        <v>45044</v>
      </c>
      <c r="B355" t="s">
        <v>367</v>
      </c>
      <c r="C355" t="s">
        <v>55</v>
      </c>
      <c r="D355" t="s">
        <v>1254</v>
      </c>
      <c r="E355">
        <v>31</v>
      </c>
      <c r="F355">
        <v>2</v>
      </c>
      <c r="I355" t="s">
        <v>47</v>
      </c>
      <c r="J355" t="s">
        <v>48</v>
      </c>
    </row>
    <row r="356" spans="1:13" x14ac:dyDescent="0.35">
      <c r="A356" s="6">
        <v>45044</v>
      </c>
      <c r="B356" t="s">
        <v>367</v>
      </c>
      <c r="C356" t="s">
        <v>55</v>
      </c>
      <c r="D356" t="s">
        <v>1254</v>
      </c>
      <c r="E356">
        <v>31</v>
      </c>
      <c r="F356">
        <v>2</v>
      </c>
      <c r="I356" t="s">
        <v>47</v>
      </c>
      <c r="J356" t="s">
        <v>48</v>
      </c>
    </row>
    <row r="357" spans="1:13" x14ac:dyDescent="0.35">
      <c r="A357" s="6">
        <v>45044</v>
      </c>
      <c r="B357" t="s">
        <v>325</v>
      </c>
      <c r="C357" t="s">
        <v>46</v>
      </c>
      <c r="D357">
        <v>8</v>
      </c>
      <c r="E357">
        <v>2</v>
      </c>
      <c r="F357">
        <v>1</v>
      </c>
      <c r="I357" t="s">
        <v>47</v>
      </c>
    </row>
    <row r="358" spans="1:13" x14ac:dyDescent="0.35">
      <c r="A358" s="6">
        <v>45045</v>
      </c>
      <c r="B358" t="s">
        <v>202</v>
      </c>
      <c r="C358" t="s">
        <v>53</v>
      </c>
      <c r="D358">
        <v>6</v>
      </c>
      <c r="E358">
        <v>22</v>
      </c>
      <c r="F358">
        <v>5</v>
      </c>
      <c r="G358" t="s">
        <v>35</v>
      </c>
    </row>
    <row r="359" spans="1:13" x14ac:dyDescent="0.35">
      <c r="A359" s="6">
        <v>45047</v>
      </c>
      <c r="B359" t="s">
        <v>243</v>
      </c>
      <c r="C359" t="s">
        <v>53</v>
      </c>
      <c r="D359">
        <v>6</v>
      </c>
      <c r="E359">
        <v>28</v>
      </c>
      <c r="F359">
        <v>2</v>
      </c>
      <c r="G359" t="s">
        <v>35</v>
      </c>
    </row>
    <row r="360" spans="1:13" x14ac:dyDescent="0.35">
      <c r="A360" s="6">
        <v>45047</v>
      </c>
      <c r="B360" t="s">
        <v>244</v>
      </c>
      <c r="C360" t="s">
        <v>53</v>
      </c>
      <c r="D360">
        <v>6</v>
      </c>
      <c r="E360">
        <v>19</v>
      </c>
      <c r="F360">
        <v>2</v>
      </c>
      <c r="G360" t="s">
        <v>35</v>
      </c>
    </row>
    <row r="361" spans="1:13" x14ac:dyDescent="0.35">
      <c r="A361" s="6">
        <v>45047</v>
      </c>
      <c r="B361" t="s">
        <v>368</v>
      </c>
      <c r="C361" t="s">
        <v>55</v>
      </c>
      <c r="D361" t="s">
        <v>930</v>
      </c>
      <c r="E361">
        <v>14</v>
      </c>
      <c r="F361">
        <v>1</v>
      </c>
      <c r="H361" t="s">
        <v>47</v>
      </c>
      <c r="M361" t="s">
        <v>47</v>
      </c>
    </row>
    <row r="362" spans="1:13" x14ac:dyDescent="0.35">
      <c r="A362" s="6">
        <v>45047</v>
      </c>
      <c r="B362" t="s">
        <v>369</v>
      </c>
      <c r="C362" t="s">
        <v>53</v>
      </c>
      <c r="D362" t="s">
        <v>370</v>
      </c>
      <c r="E362">
        <v>20</v>
      </c>
      <c r="F362">
        <v>2</v>
      </c>
      <c r="I362" t="s">
        <v>47</v>
      </c>
      <c r="M362" t="s">
        <v>47</v>
      </c>
    </row>
    <row r="363" spans="1:13" x14ac:dyDescent="0.35">
      <c r="A363" s="6">
        <v>45047</v>
      </c>
      <c r="B363" t="s">
        <v>371</v>
      </c>
      <c r="C363" t="s">
        <v>55</v>
      </c>
      <c r="D363" t="s">
        <v>1254</v>
      </c>
      <c r="E363">
        <v>28</v>
      </c>
      <c r="F363">
        <v>2</v>
      </c>
      <c r="I363" t="s">
        <v>47</v>
      </c>
      <c r="J363" t="s">
        <v>48</v>
      </c>
    </row>
    <row r="364" spans="1:13" x14ac:dyDescent="0.35">
      <c r="A364" s="6">
        <v>45047</v>
      </c>
      <c r="B364" t="s">
        <v>371</v>
      </c>
      <c r="C364" t="s">
        <v>55</v>
      </c>
      <c r="D364" t="s">
        <v>1254</v>
      </c>
      <c r="E364">
        <v>28</v>
      </c>
      <c r="F364">
        <v>2</v>
      </c>
      <c r="I364" t="s">
        <v>47</v>
      </c>
      <c r="J364" t="s">
        <v>48</v>
      </c>
    </row>
    <row r="365" spans="1:13" x14ac:dyDescent="0.35">
      <c r="A365" s="6">
        <v>45047</v>
      </c>
      <c r="B365" t="s">
        <v>371</v>
      </c>
      <c r="C365" t="s">
        <v>55</v>
      </c>
      <c r="D365" t="s">
        <v>1254</v>
      </c>
      <c r="E365">
        <v>28</v>
      </c>
      <c r="F365">
        <v>2</v>
      </c>
      <c r="I365" t="s">
        <v>47</v>
      </c>
      <c r="J365" t="s">
        <v>48</v>
      </c>
    </row>
    <row r="366" spans="1:13" x14ac:dyDescent="0.35">
      <c r="A366" s="6">
        <v>45047</v>
      </c>
      <c r="B366" t="s">
        <v>371</v>
      </c>
      <c r="C366" t="s">
        <v>55</v>
      </c>
      <c r="D366" t="s">
        <v>1254</v>
      </c>
      <c r="E366">
        <v>28</v>
      </c>
      <c r="F366">
        <v>2</v>
      </c>
      <c r="I366" t="s">
        <v>47</v>
      </c>
      <c r="J366" t="s">
        <v>48</v>
      </c>
    </row>
    <row r="367" spans="1:13" x14ac:dyDescent="0.35">
      <c r="A367" s="6">
        <v>45047</v>
      </c>
      <c r="B367" t="s">
        <v>371</v>
      </c>
      <c r="C367" t="s">
        <v>55</v>
      </c>
      <c r="D367" t="s">
        <v>1254</v>
      </c>
      <c r="E367">
        <v>28</v>
      </c>
      <c r="F367">
        <v>2</v>
      </c>
      <c r="I367" t="s">
        <v>47</v>
      </c>
      <c r="J367" t="s">
        <v>48</v>
      </c>
    </row>
    <row r="368" spans="1:13" x14ac:dyDescent="0.35">
      <c r="A368" s="6">
        <v>45047</v>
      </c>
      <c r="B368" t="s">
        <v>371</v>
      </c>
      <c r="C368" t="s">
        <v>55</v>
      </c>
      <c r="D368" t="s">
        <v>1254</v>
      </c>
      <c r="E368">
        <v>28</v>
      </c>
      <c r="F368">
        <v>2</v>
      </c>
      <c r="I368" t="s">
        <v>47</v>
      </c>
      <c r="J368" t="s">
        <v>48</v>
      </c>
    </row>
    <row r="369" spans="1:13" x14ac:dyDescent="0.35">
      <c r="A369" s="6">
        <v>45047</v>
      </c>
      <c r="B369" t="s">
        <v>372</v>
      </c>
      <c r="C369" t="s">
        <v>53</v>
      </c>
      <c r="D369">
        <v>5</v>
      </c>
      <c r="E369">
        <v>7</v>
      </c>
      <c r="F369">
        <v>2</v>
      </c>
      <c r="I369" t="s">
        <v>47</v>
      </c>
      <c r="M369" t="s">
        <v>47</v>
      </c>
    </row>
    <row r="370" spans="1:13" x14ac:dyDescent="0.35">
      <c r="A370" s="6">
        <v>45048</v>
      </c>
      <c r="B370" t="s">
        <v>245</v>
      </c>
      <c r="C370" t="s">
        <v>59</v>
      </c>
      <c r="D370">
        <v>4</v>
      </c>
      <c r="E370">
        <v>22</v>
      </c>
      <c r="F370">
        <v>2</v>
      </c>
      <c r="G370" t="s">
        <v>35</v>
      </c>
    </row>
    <row r="371" spans="1:13" x14ac:dyDescent="0.35">
      <c r="A371" s="6">
        <v>45048</v>
      </c>
      <c r="B371" t="s">
        <v>245</v>
      </c>
      <c r="C371" t="s">
        <v>59</v>
      </c>
      <c r="D371">
        <v>4</v>
      </c>
      <c r="E371">
        <v>22</v>
      </c>
      <c r="F371">
        <v>2</v>
      </c>
      <c r="G371" t="s">
        <v>35</v>
      </c>
    </row>
    <row r="372" spans="1:13" x14ac:dyDescent="0.35">
      <c r="A372" s="6">
        <v>45048</v>
      </c>
      <c r="B372" t="s">
        <v>246</v>
      </c>
      <c r="C372" t="s">
        <v>55</v>
      </c>
      <c r="D372" t="s">
        <v>1254</v>
      </c>
      <c r="E372">
        <v>24</v>
      </c>
      <c r="F372">
        <v>2</v>
      </c>
      <c r="G372" t="s">
        <v>94</v>
      </c>
    </row>
    <row r="373" spans="1:13" x14ac:dyDescent="0.35">
      <c r="A373" s="6">
        <v>45048</v>
      </c>
      <c r="B373" t="s">
        <v>375</v>
      </c>
      <c r="C373" t="s">
        <v>53</v>
      </c>
      <c r="D373">
        <v>5</v>
      </c>
      <c r="E373">
        <v>6</v>
      </c>
      <c r="F373">
        <v>3</v>
      </c>
      <c r="I373" t="s">
        <v>47</v>
      </c>
      <c r="J373" t="s">
        <v>48</v>
      </c>
      <c r="M373" t="s">
        <v>47</v>
      </c>
    </row>
    <row r="374" spans="1:13" x14ac:dyDescent="0.35">
      <c r="A374" s="6">
        <v>45048</v>
      </c>
      <c r="B374" t="s">
        <v>376</v>
      </c>
      <c r="C374" t="s">
        <v>59</v>
      </c>
      <c r="D374">
        <v>0</v>
      </c>
      <c r="E374">
        <v>23</v>
      </c>
      <c r="F374">
        <v>2</v>
      </c>
      <c r="I374" t="s">
        <v>47</v>
      </c>
      <c r="J374" t="s">
        <v>48</v>
      </c>
      <c r="M374" t="s">
        <v>47</v>
      </c>
    </row>
    <row r="375" spans="1:13" x14ac:dyDescent="0.35">
      <c r="A375" s="6">
        <v>45048</v>
      </c>
      <c r="B375" t="s">
        <v>377</v>
      </c>
      <c r="C375" t="s">
        <v>53</v>
      </c>
      <c r="D375" t="s">
        <v>378</v>
      </c>
      <c r="E375">
        <v>7</v>
      </c>
      <c r="F375">
        <v>2</v>
      </c>
      <c r="I375" t="s">
        <v>47</v>
      </c>
    </row>
    <row r="376" spans="1:13" x14ac:dyDescent="0.35">
      <c r="A376" s="6">
        <v>45048</v>
      </c>
      <c r="B376" t="s">
        <v>171</v>
      </c>
      <c r="C376" t="s">
        <v>66</v>
      </c>
      <c r="E376">
        <v>27</v>
      </c>
      <c r="F376">
        <v>1</v>
      </c>
      <c r="I376" t="s">
        <v>47</v>
      </c>
      <c r="M376" t="s">
        <v>47</v>
      </c>
    </row>
    <row r="377" spans="1:13" x14ac:dyDescent="0.35">
      <c r="A377" s="6">
        <v>45048</v>
      </c>
      <c r="B377" t="s">
        <v>379</v>
      </c>
      <c r="C377" t="s">
        <v>46</v>
      </c>
      <c r="D377">
        <v>8</v>
      </c>
      <c r="E377">
        <v>25</v>
      </c>
      <c r="F377">
        <v>2</v>
      </c>
      <c r="I377" t="s">
        <v>47</v>
      </c>
      <c r="J377" t="s">
        <v>382</v>
      </c>
    </row>
    <row r="378" spans="1:13" x14ac:dyDescent="0.35">
      <c r="A378" s="6">
        <v>45049</v>
      </c>
      <c r="B378" t="s">
        <v>247</v>
      </c>
      <c r="C378" t="s">
        <v>53</v>
      </c>
      <c r="D378">
        <v>6</v>
      </c>
      <c r="E378">
        <v>28</v>
      </c>
      <c r="F378">
        <v>2</v>
      </c>
      <c r="G378" t="s">
        <v>35</v>
      </c>
    </row>
    <row r="379" spans="1:13" x14ac:dyDescent="0.35">
      <c r="A379" s="6">
        <v>45049</v>
      </c>
      <c r="B379" t="s">
        <v>247</v>
      </c>
      <c r="C379" t="s">
        <v>53</v>
      </c>
      <c r="D379">
        <v>6</v>
      </c>
      <c r="E379">
        <v>28</v>
      </c>
      <c r="F379">
        <v>2</v>
      </c>
      <c r="G379" t="s">
        <v>35</v>
      </c>
    </row>
    <row r="380" spans="1:13" x14ac:dyDescent="0.35">
      <c r="A380" s="6">
        <v>45049</v>
      </c>
      <c r="B380" t="s">
        <v>247</v>
      </c>
      <c r="C380" t="s">
        <v>53</v>
      </c>
      <c r="D380">
        <v>6</v>
      </c>
      <c r="E380">
        <v>28</v>
      </c>
      <c r="F380">
        <v>2</v>
      </c>
      <c r="G380" t="s">
        <v>35</v>
      </c>
    </row>
    <row r="381" spans="1:13" x14ac:dyDescent="0.35">
      <c r="A381" s="6">
        <v>45049</v>
      </c>
      <c r="B381" t="s">
        <v>345</v>
      </c>
      <c r="C381" t="s">
        <v>53</v>
      </c>
      <c r="D381">
        <v>4</v>
      </c>
      <c r="E381">
        <v>18</v>
      </c>
      <c r="F381">
        <v>2</v>
      </c>
      <c r="G381" t="s">
        <v>98</v>
      </c>
    </row>
    <row r="382" spans="1:13" x14ac:dyDescent="0.35">
      <c r="A382" s="6">
        <v>45049</v>
      </c>
      <c r="B382" t="s">
        <v>380</v>
      </c>
      <c r="C382" t="s">
        <v>66</v>
      </c>
      <c r="D382" t="s">
        <v>392</v>
      </c>
      <c r="E382">
        <v>17</v>
      </c>
      <c r="F382">
        <v>3</v>
      </c>
      <c r="I382" t="s">
        <v>47</v>
      </c>
      <c r="J382" t="s">
        <v>48</v>
      </c>
    </row>
    <row r="383" spans="1:13" x14ac:dyDescent="0.35">
      <c r="A383" s="6">
        <v>45049</v>
      </c>
      <c r="B383" t="s">
        <v>381</v>
      </c>
      <c r="C383" t="s">
        <v>53</v>
      </c>
      <c r="D383">
        <v>6</v>
      </c>
      <c r="E383">
        <v>23</v>
      </c>
      <c r="F383">
        <v>2</v>
      </c>
      <c r="I383" t="s">
        <v>47</v>
      </c>
      <c r="J383" t="s">
        <v>48</v>
      </c>
    </row>
    <row r="384" spans="1:13" x14ac:dyDescent="0.35">
      <c r="A384" s="6">
        <v>45049</v>
      </c>
      <c r="B384" t="s">
        <v>381</v>
      </c>
      <c r="C384" t="s">
        <v>53</v>
      </c>
      <c r="D384">
        <v>6</v>
      </c>
      <c r="E384">
        <v>23</v>
      </c>
      <c r="F384">
        <v>2</v>
      </c>
      <c r="I384" t="s">
        <v>47</v>
      </c>
      <c r="J384" t="s">
        <v>48</v>
      </c>
    </row>
    <row r="385" spans="1:13" x14ac:dyDescent="0.35">
      <c r="A385" s="6">
        <v>45050</v>
      </c>
      <c r="B385" t="s">
        <v>374</v>
      </c>
      <c r="C385" t="s">
        <v>46</v>
      </c>
      <c r="D385">
        <v>9</v>
      </c>
      <c r="E385">
        <v>9</v>
      </c>
      <c r="F385">
        <v>3</v>
      </c>
      <c r="I385" t="s">
        <v>47</v>
      </c>
      <c r="J385" t="s">
        <v>48</v>
      </c>
      <c r="M385" t="s">
        <v>47</v>
      </c>
    </row>
    <row r="386" spans="1:13" x14ac:dyDescent="0.35">
      <c r="A386" s="6">
        <v>45050</v>
      </c>
      <c r="B386" t="s">
        <v>256</v>
      </c>
      <c r="C386" t="s">
        <v>53</v>
      </c>
      <c r="D386">
        <v>6</v>
      </c>
      <c r="E386">
        <v>22</v>
      </c>
      <c r="F386">
        <v>1</v>
      </c>
      <c r="I386" t="s">
        <v>47</v>
      </c>
      <c r="M386" t="s">
        <v>47</v>
      </c>
    </row>
    <row r="387" spans="1:13" x14ac:dyDescent="0.35">
      <c r="A387" s="6">
        <v>45050</v>
      </c>
      <c r="B387" t="s">
        <v>358</v>
      </c>
      <c r="C387" t="s">
        <v>46</v>
      </c>
      <c r="D387" t="s">
        <v>353</v>
      </c>
      <c r="E387">
        <v>5</v>
      </c>
      <c r="F387">
        <v>2</v>
      </c>
      <c r="I387" t="s">
        <v>47</v>
      </c>
      <c r="J387" t="s">
        <v>48</v>
      </c>
    </row>
    <row r="388" spans="1:13" x14ac:dyDescent="0.35">
      <c r="A388" s="6">
        <v>45050</v>
      </c>
      <c r="B388" t="s">
        <v>213</v>
      </c>
      <c r="C388" t="s">
        <v>46</v>
      </c>
      <c r="D388">
        <v>8</v>
      </c>
      <c r="E388">
        <v>15</v>
      </c>
      <c r="F388">
        <v>1</v>
      </c>
      <c r="I388" t="s">
        <v>47</v>
      </c>
      <c r="M388" t="s">
        <v>47</v>
      </c>
    </row>
    <row r="389" spans="1:13" x14ac:dyDescent="0.35">
      <c r="A389" s="6">
        <v>45050</v>
      </c>
      <c r="B389" t="s">
        <v>368</v>
      </c>
      <c r="C389" t="s">
        <v>55</v>
      </c>
      <c r="D389" t="s">
        <v>930</v>
      </c>
      <c r="E389">
        <v>22</v>
      </c>
      <c r="F389">
        <v>2</v>
      </c>
      <c r="I389" t="s">
        <v>47</v>
      </c>
      <c r="J389" t="s">
        <v>48</v>
      </c>
      <c r="M389" t="s">
        <v>47</v>
      </c>
    </row>
    <row r="390" spans="1:13" x14ac:dyDescent="0.35">
      <c r="A390" s="6">
        <v>45051</v>
      </c>
      <c r="B390" t="s">
        <v>268</v>
      </c>
      <c r="C390" t="s">
        <v>74</v>
      </c>
      <c r="D390">
        <v>9</v>
      </c>
      <c r="E390">
        <v>4</v>
      </c>
      <c r="F390">
        <v>2</v>
      </c>
      <c r="I390" t="s">
        <v>47</v>
      </c>
    </row>
    <row r="391" spans="1:13" x14ac:dyDescent="0.35">
      <c r="A391" s="6">
        <v>45054</v>
      </c>
      <c r="B391" t="s">
        <v>157</v>
      </c>
      <c r="C391" t="s">
        <v>55</v>
      </c>
      <c r="D391" t="s">
        <v>930</v>
      </c>
      <c r="E391">
        <v>28</v>
      </c>
      <c r="F391">
        <v>1</v>
      </c>
      <c r="I391" t="s">
        <v>47</v>
      </c>
      <c r="J391" t="s">
        <v>48</v>
      </c>
      <c r="M391" t="s">
        <v>47</v>
      </c>
    </row>
    <row r="392" spans="1:13" x14ac:dyDescent="0.35">
      <c r="A392" s="6">
        <v>45054</v>
      </c>
      <c r="B392" t="s">
        <v>61</v>
      </c>
      <c r="C392" t="s">
        <v>55</v>
      </c>
      <c r="D392" t="s">
        <v>1255</v>
      </c>
      <c r="E392">
        <v>9</v>
      </c>
      <c r="F392">
        <v>1</v>
      </c>
      <c r="I392" t="s">
        <v>47</v>
      </c>
      <c r="M392" t="s">
        <v>47</v>
      </c>
    </row>
    <row r="393" spans="1:13" x14ac:dyDescent="0.35">
      <c r="A393" s="6">
        <v>45054</v>
      </c>
      <c r="B393" t="s">
        <v>212</v>
      </c>
      <c r="C393" t="s">
        <v>55</v>
      </c>
      <c r="D393" t="s">
        <v>1004</v>
      </c>
      <c r="E393">
        <v>20</v>
      </c>
      <c r="F393">
        <v>1</v>
      </c>
      <c r="I393" t="s">
        <v>47</v>
      </c>
      <c r="M393" t="s">
        <v>47</v>
      </c>
    </row>
    <row r="394" spans="1:13" x14ac:dyDescent="0.35">
      <c r="A394" s="6">
        <v>45054</v>
      </c>
      <c r="B394" t="s">
        <v>457</v>
      </c>
      <c r="C394" t="s">
        <v>74</v>
      </c>
      <c r="E394">
        <v>17</v>
      </c>
      <c r="F394">
        <v>3</v>
      </c>
      <c r="I394" t="s">
        <v>47</v>
      </c>
      <c r="K394" t="s">
        <v>47</v>
      </c>
    </row>
    <row r="395" spans="1:13" x14ac:dyDescent="0.35">
      <c r="A395" s="6">
        <v>45054</v>
      </c>
      <c r="B395" t="s">
        <v>228</v>
      </c>
      <c r="C395" t="s">
        <v>55</v>
      </c>
      <c r="D395" t="s">
        <v>1236</v>
      </c>
      <c r="E395">
        <v>26</v>
      </c>
      <c r="F395">
        <v>1</v>
      </c>
      <c r="I395" t="s">
        <v>47</v>
      </c>
      <c r="M395" t="s">
        <v>47</v>
      </c>
    </row>
    <row r="396" spans="1:13" x14ac:dyDescent="0.35">
      <c r="A396" s="6">
        <v>45055</v>
      </c>
      <c r="B396" t="s">
        <v>411</v>
      </c>
      <c r="C396" t="s">
        <v>144</v>
      </c>
      <c r="D396">
        <v>4</v>
      </c>
      <c r="E396">
        <v>18</v>
      </c>
      <c r="F396">
        <v>2</v>
      </c>
      <c r="I396" t="s">
        <v>47</v>
      </c>
      <c r="J396" t="s">
        <v>48</v>
      </c>
    </row>
    <row r="397" spans="1:13" x14ac:dyDescent="0.35">
      <c r="A397" s="6">
        <v>45055</v>
      </c>
      <c r="B397" t="s">
        <v>380</v>
      </c>
      <c r="C397" t="s">
        <v>55</v>
      </c>
      <c r="D397" t="s">
        <v>392</v>
      </c>
      <c r="E397">
        <v>15</v>
      </c>
      <c r="F397">
        <v>4</v>
      </c>
      <c r="I397" t="s">
        <v>47</v>
      </c>
      <c r="J397" t="s">
        <v>48</v>
      </c>
    </row>
    <row r="398" spans="1:13" x14ac:dyDescent="0.35">
      <c r="A398" s="6">
        <v>45055</v>
      </c>
      <c r="B398" t="s">
        <v>449</v>
      </c>
      <c r="C398" t="s">
        <v>130</v>
      </c>
      <c r="D398" t="s">
        <v>1309</v>
      </c>
      <c r="E398">
        <v>25</v>
      </c>
      <c r="F398">
        <v>1</v>
      </c>
      <c r="I398" t="s">
        <v>47</v>
      </c>
      <c r="J398" t="s">
        <v>450</v>
      </c>
    </row>
    <row r="399" spans="1:13" x14ac:dyDescent="0.35">
      <c r="A399" s="6">
        <v>45055</v>
      </c>
      <c r="B399" t="s">
        <v>449</v>
      </c>
      <c r="C399" t="s">
        <v>130</v>
      </c>
      <c r="D399" t="s">
        <v>1309</v>
      </c>
      <c r="E399">
        <v>25</v>
      </c>
      <c r="F399">
        <v>1</v>
      </c>
      <c r="I399" t="s">
        <v>47</v>
      </c>
      <c r="J399" t="s">
        <v>450</v>
      </c>
    </row>
    <row r="400" spans="1:13" x14ac:dyDescent="0.35">
      <c r="A400" s="6">
        <v>45055</v>
      </c>
      <c r="B400" t="s">
        <v>451</v>
      </c>
      <c r="C400" t="s">
        <v>46</v>
      </c>
      <c r="D400">
        <v>8</v>
      </c>
      <c r="E400">
        <v>20</v>
      </c>
      <c r="F400">
        <v>1</v>
      </c>
      <c r="I400" t="s">
        <v>47</v>
      </c>
      <c r="J400" t="s">
        <v>48</v>
      </c>
    </row>
    <row r="401" spans="1:13" x14ac:dyDescent="0.35">
      <c r="A401" s="6">
        <v>45055</v>
      </c>
      <c r="B401" t="s">
        <v>451</v>
      </c>
      <c r="C401" t="s">
        <v>46</v>
      </c>
      <c r="D401">
        <v>8</v>
      </c>
      <c r="E401">
        <v>20</v>
      </c>
      <c r="F401">
        <v>1</v>
      </c>
      <c r="I401" t="s">
        <v>47</v>
      </c>
      <c r="J401" t="s">
        <v>48</v>
      </c>
    </row>
    <row r="402" spans="1:13" x14ac:dyDescent="0.35">
      <c r="A402" s="6">
        <v>45055</v>
      </c>
      <c r="B402" t="s">
        <v>452</v>
      </c>
      <c r="C402" t="s">
        <v>46</v>
      </c>
      <c r="D402">
        <v>7</v>
      </c>
      <c r="E402">
        <v>25</v>
      </c>
      <c r="F402">
        <v>2</v>
      </c>
      <c r="I402" t="s">
        <v>47</v>
      </c>
      <c r="J402" t="s">
        <v>170</v>
      </c>
    </row>
    <row r="403" spans="1:13" x14ac:dyDescent="0.35">
      <c r="A403" s="6">
        <v>45055</v>
      </c>
      <c r="B403" t="s">
        <v>91</v>
      </c>
      <c r="C403" t="s">
        <v>53</v>
      </c>
      <c r="E403">
        <v>7</v>
      </c>
      <c r="F403">
        <v>2</v>
      </c>
      <c r="I403" t="s">
        <v>47</v>
      </c>
      <c r="J403" t="s">
        <v>48</v>
      </c>
      <c r="M403" t="s">
        <v>47</v>
      </c>
    </row>
    <row r="404" spans="1:13" x14ac:dyDescent="0.35">
      <c r="A404" s="6">
        <v>45055</v>
      </c>
      <c r="B404" t="s">
        <v>453</v>
      </c>
      <c r="C404" t="s">
        <v>64</v>
      </c>
      <c r="E404">
        <v>22</v>
      </c>
      <c r="F404">
        <v>4</v>
      </c>
      <c r="I404" t="s">
        <v>47</v>
      </c>
      <c r="J404" t="s">
        <v>48</v>
      </c>
      <c r="M404" t="s">
        <v>47</v>
      </c>
    </row>
    <row r="405" spans="1:13" x14ac:dyDescent="0.35">
      <c r="A405" s="6">
        <v>45055</v>
      </c>
      <c r="B405" t="s">
        <v>464</v>
      </c>
      <c r="C405" t="s">
        <v>46</v>
      </c>
      <c r="D405">
        <v>8</v>
      </c>
      <c r="E405">
        <v>18</v>
      </c>
      <c r="F405">
        <v>2</v>
      </c>
      <c r="I405" t="s">
        <v>47</v>
      </c>
      <c r="J405" t="s">
        <v>220</v>
      </c>
    </row>
    <row r="406" spans="1:13" x14ac:dyDescent="0.35">
      <c r="A406" s="6">
        <v>45055</v>
      </c>
      <c r="B406" t="s">
        <v>432</v>
      </c>
      <c r="C406" t="s">
        <v>55</v>
      </c>
      <c r="E406">
        <v>24</v>
      </c>
      <c r="F406">
        <v>2</v>
      </c>
      <c r="I406" t="s">
        <v>47</v>
      </c>
    </row>
    <row r="407" spans="1:13" x14ac:dyDescent="0.35">
      <c r="A407" s="6">
        <v>45055</v>
      </c>
      <c r="B407" t="s">
        <v>465</v>
      </c>
      <c r="C407" t="s">
        <v>55</v>
      </c>
      <c r="E407">
        <v>50</v>
      </c>
      <c r="F407">
        <v>5</v>
      </c>
      <c r="I407" t="s">
        <v>47</v>
      </c>
    </row>
    <row r="408" spans="1:13" x14ac:dyDescent="0.35">
      <c r="A408" s="6">
        <v>45056</v>
      </c>
      <c r="B408" t="s">
        <v>248</v>
      </c>
      <c r="C408" t="s">
        <v>53</v>
      </c>
      <c r="D408" t="s">
        <v>249</v>
      </c>
      <c r="E408">
        <v>18</v>
      </c>
      <c r="F408">
        <v>8</v>
      </c>
      <c r="G408" t="s">
        <v>38</v>
      </c>
      <c r="K408" t="s">
        <v>47</v>
      </c>
    </row>
    <row r="409" spans="1:13" x14ac:dyDescent="0.35">
      <c r="A409" s="6">
        <v>45056</v>
      </c>
      <c r="B409" t="s">
        <v>286</v>
      </c>
      <c r="C409" t="s">
        <v>46</v>
      </c>
      <c r="D409">
        <v>8</v>
      </c>
      <c r="E409">
        <v>20</v>
      </c>
      <c r="F409">
        <v>2</v>
      </c>
      <c r="G409" t="s">
        <v>92</v>
      </c>
    </row>
    <row r="410" spans="1:13" x14ac:dyDescent="0.35">
      <c r="A410" s="6">
        <v>45056</v>
      </c>
      <c r="B410" t="s">
        <v>286</v>
      </c>
      <c r="C410" t="s">
        <v>46</v>
      </c>
      <c r="D410">
        <v>8</v>
      </c>
      <c r="E410">
        <v>20</v>
      </c>
      <c r="F410">
        <v>2</v>
      </c>
      <c r="G410" t="s">
        <v>92</v>
      </c>
    </row>
    <row r="411" spans="1:13" x14ac:dyDescent="0.35">
      <c r="A411" s="6">
        <v>45056</v>
      </c>
      <c r="B411" t="s">
        <v>287</v>
      </c>
      <c r="C411" t="s">
        <v>144</v>
      </c>
      <c r="D411" t="s">
        <v>288</v>
      </c>
      <c r="E411">
        <v>24</v>
      </c>
      <c r="F411">
        <v>2</v>
      </c>
      <c r="G411" t="s">
        <v>34</v>
      </c>
    </row>
    <row r="412" spans="1:13" x14ac:dyDescent="0.35">
      <c r="A412" s="6">
        <v>45056</v>
      </c>
      <c r="B412" t="s">
        <v>287</v>
      </c>
      <c r="C412" t="s">
        <v>144</v>
      </c>
      <c r="D412" t="s">
        <v>288</v>
      </c>
      <c r="E412">
        <v>24</v>
      </c>
      <c r="F412">
        <v>2</v>
      </c>
      <c r="G412" t="s">
        <v>34</v>
      </c>
    </row>
    <row r="413" spans="1:13" x14ac:dyDescent="0.35">
      <c r="A413" s="6">
        <v>45056</v>
      </c>
      <c r="B413" t="s">
        <v>410</v>
      </c>
      <c r="C413" t="s">
        <v>55</v>
      </c>
      <c r="D413" t="s">
        <v>1254</v>
      </c>
      <c r="E413">
        <v>4</v>
      </c>
      <c r="F413">
        <v>1</v>
      </c>
      <c r="I413" t="s">
        <v>47</v>
      </c>
      <c r="M413" t="s">
        <v>47</v>
      </c>
    </row>
    <row r="414" spans="1:13" x14ac:dyDescent="0.35">
      <c r="A414" s="6">
        <v>45056</v>
      </c>
      <c r="B414" t="s">
        <v>412</v>
      </c>
      <c r="C414" t="s">
        <v>53</v>
      </c>
      <c r="D414">
        <v>6</v>
      </c>
      <c r="E414">
        <v>6</v>
      </c>
      <c r="F414">
        <v>2</v>
      </c>
      <c r="I414" t="s">
        <v>47</v>
      </c>
    </row>
    <row r="415" spans="1:13" x14ac:dyDescent="0.35">
      <c r="A415" s="6">
        <v>45056</v>
      </c>
      <c r="B415" t="s">
        <v>415</v>
      </c>
      <c r="C415" t="s">
        <v>64</v>
      </c>
      <c r="E415">
        <v>10</v>
      </c>
      <c r="F415">
        <v>3</v>
      </c>
      <c r="I415" t="s">
        <v>47</v>
      </c>
      <c r="J415" t="s">
        <v>48</v>
      </c>
      <c r="M415" t="s">
        <v>47</v>
      </c>
    </row>
    <row r="416" spans="1:13" x14ac:dyDescent="0.35">
      <c r="A416" s="6">
        <v>45056</v>
      </c>
      <c r="B416" t="s">
        <v>467</v>
      </c>
      <c r="C416" t="s">
        <v>53</v>
      </c>
      <c r="D416" t="s">
        <v>249</v>
      </c>
      <c r="E416">
        <v>17</v>
      </c>
      <c r="F416">
        <v>5</v>
      </c>
      <c r="I416" t="s">
        <v>47</v>
      </c>
      <c r="J416" t="s">
        <v>48</v>
      </c>
    </row>
    <row r="417" spans="1:13" x14ac:dyDescent="0.35">
      <c r="A417" s="6">
        <v>45056</v>
      </c>
      <c r="B417" t="s">
        <v>468</v>
      </c>
      <c r="C417" t="s">
        <v>53</v>
      </c>
      <c r="D417">
        <v>4</v>
      </c>
      <c r="E417">
        <v>1</v>
      </c>
      <c r="F417">
        <v>1</v>
      </c>
      <c r="I417" t="s">
        <v>47</v>
      </c>
      <c r="J417" t="s">
        <v>48</v>
      </c>
      <c r="M417" t="s">
        <v>47</v>
      </c>
    </row>
    <row r="418" spans="1:13" x14ac:dyDescent="0.35">
      <c r="A418" s="6">
        <v>45056</v>
      </c>
      <c r="B418" t="s">
        <v>469</v>
      </c>
      <c r="C418" t="s">
        <v>55</v>
      </c>
      <c r="D418" t="s">
        <v>1254</v>
      </c>
      <c r="E418">
        <v>25</v>
      </c>
      <c r="F418">
        <v>1</v>
      </c>
      <c r="I418" t="s">
        <v>47</v>
      </c>
      <c r="J418" t="s">
        <v>48</v>
      </c>
      <c r="M418" t="s">
        <v>47</v>
      </c>
    </row>
    <row r="419" spans="1:13" x14ac:dyDescent="0.35">
      <c r="A419" s="6">
        <v>45056</v>
      </c>
      <c r="B419" t="s">
        <v>99</v>
      </c>
      <c r="C419" t="s">
        <v>59</v>
      </c>
      <c r="D419">
        <v>3</v>
      </c>
      <c r="E419">
        <v>1</v>
      </c>
      <c r="F419">
        <v>1</v>
      </c>
      <c r="I419" t="s">
        <v>47</v>
      </c>
      <c r="J419" t="s">
        <v>48</v>
      </c>
      <c r="M419" t="s">
        <v>47</v>
      </c>
    </row>
    <row r="420" spans="1:13" x14ac:dyDescent="0.35">
      <c r="A420" s="6">
        <v>45056</v>
      </c>
      <c r="B420" t="s">
        <v>470</v>
      </c>
      <c r="C420" t="s">
        <v>46</v>
      </c>
      <c r="D420">
        <v>10</v>
      </c>
      <c r="E420">
        <v>6</v>
      </c>
      <c r="F420">
        <v>2</v>
      </c>
      <c r="I420" t="s">
        <v>47</v>
      </c>
    </row>
    <row r="421" spans="1:13" x14ac:dyDescent="0.35">
      <c r="A421" s="6">
        <v>45056</v>
      </c>
      <c r="B421" t="s">
        <v>469</v>
      </c>
      <c r="C421" t="s">
        <v>55</v>
      </c>
      <c r="D421" t="s">
        <v>1254</v>
      </c>
      <c r="E421">
        <v>27</v>
      </c>
      <c r="F421">
        <v>1</v>
      </c>
      <c r="I421" t="s">
        <v>47</v>
      </c>
      <c r="J421" t="s">
        <v>48</v>
      </c>
    </row>
    <row r="422" spans="1:13" x14ac:dyDescent="0.35">
      <c r="A422" s="6">
        <v>45056</v>
      </c>
      <c r="B422" t="s">
        <v>469</v>
      </c>
      <c r="C422" t="s">
        <v>55</v>
      </c>
      <c r="D422" t="s">
        <v>1254</v>
      </c>
      <c r="E422">
        <v>27</v>
      </c>
      <c r="F422">
        <v>1</v>
      </c>
      <c r="I422" t="s">
        <v>47</v>
      </c>
      <c r="J422" t="s">
        <v>48</v>
      </c>
    </row>
    <row r="423" spans="1:13" x14ac:dyDescent="0.35">
      <c r="A423" s="6">
        <v>45057</v>
      </c>
      <c r="B423" t="s">
        <v>250</v>
      </c>
      <c r="C423" t="s">
        <v>53</v>
      </c>
      <c r="D423">
        <v>4</v>
      </c>
      <c r="E423">
        <v>20</v>
      </c>
      <c r="F423">
        <v>2</v>
      </c>
      <c r="G423" t="s">
        <v>195</v>
      </c>
    </row>
    <row r="424" spans="1:13" x14ac:dyDescent="0.35">
      <c r="A424" s="6">
        <v>45057</v>
      </c>
      <c r="B424" t="s">
        <v>198</v>
      </c>
      <c r="C424" t="s">
        <v>53</v>
      </c>
      <c r="D424">
        <v>6</v>
      </c>
      <c r="E424">
        <v>22</v>
      </c>
      <c r="F424">
        <v>2</v>
      </c>
      <c r="G424" t="s">
        <v>98</v>
      </c>
    </row>
    <row r="425" spans="1:13" x14ac:dyDescent="0.35">
      <c r="A425" s="6">
        <v>45057</v>
      </c>
      <c r="B425" t="s">
        <v>397</v>
      </c>
      <c r="C425" t="s">
        <v>55</v>
      </c>
      <c r="D425" t="s">
        <v>158</v>
      </c>
      <c r="E425">
        <v>24</v>
      </c>
      <c r="F425">
        <v>9</v>
      </c>
      <c r="I425" t="s">
        <v>47</v>
      </c>
      <c r="J425" t="s">
        <v>48</v>
      </c>
    </row>
    <row r="426" spans="1:13" x14ac:dyDescent="0.35">
      <c r="A426" s="6">
        <v>45057</v>
      </c>
      <c r="B426" t="s">
        <v>402</v>
      </c>
      <c r="C426" t="s">
        <v>403</v>
      </c>
      <c r="E426">
        <v>13</v>
      </c>
      <c r="F426">
        <v>1</v>
      </c>
      <c r="I426" t="s">
        <v>47</v>
      </c>
      <c r="J426" t="s">
        <v>48</v>
      </c>
      <c r="M426" t="s">
        <v>47</v>
      </c>
    </row>
    <row r="427" spans="1:13" x14ac:dyDescent="0.35">
      <c r="A427" s="6">
        <v>45057</v>
      </c>
      <c r="B427" t="s">
        <v>404</v>
      </c>
      <c r="C427" t="s">
        <v>55</v>
      </c>
      <c r="D427" t="s">
        <v>158</v>
      </c>
      <c r="E427">
        <v>9</v>
      </c>
      <c r="F427">
        <v>2</v>
      </c>
      <c r="I427" t="s">
        <v>47</v>
      </c>
      <c r="J427" t="s">
        <v>48</v>
      </c>
    </row>
    <row r="428" spans="1:13" x14ac:dyDescent="0.35">
      <c r="A428" s="6">
        <v>45057</v>
      </c>
      <c r="B428" t="s">
        <v>198</v>
      </c>
      <c r="C428" t="s">
        <v>46</v>
      </c>
      <c r="D428">
        <v>6</v>
      </c>
      <c r="E428">
        <v>18</v>
      </c>
      <c r="F428">
        <v>2</v>
      </c>
      <c r="I428" t="s">
        <v>47</v>
      </c>
    </row>
    <row r="429" spans="1:13" x14ac:dyDescent="0.35">
      <c r="A429" s="6">
        <v>45057</v>
      </c>
      <c r="B429" t="s">
        <v>405</v>
      </c>
      <c r="C429" t="s">
        <v>64</v>
      </c>
      <c r="E429">
        <v>7</v>
      </c>
      <c r="F429">
        <v>2</v>
      </c>
      <c r="I429" t="s">
        <v>47</v>
      </c>
    </row>
    <row r="430" spans="1:13" x14ac:dyDescent="0.35">
      <c r="A430" s="6">
        <v>45057</v>
      </c>
      <c r="B430" t="s">
        <v>256</v>
      </c>
      <c r="C430" t="s">
        <v>59</v>
      </c>
      <c r="D430" t="s">
        <v>406</v>
      </c>
      <c r="E430">
        <v>11</v>
      </c>
      <c r="F430">
        <v>2</v>
      </c>
      <c r="I430" t="s">
        <v>47</v>
      </c>
      <c r="J430" t="s">
        <v>48</v>
      </c>
      <c r="M430" t="s">
        <v>47</v>
      </c>
    </row>
    <row r="431" spans="1:13" x14ac:dyDescent="0.35">
      <c r="A431" s="6">
        <v>45057</v>
      </c>
      <c r="B431" t="s">
        <v>407</v>
      </c>
      <c r="C431" t="s">
        <v>64</v>
      </c>
      <c r="E431">
        <v>22</v>
      </c>
      <c r="F431">
        <v>4</v>
      </c>
      <c r="I431" t="s">
        <v>47</v>
      </c>
      <c r="J431" t="s">
        <v>48</v>
      </c>
      <c r="M431" t="s">
        <v>47</v>
      </c>
    </row>
    <row r="432" spans="1:13" x14ac:dyDescent="0.35">
      <c r="A432" s="6">
        <v>45057</v>
      </c>
      <c r="B432" t="s">
        <v>141</v>
      </c>
      <c r="C432" t="s">
        <v>53</v>
      </c>
      <c r="D432">
        <v>6</v>
      </c>
      <c r="E432">
        <v>5</v>
      </c>
      <c r="F432">
        <v>2</v>
      </c>
      <c r="I432" t="s">
        <v>47</v>
      </c>
      <c r="M432" t="s">
        <v>47</v>
      </c>
    </row>
    <row r="433" spans="1:13" x14ac:dyDescent="0.35">
      <c r="A433" s="6">
        <v>45057</v>
      </c>
      <c r="B433" t="s">
        <v>408</v>
      </c>
      <c r="C433" t="s">
        <v>64</v>
      </c>
      <c r="E433">
        <v>14</v>
      </c>
      <c r="F433">
        <v>4</v>
      </c>
      <c r="I433" t="s">
        <v>47</v>
      </c>
      <c r="J433" t="s">
        <v>360</v>
      </c>
      <c r="M433" t="s">
        <v>47</v>
      </c>
    </row>
    <row r="434" spans="1:13" x14ac:dyDescent="0.35">
      <c r="A434" s="6">
        <v>45057</v>
      </c>
      <c r="B434" t="s">
        <v>409</v>
      </c>
      <c r="C434" t="s">
        <v>144</v>
      </c>
      <c r="D434">
        <v>5</v>
      </c>
      <c r="E434">
        <v>19</v>
      </c>
      <c r="F434">
        <v>1</v>
      </c>
      <c r="I434" t="s">
        <v>47</v>
      </c>
      <c r="J434" t="s">
        <v>220</v>
      </c>
      <c r="M434" t="s">
        <v>47</v>
      </c>
    </row>
    <row r="435" spans="1:13" x14ac:dyDescent="0.35">
      <c r="A435" s="6">
        <v>45057</v>
      </c>
      <c r="B435" t="s">
        <v>409</v>
      </c>
      <c r="C435" t="s">
        <v>144</v>
      </c>
      <c r="D435">
        <v>6</v>
      </c>
      <c r="E435">
        <v>19</v>
      </c>
      <c r="F435">
        <v>1</v>
      </c>
      <c r="I435" t="s">
        <v>47</v>
      </c>
      <c r="J435" t="s">
        <v>220</v>
      </c>
      <c r="M435" t="s">
        <v>47</v>
      </c>
    </row>
    <row r="436" spans="1:13" x14ac:dyDescent="0.35">
      <c r="A436" s="6">
        <v>45057</v>
      </c>
      <c r="B436" t="s">
        <v>437</v>
      </c>
      <c r="C436" t="s">
        <v>46</v>
      </c>
      <c r="D436">
        <v>8</v>
      </c>
      <c r="E436">
        <v>23</v>
      </c>
      <c r="F436">
        <v>3</v>
      </c>
      <c r="I436" t="s">
        <v>47</v>
      </c>
      <c r="J436" t="s">
        <v>170</v>
      </c>
    </row>
    <row r="437" spans="1:13" x14ac:dyDescent="0.35">
      <c r="A437" s="6">
        <v>45058</v>
      </c>
      <c r="B437" t="s">
        <v>398</v>
      </c>
      <c r="C437" t="s">
        <v>46</v>
      </c>
      <c r="D437" t="s">
        <v>399</v>
      </c>
      <c r="E437">
        <v>16</v>
      </c>
      <c r="F437">
        <v>2</v>
      </c>
      <c r="I437" t="s">
        <v>47</v>
      </c>
    </row>
    <row r="438" spans="1:13" x14ac:dyDescent="0.35">
      <c r="A438" s="6">
        <v>45058</v>
      </c>
      <c r="B438" t="s">
        <v>400</v>
      </c>
      <c r="C438" t="s">
        <v>64</v>
      </c>
      <c r="E438">
        <v>25</v>
      </c>
      <c r="F438">
        <v>6</v>
      </c>
      <c r="I438" t="s">
        <v>47</v>
      </c>
      <c r="M438" t="s">
        <v>47</v>
      </c>
    </row>
    <row r="439" spans="1:13" x14ac:dyDescent="0.35">
      <c r="A439" s="6">
        <v>45058</v>
      </c>
      <c r="B439" t="s">
        <v>401</v>
      </c>
      <c r="C439" t="s">
        <v>55</v>
      </c>
      <c r="D439" t="s">
        <v>1004</v>
      </c>
      <c r="E439">
        <v>4</v>
      </c>
      <c r="F439">
        <v>1</v>
      </c>
      <c r="I439" t="s">
        <v>47</v>
      </c>
      <c r="M439" t="s">
        <v>47</v>
      </c>
    </row>
    <row r="440" spans="1:13" x14ac:dyDescent="0.35">
      <c r="A440" s="6">
        <v>45058</v>
      </c>
      <c r="B440" t="s">
        <v>103</v>
      </c>
      <c r="C440" t="s">
        <v>59</v>
      </c>
      <c r="D440">
        <v>3</v>
      </c>
      <c r="E440">
        <v>24</v>
      </c>
      <c r="F440">
        <v>2</v>
      </c>
      <c r="I440" t="s">
        <v>47</v>
      </c>
      <c r="J440" t="s">
        <v>48</v>
      </c>
      <c r="M440" t="s">
        <v>47</v>
      </c>
    </row>
    <row r="441" spans="1:13" x14ac:dyDescent="0.35">
      <c r="A441" s="6">
        <v>45060</v>
      </c>
      <c r="B441" t="s">
        <v>459</v>
      </c>
      <c r="C441" t="s">
        <v>46</v>
      </c>
      <c r="D441">
        <v>9</v>
      </c>
      <c r="E441">
        <v>22</v>
      </c>
      <c r="F441">
        <v>2</v>
      </c>
      <c r="I441" t="s">
        <v>47</v>
      </c>
    </row>
    <row r="442" spans="1:13" x14ac:dyDescent="0.35">
      <c r="A442" s="6">
        <v>45061</v>
      </c>
      <c r="B442" t="s">
        <v>252</v>
      </c>
      <c r="C442" t="s">
        <v>53</v>
      </c>
      <c r="D442" t="s">
        <v>253</v>
      </c>
      <c r="E442">
        <v>22</v>
      </c>
      <c r="F442">
        <v>2</v>
      </c>
      <c r="G442" t="s">
        <v>195</v>
      </c>
    </row>
    <row r="443" spans="1:13" x14ac:dyDescent="0.35">
      <c r="A443" s="6">
        <v>45061</v>
      </c>
      <c r="B443" t="s">
        <v>289</v>
      </c>
      <c r="C443" t="s">
        <v>144</v>
      </c>
      <c r="D443" t="s">
        <v>290</v>
      </c>
      <c r="E443">
        <v>23</v>
      </c>
      <c r="F443">
        <v>3</v>
      </c>
      <c r="G443" t="s">
        <v>38</v>
      </c>
    </row>
    <row r="444" spans="1:13" x14ac:dyDescent="0.35">
      <c r="A444" s="6">
        <v>45061</v>
      </c>
      <c r="B444" t="s">
        <v>454</v>
      </c>
      <c r="C444" t="s">
        <v>53</v>
      </c>
      <c r="D444">
        <v>6</v>
      </c>
      <c r="E444">
        <v>34</v>
      </c>
      <c r="F444">
        <v>3</v>
      </c>
      <c r="I444" t="s">
        <v>47</v>
      </c>
      <c r="J444" t="s">
        <v>48</v>
      </c>
    </row>
    <row r="445" spans="1:13" x14ac:dyDescent="0.35">
      <c r="A445" s="6">
        <v>45061</v>
      </c>
      <c r="B445" t="s">
        <v>455</v>
      </c>
      <c r="C445" t="s">
        <v>59</v>
      </c>
      <c r="D445">
        <v>2</v>
      </c>
      <c r="E445">
        <v>29</v>
      </c>
      <c r="F445">
        <v>2</v>
      </c>
      <c r="I445" t="s">
        <v>47</v>
      </c>
      <c r="J445" t="s">
        <v>48</v>
      </c>
    </row>
    <row r="446" spans="1:13" x14ac:dyDescent="0.35">
      <c r="A446" s="6">
        <v>45061</v>
      </c>
      <c r="B446" t="s">
        <v>414</v>
      </c>
      <c r="C446" t="s">
        <v>130</v>
      </c>
      <c r="E446">
        <v>10</v>
      </c>
      <c r="F446">
        <v>1</v>
      </c>
      <c r="H446" t="s">
        <v>47</v>
      </c>
    </row>
    <row r="447" spans="1:13" x14ac:dyDescent="0.35">
      <c r="A447" s="6">
        <v>45061</v>
      </c>
      <c r="B447" t="s">
        <v>456</v>
      </c>
      <c r="C447" t="s">
        <v>64</v>
      </c>
      <c r="E447">
        <v>14</v>
      </c>
      <c r="F447">
        <v>3</v>
      </c>
      <c r="I447" t="s">
        <v>47</v>
      </c>
      <c r="M447" t="s">
        <v>47</v>
      </c>
    </row>
    <row r="448" spans="1:13" x14ac:dyDescent="0.35">
      <c r="A448" s="6">
        <v>45061</v>
      </c>
      <c r="B448" t="s">
        <v>458</v>
      </c>
      <c r="C448" t="s">
        <v>53</v>
      </c>
      <c r="E448">
        <v>43</v>
      </c>
      <c r="F448">
        <v>2</v>
      </c>
      <c r="I448" t="s">
        <v>47</v>
      </c>
      <c r="J448" t="s">
        <v>395</v>
      </c>
    </row>
    <row r="449" spans="1:13" x14ac:dyDescent="0.35">
      <c r="A449" s="6">
        <v>45062</v>
      </c>
      <c r="B449" t="s">
        <v>251</v>
      </c>
      <c r="C449" t="s">
        <v>53</v>
      </c>
      <c r="D449">
        <v>6</v>
      </c>
      <c r="E449">
        <v>22</v>
      </c>
      <c r="F449">
        <v>2</v>
      </c>
      <c r="G449" t="s">
        <v>92</v>
      </c>
    </row>
    <row r="450" spans="1:13" x14ac:dyDescent="0.35">
      <c r="A450" s="6">
        <v>45062</v>
      </c>
      <c r="B450" t="s">
        <v>251</v>
      </c>
      <c r="C450" t="s">
        <v>53</v>
      </c>
      <c r="D450">
        <v>6</v>
      </c>
      <c r="E450">
        <v>22</v>
      </c>
      <c r="F450">
        <v>2</v>
      </c>
      <c r="G450" t="s">
        <v>92</v>
      </c>
    </row>
    <row r="451" spans="1:13" x14ac:dyDescent="0.35">
      <c r="A451" s="6">
        <v>45062</v>
      </c>
      <c r="B451" t="s">
        <v>286</v>
      </c>
      <c r="C451" t="s">
        <v>53</v>
      </c>
      <c r="D451">
        <v>6</v>
      </c>
      <c r="E451">
        <v>18</v>
      </c>
      <c r="F451">
        <v>2</v>
      </c>
      <c r="I451" t="s">
        <v>47</v>
      </c>
    </row>
    <row r="452" spans="1:13" x14ac:dyDescent="0.35">
      <c r="A452" s="6">
        <v>45062</v>
      </c>
      <c r="B452" t="s">
        <v>388</v>
      </c>
      <c r="C452" t="s">
        <v>144</v>
      </c>
      <c r="D452">
        <v>5</v>
      </c>
      <c r="E452">
        <v>2</v>
      </c>
      <c r="F452">
        <v>1</v>
      </c>
      <c r="I452" t="s">
        <v>47</v>
      </c>
      <c r="M452" t="s">
        <v>47</v>
      </c>
    </row>
    <row r="453" spans="1:13" x14ac:dyDescent="0.35">
      <c r="A453" s="6">
        <v>45062</v>
      </c>
      <c r="B453" t="s">
        <v>389</v>
      </c>
      <c r="C453" t="s">
        <v>50</v>
      </c>
      <c r="D453" t="s">
        <v>390</v>
      </c>
      <c r="E453">
        <v>15</v>
      </c>
      <c r="F453">
        <v>2</v>
      </c>
      <c r="I453" t="s">
        <v>47</v>
      </c>
      <c r="J453" t="s">
        <v>48</v>
      </c>
    </row>
    <row r="454" spans="1:13" x14ac:dyDescent="0.35">
      <c r="A454" s="6">
        <v>45062</v>
      </c>
      <c r="B454" t="s">
        <v>391</v>
      </c>
      <c r="C454" t="s">
        <v>66</v>
      </c>
      <c r="D454" t="s">
        <v>392</v>
      </c>
      <c r="E454">
        <v>31</v>
      </c>
      <c r="F454">
        <v>6</v>
      </c>
      <c r="I454" t="s">
        <v>47</v>
      </c>
      <c r="J454" t="s">
        <v>48</v>
      </c>
    </row>
    <row r="455" spans="1:13" x14ac:dyDescent="0.35">
      <c r="A455" s="6">
        <v>45062</v>
      </c>
      <c r="B455" t="s">
        <v>396</v>
      </c>
      <c r="C455" t="s">
        <v>55</v>
      </c>
      <c r="D455" t="s">
        <v>158</v>
      </c>
      <c r="E455">
        <v>36</v>
      </c>
      <c r="F455">
        <v>6</v>
      </c>
      <c r="H455" t="s">
        <v>47</v>
      </c>
    </row>
    <row r="456" spans="1:13" x14ac:dyDescent="0.35">
      <c r="A456" s="6">
        <v>45062</v>
      </c>
      <c r="B456" t="s">
        <v>154</v>
      </c>
      <c r="C456" t="s">
        <v>46</v>
      </c>
      <c r="D456">
        <v>7</v>
      </c>
      <c r="E456">
        <v>7</v>
      </c>
      <c r="F456">
        <v>3</v>
      </c>
      <c r="I456" t="s">
        <v>47</v>
      </c>
      <c r="M456" t="s">
        <v>47</v>
      </c>
    </row>
    <row r="457" spans="1:13" x14ac:dyDescent="0.35">
      <c r="A457" s="6">
        <v>45062</v>
      </c>
      <c r="B457" t="s">
        <v>466</v>
      </c>
      <c r="C457" t="s">
        <v>53</v>
      </c>
      <c r="E457">
        <v>9</v>
      </c>
      <c r="F457">
        <v>4</v>
      </c>
      <c r="I457" t="s">
        <v>47</v>
      </c>
      <c r="J457" t="s">
        <v>114</v>
      </c>
      <c r="K457" t="s">
        <v>47</v>
      </c>
    </row>
    <row r="458" spans="1:13" x14ac:dyDescent="0.35">
      <c r="A458" s="6">
        <v>45063</v>
      </c>
      <c r="B458" t="s">
        <v>385</v>
      </c>
      <c r="C458" t="s">
        <v>55</v>
      </c>
      <c r="D458" t="s">
        <v>930</v>
      </c>
      <c r="E458">
        <v>23</v>
      </c>
      <c r="F458">
        <v>4</v>
      </c>
      <c r="I458" t="s">
        <v>47</v>
      </c>
      <c r="J458" t="s">
        <v>48</v>
      </c>
    </row>
    <row r="459" spans="1:13" x14ac:dyDescent="0.35">
      <c r="A459" s="6">
        <v>45063</v>
      </c>
      <c r="B459" t="s">
        <v>386</v>
      </c>
      <c r="C459" t="s">
        <v>46</v>
      </c>
      <c r="D459">
        <v>10</v>
      </c>
      <c r="E459">
        <v>30</v>
      </c>
      <c r="F459">
        <v>5</v>
      </c>
      <c r="I459" t="s">
        <v>47</v>
      </c>
      <c r="J459" t="s">
        <v>170</v>
      </c>
    </row>
    <row r="460" spans="1:13" x14ac:dyDescent="0.35">
      <c r="A460" s="6">
        <v>45063</v>
      </c>
      <c r="B460" t="s">
        <v>225</v>
      </c>
      <c r="C460" t="s">
        <v>121</v>
      </c>
      <c r="D460" t="s">
        <v>387</v>
      </c>
      <c r="E460">
        <v>2</v>
      </c>
      <c r="F460">
        <v>1</v>
      </c>
      <c r="I460" t="s">
        <v>47</v>
      </c>
    </row>
    <row r="461" spans="1:13" x14ac:dyDescent="0.35">
      <c r="A461" s="6">
        <v>45065</v>
      </c>
      <c r="B461" t="s">
        <v>384</v>
      </c>
      <c r="C461" t="s">
        <v>66</v>
      </c>
      <c r="E461">
        <v>10</v>
      </c>
      <c r="F461">
        <v>1</v>
      </c>
      <c r="I461" t="s">
        <v>47</v>
      </c>
    </row>
    <row r="462" spans="1:13" x14ac:dyDescent="0.35">
      <c r="A462" s="6">
        <v>45066</v>
      </c>
      <c r="B462" t="s">
        <v>1233</v>
      </c>
      <c r="C462" t="s">
        <v>64</v>
      </c>
      <c r="D462" t="s">
        <v>564</v>
      </c>
      <c r="E462">
        <v>8</v>
      </c>
      <c r="F462">
        <v>4</v>
      </c>
      <c r="I462" t="s">
        <v>47</v>
      </c>
      <c r="J462" t="s">
        <v>48</v>
      </c>
      <c r="M462" t="s">
        <v>47</v>
      </c>
    </row>
    <row r="463" spans="1:13" x14ac:dyDescent="0.35">
      <c r="A463" s="6">
        <v>45068</v>
      </c>
      <c r="B463" t="s">
        <v>58</v>
      </c>
      <c r="C463" t="s">
        <v>46</v>
      </c>
      <c r="D463">
        <v>8</v>
      </c>
      <c r="E463">
        <v>24</v>
      </c>
      <c r="F463">
        <v>1</v>
      </c>
      <c r="G463" t="s">
        <v>92</v>
      </c>
      <c r="L463" t="s">
        <v>47</v>
      </c>
      <c r="M463" t="s">
        <v>47</v>
      </c>
    </row>
    <row r="464" spans="1:13" x14ac:dyDescent="0.35">
      <c r="A464" s="6">
        <v>45068</v>
      </c>
      <c r="B464" t="s">
        <v>172</v>
      </c>
      <c r="C464" t="s">
        <v>53</v>
      </c>
      <c r="D464">
        <v>4</v>
      </c>
      <c r="E464">
        <v>20</v>
      </c>
      <c r="F464">
        <v>3</v>
      </c>
      <c r="G464" t="s">
        <v>195</v>
      </c>
      <c r="K464" t="s">
        <v>47</v>
      </c>
      <c r="L464" t="s">
        <v>47</v>
      </c>
      <c r="M464" t="s">
        <v>47</v>
      </c>
    </row>
    <row r="465" spans="1:13" x14ac:dyDescent="0.35">
      <c r="A465" s="6">
        <v>45068</v>
      </c>
      <c r="B465" t="s">
        <v>383</v>
      </c>
      <c r="C465" t="s">
        <v>74</v>
      </c>
      <c r="D465">
        <v>10</v>
      </c>
      <c r="E465">
        <v>15</v>
      </c>
      <c r="F465">
        <v>1</v>
      </c>
      <c r="H465" t="s">
        <v>47</v>
      </c>
    </row>
    <row r="466" spans="1:13" x14ac:dyDescent="0.35">
      <c r="A466" s="6">
        <v>45068</v>
      </c>
      <c r="B466" t="s">
        <v>393</v>
      </c>
      <c r="C466" t="s">
        <v>46</v>
      </c>
      <c r="D466">
        <v>7</v>
      </c>
      <c r="E466">
        <v>7</v>
      </c>
      <c r="F466">
        <v>2</v>
      </c>
      <c r="H466" t="s">
        <v>47</v>
      </c>
    </row>
    <row r="467" spans="1:13" x14ac:dyDescent="0.35">
      <c r="A467" s="6">
        <v>45068</v>
      </c>
      <c r="B467" t="s">
        <v>394</v>
      </c>
      <c r="C467" t="s">
        <v>55</v>
      </c>
      <c r="E467">
        <v>11</v>
      </c>
      <c r="F467">
        <v>1</v>
      </c>
      <c r="I467" t="s">
        <v>47</v>
      </c>
      <c r="J467" t="s">
        <v>48</v>
      </c>
      <c r="M467" t="s">
        <v>47</v>
      </c>
    </row>
    <row r="468" spans="1:13" x14ac:dyDescent="0.35">
      <c r="A468" s="6">
        <v>45068</v>
      </c>
      <c r="B468" t="s">
        <v>171</v>
      </c>
      <c r="C468" t="s">
        <v>55</v>
      </c>
      <c r="D468" t="s">
        <v>1236</v>
      </c>
      <c r="E468">
        <v>30</v>
      </c>
      <c r="F468">
        <v>1</v>
      </c>
      <c r="I468" t="s">
        <v>47</v>
      </c>
      <c r="M468" t="s">
        <v>47</v>
      </c>
    </row>
    <row r="469" spans="1:13" x14ac:dyDescent="0.35">
      <c r="A469" s="6">
        <v>45068</v>
      </c>
      <c r="B469" t="s">
        <v>429</v>
      </c>
      <c r="C469" t="s">
        <v>53</v>
      </c>
      <c r="D469" t="s">
        <v>430</v>
      </c>
      <c r="E469">
        <v>16</v>
      </c>
      <c r="F469">
        <v>2</v>
      </c>
      <c r="I469" t="s">
        <v>47</v>
      </c>
    </row>
    <row r="470" spans="1:13" x14ac:dyDescent="0.35">
      <c r="A470" s="6">
        <v>45068</v>
      </c>
      <c r="B470" t="s">
        <v>298</v>
      </c>
      <c r="C470" t="s">
        <v>55</v>
      </c>
      <c r="D470" t="s">
        <v>1254</v>
      </c>
      <c r="E470">
        <v>29</v>
      </c>
      <c r="F470">
        <v>1</v>
      </c>
      <c r="I470" t="s">
        <v>47</v>
      </c>
      <c r="J470" t="s">
        <v>48</v>
      </c>
      <c r="M470" t="s">
        <v>47</v>
      </c>
    </row>
    <row r="471" spans="1:13" x14ac:dyDescent="0.35">
      <c r="A471" s="6">
        <v>45068</v>
      </c>
      <c r="B471" t="s">
        <v>431</v>
      </c>
      <c r="C471" t="s">
        <v>53</v>
      </c>
      <c r="D471">
        <v>6</v>
      </c>
      <c r="E471">
        <v>21</v>
      </c>
      <c r="F471">
        <v>2</v>
      </c>
      <c r="I471" t="s">
        <v>47</v>
      </c>
    </row>
    <row r="472" spans="1:13" x14ac:dyDescent="0.35">
      <c r="A472" s="6">
        <v>45068</v>
      </c>
      <c r="B472" t="s">
        <v>432</v>
      </c>
      <c r="C472" t="s">
        <v>130</v>
      </c>
      <c r="D472" t="s">
        <v>433</v>
      </c>
      <c r="E472">
        <v>21</v>
      </c>
      <c r="F472">
        <v>2</v>
      </c>
      <c r="I472" t="s">
        <v>47</v>
      </c>
    </row>
    <row r="473" spans="1:13" x14ac:dyDescent="0.35">
      <c r="A473" s="6">
        <v>45068</v>
      </c>
      <c r="B473" t="s">
        <v>432</v>
      </c>
      <c r="C473" t="s">
        <v>130</v>
      </c>
      <c r="D473" t="s">
        <v>433</v>
      </c>
      <c r="E473">
        <v>21</v>
      </c>
      <c r="F473">
        <v>2</v>
      </c>
      <c r="I473" t="s">
        <v>47</v>
      </c>
    </row>
    <row r="474" spans="1:13" x14ac:dyDescent="0.35">
      <c r="A474" s="6">
        <v>45068</v>
      </c>
      <c r="B474" t="s">
        <v>357</v>
      </c>
      <c r="C474" t="s">
        <v>130</v>
      </c>
      <c r="D474" t="s">
        <v>1254</v>
      </c>
      <c r="E474">
        <v>38</v>
      </c>
      <c r="F474">
        <v>4</v>
      </c>
      <c r="I474" t="s">
        <v>47</v>
      </c>
      <c r="J474" t="s">
        <v>48</v>
      </c>
      <c r="M474" t="s">
        <v>47</v>
      </c>
    </row>
    <row r="475" spans="1:13" x14ac:dyDescent="0.35">
      <c r="A475" s="6">
        <v>45068</v>
      </c>
      <c r="B475" t="s">
        <v>376</v>
      </c>
      <c r="C475" t="s">
        <v>53</v>
      </c>
      <c r="D475">
        <v>4</v>
      </c>
      <c r="E475">
        <v>22</v>
      </c>
      <c r="F475">
        <v>2</v>
      </c>
      <c r="I475" t="s">
        <v>47</v>
      </c>
    </row>
    <row r="476" spans="1:13" x14ac:dyDescent="0.35">
      <c r="A476" s="6">
        <v>45069</v>
      </c>
      <c r="B476" t="s">
        <v>254</v>
      </c>
      <c r="C476" t="s">
        <v>53</v>
      </c>
      <c r="D476">
        <v>5</v>
      </c>
      <c r="E476">
        <v>24</v>
      </c>
      <c r="F476">
        <v>2</v>
      </c>
      <c r="G476" t="s">
        <v>35</v>
      </c>
    </row>
    <row r="477" spans="1:13" x14ac:dyDescent="0.35">
      <c r="A477" s="6">
        <v>45069</v>
      </c>
      <c r="B477" t="s">
        <v>291</v>
      </c>
      <c r="C477" t="s">
        <v>53</v>
      </c>
      <c r="D477">
        <v>4</v>
      </c>
      <c r="E477">
        <v>18</v>
      </c>
      <c r="F477">
        <v>2</v>
      </c>
      <c r="G477" t="s">
        <v>98</v>
      </c>
    </row>
    <row r="478" spans="1:13" x14ac:dyDescent="0.35">
      <c r="A478" s="6">
        <v>45069</v>
      </c>
      <c r="B478" t="s">
        <v>291</v>
      </c>
      <c r="C478" t="s">
        <v>53</v>
      </c>
      <c r="D478">
        <v>4</v>
      </c>
      <c r="E478">
        <v>21</v>
      </c>
      <c r="F478">
        <v>2</v>
      </c>
      <c r="G478" t="s">
        <v>40</v>
      </c>
    </row>
    <row r="479" spans="1:13" x14ac:dyDescent="0.35">
      <c r="A479" s="6">
        <v>45069</v>
      </c>
      <c r="B479" t="s">
        <v>376</v>
      </c>
      <c r="C479" t="s">
        <v>53</v>
      </c>
      <c r="D479">
        <v>4</v>
      </c>
      <c r="E479">
        <v>25</v>
      </c>
      <c r="F479">
        <v>2</v>
      </c>
      <c r="I479" t="s">
        <v>47</v>
      </c>
      <c r="J479" t="s">
        <v>395</v>
      </c>
      <c r="M479" t="s">
        <v>47</v>
      </c>
    </row>
    <row r="480" spans="1:13" x14ac:dyDescent="0.35">
      <c r="A480" s="6">
        <v>45069</v>
      </c>
      <c r="B480" t="s">
        <v>434</v>
      </c>
      <c r="C480" t="s">
        <v>130</v>
      </c>
      <c r="D480" t="s">
        <v>1004</v>
      </c>
      <c r="E480">
        <v>25</v>
      </c>
      <c r="F480">
        <v>2</v>
      </c>
      <c r="I480" t="s">
        <v>47</v>
      </c>
    </row>
    <row r="481" spans="1:13" x14ac:dyDescent="0.35">
      <c r="A481" s="6">
        <v>45069</v>
      </c>
      <c r="B481" t="s">
        <v>434</v>
      </c>
      <c r="C481" t="s">
        <v>130</v>
      </c>
      <c r="D481" t="s">
        <v>1004</v>
      </c>
      <c r="E481">
        <v>25</v>
      </c>
      <c r="F481">
        <v>2</v>
      </c>
      <c r="I481" t="s">
        <v>47</v>
      </c>
    </row>
    <row r="482" spans="1:13" x14ac:dyDescent="0.35">
      <c r="A482" s="6">
        <v>45069</v>
      </c>
      <c r="B482" t="s">
        <v>434</v>
      </c>
      <c r="C482" t="s">
        <v>130</v>
      </c>
      <c r="D482" t="s">
        <v>1004</v>
      </c>
      <c r="E482">
        <v>25</v>
      </c>
      <c r="F482">
        <v>2</v>
      </c>
      <c r="I482" t="s">
        <v>47</v>
      </c>
    </row>
    <row r="483" spans="1:13" x14ac:dyDescent="0.35">
      <c r="A483" s="6">
        <v>45069</v>
      </c>
      <c r="B483" t="s">
        <v>435</v>
      </c>
      <c r="C483" t="s">
        <v>64</v>
      </c>
      <c r="E483">
        <v>14</v>
      </c>
      <c r="F483">
        <v>3</v>
      </c>
      <c r="I483" t="s">
        <v>47</v>
      </c>
    </row>
    <row r="484" spans="1:13" x14ac:dyDescent="0.35">
      <c r="A484" s="6">
        <v>45069</v>
      </c>
      <c r="B484" t="s">
        <v>436</v>
      </c>
      <c r="C484" t="s">
        <v>46</v>
      </c>
      <c r="D484">
        <v>8</v>
      </c>
      <c r="E484">
        <v>20</v>
      </c>
      <c r="F484">
        <v>2</v>
      </c>
      <c r="I484" t="s">
        <v>47</v>
      </c>
      <c r="J484" t="s">
        <v>48</v>
      </c>
    </row>
    <row r="485" spans="1:13" x14ac:dyDescent="0.35">
      <c r="A485" s="6">
        <v>45069</v>
      </c>
      <c r="B485" t="s">
        <v>438</v>
      </c>
      <c r="C485" t="s">
        <v>130</v>
      </c>
      <c r="E485">
        <v>4</v>
      </c>
      <c r="F485">
        <v>1</v>
      </c>
      <c r="I485" t="s">
        <v>47</v>
      </c>
    </row>
    <row r="486" spans="1:13" x14ac:dyDescent="0.35">
      <c r="A486" s="6">
        <v>45069</v>
      </c>
      <c r="B486" t="s">
        <v>58</v>
      </c>
      <c r="C486" t="s">
        <v>53</v>
      </c>
      <c r="D486">
        <v>3</v>
      </c>
      <c r="E486">
        <v>25</v>
      </c>
      <c r="F486">
        <v>1</v>
      </c>
      <c r="G486" t="s">
        <v>34</v>
      </c>
      <c r="L486" t="s">
        <v>47</v>
      </c>
      <c r="M486" t="s">
        <v>47</v>
      </c>
    </row>
    <row r="487" spans="1:13" x14ac:dyDescent="0.35">
      <c r="A487" s="6">
        <v>45070</v>
      </c>
      <c r="B487" t="s">
        <v>255</v>
      </c>
      <c r="C487" t="s">
        <v>53</v>
      </c>
      <c r="D487">
        <v>5</v>
      </c>
      <c r="E487">
        <v>22</v>
      </c>
      <c r="F487">
        <v>2</v>
      </c>
      <c r="G487" t="s">
        <v>195</v>
      </c>
      <c r="L487" t="s">
        <v>47</v>
      </c>
      <c r="M487" t="s">
        <v>47</v>
      </c>
    </row>
    <row r="488" spans="1:13" x14ac:dyDescent="0.35">
      <c r="A488" s="6">
        <v>45070</v>
      </c>
      <c r="B488" t="s">
        <v>292</v>
      </c>
      <c r="C488" t="s">
        <v>121</v>
      </c>
      <c r="D488">
        <v>3</v>
      </c>
      <c r="E488">
        <v>23</v>
      </c>
      <c r="F488">
        <v>2</v>
      </c>
      <c r="G488" t="s">
        <v>38</v>
      </c>
    </row>
    <row r="489" spans="1:13" x14ac:dyDescent="0.35">
      <c r="A489" s="6">
        <v>45070</v>
      </c>
      <c r="B489" t="s">
        <v>292</v>
      </c>
      <c r="C489" t="s">
        <v>121</v>
      </c>
      <c r="D489">
        <v>3</v>
      </c>
      <c r="E489">
        <v>23</v>
      </c>
      <c r="F489">
        <v>2</v>
      </c>
      <c r="G489" t="s">
        <v>293</v>
      </c>
    </row>
    <row r="490" spans="1:13" x14ac:dyDescent="0.35">
      <c r="A490" s="6">
        <v>45070</v>
      </c>
      <c r="B490" t="s">
        <v>313</v>
      </c>
      <c r="C490" t="s">
        <v>46</v>
      </c>
      <c r="D490">
        <v>7</v>
      </c>
      <c r="E490">
        <v>22</v>
      </c>
      <c r="F490">
        <v>2</v>
      </c>
      <c r="G490" t="s">
        <v>94</v>
      </c>
    </row>
    <row r="491" spans="1:13" x14ac:dyDescent="0.35">
      <c r="A491" s="6">
        <v>45070</v>
      </c>
      <c r="B491" t="s">
        <v>76</v>
      </c>
      <c r="C491" t="s">
        <v>130</v>
      </c>
      <c r="D491" t="s">
        <v>392</v>
      </c>
      <c r="E491">
        <v>9</v>
      </c>
      <c r="F491">
        <v>2</v>
      </c>
      <c r="I491" t="s">
        <v>47</v>
      </c>
      <c r="M491" t="s">
        <v>47</v>
      </c>
    </row>
    <row r="492" spans="1:13" x14ac:dyDescent="0.35">
      <c r="A492" s="6">
        <v>45070</v>
      </c>
      <c r="B492" t="s">
        <v>374</v>
      </c>
      <c r="C492" t="s">
        <v>59</v>
      </c>
      <c r="D492">
        <v>2</v>
      </c>
      <c r="E492">
        <v>6</v>
      </c>
      <c r="F492">
        <v>3</v>
      </c>
      <c r="I492" t="s">
        <v>47</v>
      </c>
      <c r="M492" t="s">
        <v>47</v>
      </c>
    </row>
    <row r="493" spans="1:13" x14ac:dyDescent="0.35">
      <c r="A493" s="6">
        <v>45070</v>
      </c>
      <c r="B493" t="s">
        <v>255</v>
      </c>
      <c r="C493" t="s">
        <v>53</v>
      </c>
      <c r="D493">
        <v>5</v>
      </c>
      <c r="E493">
        <v>19</v>
      </c>
      <c r="F493">
        <v>2</v>
      </c>
      <c r="I493" t="s">
        <v>47</v>
      </c>
      <c r="J493" t="s">
        <v>48</v>
      </c>
      <c r="M493" t="s">
        <v>47</v>
      </c>
    </row>
    <row r="494" spans="1:13" x14ac:dyDescent="0.35">
      <c r="A494" s="6">
        <v>45070</v>
      </c>
      <c r="B494" t="s">
        <v>58</v>
      </c>
      <c r="C494" t="s">
        <v>59</v>
      </c>
      <c r="D494">
        <v>2</v>
      </c>
      <c r="E494">
        <v>1</v>
      </c>
      <c r="F494">
        <v>1</v>
      </c>
      <c r="I494" t="s">
        <v>47</v>
      </c>
      <c r="M494" t="s">
        <v>47</v>
      </c>
    </row>
    <row r="495" spans="1:13" x14ac:dyDescent="0.35">
      <c r="A495" s="6">
        <v>45070</v>
      </c>
      <c r="B495" t="s">
        <v>439</v>
      </c>
      <c r="C495" t="s">
        <v>53</v>
      </c>
      <c r="D495" t="s">
        <v>370</v>
      </c>
      <c r="E495">
        <v>5</v>
      </c>
      <c r="F495">
        <v>3</v>
      </c>
      <c r="I495" t="s">
        <v>47</v>
      </c>
      <c r="J495" t="s">
        <v>48</v>
      </c>
    </row>
    <row r="496" spans="1:13" x14ac:dyDescent="0.35">
      <c r="A496" s="6">
        <v>45070</v>
      </c>
      <c r="B496" t="s">
        <v>440</v>
      </c>
      <c r="C496" t="s">
        <v>46</v>
      </c>
      <c r="D496">
        <v>8</v>
      </c>
      <c r="E496">
        <v>12</v>
      </c>
      <c r="F496">
        <v>2</v>
      </c>
      <c r="I496" t="s">
        <v>47</v>
      </c>
    </row>
    <row r="497" spans="1:13" x14ac:dyDescent="0.35">
      <c r="A497" s="6">
        <v>45070</v>
      </c>
      <c r="B497" t="s">
        <v>441</v>
      </c>
      <c r="C497" t="s">
        <v>74</v>
      </c>
      <c r="D497" t="s">
        <v>261</v>
      </c>
      <c r="E497">
        <v>20</v>
      </c>
      <c r="F497">
        <v>2</v>
      </c>
      <c r="I497" t="s">
        <v>47</v>
      </c>
      <c r="J497" t="s">
        <v>48</v>
      </c>
      <c r="M497" t="s">
        <v>47</v>
      </c>
    </row>
    <row r="498" spans="1:13" x14ac:dyDescent="0.35">
      <c r="A498" s="6">
        <v>45070</v>
      </c>
      <c r="B498" t="s">
        <v>442</v>
      </c>
      <c r="C498" t="s">
        <v>53</v>
      </c>
      <c r="D498">
        <v>4</v>
      </c>
      <c r="E498">
        <v>15</v>
      </c>
      <c r="F498">
        <v>1</v>
      </c>
      <c r="I498" t="s">
        <v>47</v>
      </c>
      <c r="J498" t="s">
        <v>48</v>
      </c>
      <c r="M498" t="s">
        <v>47</v>
      </c>
    </row>
    <row r="499" spans="1:13" x14ac:dyDescent="0.35">
      <c r="A499" s="6">
        <v>45070</v>
      </c>
      <c r="B499" t="s">
        <v>443</v>
      </c>
      <c r="C499" t="s">
        <v>46</v>
      </c>
      <c r="D499">
        <v>8</v>
      </c>
      <c r="E499">
        <v>21</v>
      </c>
      <c r="F499">
        <v>2</v>
      </c>
      <c r="I499" t="s">
        <v>47</v>
      </c>
      <c r="J499" t="s">
        <v>395</v>
      </c>
    </row>
    <row r="500" spans="1:13" x14ac:dyDescent="0.35">
      <c r="A500" s="6">
        <v>45071</v>
      </c>
      <c r="B500" t="s">
        <v>160</v>
      </c>
      <c r="C500" t="s">
        <v>53</v>
      </c>
      <c r="D500">
        <v>5</v>
      </c>
      <c r="E500">
        <v>24</v>
      </c>
      <c r="F500">
        <v>2</v>
      </c>
      <c r="G500" t="s">
        <v>35</v>
      </c>
    </row>
    <row r="501" spans="1:13" x14ac:dyDescent="0.35">
      <c r="A501" s="6">
        <v>45071</v>
      </c>
      <c r="B501" t="s">
        <v>160</v>
      </c>
      <c r="C501" t="s">
        <v>53</v>
      </c>
      <c r="D501">
        <v>5</v>
      </c>
      <c r="E501">
        <v>24</v>
      </c>
      <c r="F501">
        <v>2</v>
      </c>
      <c r="G501" t="s">
        <v>38</v>
      </c>
    </row>
    <row r="502" spans="1:13" x14ac:dyDescent="0.35">
      <c r="A502" s="6">
        <v>45071</v>
      </c>
      <c r="B502" t="s">
        <v>160</v>
      </c>
      <c r="C502" t="s">
        <v>53</v>
      </c>
      <c r="D502">
        <v>5</v>
      </c>
      <c r="E502">
        <v>20</v>
      </c>
      <c r="F502">
        <v>2</v>
      </c>
      <c r="I502" t="s">
        <v>47</v>
      </c>
    </row>
    <row r="503" spans="1:13" x14ac:dyDescent="0.35">
      <c r="A503" s="6">
        <v>45071</v>
      </c>
      <c r="B503" t="s">
        <v>160</v>
      </c>
      <c r="C503" t="s">
        <v>53</v>
      </c>
      <c r="D503">
        <v>5</v>
      </c>
      <c r="E503">
        <v>20</v>
      </c>
      <c r="F503">
        <v>2</v>
      </c>
      <c r="I503" t="s">
        <v>47</v>
      </c>
    </row>
    <row r="504" spans="1:13" x14ac:dyDescent="0.35">
      <c r="A504" s="6">
        <v>45071</v>
      </c>
      <c r="B504" t="s">
        <v>444</v>
      </c>
      <c r="C504" t="s">
        <v>46</v>
      </c>
      <c r="D504">
        <v>8</v>
      </c>
      <c r="E504">
        <v>20</v>
      </c>
      <c r="F504">
        <v>2</v>
      </c>
      <c r="I504" t="s">
        <v>47</v>
      </c>
      <c r="J504" t="s">
        <v>48</v>
      </c>
    </row>
    <row r="505" spans="1:13" x14ac:dyDescent="0.35">
      <c r="A505" s="6">
        <v>45071</v>
      </c>
      <c r="B505" t="s">
        <v>155</v>
      </c>
      <c r="C505" t="s">
        <v>46</v>
      </c>
      <c r="D505">
        <v>7</v>
      </c>
      <c r="E505">
        <v>23</v>
      </c>
      <c r="F505">
        <v>2</v>
      </c>
      <c r="I505" t="s">
        <v>47</v>
      </c>
      <c r="J505" t="s">
        <v>48</v>
      </c>
    </row>
    <row r="506" spans="1:13" x14ac:dyDescent="0.35">
      <c r="A506" s="6">
        <v>45071</v>
      </c>
      <c r="B506" t="s">
        <v>155</v>
      </c>
      <c r="C506" t="s">
        <v>46</v>
      </c>
      <c r="D506">
        <v>7</v>
      </c>
      <c r="E506">
        <v>23</v>
      </c>
      <c r="F506">
        <v>2</v>
      </c>
      <c r="I506" t="s">
        <v>47</v>
      </c>
      <c r="J506" t="s">
        <v>48</v>
      </c>
    </row>
    <row r="507" spans="1:13" x14ac:dyDescent="0.35">
      <c r="A507" s="6">
        <v>45071</v>
      </c>
      <c r="B507" t="s">
        <v>445</v>
      </c>
      <c r="C507" t="s">
        <v>59</v>
      </c>
      <c r="D507" t="s">
        <v>446</v>
      </c>
      <c r="E507">
        <v>6</v>
      </c>
      <c r="F507">
        <v>2</v>
      </c>
      <c r="I507" t="s">
        <v>47</v>
      </c>
      <c r="J507" t="s">
        <v>48</v>
      </c>
    </row>
    <row r="508" spans="1:13" x14ac:dyDescent="0.35">
      <c r="A508" s="6">
        <v>45071</v>
      </c>
      <c r="B508" t="s">
        <v>291</v>
      </c>
      <c r="C508" t="s">
        <v>53</v>
      </c>
      <c r="D508">
        <v>4</v>
      </c>
      <c r="E508">
        <v>20</v>
      </c>
      <c r="F508">
        <v>2</v>
      </c>
      <c r="I508" t="s">
        <v>47</v>
      </c>
      <c r="J508" t="s">
        <v>48</v>
      </c>
    </row>
    <row r="509" spans="1:13" x14ac:dyDescent="0.35">
      <c r="A509" s="6">
        <v>45071</v>
      </c>
      <c r="B509" t="s">
        <v>447</v>
      </c>
      <c r="C509" t="s">
        <v>55</v>
      </c>
      <c r="D509" t="s">
        <v>1255</v>
      </c>
      <c r="E509">
        <v>25</v>
      </c>
      <c r="F509">
        <v>2</v>
      </c>
      <c r="I509" t="s">
        <v>47</v>
      </c>
    </row>
    <row r="510" spans="1:13" x14ac:dyDescent="0.35">
      <c r="A510" s="6">
        <v>45071</v>
      </c>
      <c r="B510" t="s">
        <v>447</v>
      </c>
      <c r="C510" t="s">
        <v>55</v>
      </c>
      <c r="D510" t="s">
        <v>1255</v>
      </c>
      <c r="E510">
        <v>25</v>
      </c>
      <c r="F510">
        <v>2</v>
      </c>
      <c r="I510" t="s">
        <v>47</v>
      </c>
    </row>
    <row r="511" spans="1:13" x14ac:dyDescent="0.35">
      <c r="A511" s="6">
        <v>45071</v>
      </c>
      <c r="B511" t="s">
        <v>447</v>
      </c>
      <c r="C511" t="s">
        <v>55</v>
      </c>
      <c r="D511" t="s">
        <v>1255</v>
      </c>
      <c r="E511">
        <v>25</v>
      </c>
      <c r="F511">
        <v>2</v>
      </c>
      <c r="I511" t="s">
        <v>47</v>
      </c>
    </row>
    <row r="512" spans="1:13" x14ac:dyDescent="0.35">
      <c r="A512" s="6">
        <v>45071</v>
      </c>
      <c r="B512" t="s">
        <v>448</v>
      </c>
      <c r="C512" t="s">
        <v>64</v>
      </c>
      <c r="E512">
        <v>9</v>
      </c>
      <c r="F512">
        <v>2</v>
      </c>
      <c r="I512" t="s">
        <v>47</v>
      </c>
      <c r="J512" t="s">
        <v>48</v>
      </c>
      <c r="M512" t="s">
        <v>47</v>
      </c>
    </row>
    <row r="513" spans="1:13" x14ac:dyDescent="0.35">
      <c r="A513" s="6">
        <v>45071</v>
      </c>
      <c r="B513" t="s">
        <v>298</v>
      </c>
      <c r="C513" t="s">
        <v>130</v>
      </c>
      <c r="D513" t="s">
        <v>1254</v>
      </c>
      <c r="E513">
        <v>20</v>
      </c>
      <c r="F513">
        <v>1</v>
      </c>
      <c r="I513" t="s">
        <v>47</v>
      </c>
      <c r="M513" t="s">
        <v>47</v>
      </c>
    </row>
    <row r="514" spans="1:13" x14ac:dyDescent="0.35">
      <c r="A514" s="6">
        <v>45071</v>
      </c>
      <c r="B514" t="s">
        <v>462</v>
      </c>
      <c r="C514" t="s">
        <v>74</v>
      </c>
      <c r="D514" t="s">
        <v>129</v>
      </c>
      <c r="E514">
        <v>30</v>
      </c>
      <c r="F514">
        <v>2</v>
      </c>
      <c r="I514" t="s">
        <v>47</v>
      </c>
      <c r="J514" t="s">
        <v>48</v>
      </c>
    </row>
    <row r="515" spans="1:13" x14ac:dyDescent="0.35">
      <c r="A515" s="6">
        <v>45071</v>
      </c>
      <c r="B515" t="s">
        <v>463</v>
      </c>
      <c r="C515" t="s">
        <v>55</v>
      </c>
      <c r="D515" t="s">
        <v>1324</v>
      </c>
      <c r="E515">
        <v>22</v>
      </c>
      <c r="F515">
        <v>1</v>
      </c>
      <c r="H515" t="s">
        <v>47</v>
      </c>
    </row>
    <row r="516" spans="1:13" x14ac:dyDescent="0.35">
      <c r="A516" s="6">
        <v>45072</v>
      </c>
      <c r="B516" t="s">
        <v>256</v>
      </c>
      <c r="C516" t="s">
        <v>53</v>
      </c>
      <c r="D516">
        <v>5</v>
      </c>
      <c r="E516">
        <v>22</v>
      </c>
      <c r="F516">
        <v>1</v>
      </c>
      <c r="G516" t="s">
        <v>34</v>
      </c>
      <c r="L516" t="s">
        <v>47</v>
      </c>
      <c r="M516" t="s">
        <v>47</v>
      </c>
    </row>
    <row r="517" spans="1:13" x14ac:dyDescent="0.35">
      <c r="A517" s="6">
        <v>45072</v>
      </c>
      <c r="B517" t="s">
        <v>257</v>
      </c>
      <c r="C517" t="s">
        <v>53</v>
      </c>
      <c r="D517">
        <v>5</v>
      </c>
      <c r="E517">
        <v>27</v>
      </c>
      <c r="F517">
        <v>3</v>
      </c>
      <c r="G517" t="s">
        <v>35</v>
      </c>
    </row>
    <row r="518" spans="1:13" x14ac:dyDescent="0.35">
      <c r="A518" s="6">
        <v>45072</v>
      </c>
      <c r="B518" t="s">
        <v>58</v>
      </c>
      <c r="C518" t="s">
        <v>59</v>
      </c>
      <c r="D518">
        <v>3</v>
      </c>
      <c r="E518">
        <v>24</v>
      </c>
      <c r="F518">
        <v>2</v>
      </c>
      <c r="G518" t="s">
        <v>34</v>
      </c>
      <c r="L518" t="s">
        <v>47</v>
      </c>
      <c r="M518" t="s">
        <v>47</v>
      </c>
    </row>
    <row r="519" spans="1:13" x14ac:dyDescent="0.35">
      <c r="A519" s="6">
        <v>45072</v>
      </c>
      <c r="B519" t="s">
        <v>141</v>
      </c>
      <c r="C519" t="s">
        <v>46</v>
      </c>
      <c r="D519">
        <v>8</v>
      </c>
      <c r="E519">
        <v>2</v>
      </c>
      <c r="F519">
        <v>2</v>
      </c>
      <c r="I519" t="s">
        <v>47</v>
      </c>
      <c r="J519" t="s">
        <v>48</v>
      </c>
      <c r="M519" t="s">
        <v>47</v>
      </c>
    </row>
    <row r="520" spans="1:13" x14ac:dyDescent="0.35">
      <c r="A520" s="6">
        <v>45072</v>
      </c>
      <c r="B520" t="s">
        <v>460</v>
      </c>
      <c r="C520" t="s">
        <v>55</v>
      </c>
      <c r="D520" t="s">
        <v>1236</v>
      </c>
      <c r="E520">
        <v>12</v>
      </c>
      <c r="F520">
        <v>2</v>
      </c>
      <c r="I520" t="s">
        <v>47</v>
      </c>
      <c r="M520" t="s">
        <v>47</v>
      </c>
    </row>
    <row r="521" spans="1:13" x14ac:dyDescent="0.35">
      <c r="A521" s="6">
        <v>45072</v>
      </c>
      <c r="B521" t="s">
        <v>461</v>
      </c>
      <c r="C521" t="s">
        <v>46</v>
      </c>
      <c r="D521" t="s">
        <v>353</v>
      </c>
      <c r="E521">
        <v>15</v>
      </c>
      <c r="F521">
        <v>7</v>
      </c>
      <c r="I521" t="s">
        <v>47</v>
      </c>
      <c r="J521" t="s">
        <v>48</v>
      </c>
      <c r="M521" t="s">
        <v>47</v>
      </c>
    </row>
    <row r="522" spans="1:13" x14ac:dyDescent="0.35">
      <c r="A522" s="6">
        <v>45072</v>
      </c>
      <c r="B522" t="s">
        <v>388</v>
      </c>
      <c r="C522" t="s">
        <v>46</v>
      </c>
      <c r="D522">
        <v>7</v>
      </c>
      <c r="E522">
        <v>24</v>
      </c>
      <c r="F522">
        <v>2</v>
      </c>
      <c r="G522" t="s">
        <v>92</v>
      </c>
      <c r="L522" t="s">
        <v>47</v>
      </c>
      <c r="M522" t="s">
        <v>47</v>
      </c>
    </row>
    <row r="523" spans="1:13" x14ac:dyDescent="0.35">
      <c r="A523" s="6">
        <v>45076</v>
      </c>
      <c r="B523" t="s">
        <v>99</v>
      </c>
      <c r="C523" t="s">
        <v>53</v>
      </c>
      <c r="D523">
        <v>4</v>
      </c>
      <c r="E523">
        <v>26</v>
      </c>
      <c r="F523">
        <v>1</v>
      </c>
      <c r="G523" t="s">
        <v>35</v>
      </c>
      <c r="L523" t="s">
        <v>47</v>
      </c>
      <c r="M523" t="s">
        <v>47</v>
      </c>
    </row>
    <row r="524" spans="1:13" x14ac:dyDescent="0.35">
      <c r="A524" s="6">
        <v>45076</v>
      </c>
      <c r="B524" t="s">
        <v>258</v>
      </c>
      <c r="C524" t="s">
        <v>53</v>
      </c>
      <c r="D524">
        <v>5</v>
      </c>
      <c r="E524">
        <v>21</v>
      </c>
      <c r="F524">
        <v>2</v>
      </c>
      <c r="G524" t="s">
        <v>35</v>
      </c>
    </row>
    <row r="525" spans="1:13" x14ac:dyDescent="0.35">
      <c r="A525" s="6">
        <v>45076</v>
      </c>
      <c r="B525" t="s">
        <v>104</v>
      </c>
      <c r="C525" t="s">
        <v>66</v>
      </c>
      <c r="E525">
        <v>5</v>
      </c>
      <c r="F525">
        <v>1</v>
      </c>
      <c r="G525" t="s">
        <v>111</v>
      </c>
      <c r="M525" t="s">
        <v>47</v>
      </c>
    </row>
    <row r="526" spans="1:13" x14ac:dyDescent="0.35">
      <c r="A526" s="6">
        <v>45076</v>
      </c>
      <c r="B526" t="s">
        <v>294</v>
      </c>
      <c r="C526" t="s">
        <v>53</v>
      </c>
      <c r="D526">
        <v>6</v>
      </c>
      <c r="E526">
        <v>14</v>
      </c>
      <c r="F526">
        <v>6</v>
      </c>
      <c r="G526" t="s">
        <v>98</v>
      </c>
    </row>
    <row r="527" spans="1:13" x14ac:dyDescent="0.35">
      <c r="A527" s="6">
        <v>45076</v>
      </c>
      <c r="B527" t="s">
        <v>376</v>
      </c>
      <c r="C527" t="s">
        <v>59</v>
      </c>
      <c r="D527">
        <v>2</v>
      </c>
      <c r="E527">
        <v>8</v>
      </c>
      <c r="F527">
        <v>2</v>
      </c>
      <c r="I527" t="s">
        <v>47</v>
      </c>
      <c r="J527" t="s">
        <v>48</v>
      </c>
      <c r="M527" t="s">
        <v>47</v>
      </c>
    </row>
    <row r="528" spans="1:13" x14ac:dyDescent="0.35">
      <c r="A528" s="6">
        <v>45076</v>
      </c>
      <c r="B528" t="s">
        <v>388</v>
      </c>
      <c r="C528" t="s">
        <v>59</v>
      </c>
      <c r="D528">
        <v>1</v>
      </c>
      <c r="E528">
        <v>21</v>
      </c>
      <c r="F528">
        <v>2</v>
      </c>
      <c r="G528" t="s">
        <v>40</v>
      </c>
    </row>
    <row r="529" spans="1:13" x14ac:dyDescent="0.35">
      <c r="A529" s="6">
        <v>45076</v>
      </c>
      <c r="B529" t="s">
        <v>103</v>
      </c>
      <c r="C529" t="s">
        <v>46</v>
      </c>
      <c r="E529">
        <v>3</v>
      </c>
      <c r="F529">
        <v>2</v>
      </c>
      <c r="I529" t="s">
        <v>47</v>
      </c>
      <c r="J529" t="s">
        <v>48</v>
      </c>
    </row>
    <row r="530" spans="1:13" x14ac:dyDescent="0.35">
      <c r="A530" s="6">
        <v>45076</v>
      </c>
      <c r="B530" t="s">
        <v>482</v>
      </c>
      <c r="C530" t="s">
        <v>53</v>
      </c>
      <c r="D530">
        <v>5</v>
      </c>
      <c r="E530">
        <v>19</v>
      </c>
      <c r="F530">
        <v>3</v>
      </c>
      <c r="I530" t="s">
        <v>47</v>
      </c>
      <c r="J530" t="s">
        <v>48</v>
      </c>
    </row>
    <row r="531" spans="1:13" x14ac:dyDescent="0.35">
      <c r="A531" s="6">
        <v>45077</v>
      </c>
      <c r="B531" t="s">
        <v>259</v>
      </c>
      <c r="C531" t="s">
        <v>53</v>
      </c>
      <c r="D531">
        <v>5</v>
      </c>
      <c r="E531">
        <v>26</v>
      </c>
      <c r="F531">
        <v>1</v>
      </c>
      <c r="G531" t="s">
        <v>35</v>
      </c>
      <c r="L531" t="s">
        <v>47</v>
      </c>
      <c r="M531" t="s">
        <v>47</v>
      </c>
    </row>
    <row r="532" spans="1:13" x14ac:dyDescent="0.35">
      <c r="A532" s="6">
        <v>45077</v>
      </c>
      <c r="B532" t="s">
        <v>258</v>
      </c>
      <c r="C532" t="s">
        <v>53</v>
      </c>
      <c r="D532">
        <v>5</v>
      </c>
      <c r="E532">
        <v>21</v>
      </c>
      <c r="F532">
        <v>1</v>
      </c>
      <c r="G532" t="s">
        <v>35</v>
      </c>
    </row>
    <row r="533" spans="1:13" x14ac:dyDescent="0.35">
      <c r="A533" s="6">
        <v>45077</v>
      </c>
      <c r="B533" t="s">
        <v>104</v>
      </c>
      <c r="C533" t="s">
        <v>66</v>
      </c>
      <c r="E533">
        <v>5</v>
      </c>
      <c r="F533">
        <v>1</v>
      </c>
      <c r="G533" t="s">
        <v>111</v>
      </c>
      <c r="M533" t="s">
        <v>47</v>
      </c>
    </row>
    <row r="534" spans="1:13" x14ac:dyDescent="0.35">
      <c r="A534" s="6">
        <v>45077</v>
      </c>
      <c r="B534" t="s">
        <v>478</v>
      </c>
      <c r="C534" t="s">
        <v>53</v>
      </c>
      <c r="D534">
        <v>5</v>
      </c>
      <c r="E534">
        <v>23</v>
      </c>
      <c r="F534">
        <v>2</v>
      </c>
      <c r="I534" t="s">
        <v>47</v>
      </c>
      <c r="J534" t="s">
        <v>220</v>
      </c>
    </row>
    <row r="535" spans="1:13" x14ac:dyDescent="0.35">
      <c r="A535" s="6">
        <v>45077</v>
      </c>
      <c r="B535" t="s">
        <v>478</v>
      </c>
      <c r="C535" t="s">
        <v>53</v>
      </c>
      <c r="D535">
        <v>5</v>
      </c>
      <c r="E535">
        <v>23</v>
      </c>
      <c r="F535">
        <v>2</v>
      </c>
      <c r="I535" t="s">
        <v>47</v>
      </c>
      <c r="J535" t="s">
        <v>220</v>
      </c>
    </row>
    <row r="536" spans="1:13" x14ac:dyDescent="0.35">
      <c r="A536" s="6">
        <v>45077</v>
      </c>
      <c r="B536" t="s">
        <v>258</v>
      </c>
      <c r="C536" t="s">
        <v>53</v>
      </c>
      <c r="D536">
        <v>5</v>
      </c>
      <c r="E536">
        <v>19</v>
      </c>
      <c r="F536">
        <v>2</v>
      </c>
      <c r="I536" t="s">
        <v>47</v>
      </c>
      <c r="J536" t="s">
        <v>48</v>
      </c>
    </row>
    <row r="537" spans="1:13" x14ac:dyDescent="0.35">
      <c r="A537" s="6">
        <v>45077</v>
      </c>
      <c r="B537" t="s">
        <v>479</v>
      </c>
      <c r="C537" t="s">
        <v>64</v>
      </c>
      <c r="E537">
        <v>2</v>
      </c>
      <c r="F537">
        <v>1</v>
      </c>
      <c r="I537" t="s">
        <v>47</v>
      </c>
      <c r="J537" t="s">
        <v>48</v>
      </c>
      <c r="M537" t="s">
        <v>47</v>
      </c>
    </row>
    <row r="538" spans="1:13" x14ac:dyDescent="0.35">
      <c r="A538" s="6">
        <v>45077</v>
      </c>
      <c r="B538" t="s">
        <v>415</v>
      </c>
      <c r="C538" t="s">
        <v>64</v>
      </c>
      <c r="E538">
        <v>9</v>
      </c>
      <c r="F538">
        <v>3</v>
      </c>
      <c r="I538" t="s">
        <v>47</v>
      </c>
      <c r="J538" t="s">
        <v>48</v>
      </c>
      <c r="M538" t="s">
        <v>47</v>
      </c>
    </row>
    <row r="539" spans="1:13" x14ac:dyDescent="0.35">
      <c r="A539" s="6">
        <v>45077</v>
      </c>
      <c r="B539" t="s">
        <v>409</v>
      </c>
      <c r="C539" t="s">
        <v>50</v>
      </c>
      <c r="D539">
        <v>7</v>
      </c>
      <c r="E539">
        <v>22</v>
      </c>
      <c r="F539">
        <v>1</v>
      </c>
      <c r="I539" t="s">
        <v>47</v>
      </c>
      <c r="J539" t="s">
        <v>170</v>
      </c>
      <c r="M539" t="s">
        <v>47</v>
      </c>
    </row>
    <row r="540" spans="1:13" x14ac:dyDescent="0.35">
      <c r="A540" s="6">
        <v>45077</v>
      </c>
      <c r="B540" t="s">
        <v>480</v>
      </c>
      <c r="C540" t="s">
        <v>64</v>
      </c>
      <c r="E540">
        <v>12</v>
      </c>
      <c r="F540">
        <v>3</v>
      </c>
      <c r="I540" t="s">
        <v>47</v>
      </c>
      <c r="M540" t="s">
        <v>47</v>
      </c>
    </row>
    <row r="541" spans="1:13" x14ac:dyDescent="0.35">
      <c r="A541" s="6">
        <v>45077</v>
      </c>
      <c r="B541" t="s">
        <v>138</v>
      </c>
      <c r="C541" t="s">
        <v>46</v>
      </c>
      <c r="D541">
        <v>8</v>
      </c>
      <c r="E541">
        <v>26</v>
      </c>
      <c r="F541">
        <v>1</v>
      </c>
      <c r="I541" t="s">
        <v>47</v>
      </c>
      <c r="J541" t="s">
        <v>481</v>
      </c>
      <c r="M541" t="s">
        <v>47</v>
      </c>
    </row>
    <row r="542" spans="1:13" x14ac:dyDescent="0.35">
      <c r="A542" s="6">
        <v>45077</v>
      </c>
      <c r="B542" t="s">
        <v>259</v>
      </c>
      <c r="C542" t="s">
        <v>53</v>
      </c>
      <c r="D542">
        <v>5</v>
      </c>
      <c r="E542">
        <v>25</v>
      </c>
      <c r="F542">
        <v>1</v>
      </c>
      <c r="I542" t="s">
        <v>47</v>
      </c>
      <c r="J542" t="s">
        <v>48</v>
      </c>
      <c r="M542" t="s">
        <v>47</v>
      </c>
    </row>
    <row r="543" spans="1:13" x14ac:dyDescent="0.35">
      <c r="A543" s="6">
        <v>45078</v>
      </c>
      <c r="B543" t="s">
        <v>314</v>
      </c>
      <c r="C543" t="s">
        <v>59</v>
      </c>
      <c r="D543">
        <v>3</v>
      </c>
      <c r="E543">
        <v>14</v>
      </c>
      <c r="F543">
        <v>2</v>
      </c>
      <c r="G543" t="s">
        <v>38</v>
      </c>
    </row>
    <row r="544" spans="1:13" x14ac:dyDescent="0.35">
      <c r="A544" s="6">
        <v>45078</v>
      </c>
      <c r="B544" t="s">
        <v>314</v>
      </c>
      <c r="C544" t="s">
        <v>53</v>
      </c>
      <c r="D544">
        <v>4</v>
      </c>
      <c r="E544">
        <v>24</v>
      </c>
      <c r="F544">
        <v>2</v>
      </c>
      <c r="G544" t="s">
        <v>98</v>
      </c>
    </row>
    <row r="545" spans="1:13" x14ac:dyDescent="0.35">
      <c r="A545" s="6">
        <v>45078</v>
      </c>
      <c r="B545" t="s">
        <v>314</v>
      </c>
      <c r="C545" t="s">
        <v>53</v>
      </c>
      <c r="D545">
        <v>4</v>
      </c>
      <c r="E545">
        <v>24</v>
      </c>
      <c r="F545">
        <v>2</v>
      </c>
      <c r="G545" t="s">
        <v>293</v>
      </c>
    </row>
    <row r="546" spans="1:13" x14ac:dyDescent="0.35">
      <c r="A546" s="6">
        <v>45078</v>
      </c>
      <c r="B546" t="s">
        <v>475</v>
      </c>
      <c r="C546" t="s">
        <v>130</v>
      </c>
      <c r="E546">
        <v>25</v>
      </c>
      <c r="F546">
        <v>2</v>
      </c>
      <c r="I546" t="s">
        <v>47</v>
      </c>
      <c r="J546" t="s">
        <v>48</v>
      </c>
    </row>
    <row r="547" spans="1:13" x14ac:dyDescent="0.35">
      <c r="A547" s="6">
        <v>45078</v>
      </c>
      <c r="B547" t="s">
        <v>476</v>
      </c>
      <c r="C547" t="s">
        <v>50</v>
      </c>
      <c r="D547">
        <v>8</v>
      </c>
      <c r="E547">
        <v>19</v>
      </c>
      <c r="F547">
        <v>3</v>
      </c>
      <c r="I547" t="s">
        <v>47</v>
      </c>
    </row>
    <row r="548" spans="1:13" x14ac:dyDescent="0.35">
      <c r="A548" s="6">
        <v>45078</v>
      </c>
      <c r="B548" t="s">
        <v>258</v>
      </c>
      <c r="C548" t="s">
        <v>53</v>
      </c>
      <c r="D548">
        <v>5</v>
      </c>
      <c r="E548">
        <v>24</v>
      </c>
      <c r="F548">
        <v>2</v>
      </c>
      <c r="G548" t="s">
        <v>35</v>
      </c>
    </row>
    <row r="549" spans="1:13" x14ac:dyDescent="0.35">
      <c r="A549" s="6">
        <v>45078</v>
      </c>
      <c r="B549" t="s">
        <v>477</v>
      </c>
      <c r="C549" t="s">
        <v>53</v>
      </c>
      <c r="E549">
        <v>23</v>
      </c>
      <c r="F549">
        <v>2</v>
      </c>
      <c r="I549" t="s">
        <v>47</v>
      </c>
    </row>
    <row r="550" spans="1:13" x14ac:dyDescent="0.35">
      <c r="A550" s="6">
        <v>45078</v>
      </c>
      <c r="B550" t="s">
        <v>258</v>
      </c>
      <c r="C550" t="s">
        <v>53</v>
      </c>
      <c r="D550">
        <v>5</v>
      </c>
      <c r="E550">
        <v>24</v>
      </c>
      <c r="F550">
        <v>2</v>
      </c>
      <c r="G550" t="s">
        <v>35</v>
      </c>
    </row>
    <row r="551" spans="1:13" x14ac:dyDescent="0.35">
      <c r="A551" s="6">
        <v>45078</v>
      </c>
      <c r="B551" t="s">
        <v>477</v>
      </c>
      <c r="C551" t="s">
        <v>53</v>
      </c>
      <c r="E551">
        <v>23</v>
      </c>
      <c r="F551">
        <v>2</v>
      </c>
      <c r="I551" t="s">
        <v>47</v>
      </c>
    </row>
    <row r="552" spans="1:13" x14ac:dyDescent="0.35">
      <c r="A552" s="6">
        <v>45079</v>
      </c>
      <c r="B552" t="s">
        <v>99</v>
      </c>
      <c r="C552" t="s">
        <v>53</v>
      </c>
      <c r="D552">
        <v>4</v>
      </c>
      <c r="E552">
        <v>24</v>
      </c>
      <c r="F552">
        <v>2</v>
      </c>
      <c r="G552" t="s">
        <v>35</v>
      </c>
      <c r="M552" t="s">
        <v>47</v>
      </c>
    </row>
    <row r="553" spans="1:13" x14ac:dyDescent="0.35">
      <c r="A553" s="6">
        <v>45079</v>
      </c>
      <c r="B553" t="s">
        <v>471</v>
      </c>
      <c r="C553" t="s">
        <v>64</v>
      </c>
      <c r="E553">
        <v>7</v>
      </c>
      <c r="F553">
        <v>2</v>
      </c>
      <c r="G553" t="s">
        <v>189</v>
      </c>
      <c r="M553" t="s">
        <v>47</v>
      </c>
    </row>
    <row r="554" spans="1:13" x14ac:dyDescent="0.35">
      <c r="A554" s="6">
        <v>45079</v>
      </c>
      <c r="B554" t="s">
        <v>471</v>
      </c>
      <c r="C554" t="s">
        <v>64</v>
      </c>
      <c r="E554">
        <v>7</v>
      </c>
      <c r="F554">
        <v>2</v>
      </c>
      <c r="I554" t="s">
        <v>47</v>
      </c>
      <c r="J554" t="s">
        <v>48</v>
      </c>
      <c r="M554" t="s">
        <v>47</v>
      </c>
    </row>
    <row r="555" spans="1:13" x14ac:dyDescent="0.35">
      <c r="A555" s="6">
        <v>45079</v>
      </c>
      <c r="B555" t="s">
        <v>199</v>
      </c>
      <c r="C555" t="s">
        <v>59</v>
      </c>
      <c r="D555">
        <v>1</v>
      </c>
      <c r="E555">
        <v>3</v>
      </c>
      <c r="F555">
        <v>2</v>
      </c>
      <c r="I555" t="s">
        <v>47</v>
      </c>
      <c r="J555" t="s">
        <v>48</v>
      </c>
      <c r="M555" t="s">
        <v>47</v>
      </c>
    </row>
    <row r="556" spans="1:13" x14ac:dyDescent="0.35">
      <c r="A556" s="6">
        <v>45079</v>
      </c>
      <c r="B556" t="s">
        <v>99</v>
      </c>
      <c r="C556" t="s">
        <v>53</v>
      </c>
      <c r="D556">
        <v>4</v>
      </c>
      <c r="E556">
        <v>24</v>
      </c>
      <c r="F556">
        <v>2</v>
      </c>
      <c r="I556" t="s">
        <v>47</v>
      </c>
      <c r="M556" t="s">
        <v>47</v>
      </c>
    </row>
    <row r="557" spans="1:13" x14ac:dyDescent="0.35">
      <c r="A557" s="6">
        <v>45079</v>
      </c>
      <c r="B557" t="s">
        <v>225</v>
      </c>
      <c r="C557" t="s">
        <v>66</v>
      </c>
      <c r="E557">
        <v>4</v>
      </c>
      <c r="F557">
        <v>1</v>
      </c>
      <c r="I557" t="s">
        <v>47</v>
      </c>
      <c r="J557" t="s">
        <v>48</v>
      </c>
    </row>
    <row r="558" spans="1:13" x14ac:dyDescent="0.35">
      <c r="A558" s="6">
        <v>45079</v>
      </c>
      <c r="B558" t="s">
        <v>150</v>
      </c>
      <c r="C558" t="s">
        <v>59</v>
      </c>
      <c r="D558">
        <v>2</v>
      </c>
      <c r="E558">
        <v>32</v>
      </c>
      <c r="F558">
        <v>4</v>
      </c>
      <c r="I558" t="s">
        <v>47</v>
      </c>
      <c r="J558" t="s">
        <v>360</v>
      </c>
    </row>
    <row r="559" spans="1:13" x14ac:dyDescent="0.35">
      <c r="A559" s="6">
        <v>45082</v>
      </c>
      <c r="B559" t="s">
        <v>501</v>
      </c>
      <c r="C559" t="s">
        <v>74</v>
      </c>
      <c r="D559">
        <v>10</v>
      </c>
      <c r="E559">
        <v>7</v>
      </c>
      <c r="F559">
        <v>1</v>
      </c>
      <c r="I559" t="s">
        <v>47</v>
      </c>
    </row>
    <row r="560" spans="1:13" x14ac:dyDescent="0.35">
      <c r="A560" s="6">
        <v>45083</v>
      </c>
      <c r="B560" t="s">
        <v>494</v>
      </c>
      <c r="C560" t="s">
        <v>53</v>
      </c>
      <c r="D560">
        <v>5</v>
      </c>
      <c r="E560">
        <v>1</v>
      </c>
      <c r="F560">
        <v>1</v>
      </c>
      <c r="I560" t="s">
        <v>47</v>
      </c>
      <c r="J560" t="s">
        <v>48</v>
      </c>
      <c r="M560" t="s">
        <v>47</v>
      </c>
    </row>
    <row r="561" spans="1:13" x14ac:dyDescent="0.35">
      <c r="A561" s="6">
        <v>45083</v>
      </c>
      <c r="B561" t="s">
        <v>496</v>
      </c>
      <c r="C561" t="s">
        <v>46</v>
      </c>
      <c r="D561">
        <v>10</v>
      </c>
      <c r="E561">
        <v>13</v>
      </c>
      <c r="F561">
        <v>2</v>
      </c>
      <c r="I561" t="s">
        <v>47</v>
      </c>
    </row>
    <row r="562" spans="1:13" x14ac:dyDescent="0.35">
      <c r="A562" s="6">
        <v>45083</v>
      </c>
      <c r="B562" t="s">
        <v>497</v>
      </c>
      <c r="C562" t="s">
        <v>46</v>
      </c>
      <c r="D562" t="s">
        <v>498</v>
      </c>
      <c r="E562">
        <v>6</v>
      </c>
      <c r="F562">
        <v>2</v>
      </c>
      <c r="I562" t="s">
        <v>47</v>
      </c>
      <c r="J562" t="s">
        <v>48</v>
      </c>
    </row>
    <row r="563" spans="1:13" x14ac:dyDescent="0.35">
      <c r="A563" s="6">
        <v>45083</v>
      </c>
      <c r="B563" t="s">
        <v>401</v>
      </c>
      <c r="C563" t="s">
        <v>121</v>
      </c>
      <c r="D563">
        <v>3</v>
      </c>
      <c r="E563">
        <v>19</v>
      </c>
      <c r="F563">
        <v>3</v>
      </c>
      <c r="I563" t="s">
        <v>47</v>
      </c>
      <c r="J563" t="s">
        <v>220</v>
      </c>
      <c r="M563" t="s">
        <v>47</v>
      </c>
    </row>
    <row r="564" spans="1:13" x14ac:dyDescent="0.35">
      <c r="A564" s="6">
        <v>45083</v>
      </c>
      <c r="B564" t="s">
        <v>380</v>
      </c>
      <c r="C564" t="s">
        <v>66</v>
      </c>
      <c r="D564" t="s">
        <v>392</v>
      </c>
      <c r="E564">
        <v>6</v>
      </c>
      <c r="F564">
        <v>1</v>
      </c>
      <c r="I564" t="s">
        <v>47</v>
      </c>
      <c r="J564" t="s">
        <v>48</v>
      </c>
    </row>
    <row r="565" spans="1:13" x14ac:dyDescent="0.35">
      <c r="A565" s="6">
        <v>45083</v>
      </c>
      <c r="B565" t="s">
        <v>499</v>
      </c>
      <c r="C565" t="s">
        <v>66</v>
      </c>
      <c r="D565" t="s">
        <v>353</v>
      </c>
      <c r="E565">
        <v>7</v>
      </c>
      <c r="F565">
        <v>2</v>
      </c>
      <c r="I565" t="s">
        <v>47</v>
      </c>
      <c r="J565" t="s">
        <v>170</v>
      </c>
    </row>
    <row r="566" spans="1:13" x14ac:dyDescent="0.35">
      <c r="A566" s="6">
        <v>45083</v>
      </c>
      <c r="B566" t="s">
        <v>500</v>
      </c>
      <c r="C566" t="s">
        <v>53</v>
      </c>
      <c r="D566">
        <v>6</v>
      </c>
      <c r="E566">
        <v>30</v>
      </c>
      <c r="F566">
        <v>2</v>
      </c>
      <c r="I566" t="s">
        <v>47</v>
      </c>
      <c r="J566" t="s">
        <v>48</v>
      </c>
    </row>
    <row r="567" spans="1:13" x14ac:dyDescent="0.35">
      <c r="A567" s="6">
        <v>45083</v>
      </c>
      <c r="B567" t="s">
        <v>500</v>
      </c>
      <c r="C567" t="s">
        <v>53</v>
      </c>
      <c r="D567">
        <v>6</v>
      </c>
      <c r="E567">
        <v>30</v>
      </c>
      <c r="F567">
        <v>2</v>
      </c>
      <c r="I567" t="s">
        <v>47</v>
      </c>
      <c r="J567" t="s">
        <v>48</v>
      </c>
    </row>
    <row r="568" spans="1:13" x14ac:dyDescent="0.35">
      <c r="A568" s="6">
        <v>45083</v>
      </c>
      <c r="B568" t="s">
        <v>225</v>
      </c>
      <c r="C568" t="s">
        <v>225</v>
      </c>
      <c r="E568">
        <v>11</v>
      </c>
      <c r="F568">
        <v>5</v>
      </c>
      <c r="I568" t="s">
        <v>47</v>
      </c>
      <c r="J568" t="s">
        <v>48</v>
      </c>
    </row>
    <row r="569" spans="1:13" x14ac:dyDescent="0.35">
      <c r="A569" s="6">
        <v>45084</v>
      </c>
      <c r="B569" t="s">
        <v>315</v>
      </c>
      <c r="C569" t="s">
        <v>144</v>
      </c>
      <c r="D569">
        <v>6</v>
      </c>
      <c r="E569">
        <v>27</v>
      </c>
      <c r="F569">
        <v>2</v>
      </c>
      <c r="G569" t="s">
        <v>35</v>
      </c>
    </row>
    <row r="570" spans="1:13" x14ac:dyDescent="0.35">
      <c r="A570" s="6">
        <v>45084</v>
      </c>
      <c r="B570" t="s">
        <v>315</v>
      </c>
      <c r="C570" t="s">
        <v>144</v>
      </c>
      <c r="D570">
        <v>6</v>
      </c>
      <c r="E570">
        <v>27</v>
      </c>
      <c r="F570">
        <v>2</v>
      </c>
      <c r="G570" t="s">
        <v>35</v>
      </c>
    </row>
    <row r="571" spans="1:13" x14ac:dyDescent="0.35">
      <c r="A571" s="6">
        <v>45084</v>
      </c>
      <c r="B571" t="s">
        <v>489</v>
      </c>
      <c r="C571" t="s">
        <v>46</v>
      </c>
      <c r="D571">
        <v>7</v>
      </c>
      <c r="E571">
        <v>19</v>
      </c>
      <c r="F571">
        <v>1</v>
      </c>
      <c r="I571" t="s">
        <v>47</v>
      </c>
      <c r="J571" t="s">
        <v>48</v>
      </c>
      <c r="M571" t="s">
        <v>47</v>
      </c>
    </row>
    <row r="572" spans="1:13" x14ac:dyDescent="0.35">
      <c r="A572" s="6">
        <v>45084</v>
      </c>
      <c r="B572" t="s">
        <v>490</v>
      </c>
      <c r="C572" t="s">
        <v>46</v>
      </c>
      <c r="D572">
        <v>8</v>
      </c>
      <c r="E572">
        <v>21</v>
      </c>
      <c r="F572">
        <v>2</v>
      </c>
      <c r="I572" t="s">
        <v>47</v>
      </c>
    </row>
    <row r="573" spans="1:13" x14ac:dyDescent="0.35">
      <c r="A573" s="6">
        <v>45084</v>
      </c>
      <c r="B573" t="s">
        <v>491</v>
      </c>
      <c r="C573" t="s">
        <v>46</v>
      </c>
      <c r="D573">
        <v>8</v>
      </c>
      <c r="E573">
        <v>18</v>
      </c>
      <c r="F573">
        <v>2</v>
      </c>
      <c r="I573" t="s">
        <v>47</v>
      </c>
      <c r="J573" t="s">
        <v>48</v>
      </c>
    </row>
    <row r="574" spans="1:13" x14ac:dyDescent="0.35">
      <c r="A574" s="6">
        <v>45084</v>
      </c>
      <c r="B574" t="s">
        <v>492</v>
      </c>
      <c r="C574" t="s">
        <v>64</v>
      </c>
      <c r="E574">
        <v>12</v>
      </c>
      <c r="F574">
        <v>3</v>
      </c>
      <c r="I574" t="s">
        <v>47</v>
      </c>
      <c r="J574" t="s">
        <v>48</v>
      </c>
      <c r="M574" t="s">
        <v>47</v>
      </c>
    </row>
    <row r="575" spans="1:13" x14ac:dyDescent="0.35">
      <c r="A575" s="6">
        <v>45084</v>
      </c>
      <c r="B575" t="s">
        <v>493</v>
      </c>
      <c r="C575" t="s">
        <v>46</v>
      </c>
      <c r="D575">
        <v>10</v>
      </c>
      <c r="E575">
        <v>3</v>
      </c>
      <c r="F575">
        <v>2</v>
      </c>
      <c r="I575" t="s">
        <v>47</v>
      </c>
      <c r="J575" t="s">
        <v>48</v>
      </c>
    </row>
    <row r="576" spans="1:13" x14ac:dyDescent="0.35">
      <c r="A576" s="6">
        <v>45084</v>
      </c>
      <c r="B576" t="s">
        <v>49</v>
      </c>
      <c r="C576" t="s">
        <v>59</v>
      </c>
      <c r="D576">
        <v>4</v>
      </c>
      <c r="E576">
        <v>12</v>
      </c>
      <c r="F576">
        <v>1</v>
      </c>
      <c r="I576" t="s">
        <v>47</v>
      </c>
      <c r="J576" t="s">
        <v>220</v>
      </c>
    </row>
    <row r="577" spans="1:13" x14ac:dyDescent="0.35">
      <c r="A577" s="6">
        <v>45084</v>
      </c>
      <c r="B577" t="s">
        <v>495</v>
      </c>
      <c r="C577" t="s">
        <v>46</v>
      </c>
      <c r="D577">
        <v>7</v>
      </c>
      <c r="E577">
        <v>16</v>
      </c>
      <c r="F577">
        <v>1</v>
      </c>
      <c r="I577" t="s">
        <v>47</v>
      </c>
      <c r="J577" t="s">
        <v>48</v>
      </c>
      <c r="M577" t="s">
        <v>47</v>
      </c>
    </row>
    <row r="578" spans="1:13" x14ac:dyDescent="0.35">
      <c r="A578" s="6">
        <v>45085</v>
      </c>
      <c r="B578" t="s">
        <v>472</v>
      </c>
      <c r="C578" t="s">
        <v>53</v>
      </c>
      <c r="D578">
        <v>6</v>
      </c>
      <c r="E578">
        <v>8</v>
      </c>
      <c r="F578">
        <v>2</v>
      </c>
      <c r="G578" t="s">
        <v>195</v>
      </c>
    </row>
    <row r="579" spans="1:13" x14ac:dyDescent="0.35">
      <c r="A579" s="6">
        <v>45085</v>
      </c>
      <c r="B579" t="s">
        <v>473</v>
      </c>
      <c r="C579" t="s">
        <v>403</v>
      </c>
      <c r="E579">
        <v>18</v>
      </c>
      <c r="F579">
        <v>1</v>
      </c>
      <c r="G579" t="s">
        <v>34</v>
      </c>
    </row>
    <row r="580" spans="1:13" x14ac:dyDescent="0.35">
      <c r="A580" s="6">
        <v>45085</v>
      </c>
      <c r="B580" t="s">
        <v>485</v>
      </c>
      <c r="C580" t="s">
        <v>46</v>
      </c>
      <c r="D580" t="s">
        <v>486</v>
      </c>
      <c r="E580">
        <v>7</v>
      </c>
      <c r="F580">
        <v>2</v>
      </c>
      <c r="I580" t="s">
        <v>47</v>
      </c>
      <c r="M580" t="s">
        <v>47</v>
      </c>
    </row>
    <row r="581" spans="1:13" x14ac:dyDescent="0.35">
      <c r="A581" s="6">
        <v>45085</v>
      </c>
      <c r="B581" t="s">
        <v>247</v>
      </c>
      <c r="C581" t="s">
        <v>46</v>
      </c>
      <c r="D581">
        <v>7</v>
      </c>
      <c r="E581">
        <v>20</v>
      </c>
      <c r="F581">
        <v>1</v>
      </c>
      <c r="I581" t="s">
        <v>47</v>
      </c>
      <c r="J581" t="s">
        <v>170</v>
      </c>
      <c r="M581" t="s">
        <v>47</v>
      </c>
    </row>
    <row r="582" spans="1:13" x14ac:dyDescent="0.35">
      <c r="A582" s="6">
        <v>45085</v>
      </c>
      <c r="B582" t="s">
        <v>487</v>
      </c>
      <c r="C582" t="s">
        <v>59</v>
      </c>
      <c r="D582">
        <v>3</v>
      </c>
      <c r="E582">
        <v>21</v>
      </c>
      <c r="F582">
        <v>2</v>
      </c>
      <c r="I582" t="s">
        <v>47</v>
      </c>
      <c r="J582" t="s">
        <v>48</v>
      </c>
      <c r="M582" t="s">
        <v>47</v>
      </c>
    </row>
    <row r="583" spans="1:13" x14ac:dyDescent="0.35">
      <c r="A583" s="6">
        <v>45085</v>
      </c>
      <c r="B583" t="s">
        <v>487</v>
      </c>
      <c r="C583" t="s">
        <v>59</v>
      </c>
      <c r="D583">
        <v>3</v>
      </c>
      <c r="E583">
        <v>21</v>
      </c>
      <c r="F583">
        <v>2</v>
      </c>
      <c r="I583" t="s">
        <v>47</v>
      </c>
      <c r="J583" t="s">
        <v>48</v>
      </c>
      <c r="M583" t="s">
        <v>47</v>
      </c>
    </row>
    <row r="584" spans="1:13" x14ac:dyDescent="0.35">
      <c r="A584" s="6">
        <v>45085</v>
      </c>
      <c r="B584" t="s">
        <v>488</v>
      </c>
      <c r="C584" t="s">
        <v>46</v>
      </c>
      <c r="D584">
        <v>8</v>
      </c>
      <c r="E584">
        <v>10</v>
      </c>
      <c r="F584">
        <v>2</v>
      </c>
      <c r="I584" t="s">
        <v>47</v>
      </c>
      <c r="J584" t="s">
        <v>170</v>
      </c>
    </row>
    <row r="585" spans="1:13" x14ac:dyDescent="0.35">
      <c r="A585" s="6">
        <v>45085</v>
      </c>
      <c r="B585" t="s">
        <v>247</v>
      </c>
      <c r="C585" t="s">
        <v>46</v>
      </c>
      <c r="D585">
        <v>7</v>
      </c>
      <c r="E585">
        <v>24</v>
      </c>
      <c r="F585">
        <v>1</v>
      </c>
      <c r="I585" t="s">
        <v>47</v>
      </c>
      <c r="M585" t="s">
        <v>47</v>
      </c>
    </row>
    <row r="586" spans="1:13" x14ac:dyDescent="0.35">
      <c r="A586" s="6">
        <v>45085</v>
      </c>
      <c r="B586" t="s">
        <v>380</v>
      </c>
      <c r="C586" t="s">
        <v>66</v>
      </c>
      <c r="D586" t="s">
        <v>392</v>
      </c>
      <c r="E586">
        <v>7</v>
      </c>
      <c r="F586">
        <v>1</v>
      </c>
      <c r="I586" t="s">
        <v>47</v>
      </c>
      <c r="J586" t="s">
        <v>48</v>
      </c>
    </row>
    <row r="587" spans="1:13" x14ac:dyDescent="0.35">
      <c r="A587" s="6">
        <v>45086</v>
      </c>
      <c r="B587" t="s">
        <v>459</v>
      </c>
      <c r="C587" t="s">
        <v>53</v>
      </c>
      <c r="D587">
        <v>4</v>
      </c>
      <c r="E587">
        <v>23</v>
      </c>
      <c r="F587">
        <v>3</v>
      </c>
      <c r="G587" t="s">
        <v>195</v>
      </c>
      <c r="L587" t="s">
        <v>47</v>
      </c>
      <c r="M587" t="s">
        <v>47</v>
      </c>
    </row>
    <row r="588" spans="1:13" x14ac:dyDescent="0.35">
      <c r="A588" s="6">
        <v>45086</v>
      </c>
      <c r="B588" t="s">
        <v>483</v>
      </c>
      <c r="C588" t="s">
        <v>46</v>
      </c>
      <c r="D588">
        <v>8</v>
      </c>
      <c r="E588">
        <v>36</v>
      </c>
      <c r="F588">
        <v>3</v>
      </c>
      <c r="I588" t="s">
        <v>47</v>
      </c>
      <c r="J588" t="s">
        <v>48</v>
      </c>
    </row>
    <row r="589" spans="1:13" x14ac:dyDescent="0.35">
      <c r="A589" s="6">
        <v>45086</v>
      </c>
      <c r="B589" t="s">
        <v>484</v>
      </c>
      <c r="C589" t="s">
        <v>59</v>
      </c>
      <c r="D589">
        <v>0</v>
      </c>
      <c r="E589">
        <v>23</v>
      </c>
      <c r="F589">
        <v>2</v>
      </c>
      <c r="I589" t="s">
        <v>47</v>
      </c>
      <c r="J589" t="s">
        <v>48</v>
      </c>
      <c r="M589" t="s">
        <v>47</v>
      </c>
    </row>
    <row r="590" spans="1:13" x14ac:dyDescent="0.35">
      <c r="A590" s="6">
        <v>45086</v>
      </c>
      <c r="B590" t="s">
        <v>483</v>
      </c>
      <c r="C590" t="s">
        <v>46</v>
      </c>
      <c r="D590">
        <v>8</v>
      </c>
      <c r="E590">
        <v>19</v>
      </c>
      <c r="F590">
        <v>1</v>
      </c>
      <c r="I590" t="s">
        <v>47</v>
      </c>
      <c r="J590" t="s">
        <v>48</v>
      </c>
    </row>
    <row r="591" spans="1:13" x14ac:dyDescent="0.35">
      <c r="A591" s="6">
        <v>45086</v>
      </c>
      <c r="B591" t="s">
        <v>483</v>
      </c>
      <c r="C591" t="s">
        <v>46</v>
      </c>
      <c r="D591">
        <v>8</v>
      </c>
      <c r="E591">
        <v>19</v>
      </c>
      <c r="F591">
        <v>1</v>
      </c>
      <c r="I591" t="s">
        <v>47</v>
      </c>
      <c r="J591" t="s">
        <v>48</v>
      </c>
    </row>
    <row r="592" spans="1:13" x14ac:dyDescent="0.35">
      <c r="A592" s="6">
        <v>45086</v>
      </c>
      <c r="B592" t="s">
        <v>507</v>
      </c>
      <c r="C592" t="s">
        <v>53</v>
      </c>
      <c r="D592">
        <v>5</v>
      </c>
      <c r="E592">
        <v>22</v>
      </c>
      <c r="F592">
        <v>1</v>
      </c>
      <c r="I592" t="s">
        <v>47</v>
      </c>
      <c r="J592" t="s">
        <v>220</v>
      </c>
      <c r="M592" t="s">
        <v>47</v>
      </c>
    </row>
    <row r="593" spans="1:13" x14ac:dyDescent="0.35">
      <c r="A593" s="6">
        <v>45089</v>
      </c>
      <c r="B593" t="s">
        <v>388</v>
      </c>
      <c r="C593" t="s">
        <v>46</v>
      </c>
      <c r="D593">
        <v>8</v>
      </c>
      <c r="E593">
        <v>25</v>
      </c>
      <c r="F593">
        <v>2</v>
      </c>
      <c r="I593" t="s">
        <v>47</v>
      </c>
      <c r="J593" t="s">
        <v>48</v>
      </c>
      <c r="M593" t="s">
        <v>47</v>
      </c>
    </row>
    <row r="594" spans="1:13" x14ac:dyDescent="0.35">
      <c r="A594" s="6">
        <v>45089</v>
      </c>
      <c r="B594" t="s">
        <v>388</v>
      </c>
      <c r="C594" t="s">
        <v>46</v>
      </c>
      <c r="D594">
        <v>8</v>
      </c>
      <c r="E594">
        <v>25</v>
      </c>
      <c r="F594">
        <v>2</v>
      </c>
      <c r="I594" t="s">
        <v>47</v>
      </c>
      <c r="J594" t="s">
        <v>48</v>
      </c>
      <c r="M594" t="s">
        <v>47</v>
      </c>
    </row>
    <row r="595" spans="1:13" x14ac:dyDescent="0.35">
      <c r="A595" s="6">
        <v>45089</v>
      </c>
      <c r="B595" t="s">
        <v>505</v>
      </c>
      <c r="C595" t="s">
        <v>53</v>
      </c>
      <c r="D595">
        <v>6</v>
      </c>
      <c r="E595">
        <v>33</v>
      </c>
      <c r="F595">
        <v>2</v>
      </c>
      <c r="I595" t="s">
        <v>47</v>
      </c>
      <c r="J595" t="s">
        <v>48</v>
      </c>
    </row>
    <row r="596" spans="1:13" x14ac:dyDescent="0.35">
      <c r="A596" s="6">
        <v>45089</v>
      </c>
      <c r="B596" t="s">
        <v>505</v>
      </c>
      <c r="C596" t="s">
        <v>53</v>
      </c>
      <c r="D596">
        <v>6</v>
      </c>
      <c r="E596">
        <v>33</v>
      </c>
      <c r="F596">
        <v>2</v>
      </c>
      <c r="I596" t="s">
        <v>47</v>
      </c>
      <c r="J596" t="s">
        <v>48</v>
      </c>
    </row>
    <row r="597" spans="1:13" x14ac:dyDescent="0.35">
      <c r="A597" s="6">
        <v>45090</v>
      </c>
      <c r="B597" t="s">
        <v>316</v>
      </c>
      <c r="C597" t="s">
        <v>144</v>
      </c>
      <c r="D597">
        <v>4</v>
      </c>
      <c r="E597">
        <v>24</v>
      </c>
      <c r="F597">
        <v>2</v>
      </c>
      <c r="G597" t="s">
        <v>195</v>
      </c>
    </row>
    <row r="598" spans="1:13" x14ac:dyDescent="0.35">
      <c r="A598" s="6">
        <v>45090</v>
      </c>
      <c r="B598" t="s">
        <v>388</v>
      </c>
      <c r="C598" t="s">
        <v>46</v>
      </c>
      <c r="D598">
        <v>8</v>
      </c>
      <c r="E598">
        <v>24</v>
      </c>
      <c r="F598">
        <v>2</v>
      </c>
      <c r="I598" t="s">
        <v>47</v>
      </c>
      <c r="J598" t="s">
        <v>48</v>
      </c>
      <c r="M598" t="s">
        <v>47</v>
      </c>
    </row>
    <row r="599" spans="1:13" x14ac:dyDescent="0.35">
      <c r="A599" s="6">
        <v>45090</v>
      </c>
      <c r="B599" t="s">
        <v>388</v>
      </c>
      <c r="C599" t="s">
        <v>46</v>
      </c>
      <c r="D599">
        <v>8</v>
      </c>
      <c r="E599">
        <v>24</v>
      </c>
      <c r="F599">
        <v>2</v>
      </c>
      <c r="I599" t="s">
        <v>47</v>
      </c>
      <c r="J599" t="s">
        <v>48</v>
      </c>
      <c r="M599" t="s">
        <v>47</v>
      </c>
    </row>
    <row r="600" spans="1:13" x14ac:dyDescent="0.35">
      <c r="A600" s="6">
        <v>45090</v>
      </c>
      <c r="B600" t="s">
        <v>167</v>
      </c>
      <c r="C600" t="s">
        <v>46</v>
      </c>
      <c r="E600">
        <v>8</v>
      </c>
      <c r="F600">
        <v>2</v>
      </c>
      <c r="I600" t="s">
        <v>47</v>
      </c>
      <c r="J600" t="s">
        <v>48</v>
      </c>
    </row>
    <row r="601" spans="1:13" x14ac:dyDescent="0.35">
      <c r="A601" s="6">
        <v>45090</v>
      </c>
      <c r="B601" t="s">
        <v>516</v>
      </c>
      <c r="C601" t="s">
        <v>46</v>
      </c>
      <c r="D601">
        <v>5</v>
      </c>
      <c r="E601">
        <v>26</v>
      </c>
      <c r="F601">
        <v>3</v>
      </c>
      <c r="I601" t="s">
        <v>47</v>
      </c>
      <c r="J601" t="s">
        <v>48</v>
      </c>
    </row>
    <row r="602" spans="1:13" x14ac:dyDescent="0.35">
      <c r="A602" s="6">
        <v>45090</v>
      </c>
      <c r="B602" t="s">
        <v>95</v>
      </c>
      <c r="C602" t="s">
        <v>59</v>
      </c>
      <c r="D602">
        <v>2</v>
      </c>
      <c r="E602">
        <v>20</v>
      </c>
      <c r="F602">
        <v>6</v>
      </c>
      <c r="I602" t="s">
        <v>47</v>
      </c>
      <c r="J602" t="s">
        <v>48</v>
      </c>
    </row>
    <row r="603" spans="1:13" x14ac:dyDescent="0.35">
      <c r="A603" s="6">
        <v>45090</v>
      </c>
      <c r="B603" t="s">
        <v>517</v>
      </c>
      <c r="C603" t="s">
        <v>64</v>
      </c>
      <c r="E603">
        <v>17</v>
      </c>
      <c r="F603">
        <v>4</v>
      </c>
      <c r="I603" t="s">
        <v>47</v>
      </c>
      <c r="J603" t="s">
        <v>48</v>
      </c>
      <c r="M603" t="s">
        <v>47</v>
      </c>
    </row>
    <row r="604" spans="1:13" x14ac:dyDescent="0.35">
      <c r="A604" s="6">
        <v>45090</v>
      </c>
      <c r="B604" t="s">
        <v>516</v>
      </c>
      <c r="C604" t="s">
        <v>53</v>
      </c>
      <c r="D604">
        <v>5</v>
      </c>
      <c r="E604">
        <v>27</v>
      </c>
      <c r="F604">
        <v>3</v>
      </c>
      <c r="I604" t="s">
        <v>47</v>
      </c>
      <c r="J604" t="s">
        <v>48</v>
      </c>
    </row>
    <row r="605" spans="1:13" x14ac:dyDescent="0.35">
      <c r="A605" s="6">
        <v>45090</v>
      </c>
      <c r="B605" t="s">
        <v>518</v>
      </c>
      <c r="C605" t="s">
        <v>46</v>
      </c>
      <c r="D605">
        <v>9</v>
      </c>
      <c r="E605">
        <v>2</v>
      </c>
      <c r="F605">
        <v>1</v>
      </c>
      <c r="I605" t="s">
        <v>47</v>
      </c>
      <c r="J605" t="s">
        <v>48</v>
      </c>
    </row>
    <row r="606" spans="1:13" x14ac:dyDescent="0.35">
      <c r="A606" s="6">
        <v>45091</v>
      </c>
      <c r="B606" t="s">
        <v>316</v>
      </c>
      <c r="C606" t="s">
        <v>144</v>
      </c>
      <c r="D606">
        <v>4</v>
      </c>
      <c r="E606">
        <v>24</v>
      </c>
      <c r="F606">
        <v>2</v>
      </c>
      <c r="G606" t="s">
        <v>195</v>
      </c>
    </row>
    <row r="607" spans="1:13" x14ac:dyDescent="0.35">
      <c r="A607" s="6">
        <v>45091</v>
      </c>
      <c r="B607" t="s">
        <v>513</v>
      </c>
      <c r="C607" t="s">
        <v>53</v>
      </c>
      <c r="D607">
        <v>5</v>
      </c>
      <c r="E607">
        <v>33</v>
      </c>
      <c r="F607">
        <v>3</v>
      </c>
      <c r="I607" t="s">
        <v>47</v>
      </c>
    </row>
    <row r="608" spans="1:13" x14ac:dyDescent="0.35">
      <c r="A608" s="6">
        <v>45091</v>
      </c>
      <c r="B608" t="s">
        <v>513</v>
      </c>
      <c r="C608" t="s">
        <v>53</v>
      </c>
      <c r="D608">
        <v>5</v>
      </c>
      <c r="E608">
        <v>33</v>
      </c>
      <c r="F608">
        <v>3</v>
      </c>
      <c r="I608" t="s">
        <v>47</v>
      </c>
    </row>
    <row r="609" spans="1:13" x14ac:dyDescent="0.35">
      <c r="A609" s="6">
        <v>45091</v>
      </c>
      <c r="B609" t="s">
        <v>491</v>
      </c>
      <c r="C609" t="s">
        <v>46</v>
      </c>
      <c r="D609">
        <v>8</v>
      </c>
      <c r="E609">
        <v>24</v>
      </c>
      <c r="F609">
        <v>2</v>
      </c>
      <c r="I609" t="s">
        <v>47</v>
      </c>
      <c r="J609" t="s">
        <v>48</v>
      </c>
    </row>
    <row r="610" spans="1:13" x14ac:dyDescent="0.35">
      <c r="A610" s="6">
        <v>45091</v>
      </c>
      <c r="B610" t="s">
        <v>154</v>
      </c>
      <c r="C610" t="s">
        <v>46</v>
      </c>
      <c r="D610" t="s">
        <v>311</v>
      </c>
      <c r="E610">
        <v>6</v>
      </c>
      <c r="F610">
        <v>4</v>
      </c>
      <c r="I610" t="s">
        <v>47</v>
      </c>
      <c r="J610" t="s">
        <v>48</v>
      </c>
      <c r="M610" t="s">
        <v>47</v>
      </c>
    </row>
    <row r="611" spans="1:13" x14ac:dyDescent="0.35">
      <c r="A611" s="6">
        <v>45092</v>
      </c>
      <c r="B611" t="s">
        <v>508</v>
      </c>
      <c r="C611" t="s">
        <v>53</v>
      </c>
      <c r="D611">
        <v>5</v>
      </c>
      <c r="E611">
        <v>21</v>
      </c>
      <c r="F611">
        <v>2</v>
      </c>
      <c r="I611" t="s">
        <v>47</v>
      </c>
      <c r="J611" t="s">
        <v>48</v>
      </c>
    </row>
    <row r="612" spans="1:13" x14ac:dyDescent="0.35">
      <c r="A612" s="6">
        <v>45092</v>
      </c>
      <c r="B612" t="s">
        <v>508</v>
      </c>
      <c r="C612" t="s">
        <v>53</v>
      </c>
      <c r="D612">
        <v>5</v>
      </c>
      <c r="E612">
        <v>21</v>
      </c>
      <c r="F612">
        <v>2</v>
      </c>
      <c r="I612" t="s">
        <v>47</v>
      </c>
      <c r="J612" t="s">
        <v>48</v>
      </c>
    </row>
    <row r="613" spans="1:13" x14ac:dyDescent="0.35">
      <c r="A613" s="6">
        <v>45092</v>
      </c>
      <c r="B613" t="s">
        <v>509</v>
      </c>
      <c r="C613" t="s">
        <v>46</v>
      </c>
      <c r="D613">
        <v>10</v>
      </c>
      <c r="E613">
        <v>8</v>
      </c>
      <c r="F613">
        <v>4</v>
      </c>
      <c r="I613" t="s">
        <v>47</v>
      </c>
      <c r="J613" t="s">
        <v>48</v>
      </c>
    </row>
    <row r="614" spans="1:13" x14ac:dyDescent="0.35">
      <c r="A614" s="6">
        <v>45092</v>
      </c>
      <c r="B614" t="s">
        <v>510</v>
      </c>
      <c r="C614" t="s">
        <v>46</v>
      </c>
      <c r="D614">
        <v>8</v>
      </c>
      <c r="E614">
        <v>30</v>
      </c>
      <c r="F614">
        <v>2</v>
      </c>
      <c r="I614" t="s">
        <v>47</v>
      </c>
      <c r="J614" t="s">
        <v>395</v>
      </c>
    </row>
    <row r="615" spans="1:13" x14ac:dyDescent="0.35">
      <c r="A615" s="6">
        <v>45092</v>
      </c>
      <c r="B615" t="s">
        <v>172</v>
      </c>
      <c r="C615" t="s">
        <v>53</v>
      </c>
      <c r="D615">
        <v>4</v>
      </c>
      <c r="E615">
        <v>1</v>
      </c>
      <c r="F615">
        <v>1</v>
      </c>
      <c r="I615" t="s">
        <v>47</v>
      </c>
      <c r="J615" t="s">
        <v>48</v>
      </c>
      <c r="M615" t="s">
        <v>47</v>
      </c>
    </row>
    <row r="616" spans="1:13" x14ac:dyDescent="0.35">
      <c r="A616" s="6">
        <v>45092</v>
      </c>
      <c r="B616" t="s">
        <v>512</v>
      </c>
      <c r="C616" t="s">
        <v>46</v>
      </c>
      <c r="D616">
        <v>9</v>
      </c>
      <c r="E616">
        <v>6</v>
      </c>
      <c r="F616">
        <v>2</v>
      </c>
      <c r="I616" t="s">
        <v>47</v>
      </c>
      <c r="J616" t="s">
        <v>48</v>
      </c>
      <c r="M616" t="s">
        <v>47</v>
      </c>
    </row>
    <row r="617" spans="1:13" x14ac:dyDescent="0.35">
      <c r="A617" s="6">
        <v>45092</v>
      </c>
      <c r="B617" t="s">
        <v>231</v>
      </c>
      <c r="C617" t="s">
        <v>64</v>
      </c>
      <c r="E617">
        <v>8</v>
      </c>
      <c r="F617">
        <v>2</v>
      </c>
      <c r="I617" t="s">
        <v>47</v>
      </c>
      <c r="J617" t="s">
        <v>48</v>
      </c>
    </row>
    <row r="618" spans="1:13" x14ac:dyDescent="0.35">
      <c r="A618" s="6">
        <v>45092</v>
      </c>
      <c r="B618" t="s">
        <v>514</v>
      </c>
      <c r="C618" t="s">
        <v>64</v>
      </c>
      <c r="E618">
        <v>12</v>
      </c>
      <c r="F618">
        <v>3</v>
      </c>
      <c r="I618" t="s">
        <v>47</v>
      </c>
      <c r="J618" t="s">
        <v>48</v>
      </c>
      <c r="M618" t="s">
        <v>47</v>
      </c>
    </row>
    <row r="619" spans="1:13" x14ac:dyDescent="0.35">
      <c r="A619" s="6">
        <v>45092</v>
      </c>
      <c r="B619" t="s">
        <v>468</v>
      </c>
      <c r="C619" t="s">
        <v>46</v>
      </c>
      <c r="D619" t="s">
        <v>334</v>
      </c>
      <c r="E619">
        <v>20</v>
      </c>
      <c r="F619">
        <v>2</v>
      </c>
      <c r="I619" t="s">
        <v>47</v>
      </c>
      <c r="J619" t="s">
        <v>48</v>
      </c>
      <c r="M619" t="s">
        <v>47</v>
      </c>
    </row>
    <row r="620" spans="1:13" x14ac:dyDescent="0.35">
      <c r="A620" s="6">
        <v>45092</v>
      </c>
      <c r="B620" t="s">
        <v>515</v>
      </c>
      <c r="C620" t="s">
        <v>53</v>
      </c>
      <c r="D620">
        <v>4</v>
      </c>
      <c r="E620">
        <v>8</v>
      </c>
      <c r="F620">
        <v>2</v>
      </c>
      <c r="I620" t="s">
        <v>47</v>
      </c>
      <c r="J620" t="s">
        <v>48</v>
      </c>
    </row>
    <row r="621" spans="1:13" x14ac:dyDescent="0.35">
      <c r="A621" s="6">
        <v>45093</v>
      </c>
      <c r="B621" t="s">
        <v>506</v>
      </c>
      <c r="C621" t="s">
        <v>59</v>
      </c>
      <c r="D621">
        <v>3</v>
      </c>
      <c r="E621">
        <v>15</v>
      </c>
      <c r="F621">
        <v>3</v>
      </c>
      <c r="I621" t="s">
        <v>47</v>
      </c>
      <c r="J621" t="s">
        <v>48</v>
      </c>
    </row>
    <row r="622" spans="1:13" x14ac:dyDescent="0.35">
      <c r="A622" s="6">
        <v>45093</v>
      </c>
      <c r="B622" t="s">
        <v>511</v>
      </c>
      <c r="C622" t="s">
        <v>53</v>
      </c>
      <c r="E622">
        <v>1</v>
      </c>
      <c r="F622">
        <v>1</v>
      </c>
      <c r="I622" t="s">
        <v>47</v>
      </c>
      <c r="J622" t="s">
        <v>48</v>
      </c>
    </row>
    <row r="623" spans="1:13" x14ac:dyDescent="0.35">
      <c r="A623" s="6">
        <v>45093</v>
      </c>
      <c r="B623" t="s">
        <v>154</v>
      </c>
      <c r="C623" t="s">
        <v>46</v>
      </c>
      <c r="D623">
        <v>7</v>
      </c>
      <c r="E623">
        <v>24</v>
      </c>
      <c r="F623">
        <v>1</v>
      </c>
      <c r="I623" t="s">
        <v>47</v>
      </c>
      <c r="J623" t="s">
        <v>481</v>
      </c>
      <c r="M623" t="s">
        <v>47</v>
      </c>
    </row>
    <row r="624" spans="1:13" x14ac:dyDescent="0.35">
      <c r="A624" s="6">
        <v>45093</v>
      </c>
      <c r="B624" t="s">
        <v>618</v>
      </c>
      <c r="C624" t="s">
        <v>74</v>
      </c>
      <c r="D624" t="s">
        <v>619</v>
      </c>
      <c r="E624">
        <v>23</v>
      </c>
      <c r="F624">
        <v>1</v>
      </c>
      <c r="I624" t="s">
        <v>47</v>
      </c>
      <c r="J624" t="s">
        <v>48</v>
      </c>
      <c r="M624" t="s">
        <v>47</v>
      </c>
    </row>
    <row r="625" spans="1:13" x14ac:dyDescent="0.35">
      <c r="A625" s="6">
        <v>45093</v>
      </c>
      <c r="B625" t="s">
        <v>618</v>
      </c>
      <c r="C625" t="s">
        <v>74</v>
      </c>
      <c r="D625" t="s">
        <v>619</v>
      </c>
      <c r="E625">
        <v>23</v>
      </c>
      <c r="F625">
        <v>1</v>
      </c>
      <c r="I625" t="s">
        <v>47</v>
      </c>
      <c r="J625" t="s">
        <v>48</v>
      </c>
      <c r="M625" t="s">
        <v>47</v>
      </c>
    </row>
    <row r="626" spans="1:13" x14ac:dyDescent="0.35">
      <c r="A626" s="6">
        <v>45096</v>
      </c>
      <c r="B626" t="s">
        <v>503</v>
      </c>
      <c r="C626" t="s">
        <v>46</v>
      </c>
      <c r="D626">
        <v>9</v>
      </c>
      <c r="E626">
        <v>28</v>
      </c>
      <c r="F626">
        <v>3</v>
      </c>
      <c r="I626" t="s">
        <v>47</v>
      </c>
      <c r="J626" t="s">
        <v>48</v>
      </c>
    </row>
    <row r="627" spans="1:13" x14ac:dyDescent="0.35">
      <c r="A627" s="6">
        <v>45096</v>
      </c>
      <c r="B627" t="s">
        <v>504</v>
      </c>
      <c r="C627" t="s">
        <v>46</v>
      </c>
      <c r="E627">
        <v>7</v>
      </c>
      <c r="F627">
        <v>1</v>
      </c>
      <c r="I627" t="s">
        <v>47</v>
      </c>
      <c r="K627" t="s">
        <v>47</v>
      </c>
      <c r="M627" t="s">
        <v>47</v>
      </c>
    </row>
    <row r="628" spans="1:13" x14ac:dyDescent="0.35">
      <c r="A628" s="6">
        <v>45096</v>
      </c>
      <c r="B628" t="s">
        <v>561</v>
      </c>
      <c r="C628" t="s">
        <v>46</v>
      </c>
      <c r="D628">
        <v>8</v>
      </c>
      <c r="E628">
        <v>23</v>
      </c>
      <c r="F628">
        <v>2</v>
      </c>
      <c r="I628" t="s">
        <v>47</v>
      </c>
    </row>
    <row r="629" spans="1:13" x14ac:dyDescent="0.35">
      <c r="A629" s="6">
        <v>45096</v>
      </c>
      <c r="B629" t="s">
        <v>561</v>
      </c>
      <c r="C629" t="s">
        <v>46</v>
      </c>
      <c r="D629">
        <v>8</v>
      </c>
      <c r="E629">
        <v>23</v>
      </c>
      <c r="F629">
        <v>2</v>
      </c>
      <c r="I629" t="s">
        <v>47</v>
      </c>
    </row>
    <row r="630" spans="1:13" x14ac:dyDescent="0.35">
      <c r="A630" s="6">
        <v>45097</v>
      </c>
      <c r="B630" t="s">
        <v>346</v>
      </c>
      <c r="C630" t="s">
        <v>46</v>
      </c>
      <c r="D630">
        <v>8</v>
      </c>
      <c r="E630">
        <v>21</v>
      </c>
      <c r="F630">
        <v>1</v>
      </c>
      <c r="G630" t="s">
        <v>94</v>
      </c>
    </row>
    <row r="631" spans="1:13" x14ac:dyDescent="0.35">
      <c r="A631" s="6">
        <v>45097</v>
      </c>
      <c r="B631" t="s">
        <v>346</v>
      </c>
      <c r="C631" t="s">
        <v>46</v>
      </c>
      <c r="D631">
        <v>8</v>
      </c>
      <c r="E631">
        <v>21</v>
      </c>
      <c r="F631">
        <v>1</v>
      </c>
      <c r="G631" t="s">
        <v>94</v>
      </c>
    </row>
    <row r="632" spans="1:13" x14ac:dyDescent="0.35">
      <c r="A632" s="6">
        <v>45097</v>
      </c>
      <c r="B632" t="s">
        <v>346</v>
      </c>
      <c r="C632" t="s">
        <v>46</v>
      </c>
      <c r="D632">
        <v>8</v>
      </c>
      <c r="E632">
        <v>21</v>
      </c>
      <c r="F632">
        <v>1</v>
      </c>
      <c r="G632" t="s">
        <v>94</v>
      </c>
    </row>
    <row r="633" spans="1:13" x14ac:dyDescent="0.35">
      <c r="A633" s="6">
        <v>45097</v>
      </c>
      <c r="B633" t="s">
        <v>474</v>
      </c>
      <c r="C633" t="s">
        <v>59</v>
      </c>
      <c r="D633">
        <v>3</v>
      </c>
      <c r="E633">
        <v>22</v>
      </c>
      <c r="F633">
        <v>3</v>
      </c>
      <c r="G633" t="s">
        <v>293</v>
      </c>
    </row>
    <row r="634" spans="1:13" x14ac:dyDescent="0.35">
      <c r="A634" s="6">
        <v>45097</v>
      </c>
      <c r="B634" t="s">
        <v>376</v>
      </c>
      <c r="C634" t="s">
        <v>59</v>
      </c>
      <c r="D634">
        <v>3</v>
      </c>
      <c r="E634">
        <v>26</v>
      </c>
      <c r="F634">
        <v>2</v>
      </c>
      <c r="G634" t="s">
        <v>35</v>
      </c>
      <c r="M634" t="s">
        <v>47</v>
      </c>
    </row>
    <row r="635" spans="1:13" x14ac:dyDescent="0.35">
      <c r="A635" s="6">
        <v>45097</v>
      </c>
      <c r="B635" t="s">
        <v>562</v>
      </c>
      <c r="C635" t="s">
        <v>50</v>
      </c>
      <c r="D635">
        <v>7</v>
      </c>
      <c r="E635">
        <v>23</v>
      </c>
      <c r="F635">
        <v>2</v>
      </c>
      <c r="I635" t="s">
        <v>47</v>
      </c>
      <c r="J635" t="s">
        <v>48</v>
      </c>
      <c r="M635" t="s">
        <v>47</v>
      </c>
    </row>
    <row r="636" spans="1:13" x14ac:dyDescent="0.35">
      <c r="A636" s="6">
        <v>45097</v>
      </c>
      <c r="B636" t="s">
        <v>154</v>
      </c>
      <c r="C636" t="s">
        <v>46</v>
      </c>
      <c r="D636" t="s">
        <v>334</v>
      </c>
      <c r="E636">
        <v>3</v>
      </c>
      <c r="F636">
        <v>2</v>
      </c>
      <c r="I636" t="s">
        <v>47</v>
      </c>
      <c r="J636" t="s">
        <v>48</v>
      </c>
      <c r="M636" t="s">
        <v>47</v>
      </c>
    </row>
    <row r="637" spans="1:13" x14ac:dyDescent="0.35">
      <c r="A637" s="6">
        <v>45097</v>
      </c>
      <c r="B637" t="s">
        <v>259</v>
      </c>
      <c r="C637" t="s">
        <v>59</v>
      </c>
      <c r="D637">
        <v>1</v>
      </c>
      <c r="E637">
        <v>18</v>
      </c>
      <c r="F637">
        <v>3</v>
      </c>
      <c r="I637" t="s">
        <v>47</v>
      </c>
      <c r="J637" t="s">
        <v>48</v>
      </c>
      <c r="M637" t="s">
        <v>47</v>
      </c>
    </row>
    <row r="638" spans="1:13" x14ac:dyDescent="0.35">
      <c r="A638" s="6">
        <v>45097</v>
      </c>
      <c r="B638" t="s">
        <v>259</v>
      </c>
      <c r="C638" t="s">
        <v>59</v>
      </c>
      <c r="D638">
        <v>1</v>
      </c>
      <c r="E638">
        <v>23</v>
      </c>
      <c r="F638">
        <v>2</v>
      </c>
      <c r="I638" t="s">
        <v>47</v>
      </c>
      <c r="J638" t="s">
        <v>48</v>
      </c>
      <c r="M638" t="s">
        <v>47</v>
      </c>
    </row>
    <row r="639" spans="1:13" x14ac:dyDescent="0.35">
      <c r="A639" s="6">
        <v>45097</v>
      </c>
      <c r="B639" t="s">
        <v>259</v>
      </c>
      <c r="C639" t="s">
        <v>59</v>
      </c>
      <c r="D639">
        <v>1</v>
      </c>
      <c r="E639">
        <v>24</v>
      </c>
      <c r="F639">
        <v>2</v>
      </c>
      <c r="I639" t="s">
        <v>47</v>
      </c>
      <c r="J639" t="s">
        <v>48</v>
      </c>
      <c r="M639" t="s">
        <v>57</v>
      </c>
    </row>
    <row r="640" spans="1:13" x14ac:dyDescent="0.35">
      <c r="A640" s="6">
        <v>45097</v>
      </c>
      <c r="B640" t="s">
        <v>259</v>
      </c>
      <c r="C640" t="s">
        <v>59</v>
      </c>
      <c r="D640">
        <v>1</v>
      </c>
      <c r="E640">
        <v>20</v>
      </c>
      <c r="F640">
        <v>3</v>
      </c>
      <c r="I640" t="s">
        <v>47</v>
      </c>
      <c r="J640" t="s">
        <v>48</v>
      </c>
      <c r="M640" t="s">
        <v>47</v>
      </c>
    </row>
    <row r="641" spans="1:13" x14ac:dyDescent="0.35">
      <c r="A641" s="6">
        <v>45097</v>
      </c>
      <c r="B641" t="s">
        <v>259</v>
      </c>
      <c r="C641" t="s">
        <v>59</v>
      </c>
      <c r="D641">
        <v>1</v>
      </c>
      <c r="E641">
        <v>21</v>
      </c>
      <c r="F641">
        <v>3</v>
      </c>
      <c r="I641" t="s">
        <v>47</v>
      </c>
      <c r="J641" t="s">
        <v>48</v>
      </c>
      <c r="M641" t="s">
        <v>47</v>
      </c>
    </row>
    <row r="642" spans="1:13" x14ac:dyDescent="0.35">
      <c r="A642" s="6">
        <v>45097</v>
      </c>
      <c r="B642" t="s">
        <v>507</v>
      </c>
      <c r="C642" t="s">
        <v>59</v>
      </c>
      <c r="D642" t="s">
        <v>563</v>
      </c>
      <c r="E642">
        <v>24</v>
      </c>
      <c r="F642">
        <v>3</v>
      </c>
      <c r="I642" t="s">
        <v>47</v>
      </c>
      <c r="J642" t="s">
        <v>48</v>
      </c>
    </row>
    <row r="643" spans="1:13" x14ac:dyDescent="0.35">
      <c r="A643" s="6">
        <v>45098</v>
      </c>
      <c r="B643" t="s">
        <v>346</v>
      </c>
      <c r="C643" t="s">
        <v>46</v>
      </c>
      <c r="D643">
        <v>10</v>
      </c>
      <c r="E643">
        <v>20</v>
      </c>
      <c r="F643">
        <v>2</v>
      </c>
      <c r="I643" t="s">
        <v>47</v>
      </c>
      <c r="J643" t="s">
        <v>48</v>
      </c>
    </row>
    <row r="644" spans="1:13" x14ac:dyDescent="0.35">
      <c r="A644" s="6">
        <v>45098</v>
      </c>
      <c r="B644" t="s">
        <v>346</v>
      </c>
      <c r="C644" t="s">
        <v>46</v>
      </c>
      <c r="D644">
        <v>10</v>
      </c>
      <c r="E644">
        <v>20</v>
      </c>
      <c r="F644">
        <v>2</v>
      </c>
      <c r="I644" t="s">
        <v>47</v>
      </c>
      <c r="J644" t="s">
        <v>48</v>
      </c>
    </row>
    <row r="645" spans="1:13" x14ac:dyDescent="0.35">
      <c r="A645" s="6">
        <v>45098</v>
      </c>
      <c r="B645" t="s">
        <v>347</v>
      </c>
      <c r="C645" t="s">
        <v>53</v>
      </c>
      <c r="D645" t="s">
        <v>560</v>
      </c>
      <c r="E645">
        <v>20</v>
      </c>
      <c r="F645">
        <v>6</v>
      </c>
      <c r="I645" t="s">
        <v>47</v>
      </c>
      <c r="J645" t="s">
        <v>48</v>
      </c>
      <c r="M645" t="s">
        <v>47</v>
      </c>
    </row>
    <row r="646" spans="1:13" x14ac:dyDescent="0.35">
      <c r="A646" s="6">
        <v>45099</v>
      </c>
      <c r="B646" t="s">
        <v>547</v>
      </c>
      <c r="C646" t="s">
        <v>59</v>
      </c>
      <c r="D646">
        <v>3</v>
      </c>
      <c r="E646">
        <v>25</v>
      </c>
      <c r="F646">
        <v>2</v>
      </c>
      <c r="I646" t="s">
        <v>47</v>
      </c>
    </row>
    <row r="647" spans="1:13" x14ac:dyDescent="0.35">
      <c r="A647" s="6">
        <v>45099</v>
      </c>
      <c r="B647" t="s">
        <v>547</v>
      </c>
      <c r="C647" t="s">
        <v>59</v>
      </c>
      <c r="D647">
        <v>3</v>
      </c>
      <c r="E647">
        <v>25</v>
      </c>
      <c r="F647">
        <v>3</v>
      </c>
      <c r="I647" t="s">
        <v>47</v>
      </c>
    </row>
    <row r="648" spans="1:13" x14ac:dyDescent="0.35">
      <c r="A648" s="6">
        <v>45099</v>
      </c>
      <c r="B648" t="s">
        <v>238</v>
      </c>
      <c r="C648" t="s">
        <v>59</v>
      </c>
      <c r="D648">
        <v>1</v>
      </c>
      <c r="E648">
        <v>16</v>
      </c>
      <c r="F648">
        <v>2</v>
      </c>
      <c r="I648" t="s">
        <v>47</v>
      </c>
      <c r="J648" t="s">
        <v>48</v>
      </c>
      <c r="M648" t="s">
        <v>47</v>
      </c>
    </row>
    <row r="649" spans="1:13" x14ac:dyDescent="0.35">
      <c r="A649" s="6">
        <v>45099</v>
      </c>
      <c r="B649" t="s">
        <v>548</v>
      </c>
      <c r="C649" t="s">
        <v>50</v>
      </c>
      <c r="D649">
        <v>8</v>
      </c>
      <c r="E649">
        <v>16</v>
      </c>
      <c r="F649">
        <v>2</v>
      </c>
      <c r="I649" t="s">
        <v>47</v>
      </c>
      <c r="J649" t="s">
        <v>48</v>
      </c>
    </row>
    <row r="650" spans="1:13" x14ac:dyDescent="0.35">
      <c r="A650" s="6">
        <v>45099</v>
      </c>
      <c r="B650" t="s">
        <v>549</v>
      </c>
      <c r="C650" t="s">
        <v>46</v>
      </c>
      <c r="D650" t="s">
        <v>550</v>
      </c>
      <c r="E650">
        <v>21</v>
      </c>
      <c r="F650">
        <v>2</v>
      </c>
      <c r="I650" t="s">
        <v>47</v>
      </c>
    </row>
    <row r="651" spans="1:13" x14ac:dyDescent="0.35">
      <c r="A651" s="6">
        <v>45099</v>
      </c>
      <c r="B651" t="s">
        <v>549</v>
      </c>
      <c r="C651" t="s">
        <v>46</v>
      </c>
      <c r="D651" t="s">
        <v>550</v>
      </c>
      <c r="E651">
        <v>21</v>
      </c>
      <c r="F651">
        <v>2</v>
      </c>
      <c r="I651" t="s">
        <v>47</v>
      </c>
    </row>
    <row r="652" spans="1:13" x14ac:dyDescent="0.35">
      <c r="A652" s="6">
        <v>45099</v>
      </c>
      <c r="B652" t="s">
        <v>549</v>
      </c>
      <c r="C652" t="s">
        <v>46</v>
      </c>
      <c r="D652" t="s">
        <v>550</v>
      </c>
      <c r="E652">
        <v>21</v>
      </c>
      <c r="F652">
        <v>2</v>
      </c>
      <c r="I652" t="s">
        <v>47</v>
      </c>
    </row>
    <row r="653" spans="1:13" x14ac:dyDescent="0.35">
      <c r="A653" s="6">
        <v>45099</v>
      </c>
      <c r="B653" t="s">
        <v>549</v>
      </c>
      <c r="C653" t="s">
        <v>46</v>
      </c>
      <c r="D653" t="s">
        <v>550</v>
      </c>
      <c r="E653">
        <v>21</v>
      </c>
      <c r="F653">
        <v>2</v>
      </c>
      <c r="I653" t="s">
        <v>47</v>
      </c>
    </row>
    <row r="654" spans="1:13" x14ac:dyDescent="0.35">
      <c r="A654" s="6">
        <v>45099</v>
      </c>
      <c r="B654" t="s">
        <v>551</v>
      </c>
      <c r="C654" t="s">
        <v>46</v>
      </c>
      <c r="D654" t="s">
        <v>552</v>
      </c>
      <c r="E654">
        <v>17</v>
      </c>
      <c r="F654">
        <v>2</v>
      </c>
      <c r="I654" t="s">
        <v>47</v>
      </c>
      <c r="J654" t="s">
        <v>48</v>
      </c>
      <c r="K654" t="s">
        <v>553</v>
      </c>
    </row>
    <row r="655" spans="1:13" x14ac:dyDescent="0.35">
      <c r="A655" s="6">
        <v>45099</v>
      </c>
      <c r="B655" t="s">
        <v>76</v>
      </c>
      <c r="C655" t="s">
        <v>66</v>
      </c>
      <c r="D655" t="s">
        <v>392</v>
      </c>
      <c r="E655">
        <v>5</v>
      </c>
      <c r="F655">
        <v>2</v>
      </c>
      <c r="I655" t="s">
        <v>47</v>
      </c>
      <c r="J655" t="s">
        <v>170</v>
      </c>
      <c r="M655" t="s">
        <v>47</v>
      </c>
    </row>
    <row r="656" spans="1:13" x14ac:dyDescent="0.35">
      <c r="A656" s="6">
        <v>45099</v>
      </c>
      <c r="B656" t="s">
        <v>140</v>
      </c>
      <c r="C656" t="s">
        <v>46</v>
      </c>
      <c r="D656">
        <v>8</v>
      </c>
      <c r="E656">
        <v>23</v>
      </c>
      <c r="F656">
        <v>2</v>
      </c>
      <c r="I656" t="s">
        <v>47</v>
      </c>
      <c r="J656" t="s">
        <v>48</v>
      </c>
      <c r="M656" t="s">
        <v>47</v>
      </c>
    </row>
    <row r="657" spans="1:13" x14ac:dyDescent="0.35">
      <c r="A657" s="6">
        <v>45099</v>
      </c>
      <c r="B657" t="s">
        <v>140</v>
      </c>
      <c r="C657" t="s">
        <v>46</v>
      </c>
      <c r="D657">
        <v>8</v>
      </c>
      <c r="E657">
        <v>23</v>
      </c>
      <c r="F657">
        <v>2</v>
      </c>
      <c r="I657" t="s">
        <v>47</v>
      </c>
      <c r="J657" t="s">
        <v>48</v>
      </c>
      <c r="M657" t="s">
        <v>47</v>
      </c>
    </row>
    <row r="658" spans="1:13" x14ac:dyDescent="0.35">
      <c r="A658" s="6">
        <v>45099</v>
      </c>
      <c r="B658" t="s">
        <v>256</v>
      </c>
      <c r="C658" t="s">
        <v>53</v>
      </c>
      <c r="D658">
        <v>6</v>
      </c>
      <c r="E658">
        <v>19</v>
      </c>
      <c r="F658">
        <v>1</v>
      </c>
      <c r="I658" t="s">
        <v>47</v>
      </c>
      <c r="J658" t="s">
        <v>48</v>
      </c>
      <c r="M658" t="s">
        <v>47</v>
      </c>
    </row>
    <row r="659" spans="1:13" x14ac:dyDescent="0.35">
      <c r="A659" s="6">
        <v>45099</v>
      </c>
      <c r="B659" t="s">
        <v>554</v>
      </c>
      <c r="C659" t="s">
        <v>46</v>
      </c>
      <c r="D659">
        <v>8</v>
      </c>
      <c r="E659">
        <v>25</v>
      </c>
      <c r="F659">
        <v>2</v>
      </c>
      <c r="I659" t="s">
        <v>47</v>
      </c>
      <c r="M659" t="s">
        <v>47</v>
      </c>
    </row>
    <row r="660" spans="1:13" x14ac:dyDescent="0.35">
      <c r="A660" s="6">
        <v>45099</v>
      </c>
      <c r="B660" t="s">
        <v>554</v>
      </c>
      <c r="C660" t="s">
        <v>46</v>
      </c>
      <c r="D660">
        <v>8</v>
      </c>
      <c r="E660">
        <v>25</v>
      </c>
      <c r="F660">
        <v>2</v>
      </c>
      <c r="I660" t="s">
        <v>47</v>
      </c>
      <c r="M660" t="s">
        <v>47</v>
      </c>
    </row>
    <row r="661" spans="1:13" x14ac:dyDescent="0.35">
      <c r="A661" s="6">
        <v>45099</v>
      </c>
      <c r="B661" t="s">
        <v>555</v>
      </c>
      <c r="C661" t="s">
        <v>74</v>
      </c>
      <c r="E661">
        <v>25</v>
      </c>
      <c r="F661">
        <v>1</v>
      </c>
      <c r="I661" t="s">
        <v>47</v>
      </c>
      <c r="J661" t="s">
        <v>48</v>
      </c>
    </row>
    <row r="662" spans="1:13" x14ac:dyDescent="0.35">
      <c r="A662" s="6">
        <v>45099</v>
      </c>
      <c r="B662" t="s">
        <v>555</v>
      </c>
      <c r="C662" t="s">
        <v>74</v>
      </c>
      <c r="E662">
        <v>25</v>
      </c>
      <c r="F662">
        <v>1</v>
      </c>
      <c r="I662" t="s">
        <v>47</v>
      </c>
      <c r="J662" t="s">
        <v>48</v>
      </c>
    </row>
    <row r="663" spans="1:13" x14ac:dyDescent="0.35">
      <c r="A663" s="6">
        <v>45099</v>
      </c>
      <c r="B663" t="s">
        <v>199</v>
      </c>
      <c r="C663" t="s">
        <v>46</v>
      </c>
      <c r="D663">
        <v>8</v>
      </c>
      <c r="E663">
        <v>24</v>
      </c>
      <c r="F663">
        <v>1</v>
      </c>
      <c r="I663" t="s">
        <v>47</v>
      </c>
      <c r="J663" t="s">
        <v>48</v>
      </c>
      <c r="M663" t="s">
        <v>47</v>
      </c>
    </row>
    <row r="664" spans="1:13" x14ac:dyDescent="0.35">
      <c r="A664" s="6">
        <v>45099</v>
      </c>
      <c r="B664" t="s">
        <v>556</v>
      </c>
      <c r="C664" t="s">
        <v>66</v>
      </c>
      <c r="D664">
        <v>11</v>
      </c>
      <c r="E664">
        <v>11</v>
      </c>
      <c r="F664">
        <v>2</v>
      </c>
      <c r="I664" t="s">
        <v>47</v>
      </c>
      <c r="J664" t="s">
        <v>48</v>
      </c>
    </row>
    <row r="665" spans="1:13" x14ac:dyDescent="0.35">
      <c r="A665" s="6">
        <v>45100</v>
      </c>
      <c r="B665" t="s">
        <v>557</v>
      </c>
      <c r="C665" t="s">
        <v>225</v>
      </c>
      <c r="D665" t="s">
        <v>558</v>
      </c>
      <c r="E665">
        <v>4</v>
      </c>
      <c r="F665">
        <v>1</v>
      </c>
      <c r="I665" t="s">
        <v>47</v>
      </c>
      <c r="J665" t="s">
        <v>48</v>
      </c>
    </row>
    <row r="666" spans="1:13" x14ac:dyDescent="0.35">
      <c r="A666" s="6">
        <v>45100</v>
      </c>
      <c r="B666" t="s">
        <v>559</v>
      </c>
      <c r="C666" t="s">
        <v>46</v>
      </c>
      <c r="D666">
        <v>9</v>
      </c>
      <c r="E666">
        <v>3</v>
      </c>
      <c r="F666">
        <v>2</v>
      </c>
      <c r="I666" t="s">
        <v>47</v>
      </c>
    </row>
    <row r="667" spans="1:13" x14ac:dyDescent="0.35">
      <c r="A667" s="6">
        <v>45104</v>
      </c>
      <c r="B667" t="s">
        <v>415</v>
      </c>
      <c r="C667" t="s">
        <v>64</v>
      </c>
      <c r="D667" t="s">
        <v>564</v>
      </c>
      <c r="E667">
        <v>3</v>
      </c>
      <c r="F667">
        <v>2</v>
      </c>
      <c r="I667" t="s">
        <v>47</v>
      </c>
      <c r="J667" t="s">
        <v>48</v>
      </c>
      <c r="M667" t="s">
        <v>47</v>
      </c>
    </row>
    <row r="668" spans="1:13" x14ac:dyDescent="0.35">
      <c r="A668" s="6">
        <v>45104</v>
      </c>
      <c r="B668" t="s">
        <v>570</v>
      </c>
      <c r="C668" t="s">
        <v>66</v>
      </c>
      <c r="D668" t="s">
        <v>129</v>
      </c>
      <c r="E668">
        <v>9</v>
      </c>
      <c r="F668">
        <v>4</v>
      </c>
      <c r="I668" t="s">
        <v>47</v>
      </c>
      <c r="J668" t="s">
        <v>48</v>
      </c>
    </row>
    <row r="669" spans="1:13" x14ac:dyDescent="0.35">
      <c r="A669" s="6">
        <v>45106</v>
      </c>
      <c r="B669" t="s">
        <v>565</v>
      </c>
      <c r="C669" t="s">
        <v>66</v>
      </c>
      <c r="D669" t="s">
        <v>158</v>
      </c>
      <c r="E669">
        <v>6</v>
      </c>
      <c r="F669">
        <v>3</v>
      </c>
      <c r="I669" t="s">
        <v>47</v>
      </c>
      <c r="J669" t="s">
        <v>48</v>
      </c>
    </row>
    <row r="670" spans="1:13" x14ac:dyDescent="0.35">
      <c r="A670" s="6">
        <v>45106</v>
      </c>
      <c r="B670" t="s">
        <v>566</v>
      </c>
      <c r="C670" t="s">
        <v>53</v>
      </c>
      <c r="D670" t="s">
        <v>567</v>
      </c>
      <c r="E670">
        <v>21</v>
      </c>
      <c r="F670">
        <v>4</v>
      </c>
      <c r="I670" t="s">
        <v>47</v>
      </c>
      <c r="J670" t="s">
        <v>48</v>
      </c>
    </row>
    <row r="671" spans="1:13" x14ac:dyDescent="0.35">
      <c r="A671" s="6">
        <v>45106</v>
      </c>
      <c r="B671" t="s">
        <v>568</v>
      </c>
      <c r="C671" t="s">
        <v>53</v>
      </c>
      <c r="D671" t="s">
        <v>430</v>
      </c>
      <c r="E671">
        <v>7</v>
      </c>
      <c r="F671">
        <v>2</v>
      </c>
      <c r="I671" t="s">
        <v>47</v>
      </c>
      <c r="J671" t="s">
        <v>220</v>
      </c>
    </row>
    <row r="672" spans="1:13" x14ac:dyDescent="0.35">
      <c r="A672" s="6">
        <v>45106</v>
      </c>
      <c r="B672" t="s">
        <v>569</v>
      </c>
      <c r="C672" t="s">
        <v>64</v>
      </c>
      <c r="D672" t="s">
        <v>118</v>
      </c>
      <c r="E672">
        <v>35</v>
      </c>
      <c r="F672">
        <v>5</v>
      </c>
      <c r="I672" t="s">
        <v>47</v>
      </c>
      <c r="J672" t="s">
        <v>48</v>
      </c>
      <c r="M672" t="s">
        <v>47</v>
      </c>
    </row>
    <row r="673" spans="1:13" x14ac:dyDescent="0.35">
      <c r="A673" s="6">
        <v>45106</v>
      </c>
      <c r="B673" t="s">
        <v>614</v>
      </c>
      <c r="C673" t="s">
        <v>573</v>
      </c>
      <c r="E673">
        <v>19</v>
      </c>
      <c r="F673">
        <v>4</v>
      </c>
      <c r="I673" t="s">
        <v>47</v>
      </c>
      <c r="J673" t="s">
        <v>48</v>
      </c>
    </row>
    <row r="674" spans="1:13" x14ac:dyDescent="0.35">
      <c r="A674" s="6">
        <v>45110</v>
      </c>
      <c r="B674" t="s">
        <v>375</v>
      </c>
      <c r="C674" t="s">
        <v>118</v>
      </c>
      <c r="E674">
        <v>13</v>
      </c>
      <c r="F674">
        <v>2</v>
      </c>
      <c r="I674" t="s">
        <v>47</v>
      </c>
      <c r="J674" t="s">
        <v>48</v>
      </c>
      <c r="M674" t="s">
        <v>47</v>
      </c>
    </row>
    <row r="675" spans="1:13" x14ac:dyDescent="0.35">
      <c r="A675" s="6">
        <v>45110</v>
      </c>
      <c r="B675" t="s">
        <v>60</v>
      </c>
      <c r="C675" t="s">
        <v>66</v>
      </c>
      <c r="E675">
        <v>24</v>
      </c>
      <c r="F675">
        <v>1</v>
      </c>
      <c r="I675" t="s">
        <v>47</v>
      </c>
      <c r="J675" t="s">
        <v>48</v>
      </c>
      <c r="M675" t="s">
        <v>47</v>
      </c>
    </row>
    <row r="676" spans="1:13" x14ac:dyDescent="0.35">
      <c r="A676" s="6">
        <v>45110</v>
      </c>
      <c r="B676" t="s">
        <v>380</v>
      </c>
      <c r="C676" t="s">
        <v>130</v>
      </c>
      <c r="D676" t="s">
        <v>392</v>
      </c>
      <c r="E676">
        <v>23</v>
      </c>
      <c r="F676">
        <v>4</v>
      </c>
      <c r="I676" t="s">
        <v>47</v>
      </c>
      <c r="J676" t="s">
        <v>48</v>
      </c>
    </row>
    <row r="677" spans="1:13" x14ac:dyDescent="0.35">
      <c r="A677" s="6">
        <v>45110</v>
      </c>
      <c r="B677" t="s">
        <v>380</v>
      </c>
      <c r="C677" t="s">
        <v>130</v>
      </c>
      <c r="D677" t="s">
        <v>392</v>
      </c>
      <c r="E677">
        <v>23</v>
      </c>
      <c r="F677">
        <v>4</v>
      </c>
      <c r="I677" t="s">
        <v>47</v>
      </c>
      <c r="J677" t="s">
        <v>48</v>
      </c>
    </row>
    <row r="678" spans="1:13" x14ac:dyDescent="0.35">
      <c r="A678" s="6">
        <v>45112</v>
      </c>
      <c r="B678" t="s">
        <v>186</v>
      </c>
      <c r="C678" t="s">
        <v>403</v>
      </c>
      <c r="D678" t="s">
        <v>604</v>
      </c>
      <c r="E678">
        <v>19</v>
      </c>
      <c r="F678">
        <v>1</v>
      </c>
      <c r="H678" t="s">
        <v>47</v>
      </c>
      <c r="M678" t="s">
        <v>47</v>
      </c>
    </row>
    <row r="679" spans="1:13" x14ac:dyDescent="0.35">
      <c r="A679" s="6">
        <v>45112</v>
      </c>
      <c r="B679" t="s">
        <v>186</v>
      </c>
      <c r="C679" t="s">
        <v>403</v>
      </c>
      <c r="D679" t="s">
        <v>604</v>
      </c>
      <c r="E679">
        <v>19</v>
      </c>
      <c r="F679">
        <v>1</v>
      </c>
      <c r="H679" t="s">
        <v>47</v>
      </c>
      <c r="M679" t="s">
        <v>47</v>
      </c>
    </row>
    <row r="680" spans="1:13" x14ac:dyDescent="0.35">
      <c r="A680" s="6">
        <v>45112</v>
      </c>
      <c r="B680" t="s">
        <v>605</v>
      </c>
      <c r="C680" t="s">
        <v>573</v>
      </c>
      <c r="D680" t="s">
        <v>606</v>
      </c>
      <c r="E680">
        <v>5</v>
      </c>
      <c r="F680">
        <v>2</v>
      </c>
      <c r="I680" t="s">
        <v>47</v>
      </c>
      <c r="J680" t="s">
        <v>48</v>
      </c>
      <c r="M680" t="s">
        <v>47</v>
      </c>
    </row>
    <row r="681" spans="1:13" x14ac:dyDescent="0.35">
      <c r="A681" s="6">
        <v>45112</v>
      </c>
      <c r="B681" t="s">
        <v>607</v>
      </c>
      <c r="C681" t="s">
        <v>66</v>
      </c>
      <c r="E681">
        <v>31</v>
      </c>
      <c r="F681">
        <v>2</v>
      </c>
      <c r="I681" t="s">
        <v>47</v>
      </c>
      <c r="J681" t="s">
        <v>48</v>
      </c>
    </row>
    <row r="682" spans="1:13" x14ac:dyDescent="0.35">
      <c r="A682" s="6">
        <v>45113</v>
      </c>
      <c r="B682" t="s">
        <v>588</v>
      </c>
      <c r="C682" t="s">
        <v>118</v>
      </c>
      <c r="E682">
        <v>11</v>
      </c>
      <c r="F682">
        <v>2</v>
      </c>
      <c r="I682" t="s">
        <v>47</v>
      </c>
      <c r="J682" t="s">
        <v>48</v>
      </c>
      <c r="M682" t="s">
        <v>47</v>
      </c>
    </row>
    <row r="683" spans="1:13" x14ac:dyDescent="0.35">
      <c r="A683" s="6">
        <v>45113</v>
      </c>
      <c r="B683" t="s">
        <v>470</v>
      </c>
      <c r="C683" t="s">
        <v>46</v>
      </c>
      <c r="D683">
        <v>8</v>
      </c>
      <c r="E683">
        <v>3</v>
      </c>
      <c r="F683">
        <v>3</v>
      </c>
      <c r="I683" t="s">
        <v>47</v>
      </c>
      <c r="J683" t="s">
        <v>48</v>
      </c>
      <c r="M683" t="s">
        <v>47</v>
      </c>
    </row>
    <row r="684" spans="1:13" x14ac:dyDescent="0.35">
      <c r="A684" s="6">
        <v>45113</v>
      </c>
      <c r="B684" t="s">
        <v>186</v>
      </c>
      <c r="C684" t="s">
        <v>403</v>
      </c>
      <c r="E684">
        <v>34</v>
      </c>
      <c r="F684">
        <v>1</v>
      </c>
      <c r="I684" t="s">
        <v>47</v>
      </c>
      <c r="J684" t="s">
        <v>48</v>
      </c>
      <c r="M684" t="s">
        <v>47</v>
      </c>
    </row>
    <row r="685" spans="1:13" x14ac:dyDescent="0.35">
      <c r="A685" s="6">
        <v>45114</v>
      </c>
      <c r="B685" t="s">
        <v>582</v>
      </c>
      <c r="C685" t="s">
        <v>66</v>
      </c>
      <c r="E685">
        <v>16</v>
      </c>
      <c r="F685">
        <v>5</v>
      </c>
      <c r="I685" t="s">
        <v>47</v>
      </c>
      <c r="J685" t="s">
        <v>48</v>
      </c>
    </row>
    <row r="686" spans="1:13" x14ac:dyDescent="0.35">
      <c r="A686" s="6">
        <v>45114</v>
      </c>
      <c r="B686" t="s">
        <v>512</v>
      </c>
      <c r="C686" t="s">
        <v>118</v>
      </c>
      <c r="E686">
        <v>5</v>
      </c>
      <c r="F686">
        <v>5</v>
      </c>
      <c r="I686" t="s">
        <v>47</v>
      </c>
      <c r="J686" t="s">
        <v>48</v>
      </c>
      <c r="M686" t="s">
        <v>47</v>
      </c>
    </row>
    <row r="687" spans="1:13" x14ac:dyDescent="0.35">
      <c r="A687" s="6">
        <v>45117</v>
      </c>
      <c r="B687" t="s">
        <v>617</v>
      </c>
      <c r="C687" t="s">
        <v>64</v>
      </c>
      <c r="D687" t="s">
        <v>585</v>
      </c>
      <c r="E687">
        <v>13</v>
      </c>
      <c r="F687">
        <v>2</v>
      </c>
      <c r="I687" t="s">
        <v>47</v>
      </c>
      <c r="J687" t="s">
        <v>48</v>
      </c>
      <c r="M687" t="s">
        <v>47</v>
      </c>
    </row>
    <row r="688" spans="1:13" x14ac:dyDescent="0.35">
      <c r="A688" s="6">
        <v>45118</v>
      </c>
      <c r="B688" t="s">
        <v>610</v>
      </c>
      <c r="C688" t="s">
        <v>130</v>
      </c>
      <c r="D688" t="s">
        <v>158</v>
      </c>
      <c r="E688">
        <v>4</v>
      </c>
      <c r="F688">
        <v>2</v>
      </c>
      <c r="I688" t="s">
        <v>47</v>
      </c>
      <c r="J688" t="s">
        <v>48</v>
      </c>
    </row>
    <row r="689" spans="1:13" x14ac:dyDescent="0.35">
      <c r="A689" s="6">
        <v>45118</v>
      </c>
      <c r="B689" t="s">
        <v>611</v>
      </c>
      <c r="C689" t="s">
        <v>64</v>
      </c>
      <c r="D689" t="s">
        <v>612</v>
      </c>
      <c r="E689">
        <v>5</v>
      </c>
      <c r="F689">
        <v>1</v>
      </c>
      <c r="I689" t="s">
        <v>47</v>
      </c>
      <c r="J689" t="s">
        <v>48</v>
      </c>
      <c r="M689" t="s">
        <v>47</v>
      </c>
    </row>
    <row r="690" spans="1:13" x14ac:dyDescent="0.35">
      <c r="A690" s="6">
        <v>45118</v>
      </c>
      <c r="B690" t="s">
        <v>613</v>
      </c>
      <c r="C690" t="s">
        <v>64</v>
      </c>
      <c r="E690">
        <v>16</v>
      </c>
      <c r="F690">
        <v>4</v>
      </c>
      <c r="I690" t="s">
        <v>47</v>
      </c>
      <c r="J690" t="s">
        <v>48</v>
      </c>
      <c r="M690" t="s">
        <v>47</v>
      </c>
    </row>
    <row r="691" spans="1:13" x14ac:dyDescent="0.35">
      <c r="A691" s="6">
        <v>45120</v>
      </c>
      <c r="B691" t="s">
        <v>581</v>
      </c>
      <c r="C691" t="s">
        <v>66</v>
      </c>
      <c r="E691">
        <v>19</v>
      </c>
      <c r="F691">
        <v>1</v>
      </c>
      <c r="I691" t="s">
        <v>47</v>
      </c>
      <c r="J691" t="s">
        <v>48</v>
      </c>
      <c r="M691" t="s">
        <v>47</v>
      </c>
    </row>
    <row r="692" spans="1:13" x14ac:dyDescent="0.35">
      <c r="A692" s="6">
        <v>45121</v>
      </c>
      <c r="B692" t="s">
        <v>512</v>
      </c>
      <c r="C692" t="s">
        <v>118</v>
      </c>
      <c r="D692" t="s">
        <v>580</v>
      </c>
      <c r="E692">
        <v>6</v>
      </c>
      <c r="F692">
        <v>3</v>
      </c>
      <c r="I692" t="s">
        <v>47</v>
      </c>
      <c r="M692" t="s">
        <v>47</v>
      </c>
    </row>
    <row r="693" spans="1:13" x14ac:dyDescent="0.35">
      <c r="A693" s="6">
        <v>45121</v>
      </c>
      <c r="B693" t="s">
        <v>581</v>
      </c>
      <c r="C693" t="s">
        <v>66</v>
      </c>
      <c r="E693">
        <v>20</v>
      </c>
      <c r="F693">
        <v>1</v>
      </c>
      <c r="I693" t="s">
        <v>47</v>
      </c>
      <c r="J693" t="s">
        <v>48</v>
      </c>
    </row>
    <row r="694" spans="1:13" x14ac:dyDescent="0.35">
      <c r="A694" s="6">
        <v>45121</v>
      </c>
      <c r="B694" t="s">
        <v>581</v>
      </c>
      <c r="C694" t="s">
        <v>66</v>
      </c>
      <c r="E694">
        <v>20</v>
      </c>
      <c r="F694">
        <v>1</v>
      </c>
      <c r="I694" t="s">
        <v>47</v>
      </c>
      <c r="J694" t="s">
        <v>48</v>
      </c>
    </row>
    <row r="695" spans="1:13" x14ac:dyDescent="0.35">
      <c r="A695" s="6">
        <v>45121</v>
      </c>
      <c r="B695" t="s">
        <v>581</v>
      </c>
      <c r="C695" t="s">
        <v>66</v>
      </c>
      <c r="E695">
        <v>20</v>
      </c>
      <c r="F695">
        <v>1</v>
      </c>
      <c r="I695" t="s">
        <v>47</v>
      </c>
      <c r="J695" t="s">
        <v>48</v>
      </c>
    </row>
    <row r="696" spans="1:13" x14ac:dyDescent="0.35">
      <c r="A696" s="6">
        <v>45122</v>
      </c>
      <c r="B696" t="s">
        <v>616</v>
      </c>
      <c r="C696" t="s">
        <v>66</v>
      </c>
      <c r="E696">
        <v>11</v>
      </c>
      <c r="F696">
        <v>2</v>
      </c>
      <c r="I696" t="s">
        <v>47</v>
      </c>
      <c r="J696" t="s">
        <v>48</v>
      </c>
    </row>
    <row r="697" spans="1:13" x14ac:dyDescent="0.35">
      <c r="A697" s="6">
        <v>45125</v>
      </c>
      <c r="B697" t="s">
        <v>58</v>
      </c>
      <c r="C697" t="s">
        <v>118</v>
      </c>
      <c r="E697">
        <v>4</v>
      </c>
      <c r="F697">
        <v>3</v>
      </c>
      <c r="I697" t="s">
        <v>47</v>
      </c>
      <c r="J697" t="s">
        <v>48</v>
      </c>
      <c r="M697" t="s">
        <v>47</v>
      </c>
    </row>
    <row r="698" spans="1:13" x14ac:dyDescent="0.35">
      <c r="A698" s="6">
        <v>45126</v>
      </c>
      <c r="B698" t="s">
        <v>376</v>
      </c>
      <c r="C698" t="s">
        <v>118</v>
      </c>
      <c r="D698" t="s">
        <v>602</v>
      </c>
      <c r="E698">
        <v>5</v>
      </c>
      <c r="F698">
        <v>3</v>
      </c>
      <c r="I698" t="s">
        <v>47</v>
      </c>
      <c r="J698" t="s">
        <v>48</v>
      </c>
      <c r="M698" t="s">
        <v>47</v>
      </c>
    </row>
    <row r="699" spans="1:13" x14ac:dyDescent="0.35">
      <c r="A699" s="6">
        <v>45126</v>
      </c>
      <c r="B699" t="s">
        <v>603</v>
      </c>
      <c r="C699" t="s">
        <v>64</v>
      </c>
      <c r="D699" t="s">
        <v>585</v>
      </c>
      <c r="E699">
        <v>10</v>
      </c>
      <c r="F699">
        <v>3</v>
      </c>
      <c r="I699" t="s">
        <v>47</v>
      </c>
      <c r="J699" t="s">
        <v>48</v>
      </c>
      <c r="M699" t="s">
        <v>47</v>
      </c>
    </row>
    <row r="700" spans="1:13" x14ac:dyDescent="0.35">
      <c r="A700" s="6">
        <v>45127</v>
      </c>
      <c r="B700" t="s">
        <v>581</v>
      </c>
      <c r="C700" t="s">
        <v>66</v>
      </c>
      <c r="E700">
        <v>9</v>
      </c>
      <c r="F700">
        <v>4</v>
      </c>
      <c r="I700" t="s">
        <v>47</v>
      </c>
      <c r="J700" t="s">
        <v>48</v>
      </c>
      <c r="M700" t="s">
        <v>47</v>
      </c>
    </row>
    <row r="701" spans="1:13" x14ac:dyDescent="0.35">
      <c r="A701" s="6">
        <v>45127</v>
      </c>
      <c r="B701" t="s">
        <v>590</v>
      </c>
      <c r="C701" t="s">
        <v>64</v>
      </c>
      <c r="D701" t="s">
        <v>585</v>
      </c>
      <c r="E701">
        <v>2</v>
      </c>
      <c r="F701">
        <v>1</v>
      </c>
      <c r="I701" t="s">
        <v>47</v>
      </c>
      <c r="J701" t="s">
        <v>48</v>
      </c>
      <c r="M701" t="s">
        <v>47</v>
      </c>
    </row>
    <row r="702" spans="1:13" x14ac:dyDescent="0.35">
      <c r="A702" s="6">
        <v>45127</v>
      </c>
      <c r="B702" t="s">
        <v>99</v>
      </c>
      <c r="C702" t="s">
        <v>118</v>
      </c>
      <c r="E702">
        <v>4</v>
      </c>
      <c r="F702">
        <v>4</v>
      </c>
      <c r="I702" t="s">
        <v>47</v>
      </c>
      <c r="J702" t="s">
        <v>48</v>
      </c>
      <c r="M702" t="s">
        <v>47</v>
      </c>
    </row>
    <row r="703" spans="1:13" x14ac:dyDescent="0.35">
      <c r="A703" s="6">
        <v>45127</v>
      </c>
      <c r="B703" t="s">
        <v>161</v>
      </c>
      <c r="C703" t="s">
        <v>118</v>
      </c>
      <c r="D703" t="s">
        <v>591</v>
      </c>
      <c r="E703">
        <v>4</v>
      </c>
      <c r="F703">
        <v>2</v>
      </c>
      <c r="I703" t="s">
        <v>47</v>
      </c>
      <c r="J703" t="s">
        <v>48</v>
      </c>
      <c r="M703" t="s">
        <v>47</v>
      </c>
    </row>
    <row r="704" spans="1:13" x14ac:dyDescent="0.35">
      <c r="A704" s="6">
        <v>45127</v>
      </c>
      <c r="B704" t="s">
        <v>592</v>
      </c>
      <c r="C704" t="s">
        <v>118</v>
      </c>
      <c r="D704" t="s">
        <v>593</v>
      </c>
      <c r="E704">
        <v>9</v>
      </c>
      <c r="F704">
        <v>4</v>
      </c>
      <c r="I704" t="s">
        <v>47</v>
      </c>
      <c r="J704" t="s">
        <v>48</v>
      </c>
      <c r="M704" t="s">
        <v>47</v>
      </c>
    </row>
    <row r="705" spans="1:13" x14ac:dyDescent="0.35">
      <c r="A705" s="6">
        <v>45127</v>
      </c>
      <c r="B705" t="s">
        <v>594</v>
      </c>
      <c r="C705" t="s">
        <v>64</v>
      </c>
      <c r="D705" t="s">
        <v>585</v>
      </c>
      <c r="E705">
        <v>14</v>
      </c>
      <c r="F705">
        <v>5</v>
      </c>
      <c r="I705" t="s">
        <v>47</v>
      </c>
      <c r="J705" t="s">
        <v>48</v>
      </c>
      <c r="M705" t="s">
        <v>47</v>
      </c>
    </row>
    <row r="706" spans="1:13" x14ac:dyDescent="0.35">
      <c r="A706" s="6">
        <v>45127</v>
      </c>
      <c r="B706" t="s">
        <v>595</v>
      </c>
      <c r="C706" t="s">
        <v>64</v>
      </c>
      <c r="D706" t="s">
        <v>596</v>
      </c>
      <c r="E706">
        <v>1</v>
      </c>
      <c r="F706">
        <v>1</v>
      </c>
      <c r="I706" t="s">
        <v>47</v>
      </c>
      <c r="J706" t="s">
        <v>48</v>
      </c>
      <c r="M706" t="s">
        <v>47</v>
      </c>
    </row>
    <row r="707" spans="1:13" x14ac:dyDescent="0.35">
      <c r="A707" s="6">
        <v>45127</v>
      </c>
      <c r="B707" t="s">
        <v>597</v>
      </c>
      <c r="C707" t="s">
        <v>64</v>
      </c>
      <c r="D707" t="s">
        <v>564</v>
      </c>
      <c r="E707">
        <v>9</v>
      </c>
      <c r="F707">
        <v>3</v>
      </c>
      <c r="I707" t="s">
        <v>47</v>
      </c>
      <c r="J707" t="s">
        <v>48</v>
      </c>
      <c r="M707" t="s">
        <v>47</v>
      </c>
    </row>
    <row r="708" spans="1:13" x14ac:dyDescent="0.35">
      <c r="A708" s="6">
        <v>45131</v>
      </c>
      <c r="B708" t="s">
        <v>581</v>
      </c>
      <c r="C708" t="s">
        <v>66</v>
      </c>
      <c r="E708">
        <v>21</v>
      </c>
      <c r="F708">
        <v>1</v>
      </c>
      <c r="I708" t="s">
        <v>47</v>
      </c>
      <c r="J708" t="s">
        <v>48</v>
      </c>
      <c r="M708" t="s">
        <v>47</v>
      </c>
    </row>
    <row r="709" spans="1:13" x14ac:dyDescent="0.35">
      <c r="A709" s="6">
        <v>45131</v>
      </c>
      <c r="B709" t="s">
        <v>581</v>
      </c>
      <c r="C709" t="s">
        <v>66</v>
      </c>
      <c r="E709">
        <v>21</v>
      </c>
      <c r="F709">
        <v>1</v>
      </c>
      <c r="I709" t="s">
        <v>47</v>
      </c>
      <c r="J709" t="s">
        <v>48</v>
      </c>
      <c r="M709" t="s">
        <v>47</v>
      </c>
    </row>
    <row r="710" spans="1:13" x14ac:dyDescent="0.35">
      <c r="A710" s="6">
        <v>45132</v>
      </c>
      <c r="B710" t="s">
        <v>124</v>
      </c>
      <c r="C710" t="s">
        <v>118</v>
      </c>
      <c r="E710">
        <v>9</v>
      </c>
      <c r="F710">
        <v>5</v>
      </c>
      <c r="I710" t="s">
        <v>47</v>
      </c>
      <c r="J710" t="s">
        <v>48</v>
      </c>
      <c r="M710" t="s">
        <v>47</v>
      </c>
    </row>
    <row r="711" spans="1:13" x14ac:dyDescent="0.35">
      <c r="A711" s="6">
        <v>45132</v>
      </c>
      <c r="B711" t="s">
        <v>609</v>
      </c>
      <c r="C711" t="s">
        <v>64</v>
      </c>
      <c r="D711" t="s">
        <v>585</v>
      </c>
      <c r="E711">
        <v>18</v>
      </c>
      <c r="F711">
        <v>4</v>
      </c>
      <c r="I711" t="s">
        <v>47</v>
      </c>
      <c r="J711" t="s">
        <v>48</v>
      </c>
      <c r="M711" t="s">
        <v>47</v>
      </c>
    </row>
    <row r="712" spans="1:13" x14ac:dyDescent="0.35">
      <c r="A712" s="6">
        <v>45133</v>
      </c>
      <c r="B712" t="s">
        <v>459</v>
      </c>
      <c r="C712" t="s">
        <v>118</v>
      </c>
      <c r="D712" t="s">
        <v>406</v>
      </c>
      <c r="E712">
        <v>7</v>
      </c>
      <c r="F712">
        <v>6</v>
      </c>
      <c r="I712" t="s">
        <v>47</v>
      </c>
      <c r="J712" t="s">
        <v>48</v>
      </c>
      <c r="M712" t="s">
        <v>47</v>
      </c>
    </row>
    <row r="713" spans="1:13" x14ac:dyDescent="0.35">
      <c r="A713" s="6">
        <v>45133</v>
      </c>
      <c r="B713" t="s">
        <v>599</v>
      </c>
      <c r="C713" t="s">
        <v>118</v>
      </c>
      <c r="D713" t="s">
        <v>600</v>
      </c>
      <c r="E713">
        <v>22</v>
      </c>
      <c r="F713">
        <v>6</v>
      </c>
      <c r="I713" t="s">
        <v>47</v>
      </c>
      <c r="J713" t="s">
        <v>48</v>
      </c>
    </row>
    <row r="714" spans="1:13" x14ac:dyDescent="0.35">
      <c r="A714" s="6">
        <v>45133</v>
      </c>
      <c r="B714" t="s">
        <v>601</v>
      </c>
      <c r="C714" t="s">
        <v>64</v>
      </c>
      <c r="D714" t="s">
        <v>585</v>
      </c>
      <c r="E714">
        <v>14</v>
      </c>
      <c r="F714">
        <v>4</v>
      </c>
      <c r="I714" t="s">
        <v>47</v>
      </c>
      <c r="J714" t="s">
        <v>48</v>
      </c>
      <c r="M714" t="s">
        <v>47</v>
      </c>
    </row>
    <row r="715" spans="1:13" x14ac:dyDescent="0.35">
      <c r="A715" s="6">
        <v>45134</v>
      </c>
      <c r="B715" t="s">
        <v>376</v>
      </c>
      <c r="C715" t="s">
        <v>118</v>
      </c>
      <c r="E715">
        <v>7</v>
      </c>
      <c r="F715">
        <v>3</v>
      </c>
      <c r="I715" t="s">
        <v>47</v>
      </c>
      <c r="J715" t="s">
        <v>48</v>
      </c>
      <c r="M715" t="s">
        <v>47</v>
      </c>
    </row>
    <row r="716" spans="1:13" x14ac:dyDescent="0.35">
      <c r="A716" s="6">
        <v>45134</v>
      </c>
      <c r="B716" t="s">
        <v>172</v>
      </c>
      <c r="C716" t="s">
        <v>118</v>
      </c>
      <c r="D716" t="s">
        <v>589</v>
      </c>
      <c r="E716">
        <v>3</v>
      </c>
      <c r="F716">
        <v>4</v>
      </c>
      <c r="I716" t="s">
        <v>47</v>
      </c>
      <c r="J716" t="s">
        <v>48</v>
      </c>
      <c r="M716" t="s">
        <v>47</v>
      </c>
    </row>
    <row r="717" spans="1:13" x14ac:dyDescent="0.35">
      <c r="A717" s="6">
        <v>45138</v>
      </c>
      <c r="B717" t="s">
        <v>615</v>
      </c>
      <c r="C717" t="s">
        <v>66</v>
      </c>
      <c r="E717">
        <v>16</v>
      </c>
      <c r="F717">
        <v>2</v>
      </c>
      <c r="I717" t="s">
        <v>47</v>
      </c>
      <c r="J717" t="s">
        <v>48</v>
      </c>
    </row>
    <row r="718" spans="1:13" x14ac:dyDescent="0.35">
      <c r="A718" s="6">
        <v>45141</v>
      </c>
      <c r="B718" t="s">
        <v>586</v>
      </c>
      <c r="C718" t="s">
        <v>118</v>
      </c>
      <c r="D718" t="s">
        <v>587</v>
      </c>
      <c r="E718">
        <v>12</v>
      </c>
      <c r="F718">
        <v>2</v>
      </c>
      <c r="I718" t="s">
        <v>47</v>
      </c>
      <c r="J718" t="s">
        <v>48</v>
      </c>
      <c r="M718" t="s">
        <v>47</v>
      </c>
    </row>
    <row r="719" spans="1:13" x14ac:dyDescent="0.35">
      <c r="A719" s="6">
        <v>45141</v>
      </c>
      <c r="B719" t="s">
        <v>588</v>
      </c>
      <c r="C719" t="s">
        <v>64</v>
      </c>
      <c r="D719" t="s">
        <v>585</v>
      </c>
      <c r="E719">
        <v>6</v>
      </c>
      <c r="F719">
        <v>2</v>
      </c>
      <c r="I719" t="s">
        <v>47</v>
      </c>
      <c r="J719" t="s">
        <v>48</v>
      </c>
      <c r="M719" t="s">
        <v>47</v>
      </c>
    </row>
    <row r="720" spans="1:13" x14ac:dyDescent="0.35">
      <c r="A720" s="6">
        <v>45142</v>
      </c>
      <c r="B720" t="s">
        <v>577</v>
      </c>
      <c r="C720" t="s">
        <v>573</v>
      </c>
      <c r="E720">
        <v>24</v>
      </c>
      <c r="F720">
        <v>3</v>
      </c>
      <c r="I720" t="s">
        <v>47</v>
      </c>
      <c r="J720" t="s">
        <v>48</v>
      </c>
      <c r="M720" t="s">
        <v>47</v>
      </c>
    </row>
    <row r="721" spans="1:13" x14ac:dyDescent="0.35">
      <c r="A721" s="6">
        <v>45142</v>
      </c>
      <c r="B721" t="s">
        <v>578</v>
      </c>
      <c r="C721" t="s">
        <v>573</v>
      </c>
      <c r="D721" t="s">
        <v>579</v>
      </c>
      <c r="E721">
        <v>14</v>
      </c>
      <c r="F721">
        <v>2</v>
      </c>
      <c r="I721" t="s">
        <v>47</v>
      </c>
      <c r="J721" t="s">
        <v>48</v>
      </c>
      <c r="M721" t="s">
        <v>47</v>
      </c>
    </row>
    <row r="722" spans="1:13" x14ac:dyDescent="0.35">
      <c r="A722" s="6">
        <v>45144</v>
      </c>
      <c r="B722" t="s">
        <v>576</v>
      </c>
      <c r="C722" t="s">
        <v>66</v>
      </c>
      <c r="D722">
        <v>10</v>
      </c>
      <c r="E722">
        <v>20</v>
      </c>
      <c r="F722">
        <v>3</v>
      </c>
      <c r="I722" t="s">
        <v>47</v>
      </c>
      <c r="J722" t="s">
        <v>48</v>
      </c>
    </row>
    <row r="723" spans="1:13" x14ac:dyDescent="0.35">
      <c r="A723" s="6">
        <v>45146</v>
      </c>
      <c r="B723" t="s">
        <v>608</v>
      </c>
      <c r="C723" t="s">
        <v>74</v>
      </c>
      <c r="D723">
        <v>10</v>
      </c>
      <c r="E723">
        <v>19</v>
      </c>
      <c r="F723">
        <v>4</v>
      </c>
      <c r="I723" t="s">
        <v>47</v>
      </c>
      <c r="J723" t="s">
        <v>48</v>
      </c>
    </row>
    <row r="724" spans="1:13" x14ac:dyDescent="0.35">
      <c r="A724" s="6">
        <v>45147</v>
      </c>
      <c r="B724" t="s">
        <v>598</v>
      </c>
      <c r="C724" t="s">
        <v>130</v>
      </c>
      <c r="D724" t="s">
        <v>62</v>
      </c>
      <c r="E724">
        <v>19</v>
      </c>
      <c r="F724">
        <v>5</v>
      </c>
      <c r="I724" t="s">
        <v>47</v>
      </c>
      <c r="J724" t="s">
        <v>48</v>
      </c>
      <c r="M724" t="s">
        <v>47</v>
      </c>
    </row>
    <row r="725" spans="1:13" x14ac:dyDescent="0.35">
      <c r="A725" s="6">
        <v>45148</v>
      </c>
      <c r="B725" t="s">
        <v>583</v>
      </c>
      <c r="C725" t="s">
        <v>66</v>
      </c>
      <c r="D725" t="s">
        <v>158</v>
      </c>
      <c r="E725">
        <v>7</v>
      </c>
      <c r="F725">
        <v>2</v>
      </c>
      <c r="I725" t="s">
        <v>47</v>
      </c>
      <c r="J725" t="s">
        <v>48</v>
      </c>
      <c r="M725" t="s">
        <v>47</v>
      </c>
    </row>
    <row r="726" spans="1:13" x14ac:dyDescent="0.35">
      <c r="A726" s="6">
        <v>45148</v>
      </c>
      <c r="B726" t="s">
        <v>61</v>
      </c>
      <c r="C726" t="s">
        <v>66</v>
      </c>
      <c r="E726">
        <v>16</v>
      </c>
      <c r="F726">
        <v>1</v>
      </c>
      <c r="I726" t="s">
        <v>47</v>
      </c>
      <c r="J726" t="s">
        <v>48</v>
      </c>
      <c r="M726" t="s">
        <v>47</v>
      </c>
    </row>
    <row r="727" spans="1:13" x14ac:dyDescent="0.35">
      <c r="A727" s="6">
        <v>45148</v>
      </c>
      <c r="B727" t="s">
        <v>584</v>
      </c>
      <c r="C727" t="s">
        <v>64</v>
      </c>
      <c r="D727" t="s">
        <v>585</v>
      </c>
      <c r="E727">
        <v>6</v>
      </c>
      <c r="F727">
        <v>3</v>
      </c>
      <c r="I727" t="s">
        <v>47</v>
      </c>
      <c r="J727" t="s">
        <v>48</v>
      </c>
      <c r="M727" t="s">
        <v>47</v>
      </c>
    </row>
    <row r="728" spans="1:13" x14ac:dyDescent="0.35">
      <c r="A728" s="6">
        <v>45149</v>
      </c>
      <c r="B728" t="s">
        <v>171</v>
      </c>
      <c r="C728" t="s">
        <v>66</v>
      </c>
      <c r="E728">
        <v>4</v>
      </c>
      <c r="F728">
        <v>2</v>
      </c>
      <c r="I728" t="s">
        <v>47</v>
      </c>
      <c r="J728" t="s">
        <v>48</v>
      </c>
      <c r="M728" t="s">
        <v>47</v>
      </c>
    </row>
    <row r="729" spans="1:13" x14ac:dyDescent="0.35">
      <c r="A729" s="6">
        <v>45149</v>
      </c>
      <c r="B729" t="s">
        <v>571</v>
      </c>
      <c r="C729" t="s">
        <v>64</v>
      </c>
      <c r="E729">
        <v>5</v>
      </c>
      <c r="F729">
        <v>2</v>
      </c>
      <c r="I729" t="s">
        <v>47</v>
      </c>
      <c r="J729" t="s">
        <v>48</v>
      </c>
      <c r="M729" t="s">
        <v>47</v>
      </c>
    </row>
    <row r="730" spans="1:13" x14ac:dyDescent="0.35">
      <c r="A730" s="6">
        <v>45149</v>
      </c>
      <c r="B730" t="s">
        <v>572</v>
      </c>
      <c r="C730" t="s">
        <v>573</v>
      </c>
      <c r="D730" t="s">
        <v>574</v>
      </c>
      <c r="E730">
        <v>21</v>
      </c>
      <c r="F730">
        <v>2</v>
      </c>
      <c r="I730" t="s">
        <v>47</v>
      </c>
      <c r="J730" t="s">
        <v>48</v>
      </c>
      <c r="M730" t="s">
        <v>47</v>
      </c>
    </row>
    <row r="731" spans="1:13" x14ac:dyDescent="0.35">
      <c r="A731" s="6">
        <v>45149</v>
      </c>
      <c r="B731" t="s">
        <v>575</v>
      </c>
      <c r="C731" t="s">
        <v>130</v>
      </c>
      <c r="D731" t="s">
        <v>62</v>
      </c>
      <c r="E731">
        <v>27</v>
      </c>
      <c r="F731">
        <v>1</v>
      </c>
      <c r="I731" t="s">
        <v>47</v>
      </c>
      <c r="J731" t="s">
        <v>48</v>
      </c>
      <c r="M731" t="s">
        <v>47</v>
      </c>
    </row>
    <row r="732" spans="1:13" x14ac:dyDescent="0.35">
      <c r="A732" s="6">
        <v>45149</v>
      </c>
      <c r="B732" t="s">
        <v>575</v>
      </c>
      <c r="C732" t="s">
        <v>130</v>
      </c>
      <c r="D732" t="s">
        <v>62</v>
      </c>
      <c r="E732">
        <v>27</v>
      </c>
      <c r="F732">
        <v>1</v>
      </c>
      <c r="I732" t="s">
        <v>47</v>
      </c>
      <c r="J732" t="s">
        <v>48</v>
      </c>
      <c r="M732" t="s">
        <v>47</v>
      </c>
    </row>
    <row r="733" spans="1:13" x14ac:dyDescent="0.35">
      <c r="A733" s="6">
        <v>45149</v>
      </c>
      <c r="B733" t="s">
        <v>575</v>
      </c>
      <c r="C733" t="s">
        <v>130</v>
      </c>
      <c r="D733" t="s">
        <v>62</v>
      </c>
      <c r="E733">
        <v>27</v>
      </c>
      <c r="F733">
        <v>1</v>
      </c>
      <c r="I733" t="s">
        <v>47</v>
      </c>
      <c r="J733" t="s">
        <v>48</v>
      </c>
      <c r="M733" t="s">
        <v>47</v>
      </c>
    </row>
    <row r="734" spans="1:13" x14ac:dyDescent="0.35">
      <c r="A734" s="6">
        <v>45149</v>
      </c>
      <c r="B734" t="s">
        <v>575</v>
      </c>
      <c r="C734" t="s">
        <v>130</v>
      </c>
      <c r="D734" t="s">
        <v>62</v>
      </c>
      <c r="E734">
        <v>27</v>
      </c>
      <c r="F734">
        <v>1</v>
      </c>
      <c r="I734" t="s">
        <v>47</v>
      </c>
      <c r="J734" t="s">
        <v>48</v>
      </c>
      <c r="M734" t="s">
        <v>47</v>
      </c>
    </row>
    <row r="735" spans="1:13" x14ac:dyDescent="0.35">
      <c r="A735" s="6">
        <v>45149</v>
      </c>
      <c r="B735" t="s">
        <v>575</v>
      </c>
      <c r="C735" t="s">
        <v>130</v>
      </c>
      <c r="D735" t="s">
        <v>62</v>
      </c>
      <c r="E735">
        <v>27</v>
      </c>
      <c r="F735">
        <v>1</v>
      </c>
      <c r="I735" t="s">
        <v>47</v>
      </c>
      <c r="J735" t="s">
        <v>48</v>
      </c>
      <c r="M735" t="s">
        <v>47</v>
      </c>
    </row>
    <row r="736" spans="1:13" x14ac:dyDescent="0.35">
      <c r="A736" s="6">
        <v>45153</v>
      </c>
      <c r="B736" t="s">
        <v>627</v>
      </c>
      <c r="C736" t="s">
        <v>130</v>
      </c>
      <c r="D736" t="s">
        <v>628</v>
      </c>
      <c r="E736">
        <v>14</v>
      </c>
      <c r="F736">
        <v>1</v>
      </c>
      <c r="I736" t="s">
        <v>47</v>
      </c>
      <c r="J736" t="s">
        <v>170</v>
      </c>
    </row>
    <row r="737" spans="1:13" x14ac:dyDescent="0.35">
      <c r="A737" s="6">
        <v>45153</v>
      </c>
      <c r="B737" t="s">
        <v>161</v>
      </c>
      <c r="C737" t="s">
        <v>53</v>
      </c>
      <c r="D737">
        <v>5</v>
      </c>
      <c r="E737">
        <v>35</v>
      </c>
      <c r="F737">
        <v>4</v>
      </c>
      <c r="I737" t="s">
        <v>47</v>
      </c>
      <c r="J737" t="s">
        <v>48</v>
      </c>
      <c r="M737" t="s">
        <v>47</v>
      </c>
    </row>
    <row r="738" spans="1:13" x14ac:dyDescent="0.35">
      <c r="A738" s="6">
        <v>45154</v>
      </c>
      <c r="B738" t="s">
        <v>623</v>
      </c>
      <c r="C738" t="s">
        <v>46</v>
      </c>
      <c r="D738">
        <v>8</v>
      </c>
      <c r="E738">
        <v>36</v>
      </c>
      <c r="F738">
        <v>3</v>
      </c>
      <c r="I738" t="s">
        <v>47</v>
      </c>
      <c r="J738" t="s">
        <v>220</v>
      </c>
      <c r="M738" t="s">
        <v>47</v>
      </c>
    </row>
    <row r="739" spans="1:13" x14ac:dyDescent="0.35">
      <c r="A739" s="6">
        <v>45154</v>
      </c>
      <c r="B739" t="s">
        <v>171</v>
      </c>
      <c r="C739" t="s">
        <v>130</v>
      </c>
      <c r="D739" t="s">
        <v>1437</v>
      </c>
      <c r="E739">
        <v>19</v>
      </c>
      <c r="F739">
        <v>1</v>
      </c>
      <c r="I739" t="s">
        <v>47</v>
      </c>
      <c r="J739" t="s">
        <v>48</v>
      </c>
      <c r="M739" t="s">
        <v>47</v>
      </c>
    </row>
    <row r="740" spans="1:13" x14ac:dyDescent="0.35">
      <c r="A740" s="6">
        <v>45154</v>
      </c>
      <c r="B740" t="s">
        <v>171</v>
      </c>
      <c r="C740" t="s">
        <v>130</v>
      </c>
      <c r="D740" t="s">
        <v>1437</v>
      </c>
      <c r="E740">
        <v>19</v>
      </c>
      <c r="F740">
        <v>1</v>
      </c>
      <c r="I740" t="s">
        <v>47</v>
      </c>
      <c r="J740" t="s">
        <v>48</v>
      </c>
      <c r="M740" t="s">
        <v>47</v>
      </c>
    </row>
    <row r="741" spans="1:13" x14ac:dyDescent="0.35">
      <c r="A741" s="6">
        <v>45154</v>
      </c>
      <c r="B741" t="s">
        <v>410</v>
      </c>
      <c r="C741" t="s">
        <v>130</v>
      </c>
      <c r="D741" t="s">
        <v>1254</v>
      </c>
      <c r="E741">
        <v>29</v>
      </c>
      <c r="F741">
        <v>1</v>
      </c>
      <c r="I741" t="s">
        <v>47</v>
      </c>
      <c r="J741" t="s">
        <v>624</v>
      </c>
      <c r="M741" t="s">
        <v>47</v>
      </c>
    </row>
    <row r="742" spans="1:13" x14ac:dyDescent="0.35">
      <c r="A742" s="6">
        <v>45154</v>
      </c>
      <c r="B742" t="s">
        <v>625</v>
      </c>
      <c r="C742" t="s">
        <v>53</v>
      </c>
      <c r="D742">
        <v>5</v>
      </c>
      <c r="E742">
        <v>25</v>
      </c>
      <c r="F742">
        <v>3</v>
      </c>
      <c r="I742" t="s">
        <v>47</v>
      </c>
      <c r="J742" t="s">
        <v>48</v>
      </c>
    </row>
    <row r="743" spans="1:13" x14ac:dyDescent="0.35">
      <c r="A743" s="6">
        <v>45154</v>
      </c>
      <c r="B743" t="s">
        <v>623</v>
      </c>
      <c r="C743" t="s">
        <v>46</v>
      </c>
      <c r="D743">
        <v>8</v>
      </c>
      <c r="E743">
        <v>24</v>
      </c>
      <c r="F743">
        <v>2</v>
      </c>
      <c r="I743" t="s">
        <v>47</v>
      </c>
      <c r="J743" t="s">
        <v>220</v>
      </c>
      <c r="M743" t="s">
        <v>47</v>
      </c>
    </row>
    <row r="744" spans="1:13" x14ac:dyDescent="0.35">
      <c r="A744" s="6">
        <v>45154</v>
      </c>
      <c r="B744" t="s">
        <v>625</v>
      </c>
      <c r="C744" t="s">
        <v>53</v>
      </c>
      <c r="D744">
        <v>5</v>
      </c>
      <c r="E744">
        <v>24</v>
      </c>
      <c r="F744">
        <v>3</v>
      </c>
      <c r="I744" t="s">
        <v>47</v>
      </c>
      <c r="J744" t="s">
        <v>48</v>
      </c>
    </row>
    <row r="745" spans="1:13" x14ac:dyDescent="0.35">
      <c r="A745" s="6">
        <v>45154</v>
      </c>
      <c r="B745" t="s">
        <v>626</v>
      </c>
      <c r="C745" t="s">
        <v>66</v>
      </c>
      <c r="E745">
        <v>22</v>
      </c>
      <c r="F745">
        <v>1</v>
      </c>
      <c r="I745" t="s">
        <v>47</v>
      </c>
      <c r="J745" t="s">
        <v>48</v>
      </c>
    </row>
    <row r="746" spans="1:13" x14ac:dyDescent="0.35">
      <c r="A746" s="6">
        <v>45155</v>
      </c>
      <c r="B746" t="s">
        <v>621</v>
      </c>
      <c r="C746" t="s">
        <v>64</v>
      </c>
      <c r="D746" t="s">
        <v>585</v>
      </c>
      <c r="E746">
        <v>21</v>
      </c>
      <c r="F746">
        <v>6</v>
      </c>
      <c r="I746" t="s">
        <v>47</v>
      </c>
      <c r="J746" t="s">
        <v>48</v>
      </c>
    </row>
    <row r="747" spans="1:13" x14ac:dyDescent="0.35">
      <c r="A747" s="6">
        <v>45155</v>
      </c>
      <c r="B747" t="s">
        <v>61</v>
      </c>
      <c r="C747" t="s">
        <v>130</v>
      </c>
      <c r="D747" t="s">
        <v>1255</v>
      </c>
      <c r="E747">
        <v>21</v>
      </c>
      <c r="F747">
        <v>2</v>
      </c>
      <c r="I747" t="s">
        <v>47</v>
      </c>
      <c r="J747" t="s">
        <v>48</v>
      </c>
      <c r="M747" t="s">
        <v>47</v>
      </c>
    </row>
    <row r="748" spans="1:13" x14ac:dyDescent="0.35">
      <c r="A748" s="6">
        <v>45155</v>
      </c>
      <c r="B748" t="s">
        <v>61</v>
      </c>
      <c r="C748" t="s">
        <v>130</v>
      </c>
      <c r="D748" t="s">
        <v>1255</v>
      </c>
      <c r="E748">
        <v>21</v>
      </c>
      <c r="F748">
        <v>2</v>
      </c>
      <c r="I748" t="s">
        <v>47</v>
      </c>
      <c r="J748" t="s">
        <v>48</v>
      </c>
      <c r="M748" t="s">
        <v>47</v>
      </c>
    </row>
    <row r="749" spans="1:13" x14ac:dyDescent="0.35">
      <c r="A749" s="6">
        <v>45155</v>
      </c>
      <c r="B749" t="s">
        <v>622</v>
      </c>
      <c r="C749" t="s">
        <v>50</v>
      </c>
      <c r="D749">
        <v>7</v>
      </c>
      <c r="E749">
        <v>19</v>
      </c>
      <c r="F749">
        <v>3</v>
      </c>
      <c r="I749" t="s">
        <v>47</v>
      </c>
      <c r="J749" t="s">
        <v>48</v>
      </c>
    </row>
    <row r="750" spans="1:13" x14ac:dyDescent="0.35">
      <c r="A750" s="6">
        <v>45155</v>
      </c>
      <c r="B750" t="s">
        <v>186</v>
      </c>
      <c r="C750" t="s">
        <v>403</v>
      </c>
      <c r="E750">
        <v>29</v>
      </c>
      <c r="F750">
        <v>1</v>
      </c>
      <c r="I750" t="s">
        <v>47</v>
      </c>
      <c r="J750" t="s">
        <v>48</v>
      </c>
      <c r="M750" t="s">
        <v>47</v>
      </c>
    </row>
    <row r="751" spans="1:13" x14ac:dyDescent="0.35">
      <c r="A751" s="6">
        <v>45155</v>
      </c>
      <c r="B751" t="s">
        <v>186</v>
      </c>
      <c r="C751" t="s">
        <v>403</v>
      </c>
      <c r="E751">
        <v>29</v>
      </c>
      <c r="F751">
        <v>1</v>
      </c>
      <c r="I751" t="s">
        <v>47</v>
      </c>
      <c r="J751" t="s">
        <v>48</v>
      </c>
      <c r="M751" t="s">
        <v>47</v>
      </c>
    </row>
    <row r="752" spans="1:13" x14ac:dyDescent="0.35">
      <c r="A752" s="6">
        <v>45156</v>
      </c>
      <c r="B752" t="s">
        <v>620</v>
      </c>
      <c r="C752" t="s">
        <v>130</v>
      </c>
      <c r="D752" t="s">
        <v>62</v>
      </c>
      <c r="E752">
        <v>21</v>
      </c>
      <c r="F752">
        <v>3</v>
      </c>
      <c r="I752" t="s">
        <v>47</v>
      </c>
      <c r="J752" t="s">
        <v>48</v>
      </c>
      <c r="M752" t="s">
        <v>47</v>
      </c>
    </row>
    <row r="753" spans="1:13" x14ac:dyDescent="0.35">
      <c r="A753" s="6">
        <v>45156</v>
      </c>
      <c r="B753" t="s">
        <v>410</v>
      </c>
      <c r="C753" t="s">
        <v>130</v>
      </c>
      <c r="D753" t="s">
        <v>1254</v>
      </c>
      <c r="E753">
        <v>20</v>
      </c>
      <c r="F753">
        <v>1</v>
      </c>
      <c r="I753" t="s">
        <v>47</v>
      </c>
      <c r="J753" t="s">
        <v>48</v>
      </c>
      <c r="M753" t="s">
        <v>47</v>
      </c>
    </row>
    <row r="754" spans="1:13" x14ac:dyDescent="0.35">
      <c r="A754" s="6">
        <v>45159</v>
      </c>
      <c r="B754" t="s">
        <v>514</v>
      </c>
      <c r="C754" t="s">
        <v>64</v>
      </c>
      <c r="D754" t="s">
        <v>585</v>
      </c>
      <c r="E754">
        <v>8</v>
      </c>
      <c r="F754">
        <v>2</v>
      </c>
      <c r="I754" t="s">
        <v>47</v>
      </c>
      <c r="J754" t="s">
        <v>48</v>
      </c>
      <c r="M754" t="s">
        <v>47</v>
      </c>
    </row>
    <row r="755" spans="1:13" x14ac:dyDescent="0.35">
      <c r="A755" s="6">
        <v>45159</v>
      </c>
      <c r="B755" t="s">
        <v>629</v>
      </c>
      <c r="C755" t="s">
        <v>64</v>
      </c>
      <c r="D755" t="s">
        <v>612</v>
      </c>
      <c r="E755">
        <v>6</v>
      </c>
      <c r="F755">
        <v>2</v>
      </c>
      <c r="I755" t="s">
        <v>47</v>
      </c>
      <c r="J755" t="s">
        <v>48</v>
      </c>
    </row>
    <row r="756" spans="1:13" x14ac:dyDescent="0.35">
      <c r="A756" s="6">
        <v>45160</v>
      </c>
      <c r="B756" t="s">
        <v>316</v>
      </c>
      <c r="C756" t="s">
        <v>144</v>
      </c>
      <c r="D756">
        <v>4</v>
      </c>
      <c r="E756">
        <v>25</v>
      </c>
      <c r="F756">
        <v>2</v>
      </c>
      <c r="G756" t="s">
        <v>35</v>
      </c>
    </row>
    <row r="757" spans="1:13" x14ac:dyDescent="0.35">
      <c r="A757" s="6">
        <v>45160</v>
      </c>
      <c r="B757" t="s">
        <v>316</v>
      </c>
      <c r="C757" t="s">
        <v>144</v>
      </c>
      <c r="D757">
        <v>4</v>
      </c>
      <c r="E757">
        <v>25</v>
      </c>
      <c r="F757">
        <v>2</v>
      </c>
      <c r="G757" t="s">
        <v>35</v>
      </c>
    </row>
    <row r="758" spans="1:13" x14ac:dyDescent="0.35">
      <c r="A758" s="6">
        <v>45160</v>
      </c>
      <c r="B758" t="s">
        <v>673</v>
      </c>
      <c r="C758" t="s">
        <v>50</v>
      </c>
      <c r="D758">
        <v>8</v>
      </c>
      <c r="E758">
        <v>22</v>
      </c>
      <c r="F758">
        <v>2</v>
      </c>
      <c r="I758" t="s">
        <v>47</v>
      </c>
      <c r="J758" t="s">
        <v>395</v>
      </c>
    </row>
    <row r="759" spans="1:13" x14ac:dyDescent="0.35">
      <c r="A759" s="6">
        <v>45160</v>
      </c>
      <c r="B759" t="s">
        <v>674</v>
      </c>
      <c r="C759" t="s">
        <v>144</v>
      </c>
      <c r="D759">
        <v>6</v>
      </c>
      <c r="E759">
        <v>22</v>
      </c>
      <c r="F759">
        <v>2</v>
      </c>
      <c r="I759" t="s">
        <v>47</v>
      </c>
      <c r="J759" t="s">
        <v>48</v>
      </c>
    </row>
    <row r="760" spans="1:13" x14ac:dyDescent="0.35">
      <c r="A760" s="6">
        <v>45160</v>
      </c>
      <c r="B760" t="s">
        <v>677</v>
      </c>
      <c r="C760" t="s">
        <v>46</v>
      </c>
      <c r="D760">
        <v>8</v>
      </c>
      <c r="E760">
        <v>25</v>
      </c>
      <c r="F760">
        <v>2</v>
      </c>
      <c r="I760" t="s">
        <v>47</v>
      </c>
      <c r="J760" t="s">
        <v>678</v>
      </c>
    </row>
    <row r="761" spans="1:13" x14ac:dyDescent="0.35">
      <c r="A761" s="6">
        <v>45160</v>
      </c>
      <c r="B761" t="s">
        <v>675</v>
      </c>
      <c r="C761" t="s">
        <v>130</v>
      </c>
      <c r="D761" t="s">
        <v>1255</v>
      </c>
      <c r="E761">
        <v>24</v>
      </c>
      <c r="F761">
        <v>1</v>
      </c>
      <c r="H761" t="s">
        <v>676</v>
      </c>
    </row>
    <row r="762" spans="1:13" x14ac:dyDescent="0.35">
      <c r="A762" s="6">
        <v>45161</v>
      </c>
      <c r="B762" t="s">
        <v>630</v>
      </c>
      <c r="C762" t="s">
        <v>144</v>
      </c>
      <c r="D762">
        <v>5</v>
      </c>
      <c r="E762">
        <v>25</v>
      </c>
      <c r="F762">
        <v>2</v>
      </c>
      <c r="G762" t="s">
        <v>35</v>
      </c>
    </row>
    <row r="763" spans="1:13" x14ac:dyDescent="0.35">
      <c r="A763" s="6">
        <v>45161</v>
      </c>
      <c r="B763" t="s">
        <v>630</v>
      </c>
      <c r="C763" t="s">
        <v>144</v>
      </c>
      <c r="D763">
        <v>5</v>
      </c>
      <c r="E763">
        <v>25</v>
      </c>
      <c r="F763">
        <v>2</v>
      </c>
      <c r="G763" t="s">
        <v>35</v>
      </c>
    </row>
    <row r="764" spans="1:13" x14ac:dyDescent="0.35">
      <c r="A764" s="6">
        <v>45161</v>
      </c>
      <c r="B764" t="s">
        <v>631</v>
      </c>
      <c r="C764" t="s">
        <v>50</v>
      </c>
      <c r="D764">
        <v>8</v>
      </c>
      <c r="E764">
        <v>24</v>
      </c>
      <c r="F764">
        <v>2</v>
      </c>
      <c r="G764" t="s">
        <v>94</v>
      </c>
    </row>
    <row r="765" spans="1:13" x14ac:dyDescent="0.35">
      <c r="A765" s="6">
        <v>45161</v>
      </c>
      <c r="B765" t="s">
        <v>668</v>
      </c>
      <c r="C765" t="s">
        <v>403</v>
      </c>
      <c r="E765">
        <v>21</v>
      </c>
      <c r="F765">
        <v>1</v>
      </c>
      <c r="I765" t="s">
        <v>47</v>
      </c>
      <c r="M765" t="s">
        <v>47</v>
      </c>
    </row>
    <row r="766" spans="1:13" x14ac:dyDescent="0.35">
      <c r="A766" s="6">
        <v>45161</v>
      </c>
      <c r="B766" t="s">
        <v>669</v>
      </c>
      <c r="C766" t="s">
        <v>74</v>
      </c>
      <c r="D766">
        <v>10</v>
      </c>
      <c r="E766">
        <v>25</v>
      </c>
      <c r="F766">
        <v>2</v>
      </c>
      <c r="I766" t="s">
        <v>47</v>
      </c>
      <c r="J766" t="s">
        <v>48</v>
      </c>
      <c r="M766" t="s">
        <v>47</v>
      </c>
    </row>
    <row r="767" spans="1:13" x14ac:dyDescent="0.35">
      <c r="A767" s="6">
        <v>45161</v>
      </c>
      <c r="B767" t="s">
        <v>669</v>
      </c>
      <c r="C767" t="s">
        <v>74</v>
      </c>
      <c r="D767">
        <v>10</v>
      </c>
      <c r="E767">
        <v>25</v>
      </c>
      <c r="F767">
        <v>2</v>
      </c>
      <c r="I767" t="s">
        <v>47</v>
      </c>
      <c r="J767" t="s">
        <v>48</v>
      </c>
      <c r="M767" t="s">
        <v>47</v>
      </c>
    </row>
    <row r="768" spans="1:13" x14ac:dyDescent="0.35">
      <c r="A768" s="6">
        <v>45161</v>
      </c>
      <c r="B768" t="s">
        <v>669</v>
      </c>
      <c r="C768" t="s">
        <v>74</v>
      </c>
      <c r="D768">
        <v>10</v>
      </c>
      <c r="E768">
        <v>25</v>
      </c>
      <c r="F768">
        <v>2</v>
      </c>
      <c r="I768" t="s">
        <v>47</v>
      </c>
      <c r="J768" t="s">
        <v>48</v>
      </c>
      <c r="M768" t="s">
        <v>47</v>
      </c>
    </row>
    <row r="769" spans="1:13" x14ac:dyDescent="0.35">
      <c r="A769" s="6">
        <v>45161</v>
      </c>
      <c r="B769" t="s">
        <v>669</v>
      </c>
      <c r="C769" t="s">
        <v>74</v>
      </c>
      <c r="D769">
        <v>10</v>
      </c>
      <c r="E769">
        <v>25</v>
      </c>
      <c r="F769">
        <v>2</v>
      </c>
      <c r="I769" t="s">
        <v>47</v>
      </c>
      <c r="J769" t="s">
        <v>48</v>
      </c>
      <c r="M769" t="s">
        <v>47</v>
      </c>
    </row>
    <row r="770" spans="1:13" x14ac:dyDescent="0.35">
      <c r="A770" s="6">
        <v>45161</v>
      </c>
      <c r="B770" t="s">
        <v>669</v>
      </c>
      <c r="C770" t="s">
        <v>74</v>
      </c>
      <c r="D770">
        <v>10</v>
      </c>
      <c r="E770">
        <v>25</v>
      </c>
      <c r="F770">
        <v>2</v>
      </c>
      <c r="I770" t="s">
        <v>47</v>
      </c>
      <c r="J770" t="s">
        <v>48</v>
      </c>
      <c r="M770" t="s">
        <v>47</v>
      </c>
    </row>
    <row r="771" spans="1:13" x14ac:dyDescent="0.35">
      <c r="A771" s="6">
        <v>45161</v>
      </c>
      <c r="B771" t="s">
        <v>669</v>
      </c>
      <c r="C771" t="s">
        <v>74</v>
      </c>
      <c r="D771">
        <v>10</v>
      </c>
      <c r="E771">
        <v>25</v>
      </c>
      <c r="F771">
        <v>2</v>
      </c>
      <c r="I771" t="s">
        <v>47</v>
      </c>
      <c r="J771" t="s">
        <v>48</v>
      </c>
      <c r="M771" t="s">
        <v>47</v>
      </c>
    </row>
    <row r="772" spans="1:13" x14ac:dyDescent="0.35">
      <c r="A772" s="6">
        <v>45161</v>
      </c>
      <c r="B772" t="s">
        <v>670</v>
      </c>
      <c r="C772" t="s">
        <v>46</v>
      </c>
      <c r="D772">
        <v>8</v>
      </c>
      <c r="E772">
        <v>31</v>
      </c>
      <c r="F772">
        <v>3</v>
      </c>
      <c r="I772" t="s">
        <v>47</v>
      </c>
      <c r="J772" t="s">
        <v>48</v>
      </c>
    </row>
    <row r="773" spans="1:13" x14ac:dyDescent="0.35">
      <c r="A773" s="6">
        <v>45161</v>
      </c>
      <c r="B773" t="s">
        <v>670</v>
      </c>
      <c r="C773" t="s">
        <v>46</v>
      </c>
      <c r="D773">
        <v>8</v>
      </c>
      <c r="E773">
        <v>31</v>
      </c>
      <c r="F773">
        <v>3</v>
      </c>
      <c r="I773" t="s">
        <v>47</v>
      </c>
      <c r="J773" t="s">
        <v>48</v>
      </c>
    </row>
    <row r="774" spans="1:13" x14ac:dyDescent="0.35">
      <c r="A774" s="6">
        <v>45161</v>
      </c>
      <c r="B774" t="s">
        <v>671</v>
      </c>
      <c r="C774" t="s">
        <v>46</v>
      </c>
      <c r="D774" t="s">
        <v>672</v>
      </c>
      <c r="E774">
        <v>6</v>
      </c>
      <c r="F774">
        <v>3</v>
      </c>
      <c r="I774" t="s">
        <v>47</v>
      </c>
      <c r="J774" t="s">
        <v>48</v>
      </c>
    </row>
    <row r="775" spans="1:13" x14ac:dyDescent="0.35">
      <c r="A775" s="6">
        <v>45161</v>
      </c>
      <c r="B775" t="s">
        <v>712</v>
      </c>
      <c r="C775" t="s">
        <v>130</v>
      </c>
      <c r="D775" t="s">
        <v>1236</v>
      </c>
      <c r="E775">
        <v>21</v>
      </c>
      <c r="F775">
        <v>1</v>
      </c>
      <c r="H775" t="s">
        <v>47</v>
      </c>
      <c r="M775" t="s">
        <v>47</v>
      </c>
    </row>
    <row r="776" spans="1:13" x14ac:dyDescent="0.35">
      <c r="A776" s="6">
        <v>45161</v>
      </c>
      <c r="B776" t="s">
        <v>713</v>
      </c>
      <c r="C776" t="s">
        <v>130</v>
      </c>
      <c r="D776" t="s">
        <v>1236</v>
      </c>
      <c r="E776">
        <v>20</v>
      </c>
      <c r="F776">
        <v>1</v>
      </c>
      <c r="I776" t="s">
        <v>47</v>
      </c>
    </row>
    <row r="777" spans="1:13" x14ac:dyDescent="0.35">
      <c r="A777" s="6">
        <v>45161</v>
      </c>
      <c r="B777" t="s">
        <v>730</v>
      </c>
      <c r="C777" t="s">
        <v>46</v>
      </c>
      <c r="D777">
        <v>9</v>
      </c>
      <c r="E777">
        <v>20</v>
      </c>
      <c r="F777">
        <v>2</v>
      </c>
      <c r="I777" t="s">
        <v>47</v>
      </c>
      <c r="J777" t="s">
        <v>170</v>
      </c>
    </row>
    <row r="778" spans="1:13" x14ac:dyDescent="0.35">
      <c r="A778" s="6">
        <v>45161</v>
      </c>
      <c r="B778" t="s">
        <v>730</v>
      </c>
      <c r="C778" t="s">
        <v>46</v>
      </c>
      <c r="D778">
        <v>9</v>
      </c>
      <c r="E778">
        <v>20</v>
      </c>
      <c r="F778">
        <v>2</v>
      </c>
      <c r="I778" t="s">
        <v>47</v>
      </c>
      <c r="J778" t="s">
        <v>170</v>
      </c>
    </row>
    <row r="779" spans="1:13" x14ac:dyDescent="0.35">
      <c r="A779" s="6">
        <v>45161</v>
      </c>
      <c r="B779" t="s">
        <v>730</v>
      </c>
      <c r="C779" t="s">
        <v>46</v>
      </c>
      <c r="D779">
        <v>9</v>
      </c>
      <c r="E779">
        <v>20</v>
      </c>
      <c r="F779">
        <v>2</v>
      </c>
      <c r="I779" t="s">
        <v>47</v>
      </c>
      <c r="J779" t="s">
        <v>170</v>
      </c>
    </row>
    <row r="780" spans="1:13" x14ac:dyDescent="0.35">
      <c r="A780" s="6">
        <v>45162</v>
      </c>
      <c r="B780" t="s">
        <v>632</v>
      </c>
      <c r="C780" t="s">
        <v>53</v>
      </c>
      <c r="D780">
        <v>6</v>
      </c>
      <c r="E780">
        <v>16</v>
      </c>
      <c r="F780">
        <v>2</v>
      </c>
      <c r="G780" t="s">
        <v>35</v>
      </c>
    </row>
    <row r="781" spans="1:13" x14ac:dyDescent="0.35">
      <c r="A781" s="6">
        <v>45162</v>
      </c>
      <c r="B781" t="s">
        <v>657</v>
      </c>
      <c r="C781" t="s">
        <v>130</v>
      </c>
      <c r="D781" t="s">
        <v>1254</v>
      </c>
      <c r="E781">
        <v>20</v>
      </c>
      <c r="F781">
        <v>1</v>
      </c>
      <c r="I781" t="s">
        <v>47</v>
      </c>
      <c r="J781" t="s">
        <v>48</v>
      </c>
    </row>
    <row r="782" spans="1:13" x14ac:dyDescent="0.35">
      <c r="A782" s="6">
        <v>45162</v>
      </c>
      <c r="B782" t="s">
        <v>657</v>
      </c>
      <c r="C782" t="s">
        <v>130</v>
      </c>
      <c r="D782" t="s">
        <v>1254</v>
      </c>
      <c r="E782">
        <v>20</v>
      </c>
      <c r="F782">
        <v>1</v>
      </c>
      <c r="I782" t="s">
        <v>47</v>
      </c>
      <c r="J782" t="s">
        <v>48</v>
      </c>
    </row>
    <row r="783" spans="1:13" x14ac:dyDescent="0.35">
      <c r="A783" s="6">
        <v>45162</v>
      </c>
      <c r="B783" t="s">
        <v>657</v>
      </c>
      <c r="C783" t="s">
        <v>130</v>
      </c>
      <c r="D783" t="s">
        <v>1254</v>
      </c>
      <c r="E783">
        <v>20</v>
      </c>
      <c r="F783">
        <v>1</v>
      </c>
      <c r="I783" t="s">
        <v>47</v>
      </c>
      <c r="J783" t="s">
        <v>48</v>
      </c>
    </row>
    <row r="784" spans="1:13" x14ac:dyDescent="0.35">
      <c r="A784" s="6">
        <v>45162</v>
      </c>
      <c r="B784" t="s">
        <v>657</v>
      </c>
      <c r="C784" t="s">
        <v>130</v>
      </c>
      <c r="D784" t="s">
        <v>1254</v>
      </c>
      <c r="E784">
        <v>20</v>
      </c>
      <c r="F784">
        <v>1</v>
      </c>
      <c r="I784" t="s">
        <v>47</v>
      </c>
      <c r="J784" t="s">
        <v>48</v>
      </c>
    </row>
    <row r="785" spans="1:13" x14ac:dyDescent="0.35">
      <c r="A785" s="6">
        <v>45162</v>
      </c>
      <c r="B785" t="s">
        <v>613</v>
      </c>
      <c r="C785" t="s">
        <v>64</v>
      </c>
      <c r="E785">
        <v>15</v>
      </c>
      <c r="F785">
        <v>3</v>
      </c>
      <c r="I785" t="s">
        <v>47</v>
      </c>
      <c r="J785" t="s">
        <v>48</v>
      </c>
      <c r="M785" t="s">
        <v>47</v>
      </c>
    </row>
    <row r="786" spans="1:13" x14ac:dyDescent="0.35">
      <c r="A786" s="6">
        <v>45163</v>
      </c>
      <c r="B786" t="s">
        <v>655</v>
      </c>
      <c r="C786" t="s">
        <v>130</v>
      </c>
      <c r="D786" t="s">
        <v>1004</v>
      </c>
      <c r="E786">
        <v>39</v>
      </c>
      <c r="F786">
        <v>3</v>
      </c>
      <c r="I786" t="s">
        <v>47</v>
      </c>
      <c r="J786" t="s">
        <v>656</v>
      </c>
    </row>
    <row r="787" spans="1:13" x14ac:dyDescent="0.35">
      <c r="A787" s="6">
        <v>45163</v>
      </c>
      <c r="B787" t="s">
        <v>658</v>
      </c>
      <c r="C787" t="s">
        <v>46</v>
      </c>
      <c r="D787">
        <v>10</v>
      </c>
      <c r="E787">
        <v>38</v>
      </c>
      <c r="F787">
        <v>3</v>
      </c>
      <c r="I787" t="s">
        <v>47</v>
      </c>
      <c r="J787" t="s">
        <v>48</v>
      </c>
    </row>
    <row r="788" spans="1:13" x14ac:dyDescent="0.35">
      <c r="A788" s="6">
        <v>45163</v>
      </c>
      <c r="B788" t="s">
        <v>368</v>
      </c>
      <c r="C788" t="s">
        <v>130</v>
      </c>
      <c r="D788" t="s">
        <v>930</v>
      </c>
      <c r="E788">
        <v>25</v>
      </c>
      <c r="F788">
        <v>1</v>
      </c>
      <c r="I788" t="s">
        <v>47</v>
      </c>
      <c r="J788" t="s">
        <v>656</v>
      </c>
      <c r="M788" t="s">
        <v>47</v>
      </c>
    </row>
    <row r="789" spans="1:13" x14ac:dyDescent="0.35">
      <c r="A789" s="6">
        <v>45163</v>
      </c>
      <c r="B789" t="s">
        <v>368</v>
      </c>
      <c r="C789" t="s">
        <v>130</v>
      </c>
      <c r="D789" t="s">
        <v>930</v>
      </c>
      <c r="E789">
        <v>25</v>
      </c>
      <c r="F789">
        <v>1</v>
      </c>
      <c r="I789" t="s">
        <v>47</v>
      </c>
      <c r="J789" t="s">
        <v>656</v>
      </c>
      <c r="M789" t="s">
        <v>47</v>
      </c>
    </row>
    <row r="790" spans="1:13" x14ac:dyDescent="0.35">
      <c r="A790" s="6">
        <v>45163</v>
      </c>
      <c r="B790" t="s">
        <v>368</v>
      </c>
      <c r="C790" t="s">
        <v>130</v>
      </c>
      <c r="D790" t="s">
        <v>930</v>
      </c>
      <c r="E790">
        <v>25</v>
      </c>
      <c r="F790">
        <v>1</v>
      </c>
      <c r="I790" t="s">
        <v>47</v>
      </c>
      <c r="J790" t="s">
        <v>656</v>
      </c>
      <c r="M790" t="s">
        <v>47</v>
      </c>
    </row>
    <row r="791" spans="1:13" x14ac:dyDescent="0.35">
      <c r="A791" s="6">
        <v>45163</v>
      </c>
      <c r="B791" t="s">
        <v>368</v>
      </c>
      <c r="C791" t="s">
        <v>130</v>
      </c>
      <c r="D791" t="s">
        <v>930</v>
      </c>
      <c r="E791">
        <v>25</v>
      </c>
      <c r="F791">
        <v>1</v>
      </c>
      <c r="I791" t="s">
        <v>47</v>
      </c>
      <c r="J791" t="s">
        <v>656</v>
      </c>
      <c r="M791" t="s">
        <v>47</v>
      </c>
    </row>
    <row r="792" spans="1:13" x14ac:dyDescent="0.35">
      <c r="A792" s="6">
        <v>45163</v>
      </c>
      <c r="B792" t="s">
        <v>171</v>
      </c>
      <c r="C792" t="s">
        <v>130</v>
      </c>
      <c r="D792" t="s">
        <v>1261</v>
      </c>
      <c r="E792">
        <v>25</v>
      </c>
      <c r="F792">
        <v>1</v>
      </c>
      <c r="I792" t="s">
        <v>47</v>
      </c>
      <c r="J792" t="s">
        <v>48</v>
      </c>
      <c r="M792" t="s">
        <v>47</v>
      </c>
    </row>
    <row r="793" spans="1:13" x14ac:dyDescent="0.35">
      <c r="A793" s="6">
        <v>45163</v>
      </c>
      <c r="B793" t="s">
        <v>171</v>
      </c>
      <c r="C793" t="s">
        <v>130</v>
      </c>
      <c r="D793" t="s">
        <v>1261</v>
      </c>
      <c r="E793">
        <v>25</v>
      </c>
      <c r="F793">
        <v>1</v>
      </c>
      <c r="I793" t="s">
        <v>47</v>
      </c>
      <c r="J793" t="s">
        <v>48</v>
      </c>
      <c r="M793" t="s">
        <v>47</v>
      </c>
    </row>
    <row r="794" spans="1:13" x14ac:dyDescent="0.35">
      <c r="A794" s="6">
        <v>45163</v>
      </c>
      <c r="B794" t="s">
        <v>171</v>
      </c>
      <c r="C794" t="s">
        <v>130</v>
      </c>
      <c r="D794" t="s">
        <v>1261</v>
      </c>
      <c r="E794">
        <v>25</v>
      </c>
      <c r="F794">
        <v>1</v>
      </c>
      <c r="I794" t="s">
        <v>47</v>
      </c>
      <c r="J794" t="s">
        <v>48</v>
      </c>
      <c r="M794" t="s">
        <v>47</v>
      </c>
    </row>
    <row r="795" spans="1:13" x14ac:dyDescent="0.35">
      <c r="A795" s="6">
        <v>45163</v>
      </c>
      <c r="B795" t="s">
        <v>171</v>
      </c>
      <c r="C795" t="s">
        <v>130</v>
      </c>
      <c r="D795" t="s">
        <v>1261</v>
      </c>
      <c r="E795">
        <v>25</v>
      </c>
      <c r="F795">
        <v>1</v>
      </c>
      <c r="I795" t="s">
        <v>47</v>
      </c>
      <c r="J795" t="s">
        <v>48</v>
      </c>
      <c r="M795" t="s">
        <v>47</v>
      </c>
    </row>
    <row r="796" spans="1:13" x14ac:dyDescent="0.35">
      <c r="A796" s="6">
        <v>45163</v>
      </c>
      <c r="B796" t="s">
        <v>659</v>
      </c>
      <c r="C796" t="s">
        <v>74</v>
      </c>
      <c r="E796">
        <v>28</v>
      </c>
      <c r="F796">
        <v>2</v>
      </c>
      <c r="I796" t="s">
        <v>47</v>
      </c>
      <c r="J796" t="s">
        <v>48</v>
      </c>
    </row>
    <row r="797" spans="1:13" x14ac:dyDescent="0.35">
      <c r="A797" s="6">
        <v>45163</v>
      </c>
      <c r="B797" t="s">
        <v>659</v>
      </c>
      <c r="C797" t="s">
        <v>74</v>
      </c>
      <c r="E797">
        <v>28</v>
      </c>
      <c r="F797">
        <v>2</v>
      </c>
      <c r="I797" t="s">
        <v>47</v>
      </c>
      <c r="J797" t="s">
        <v>48</v>
      </c>
    </row>
    <row r="798" spans="1:13" x14ac:dyDescent="0.35">
      <c r="A798" s="6">
        <v>45163</v>
      </c>
      <c r="B798" t="s">
        <v>659</v>
      </c>
      <c r="C798" t="s">
        <v>74</v>
      </c>
      <c r="E798">
        <v>28</v>
      </c>
      <c r="F798">
        <v>2</v>
      </c>
      <c r="I798" t="s">
        <v>47</v>
      </c>
      <c r="J798" t="s">
        <v>48</v>
      </c>
    </row>
    <row r="799" spans="1:13" x14ac:dyDescent="0.35">
      <c r="A799" s="6">
        <v>45165</v>
      </c>
      <c r="B799" t="s">
        <v>637</v>
      </c>
      <c r="C799" t="s">
        <v>53</v>
      </c>
      <c r="E799">
        <v>26</v>
      </c>
      <c r="F799">
        <v>2</v>
      </c>
      <c r="I799" t="s">
        <v>47</v>
      </c>
    </row>
    <row r="800" spans="1:13" x14ac:dyDescent="0.35">
      <c r="A800" s="6">
        <v>45166</v>
      </c>
      <c r="B800" t="s">
        <v>238</v>
      </c>
      <c r="C800" t="s">
        <v>46</v>
      </c>
      <c r="D800">
        <v>7</v>
      </c>
      <c r="E800">
        <v>19</v>
      </c>
      <c r="F800">
        <v>2</v>
      </c>
      <c r="I800" t="s">
        <v>47</v>
      </c>
      <c r="J800" t="s">
        <v>48</v>
      </c>
      <c r="M800" t="s">
        <v>47</v>
      </c>
    </row>
    <row r="801" spans="1:13" x14ac:dyDescent="0.35">
      <c r="A801" s="6">
        <v>45166</v>
      </c>
      <c r="B801" t="s">
        <v>664</v>
      </c>
      <c r="C801" t="s">
        <v>53</v>
      </c>
      <c r="D801">
        <v>6</v>
      </c>
      <c r="E801">
        <v>25</v>
      </c>
      <c r="F801">
        <v>3</v>
      </c>
      <c r="I801" t="s">
        <v>47</v>
      </c>
      <c r="J801" t="s">
        <v>48</v>
      </c>
    </row>
    <row r="802" spans="1:13" x14ac:dyDescent="0.35">
      <c r="A802" s="6">
        <v>45166</v>
      </c>
      <c r="B802" t="s">
        <v>665</v>
      </c>
      <c r="C802" t="s">
        <v>130</v>
      </c>
      <c r="D802" t="s">
        <v>1004</v>
      </c>
      <c r="E802">
        <v>24</v>
      </c>
      <c r="F802">
        <v>1</v>
      </c>
      <c r="I802" t="s">
        <v>47</v>
      </c>
    </row>
    <row r="803" spans="1:13" x14ac:dyDescent="0.35">
      <c r="A803" s="6">
        <v>45166</v>
      </c>
      <c r="B803" t="s">
        <v>666</v>
      </c>
      <c r="C803" t="s">
        <v>64</v>
      </c>
      <c r="D803" t="s">
        <v>596</v>
      </c>
      <c r="E803">
        <v>2</v>
      </c>
      <c r="F803">
        <v>1</v>
      </c>
      <c r="I803" t="s">
        <v>47</v>
      </c>
      <c r="J803" t="s">
        <v>48</v>
      </c>
      <c r="M803" t="s">
        <v>47</v>
      </c>
    </row>
    <row r="804" spans="1:13" x14ac:dyDescent="0.35">
      <c r="A804" s="6">
        <v>45166</v>
      </c>
      <c r="B804" t="s">
        <v>667</v>
      </c>
      <c r="C804" t="s">
        <v>130</v>
      </c>
      <c r="D804" t="s">
        <v>1261</v>
      </c>
      <c r="E804">
        <v>23</v>
      </c>
      <c r="F804">
        <v>1</v>
      </c>
      <c r="H804" t="s">
        <v>97</v>
      </c>
    </row>
    <row r="805" spans="1:13" x14ac:dyDescent="0.35">
      <c r="A805" s="6">
        <v>45166</v>
      </c>
      <c r="B805" t="s">
        <v>667</v>
      </c>
      <c r="C805" t="s">
        <v>130</v>
      </c>
      <c r="D805" t="s">
        <v>1261</v>
      </c>
      <c r="E805">
        <v>23</v>
      </c>
      <c r="F805">
        <v>1</v>
      </c>
      <c r="H805" t="s">
        <v>97</v>
      </c>
    </row>
    <row r="806" spans="1:13" x14ac:dyDescent="0.35">
      <c r="A806" s="6">
        <v>45167</v>
      </c>
      <c r="B806" t="s">
        <v>633</v>
      </c>
      <c r="C806" t="s">
        <v>46</v>
      </c>
      <c r="D806">
        <v>9</v>
      </c>
      <c r="E806">
        <v>21</v>
      </c>
      <c r="F806">
        <v>2</v>
      </c>
      <c r="G806" t="s">
        <v>634</v>
      </c>
    </row>
    <row r="807" spans="1:13" x14ac:dyDescent="0.35">
      <c r="A807" s="6">
        <v>45167</v>
      </c>
      <c r="B807" t="s">
        <v>635</v>
      </c>
      <c r="C807" t="s">
        <v>53</v>
      </c>
      <c r="D807">
        <v>6</v>
      </c>
      <c r="E807">
        <v>28</v>
      </c>
      <c r="F807">
        <v>2</v>
      </c>
      <c r="G807" t="s">
        <v>35</v>
      </c>
    </row>
    <row r="808" spans="1:13" x14ac:dyDescent="0.35">
      <c r="A808" s="6">
        <v>45167</v>
      </c>
      <c r="B808" t="s">
        <v>636</v>
      </c>
      <c r="C808" t="s">
        <v>46</v>
      </c>
      <c r="D808">
        <v>8</v>
      </c>
      <c r="E808">
        <v>23</v>
      </c>
      <c r="F808">
        <v>3</v>
      </c>
      <c r="G808" t="s">
        <v>92</v>
      </c>
    </row>
    <row r="809" spans="1:13" x14ac:dyDescent="0.35">
      <c r="A809" s="6">
        <v>45167</v>
      </c>
      <c r="B809" t="s">
        <v>637</v>
      </c>
      <c r="C809" t="s">
        <v>50</v>
      </c>
      <c r="D809">
        <v>7</v>
      </c>
      <c r="E809">
        <v>27</v>
      </c>
      <c r="F809">
        <v>2</v>
      </c>
      <c r="G809" t="s">
        <v>92</v>
      </c>
    </row>
    <row r="810" spans="1:13" x14ac:dyDescent="0.35">
      <c r="A810" s="6">
        <v>45167</v>
      </c>
      <c r="B810" t="s">
        <v>660</v>
      </c>
      <c r="C810" t="s">
        <v>46</v>
      </c>
      <c r="D810">
        <v>9</v>
      </c>
      <c r="E810">
        <v>19</v>
      </c>
      <c r="F810">
        <v>2</v>
      </c>
      <c r="I810" t="s">
        <v>47</v>
      </c>
      <c r="J810" t="s">
        <v>48</v>
      </c>
    </row>
    <row r="811" spans="1:13" x14ac:dyDescent="0.35">
      <c r="A811" s="6">
        <v>45167</v>
      </c>
      <c r="B811" t="s">
        <v>661</v>
      </c>
      <c r="C811" t="s">
        <v>130</v>
      </c>
      <c r="D811" t="s">
        <v>62</v>
      </c>
      <c r="E811">
        <v>20</v>
      </c>
      <c r="F811">
        <v>1</v>
      </c>
      <c r="H811" t="s">
        <v>47</v>
      </c>
      <c r="M811" t="s">
        <v>47</v>
      </c>
    </row>
    <row r="812" spans="1:13" x14ac:dyDescent="0.35">
      <c r="A812" s="6">
        <v>45167</v>
      </c>
      <c r="B812" t="s">
        <v>662</v>
      </c>
      <c r="C812" t="s">
        <v>53</v>
      </c>
      <c r="E812">
        <v>35</v>
      </c>
      <c r="F812">
        <v>5</v>
      </c>
      <c r="I812" t="s">
        <v>47</v>
      </c>
      <c r="J812" t="s">
        <v>220</v>
      </c>
    </row>
    <row r="813" spans="1:13" x14ac:dyDescent="0.35">
      <c r="A813" s="6">
        <v>45167</v>
      </c>
      <c r="B813" t="s">
        <v>663</v>
      </c>
      <c r="C813" t="s">
        <v>53</v>
      </c>
      <c r="D813">
        <v>6</v>
      </c>
      <c r="E813">
        <v>7</v>
      </c>
      <c r="F813">
        <v>2</v>
      </c>
      <c r="I813" t="s">
        <v>47</v>
      </c>
      <c r="J813" t="s">
        <v>220</v>
      </c>
    </row>
    <row r="814" spans="1:13" x14ac:dyDescent="0.35">
      <c r="A814" s="6">
        <v>45167</v>
      </c>
      <c r="B814" t="s">
        <v>171</v>
      </c>
      <c r="C814" t="s">
        <v>130</v>
      </c>
      <c r="D814" t="s">
        <v>1261</v>
      </c>
      <c r="E814">
        <v>17</v>
      </c>
      <c r="F814">
        <v>1</v>
      </c>
      <c r="I814" t="s">
        <v>47</v>
      </c>
      <c r="M814" t="s">
        <v>47</v>
      </c>
    </row>
    <row r="815" spans="1:13" x14ac:dyDescent="0.35">
      <c r="A815" s="6">
        <v>45167</v>
      </c>
      <c r="B815" t="s">
        <v>700</v>
      </c>
      <c r="C815" t="s">
        <v>46</v>
      </c>
      <c r="D815">
        <v>8</v>
      </c>
      <c r="E815">
        <v>22</v>
      </c>
      <c r="F815">
        <v>2</v>
      </c>
      <c r="I815" t="s">
        <v>47</v>
      </c>
      <c r="J815" t="s">
        <v>170</v>
      </c>
    </row>
    <row r="816" spans="1:13" x14ac:dyDescent="0.35">
      <c r="A816" s="6">
        <v>45167</v>
      </c>
      <c r="B816" t="s">
        <v>700</v>
      </c>
      <c r="C816" t="s">
        <v>46</v>
      </c>
      <c r="D816">
        <v>8</v>
      </c>
      <c r="E816">
        <v>22</v>
      </c>
      <c r="F816">
        <v>2</v>
      </c>
      <c r="I816" t="s">
        <v>47</v>
      </c>
      <c r="J816" t="s">
        <v>170</v>
      </c>
    </row>
    <row r="817" spans="1:13" x14ac:dyDescent="0.35">
      <c r="A817" s="6">
        <v>45168</v>
      </c>
      <c r="B817" t="s">
        <v>633</v>
      </c>
      <c r="C817" t="s">
        <v>46</v>
      </c>
      <c r="D817">
        <v>9</v>
      </c>
      <c r="E817">
        <v>22</v>
      </c>
      <c r="F817">
        <v>2</v>
      </c>
      <c r="G817" t="s">
        <v>634</v>
      </c>
    </row>
    <row r="818" spans="1:13" x14ac:dyDescent="0.35">
      <c r="A818" s="6">
        <v>45168</v>
      </c>
      <c r="B818" t="s">
        <v>638</v>
      </c>
      <c r="C818" t="s">
        <v>53</v>
      </c>
      <c r="D818">
        <v>6</v>
      </c>
      <c r="E818">
        <v>21</v>
      </c>
      <c r="F818">
        <v>2</v>
      </c>
      <c r="G818" t="s">
        <v>195</v>
      </c>
    </row>
    <row r="819" spans="1:13" x14ac:dyDescent="0.35">
      <c r="A819" s="6">
        <v>45168</v>
      </c>
      <c r="B819" t="s">
        <v>639</v>
      </c>
      <c r="C819" t="s">
        <v>46</v>
      </c>
      <c r="D819">
        <v>8</v>
      </c>
      <c r="E819">
        <v>23</v>
      </c>
      <c r="F819">
        <v>2</v>
      </c>
      <c r="G819" t="s">
        <v>92</v>
      </c>
    </row>
    <row r="820" spans="1:13" x14ac:dyDescent="0.35">
      <c r="A820" s="6">
        <v>45168</v>
      </c>
      <c r="B820" t="s">
        <v>639</v>
      </c>
      <c r="C820" t="s">
        <v>46</v>
      </c>
      <c r="D820">
        <v>8</v>
      </c>
      <c r="E820">
        <v>23</v>
      </c>
      <c r="F820">
        <v>2</v>
      </c>
      <c r="G820" t="s">
        <v>92</v>
      </c>
    </row>
    <row r="821" spans="1:13" x14ac:dyDescent="0.35">
      <c r="A821" s="6">
        <v>45168</v>
      </c>
      <c r="B821" t="s">
        <v>639</v>
      </c>
      <c r="C821" t="s">
        <v>46</v>
      </c>
      <c r="D821">
        <v>8</v>
      </c>
      <c r="E821">
        <v>23</v>
      </c>
      <c r="F821">
        <v>2</v>
      </c>
      <c r="G821" t="s">
        <v>92</v>
      </c>
    </row>
    <row r="822" spans="1:13" x14ac:dyDescent="0.35">
      <c r="A822" s="6">
        <v>45168</v>
      </c>
      <c r="B822" t="s">
        <v>699</v>
      </c>
      <c r="C822" t="s">
        <v>64</v>
      </c>
      <c r="D822" t="s">
        <v>585</v>
      </c>
      <c r="E822">
        <v>6</v>
      </c>
      <c r="F822">
        <v>2</v>
      </c>
      <c r="I822" t="s">
        <v>47</v>
      </c>
      <c r="J822" t="s">
        <v>48</v>
      </c>
      <c r="M822" t="s">
        <v>47</v>
      </c>
    </row>
    <row r="823" spans="1:13" x14ac:dyDescent="0.35">
      <c r="A823" s="6">
        <v>45168</v>
      </c>
      <c r="B823" t="s">
        <v>639</v>
      </c>
      <c r="C823" t="s">
        <v>46</v>
      </c>
      <c r="D823">
        <v>8</v>
      </c>
      <c r="E823">
        <v>22</v>
      </c>
      <c r="F823">
        <v>2</v>
      </c>
      <c r="I823" t="s">
        <v>47</v>
      </c>
      <c r="J823" t="s">
        <v>170</v>
      </c>
    </row>
    <row r="824" spans="1:13" x14ac:dyDescent="0.35">
      <c r="A824" s="6">
        <v>45168</v>
      </c>
      <c r="B824" t="s">
        <v>639</v>
      </c>
      <c r="C824" t="s">
        <v>46</v>
      </c>
      <c r="D824">
        <v>8</v>
      </c>
      <c r="E824">
        <v>22</v>
      </c>
      <c r="F824">
        <v>2</v>
      </c>
      <c r="I824" t="s">
        <v>47</v>
      </c>
      <c r="J824" t="s">
        <v>170</v>
      </c>
    </row>
    <row r="825" spans="1:13" x14ac:dyDescent="0.35">
      <c r="A825" s="6">
        <v>45168</v>
      </c>
      <c r="B825" t="s">
        <v>639</v>
      </c>
      <c r="C825" t="s">
        <v>46</v>
      </c>
      <c r="D825">
        <v>8</v>
      </c>
      <c r="E825">
        <v>22</v>
      </c>
      <c r="F825">
        <v>2</v>
      </c>
      <c r="I825" t="s">
        <v>47</v>
      </c>
      <c r="J825" t="s">
        <v>170</v>
      </c>
    </row>
    <row r="826" spans="1:13" x14ac:dyDescent="0.35">
      <c r="A826" s="6">
        <v>45168</v>
      </c>
      <c r="B826" t="s">
        <v>291</v>
      </c>
      <c r="C826" t="s">
        <v>46</v>
      </c>
      <c r="D826">
        <v>8</v>
      </c>
      <c r="E826">
        <v>18</v>
      </c>
      <c r="F826">
        <v>2</v>
      </c>
      <c r="I826" t="s">
        <v>47</v>
      </c>
    </row>
    <row r="827" spans="1:13" x14ac:dyDescent="0.35">
      <c r="A827" s="6">
        <v>45169</v>
      </c>
      <c r="B827" t="s">
        <v>637</v>
      </c>
      <c r="C827" t="s">
        <v>50</v>
      </c>
      <c r="D827">
        <v>7</v>
      </c>
      <c r="E827">
        <v>26</v>
      </c>
      <c r="F827">
        <v>2</v>
      </c>
      <c r="G827" t="s">
        <v>92</v>
      </c>
    </row>
    <row r="828" spans="1:13" x14ac:dyDescent="0.35">
      <c r="A828" s="6">
        <v>45169</v>
      </c>
      <c r="B828" t="s">
        <v>637</v>
      </c>
      <c r="C828" t="s">
        <v>50</v>
      </c>
      <c r="D828">
        <v>7</v>
      </c>
      <c r="E828">
        <v>24</v>
      </c>
      <c r="F828">
        <v>2</v>
      </c>
      <c r="G828" t="s">
        <v>92</v>
      </c>
    </row>
    <row r="829" spans="1:13" x14ac:dyDescent="0.35">
      <c r="A829" s="6">
        <v>45169</v>
      </c>
      <c r="B829" t="s">
        <v>640</v>
      </c>
      <c r="C829" t="s">
        <v>144</v>
      </c>
      <c r="D829">
        <v>6</v>
      </c>
      <c r="E829">
        <v>22</v>
      </c>
      <c r="F829">
        <v>2</v>
      </c>
      <c r="G829" t="s">
        <v>195</v>
      </c>
    </row>
    <row r="830" spans="1:13" x14ac:dyDescent="0.35">
      <c r="A830" s="6">
        <v>45169</v>
      </c>
      <c r="B830" t="s">
        <v>414</v>
      </c>
      <c r="C830" t="s">
        <v>130</v>
      </c>
      <c r="D830" t="s">
        <v>680</v>
      </c>
      <c r="E830">
        <v>28</v>
      </c>
      <c r="F830">
        <v>1</v>
      </c>
      <c r="I830" t="s">
        <v>47</v>
      </c>
      <c r="J830" t="s">
        <v>48</v>
      </c>
    </row>
    <row r="831" spans="1:13" x14ac:dyDescent="0.35">
      <c r="A831" s="6">
        <v>45169</v>
      </c>
      <c r="B831" t="s">
        <v>414</v>
      </c>
      <c r="C831" t="s">
        <v>130</v>
      </c>
      <c r="D831" t="s">
        <v>680</v>
      </c>
      <c r="E831">
        <v>28</v>
      </c>
      <c r="F831">
        <v>1</v>
      </c>
      <c r="I831" t="s">
        <v>47</v>
      </c>
      <c r="J831" t="s">
        <v>48</v>
      </c>
    </row>
    <row r="832" spans="1:13" x14ac:dyDescent="0.35">
      <c r="A832" s="6">
        <v>45169</v>
      </c>
      <c r="B832" t="s">
        <v>414</v>
      </c>
      <c r="C832" t="s">
        <v>130</v>
      </c>
      <c r="D832" t="s">
        <v>680</v>
      </c>
      <c r="E832">
        <v>28</v>
      </c>
      <c r="F832">
        <v>1</v>
      </c>
      <c r="I832" t="s">
        <v>47</v>
      </c>
      <c r="J832" t="s">
        <v>48</v>
      </c>
    </row>
    <row r="833" spans="1:13" x14ac:dyDescent="0.35">
      <c r="A833" s="6">
        <v>45169</v>
      </c>
      <c r="B833" t="s">
        <v>414</v>
      </c>
      <c r="C833" t="s">
        <v>130</v>
      </c>
      <c r="D833" t="s">
        <v>680</v>
      </c>
      <c r="E833">
        <v>28</v>
      </c>
      <c r="F833">
        <v>1</v>
      </c>
      <c r="I833" t="s">
        <v>47</v>
      </c>
      <c r="J833" t="s">
        <v>48</v>
      </c>
    </row>
    <row r="834" spans="1:13" x14ac:dyDescent="0.35">
      <c r="A834" s="6">
        <v>45169</v>
      </c>
      <c r="B834" t="s">
        <v>414</v>
      </c>
      <c r="C834" t="s">
        <v>130</v>
      </c>
      <c r="D834" t="s">
        <v>680</v>
      </c>
      <c r="E834">
        <v>28</v>
      </c>
      <c r="F834">
        <v>1</v>
      </c>
      <c r="I834" t="s">
        <v>47</v>
      </c>
      <c r="J834" t="s">
        <v>48</v>
      </c>
    </row>
    <row r="835" spans="1:13" x14ac:dyDescent="0.35">
      <c r="A835" s="6">
        <v>45169</v>
      </c>
      <c r="B835" t="s">
        <v>551</v>
      </c>
      <c r="C835" t="s">
        <v>130</v>
      </c>
      <c r="D835" t="s">
        <v>681</v>
      </c>
      <c r="E835">
        <v>7</v>
      </c>
      <c r="F835">
        <v>1</v>
      </c>
      <c r="I835" t="s">
        <v>47</v>
      </c>
      <c r="J835" t="s">
        <v>624</v>
      </c>
    </row>
    <row r="836" spans="1:13" x14ac:dyDescent="0.35">
      <c r="A836" s="6">
        <v>45169</v>
      </c>
      <c r="B836" t="s">
        <v>701</v>
      </c>
      <c r="C836" t="s">
        <v>144</v>
      </c>
      <c r="D836" t="s">
        <v>430</v>
      </c>
      <c r="E836">
        <v>18</v>
      </c>
      <c r="F836">
        <v>2</v>
      </c>
      <c r="I836" t="s">
        <v>47</v>
      </c>
      <c r="J836" t="s">
        <v>48</v>
      </c>
    </row>
    <row r="837" spans="1:13" x14ac:dyDescent="0.35">
      <c r="A837" s="6">
        <v>45169</v>
      </c>
      <c r="B837" t="s">
        <v>637</v>
      </c>
      <c r="C837" t="s">
        <v>50</v>
      </c>
      <c r="D837">
        <v>7</v>
      </c>
      <c r="E837">
        <v>24</v>
      </c>
      <c r="F837">
        <v>2</v>
      </c>
      <c r="I837" t="s">
        <v>47</v>
      </c>
      <c r="J837" t="s">
        <v>48</v>
      </c>
    </row>
    <row r="838" spans="1:13" x14ac:dyDescent="0.35">
      <c r="A838" s="6">
        <v>45169</v>
      </c>
      <c r="B838" t="s">
        <v>637</v>
      </c>
      <c r="C838" t="s">
        <v>50</v>
      </c>
      <c r="D838">
        <v>7</v>
      </c>
      <c r="E838">
        <v>21</v>
      </c>
      <c r="F838">
        <v>2</v>
      </c>
      <c r="G838" t="s">
        <v>92</v>
      </c>
    </row>
    <row r="839" spans="1:13" x14ac:dyDescent="0.35">
      <c r="A839" s="6">
        <v>45170</v>
      </c>
      <c r="B839" t="s">
        <v>225</v>
      </c>
      <c r="C839" t="s">
        <v>225</v>
      </c>
      <c r="D839">
        <v>4</v>
      </c>
      <c r="E839">
        <v>1</v>
      </c>
      <c r="F839">
        <v>1</v>
      </c>
      <c r="I839" t="s">
        <v>47</v>
      </c>
      <c r="J839" t="s">
        <v>48</v>
      </c>
    </row>
    <row r="840" spans="1:13" x14ac:dyDescent="0.35">
      <c r="A840" s="6">
        <v>45170</v>
      </c>
      <c r="B840" t="s">
        <v>298</v>
      </c>
      <c r="C840" t="s">
        <v>130</v>
      </c>
      <c r="D840" t="s">
        <v>1254</v>
      </c>
      <c r="E840">
        <v>30</v>
      </c>
      <c r="F840">
        <v>1</v>
      </c>
      <c r="I840" t="s">
        <v>47</v>
      </c>
      <c r="J840" t="s">
        <v>48</v>
      </c>
      <c r="M840" t="s">
        <v>47</v>
      </c>
    </row>
    <row r="841" spans="1:13" x14ac:dyDescent="0.35">
      <c r="A841" s="6">
        <v>45170</v>
      </c>
      <c r="B841" t="s">
        <v>225</v>
      </c>
      <c r="C841" t="s">
        <v>225</v>
      </c>
      <c r="D841" t="s">
        <v>406</v>
      </c>
      <c r="E841">
        <v>2</v>
      </c>
      <c r="F841">
        <v>1</v>
      </c>
      <c r="I841" t="s">
        <v>47</v>
      </c>
      <c r="J841" t="s">
        <v>48</v>
      </c>
    </row>
    <row r="842" spans="1:13" x14ac:dyDescent="0.35">
      <c r="A842" s="6">
        <v>45170</v>
      </c>
      <c r="B842" t="s">
        <v>679</v>
      </c>
      <c r="C842" t="s">
        <v>130</v>
      </c>
      <c r="D842" t="s">
        <v>978</v>
      </c>
      <c r="E842">
        <v>28</v>
      </c>
      <c r="F842">
        <v>3</v>
      </c>
      <c r="I842" t="s">
        <v>47</v>
      </c>
      <c r="J842" t="s">
        <v>687</v>
      </c>
    </row>
    <row r="843" spans="1:13" x14ac:dyDescent="0.35">
      <c r="A843" s="6">
        <v>45172</v>
      </c>
      <c r="B843" t="s">
        <v>696</v>
      </c>
      <c r="C843" t="s">
        <v>46</v>
      </c>
      <c r="D843">
        <v>9</v>
      </c>
      <c r="E843">
        <v>21</v>
      </c>
      <c r="F843">
        <v>3</v>
      </c>
      <c r="I843" t="s">
        <v>47</v>
      </c>
      <c r="J843" t="s">
        <v>48</v>
      </c>
    </row>
    <row r="844" spans="1:13" x14ac:dyDescent="0.35">
      <c r="A844" s="6">
        <v>45173</v>
      </c>
      <c r="B844" t="s">
        <v>682</v>
      </c>
      <c r="C844" t="s">
        <v>74</v>
      </c>
      <c r="D844">
        <v>10</v>
      </c>
      <c r="E844">
        <v>3</v>
      </c>
      <c r="F844">
        <v>1</v>
      </c>
      <c r="I844" t="s">
        <v>47</v>
      </c>
      <c r="J844" t="s">
        <v>48</v>
      </c>
    </row>
    <row r="845" spans="1:13" x14ac:dyDescent="0.35">
      <c r="A845" s="6">
        <v>45173</v>
      </c>
      <c r="B845" t="s">
        <v>256</v>
      </c>
      <c r="C845" t="s">
        <v>59</v>
      </c>
      <c r="D845">
        <v>1</v>
      </c>
      <c r="E845">
        <v>12</v>
      </c>
      <c r="F845">
        <v>3</v>
      </c>
      <c r="I845" t="s">
        <v>47</v>
      </c>
      <c r="J845" t="s">
        <v>48</v>
      </c>
      <c r="M845" t="s">
        <v>47</v>
      </c>
    </row>
    <row r="846" spans="1:13" x14ac:dyDescent="0.35">
      <c r="A846" s="6">
        <v>45174</v>
      </c>
      <c r="B846" t="s">
        <v>641</v>
      </c>
      <c r="C846" t="s">
        <v>46</v>
      </c>
      <c r="D846">
        <v>8</v>
      </c>
      <c r="E846">
        <v>25</v>
      </c>
      <c r="F846">
        <v>2</v>
      </c>
      <c r="G846" t="s">
        <v>94</v>
      </c>
    </row>
    <row r="847" spans="1:13" x14ac:dyDescent="0.35">
      <c r="A847" s="6">
        <v>45174</v>
      </c>
      <c r="B847" t="s">
        <v>641</v>
      </c>
      <c r="C847" t="s">
        <v>46</v>
      </c>
      <c r="D847">
        <v>8</v>
      </c>
      <c r="E847">
        <v>25</v>
      </c>
      <c r="F847">
        <v>2</v>
      </c>
      <c r="G847" t="s">
        <v>92</v>
      </c>
    </row>
    <row r="848" spans="1:13" x14ac:dyDescent="0.35">
      <c r="A848" s="6">
        <v>45174</v>
      </c>
      <c r="B848" t="s">
        <v>686</v>
      </c>
      <c r="C848" t="s">
        <v>130</v>
      </c>
      <c r="D848" t="s">
        <v>206</v>
      </c>
      <c r="E848">
        <v>25</v>
      </c>
      <c r="F848">
        <v>1</v>
      </c>
      <c r="I848" t="s">
        <v>47</v>
      </c>
      <c r="J848" t="s">
        <v>48</v>
      </c>
    </row>
    <row r="849" spans="1:13" x14ac:dyDescent="0.35">
      <c r="A849" s="6">
        <v>45174</v>
      </c>
      <c r="B849" t="s">
        <v>298</v>
      </c>
      <c r="C849" t="s">
        <v>130</v>
      </c>
      <c r="D849" t="s">
        <v>1254</v>
      </c>
      <c r="E849">
        <v>8</v>
      </c>
      <c r="F849">
        <v>1</v>
      </c>
      <c r="I849" t="s">
        <v>47</v>
      </c>
      <c r="J849" t="s">
        <v>481</v>
      </c>
      <c r="M849" t="s">
        <v>47</v>
      </c>
    </row>
    <row r="850" spans="1:13" x14ac:dyDescent="0.35">
      <c r="A850" s="6">
        <v>45174</v>
      </c>
      <c r="B850" t="s">
        <v>695</v>
      </c>
      <c r="C850" t="s">
        <v>46</v>
      </c>
      <c r="D850">
        <v>8</v>
      </c>
      <c r="E850">
        <v>15</v>
      </c>
      <c r="F850">
        <v>1</v>
      </c>
      <c r="I850" t="s">
        <v>47</v>
      </c>
      <c r="J850" t="s">
        <v>48</v>
      </c>
    </row>
    <row r="851" spans="1:13" x14ac:dyDescent="0.35">
      <c r="A851" s="6">
        <v>45174</v>
      </c>
      <c r="B851" t="s">
        <v>689</v>
      </c>
      <c r="C851" t="s">
        <v>59</v>
      </c>
      <c r="D851" t="s">
        <v>406</v>
      </c>
      <c r="E851">
        <v>11</v>
      </c>
      <c r="F851">
        <v>4</v>
      </c>
      <c r="I851" t="s">
        <v>47</v>
      </c>
      <c r="J851" t="s">
        <v>48</v>
      </c>
    </row>
    <row r="852" spans="1:13" x14ac:dyDescent="0.35">
      <c r="A852" s="6">
        <v>45174</v>
      </c>
      <c r="B852" t="s">
        <v>697</v>
      </c>
      <c r="C852" t="s">
        <v>50</v>
      </c>
      <c r="D852">
        <v>7</v>
      </c>
      <c r="E852">
        <v>14</v>
      </c>
      <c r="F852">
        <v>2</v>
      </c>
      <c r="I852" t="s">
        <v>47</v>
      </c>
      <c r="J852" t="s">
        <v>48</v>
      </c>
    </row>
    <row r="853" spans="1:13" x14ac:dyDescent="0.35">
      <c r="A853" s="6">
        <v>45174</v>
      </c>
      <c r="B853" t="s">
        <v>698</v>
      </c>
      <c r="C853" t="s">
        <v>130</v>
      </c>
      <c r="D853" t="s">
        <v>1254</v>
      </c>
      <c r="E853">
        <v>20</v>
      </c>
      <c r="F853">
        <v>3</v>
      </c>
      <c r="I853" t="s">
        <v>47</v>
      </c>
      <c r="J853" t="s">
        <v>48</v>
      </c>
      <c r="M853" t="s">
        <v>47</v>
      </c>
    </row>
    <row r="854" spans="1:13" x14ac:dyDescent="0.35">
      <c r="A854" s="6">
        <v>45174</v>
      </c>
      <c r="B854" t="s">
        <v>51</v>
      </c>
      <c r="C854" t="s">
        <v>59</v>
      </c>
      <c r="D854" t="s">
        <v>567</v>
      </c>
      <c r="E854">
        <v>8</v>
      </c>
      <c r="F854">
        <v>4</v>
      </c>
      <c r="G854" t="s">
        <v>146</v>
      </c>
      <c r="K854" t="s">
        <v>47</v>
      </c>
      <c r="L854" t="s">
        <v>47</v>
      </c>
      <c r="M854" t="s">
        <v>47</v>
      </c>
    </row>
    <row r="855" spans="1:13" x14ac:dyDescent="0.35">
      <c r="A855" s="6">
        <v>45175</v>
      </c>
      <c r="B855" t="s">
        <v>642</v>
      </c>
      <c r="C855" t="s">
        <v>46</v>
      </c>
      <c r="D855">
        <v>7</v>
      </c>
      <c r="E855">
        <v>16</v>
      </c>
      <c r="F855">
        <v>2</v>
      </c>
      <c r="G855" t="s">
        <v>92</v>
      </c>
    </row>
    <row r="856" spans="1:13" x14ac:dyDescent="0.35">
      <c r="A856" s="6">
        <v>45175</v>
      </c>
      <c r="B856" t="s">
        <v>643</v>
      </c>
      <c r="C856" t="s">
        <v>46</v>
      </c>
      <c r="D856">
        <v>8</v>
      </c>
      <c r="E856">
        <v>23</v>
      </c>
      <c r="F856">
        <v>2</v>
      </c>
      <c r="G856" t="s">
        <v>92</v>
      </c>
    </row>
    <row r="857" spans="1:13" x14ac:dyDescent="0.35">
      <c r="A857" s="6">
        <v>45175</v>
      </c>
      <c r="B857" t="s">
        <v>643</v>
      </c>
      <c r="C857" t="s">
        <v>46</v>
      </c>
      <c r="D857">
        <v>8</v>
      </c>
      <c r="E857">
        <v>23</v>
      </c>
      <c r="F857">
        <v>2</v>
      </c>
      <c r="G857" t="s">
        <v>94</v>
      </c>
    </row>
    <row r="858" spans="1:13" x14ac:dyDescent="0.35">
      <c r="A858" s="6">
        <v>45175</v>
      </c>
      <c r="B858" t="s">
        <v>643</v>
      </c>
      <c r="C858" t="s">
        <v>46</v>
      </c>
      <c r="D858">
        <v>8</v>
      </c>
      <c r="E858">
        <v>23</v>
      </c>
      <c r="F858">
        <v>2</v>
      </c>
      <c r="G858" t="s">
        <v>634</v>
      </c>
    </row>
    <row r="859" spans="1:13" x14ac:dyDescent="0.35">
      <c r="A859" s="6">
        <v>45175</v>
      </c>
      <c r="B859" t="s">
        <v>683</v>
      </c>
      <c r="C859" t="s">
        <v>53</v>
      </c>
      <c r="E859">
        <v>22</v>
      </c>
      <c r="F859">
        <v>2</v>
      </c>
      <c r="I859" t="s">
        <v>47</v>
      </c>
    </row>
    <row r="860" spans="1:13" x14ac:dyDescent="0.35">
      <c r="A860" s="6">
        <v>45175</v>
      </c>
      <c r="B860" t="s">
        <v>329</v>
      </c>
      <c r="C860" t="s">
        <v>130</v>
      </c>
      <c r="D860" t="s">
        <v>1435</v>
      </c>
      <c r="E860">
        <v>17</v>
      </c>
      <c r="F860">
        <v>3</v>
      </c>
      <c r="I860" t="s">
        <v>47</v>
      </c>
      <c r="J860" t="s">
        <v>48</v>
      </c>
      <c r="M860" t="s">
        <v>47</v>
      </c>
    </row>
    <row r="861" spans="1:13" x14ac:dyDescent="0.35">
      <c r="A861" s="6">
        <v>45175</v>
      </c>
      <c r="B861" t="s">
        <v>684</v>
      </c>
      <c r="C861" t="s">
        <v>46</v>
      </c>
      <c r="D861">
        <v>7</v>
      </c>
      <c r="E861">
        <v>16</v>
      </c>
      <c r="F861">
        <v>2</v>
      </c>
      <c r="G861" t="s">
        <v>92</v>
      </c>
    </row>
    <row r="862" spans="1:13" x14ac:dyDescent="0.35">
      <c r="A862" s="6">
        <v>45175</v>
      </c>
      <c r="B862" t="s">
        <v>685</v>
      </c>
      <c r="C862" t="s">
        <v>74</v>
      </c>
      <c r="D862" t="s">
        <v>204</v>
      </c>
      <c r="E862">
        <v>25</v>
      </c>
      <c r="F862">
        <v>3</v>
      </c>
      <c r="I862" t="s">
        <v>47</v>
      </c>
      <c r="J862" t="s">
        <v>48</v>
      </c>
    </row>
    <row r="863" spans="1:13" x14ac:dyDescent="0.35">
      <c r="A863" s="6">
        <v>45175</v>
      </c>
      <c r="B863" t="s">
        <v>685</v>
      </c>
      <c r="C863" t="s">
        <v>74</v>
      </c>
      <c r="D863" t="s">
        <v>204</v>
      </c>
      <c r="E863">
        <v>25</v>
      </c>
      <c r="F863">
        <v>3</v>
      </c>
      <c r="I863" t="s">
        <v>47</v>
      </c>
      <c r="J863" t="s">
        <v>48</v>
      </c>
    </row>
    <row r="864" spans="1:13" x14ac:dyDescent="0.35">
      <c r="A864" s="6">
        <v>45175</v>
      </c>
      <c r="B864" t="s">
        <v>685</v>
      </c>
      <c r="C864" t="s">
        <v>74</v>
      </c>
      <c r="D864" t="s">
        <v>204</v>
      </c>
      <c r="E864">
        <v>25</v>
      </c>
      <c r="F864">
        <v>3</v>
      </c>
      <c r="I864" t="s">
        <v>47</v>
      </c>
      <c r="J864" t="s">
        <v>48</v>
      </c>
    </row>
    <row r="865" spans="1:13" x14ac:dyDescent="0.35">
      <c r="A865" s="6">
        <v>45175</v>
      </c>
      <c r="B865" t="s">
        <v>688</v>
      </c>
      <c r="C865" t="s">
        <v>130</v>
      </c>
      <c r="E865">
        <v>25</v>
      </c>
      <c r="F865">
        <v>2</v>
      </c>
      <c r="H865" t="s">
        <v>47</v>
      </c>
    </row>
    <row r="866" spans="1:13" x14ac:dyDescent="0.35">
      <c r="A866" s="6">
        <v>45175</v>
      </c>
      <c r="B866" t="s">
        <v>683</v>
      </c>
      <c r="C866" t="s">
        <v>46</v>
      </c>
      <c r="D866">
        <v>9</v>
      </c>
      <c r="E866">
        <v>16</v>
      </c>
      <c r="F866">
        <v>2</v>
      </c>
      <c r="I866" t="s">
        <v>47</v>
      </c>
      <c r="J866" t="s">
        <v>48</v>
      </c>
    </row>
    <row r="867" spans="1:13" x14ac:dyDescent="0.35">
      <c r="A867" s="6">
        <v>45175</v>
      </c>
      <c r="B867" t="s">
        <v>689</v>
      </c>
      <c r="C867" t="s">
        <v>46</v>
      </c>
      <c r="D867">
        <v>9</v>
      </c>
      <c r="E867">
        <v>6</v>
      </c>
      <c r="F867">
        <v>2</v>
      </c>
      <c r="I867" t="s">
        <v>47</v>
      </c>
    </row>
    <row r="868" spans="1:13" x14ac:dyDescent="0.35">
      <c r="A868" s="6">
        <v>45175</v>
      </c>
      <c r="B868" t="s">
        <v>690</v>
      </c>
      <c r="C868" t="s">
        <v>46</v>
      </c>
      <c r="D868" t="s">
        <v>334</v>
      </c>
      <c r="E868">
        <v>7</v>
      </c>
      <c r="F868">
        <v>4</v>
      </c>
      <c r="I868" t="s">
        <v>47</v>
      </c>
      <c r="J868" t="s">
        <v>48</v>
      </c>
    </row>
    <row r="869" spans="1:13" x14ac:dyDescent="0.35">
      <c r="A869" s="6">
        <v>45175</v>
      </c>
      <c r="B869" t="s">
        <v>691</v>
      </c>
      <c r="C869" t="s">
        <v>46</v>
      </c>
      <c r="D869" t="s">
        <v>204</v>
      </c>
      <c r="E869">
        <v>20</v>
      </c>
      <c r="F869">
        <v>11</v>
      </c>
      <c r="I869" t="s">
        <v>47</v>
      </c>
      <c r="J869" t="s">
        <v>48</v>
      </c>
    </row>
    <row r="870" spans="1:13" x14ac:dyDescent="0.35">
      <c r="A870" s="6">
        <v>45175</v>
      </c>
      <c r="B870" t="s">
        <v>692</v>
      </c>
      <c r="C870" t="s">
        <v>53</v>
      </c>
      <c r="D870">
        <v>6</v>
      </c>
      <c r="E870">
        <v>35</v>
      </c>
      <c r="F870">
        <v>4</v>
      </c>
      <c r="I870" t="s">
        <v>47</v>
      </c>
      <c r="J870" t="s">
        <v>48</v>
      </c>
    </row>
    <row r="871" spans="1:13" x14ac:dyDescent="0.35">
      <c r="A871" s="6">
        <v>45175</v>
      </c>
      <c r="B871" t="s">
        <v>643</v>
      </c>
      <c r="C871" t="s">
        <v>46</v>
      </c>
      <c r="D871">
        <v>8</v>
      </c>
      <c r="E871">
        <v>30</v>
      </c>
      <c r="F871">
        <v>3</v>
      </c>
      <c r="I871" t="s">
        <v>47</v>
      </c>
      <c r="J871" t="s">
        <v>48</v>
      </c>
    </row>
    <row r="872" spans="1:13" x14ac:dyDescent="0.35">
      <c r="A872" s="6">
        <v>45175</v>
      </c>
      <c r="B872" t="s">
        <v>643</v>
      </c>
      <c r="C872" t="s">
        <v>46</v>
      </c>
      <c r="D872">
        <v>8</v>
      </c>
      <c r="E872">
        <v>30</v>
      </c>
      <c r="F872">
        <v>3</v>
      </c>
      <c r="I872" t="s">
        <v>47</v>
      </c>
      <c r="J872" t="s">
        <v>48</v>
      </c>
    </row>
    <row r="873" spans="1:13" x14ac:dyDescent="0.35">
      <c r="A873" s="6">
        <v>45175</v>
      </c>
      <c r="B873" t="s">
        <v>504</v>
      </c>
      <c r="C873" t="s">
        <v>130</v>
      </c>
      <c r="D873" t="s">
        <v>158</v>
      </c>
      <c r="E873">
        <v>2</v>
      </c>
      <c r="F873">
        <v>1</v>
      </c>
      <c r="I873" t="s">
        <v>47</v>
      </c>
      <c r="M873" t="s">
        <v>47</v>
      </c>
    </row>
    <row r="874" spans="1:13" x14ac:dyDescent="0.35">
      <c r="A874" s="6">
        <v>45175</v>
      </c>
      <c r="B874" t="s">
        <v>693</v>
      </c>
      <c r="C874" t="s">
        <v>130</v>
      </c>
      <c r="D874" t="s">
        <v>930</v>
      </c>
      <c r="E874">
        <v>25</v>
      </c>
      <c r="F874">
        <v>1</v>
      </c>
      <c r="I874" t="s">
        <v>47</v>
      </c>
      <c r="J874" t="s">
        <v>48</v>
      </c>
    </row>
    <row r="875" spans="1:13" x14ac:dyDescent="0.35">
      <c r="A875" s="6">
        <v>45175</v>
      </c>
      <c r="B875" t="s">
        <v>694</v>
      </c>
      <c r="C875" t="s">
        <v>130</v>
      </c>
      <c r="D875" t="s">
        <v>158</v>
      </c>
      <c r="E875">
        <v>7</v>
      </c>
      <c r="F875">
        <v>2</v>
      </c>
      <c r="I875" t="s">
        <v>47</v>
      </c>
      <c r="J875" t="s">
        <v>48</v>
      </c>
    </row>
    <row r="876" spans="1:13" x14ac:dyDescent="0.35">
      <c r="A876" s="6">
        <v>45175</v>
      </c>
      <c r="B876" t="s">
        <v>709</v>
      </c>
      <c r="C876" t="s">
        <v>403</v>
      </c>
      <c r="E876">
        <v>20</v>
      </c>
      <c r="F876">
        <v>2</v>
      </c>
      <c r="I876" t="s">
        <v>47</v>
      </c>
    </row>
    <row r="877" spans="1:13" x14ac:dyDescent="0.35">
      <c r="A877" s="6">
        <v>45175</v>
      </c>
      <c r="B877" t="s">
        <v>769</v>
      </c>
      <c r="C877" t="s">
        <v>46</v>
      </c>
      <c r="D877">
        <v>8</v>
      </c>
      <c r="E877">
        <v>10</v>
      </c>
      <c r="F877">
        <v>2</v>
      </c>
      <c r="I877" t="s">
        <v>47</v>
      </c>
      <c r="J877" t="s">
        <v>48</v>
      </c>
    </row>
    <row r="878" spans="1:13" x14ac:dyDescent="0.35">
      <c r="A878" s="6">
        <v>45176</v>
      </c>
      <c r="B878" t="s">
        <v>151</v>
      </c>
      <c r="C878" t="s">
        <v>130</v>
      </c>
      <c r="D878" t="s">
        <v>1236</v>
      </c>
      <c r="E878">
        <v>13</v>
      </c>
      <c r="F878">
        <v>2</v>
      </c>
      <c r="H878" t="s">
        <v>47</v>
      </c>
      <c r="M878" t="s">
        <v>47</v>
      </c>
    </row>
    <row r="879" spans="1:13" x14ac:dyDescent="0.35">
      <c r="A879" s="6">
        <v>45176</v>
      </c>
      <c r="B879" t="s">
        <v>724</v>
      </c>
      <c r="C879" t="s">
        <v>130</v>
      </c>
      <c r="D879" t="s">
        <v>1412</v>
      </c>
      <c r="E879">
        <v>6</v>
      </c>
      <c r="F879">
        <v>2</v>
      </c>
      <c r="I879" t="s">
        <v>47</v>
      </c>
      <c r="J879" t="s">
        <v>48</v>
      </c>
    </row>
    <row r="880" spans="1:13" x14ac:dyDescent="0.35">
      <c r="A880" s="6">
        <v>45176</v>
      </c>
      <c r="B880" t="s">
        <v>725</v>
      </c>
      <c r="C880" t="s">
        <v>130</v>
      </c>
      <c r="D880" t="s">
        <v>1261</v>
      </c>
      <c r="E880">
        <v>18</v>
      </c>
      <c r="F880">
        <v>2</v>
      </c>
      <c r="I880" t="s">
        <v>47</v>
      </c>
      <c r="M880" t="s">
        <v>47</v>
      </c>
    </row>
    <row r="881" spans="1:13" x14ac:dyDescent="0.35">
      <c r="A881" s="6">
        <v>45176</v>
      </c>
      <c r="B881" t="s">
        <v>726</v>
      </c>
      <c r="C881" t="s">
        <v>46</v>
      </c>
      <c r="D881">
        <v>8</v>
      </c>
      <c r="E881">
        <v>14</v>
      </c>
      <c r="F881">
        <v>2</v>
      </c>
      <c r="I881" t="s">
        <v>47</v>
      </c>
      <c r="J881" t="s">
        <v>220</v>
      </c>
    </row>
    <row r="882" spans="1:13" x14ac:dyDescent="0.35">
      <c r="A882" s="6">
        <v>45176</v>
      </c>
      <c r="B882" t="s">
        <v>727</v>
      </c>
      <c r="C882" t="s">
        <v>130</v>
      </c>
      <c r="D882" t="s">
        <v>978</v>
      </c>
      <c r="E882">
        <v>7</v>
      </c>
      <c r="F882">
        <v>1</v>
      </c>
      <c r="I882" t="s">
        <v>47</v>
      </c>
      <c r="J882" t="s">
        <v>48</v>
      </c>
    </row>
    <row r="883" spans="1:13" x14ac:dyDescent="0.35">
      <c r="A883" s="6">
        <v>45176</v>
      </c>
      <c r="B883" t="s">
        <v>551</v>
      </c>
      <c r="C883" t="s">
        <v>46</v>
      </c>
      <c r="D883" t="s">
        <v>353</v>
      </c>
      <c r="E883">
        <v>15</v>
      </c>
      <c r="F883">
        <v>2</v>
      </c>
      <c r="I883" t="s">
        <v>47</v>
      </c>
      <c r="J883" t="s">
        <v>728</v>
      </c>
    </row>
    <row r="884" spans="1:13" x14ac:dyDescent="0.35">
      <c r="A884" s="6">
        <v>45177</v>
      </c>
      <c r="B884" t="s">
        <v>374</v>
      </c>
      <c r="C884" t="s">
        <v>53</v>
      </c>
      <c r="D884">
        <v>5</v>
      </c>
      <c r="E884">
        <v>23</v>
      </c>
      <c r="F884">
        <v>2</v>
      </c>
      <c r="G884" t="s">
        <v>35</v>
      </c>
      <c r="L884" t="s">
        <v>47</v>
      </c>
      <c r="M884" t="s">
        <v>47</v>
      </c>
    </row>
    <row r="885" spans="1:13" x14ac:dyDescent="0.35">
      <c r="A885" s="6">
        <v>45177</v>
      </c>
      <c r="B885" t="s">
        <v>693</v>
      </c>
      <c r="C885" t="s">
        <v>130</v>
      </c>
      <c r="D885" t="s">
        <v>930</v>
      </c>
      <c r="E885">
        <v>29</v>
      </c>
      <c r="F885">
        <v>1</v>
      </c>
      <c r="I885" t="s">
        <v>47</v>
      </c>
      <c r="J885" t="s">
        <v>48</v>
      </c>
    </row>
    <row r="886" spans="1:13" x14ac:dyDescent="0.35">
      <c r="A886" s="6">
        <v>45180</v>
      </c>
      <c r="B886" t="s">
        <v>702</v>
      </c>
      <c r="C886" t="s">
        <v>59</v>
      </c>
      <c r="D886">
        <v>2</v>
      </c>
      <c r="E886">
        <v>25</v>
      </c>
      <c r="F886">
        <v>2</v>
      </c>
      <c r="G886" t="s">
        <v>98</v>
      </c>
      <c r="L886" t="s">
        <v>47</v>
      </c>
      <c r="M886" t="s">
        <v>47</v>
      </c>
    </row>
    <row r="887" spans="1:13" x14ac:dyDescent="0.35">
      <c r="A887" s="6">
        <v>45180</v>
      </c>
      <c r="B887" t="s">
        <v>702</v>
      </c>
      <c r="C887" t="s">
        <v>59</v>
      </c>
      <c r="D887">
        <v>2</v>
      </c>
      <c r="E887">
        <v>25</v>
      </c>
      <c r="F887">
        <v>2</v>
      </c>
      <c r="G887" t="s">
        <v>98</v>
      </c>
      <c r="L887" t="s">
        <v>47</v>
      </c>
      <c r="M887" t="s">
        <v>47</v>
      </c>
    </row>
    <row r="888" spans="1:13" x14ac:dyDescent="0.35">
      <c r="A888" s="6">
        <v>45180</v>
      </c>
      <c r="B888" t="s">
        <v>208</v>
      </c>
      <c r="C888" t="s">
        <v>130</v>
      </c>
      <c r="D888" t="s">
        <v>1412</v>
      </c>
      <c r="E888">
        <v>8</v>
      </c>
      <c r="F888">
        <v>1</v>
      </c>
      <c r="I888" t="s">
        <v>47</v>
      </c>
    </row>
    <row r="889" spans="1:13" x14ac:dyDescent="0.35">
      <c r="A889" s="6">
        <v>45180</v>
      </c>
      <c r="B889" t="s">
        <v>60</v>
      </c>
      <c r="C889" t="s">
        <v>130</v>
      </c>
      <c r="D889" t="s">
        <v>978</v>
      </c>
      <c r="E889">
        <v>23</v>
      </c>
      <c r="F889">
        <v>1</v>
      </c>
      <c r="H889" t="s">
        <v>47</v>
      </c>
      <c r="M889" t="s">
        <v>47</v>
      </c>
    </row>
    <row r="890" spans="1:13" x14ac:dyDescent="0.35">
      <c r="A890" s="6">
        <v>45180</v>
      </c>
      <c r="B890" t="s">
        <v>256</v>
      </c>
      <c r="C890" t="s">
        <v>59</v>
      </c>
      <c r="D890" t="s">
        <v>200</v>
      </c>
      <c r="E890">
        <v>12</v>
      </c>
      <c r="F890">
        <v>1</v>
      </c>
      <c r="I890" t="s">
        <v>47</v>
      </c>
      <c r="J890" t="s">
        <v>48</v>
      </c>
      <c r="K890" t="s">
        <v>200</v>
      </c>
      <c r="M890" t="s">
        <v>47</v>
      </c>
    </row>
    <row r="891" spans="1:13" x14ac:dyDescent="0.35">
      <c r="A891" s="6">
        <v>45180</v>
      </c>
      <c r="B891" t="s">
        <v>702</v>
      </c>
      <c r="C891" t="s">
        <v>59</v>
      </c>
      <c r="D891">
        <v>2</v>
      </c>
      <c r="E891">
        <v>24</v>
      </c>
      <c r="F891">
        <v>2</v>
      </c>
      <c r="I891" t="s">
        <v>47</v>
      </c>
      <c r="J891" t="s">
        <v>48</v>
      </c>
      <c r="M891" t="s">
        <v>47</v>
      </c>
    </row>
    <row r="892" spans="1:13" x14ac:dyDescent="0.35">
      <c r="A892" s="6">
        <v>45180</v>
      </c>
      <c r="B892" t="s">
        <v>212</v>
      </c>
      <c r="C892" t="s">
        <v>130</v>
      </c>
      <c r="D892" t="s">
        <v>1004</v>
      </c>
      <c r="E892">
        <v>26</v>
      </c>
      <c r="F892">
        <v>3</v>
      </c>
      <c r="I892" t="s">
        <v>47</v>
      </c>
      <c r="J892" t="s">
        <v>48</v>
      </c>
      <c r="M892" t="s">
        <v>47</v>
      </c>
    </row>
    <row r="893" spans="1:13" x14ac:dyDescent="0.35">
      <c r="A893" s="6">
        <v>45180</v>
      </c>
      <c r="B893" t="s">
        <v>592</v>
      </c>
      <c r="C893" t="s">
        <v>59</v>
      </c>
      <c r="D893">
        <v>1</v>
      </c>
      <c r="E893">
        <v>7</v>
      </c>
      <c r="F893">
        <v>3</v>
      </c>
      <c r="I893" t="s">
        <v>47</v>
      </c>
      <c r="M893" t="s">
        <v>47</v>
      </c>
    </row>
    <row r="894" spans="1:13" x14ac:dyDescent="0.35">
      <c r="A894" s="6">
        <v>45180</v>
      </c>
      <c r="B894" t="s">
        <v>58</v>
      </c>
      <c r="C894" t="s">
        <v>53</v>
      </c>
      <c r="D894">
        <v>6</v>
      </c>
      <c r="E894">
        <v>23</v>
      </c>
      <c r="F894">
        <v>1</v>
      </c>
      <c r="I894" t="s">
        <v>47</v>
      </c>
      <c r="J894" t="s">
        <v>48</v>
      </c>
      <c r="M894" t="s">
        <v>47</v>
      </c>
    </row>
    <row r="895" spans="1:13" x14ac:dyDescent="0.35">
      <c r="A895" s="6">
        <v>45181</v>
      </c>
      <c r="B895" t="s">
        <v>644</v>
      </c>
      <c r="C895" t="s">
        <v>46</v>
      </c>
      <c r="D895">
        <v>7</v>
      </c>
      <c r="E895">
        <v>24</v>
      </c>
      <c r="F895">
        <v>4</v>
      </c>
      <c r="G895" t="s">
        <v>92</v>
      </c>
    </row>
    <row r="896" spans="1:13" x14ac:dyDescent="0.35">
      <c r="A896" s="6">
        <v>45181</v>
      </c>
      <c r="B896" t="s">
        <v>644</v>
      </c>
      <c r="C896" t="s">
        <v>46</v>
      </c>
      <c r="D896">
        <v>7</v>
      </c>
      <c r="E896">
        <v>24</v>
      </c>
      <c r="F896">
        <v>4</v>
      </c>
      <c r="G896" t="s">
        <v>92</v>
      </c>
    </row>
    <row r="897" spans="1:13" x14ac:dyDescent="0.35">
      <c r="A897" s="6">
        <v>45181</v>
      </c>
      <c r="B897" t="s">
        <v>702</v>
      </c>
      <c r="C897" t="s">
        <v>59</v>
      </c>
      <c r="D897">
        <v>2</v>
      </c>
      <c r="E897">
        <v>25</v>
      </c>
      <c r="F897">
        <v>2</v>
      </c>
      <c r="G897" t="s">
        <v>98</v>
      </c>
      <c r="L897" t="s">
        <v>47</v>
      </c>
      <c r="M897" t="s">
        <v>47</v>
      </c>
    </row>
    <row r="898" spans="1:13" x14ac:dyDescent="0.35">
      <c r="A898" s="6">
        <v>45181</v>
      </c>
      <c r="B898" t="s">
        <v>702</v>
      </c>
      <c r="C898" t="s">
        <v>59</v>
      </c>
      <c r="D898">
        <v>2</v>
      </c>
      <c r="E898">
        <v>25</v>
      </c>
      <c r="F898">
        <v>2</v>
      </c>
      <c r="G898" t="s">
        <v>98</v>
      </c>
      <c r="L898" t="s">
        <v>47</v>
      </c>
      <c r="M898" t="s">
        <v>47</v>
      </c>
    </row>
    <row r="899" spans="1:13" x14ac:dyDescent="0.35">
      <c r="A899" s="6">
        <v>45181</v>
      </c>
      <c r="B899" t="s">
        <v>298</v>
      </c>
      <c r="C899" t="s">
        <v>130</v>
      </c>
      <c r="D899" t="s">
        <v>1254</v>
      </c>
      <c r="E899">
        <v>38</v>
      </c>
      <c r="F899">
        <v>2</v>
      </c>
      <c r="I899" t="s">
        <v>47</v>
      </c>
      <c r="J899" t="s">
        <v>48</v>
      </c>
      <c r="M899" t="s">
        <v>47</v>
      </c>
    </row>
    <row r="900" spans="1:13" x14ac:dyDescent="0.35">
      <c r="A900" s="6">
        <v>45181</v>
      </c>
      <c r="B900" t="s">
        <v>58</v>
      </c>
      <c r="C900" t="s">
        <v>53</v>
      </c>
      <c r="D900">
        <v>6</v>
      </c>
      <c r="E900">
        <v>22</v>
      </c>
      <c r="F900">
        <v>1</v>
      </c>
      <c r="I900" t="s">
        <v>47</v>
      </c>
      <c r="J900" t="s">
        <v>220</v>
      </c>
      <c r="M900" t="s">
        <v>47</v>
      </c>
    </row>
    <row r="901" spans="1:13" x14ac:dyDescent="0.35">
      <c r="A901" s="6">
        <v>45181</v>
      </c>
      <c r="B901" t="s">
        <v>766</v>
      </c>
      <c r="C901" t="s">
        <v>53</v>
      </c>
      <c r="D901" t="s">
        <v>767</v>
      </c>
      <c r="E901">
        <v>15</v>
      </c>
      <c r="F901">
        <v>8</v>
      </c>
      <c r="I901" t="s">
        <v>47</v>
      </c>
      <c r="J901" t="s">
        <v>48</v>
      </c>
    </row>
    <row r="902" spans="1:13" x14ac:dyDescent="0.35">
      <c r="A902" s="6">
        <v>45181</v>
      </c>
      <c r="B902" t="s">
        <v>636</v>
      </c>
      <c r="C902" t="s">
        <v>46</v>
      </c>
      <c r="D902">
        <v>8</v>
      </c>
      <c r="E902">
        <v>21</v>
      </c>
      <c r="F902">
        <v>2</v>
      </c>
      <c r="I902" t="s">
        <v>47</v>
      </c>
      <c r="J902" t="s">
        <v>48</v>
      </c>
    </row>
    <row r="903" spans="1:13" x14ac:dyDescent="0.35">
      <c r="A903" s="6">
        <v>45181</v>
      </c>
      <c r="B903" t="s">
        <v>91</v>
      </c>
      <c r="C903" t="s">
        <v>53</v>
      </c>
      <c r="D903">
        <v>5</v>
      </c>
      <c r="E903">
        <v>21</v>
      </c>
      <c r="F903">
        <v>3</v>
      </c>
      <c r="I903" t="s">
        <v>47</v>
      </c>
      <c r="J903" t="s">
        <v>48</v>
      </c>
      <c r="M903" t="s">
        <v>47</v>
      </c>
    </row>
    <row r="904" spans="1:13" x14ac:dyDescent="0.35">
      <c r="A904" s="6">
        <v>45181</v>
      </c>
      <c r="B904" t="s">
        <v>91</v>
      </c>
      <c r="C904" t="s">
        <v>53</v>
      </c>
      <c r="D904">
        <v>5</v>
      </c>
      <c r="E904">
        <v>19</v>
      </c>
      <c r="F904">
        <v>3</v>
      </c>
      <c r="I904" t="s">
        <v>47</v>
      </c>
      <c r="J904" t="s">
        <v>48</v>
      </c>
      <c r="M904" t="s">
        <v>47</v>
      </c>
    </row>
    <row r="905" spans="1:13" x14ac:dyDescent="0.35">
      <c r="A905" s="6">
        <v>45181</v>
      </c>
      <c r="B905" t="s">
        <v>91</v>
      </c>
      <c r="C905" t="s">
        <v>53</v>
      </c>
      <c r="D905">
        <v>5</v>
      </c>
      <c r="E905">
        <v>15</v>
      </c>
      <c r="F905">
        <v>1</v>
      </c>
      <c r="I905" t="s">
        <v>47</v>
      </c>
      <c r="J905" t="s">
        <v>48</v>
      </c>
      <c r="M905" t="s">
        <v>47</v>
      </c>
    </row>
    <row r="906" spans="1:13" x14ac:dyDescent="0.35">
      <c r="A906" s="6">
        <v>45181</v>
      </c>
      <c r="B906" t="s">
        <v>768</v>
      </c>
      <c r="C906" t="s">
        <v>53</v>
      </c>
      <c r="D906">
        <v>5</v>
      </c>
      <c r="E906">
        <v>1</v>
      </c>
      <c r="F906">
        <v>1</v>
      </c>
      <c r="I906" t="s">
        <v>47</v>
      </c>
      <c r="J906" t="s">
        <v>48</v>
      </c>
    </row>
    <row r="907" spans="1:13" x14ac:dyDescent="0.35">
      <c r="A907" s="6">
        <v>45181</v>
      </c>
      <c r="B907" t="s">
        <v>770</v>
      </c>
      <c r="C907" t="s">
        <v>53</v>
      </c>
      <c r="D907">
        <v>5</v>
      </c>
      <c r="E907">
        <v>20</v>
      </c>
      <c r="F907">
        <v>2</v>
      </c>
      <c r="I907" t="s">
        <v>47</v>
      </c>
      <c r="J907" t="s">
        <v>48</v>
      </c>
    </row>
    <row r="908" spans="1:13" x14ac:dyDescent="0.35">
      <c r="A908" s="6">
        <v>45181</v>
      </c>
      <c r="B908" t="s">
        <v>787</v>
      </c>
      <c r="C908" t="s">
        <v>130</v>
      </c>
      <c r="D908" t="s">
        <v>978</v>
      </c>
      <c r="E908">
        <v>24</v>
      </c>
      <c r="F908">
        <v>2</v>
      </c>
      <c r="I908" t="s">
        <v>47</v>
      </c>
    </row>
    <row r="909" spans="1:13" x14ac:dyDescent="0.35">
      <c r="A909" s="6">
        <v>45181</v>
      </c>
      <c r="B909" t="s">
        <v>795</v>
      </c>
      <c r="C909" t="s">
        <v>46</v>
      </c>
      <c r="D909">
        <v>9</v>
      </c>
      <c r="E909">
        <v>1</v>
      </c>
      <c r="F909">
        <v>1</v>
      </c>
      <c r="I909" t="s">
        <v>47</v>
      </c>
      <c r="J909" t="s">
        <v>48</v>
      </c>
    </row>
    <row r="910" spans="1:13" x14ac:dyDescent="0.35">
      <c r="A910" s="6">
        <v>45181</v>
      </c>
      <c r="B910" t="s">
        <v>702</v>
      </c>
      <c r="C910" t="s">
        <v>59</v>
      </c>
      <c r="D910">
        <v>2</v>
      </c>
      <c r="E910">
        <v>23</v>
      </c>
      <c r="F910">
        <v>2</v>
      </c>
      <c r="I910" t="s">
        <v>47</v>
      </c>
      <c r="J910" t="s">
        <v>48</v>
      </c>
      <c r="M910" t="s">
        <v>47</v>
      </c>
    </row>
    <row r="911" spans="1:13" x14ac:dyDescent="0.35">
      <c r="A911" s="6">
        <v>45182</v>
      </c>
      <c r="B911" t="s">
        <v>436</v>
      </c>
      <c r="C911" t="s">
        <v>46</v>
      </c>
      <c r="D911">
        <v>8</v>
      </c>
      <c r="E911">
        <v>20</v>
      </c>
      <c r="F911">
        <v>2</v>
      </c>
      <c r="G911" t="s">
        <v>92</v>
      </c>
    </row>
    <row r="912" spans="1:13" x14ac:dyDescent="0.35">
      <c r="A912" s="6">
        <v>45182</v>
      </c>
      <c r="B912" t="s">
        <v>138</v>
      </c>
      <c r="C912" t="s">
        <v>53</v>
      </c>
      <c r="D912">
        <v>6</v>
      </c>
      <c r="E912">
        <v>23</v>
      </c>
      <c r="F912">
        <v>1</v>
      </c>
      <c r="G912" t="s">
        <v>34</v>
      </c>
      <c r="L912" t="s">
        <v>47</v>
      </c>
      <c r="M912" t="s">
        <v>47</v>
      </c>
    </row>
    <row r="913" spans="1:13" x14ac:dyDescent="0.35">
      <c r="A913" s="6">
        <v>45182</v>
      </c>
      <c r="B913" t="s">
        <v>138</v>
      </c>
      <c r="C913" t="s">
        <v>53</v>
      </c>
      <c r="D913">
        <v>6</v>
      </c>
      <c r="E913">
        <v>24</v>
      </c>
      <c r="F913">
        <v>1</v>
      </c>
      <c r="G913" t="s">
        <v>34</v>
      </c>
      <c r="L913" t="s">
        <v>47</v>
      </c>
      <c r="M913" t="s">
        <v>47</v>
      </c>
    </row>
    <row r="914" spans="1:13" x14ac:dyDescent="0.35">
      <c r="A914" s="6">
        <v>45182</v>
      </c>
      <c r="B914" t="s">
        <v>645</v>
      </c>
      <c r="C914" t="s">
        <v>144</v>
      </c>
      <c r="D914">
        <v>5</v>
      </c>
      <c r="E914">
        <v>24</v>
      </c>
      <c r="F914">
        <v>2</v>
      </c>
      <c r="G914" t="s">
        <v>195</v>
      </c>
    </row>
    <row r="915" spans="1:13" x14ac:dyDescent="0.35">
      <c r="A915" s="6">
        <v>45182</v>
      </c>
      <c r="B915" t="s">
        <v>702</v>
      </c>
      <c r="C915" t="s">
        <v>59</v>
      </c>
      <c r="D915">
        <v>2</v>
      </c>
      <c r="E915">
        <v>25</v>
      </c>
      <c r="F915">
        <v>2</v>
      </c>
      <c r="G915" t="s">
        <v>98</v>
      </c>
      <c r="L915" t="s">
        <v>47</v>
      </c>
      <c r="M915" t="s">
        <v>47</v>
      </c>
    </row>
    <row r="916" spans="1:13" x14ac:dyDescent="0.35">
      <c r="A916" s="6">
        <v>45182</v>
      </c>
      <c r="B916" t="s">
        <v>702</v>
      </c>
      <c r="C916" t="s">
        <v>59</v>
      </c>
      <c r="D916">
        <v>2</v>
      </c>
      <c r="E916">
        <v>25</v>
      </c>
      <c r="F916">
        <v>2</v>
      </c>
      <c r="G916" t="s">
        <v>98</v>
      </c>
      <c r="L916" t="s">
        <v>47</v>
      </c>
      <c r="M916" t="s">
        <v>47</v>
      </c>
    </row>
    <row r="917" spans="1:13" x14ac:dyDescent="0.35">
      <c r="A917" s="6">
        <v>45182</v>
      </c>
      <c r="B917" t="s">
        <v>716</v>
      </c>
      <c r="C917" t="s">
        <v>130</v>
      </c>
      <c r="D917" t="s">
        <v>1437</v>
      </c>
      <c r="E917">
        <v>26</v>
      </c>
      <c r="F917">
        <v>2</v>
      </c>
      <c r="I917" t="s">
        <v>47</v>
      </c>
      <c r="J917" t="s">
        <v>48</v>
      </c>
      <c r="M917" t="s">
        <v>47</v>
      </c>
    </row>
    <row r="918" spans="1:13" x14ac:dyDescent="0.35">
      <c r="A918" s="6">
        <v>45182</v>
      </c>
      <c r="B918" t="s">
        <v>717</v>
      </c>
      <c r="C918" t="s">
        <v>74</v>
      </c>
      <c r="D918" t="s">
        <v>129</v>
      </c>
      <c r="E918">
        <v>27</v>
      </c>
      <c r="F918">
        <v>2</v>
      </c>
      <c r="I918" t="s">
        <v>47</v>
      </c>
      <c r="J918" t="s">
        <v>220</v>
      </c>
      <c r="M918" t="s">
        <v>47</v>
      </c>
    </row>
    <row r="919" spans="1:13" x14ac:dyDescent="0.35">
      <c r="A919" s="6">
        <v>45182</v>
      </c>
      <c r="B919" t="s">
        <v>88</v>
      </c>
      <c r="C919" t="s">
        <v>130</v>
      </c>
      <c r="D919" t="s">
        <v>1254</v>
      </c>
      <c r="E919">
        <v>9</v>
      </c>
      <c r="F919">
        <v>1</v>
      </c>
      <c r="I919" t="s">
        <v>47</v>
      </c>
      <c r="J919" t="s">
        <v>48</v>
      </c>
      <c r="M919" t="s">
        <v>47</v>
      </c>
    </row>
    <row r="920" spans="1:13" x14ac:dyDescent="0.35">
      <c r="A920" s="6">
        <v>45182</v>
      </c>
      <c r="B920" t="s">
        <v>683</v>
      </c>
      <c r="C920" t="s">
        <v>46</v>
      </c>
      <c r="D920">
        <v>8</v>
      </c>
      <c r="E920">
        <v>25</v>
      </c>
      <c r="F920">
        <v>2</v>
      </c>
      <c r="I920" t="s">
        <v>47</v>
      </c>
      <c r="J920" t="s">
        <v>48</v>
      </c>
    </row>
    <row r="921" spans="1:13" x14ac:dyDescent="0.35">
      <c r="A921" s="6">
        <v>45182</v>
      </c>
      <c r="B921" t="s">
        <v>90</v>
      </c>
      <c r="C921" t="s">
        <v>46</v>
      </c>
      <c r="D921">
        <v>8</v>
      </c>
      <c r="E921">
        <v>19</v>
      </c>
      <c r="F921">
        <v>1</v>
      </c>
      <c r="I921" t="s">
        <v>47</v>
      </c>
      <c r="J921" t="s">
        <v>48</v>
      </c>
      <c r="M921" t="s">
        <v>47</v>
      </c>
    </row>
    <row r="922" spans="1:13" x14ac:dyDescent="0.35">
      <c r="A922" s="6">
        <v>45182</v>
      </c>
      <c r="B922" t="s">
        <v>702</v>
      </c>
      <c r="C922" t="s">
        <v>59</v>
      </c>
      <c r="D922">
        <v>2</v>
      </c>
      <c r="E922">
        <v>22</v>
      </c>
      <c r="F922">
        <v>5</v>
      </c>
      <c r="I922" t="s">
        <v>47</v>
      </c>
      <c r="M922" t="s">
        <v>47</v>
      </c>
    </row>
    <row r="923" spans="1:13" x14ac:dyDescent="0.35">
      <c r="A923" s="6">
        <v>45182</v>
      </c>
      <c r="B923" t="s">
        <v>702</v>
      </c>
      <c r="C923" t="s">
        <v>59</v>
      </c>
      <c r="D923">
        <v>2</v>
      </c>
      <c r="E923">
        <v>24</v>
      </c>
      <c r="F923">
        <v>2</v>
      </c>
      <c r="I923" t="s">
        <v>47</v>
      </c>
      <c r="J923" t="s">
        <v>48</v>
      </c>
      <c r="M923" t="s">
        <v>47</v>
      </c>
    </row>
    <row r="924" spans="1:13" x14ac:dyDescent="0.35">
      <c r="A924" s="6">
        <v>45182</v>
      </c>
      <c r="B924" t="s">
        <v>729</v>
      </c>
      <c r="C924" t="s">
        <v>130</v>
      </c>
      <c r="D924" t="s">
        <v>1254</v>
      </c>
      <c r="E924">
        <v>19</v>
      </c>
      <c r="F924">
        <v>4</v>
      </c>
      <c r="I924" t="s">
        <v>47</v>
      </c>
      <c r="J924" t="s">
        <v>624</v>
      </c>
      <c r="M924" t="s">
        <v>47</v>
      </c>
    </row>
    <row r="925" spans="1:13" x14ac:dyDescent="0.35">
      <c r="A925" s="6">
        <v>45182</v>
      </c>
      <c r="B925" t="s">
        <v>714</v>
      </c>
      <c r="C925" t="s">
        <v>130</v>
      </c>
      <c r="E925">
        <v>28</v>
      </c>
      <c r="F925">
        <v>2</v>
      </c>
      <c r="I925" t="s">
        <v>47</v>
      </c>
    </row>
    <row r="926" spans="1:13" x14ac:dyDescent="0.35">
      <c r="A926" s="6">
        <v>45182</v>
      </c>
      <c r="B926" t="s">
        <v>436</v>
      </c>
      <c r="C926" t="s">
        <v>46</v>
      </c>
      <c r="D926">
        <v>8</v>
      </c>
      <c r="E926">
        <v>19</v>
      </c>
      <c r="F926">
        <v>2</v>
      </c>
      <c r="G926" t="s">
        <v>92</v>
      </c>
    </row>
    <row r="927" spans="1:13" x14ac:dyDescent="0.35">
      <c r="A927" s="6">
        <v>45182</v>
      </c>
      <c r="B927" t="s">
        <v>805</v>
      </c>
      <c r="C927" t="s">
        <v>46</v>
      </c>
      <c r="D927">
        <v>7</v>
      </c>
      <c r="E927">
        <v>27</v>
      </c>
      <c r="F927">
        <v>2</v>
      </c>
      <c r="G927" t="s">
        <v>92</v>
      </c>
    </row>
    <row r="928" spans="1:13" x14ac:dyDescent="0.35">
      <c r="A928" s="6">
        <v>45182</v>
      </c>
      <c r="B928" t="s">
        <v>1169</v>
      </c>
      <c r="C928" t="s">
        <v>130</v>
      </c>
      <c r="D928" t="s">
        <v>978</v>
      </c>
      <c r="E928">
        <v>29</v>
      </c>
      <c r="F928">
        <v>2</v>
      </c>
      <c r="I928" t="s">
        <v>47</v>
      </c>
      <c r="J928" t="s">
        <v>48</v>
      </c>
    </row>
    <row r="929" spans="1:13" x14ac:dyDescent="0.35">
      <c r="A929" s="6">
        <v>45182</v>
      </c>
      <c r="B929" t="s">
        <v>1169</v>
      </c>
      <c r="C929" t="s">
        <v>130</v>
      </c>
      <c r="D929" t="s">
        <v>978</v>
      </c>
      <c r="E929">
        <v>29</v>
      </c>
      <c r="F929">
        <v>2</v>
      </c>
      <c r="I929" t="s">
        <v>47</v>
      </c>
      <c r="J929" t="s">
        <v>48</v>
      </c>
    </row>
    <row r="930" spans="1:13" x14ac:dyDescent="0.35">
      <c r="A930" s="6">
        <v>45183</v>
      </c>
      <c r="B930" t="s">
        <v>646</v>
      </c>
      <c r="C930" t="s">
        <v>50</v>
      </c>
      <c r="D930">
        <v>8</v>
      </c>
      <c r="E930">
        <v>23</v>
      </c>
      <c r="F930">
        <v>2</v>
      </c>
      <c r="G930" t="s">
        <v>92</v>
      </c>
    </row>
    <row r="931" spans="1:13" x14ac:dyDescent="0.35">
      <c r="A931" s="6">
        <v>45183</v>
      </c>
      <c r="B931" t="s">
        <v>646</v>
      </c>
      <c r="C931" t="s">
        <v>50</v>
      </c>
      <c r="D931">
        <v>8</v>
      </c>
      <c r="E931">
        <v>23</v>
      </c>
      <c r="F931">
        <v>2</v>
      </c>
      <c r="G931" t="s">
        <v>92</v>
      </c>
    </row>
    <row r="932" spans="1:13" x14ac:dyDescent="0.35">
      <c r="A932" s="6">
        <v>45183</v>
      </c>
      <c r="B932" t="s">
        <v>647</v>
      </c>
      <c r="C932" t="s">
        <v>66</v>
      </c>
      <c r="E932">
        <v>8</v>
      </c>
      <c r="F932">
        <v>1</v>
      </c>
      <c r="G932" t="s">
        <v>111</v>
      </c>
      <c r="M932" t="s">
        <v>47</v>
      </c>
    </row>
    <row r="933" spans="1:13" x14ac:dyDescent="0.35">
      <c r="A933" s="6">
        <v>45183</v>
      </c>
      <c r="B933" t="s">
        <v>171</v>
      </c>
      <c r="C933" t="s">
        <v>130</v>
      </c>
      <c r="D933" t="s">
        <v>1261</v>
      </c>
      <c r="E933">
        <v>24</v>
      </c>
      <c r="F933">
        <v>1</v>
      </c>
      <c r="G933" t="s">
        <v>648</v>
      </c>
      <c r="M933" t="s">
        <v>47</v>
      </c>
    </row>
    <row r="934" spans="1:13" x14ac:dyDescent="0.35">
      <c r="A934" s="6">
        <v>45183</v>
      </c>
      <c r="B934" t="s">
        <v>201</v>
      </c>
      <c r="C934" t="s">
        <v>53</v>
      </c>
      <c r="D934">
        <v>4</v>
      </c>
      <c r="E934">
        <v>25</v>
      </c>
      <c r="F934">
        <v>2</v>
      </c>
      <c r="G934" t="s">
        <v>34</v>
      </c>
    </row>
    <row r="935" spans="1:13" x14ac:dyDescent="0.35">
      <c r="A935" s="6">
        <v>45183</v>
      </c>
      <c r="B935" t="s">
        <v>201</v>
      </c>
      <c r="C935" t="s">
        <v>53</v>
      </c>
      <c r="D935">
        <v>4</v>
      </c>
      <c r="E935">
        <v>25</v>
      </c>
      <c r="F935">
        <v>2</v>
      </c>
      <c r="G935" t="s">
        <v>34</v>
      </c>
    </row>
    <row r="936" spans="1:13" x14ac:dyDescent="0.35">
      <c r="A936" s="6">
        <v>45183</v>
      </c>
      <c r="B936" t="s">
        <v>714</v>
      </c>
      <c r="C936" t="s">
        <v>403</v>
      </c>
      <c r="E936">
        <v>24</v>
      </c>
      <c r="F936">
        <v>2</v>
      </c>
      <c r="I936" t="s">
        <v>47</v>
      </c>
      <c r="J936" t="s">
        <v>48</v>
      </c>
    </row>
    <row r="937" spans="1:13" x14ac:dyDescent="0.35">
      <c r="A937" s="6">
        <v>45183</v>
      </c>
      <c r="B937" t="s">
        <v>714</v>
      </c>
      <c r="C937" t="s">
        <v>403</v>
      </c>
      <c r="E937">
        <v>19</v>
      </c>
      <c r="F937">
        <v>2</v>
      </c>
      <c r="I937" t="s">
        <v>47</v>
      </c>
      <c r="J937" t="s">
        <v>48</v>
      </c>
    </row>
    <row r="938" spans="1:13" x14ac:dyDescent="0.35">
      <c r="A938" s="6">
        <v>45183</v>
      </c>
      <c r="B938" t="s">
        <v>715</v>
      </c>
      <c r="C938" t="s">
        <v>53</v>
      </c>
      <c r="D938">
        <v>6</v>
      </c>
      <c r="E938">
        <v>27</v>
      </c>
      <c r="F938">
        <v>3</v>
      </c>
      <c r="I938" t="s">
        <v>47</v>
      </c>
      <c r="J938" t="s">
        <v>48</v>
      </c>
    </row>
    <row r="939" spans="1:13" x14ac:dyDescent="0.35">
      <c r="A939" s="6">
        <v>45183</v>
      </c>
      <c r="B939" t="s">
        <v>201</v>
      </c>
      <c r="C939" t="s">
        <v>53</v>
      </c>
      <c r="D939">
        <v>4</v>
      </c>
      <c r="E939">
        <v>25</v>
      </c>
      <c r="F939">
        <v>2</v>
      </c>
      <c r="I939" t="s">
        <v>47</v>
      </c>
      <c r="J939" t="s">
        <v>48</v>
      </c>
    </row>
    <row r="940" spans="1:13" x14ac:dyDescent="0.35">
      <c r="A940" s="6">
        <v>45183</v>
      </c>
      <c r="B940" t="s">
        <v>201</v>
      </c>
      <c r="C940" t="s">
        <v>53</v>
      </c>
      <c r="D940">
        <v>4</v>
      </c>
      <c r="E940">
        <v>25</v>
      </c>
      <c r="F940">
        <v>2</v>
      </c>
      <c r="I940" t="s">
        <v>47</v>
      </c>
      <c r="J940" t="s">
        <v>48</v>
      </c>
    </row>
    <row r="941" spans="1:13" x14ac:dyDescent="0.35">
      <c r="A941" s="6">
        <v>45183</v>
      </c>
      <c r="B941" t="s">
        <v>718</v>
      </c>
      <c r="C941" t="s">
        <v>50</v>
      </c>
      <c r="D941">
        <v>8</v>
      </c>
      <c r="E941">
        <v>20</v>
      </c>
      <c r="F941">
        <v>2</v>
      </c>
      <c r="I941" t="s">
        <v>47</v>
      </c>
      <c r="J941" t="s">
        <v>48</v>
      </c>
    </row>
    <row r="942" spans="1:13" x14ac:dyDescent="0.35">
      <c r="A942" s="6">
        <v>45183</v>
      </c>
      <c r="B942" t="s">
        <v>717</v>
      </c>
      <c r="C942" t="s">
        <v>74</v>
      </c>
      <c r="D942" t="s">
        <v>129</v>
      </c>
      <c r="E942">
        <v>37</v>
      </c>
      <c r="F942">
        <v>3</v>
      </c>
      <c r="I942" t="s">
        <v>47</v>
      </c>
      <c r="J942" t="s">
        <v>220</v>
      </c>
    </row>
    <row r="943" spans="1:13" x14ac:dyDescent="0.35">
      <c r="A943" s="6">
        <v>45183</v>
      </c>
      <c r="B943" t="s">
        <v>646</v>
      </c>
      <c r="C943" t="s">
        <v>50</v>
      </c>
      <c r="D943">
        <v>8</v>
      </c>
      <c r="E943">
        <v>22</v>
      </c>
      <c r="F943">
        <v>3</v>
      </c>
      <c r="I943" t="s">
        <v>47</v>
      </c>
    </row>
    <row r="944" spans="1:13" x14ac:dyDescent="0.35">
      <c r="A944" s="6">
        <v>45183</v>
      </c>
      <c r="B944" t="s">
        <v>646</v>
      </c>
      <c r="C944" t="s">
        <v>50</v>
      </c>
      <c r="D944">
        <v>8</v>
      </c>
      <c r="E944">
        <v>23</v>
      </c>
      <c r="F944">
        <v>2</v>
      </c>
      <c r="I944" t="s">
        <v>47</v>
      </c>
    </row>
    <row r="945" spans="1:13" x14ac:dyDescent="0.35">
      <c r="A945" s="6">
        <v>45183</v>
      </c>
      <c r="B945" t="s">
        <v>719</v>
      </c>
      <c r="C945" t="s">
        <v>74</v>
      </c>
      <c r="D945">
        <v>10</v>
      </c>
      <c r="E945">
        <v>20</v>
      </c>
      <c r="F945">
        <v>2</v>
      </c>
      <c r="I945" t="s">
        <v>47</v>
      </c>
      <c r="J945" t="s">
        <v>48</v>
      </c>
    </row>
    <row r="946" spans="1:13" x14ac:dyDescent="0.35">
      <c r="A946" s="6">
        <v>45183</v>
      </c>
      <c r="B946" t="s">
        <v>515</v>
      </c>
      <c r="C946" t="s">
        <v>53</v>
      </c>
      <c r="D946" t="s">
        <v>720</v>
      </c>
      <c r="E946">
        <v>5</v>
      </c>
      <c r="F946">
        <v>2</v>
      </c>
      <c r="I946" t="s">
        <v>47</v>
      </c>
      <c r="J946" t="s">
        <v>48</v>
      </c>
    </row>
    <row r="947" spans="1:13" x14ac:dyDescent="0.35">
      <c r="A947" s="6">
        <v>45183</v>
      </c>
      <c r="B947" t="s">
        <v>721</v>
      </c>
      <c r="C947" t="s">
        <v>50</v>
      </c>
      <c r="D947" t="s">
        <v>353</v>
      </c>
      <c r="E947">
        <v>14</v>
      </c>
      <c r="F947">
        <v>4</v>
      </c>
      <c r="I947" t="s">
        <v>47</v>
      </c>
      <c r="J947" t="s">
        <v>48</v>
      </c>
    </row>
    <row r="948" spans="1:13" x14ac:dyDescent="0.35">
      <c r="A948" s="6">
        <v>45183</v>
      </c>
      <c r="B948" t="s">
        <v>722</v>
      </c>
      <c r="C948" t="s">
        <v>46</v>
      </c>
      <c r="D948">
        <v>8</v>
      </c>
      <c r="E948">
        <v>30</v>
      </c>
      <c r="F948">
        <v>3</v>
      </c>
      <c r="I948" t="s">
        <v>47</v>
      </c>
      <c r="J948" t="s">
        <v>48</v>
      </c>
    </row>
    <row r="949" spans="1:13" x14ac:dyDescent="0.35">
      <c r="A949" s="6">
        <v>45183</v>
      </c>
      <c r="B949" t="s">
        <v>225</v>
      </c>
      <c r="C949" t="s">
        <v>225</v>
      </c>
      <c r="D949" t="s">
        <v>723</v>
      </c>
      <c r="E949">
        <v>7</v>
      </c>
      <c r="F949">
        <v>1</v>
      </c>
      <c r="I949" t="s">
        <v>47</v>
      </c>
      <c r="J949" t="s">
        <v>156</v>
      </c>
      <c r="M949" t="s">
        <v>47</v>
      </c>
    </row>
    <row r="950" spans="1:13" x14ac:dyDescent="0.35">
      <c r="A950" s="6">
        <v>45183</v>
      </c>
      <c r="B950" t="s">
        <v>787</v>
      </c>
      <c r="C950" t="s">
        <v>130</v>
      </c>
      <c r="D950" t="s">
        <v>978</v>
      </c>
      <c r="E950">
        <v>40</v>
      </c>
      <c r="F950">
        <v>3</v>
      </c>
      <c r="H950" t="s">
        <v>47</v>
      </c>
    </row>
    <row r="951" spans="1:13" x14ac:dyDescent="0.35">
      <c r="A951" s="6">
        <v>45183</v>
      </c>
      <c r="B951" t="s">
        <v>225</v>
      </c>
      <c r="C951" t="s">
        <v>225</v>
      </c>
      <c r="E951">
        <v>8</v>
      </c>
      <c r="F951">
        <v>5</v>
      </c>
      <c r="G951" t="s">
        <v>34</v>
      </c>
    </row>
    <row r="952" spans="1:13" x14ac:dyDescent="0.35">
      <c r="A952" s="6">
        <v>45184</v>
      </c>
      <c r="B952" t="s">
        <v>507</v>
      </c>
      <c r="C952" t="s">
        <v>53</v>
      </c>
      <c r="D952">
        <v>5</v>
      </c>
      <c r="E952">
        <v>27</v>
      </c>
      <c r="F952">
        <v>2</v>
      </c>
      <c r="G952" t="s">
        <v>195</v>
      </c>
      <c r="L952" t="s">
        <v>47</v>
      </c>
      <c r="M952" t="s">
        <v>47</v>
      </c>
    </row>
    <row r="953" spans="1:13" x14ac:dyDescent="0.35">
      <c r="A953" s="6">
        <v>45184</v>
      </c>
      <c r="B953" t="s">
        <v>256</v>
      </c>
      <c r="C953" t="s">
        <v>53</v>
      </c>
      <c r="E953">
        <v>11</v>
      </c>
      <c r="F953">
        <v>2</v>
      </c>
      <c r="G953" t="s">
        <v>649</v>
      </c>
      <c r="K953" t="s">
        <v>47</v>
      </c>
      <c r="L953" t="s">
        <v>47</v>
      </c>
      <c r="M953" t="s">
        <v>47</v>
      </c>
    </row>
    <row r="954" spans="1:13" x14ac:dyDescent="0.35">
      <c r="A954" s="6">
        <v>45184</v>
      </c>
      <c r="B954" t="s">
        <v>710</v>
      </c>
      <c r="C954" t="s">
        <v>130</v>
      </c>
      <c r="D954" t="s">
        <v>1254</v>
      </c>
      <c r="E954">
        <v>29</v>
      </c>
      <c r="F954">
        <v>1</v>
      </c>
      <c r="I954" t="s">
        <v>47</v>
      </c>
    </row>
    <row r="955" spans="1:13" x14ac:dyDescent="0.35">
      <c r="A955" s="6">
        <v>45184</v>
      </c>
      <c r="B955" t="s">
        <v>711</v>
      </c>
      <c r="C955" t="s">
        <v>130</v>
      </c>
      <c r="D955" t="s">
        <v>1255</v>
      </c>
      <c r="E955">
        <v>34</v>
      </c>
      <c r="F955">
        <v>3</v>
      </c>
      <c r="I955" t="s">
        <v>47</v>
      </c>
      <c r="J955" t="s">
        <v>48</v>
      </c>
      <c r="M955" t="s">
        <v>47</v>
      </c>
    </row>
    <row r="956" spans="1:13" x14ac:dyDescent="0.35">
      <c r="A956" s="6">
        <v>45184</v>
      </c>
      <c r="B956" t="s">
        <v>298</v>
      </c>
      <c r="C956" t="s">
        <v>130</v>
      </c>
      <c r="D956" t="s">
        <v>1254</v>
      </c>
      <c r="E956">
        <v>5</v>
      </c>
      <c r="F956">
        <v>1</v>
      </c>
      <c r="I956" t="s">
        <v>47</v>
      </c>
      <c r="M956" t="s">
        <v>47</v>
      </c>
    </row>
    <row r="957" spans="1:13" x14ac:dyDescent="0.35">
      <c r="A957" s="6">
        <v>45184</v>
      </c>
      <c r="B957" t="s">
        <v>225</v>
      </c>
      <c r="C957" t="s">
        <v>225</v>
      </c>
      <c r="E957">
        <v>3</v>
      </c>
      <c r="F957">
        <v>1</v>
      </c>
      <c r="I957" t="s">
        <v>47</v>
      </c>
      <c r="M957" t="s">
        <v>47</v>
      </c>
    </row>
    <row r="958" spans="1:13" x14ac:dyDescent="0.35">
      <c r="A958" s="6">
        <v>45184</v>
      </c>
      <c r="B958" t="s">
        <v>714</v>
      </c>
      <c r="C958" t="s">
        <v>403</v>
      </c>
      <c r="E958">
        <v>16</v>
      </c>
      <c r="F958">
        <v>2</v>
      </c>
      <c r="I958" t="s">
        <v>47</v>
      </c>
    </row>
    <row r="959" spans="1:13" x14ac:dyDescent="0.35">
      <c r="A959" s="6">
        <v>45187</v>
      </c>
      <c r="B959" t="s">
        <v>650</v>
      </c>
      <c r="C959" t="s">
        <v>121</v>
      </c>
      <c r="D959" t="s">
        <v>591</v>
      </c>
      <c r="E959">
        <v>22</v>
      </c>
      <c r="F959">
        <v>2</v>
      </c>
      <c r="G959" t="s">
        <v>293</v>
      </c>
      <c r="L959" t="s">
        <v>47</v>
      </c>
      <c r="M959" t="s">
        <v>47</v>
      </c>
    </row>
    <row r="960" spans="1:13" x14ac:dyDescent="0.35">
      <c r="A960" s="6">
        <v>45187</v>
      </c>
      <c r="B960" t="s">
        <v>650</v>
      </c>
      <c r="C960" t="s">
        <v>121</v>
      </c>
      <c r="D960" t="s">
        <v>591</v>
      </c>
      <c r="E960">
        <v>22</v>
      </c>
      <c r="F960">
        <v>2</v>
      </c>
      <c r="G960" t="s">
        <v>293</v>
      </c>
      <c r="L960" t="s">
        <v>47</v>
      </c>
      <c r="M960" t="s">
        <v>47</v>
      </c>
    </row>
    <row r="961" spans="1:13" x14ac:dyDescent="0.35">
      <c r="A961" s="6">
        <v>45187</v>
      </c>
      <c r="B961" t="s">
        <v>650</v>
      </c>
      <c r="C961" t="s">
        <v>144</v>
      </c>
      <c r="D961">
        <v>4</v>
      </c>
      <c r="E961">
        <v>15</v>
      </c>
      <c r="F961">
        <v>2</v>
      </c>
      <c r="G961" t="s">
        <v>35</v>
      </c>
      <c r="L961" t="s">
        <v>47</v>
      </c>
      <c r="M961" t="s">
        <v>47</v>
      </c>
    </row>
    <row r="962" spans="1:13" x14ac:dyDescent="0.35">
      <c r="A962" s="6">
        <v>45187</v>
      </c>
      <c r="B962" t="s">
        <v>703</v>
      </c>
      <c r="C962" t="s">
        <v>144</v>
      </c>
      <c r="D962">
        <v>5</v>
      </c>
      <c r="E962">
        <v>13</v>
      </c>
      <c r="F962">
        <v>2</v>
      </c>
      <c r="G962" t="s">
        <v>35</v>
      </c>
      <c r="M962" t="s">
        <v>47</v>
      </c>
    </row>
    <row r="963" spans="1:13" x14ac:dyDescent="0.35">
      <c r="A963" s="6">
        <v>45187</v>
      </c>
      <c r="B963" t="s">
        <v>255</v>
      </c>
      <c r="C963" t="s">
        <v>59</v>
      </c>
      <c r="D963">
        <v>2</v>
      </c>
      <c r="E963">
        <v>21</v>
      </c>
      <c r="F963">
        <v>2</v>
      </c>
      <c r="I963" t="s">
        <v>47</v>
      </c>
      <c r="J963" t="s">
        <v>48</v>
      </c>
      <c r="M963" t="s">
        <v>47</v>
      </c>
    </row>
    <row r="964" spans="1:13" x14ac:dyDescent="0.35">
      <c r="A964" s="6">
        <v>45187</v>
      </c>
      <c r="B964" t="s">
        <v>141</v>
      </c>
      <c r="C964" t="s">
        <v>46</v>
      </c>
      <c r="D964" t="s">
        <v>239</v>
      </c>
      <c r="E964">
        <v>14</v>
      </c>
      <c r="F964">
        <v>3</v>
      </c>
      <c r="I964" t="s">
        <v>47</v>
      </c>
      <c r="J964" t="s">
        <v>48</v>
      </c>
      <c r="K964" t="s">
        <v>200</v>
      </c>
      <c r="M964" t="s">
        <v>47</v>
      </c>
    </row>
    <row r="965" spans="1:13" x14ac:dyDescent="0.35">
      <c r="A965" s="6">
        <v>45187</v>
      </c>
      <c r="B965" t="s">
        <v>650</v>
      </c>
      <c r="C965" t="s">
        <v>46</v>
      </c>
      <c r="D965">
        <v>9</v>
      </c>
      <c r="E965">
        <v>19</v>
      </c>
      <c r="F965">
        <v>1</v>
      </c>
      <c r="I965" t="s">
        <v>47</v>
      </c>
      <c r="J965" t="s">
        <v>170</v>
      </c>
      <c r="M965" t="s">
        <v>47</v>
      </c>
    </row>
    <row r="966" spans="1:13" x14ac:dyDescent="0.35">
      <c r="A966" s="6">
        <v>45187</v>
      </c>
      <c r="B966" t="s">
        <v>703</v>
      </c>
      <c r="C966" t="s">
        <v>53</v>
      </c>
      <c r="D966">
        <v>5</v>
      </c>
      <c r="E966">
        <v>13</v>
      </c>
      <c r="F966">
        <v>2</v>
      </c>
      <c r="I966" t="s">
        <v>47</v>
      </c>
      <c r="J966" t="s">
        <v>48</v>
      </c>
    </row>
    <row r="967" spans="1:13" x14ac:dyDescent="0.35">
      <c r="A967" s="6">
        <v>45187</v>
      </c>
      <c r="B967" t="s">
        <v>212</v>
      </c>
      <c r="C967" t="s">
        <v>130</v>
      </c>
      <c r="D967" t="s">
        <v>1004</v>
      </c>
      <c r="E967">
        <v>19</v>
      </c>
      <c r="F967">
        <v>1</v>
      </c>
      <c r="I967" t="s">
        <v>47</v>
      </c>
      <c r="M967" t="s">
        <v>47</v>
      </c>
    </row>
    <row r="968" spans="1:13" x14ac:dyDescent="0.35">
      <c r="A968" s="6">
        <v>45187</v>
      </c>
      <c r="B968" t="s">
        <v>764</v>
      </c>
      <c r="C968" t="s">
        <v>130</v>
      </c>
      <c r="D968" t="s">
        <v>930</v>
      </c>
      <c r="E968">
        <v>27</v>
      </c>
      <c r="F968">
        <v>1</v>
      </c>
      <c r="I968" t="s">
        <v>47</v>
      </c>
      <c r="J968" t="s">
        <v>48</v>
      </c>
      <c r="M968" t="s">
        <v>47</v>
      </c>
    </row>
    <row r="969" spans="1:13" x14ac:dyDescent="0.35">
      <c r="A969" s="6">
        <v>45188</v>
      </c>
      <c r="B969" t="s">
        <v>412</v>
      </c>
      <c r="C969" t="s">
        <v>53</v>
      </c>
      <c r="D969">
        <v>6</v>
      </c>
      <c r="E969">
        <v>26</v>
      </c>
      <c r="F969">
        <v>2</v>
      </c>
      <c r="G969" t="s">
        <v>35</v>
      </c>
    </row>
    <row r="970" spans="1:13" x14ac:dyDescent="0.35">
      <c r="A970" s="6">
        <v>45188</v>
      </c>
      <c r="B970" t="s">
        <v>60</v>
      </c>
      <c r="C970" t="s">
        <v>130</v>
      </c>
      <c r="D970" t="s">
        <v>978</v>
      </c>
      <c r="E970">
        <v>30</v>
      </c>
      <c r="F970">
        <v>3</v>
      </c>
      <c r="I970" t="s">
        <v>47</v>
      </c>
    </row>
    <row r="971" spans="1:13" x14ac:dyDescent="0.35">
      <c r="A971" s="6">
        <v>45188</v>
      </c>
      <c r="B971" t="s">
        <v>751</v>
      </c>
      <c r="C971" t="s">
        <v>46</v>
      </c>
      <c r="D971">
        <v>8</v>
      </c>
      <c r="E971">
        <v>20</v>
      </c>
      <c r="F971">
        <v>2</v>
      </c>
      <c r="I971" t="s">
        <v>47</v>
      </c>
      <c r="J971" t="s">
        <v>48</v>
      </c>
    </row>
    <row r="972" spans="1:13" x14ac:dyDescent="0.35">
      <c r="A972" s="6">
        <v>45188</v>
      </c>
      <c r="B972" t="s">
        <v>751</v>
      </c>
      <c r="C972" t="s">
        <v>46</v>
      </c>
      <c r="D972">
        <v>8</v>
      </c>
      <c r="E972">
        <v>20</v>
      </c>
      <c r="F972">
        <v>2</v>
      </c>
      <c r="I972" t="s">
        <v>47</v>
      </c>
      <c r="J972" t="s">
        <v>48</v>
      </c>
    </row>
    <row r="973" spans="1:13" x14ac:dyDescent="0.35">
      <c r="A973" s="6">
        <v>45188</v>
      </c>
      <c r="B973" t="s">
        <v>751</v>
      </c>
      <c r="C973" t="s">
        <v>46</v>
      </c>
      <c r="D973">
        <v>8</v>
      </c>
      <c r="E973">
        <v>20</v>
      </c>
      <c r="F973">
        <v>2</v>
      </c>
      <c r="I973" t="s">
        <v>47</v>
      </c>
      <c r="J973" t="s">
        <v>48</v>
      </c>
    </row>
    <row r="974" spans="1:13" x14ac:dyDescent="0.35">
      <c r="A974" s="6">
        <v>45188</v>
      </c>
      <c r="B974" t="s">
        <v>752</v>
      </c>
      <c r="C974" t="s">
        <v>121</v>
      </c>
      <c r="D974" t="s">
        <v>563</v>
      </c>
      <c r="E974">
        <v>9</v>
      </c>
      <c r="F974">
        <v>5</v>
      </c>
      <c r="I974" t="s">
        <v>47</v>
      </c>
      <c r="J974" t="s">
        <v>48</v>
      </c>
      <c r="M974" t="s">
        <v>47</v>
      </c>
    </row>
    <row r="975" spans="1:13" x14ac:dyDescent="0.35">
      <c r="A975" s="6">
        <v>45188</v>
      </c>
      <c r="B975" t="s">
        <v>696</v>
      </c>
      <c r="C975" t="s">
        <v>46</v>
      </c>
      <c r="D975">
        <v>9</v>
      </c>
      <c r="E975">
        <v>22</v>
      </c>
      <c r="F975">
        <v>2</v>
      </c>
      <c r="I975" t="s">
        <v>47</v>
      </c>
    </row>
    <row r="976" spans="1:13" x14ac:dyDescent="0.35">
      <c r="A976" s="6">
        <v>45188</v>
      </c>
      <c r="B976" t="s">
        <v>753</v>
      </c>
      <c r="C976" t="s">
        <v>46</v>
      </c>
      <c r="D976">
        <v>7</v>
      </c>
      <c r="E976">
        <v>22</v>
      </c>
      <c r="F976">
        <v>2</v>
      </c>
      <c r="I976" t="s">
        <v>47</v>
      </c>
      <c r="J976" t="s">
        <v>170</v>
      </c>
    </row>
    <row r="977" spans="1:13" x14ac:dyDescent="0.35">
      <c r="A977" s="6">
        <v>45188</v>
      </c>
      <c r="B977" t="s">
        <v>650</v>
      </c>
      <c r="C977" t="s">
        <v>46</v>
      </c>
      <c r="D977">
        <v>9</v>
      </c>
      <c r="E977">
        <v>20</v>
      </c>
      <c r="F977">
        <v>1</v>
      </c>
      <c r="I977" t="s">
        <v>47</v>
      </c>
      <c r="J977" t="s">
        <v>170</v>
      </c>
      <c r="M977" t="s">
        <v>47</v>
      </c>
    </row>
    <row r="978" spans="1:13" x14ac:dyDescent="0.35">
      <c r="A978" s="6">
        <v>45188</v>
      </c>
      <c r="B978" t="s">
        <v>765</v>
      </c>
      <c r="C978" t="s">
        <v>130</v>
      </c>
      <c r="D978" t="s">
        <v>1254</v>
      </c>
      <c r="E978">
        <v>15</v>
      </c>
      <c r="F978">
        <v>3</v>
      </c>
      <c r="I978" t="s">
        <v>47</v>
      </c>
    </row>
    <row r="979" spans="1:13" x14ac:dyDescent="0.35">
      <c r="A979" s="6">
        <v>45188</v>
      </c>
      <c r="B979" t="s">
        <v>785</v>
      </c>
      <c r="C979" t="s">
        <v>46</v>
      </c>
      <c r="D979">
        <v>8</v>
      </c>
      <c r="E979">
        <v>19</v>
      </c>
      <c r="F979">
        <v>1</v>
      </c>
      <c r="I979" t="s">
        <v>47</v>
      </c>
      <c r="J979" t="s">
        <v>48</v>
      </c>
    </row>
    <row r="980" spans="1:13" x14ac:dyDescent="0.35">
      <c r="A980" s="6">
        <v>45188</v>
      </c>
      <c r="B980" t="s">
        <v>806</v>
      </c>
      <c r="C980" t="s">
        <v>46</v>
      </c>
      <c r="D980">
        <v>8</v>
      </c>
      <c r="E980">
        <v>22</v>
      </c>
      <c r="F980">
        <v>2</v>
      </c>
      <c r="G980" t="s">
        <v>34</v>
      </c>
    </row>
    <row r="981" spans="1:13" x14ac:dyDescent="0.35">
      <c r="A981" s="6">
        <v>45188</v>
      </c>
      <c r="B981" t="s">
        <v>806</v>
      </c>
      <c r="C981" t="s">
        <v>46</v>
      </c>
      <c r="D981">
        <v>8</v>
      </c>
      <c r="E981">
        <v>22</v>
      </c>
      <c r="F981">
        <v>2</v>
      </c>
      <c r="G981" t="s">
        <v>34</v>
      </c>
    </row>
    <row r="982" spans="1:13" x14ac:dyDescent="0.35">
      <c r="A982" s="6">
        <v>45189</v>
      </c>
      <c r="B982" t="s">
        <v>650</v>
      </c>
      <c r="C982" t="s">
        <v>53</v>
      </c>
      <c r="D982">
        <v>3</v>
      </c>
      <c r="E982">
        <v>24</v>
      </c>
      <c r="F982">
        <v>2</v>
      </c>
      <c r="G982" t="s">
        <v>293</v>
      </c>
      <c r="L982" t="s">
        <v>47</v>
      </c>
      <c r="M982" t="s">
        <v>47</v>
      </c>
    </row>
    <row r="983" spans="1:13" x14ac:dyDescent="0.35">
      <c r="A983" s="6">
        <v>45189</v>
      </c>
      <c r="B983" t="s">
        <v>759</v>
      </c>
      <c r="C983" t="s">
        <v>760</v>
      </c>
      <c r="E983">
        <v>7</v>
      </c>
      <c r="F983">
        <v>2</v>
      </c>
      <c r="I983" t="s">
        <v>47</v>
      </c>
      <c r="K983" t="s">
        <v>47</v>
      </c>
    </row>
    <row r="984" spans="1:13" x14ac:dyDescent="0.35">
      <c r="A984" s="6">
        <v>45189</v>
      </c>
      <c r="B984" t="s">
        <v>761</v>
      </c>
      <c r="C984" t="s">
        <v>46</v>
      </c>
      <c r="D984">
        <v>8</v>
      </c>
      <c r="E984">
        <v>26</v>
      </c>
      <c r="F984">
        <v>3</v>
      </c>
      <c r="I984" t="s">
        <v>47</v>
      </c>
      <c r="J984" t="s">
        <v>48</v>
      </c>
    </row>
    <row r="985" spans="1:13" x14ac:dyDescent="0.35">
      <c r="A985" s="6">
        <v>45189</v>
      </c>
      <c r="B985" t="s">
        <v>761</v>
      </c>
      <c r="C985" t="s">
        <v>46</v>
      </c>
      <c r="D985">
        <v>8</v>
      </c>
      <c r="E985">
        <v>26</v>
      </c>
      <c r="F985">
        <v>3</v>
      </c>
      <c r="I985" t="s">
        <v>47</v>
      </c>
      <c r="J985" t="s">
        <v>48</v>
      </c>
    </row>
    <row r="986" spans="1:13" x14ac:dyDescent="0.35">
      <c r="A986" s="6">
        <v>45189</v>
      </c>
      <c r="B986" t="s">
        <v>762</v>
      </c>
      <c r="C986" t="s">
        <v>46</v>
      </c>
      <c r="D986">
        <v>8</v>
      </c>
      <c r="E986">
        <v>7</v>
      </c>
      <c r="F986">
        <v>3</v>
      </c>
      <c r="I986" t="s">
        <v>47</v>
      </c>
      <c r="J986" t="s">
        <v>48</v>
      </c>
    </row>
    <row r="987" spans="1:13" x14ac:dyDescent="0.35">
      <c r="A987" s="6">
        <v>45189</v>
      </c>
      <c r="B987" t="s">
        <v>780</v>
      </c>
      <c r="C987" t="s">
        <v>46</v>
      </c>
      <c r="D987">
        <v>9</v>
      </c>
      <c r="E987">
        <v>6</v>
      </c>
      <c r="F987">
        <v>4</v>
      </c>
      <c r="I987" t="s">
        <v>47</v>
      </c>
      <c r="J987" t="s">
        <v>48</v>
      </c>
    </row>
    <row r="988" spans="1:13" x14ac:dyDescent="0.35">
      <c r="A988" s="6">
        <v>45189</v>
      </c>
      <c r="B988" t="s">
        <v>781</v>
      </c>
      <c r="C988" t="s">
        <v>53</v>
      </c>
      <c r="D988">
        <v>7</v>
      </c>
      <c r="E988">
        <v>14</v>
      </c>
      <c r="F988">
        <v>3</v>
      </c>
      <c r="I988" t="s">
        <v>47</v>
      </c>
      <c r="J988" t="s">
        <v>48</v>
      </c>
    </row>
    <row r="989" spans="1:13" x14ac:dyDescent="0.35">
      <c r="A989" s="6">
        <v>45189</v>
      </c>
      <c r="B989" t="s">
        <v>782</v>
      </c>
      <c r="C989" t="s">
        <v>50</v>
      </c>
      <c r="D989">
        <v>8</v>
      </c>
      <c r="E989">
        <v>14</v>
      </c>
      <c r="F989">
        <v>2</v>
      </c>
      <c r="I989" t="s">
        <v>47</v>
      </c>
      <c r="J989" t="s">
        <v>48</v>
      </c>
    </row>
    <row r="990" spans="1:13" x14ac:dyDescent="0.35">
      <c r="A990" s="6">
        <v>45189</v>
      </c>
      <c r="B990" t="s">
        <v>783</v>
      </c>
      <c r="C990" t="s">
        <v>74</v>
      </c>
      <c r="D990">
        <v>10</v>
      </c>
      <c r="E990">
        <v>10</v>
      </c>
      <c r="F990">
        <v>1</v>
      </c>
      <c r="I990" t="s">
        <v>47</v>
      </c>
      <c r="J990" t="s">
        <v>48</v>
      </c>
    </row>
    <row r="991" spans="1:13" x14ac:dyDescent="0.35">
      <c r="A991" s="6">
        <v>45189</v>
      </c>
      <c r="B991" t="s">
        <v>76</v>
      </c>
      <c r="C991" t="s">
        <v>130</v>
      </c>
      <c r="D991" t="s">
        <v>784</v>
      </c>
      <c r="E991">
        <v>25</v>
      </c>
      <c r="F991">
        <v>3</v>
      </c>
      <c r="I991" t="s">
        <v>47</v>
      </c>
      <c r="J991" t="s">
        <v>624</v>
      </c>
      <c r="M991" t="s">
        <v>47</v>
      </c>
    </row>
    <row r="992" spans="1:13" x14ac:dyDescent="0.35">
      <c r="A992" s="6">
        <v>45189</v>
      </c>
      <c r="B992" t="s">
        <v>716</v>
      </c>
      <c r="C992" t="s">
        <v>130</v>
      </c>
      <c r="D992" t="s">
        <v>1437</v>
      </c>
      <c r="E992">
        <v>6</v>
      </c>
      <c r="F992">
        <v>1</v>
      </c>
      <c r="I992" t="s">
        <v>47</v>
      </c>
      <c r="M992" t="s">
        <v>47</v>
      </c>
    </row>
    <row r="993" spans="1:13" x14ac:dyDescent="0.35">
      <c r="A993" s="6">
        <v>45189</v>
      </c>
      <c r="B993" t="s">
        <v>186</v>
      </c>
      <c r="C993" t="s">
        <v>403</v>
      </c>
      <c r="E993">
        <v>20</v>
      </c>
      <c r="F993">
        <v>1</v>
      </c>
      <c r="I993" t="s">
        <v>47</v>
      </c>
      <c r="M993" t="s">
        <v>47</v>
      </c>
    </row>
    <row r="994" spans="1:13" x14ac:dyDescent="0.35">
      <c r="A994" s="6">
        <v>45189</v>
      </c>
      <c r="B994" t="s">
        <v>142</v>
      </c>
      <c r="C994" t="s">
        <v>53</v>
      </c>
      <c r="D994">
        <v>5</v>
      </c>
      <c r="E994">
        <v>22</v>
      </c>
      <c r="F994">
        <v>3</v>
      </c>
      <c r="I994" t="s">
        <v>47</v>
      </c>
      <c r="M994" t="s">
        <v>47</v>
      </c>
    </row>
    <row r="995" spans="1:13" x14ac:dyDescent="0.35">
      <c r="A995" s="6">
        <v>45189</v>
      </c>
      <c r="B995" t="s">
        <v>225</v>
      </c>
      <c r="C995" t="s">
        <v>225</v>
      </c>
      <c r="E995">
        <v>2</v>
      </c>
      <c r="F995">
        <v>1</v>
      </c>
      <c r="I995" t="s">
        <v>47</v>
      </c>
      <c r="J995" t="s">
        <v>48</v>
      </c>
    </row>
    <row r="996" spans="1:13" x14ac:dyDescent="0.35">
      <c r="A996" s="6">
        <v>45189</v>
      </c>
      <c r="B996" t="s">
        <v>786</v>
      </c>
      <c r="C996" t="s">
        <v>130</v>
      </c>
      <c r="D996" t="s">
        <v>784</v>
      </c>
      <c r="E996">
        <v>10</v>
      </c>
      <c r="F996">
        <v>3</v>
      </c>
      <c r="I996" t="s">
        <v>47</v>
      </c>
      <c r="J996" t="s">
        <v>48</v>
      </c>
    </row>
    <row r="997" spans="1:13" x14ac:dyDescent="0.35">
      <c r="A997" s="6">
        <v>45189</v>
      </c>
      <c r="B997" t="s">
        <v>149</v>
      </c>
      <c r="C997" t="s">
        <v>66</v>
      </c>
      <c r="D997" t="s">
        <v>149</v>
      </c>
      <c r="E997">
        <v>34</v>
      </c>
      <c r="F997">
        <v>3</v>
      </c>
      <c r="I997" t="s">
        <v>47</v>
      </c>
      <c r="J997" t="s">
        <v>48</v>
      </c>
    </row>
    <row r="998" spans="1:13" x14ac:dyDescent="0.35">
      <c r="A998" s="6">
        <v>45189</v>
      </c>
      <c r="B998" t="s">
        <v>683</v>
      </c>
      <c r="C998" t="s">
        <v>46</v>
      </c>
      <c r="D998">
        <v>8</v>
      </c>
      <c r="E998">
        <v>24</v>
      </c>
      <c r="F998">
        <v>2</v>
      </c>
      <c r="I998" t="s">
        <v>47</v>
      </c>
      <c r="J998" t="s">
        <v>170</v>
      </c>
    </row>
    <row r="999" spans="1:13" x14ac:dyDescent="0.35">
      <c r="A999" s="6">
        <v>45189</v>
      </c>
      <c r="B999" t="s">
        <v>142</v>
      </c>
      <c r="C999" t="s">
        <v>53</v>
      </c>
      <c r="D999">
        <v>5</v>
      </c>
      <c r="E999">
        <v>25</v>
      </c>
      <c r="F999">
        <v>3</v>
      </c>
      <c r="G999" t="s">
        <v>195</v>
      </c>
      <c r="L999" t="s">
        <v>47</v>
      </c>
      <c r="M999" t="s">
        <v>47</v>
      </c>
    </row>
    <row r="1000" spans="1:13" x14ac:dyDescent="0.35">
      <c r="A1000" s="6">
        <v>45190</v>
      </c>
      <c r="B1000" t="s">
        <v>650</v>
      </c>
      <c r="C1000" t="s">
        <v>53</v>
      </c>
      <c r="D1000">
        <v>5</v>
      </c>
      <c r="E1000">
        <v>22</v>
      </c>
      <c r="F1000">
        <v>2</v>
      </c>
      <c r="G1000" t="s">
        <v>35</v>
      </c>
      <c r="L1000" t="s">
        <v>47</v>
      </c>
      <c r="M1000" t="s">
        <v>47</v>
      </c>
    </row>
    <row r="1001" spans="1:13" x14ac:dyDescent="0.35">
      <c r="A1001" s="6">
        <v>45190</v>
      </c>
      <c r="B1001" t="s">
        <v>651</v>
      </c>
      <c r="C1001" t="s">
        <v>144</v>
      </c>
      <c r="D1001">
        <v>5</v>
      </c>
      <c r="E1001">
        <v>24</v>
      </c>
      <c r="F1001">
        <v>2</v>
      </c>
      <c r="G1001" t="s">
        <v>98</v>
      </c>
    </row>
    <row r="1002" spans="1:13" x14ac:dyDescent="0.35">
      <c r="A1002" s="6">
        <v>45190</v>
      </c>
      <c r="B1002" t="s">
        <v>651</v>
      </c>
      <c r="C1002" t="s">
        <v>144</v>
      </c>
      <c r="D1002">
        <v>5</v>
      </c>
      <c r="E1002">
        <v>24</v>
      </c>
      <c r="F1002">
        <v>2</v>
      </c>
      <c r="G1002" t="s">
        <v>98</v>
      </c>
    </row>
    <row r="1003" spans="1:13" x14ac:dyDescent="0.35">
      <c r="A1003" s="6">
        <v>45190</v>
      </c>
      <c r="B1003" t="s">
        <v>347</v>
      </c>
      <c r="C1003" t="s">
        <v>121</v>
      </c>
      <c r="D1003">
        <v>3</v>
      </c>
      <c r="E1003">
        <v>20</v>
      </c>
      <c r="F1003">
        <v>2</v>
      </c>
      <c r="G1003" t="s">
        <v>293</v>
      </c>
      <c r="L1003" t="s">
        <v>47</v>
      </c>
      <c r="M1003" t="s">
        <v>47</v>
      </c>
    </row>
    <row r="1004" spans="1:13" x14ac:dyDescent="0.35">
      <c r="A1004" s="6">
        <v>45190</v>
      </c>
      <c r="B1004" t="s">
        <v>647</v>
      </c>
      <c r="C1004" t="s">
        <v>66</v>
      </c>
      <c r="E1004">
        <v>8</v>
      </c>
      <c r="F1004">
        <v>2</v>
      </c>
      <c r="G1004" t="s">
        <v>111</v>
      </c>
      <c r="M1004" t="s">
        <v>47</v>
      </c>
    </row>
    <row r="1005" spans="1:13" x14ac:dyDescent="0.35">
      <c r="A1005" s="6">
        <v>45190</v>
      </c>
      <c r="B1005" t="s">
        <v>774</v>
      </c>
      <c r="C1005" t="s">
        <v>130</v>
      </c>
      <c r="D1005" t="s">
        <v>978</v>
      </c>
      <c r="E1005">
        <v>15</v>
      </c>
      <c r="F1005">
        <v>1</v>
      </c>
      <c r="I1005" t="s">
        <v>47</v>
      </c>
      <c r="J1005" t="s">
        <v>48</v>
      </c>
    </row>
    <row r="1006" spans="1:13" x14ac:dyDescent="0.35">
      <c r="A1006" s="6">
        <v>45190</v>
      </c>
      <c r="B1006" t="s">
        <v>650</v>
      </c>
      <c r="C1006" t="s">
        <v>46</v>
      </c>
      <c r="D1006">
        <v>9</v>
      </c>
      <c r="E1006">
        <v>18</v>
      </c>
      <c r="F1006">
        <v>1</v>
      </c>
      <c r="I1006" t="s">
        <v>47</v>
      </c>
      <c r="J1006" t="s">
        <v>170</v>
      </c>
      <c r="M1006" t="s">
        <v>47</v>
      </c>
    </row>
    <row r="1007" spans="1:13" x14ac:dyDescent="0.35">
      <c r="A1007" s="6">
        <v>45190</v>
      </c>
      <c r="B1007" t="s">
        <v>635</v>
      </c>
      <c r="C1007" t="s">
        <v>53</v>
      </c>
      <c r="D1007">
        <v>6</v>
      </c>
      <c r="E1007">
        <v>36</v>
      </c>
      <c r="F1007">
        <v>4</v>
      </c>
      <c r="I1007" t="s">
        <v>47</v>
      </c>
      <c r="J1007" t="s">
        <v>48</v>
      </c>
    </row>
    <row r="1008" spans="1:13" x14ac:dyDescent="0.35">
      <c r="A1008" s="6">
        <v>45190</v>
      </c>
      <c r="B1008" t="s">
        <v>775</v>
      </c>
      <c r="C1008" t="s">
        <v>46</v>
      </c>
      <c r="D1008">
        <v>9</v>
      </c>
      <c r="E1008">
        <v>14</v>
      </c>
      <c r="F1008">
        <v>2</v>
      </c>
      <c r="I1008" t="s">
        <v>47</v>
      </c>
    </row>
    <row r="1009" spans="1:13" x14ac:dyDescent="0.35">
      <c r="A1009" s="6">
        <v>45190</v>
      </c>
      <c r="B1009" t="s">
        <v>776</v>
      </c>
      <c r="C1009" t="s">
        <v>130</v>
      </c>
      <c r="E1009">
        <v>34</v>
      </c>
      <c r="F1009">
        <v>2</v>
      </c>
      <c r="I1009" t="s">
        <v>47</v>
      </c>
    </row>
    <row r="1010" spans="1:13" x14ac:dyDescent="0.35">
      <c r="A1010" s="6">
        <v>45190</v>
      </c>
      <c r="B1010" t="s">
        <v>357</v>
      </c>
      <c r="C1010" t="s">
        <v>130</v>
      </c>
      <c r="D1010" t="s">
        <v>1254</v>
      </c>
      <c r="E1010">
        <v>23</v>
      </c>
      <c r="F1010">
        <v>2</v>
      </c>
      <c r="I1010" t="s">
        <v>47</v>
      </c>
      <c r="J1010" t="s">
        <v>624</v>
      </c>
      <c r="M1010" t="s">
        <v>47</v>
      </c>
    </row>
    <row r="1011" spans="1:13" x14ac:dyDescent="0.35">
      <c r="A1011" s="6">
        <v>45190</v>
      </c>
      <c r="B1011" t="s">
        <v>357</v>
      </c>
      <c r="C1011" t="s">
        <v>130</v>
      </c>
      <c r="D1011" t="s">
        <v>1254</v>
      </c>
      <c r="E1011">
        <v>23</v>
      </c>
      <c r="F1011">
        <v>2</v>
      </c>
      <c r="I1011" t="s">
        <v>47</v>
      </c>
      <c r="J1011" t="s">
        <v>624</v>
      </c>
      <c r="M1011" t="s">
        <v>47</v>
      </c>
    </row>
    <row r="1012" spans="1:13" x14ac:dyDescent="0.35">
      <c r="A1012" s="6">
        <v>45190</v>
      </c>
      <c r="B1012" t="s">
        <v>777</v>
      </c>
      <c r="C1012" t="s">
        <v>53</v>
      </c>
      <c r="D1012">
        <v>6</v>
      </c>
      <c r="E1012">
        <v>28</v>
      </c>
      <c r="F1012">
        <v>2</v>
      </c>
      <c r="I1012" t="s">
        <v>47</v>
      </c>
      <c r="J1012" t="s">
        <v>48</v>
      </c>
    </row>
    <row r="1013" spans="1:13" x14ac:dyDescent="0.35">
      <c r="A1013" s="6">
        <v>45190</v>
      </c>
      <c r="B1013" t="s">
        <v>777</v>
      </c>
      <c r="C1013" t="s">
        <v>53</v>
      </c>
      <c r="D1013">
        <v>6</v>
      </c>
      <c r="E1013">
        <v>28</v>
      </c>
      <c r="F1013">
        <v>2</v>
      </c>
      <c r="I1013" t="s">
        <v>47</v>
      </c>
      <c r="J1013" t="s">
        <v>48</v>
      </c>
    </row>
    <row r="1014" spans="1:13" x14ac:dyDescent="0.35">
      <c r="A1014" s="6">
        <v>45190</v>
      </c>
      <c r="B1014" t="s">
        <v>777</v>
      </c>
      <c r="C1014" t="s">
        <v>53</v>
      </c>
      <c r="D1014">
        <v>6</v>
      </c>
      <c r="E1014">
        <v>23</v>
      </c>
      <c r="F1014">
        <v>2</v>
      </c>
      <c r="G1014" t="s">
        <v>34</v>
      </c>
    </row>
    <row r="1015" spans="1:13" x14ac:dyDescent="0.35">
      <c r="A1015" s="6">
        <v>45190</v>
      </c>
      <c r="B1015" t="s">
        <v>777</v>
      </c>
      <c r="C1015" t="s">
        <v>53</v>
      </c>
      <c r="D1015">
        <v>6</v>
      </c>
      <c r="E1015">
        <v>23</v>
      </c>
      <c r="F1015">
        <v>2</v>
      </c>
      <c r="G1015" t="s">
        <v>34</v>
      </c>
    </row>
    <row r="1016" spans="1:13" x14ac:dyDescent="0.35">
      <c r="A1016" s="6">
        <v>45191</v>
      </c>
      <c r="B1016" t="s">
        <v>507</v>
      </c>
      <c r="C1016" t="s">
        <v>53</v>
      </c>
      <c r="D1016">
        <v>6</v>
      </c>
      <c r="E1016">
        <v>20</v>
      </c>
      <c r="F1016">
        <v>1</v>
      </c>
      <c r="I1016" t="s">
        <v>47</v>
      </c>
      <c r="J1016" t="s">
        <v>48</v>
      </c>
      <c r="M1016" t="s">
        <v>47</v>
      </c>
    </row>
    <row r="1017" spans="1:13" x14ac:dyDescent="0.35">
      <c r="A1017" s="6">
        <v>45191</v>
      </c>
      <c r="B1017" t="s">
        <v>778</v>
      </c>
      <c r="C1017" t="s">
        <v>130</v>
      </c>
      <c r="D1017" t="s">
        <v>1254</v>
      </c>
      <c r="E1017">
        <v>30</v>
      </c>
      <c r="F1017">
        <v>5</v>
      </c>
      <c r="I1017" t="s">
        <v>47</v>
      </c>
      <c r="J1017" t="s">
        <v>450</v>
      </c>
    </row>
    <row r="1018" spans="1:13" x14ac:dyDescent="0.35">
      <c r="A1018" s="6">
        <v>45191</v>
      </c>
      <c r="B1018" t="s">
        <v>225</v>
      </c>
      <c r="C1018" t="s">
        <v>53</v>
      </c>
      <c r="D1018">
        <v>3</v>
      </c>
      <c r="E1018">
        <v>1</v>
      </c>
      <c r="F1018">
        <v>1</v>
      </c>
      <c r="I1018" t="s">
        <v>47</v>
      </c>
      <c r="J1018" t="s">
        <v>48</v>
      </c>
    </row>
    <row r="1019" spans="1:13" x14ac:dyDescent="0.35">
      <c r="A1019" s="6">
        <v>45191</v>
      </c>
      <c r="B1019" t="s">
        <v>779</v>
      </c>
      <c r="C1019" t="s">
        <v>144</v>
      </c>
      <c r="D1019" t="s">
        <v>370</v>
      </c>
      <c r="E1019">
        <v>33</v>
      </c>
      <c r="F1019">
        <v>4</v>
      </c>
      <c r="I1019" t="s">
        <v>47</v>
      </c>
      <c r="J1019" t="s">
        <v>220</v>
      </c>
    </row>
    <row r="1020" spans="1:13" x14ac:dyDescent="0.35">
      <c r="A1020" s="6">
        <v>45191</v>
      </c>
      <c r="B1020" t="s">
        <v>507</v>
      </c>
      <c r="C1020" t="s">
        <v>53</v>
      </c>
      <c r="D1020">
        <v>6</v>
      </c>
      <c r="E1020">
        <v>24</v>
      </c>
      <c r="F1020">
        <v>2</v>
      </c>
      <c r="G1020" t="s">
        <v>34</v>
      </c>
      <c r="M1020" t="s">
        <v>47</v>
      </c>
    </row>
    <row r="1021" spans="1:13" x14ac:dyDescent="0.35">
      <c r="A1021" s="6">
        <v>45193</v>
      </c>
      <c r="B1021" t="s">
        <v>763</v>
      </c>
      <c r="C1021" t="s">
        <v>130</v>
      </c>
      <c r="E1021">
        <v>33</v>
      </c>
      <c r="F1021">
        <v>2</v>
      </c>
      <c r="I1021" t="s">
        <v>47</v>
      </c>
    </row>
    <row r="1022" spans="1:13" x14ac:dyDescent="0.35">
      <c r="A1022" s="6">
        <v>45194</v>
      </c>
      <c r="B1022" t="s">
        <v>70</v>
      </c>
      <c r="C1022" t="s">
        <v>53</v>
      </c>
      <c r="D1022">
        <v>6</v>
      </c>
      <c r="E1022">
        <v>6</v>
      </c>
      <c r="F1022">
        <v>2</v>
      </c>
      <c r="I1022" t="s">
        <v>47</v>
      </c>
      <c r="J1022" t="s">
        <v>48</v>
      </c>
      <c r="M1022" t="s">
        <v>47</v>
      </c>
    </row>
    <row r="1023" spans="1:13" x14ac:dyDescent="0.35">
      <c r="A1023" s="6">
        <v>45194</v>
      </c>
      <c r="B1023" t="s">
        <v>376</v>
      </c>
      <c r="C1023" t="s">
        <v>46</v>
      </c>
      <c r="D1023">
        <v>9</v>
      </c>
      <c r="E1023">
        <v>24</v>
      </c>
      <c r="F1023">
        <v>2</v>
      </c>
      <c r="I1023" t="s">
        <v>47</v>
      </c>
      <c r="J1023" t="s">
        <v>481</v>
      </c>
      <c r="M1023" t="s">
        <v>47</v>
      </c>
    </row>
    <row r="1024" spans="1:13" x14ac:dyDescent="0.35">
      <c r="A1024" s="6">
        <v>45194</v>
      </c>
      <c r="B1024" t="s">
        <v>61</v>
      </c>
      <c r="C1024" t="s">
        <v>130</v>
      </c>
      <c r="D1024" t="s">
        <v>1255</v>
      </c>
      <c r="E1024">
        <v>2</v>
      </c>
      <c r="F1024">
        <v>1</v>
      </c>
      <c r="I1024" t="s">
        <v>47</v>
      </c>
      <c r="J1024" t="s">
        <v>48</v>
      </c>
      <c r="M1024" t="s">
        <v>47</v>
      </c>
    </row>
    <row r="1025" spans="1:13" x14ac:dyDescent="0.35">
      <c r="A1025" s="6">
        <v>45194</v>
      </c>
      <c r="B1025" t="s">
        <v>716</v>
      </c>
      <c r="C1025" t="s">
        <v>130</v>
      </c>
      <c r="D1025" t="s">
        <v>1437</v>
      </c>
      <c r="E1025">
        <v>34</v>
      </c>
      <c r="F1025">
        <v>1</v>
      </c>
      <c r="I1025" t="s">
        <v>47</v>
      </c>
      <c r="M1025" t="s">
        <v>47</v>
      </c>
    </row>
    <row r="1026" spans="1:13" x14ac:dyDescent="0.35">
      <c r="A1026" s="6">
        <v>45194</v>
      </c>
      <c r="B1026" t="s">
        <v>807</v>
      </c>
      <c r="C1026" t="s">
        <v>144</v>
      </c>
      <c r="D1026">
        <v>4</v>
      </c>
      <c r="E1026">
        <v>20</v>
      </c>
      <c r="F1026">
        <v>2</v>
      </c>
      <c r="G1026" t="s">
        <v>195</v>
      </c>
      <c r="L1026" t="s">
        <v>47</v>
      </c>
      <c r="M1026" t="s">
        <v>47</v>
      </c>
    </row>
    <row r="1027" spans="1:13" x14ac:dyDescent="0.35">
      <c r="A1027" s="6">
        <v>45195</v>
      </c>
      <c r="B1027" t="s">
        <v>258</v>
      </c>
      <c r="C1027" t="s">
        <v>46</v>
      </c>
      <c r="D1027" t="s">
        <v>334</v>
      </c>
      <c r="E1027">
        <v>18</v>
      </c>
      <c r="F1027">
        <v>4</v>
      </c>
      <c r="I1027" t="s">
        <v>47</v>
      </c>
      <c r="J1027" t="s">
        <v>48</v>
      </c>
    </row>
    <row r="1028" spans="1:13" x14ac:dyDescent="0.35">
      <c r="A1028" s="6">
        <v>45195</v>
      </c>
      <c r="B1028" t="s">
        <v>797</v>
      </c>
      <c r="C1028" t="s">
        <v>53</v>
      </c>
      <c r="D1028">
        <v>6</v>
      </c>
      <c r="E1028">
        <v>22</v>
      </c>
      <c r="F1028">
        <v>2</v>
      </c>
      <c r="I1028" t="s">
        <v>47</v>
      </c>
      <c r="J1028" t="s">
        <v>48</v>
      </c>
      <c r="M1028" t="s">
        <v>47</v>
      </c>
    </row>
    <row r="1029" spans="1:13" x14ac:dyDescent="0.35">
      <c r="A1029" s="6">
        <v>45195</v>
      </c>
      <c r="B1029" t="s">
        <v>798</v>
      </c>
      <c r="C1029" t="s">
        <v>130</v>
      </c>
      <c r="D1029" t="s">
        <v>784</v>
      </c>
      <c r="E1029">
        <v>3</v>
      </c>
      <c r="F1029">
        <v>1</v>
      </c>
      <c r="I1029" t="s">
        <v>47</v>
      </c>
    </row>
    <row r="1030" spans="1:13" x14ac:dyDescent="0.35">
      <c r="A1030" s="6">
        <v>45195</v>
      </c>
      <c r="B1030" t="s">
        <v>799</v>
      </c>
      <c r="C1030" t="s">
        <v>46</v>
      </c>
      <c r="D1030">
        <v>8</v>
      </c>
      <c r="E1030">
        <v>28</v>
      </c>
      <c r="F1030">
        <v>3</v>
      </c>
      <c r="I1030" t="s">
        <v>47</v>
      </c>
      <c r="J1030" t="s">
        <v>48</v>
      </c>
    </row>
    <row r="1031" spans="1:13" x14ac:dyDescent="0.35">
      <c r="A1031" s="6">
        <v>45195</v>
      </c>
      <c r="B1031" t="s">
        <v>807</v>
      </c>
      <c r="C1031" t="s">
        <v>144</v>
      </c>
      <c r="D1031">
        <v>5</v>
      </c>
      <c r="E1031">
        <v>22</v>
      </c>
      <c r="F1031">
        <v>2</v>
      </c>
      <c r="G1031" t="s">
        <v>195</v>
      </c>
      <c r="L1031" t="s">
        <v>47</v>
      </c>
      <c r="M1031" t="s">
        <v>47</v>
      </c>
    </row>
    <row r="1032" spans="1:13" x14ac:dyDescent="0.35">
      <c r="A1032" s="6">
        <v>45196</v>
      </c>
      <c r="B1032" t="s">
        <v>138</v>
      </c>
      <c r="C1032" t="s">
        <v>53</v>
      </c>
      <c r="D1032">
        <v>5</v>
      </c>
      <c r="E1032">
        <v>21</v>
      </c>
      <c r="F1032">
        <v>2</v>
      </c>
      <c r="G1032" t="s">
        <v>35</v>
      </c>
      <c r="L1032" t="s">
        <v>47</v>
      </c>
      <c r="M1032" t="s">
        <v>47</v>
      </c>
    </row>
    <row r="1033" spans="1:13" x14ac:dyDescent="0.35">
      <c r="A1033" s="6">
        <v>45196</v>
      </c>
      <c r="B1033" t="s">
        <v>138</v>
      </c>
      <c r="C1033" t="s">
        <v>53</v>
      </c>
      <c r="D1033">
        <v>6</v>
      </c>
      <c r="E1033">
        <v>26</v>
      </c>
      <c r="F1033">
        <v>2</v>
      </c>
      <c r="G1033" t="s">
        <v>34</v>
      </c>
      <c r="L1033" t="s">
        <v>47</v>
      </c>
      <c r="M1033" t="s">
        <v>47</v>
      </c>
    </row>
    <row r="1034" spans="1:13" x14ac:dyDescent="0.35">
      <c r="A1034" s="6">
        <v>45196</v>
      </c>
      <c r="B1034" t="s">
        <v>652</v>
      </c>
      <c r="C1034" t="s">
        <v>144</v>
      </c>
      <c r="D1034">
        <v>6</v>
      </c>
      <c r="E1034">
        <v>15</v>
      </c>
      <c r="F1034">
        <v>2</v>
      </c>
      <c r="G1034" t="s">
        <v>35</v>
      </c>
    </row>
    <row r="1035" spans="1:13" x14ac:dyDescent="0.35">
      <c r="A1035" s="6">
        <v>45196</v>
      </c>
      <c r="B1035" t="s">
        <v>256</v>
      </c>
      <c r="C1035" t="s">
        <v>59</v>
      </c>
      <c r="D1035">
        <v>3</v>
      </c>
      <c r="E1035">
        <v>25</v>
      </c>
      <c r="F1035">
        <v>2</v>
      </c>
      <c r="G1035" t="s">
        <v>34</v>
      </c>
      <c r="L1035" t="s">
        <v>47</v>
      </c>
      <c r="M1035" t="s">
        <v>47</v>
      </c>
    </row>
    <row r="1036" spans="1:13" x14ac:dyDescent="0.35">
      <c r="A1036" s="6">
        <v>45196</v>
      </c>
      <c r="B1036" t="s">
        <v>256</v>
      </c>
      <c r="C1036" t="s">
        <v>59</v>
      </c>
      <c r="D1036">
        <v>3</v>
      </c>
      <c r="E1036">
        <v>25</v>
      </c>
      <c r="F1036">
        <v>2</v>
      </c>
      <c r="G1036" t="s">
        <v>34</v>
      </c>
      <c r="L1036" t="s">
        <v>47</v>
      </c>
      <c r="M1036" t="s">
        <v>47</v>
      </c>
    </row>
    <row r="1037" spans="1:13" x14ac:dyDescent="0.35">
      <c r="A1037" s="6">
        <v>45196</v>
      </c>
      <c r="B1037" t="s">
        <v>790</v>
      </c>
      <c r="C1037" t="s">
        <v>46</v>
      </c>
      <c r="D1037">
        <v>8</v>
      </c>
      <c r="E1037">
        <v>22</v>
      </c>
      <c r="F1037">
        <v>2</v>
      </c>
      <c r="I1037" t="s">
        <v>47</v>
      </c>
      <c r="J1037" t="s">
        <v>48</v>
      </c>
    </row>
    <row r="1038" spans="1:13" x14ac:dyDescent="0.35">
      <c r="A1038" s="6">
        <v>45196</v>
      </c>
      <c r="B1038" t="s">
        <v>716</v>
      </c>
      <c r="C1038" t="s">
        <v>130</v>
      </c>
      <c r="D1038" t="s">
        <v>1437</v>
      </c>
      <c r="E1038">
        <v>27</v>
      </c>
      <c r="F1038">
        <v>1</v>
      </c>
      <c r="I1038" t="s">
        <v>47</v>
      </c>
      <c r="J1038" t="s">
        <v>48</v>
      </c>
      <c r="M1038" t="s">
        <v>47</v>
      </c>
    </row>
    <row r="1039" spans="1:13" x14ac:dyDescent="0.35">
      <c r="A1039" s="6">
        <v>45196</v>
      </c>
      <c r="B1039" t="s">
        <v>329</v>
      </c>
      <c r="C1039" t="s">
        <v>130</v>
      </c>
      <c r="D1039" t="s">
        <v>1254</v>
      </c>
      <c r="E1039">
        <v>8</v>
      </c>
      <c r="F1039">
        <v>2</v>
      </c>
      <c r="I1039" t="s">
        <v>47</v>
      </c>
      <c r="J1039" t="s">
        <v>48</v>
      </c>
      <c r="M1039" t="s">
        <v>47</v>
      </c>
    </row>
    <row r="1040" spans="1:13" x14ac:dyDescent="0.35">
      <c r="A1040" s="6">
        <v>45196</v>
      </c>
      <c r="B1040" t="s">
        <v>803</v>
      </c>
      <c r="C1040" t="s">
        <v>46</v>
      </c>
      <c r="D1040">
        <v>5</v>
      </c>
      <c r="E1040">
        <v>23</v>
      </c>
      <c r="F1040">
        <v>1</v>
      </c>
      <c r="I1040" t="s">
        <v>47</v>
      </c>
    </row>
    <row r="1041" spans="1:13" x14ac:dyDescent="0.35">
      <c r="A1041" s="6">
        <v>45196</v>
      </c>
      <c r="B1041" t="s">
        <v>804</v>
      </c>
      <c r="C1041" t="s">
        <v>130</v>
      </c>
      <c r="D1041" t="s">
        <v>1254</v>
      </c>
      <c r="E1041">
        <v>18</v>
      </c>
      <c r="F1041">
        <v>3</v>
      </c>
      <c r="I1041" t="s">
        <v>47</v>
      </c>
      <c r="J1041" t="s">
        <v>48</v>
      </c>
    </row>
    <row r="1042" spans="1:13" x14ac:dyDescent="0.35">
      <c r="A1042" s="6">
        <v>45196</v>
      </c>
      <c r="B1042" t="s">
        <v>259</v>
      </c>
      <c r="C1042" t="s">
        <v>53</v>
      </c>
      <c r="D1042">
        <v>6</v>
      </c>
      <c r="E1042">
        <v>21</v>
      </c>
      <c r="F1042">
        <v>1</v>
      </c>
      <c r="I1042" t="s">
        <v>47</v>
      </c>
      <c r="J1042" t="s">
        <v>48</v>
      </c>
      <c r="M1042" t="s">
        <v>47</v>
      </c>
    </row>
    <row r="1043" spans="1:13" x14ac:dyDescent="0.35">
      <c r="A1043" s="6">
        <v>45196</v>
      </c>
      <c r="B1043" t="s">
        <v>209</v>
      </c>
      <c r="C1043" t="s">
        <v>64</v>
      </c>
      <c r="D1043" t="s">
        <v>585</v>
      </c>
      <c r="E1043">
        <v>4</v>
      </c>
      <c r="F1043">
        <v>1</v>
      </c>
      <c r="I1043" t="s">
        <v>47</v>
      </c>
      <c r="J1043" t="s">
        <v>48</v>
      </c>
      <c r="M1043" t="s">
        <v>47</v>
      </c>
    </row>
    <row r="1044" spans="1:13" x14ac:dyDescent="0.35">
      <c r="A1044" s="6">
        <v>45196</v>
      </c>
      <c r="B1044" t="s">
        <v>702</v>
      </c>
      <c r="C1044" t="s">
        <v>59</v>
      </c>
      <c r="D1044">
        <v>1</v>
      </c>
      <c r="E1044">
        <v>23</v>
      </c>
      <c r="F1044">
        <v>2</v>
      </c>
      <c r="I1044" t="s">
        <v>47</v>
      </c>
      <c r="J1044" t="s">
        <v>360</v>
      </c>
      <c r="M1044" t="s">
        <v>47</v>
      </c>
    </row>
    <row r="1045" spans="1:13" x14ac:dyDescent="0.35">
      <c r="A1045" s="6">
        <v>45196</v>
      </c>
      <c r="B1045" t="s">
        <v>702</v>
      </c>
      <c r="C1045" t="s">
        <v>59</v>
      </c>
      <c r="D1045">
        <v>1</v>
      </c>
      <c r="E1045">
        <v>23</v>
      </c>
      <c r="F1045">
        <v>2</v>
      </c>
      <c r="I1045" t="s">
        <v>47</v>
      </c>
      <c r="J1045" t="s">
        <v>360</v>
      </c>
      <c r="M1045" t="s">
        <v>47</v>
      </c>
    </row>
    <row r="1046" spans="1:13" x14ac:dyDescent="0.35">
      <c r="A1046" s="6">
        <v>45196</v>
      </c>
      <c r="B1046" t="s">
        <v>808</v>
      </c>
      <c r="C1046" t="s">
        <v>130</v>
      </c>
      <c r="E1046">
        <v>22</v>
      </c>
      <c r="F1046">
        <v>2</v>
      </c>
      <c r="G1046" t="s">
        <v>634</v>
      </c>
    </row>
    <row r="1047" spans="1:13" x14ac:dyDescent="0.35">
      <c r="A1047" s="6">
        <v>45197</v>
      </c>
      <c r="B1047" t="s">
        <v>653</v>
      </c>
      <c r="C1047" t="s">
        <v>46</v>
      </c>
      <c r="D1047">
        <v>7</v>
      </c>
      <c r="E1047">
        <v>25</v>
      </c>
      <c r="F1047">
        <v>2</v>
      </c>
      <c r="G1047" t="s">
        <v>34</v>
      </c>
    </row>
    <row r="1048" spans="1:13" x14ac:dyDescent="0.35">
      <c r="A1048" s="6">
        <v>45197</v>
      </c>
      <c r="B1048" t="s">
        <v>654</v>
      </c>
      <c r="C1048" t="s">
        <v>53</v>
      </c>
      <c r="D1048">
        <v>6</v>
      </c>
      <c r="E1048">
        <v>20</v>
      </c>
      <c r="F1048">
        <v>2</v>
      </c>
      <c r="G1048" t="s">
        <v>98</v>
      </c>
    </row>
    <row r="1049" spans="1:13" x14ac:dyDescent="0.35">
      <c r="A1049" s="6">
        <v>45197</v>
      </c>
      <c r="B1049" t="s">
        <v>647</v>
      </c>
      <c r="C1049" t="s">
        <v>66</v>
      </c>
      <c r="E1049">
        <v>8</v>
      </c>
      <c r="F1049">
        <v>2</v>
      </c>
      <c r="G1049" t="s">
        <v>111</v>
      </c>
      <c r="M1049" t="s">
        <v>47</v>
      </c>
    </row>
    <row r="1050" spans="1:13" x14ac:dyDescent="0.35">
      <c r="A1050" s="6">
        <v>45197</v>
      </c>
      <c r="B1050" t="s">
        <v>211</v>
      </c>
      <c r="C1050" t="s">
        <v>130</v>
      </c>
      <c r="D1050" t="s">
        <v>1254</v>
      </c>
      <c r="E1050">
        <v>33</v>
      </c>
      <c r="F1050">
        <v>2</v>
      </c>
      <c r="I1050" t="s">
        <v>47</v>
      </c>
      <c r="J1050" t="s">
        <v>48</v>
      </c>
    </row>
    <row r="1051" spans="1:13" x14ac:dyDescent="0.35">
      <c r="A1051" s="6">
        <v>45197</v>
      </c>
      <c r="B1051" t="s">
        <v>211</v>
      </c>
      <c r="C1051" t="s">
        <v>130</v>
      </c>
      <c r="D1051" t="s">
        <v>1254</v>
      </c>
      <c r="E1051">
        <v>33</v>
      </c>
      <c r="F1051">
        <v>2</v>
      </c>
      <c r="I1051" t="s">
        <v>47</v>
      </c>
      <c r="J1051" t="s">
        <v>48</v>
      </c>
    </row>
    <row r="1052" spans="1:13" x14ac:dyDescent="0.35">
      <c r="A1052" s="6">
        <v>45197</v>
      </c>
      <c r="B1052" t="s">
        <v>696</v>
      </c>
      <c r="C1052" t="s">
        <v>46</v>
      </c>
      <c r="D1052">
        <v>9</v>
      </c>
      <c r="E1052">
        <v>4</v>
      </c>
      <c r="F1052">
        <v>2</v>
      </c>
      <c r="I1052" t="s">
        <v>47</v>
      </c>
      <c r="J1052" t="s">
        <v>48</v>
      </c>
    </row>
    <row r="1053" spans="1:13" x14ac:dyDescent="0.35">
      <c r="A1053" s="6">
        <v>45197</v>
      </c>
      <c r="B1053" t="s">
        <v>772</v>
      </c>
      <c r="C1053" t="s">
        <v>46</v>
      </c>
      <c r="D1053">
        <v>8</v>
      </c>
      <c r="E1053">
        <v>30</v>
      </c>
      <c r="F1053">
        <v>3</v>
      </c>
      <c r="I1053" t="s">
        <v>47</v>
      </c>
      <c r="J1053" t="s">
        <v>220</v>
      </c>
    </row>
    <row r="1054" spans="1:13" x14ac:dyDescent="0.35">
      <c r="A1054" s="6">
        <v>45197</v>
      </c>
      <c r="B1054" t="s">
        <v>772</v>
      </c>
      <c r="C1054" t="s">
        <v>46</v>
      </c>
      <c r="D1054">
        <v>8</v>
      </c>
      <c r="E1054">
        <v>30</v>
      </c>
      <c r="F1054">
        <v>3</v>
      </c>
      <c r="I1054" t="s">
        <v>47</v>
      </c>
      <c r="J1054" t="s">
        <v>220</v>
      </c>
    </row>
    <row r="1055" spans="1:13" x14ac:dyDescent="0.35">
      <c r="A1055" s="6">
        <v>45197</v>
      </c>
      <c r="B1055" t="s">
        <v>773</v>
      </c>
      <c r="C1055" t="s">
        <v>53</v>
      </c>
      <c r="D1055">
        <v>6</v>
      </c>
      <c r="E1055">
        <v>4</v>
      </c>
      <c r="F1055">
        <v>1</v>
      </c>
      <c r="I1055" t="s">
        <v>47</v>
      </c>
      <c r="M1055" t="s">
        <v>47</v>
      </c>
    </row>
    <row r="1056" spans="1:13" x14ac:dyDescent="0.35">
      <c r="A1056" s="6">
        <v>45197</v>
      </c>
      <c r="B1056" t="s">
        <v>788</v>
      </c>
      <c r="C1056" t="s">
        <v>53</v>
      </c>
      <c r="D1056" t="s">
        <v>744</v>
      </c>
      <c r="E1056">
        <v>7</v>
      </c>
      <c r="F1056">
        <v>2</v>
      </c>
      <c r="I1056" t="s">
        <v>47</v>
      </c>
      <c r="J1056" t="s">
        <v>156</v>
      </c>
    </row>
    <row r="1057" spans="1:13" x14ac:dyDescent="0.35">
      <c r="A1057" s="6">
        <v>45197</v>
      </c>
      <c r="B1057" t="s">
        <v>789</v>
      </c>
      <c r="C1057" t="s">
        <v>64</v>
      </c>
      <c r="D1057" t="s">
        <v>585</v>
      </c>
      <c r="E1057">
        <v>6</v>
      </c>
      <c r="F1057">
        <v>2</v>
      </c>
      <c r="I1057" t="s">
        <v>47</v>
      </c>
      <c r="J1057" t="s">
        <v>48</v>
      </c>
      <c r="M1057" t="s">
        <v>47</v>
      </c>
    </row>
    <row r="1058" spans="1:13" x14ac:dyDescent="0.35">
      <c r="A1058" s="6">
        <v>45197</v>
      </c>
      <c r="B1058" t="s">
        <v>802</v>
      </c>
      <c r="C1058" t="s">
        <v>130</v>
      </c>
      <c r="D1058" t="s">
        <v>1236</v>
      </c>
      <c r="E1058">
        <v>10</v>
      </c>
      <c r="F1058">
        <v>1</v>
      </c>
      <c r="G1058" t="s">
        <v>809</v>
      </c>
      <c r="M1058" t="s">
        <v>47</v>
      </c>
    </row>
    <row r="1059" spans="1:13" x14ac:dyDescent="0.35">
      <c r="A1059" s="6">
        <v>45198</v>
      </c>
      <c r="B1059" t="s">
        <v>716</v>
      </c>
      <c r="C1059" t="s">
        <v>130</v>
      </c>
      <c r="D1059" t="s">
        <v>1437</v>
      </c>
      <c r="E1059">
        <v>21</v>
      </c>
      <c r="F1059">
        <v>1</v>
      </c>
      <c r="I1059" t="s">
        <v>47</v>
      </c>
    </row>
    <row r="1060" spans="1:13" x14ac:dyDescent="0.35">
      <c r="A1060" s="6">
        <v>45198</v>
      </c>
      <c r="B1060" t="s">
        <v>716</v>
      </c>
      <c r="C1060" t="s">
        <v>130</v>
      </c>
      <c r="D1060" t="s">
        <v>1437</v>
      </c>
      <c r="E1060">
        <v>3</v>
      </c>
      <c r="F1060">
        <v>1</v>
      </c>
      <c r="I1060" t="s">
        <v>47</v>
      </c>
      <c r="M1060" t="s">
        <v>47</v>
      </c>
    </row>
    <row r="1061" spans="1:13" x14ac:dyDescent="0.35">
      <c r="A1061" s="6">
        <v>45198</v>
      </c>
      <c r="B1061" t="s">
        <v>771</v>
      </c>
      <c r="C1061" t="s">
        <v>46</v>
      </c>
      <c r="D1061">
        <v>9</v>
      </c>
      <c r="E1061">
        <v>9</v>
      </c>
      <c r="F1061">
        <v>1</v>
      </c>
      <c r="I1061" t="s">
        <v>47</v>
      </c>
      <c r="J1061" t="s">
        <v>48</v>
      </c>
    </row>
    <row r="1062" spans="1:13" x14ac:dyDescent="0.35">
      <c r="A1062" s="6">
        <v>45198</v>
      </c>
      <c r="B1062" t="s">
        <v>376</v>
      </c>
      <c r="C1062" t="s">
        <v>46</v>
      </c>
      <c r="D1062">
        <v>9</v>
      </c>
      <c r="E1062">
        <v>24</v>
      </c>
      <c r="F1062">
        <v>2</v>
      </c>
      <c r="I1062" t="s">
        <v>47</v>
      </c>
      <c r="J1062" t="s">
        <v>481</v>
      </c>
      <c r="M1062" t="s">
        <v>47</v>
      </c>
    </row>
    <row r="1063" spans="1:13" x14ac:dyDescent="0.35">
      <c r="A1063" s="6">
        <v>45198</v>
      </c>
      <c r="B1063" t="s">
        <v>453</v>
      </c>
      <c r="C1063" t="s">
        <v>64</v>
      </c>
      <c r="E1063">
        <v>1</v>
      </c>
      <c r="F1063">
        <v>1</v>
      </c>
      <c r="I1063" t="s">
        <v>47</v>
      </c>
      <c r="M1063" t="s">
        <v>47</v>
      </c>
    </row>
    <row r="1064" spans="1:13" x14ac:dyDescent="0.35">
      <c r="A1064" s="6">
        <v>45198</v>
      </c>
      <c r="B1064" t="s">
        <v>357</v>
      </c>
      <c r="C1064" t="s">
        <v>130</v>
      </c>
      <c r="D1064" t="s">
        <v>1254</v>
      </c>
      <c r="E1064">
        <v>6</v>
      </c>
      <c r="F1064">
        <v>2</v>
      </c>
      <c r="I1064" t="s">
        <v>47</v>
      </c>
      <c r="J1064" t="s">
        <v>48</v>
      </c>
      <c r="M1064" t="s">
        <v>47</v>
      </c>
    </row>
    <row r="1065" spans="1:13" x14ac:dyDescent="0.35">
      <c r="A1065" s="6">
        <v>45198</v>
      </c>
      <c r="B1065" t="s">
        <v>374</v>
      </c>
      <c r="C1065" t="s">
        <v>46</v>
      </c>
      <c r="D1065">
        <v>9</v>
      </c>
      <c r="E1065">
        <v>16</v>
      </c>
      <c r="F1065">
        <v>1</v>
      </c>
      <c r="I1065" t="s">
        <v>47</v>
      </c>
      <c r="J1065" t="s">
        <v>48</v>
      </c>
      <c r="M1065" t="s">
        <v>47</v>
      </c>
    </row>
    <row r="1066" spans="1:13" x14ac:dyDescent="0.35">
      <c r="A1066" s="6">
        <v>45201</v>
      </c>
      <c r="B1066" t="s">
        <v>716</v>
      </c>
      <c r="C1066" t="s">
        <v>130</v>
      </c>
      <c r="D1066" t="s">
        <v>1437</v>
      </c>
      <c r="E1066">
        <v>18</v>
      </c>
      <c r="F1066">
        <v>1</v>
      </c>
      <c r="I1066" t="s">
        <v>47</v>
      </c>
      <c r="M1066" t="s">
        <v>47</v>
      </c>
    </row>
    <row r="1067" spans="1:13" x14ac:dyDescent="0.35">
      <c r="A1067" s="6">
        <v>45201</v>
      </c>
      <c r="B1067" t="s">
        <v>800</v>
      </c>
      <c r="C1067" t="s">
        <v>53</v>
      </c>
      <c r="D1067">
        <v>6</v>
      </c>
      <c r="E1067">
        <v>18</v>
      </c>
      <c r="F1067">
        <v>2</v>
      </c>
      <c r="I1067" t="s">
        <v>47</v>
      </c>
      <c r="J1067" t="s">
        <v>220</v>
      </c>
    </row>
    <row r="1068" spans="1:13" x14ac:dyDescent="0.35">
      <c r="A1068" s="6">
        <v>45201</v>
      </c>
      <c r="B1068" t="s">
        <v>800</v>
      </c>
      <c r="C1068" t="s">
        <v>53</v>
      </c>
      <c r="D1068">
        <v>6</v>
      </c>
      <c r="E1068">
        <v>18</v>
      </c>
      <c r="F1068">
        <v>2</v>
      </c>
      <c r="I1068" t="s">
        <v>47</v>
      </c>
      <c r="J1068" t="s">
        <v>220</v>
      </c>
    </row>
    <row r="1069" spans="1:13" x14ac:dyDescent="0.35">
      <c r="A1069" s="6">
        <v>45201</v>
      </c>
      <c r="B1069" t="s">
        <v>801</v>
      </c>
      <c r="C1069" t="s">
        <v>53</v>
      </c>
      <c r="D1069">
        <v>6</v>
      </c>
      <c r="E1069">
        <v>16</v>
      </c>
      <c r="F1069">
        <v>2</v>
      </c>
      <c r="I1069" t="s">
        <v>47</v>
      </c>
    </row>
    <row r="1070" spans="1:13" x14ac:dyDescent="0.35">
      <c r="A1070" s="6">
        <v>45201</v>
      </c>
      <c r="B1070" t="s">
        <v>802</v>
      </c>
      <c r="C1070" t="s">
        <v>130</v>
      </c>
      <c r="D1070" t="s">
        <v>1236</v>
      </c>
      <c r="E1070">
        <v>37</v>
      </c>
      <c r="F1070">
        <v>2</v>
      </c>
      <c r="H1070" t="s">
        <v>47</v>
      </c>
      <c r="M1070" t="s">
        <v>47</v>
      </c>
    </row>
    <row r="1071" spans="1:13" x14ac:dyDescent="0.35">
      <c r="A1071" s="6">
        <v>45201</v>
      </c>
      <c r="B1071" t="s">
        <v>199</v>
      </c>
      <c r="C1071" t="s">
        <v>59</v>
      </c>
      <c r="D1071">
        <v>2</v>
      </c>
      <c r="E1071">
        <v>5</v>
      </c>
      <c r="F1071">
        <v>3</v>
      </c>
      <c r="I1071" t="s">
        <v>47</v>
      </c>
      <c r="J1071" t="s">
        <v>48</v>
      </c>
      <c r="M1071" t="s">
        <v>47</v>
      </c>
    </row>
    <row r="1072" spans="1:13" x14ac:dyDescent="0.35">
      <c r="A1072" s="6">
        <v>45201</v>
      </c>
      <c r="B1072" t="s">
        <v>138</v>
      </c>
      <c r="C1072" t="s">
        <v>53</v>
      </c>
      <c r="D1072">
        <v>4</v>
      </c>
      <c r="E1072">
        <v>25</v>
      </c>
      <c r="F1072">
        <v>1</v>
      </c>
      <c r="G1072" t="s">
        <v>40</v>
      </c>
      <c r="L1072" t="s">
        <v>47</v>
      </c>
      <c r="M1072" t="s">
        <v>47</v>
      </c>
    </row>
    <row r="1073" spans="1:13" x14ac:dyDescent="0.35">
      <c r="A1073" s="6">
        <v>45202</v>
      </c>
      <c r="B1073" t="s">
        <v>796</v>
      </c>
      <c r="C1073" t="s">
        <v>53</v>
      </c>
      <c r="D1073">
        <v>5</v>
      </c>
      <c r="E1073">
        <v>7</v>
      </c>
      <c r="F1073">
        <v>2</v>
      </c>
      <c r="I1073" t="s">
        <v>47</v>
      </c>
      <c r="J1073" t="s">
        <v>48</v>
      </c>
    </row>
    <row r="1074" spans="1:13" x14ac:dyDescent="0.35">
      <c r="A1074" s="6">
        <v>45202</v>
      </c>
      <c r="B1074" t="s">
        <v>256</v>
      </c>
      <c r="C1074" t="s">
        <v>59</v>
      </c>
      <c r="D1074">
        <v>0</v>
      </c>
      <c r="E1074">
        <v>20</v>
      </c>
      <c r="F1074">
        <v>2</v>
      </c>
      <c r="G1074" t="s">
        <v>293</v>
      </c>
      <c r="L1074" t="s">
        <v>47</v>
      </c>
      <c r="M1074" t="s">
        <v>47</v>
      </c>
    </row>
    <row r="1075" spans="1:13" x14ac:dyDescent="0.35">
      <c r="A1075" s="6">
        <v>45202</v>
      </c>
      <c r="B1075" t="s">
        <v>256</v>
      </c>
      <c r="C1075" t="s">
        <v>59</v>
      </c>
      <c r="D1075">
        <v>0</v>
      </c>
      <c r="E1075">
        <v>20</v>
      </c>
      <c r="F1075">
        <v>2</v>
      </c>
      <c r="G1075" t="s">
        <v>293</v>
      </c>
      <c r="L1075" t="s">
        <v>47</v>
      </c>
      <c r="M1075" t="s">
        <v>47</v>
      </c>
    </row>
    <row r="1076" spans="1:13" x14ac:dyDescent="0.35">
      <c r="A1076" s="6">
        <v>45202</v>
      </c>
      <c r="B1076" t="s">
        <v>810</v>
      </c>
      <c r="C1076" t="s">
        <v>53</v>
      </c>
      <c r="D1076">
        <v>5</v>
      </c>
      <c r="E1076">
        <v>26</v>
      </c>
      <c r="F1076">
        <v>2</v>
      </c>
      <c r="G1076" t="s">
        <v>35</v>
      </c>
    </row>
    <row r="1077" spans="1:13" x14ac:dyDescent="0.35">
      <c r="A1077" s="6">
        <v>45202</v>
      </c>
      <c r="B1077" t="s">
        <v>810</v>
      </c>
      <c r="C1077" t="s">
        <v>53</v>
      </c>
      <c r="D1077">
        <v>5</v>
      </c>
      <c r="E1077">
        <v>22</v>
      </c>
      <c r="F1077">
        <v>3</v>
      </c>
      <c r="G1077" t="s">
        <v>35</v>
      </c>
    </row>
    <row r="1078" spans="1:13" x14ac:dyDescent="0.35">
      <c r="A1078" s="6">
        <v>45203</v>
      </c>
      <c r="B1078" t="s">
        <v>268</v>
      </c>
      <c r="C1078" t="s">
        <v>74</v>
      </c>
      <c r="D1078">
        <v>9</v>
      </c>
      <c r="E1078">
        <v>6</v>
      </c>
      <c r="F1078">
        <v>1</v>
      </c>
      <c r="I1078" t="s">
        <v>47</v>
      </c>
      <c r="J1078" t="s">
        <v>48</v>
      </c>
    </row>
    <row r="1079" spans="1:13" x14ac:dyDescent="0.35">
      <c r="A1079" s="6">
        <v>45203</v>
      </c>
      <c r="B1079" t="s">
        <v>91</v>
      </c>
      <c r="C1079" t="s">
        <v>53</v>
      </c>
      <c r="D1079">
        <v>5</v>
      </c>
      <c r="E1079">
        <v>7</v>
      </c>
      <c r="F1079">
        <v>2</v>
      </c>
      <c r="I1079" t="s">
        <v>47</v>
      </c>
      <c r="J1079" t="s">
        <v>48</v>
      </c>
      <c r="M1079" t="s">
        <v>47</v>
      </c>
    </row>
    <row r="1080" spans="1:13" x14ac:dyDescent="0.35">
      <c r="A1080" s="6">
        <v>45203</v>
      </c>
      <c r="B1080" t="s">
        <v>741</v>
      </c>
      <c r="C1080" t="s">
        <v>46</v>
      </c>
      <c r="D1080">
        <v>9</v>
      </c>
      <c r="E1080">
        <v>8</v>
      </c>
      <c r="F1080">
        <v>3</v>
      </c>
      <c r="I1080" t="s">
        <v>47</v>
      </c>
      <c r="J1080" t="s">
        <v>48</v>
      </c>
      <c r="K1080" t="s">
        <v>47</v>
      </c>
    </row>
    <row r="1081" spans="1:13" x14ac:dyDescent="0.35">
      <c r="A1081" s="6">
        <v>45203</v>
      </c>
      <c r="B1081" t="s">
        <v>742</v>
      </c>
      <c r="C1081" t="s">
        <v>130</v>
      </c>
      <c r="D1081" t="s">
        <v>978</v>
      </c>
      <c r="E1081">
        <v>19</v>
      </c>
      <c r="F1081">
        <v>1</v>
      </c>
      <c r="I1081" t="s">
        <v>47</v>
      </c>
      <c r="J1081" t="s">
        <v>48</v>
      </c>
    </row>
    <row r="1082" spans="1:13" x14ac:dyDescent="0.35">
      <c r="A1082" s="6">
        <v>45203</v>
      </c>
      <c r="B1082" t="s">
        <v>743</v>
      </c>
      <c r="C1082" t="s">
        <v>53</v>
      </c>
      <c r="D1082" t="s">
        <v>744</v>
      </c>
      <c r="E1082">
        <v>12</v>
      </c>
      <c r="F1082">
        <v>3</v>
      </c>
      <c r="I1082" t="s">
        <v>47</v>
      </c>
      <c r="J1082" t="s">
        <v>170</v>
      </c>
    </row>
    <row r="1083" spans="1:13" x14ac:dyDescent="0.35">
      <c r="A1083" s="6">
        <v>45203</v>
      </c>
      <c r="B1083" t="s">
        <v>745</v>
      </c>
      <c r="C1083" t="s">
        <v>144</v>
      </c>
      <c r="D1083" t="s">
        <v>746</v>
      </c>
      <c r="E1083">
        <v>13</v>
      </c>
      <c r="F1083">
        <v>6</v>
      </c>
      <c r="I1083" t="s">
        <v>47</v>
      </c>
      <c r="J1083" t="s">
        <v>48</v>
      </c>
    </row>
    <row r="1084" spans="1:13" x14ac:dyDescent="0.35">
      <c r="A1084" s="6">
        <v>45203</v>
      </c>
      <c r="B1084" t="s">
        <v>747</v>
      </c>
      <c r="C1084" t="s">
        <v>130</v>
      </c>
      <c r="D1084" t="s">
        <v>1004</v>
      </c>
      <c r="E1084">
        <v>25</v>
      </c>
      <c r="F1084">
        <v>1</v>
      </c>
      <c r="I1084" t="s">
        <v>47</v>
      </c>
      <c r="J1084" t="s">
        <v>48</v>
      </c>
      <c r="M1084" t="s">
        <v>47</v>
      </c>
    </row>
    <row r="1085" spans="1:13" x14ac:dyDescent="0.35">
      <c r="A1085" s="6">
        <v>45203</v>
      </c>
      <c r="B1085" t="s">
        <v>747</v>
      </c>
      <c r="C1085" t="s">
        <v>130</v>
      </c>
      <c r="D1085" t="s">
        <v>1004</v>
      </c>
      <c r="E1085">
        <v>25</v>
      </c>
      <c r="F1085">
        <v>1</v>
      </c>
      <c r="I1085" t="s">
        <v>47</v>
      </c>
      <c r="J1085" t="s">
        <v>48</v>
      </c>
      <c r="M1085" t="s">
        <v>47</v>
      </c>
    </row>
    <row r="1086" spans="1:13" x14ac:dyDescent="0.35">
      <c r="A1086" s="6">
        <v>45203</v>
      </c>
      <c r="B1086" t="s">
        <v>747</v>
      </c>
      <c r="C1086" t="s">
        <v>130</v>
      </c>
      <c r="D1086" t="s">
        <v>1004</v>
      </c>
      <c r="E1086">
        <v>25</v>
      </c>
      <c r="F1086">
        <v>1</v>
      </c>
      <c r="I1086" t="s">
        <v>47</v>
      </c>
      <c r="J1086" t="s">
        <v>48</v>
      </c>
      <c r="M1086" t="s">
        <v>47</v>
      </c>
    </row>
    <row r="1087" spans="1:13" x14ac:dyDescent="0.35">
      <c r="A1087" s="6">
        <v>45203</v>
      </c>
      <c r="B1087" t="s">
        <v>469</v>
      </c>
      <c r="C1087" t="s">
        <v>130</v>
      </c>
      <c r="D1087" t="s">
        <v>1254</v>
      </c>
      <c r="E1087">
        <v>23</v>
      </c>
      <c r="F1087">
        <v>2</v>
      </c>
      <c r="I1087" t="s">
        <v>47</v>
      </c>
      <c r="J1087" t="s">
        <v>48</v>
      </c>
    </row>
    <row r="1088" spans="1:13" x14ac:dyDescent="0.35">
      <c r="A1088" s="6">
        <v>45203</v>
      </c>
      <c r="B1088" t="s">
        <v>469</v>
      </c>
      <c r="C1088" t="s">
        <v>130</v>
      </c>
      <c r="D1088" t="s">
        <v>1254</v>
      </c>
      <c r="E1088">
        <v>23</v>
      </c>
      <c r="F1088">
        <v>2</v>
      </c>
      <c r="I1088" t="s">
        <v>47</v>
      </c>
      <c r="J1088" t="s">
        <v>48</v>
      </c>
    </row>
    <row r="1089" spans="1:13" x14ac:dyDescent="0.35">
      <c r="A1089" s="6">
        <v>45203</v>
      </c>
      <c r="B1089" t="s">
        <v>683</v>
      </c>
      <c r="C1089" t="s">
        <v>46</v>
      </c>
      <c r="D1089">
        <v>8</v>
      </c>
      <c r="E1089">
        <v>22</v>
      </c>
      <c r="F1089">
        <v>2</v>
      </c>
      <c r="I1089" t="s">
        <v>47</v>
      </c>
      <c r="J1089" t="s">
        <v>48</v>
      </c>
    </row>
    <row r="1090" spans="1:13" x14ac:dyDescent="0.35">
      <c r="A1090" s="6">
        <v>45203</v>
      </c>
      <c r="B1090" t="s">
        <v>142</v>
      </c>
      <c r="C1090" t="s">
        <v>53</v>
      </c>
      <c r="D1090" t="s">
        <v>430</v>
      </c>
      <c r="E1090">
        <v>6</v>
      </c>
      <c r="F1090">
        <v>2</v>
      </c>
      <c r="G1090" t="s">
        <v>35</v>
      </c>
      <c r="K1090" t="s">
        <v>47</v>
      </c>
      <c r="L1090" t="s">
        <v>47</v>
      </c>
      <c r="M1090" t="s">
        <v>47</v>
      </c>
    </row>
    <row r="1091" spans="1:13" x14ac:dyDescent="0.35">
      <c r="A1091" s="6">
        <v>45204</v>
      </c>
      <c r="B1091" t="s">
        <v>736</v>
      </c>
      <c r="C1091" t="s">
        <v>46</v>
      </c>
      <c r="D1091">
        <v>7</v>
      </c>
      <c r="E1091">
        <v>19</v>
      </c>
      <c r="F1091">
        <v>2</v>
      </c>
      <c r="I1091" t="s">
        <v>47</v>
      </c>
      <c r="J1091" t="s">
        <v>48</v>
      </c>
    </row>
    <row r="1092" spans="1:13" x14ac:dyDescent="0.35">
      <c r="A1092" s="6">
        <v>45204</v>
      </c>
      <c r="B1092" t="s">
        <v>225</v>
      </c>
      <c r="C1092" t="s">
        <v>225</v>
      </c>
      <c r="D1092" t="s">
        <v>737</v>
      </c>
      <c r="E1092">
        <v>2</v>
      </c>
      <c r="F1092">
        <v>1</v>
      </c>
      <c r="I1092" t="s">
        <v>47</v>
      </c>
    </row>
    <row r="1093" spans="1:13" x14ac:dyDescent="0.35">
      <c r="A1093" s="6">
        <v>45204</v>
      </c>
      <c r="B1093" t="s">
        <v>738</v>
      </c>
      <c r="C1093" t="s">
        <v>46</v>
      </c>
      <c r="D1093">
        <v>8</v>
      </c>
      <c r="E1093">
        <v>21</v>
      </c>
      <c r="F1093">
        <v>2</v>
      </c>
      <c r="I1093" t="s">
        <v>47</v>
      </c>
      <c r="J1093" t="s">
        <v>48</v>
      </c>
    </row>
    <row r="1094" spans="1:13" x14ac:dyDescent="0.35">
      <c r="A1094" s="6">
        <v>45204</v>
      </c>
      <c r="B1094" t="s">
        <v>738</v>
      </c>
      <c r="C1094" t="s">
        <v>46</v>
      </c>
      <c r="D1094">
        <v>8</v>
      </c>
      <c r="E1094">
        <v>21</v>
      </c>
      <c r="F1094">
        <v>2</v>
      </c>
      <c r="I1094" t="s">
        <v>47</v>
      </c>
      <c r="J1094" t="s">
        <v>48</v>
      </c>
    </row>
    <row r="1095" spans="1:13" x14ac:dyDescent="0.35">
      <c r="A1095" s="6">
        <v>45204</v>
      </c>
      <c r="B1095" t="s">
        <v>739</v>
      </c>
      <c r="C1095" t="s">
        <v>130</v>
      </c>
      <c r="D1095" t="s">
        <v>1254</v>
      </c>
      <c r="E1095">
        <v>27</v>
      </c>
      <c r="F1095">
        <v>3</v>
      </c>
      <c r="I1095" t="s">
        <v>47</v>
      </c>
      <c r="J1095" t="s">
        <v>48</v>
      </c>
    </row>
    <row r="1096" spans="1:13" x14ac:dyDescent="0.35">
      <c r="A1096" s="6">
        <v>45204</v>
      </c>
      <c r="B1096" t="s">
        <v>740</v>
      </c>
      <c r="C1096" t="s">
        <v>53</v>
      </c>
      <c r="D1096">
        <v>5</v>
      </c>
      <c r="E1096">
        <v>36</v>
      </c>
      <c r="F1096">
        <v>4</v>
      </c>
      <c r="I1096" t="s">
        <v>47</v>
      </c>
      <c r="J1096" t="s">
        <v>48</v>
      </c>
    </row>
    <row r="1097" spans="1:13" x14ac:dyDescent="0.35">
      <c r="A1097" s="6">
        <v>45204</v>
      </c>
      <c r="B1097" t="s">
        <v>104</v>
      </c>
      <c r="C1097" t="s">
        <v>66</v>
      </c>
      <c r="E1097">
        <v>5</v>
      </c>
      <c r="F1097">
        <v>1</v>
      </c>
      <c r="G1097" t="s">
        <v>111</v>
      </c>
      <c r="M1097" t="s">
        <v>47</v>
      </c>
    </row>
    <row r="1098" spans="1:13" x14ac:dyDescent="0.35">
      <c r="A1098" s="6">
        <v>45205</v>
      </c>
      <c r="B1098" t="s">
        <v>367</v>
      </c>
      <c r="C1098" t="s">
        <v>130</v>
      </c>
      <c r="D1098" t="s">
        <v>1254</v>
      </c>
      <c r="E1098">
        <v>26</v>
      </c>
      <c r="F1098">
        <v>1</v>
      </c>
      <c r="G1098" t="s">
        <v>731</v>
      </c>
    </row>
    <row r="1099" spans="1:13" x14ac:dyDescent="0.35">
      <c r="A1099" s="6">
        <v>45205</v>
      </c>
      <c r="B1099" t="s">
        <v>54</v>
      </c>
      <c r="C1099" t="s">
        <v>130</v>
      </c>
      <c r="D1099" t="s">
        <v>1254</v>
      </c>
      <c r="E1099">
        <v>32</v>
      </c>
      <c r="F1099">
        <v>3</v>
      </c>
      <c r="I1099" t="s">
        <v>47</v>
      </c>
      <c r="M1099" t="s">
        <v>47</v>
      </c>
    </row>
    <row r="1100" spans="1:13" x14ac:dyDescent="0.35">
      <c r="A1100" s="6">
        <v>45205</v>
      </c>
      <c r="B1100" t="s">
        <v>732</v>
      </c>
      <c r="C1100" t="s">
        <v>130</v>
      </c>
      <c r="D1100" t="s">
        <v>733</v>
      </c>
      <c r="E1100">
        <v>10</v>
      </c>
      <c r="F1100">
        <v>2</v>
      </c>
      <c r="I1100" t="s">
        <v>47</v>
      </c>
      <c r="J1100" t="s">
        <v>156</v>
      </c>
      <c r="M1100" t="s">
        <v>47</v>
      </c>
    </row>
    <row r="1101" spans="1:13" x14ac:dyDescent="0.35">
      <c r="A1101" s="6">
        <v>45205</v>
      </c>
      <c r="B1101" t="s">
        <v>734</v>
      </c>
      <c r="C1101" t="s">
        <v>130</v>
      </c>
      <c r="E1101">
        <v>15</v>
      </c>
      <c r="F1101">
        <v>2</v>
      </c>
      <c r="I1101" t="s">
        <v>47</v>
      </c>
    </row>
    <row r="1102" spans="1:13" x14ac:dyDescent="0.35">
      <c r="A1102" s="6">
        <v>45205</v>
      </c>
      <c r="B1102" t="s">
        <v>374</v>
      </c>
      <c r="C1102" t="s">
        <v>46</v>
      </c>
      <c r="D1102" t="s">
        <v>353</v>
      </c>
      <c r="E1102">
        <v>10</v>
      </c>
      <c r="F1102">
        <v>3</v>
      </c>
      <c r="I1102" t="s">
        <v>47</v>
      </c>
      <c r="J1102" t="s">
        <v>48</v>
      </c>
      <c r="K1102" t="s">
        <v>47</v>
      </c>
      <c r="M1102" t="s">
        <v>47</v>
      </c>
    </row>
    <row r="1103" spans="1:13" x14ac:dyDescent="0.35">
      <c r="A1103" s="6">
        <v>45205</v>
      </c>
      <c r="B1103" t="s">
        <v>716</v>
      </c>
      <c r="C1103" t="s">
        <v>130</v>
      </c>
      <c r="D1103" t="s">
        <v>1437</v>
      </c>
      <c r="E1103">
        <v>17</v>
      </c>
      <c r="F1103">
        <v>2</v>
      </c>
      <c r="I1103" t="s">
        <v>47</v>
      </c>
      <c r="M1103" t="s">
        <v>47</v>
      </c>
    </row>
    <row r="1104" spans="1:13" x14ac:dyDescent="0.35">
      <c r="A1104" s="6">
        <v>45205</v>
      </c>
      <c r="B1104" t="s">
        <v>735</v>
      </c>
      <c r="C1104" t="s">
        <v>64</v>
      </c>
      <c r="D1104" t="s">
        <v>585</v>
      </c>
      <c r="E1104">
        <v>18</v>
      </c>
      <c r="F1104">
        <v>3</v>
      </c>
      <c r="I1104" t="s">
        <v>47</v>
      </c>
      <c r="J1104" t="s">
        <v>48</v>
      </c>
    </row>
    <row r="1105" spans="1:13" x14ac:dyDescent="0.35">
      <c r="A1105" s="6">
        <v>45205</v>
      </c>
      <c r="B1105" t="s">
        <v>859</v>
      </c>
      <c r="C1105" t="s">
        <v>53</v>
      </c>
      <c r="D1105">
        <v>4</v>
      </c>
      <c r="E1105">
        <v>25</v>
      </c>
      <c r="F1105">
        <v>3</v>
      </c>
      <c r="I1105" t="s">
        <v>47</v>
      </c>
      <c r="J1105" t="s">
        <v>48</v>
      </c>
    </row>
    <row r="1106" spans="1:13" x14ac:dyDescent="0.35">
      <c r="A1106" s="6">
        <v>45205</v>
      </c>
      <c r="B1106" t="s">
        <v>859</v>
      </c>
      <c r="C1106" t="s">
        <v>53</v>
      </c>
      <c r="D1106">
        <v>4</v>
      </c>
      <c r="E1106">
        <v>25</v>
      </c>
      <c r="F1106">
        <v>3</v>
      </c>
      <c r="I1106" t="s">
        <v>47</v>
      </c>
      <c r="J1106" t="s">
        <v>48</v>
      </c>
    </row>
    <row r="1107" spans="1:13" x14ac:dyDescent="0.35">
      <c r="A1107" s="6">
        <v>45206</v>
      </c>
      <c r="B1107" t="s">
        <v>748</v>
      </c>
      <c r="C1107" t="s">
        <v>130</v>
      </c>
      <c r="D1107" t="s">
        <v>1435</v>
      </c>
      <c r="E1107">
        <v>34</v>
      </c>
      <c r="F1107">
        <v>3</v>
      </c>
      <c r="I1107" t="s">
        <v>47</v>
      </c>
      <c r="J1107" t="s">
        <v>48</v>
      </c>
    </row>
    <row r="1108" spans="1:13" x14ac:dyDescent="0.35">
      <c r="A1108" s="6">
        <v>45208</v>
      </c>
      <c r="B1108" t="s">
        <v>758</v>
      </c>
      <c r="C1108" t="s">
        <v>53</v>
      </c>
      <c r="D1108">
        <v>4</v>
      </c>
      <c r="E1108">
        <v>20</v>
      </c>
      <c r="F1108">
        <v>2</v>
      </c>
      <c r="I1108" t="s">
        <v>47</v>
      </c>
      <c r="J1108" t="s">
        <v>48</v>
      </c>
      <c r="M1108" t="s">
        <v>47</v>
      </c>
    </row>
    <row r="1109" spans="1:13" x14ac:dyDescent="0.35">
      <c r="A1109" s="6">
        <v>45208</v>
      </c>
      <c r="B1109" t="s">
        <v>716</v>
      </c>
      <c r="C1109" t="s">
        <v>130</v>
      </c>
      <c r="D1109" t="s">
        <v>1437</v>
      </c>
      <c r="E1109">
        <v>20</v>
      </c>
      <c r="F1109">
        <v>1</v>
      </c>
      <c r="I1109" t="s">
        <v>47</v>
      </c>
      <c r="M1109" t="s">
        <v>47</v>
      </c>
    </row>
    <row r="1110" spans="1:13" x14ac:dyDescent="0.35">
      <c r="A1110" s="6">
        <v>45208</v>
      </c>
      <c r="B1110" t="s">
        <v>749</v>
      </c>
      <c r="C1110" t="s">
        <v>130</v>
      </c>
      <c r="D1110" t="s">
        <v>1303</v>
      </c>
      <c r="E1110">
        <v>7</v>
      </c>
      <c r="F1110">
        <v>1</v>
      </c>
      <c r="I1110" t="s">
        <v>47</v>
      </c>
      <c r="J1110" t="s">
        <v>48</v>
      </c>
    </row>
    <row r="1111" spans="1:13" x14ac:dyDescent="0.35">
      <c r="A1111" s="6">
        <v>45208</v>
      </c>
      <c r="B1111" t="s">
        <v>103</v>
      </c>
      <c r="C1111" t="s">
        <v>53</v>
      </c>
      <c r="D1111">
        <v>4</v>
      </c>
      <c r="E1111">
        <v>23</v>
      </c>
      <c r="F1111">
        <v>3</v>
      </c>
      <c r="G1111" t="s">
        <v>35</v>
      </c>
      <c r="M1111" t="s">
        <v>47</v>
      </c>
    </row>
    <row r="1112" spans="1:13" x14ac:dyDescent="0.35">
      <c r="A1112" s="6">
        <v>45208</v>
      </c>
      <c r="B1112" t="s">
        <v>140</v>
      </c>
      <c r="C1112" t="s">
        <v>46</v>
      </c>
      <c r="D1112">
        <v>8</v>
      </c>
      <c r="E1112">
        <v>21</v>
      </c>
      <c r="F1112">
        <v>2</v>
      </c>
      <c r="I1112" t="s">
        <v>47</v>
      </c>
      <c r="J1112" t="s">
        <v>48</v>
      </c>
      <c r="M1112" t="s">
        <v>47</v>
      </c>
    </row>
    <row r="1113" spans="1:13" x14ac:dyDescent="0.35">
      <c r="A1113" s="6">
        <v>45208</v>
      </c>
      <c r="B1113" t="s">
        <v>140</v>
      </c>
      <c r="C1113" t="s">
        <v>46</v>
      </c>
      <c r="D1113">
        <v>8</v>
      </c>
      <c r="E1113">
        <v>21</v>
      </c>
      <c r="F1113">
        <v>2</v>
      </c>
      <c r="I1113" t="s">
        <v>47</v>
      </c>
      <c r="J1113" t="s">
        <v>48</v>
      </c>
      <c r="M1113" t="s">
        <v>47</v>
      </c>
    </row>
    <row r="1114" spans="1:13" x14ac:dyDescent="0.35">
      <c r="A1114" s="6">
        <v>45208</v>
      </c>
      <c r="B1114" t="s">
        <v>374</v>
      </c>
      <c r="C1114" t="s">
        <v>53</v>
      </c>
      <c r="E1114">
        <v>8</v>
      </c>
      <c r="F1114">
        <v>2</v>
      </c>
      <c r="G1114" t="s">
        <v>40</v>
      </c>
      <c r="K1114" t="s">
        <v>47</v>
      </c>
      <c r="L1114" t="s">
        <v>47</v>
      </c>
      <c r="M1114" t="s">
        <v>47</v>
      </c>
    </row>
    <row r="1115" spans="1:13" x14ac:dyDescent="0.35">
      <c r="A1115" s="6">
        <v>45208</v>
      </c>
      <c r="B1115" t="s">
        <v>103</v>
      </c>
      <c r="C1115" t="s">
        <v>53</v>
      </c>
      <c r="D1115">
        <v>4</v>
      </c>
      <c r="E1115">
        <v>24</v>
      </c>
      <c r="F1115">
        <v>2</v>
      </c>
      <c r="G1115" t="s">
        <v>35</v>
      </c>
      <c r="L1115" t="s">
        <v>47</v>
      </c>
      <c r="M1115" t="s">
        <v>47</v>
      </c>
    </row>
    <row r="1116" spans="1:13" x14ac:dyDescent="0.35">
      <c r="A1116" s="6">
        <v>45209</v>
      </c>
      <c r="B1116" t="s">
        <v>749</v>
      </c>
      <c r="C1116" t="s">
        <v>130</v>
      </c>
      <c r="D1116" t="s">
        <v>1303</v>
      </c>
      <c r="E1116">
        <v>9</v>
      </c>
      <c r="F1116">
        <v>1</v>
      </c>
      <c r="I1116" t="s">
        <v>47</v>
      </c>
      <c r="J1116" t="s">
        <v>48</v>
      </c>
    </row>
    <row r="1117" spans="1:13" x14ac:dyDescent="0.35">
      <c r="A1117" s="6">
        <v>45209</v>
      </c>
      <c r="B1117" t="s">
        <v>750</v>
      </c>
      <c r="C1117" t="s">
        <v>130</v>
      </c>
      <c r="D1117">
        <v>10</v>
      </c>
      <c r="E1117">
        <v>37</v>
      </c>
      <c r="F1117">
        <v>3</v>
      </c>
      <c r="I1117" t="s">
        <v>47</v>
      </c>
      <c r="J1117" t="s">
        <v>48</v>
      </c>
    </row>
    <row r="1118" spans="1:13" x14ac:dyDescent="0.35">
      <c r="A1118" s="6">
        <v>45209</v>
      </c>
      <c r="B1118" t="s">
        <v>716</v>
      </c>
      <c r="C1118" t="s">
        <v>130</v>
      </c>
      <c r="D1118" t="s">
        <v>1261</v>
      </c>
      <c r="E1118">
        <v>18</v>
      </c>
      <c r="F1118">
        <v>1</v>
      </c>
      <c r="I1118" t="s">
        <v>47</v>
      </c>
      <c r="J1118" t="s">
        <v>48</v>
      </c>
      <c r="M1118" t="s">
        <v>47</v>
      </c>
    </row>
    <row r="1119" spans="1:13" x14ac:dyDescent="0.35">
      <c r="A1119" s="6">
        <v>45209</v>
      </c>
      <c r="B1119" t="s">
        <v>756</v>
      </c>
      <c r="C1119" t="s">
        <v>130</v>
      </c>
      <c r="D1119" t="s">
        <v>1435</v>
      </c>
      <c r="E1119">
        <v>28</v>
      </c>
      <c r="F1119">
        <v>2</v>
      </c>
      <c r="I1119" t="s">
        <v>47</v>
      </c>
      <c r="J1119" t="s">
        <v>48</v>
      </c>
    </row>
    <row r="1120" spans="1:13" x14ac:dyDescent="0.35">
      <c r="A1120" s="6">
        <v>45209</v>
      </c>
      <c r="B1120" t="s">
        <v>757</v>
      </c>
      <c r="C1120" t="s">
        <v>130</v>
      </c>
      <c r="D1120" t="s">
        <v>1254</v>
      </c>
      <c r="E1120">
        <v>9</v>
      </c>
      <c r="F1120">
        <v>2</v>
      </c>
      <c r="I1120" t="s">
        <v>47</v>
      </c>
      <c r="J1120" t="s">
        <v>48</v>
      </c>
    </row>
    <row r="1121" spans="1:13" x14ac:dyDescent="0.35">
      <c r="A1121" s="6">
        <v>45209</v>
      </c>
      <c r="B1121" t="s">
        <v>791</v>
      </c>
      <c r="C1121" t="s">
        <v>59</v>
      </c>
      <c r="D1121">
        <v>3</v>
      </c>
      <c r="E1121">
        <v>16</v>
      </c>
      <c r="F1121">
        <v>2</v>
      </c>
      <c r="I1121" t="s">
        <v>47</v>
      </c>
      <c r="J1121" t="s">
        <v>48</v>
      </c>
    </row>
    <row r="1122" spans="1:13" x14ac:dyDescent="0.35">
      <c r="A1122" s="6">
        <v>45209</v>
      </c>
      <c r="B1122" t="s">
        <v>792</v>
      </c>
      <c r="C1122" t="s">
        <v>46</v>
      </c>
      <c r="D1122">
        <v>7</v>
      </c>
      <c r="E1122">
        <v>21</v>
      </c>
      <c r="F1122">
        <v>2</v>
      </c>
      <c r="I1122" t="s">
        <v>47</v>
      </c>
      <c r="J1122" t="s">
        <v>48</v>
      </c>
    </row>
    <row r="1123" spans="1:13" x14ac:dyDescent="0.35">
      <c r="A1123" s="6">
        <v>45209</v>
      </c>
      <c r="B1123" t="s">
        <v>91</v>
      </c>
      <c r="C1123" t="s">
        <v>59</v>
      </c>
      <c r="D1123">
        <v>3</v>
      </c>
      <c r="E1123">
        <v>22</v>
      </c>
      <c r="F1123">
        <v>2</v>
      </c>
      <c r="I1123" t="s">
        <v>47</v>
      </c>
      <c r="J1123" t="s">
        <v>48</v>
      </c>
      <c r="M1123" t="s">
        <v>47</v>
      </c>
    </row>
    <row r="1124" spans="1:13" x14ac:dyDescent="0.35">
      <c r="A1124" s="6">
        <v>45209</v>
      </c>
      <c r="B1124" t="s">
        <v>91</v>
      </c>
      <c r="C1124" t="s">
        <v>59</v>
      </c>
      <c r="D1124">
        <v>3</v>
      </c>
      <c r="E1124">
        <v>19</v>
      </c>
      <c r="F1124">
        <v>2</v>
      </c>
      <c r="I1124" t="s">
        <v>47</v>
      </c>
      <c r="J1124" t="s">
        <v>793</v>
      </c>
      <c r="M1124" t="s">
        <v>47</v>
      </c>
    </row>
    <row r="1125" spans="1:13" x14ac:dyDescent="0.35">
      <c r="A1125" s="6">
        <v>45209</v>
      </c>
      <c r="B1125" t="s">
        <v>794</v>
      </c>
      <c r="C1125" t="s">
        <v>64</v>
      </c>
      <c r="E1125">
        <v>10</v>
      </c>
      <c r="F1125">
        <v>2</v>
      </c>
      <c r="I1125" t="s">
        <v>47</v>
      </c>
      <c r="J1125" t="s">
        <v>48</v>
      </c>
      <c r="M1125" t="s">
        <v>47</v>
      </c>
    </row>
    <row r="1126" spans="1:13" x14ac:dyDescent="0.35">
      <c r="A1126" s="6">
        <v>45209</v>
      </c>
      <c r="B1126" t="s">
        <v>91</v>
      </c>
      <c r="C1126" t="s">
        <v>46</v>
      </c>
      <c r="D1126" t="s">
        <v>334</v>
      </c>
      <c r="E1126">
        <v>5</v>
      </c>
      <c r="F1126">
        <v>3</v>
      </c>
      <c r="I1126" t="s">
        <v>47</v>
      </c>
      <c r="J1126" t="s">
        <v>48</v>
      </c>
      <c r="K1126" t="s">
        <v>47</v>
      </c>
    </row>
    <row r="1127" spans="1:13" x14ac:dyDescent="0.35">
      <c r="A1127" s="6">
        <v>45209</v>
      </c>
      <c r="B1127" t="s">
        <v>716</v>
      </c>
      <c r="C1127" t="s">
        <v>130</v>
      </c>
      <c r="D1127" t="s">
        <v>1437</v>
      </c>
      <c r="E1127">
        <v>17</v>
      </c>
      <c r="F1127">
        <v>1</v>
      </c>
      <c r="I1127" t="s">
        <v>47</v>
      </c>
      <c r="M1127" t="s">
        <v>47</v>
      </c>
    </row>
    <row r="1128" spans="1:13" x14ac:dyDescent="0.35">
      <c r="A1128" s="6">
        <v>45209</v>
      </c>
      <c r="B1128" t="s">
        <v>811</v>
      </c>
      <c r="C1128" t="s">
        <v>130</v>
      </c>
      <c r="D1128" t="s">
        <v>930</v>
      </c>
      <c r="E1128">
        <v>28</v>
      </c>
      <c r="F1128">
        <v>2</v>
      </c>
      <c r="G1128" t="s">
        <v>92</v>
      </c>
    </row>
    <row r="1129" spans="1:13" x14ac:dyDescent="0.35">
      <c r="A1129" s="6">
        <v>45209</v>
      </c>
      <c r="B1129" t="s">
        <v>792</v>
      </c>
      <c r="C1129" t="s">
        <v>46</v>
      </c>
      <c r="D1129">
        <v>7</v>
      </c>
      <c r="E1129">
        <v>26</v>
      </c>
      <c r="F1129">
        <v>2</v>
      </c>
      <c r="G1129" t="s">
        <v>92</v>
      </c>
    </row>
    <row r="1130" spans="1:13" x14ac:dyDescent="0.35">
      <c r="A1130" s="6">
        <v>45209</v>
      </c>
      <c r="B1130" t="s">
        <v>812</v>
      </c>
      <c r="C1130" t="s">
        <v>59</v>
      </c>
      <c r="D1130" t="s">
        <v>813</v>
      </c>
      <c r="E1130">
        <v>17</v>
      </c>
      <c r="F1130">
        <v>2</v>
      </c>
      <c r="G1130" t="s">
        <v>360</v>
      </c>
    </row>
    <row r="1131" spans="1:13" x14ac:dyDescent="0.35">
      <c r="A1131" s="6">
        <v>45209</v>
      </c>
      <c r="B1131" t="s">
        <v>860</v>
      </c>
      <c r="C1131" t="s">
        <v>53</v>
      </c>
      <c r="D1131" t="s">
        <v>861</v>
      </c>
      <c r="E1131">
        <v>10</v>
      </c>
      <c r="F1131">
        <v>5</v>
      </c>
      <c r="I1131" t="s">
        <v>47</v>
      </c>
      <c r="J1131" t="s">
        <v>48</v>
      </c>
    </row>
    <row r="1132" spans="1:13" x14ac:dyDescent="0.35">
      <c r="A1132" s="6">
        <v>45210</v>
      </c>
      <c r="B1132" t="s">
        <v>103</v>
      </c>
      <c r="C1132" t="s">
        <v>53</v>
      </c>
      <c r="D1132">
        <v>4</v>
      </c>
      <c r="E1132">
        <v>24</v>
      </c>
      <c r="F1132">
        <v>2</v>
      </c>
      <c r="G1132" t="s">
        <v>35</v>
      </c>
      <c r="M1132" t="s">
        <v>47</v>
      </c>
    </row>
    <row r="1133" spans="1:13" x14ac:dyDescent="0.35">
      <c r="A1133" s="6">
        <v>45210</v>
      </c>
      <c r="B1133" t="s">
        <v>814</v>
      </c>
      <c r="C1133" t="s">
        <v>53</v>
      </c>
      <c r="D1133">
        <v>6</v>
      </c>
      <c r="E1133">
        <v>28</v>
      </c>
      <c r="F1133">
        <v>2</v>
      </c>
      <c r="G1133" t="s">
        <v>34</v>
      </c>
    </row>
    <row r="1134" spans="1:13" x14ac:dyDescent="0.35">
      <c r="A1134" s="6">
        <v>45210</v>
      </c>
      <c r="B1134" t="s">
        <v>814</v>
      </c>
      <c r="C1134" t="s">
        <v>53</v>
      </c>
      <c r="D1134">
        <v>6</v>
      </c>
      <c r="E1134">
        <v>28</v>
      </c>
      <c r="F1134">
        <v>2</v>
      </c>
      <c r="I1134" t="s">
        <v>47</v>
      </c>
      <c r="J1134" t="s">
        <v>48</v>
      </c>
    </row>
    <row r="1135" spans="1:13" x14ac:dyDescent="0.35">
      <c r="A1135" s="6">
        <v>45210</v>
      </c>
      <c r="B1135" t="s">
        <v>186</v>
      </c>
      <c r="C1135" t="s">
        <v>403</v>
      </c>
      <c r="E1135">
        <v>20</v>
      </c>
      <c r="F1135">
        <v>2</v>
      </c>
      <c r="I1135" t="s">
        <v>47</v>
      </c>
      <c r="J1135" t="s">
        <v>48</v>
      </c>
      <c r="M1135" t="s">
        <v>47</v>
      </c>
    </row>
    <row r="1136" spans="1:13" x14ac:dyDescent="0.35">
      <c r="A1136" s="6">
        <v>45210</v>
      </c>
      <c r="B1136" t="s">
        <v>857</v>
      </c>
      <c r="C1136" t="s">
        <v>130</v>
      </c>
      <c r="D1136" t="s">
        <v>1439</v>
      </c>
      <c r="E1136">
        <v>22</v>
      </c>
      <c r="F1136">
        <v>2</v>
      </c>
      <c r="I1136" t="s">
        <v>47</v>
      </c>
    </row>
    <row r="1137" spans="1:13" x14ac:dyDescent="0.35">
      <c r="A1137" s="6">
        <v>45210</v>
      </c>
      <c r="B1137" t="s">
        <v>857</v>
      </c>
      <c r="C1137" t="s">
        <v>130</v>
      </c>
      <c r="D1137" t="s">
        <v>1439</v>
      </c>
      <c r="E1137">
        <v>22</v>
      </c>
      <c r="F1137">
        <v>2</v>
      </c>
      <c r="I1137" t="s">
        <v>47</v>
      </c>
    </row>
    <row r="1138" spans="1:13" x14ac:dyDescent="0.35">
      <c r="A1138" s="6">
        <v>45210</v>
      </c>
      <c r="B1138" t="s">
        <v>61</v>
      </c>
      <c r="C1138" t="s">
        <v>130</v>
      </c>
      <c r="D1138" t="s">
        <v>1255</v>
      </c>
      <c r="E1138">
        <v>20</v>
      </c>
      <c r="F1138">
        <v>2</v>
      </c>
      <c r="I1138" t="s">
        <v>47</v>
      </c>
      <c r="M1138" t="s">
        <v>47</v>
      </c>
    </row>
    <row r="1139" spans="1:13" x14ac:dyDescent="0.35">
      <c r="A1139" s="6">
        <v>45210</v>
      </c>
      <c r="B1139" t="s">
        <v>61</v>
      </c>
      <c r="C1139" t="s">
        <v>130</v>
      </c>
      <c r="D1139" t="s">
        <v>1255</v>
      </c>
      <c r="E1139">
        <v>20</v>
      </c>
      <c r="F1139">
        <v>2</v>
      </c>
      <c r="I1139" t="s">
        <v>47</v>
      </c>
      <c r="M1139" t="s">
        <v>47</v>
      </c>
    </row>
    <row r="1140" spans="1:13" x14ac:dyDescent="0.35">
      <c r="A1140" s="6">
        <v>45210</v>
      </c>
      <c r="B1140" t="s">
        <v>858</v>
      </c>
      <c r="C1140" t="s">
        <v>46</v>
      </c>
      <c r="D1140">
        <v>9</v>
      </c>
      <c r="E1140">
        <v>7</v>
      </c>
      <c r="F1140">
        <v>3</v>
      </c>
      <c r="I1140" t="s">
        <v>47</v>
      </c>
    </row>
    <row r="1141" spans="1:13" x14ac:dyDescent="0.35">
      <c r="A1141" s="6">
        <v>45210</v>
      </c>
      <c r="B1141" t="s">
        <v>247</v>
      </c>
      <c r="C1141" t="s">
        <v>53</v>
      </c>
      <c r="D1141">
        <v>4</v>
      </c>
      <c r="E1141">
        <v>23</v>
      </c>
      <c r="F1141">
        <v>2</v>
      </c>
      <c r="I1141" t="s">
        <v>47</v>
      </c>
      <c r="J1141" t="s">
        <v>48</v>
      </c>
      <c r="M1141" t="s">
        <v>47</v>
      </c>
    </row>
    <row r="1142" spans="1:13" x14ac:dyDescent="0.35">
      <c r="A1142" s="6">
        <v>45210</v>
      </c>
      <c r="B1142" t="s">
        <v>259</v>
      </c>
      <c r="C1142" t="s">
        <v>53</v>
      </c>
      <c r="D1142">
        <v>6</v>
      </c>
      <c r="E1142">
        <v>18</v>
      </c>
      <c r="F1142">
        <v>1</v>
      </c>
      <c r="I1142" t="s">
        <v>47</v>
      </c>
      <c r="J1142" t="s">
        <v>48</v>
      </c>
      <c r="M1142" t="s">
        <v>47</v>
      </c>
    </row>
    <row r="1143" spans="1:13" x14ac:dyDescent="0.35">
      <c r="A1143" s="6">
        <v>45211</v>
      </c>
      <c r="B1143" t="s">
        <v>61</v>
      </c>
      <c r="C1143" t="s">
        <v>130</v>
      </c>
      <c r="D1143" t="s">
        <v>1255</v>
      </c>
      <c r="E1143">
        <v>13</v>
      </c>
      <c r="F1143">
        <v>1</v>
      </c>
      <c r="I1143" t="s">
        <v>47</v>
      </c>
      <c r="J1143" t="s">
        <v>481</v>
      </c>
      <c r="M1143" t="s">
        <v>47</v>
      </c>
    </row>
    <row r="1144" spans="1:13" x14ac:dyDescent="0.35">
      <c r="A1144" s="6">
        <v>45211</v>
      </c>
      <c r="B1144" t="s">
        <v>847</v>
      </c>
      <c r="C1144" t="s">
        <v>403</v>
      </c>
      <c r="E1144">
        <v>13</v>
      </c>
      <c r="F1144">
        <v>1</v>
      </c>
      <c r="I1144" t="s">
        <v>47</v>
      </c>
    </row>
    <row r="1145" spans="1:13" x14ac:dyDescent="0.35">
      <c r="A1145" s="6">
        <v>45211</v>
      </c>
      <c r="B1145" t="s">
        <v>848</v>
      </c>
      <c r="C1145" t="s">
        <v>53</v>
      </c>
      <c r="D1145" t="s">
        <v>334</v>
      </c>
      <c r="E1145">
        <v>14</v>
      </c>
      <c r="F1145">
        <v>2</v>
      </c>
      <c r="I1145" t="s">
        <v>47</v>
      </c>
      <c r="J1145" t="s">
        <v>48</v>
      </c>
    </row>
    <row r="1146" spans="1:13" x14ac:dyDescent="0.35">
      <c r="A1146" s="6">
        <v>45211</v>
      </c>
      <c r="B1146" t="s">
        <v>76</v>
      </c>
      <c r="C1146" t="s">
        <v>130</v>
      </c>
      <c r="D1146" t="s">
        <v>784</v>
      </c>
      <c r="E1146">
        <v>9</v>
      </c>
      <c r="F1146">
        <v>2</v>
      </c>
      <c r="I1146" t="s">
        <v>47</v>
      </c>
      <c r="J1146" t="s">
        <v>170</v>
      </c>
      <c r="M1146" t="s">
        <v>47</v>
      </c>
    </row>
    <row r="1147" spans="1:13" x14ac:dyDescent="0.35">
      <c r="A1147" s="6">
        <v>45211</v>
      </c>
      <c r="B1147" t="s">
        <v>849</v>
      </c>
      <c r="C1147" t="s">
        <v>130</v>
      </c>
      <c r="D1147">
        <v>10</v>
      </c>
      <c r="E1147">
        <v>16</v>
      </c>
      <c r="F1147">
        <v>3</v>
      </c>
      <c r="I1147" t="s">
        <v>47</v>
      </c>
      <c r="J1147" t="s">
        <v>48</v>
      </c>
    </row>
    <row r="1148" spans="1:13" x14ac:dyDescent="0.35">
      <c r="A1148" s="6">
        <v>45211</v>
      </c>
      <c r="B1148" t="s">
        <v>383</v>
      </c>
      <c r="C1148" t="s">
        <v>74</v>
      </c>
      <c r="D1148">
        <v>10</v>
      </c>
      <c r="E1148">
        <v>11</v>
      </c>
      <c r="F1148">
        <v>1</v>
      </c>
      <c r="I1148" t="s">
        <v>47</v>
      </c>
    </row>
    <row r="1149" spans="1:13" x14ac:dyDescent="0.35">
      <c r="A1149" s="6">
        <v>45211</v>
      </c>
      <c r="B1149" t="s">
        <v>850</v>
      </c>
      <c r="C1149" t="s">
        <v>130</v>
      </c>
      <c r="D1149" t="s">
        <v>1254</v>
      </c>
      <c r="E1149">
        <v>26</v>
      </c>
      <c r="F1149">
        <v>1</v>
      </c>
      <c r="I1149" t="s">
        <v>47</v>
      </c>
      <c r="J1149" t="s">
        <v>48</v>
      </c>
    </row>
    <row r="1150" spans="1:13" x14ac:dyDescent="0.35">
      <c r="A1150" s="6">
        <v>45211</v>
      </c>
      <c r="B1150" t="s">
        <v>851</v>
      </c>
      <c r="C1150" t="s">
        <v>46</v>
      </c>
      <c r="D1150">
        <v>7</v>
      </c>
      <c r="E1150">
        <v>20</v>
      </c>
      <c r="F1150">
        <v>2</v>
      </c>
      <c r="I1150" t="s">
        <v>47</v>
      </c>
      <c r="J1150" t="s">
        <v>481</v>
      </c>
    </row>
    <row r="1151" spans="1:13" x14ac:dyDescent="0.35">
      <c r="A1151" s="6">
        <v>45211</v>
      </c>
      <c r="B1151" t="s">
        <v>851</v>
      </c>
      <c r="C1151" t="s">
        <v>46</v>
      </c>
      <c r="D1151">
        <v>7</v>
      </c>
      <c r="E1151">
        <v>20</v>
      </c>
      <c r="F1151">
        <v>2</v>
      </c>
      <c r="I1151" t="s">
        <v>47</v>
      </c>
      <c r="J1151" t="s">
        <v>481</v>
      </c>
    </row>
    <row r="1152" spans="1:13" x14ac:dyDescent="0.35">
      <c r="A1152" s="6">
        <v>45211</v>
      </c>
      <c r="B1152" t="s">
        <v>852</v>
      </c>
      <c r="C1152" t="s">
        <v>53</v>
      </c>
      <c r="D1152" t="s">
        <v>200</v>
      </c>
      <c r="E1152">
        <v>6</v>
      </c>
      <c r="F1152">
        <v>4</v>
      </c>
      <c r="I1152" t="s">
        <v>47</v>
      </c>
      <c r="J1152" t="s">
        <v>48</v>
      </c>
    </row>
    <row r="1153" spans="1:13" x14ac:dyDescent="0.35">
      <c r="A1153" s="6">
        <v>45211</v>
      </c>
      <c r="B1153" t="s">
        <v>830</v>
      </c>
      <c r="C1153" t="s">
        <v>46</v>
      </c>
      <c r="D1153" t="s">
        <v>353</v>
      </c>
      <c r="E1153">
        <v>8</v>
      </c>
      <c r="F1153">
        <v>4</v>
      </c>
      <c r="I1153" t="s">
        <v>47</v>
      </c>
      <c r="J1153" t="s">
        <v>48</v>
      </c>
    </row>
    <row r="1154" spans="1:13" x14ac:dyDescent="0.35">
      <c r="A1154" s="6">
        <v>45211</v>
      </c>
      <c r="B1154" t="s">
        <v>853</v>
      </c>
      <c r="C1154" t="s">
        <v>130</v>
      </c>
      <c r="D1154" t="s">
        <v>1254</v>
      </c>
      <c r="E1154">
        <v>19</v>
      </c>
      <c r="F1154">
        <v>2</v>
      </c>
      <c r="I1154" t="s">
        <v>47</v>
      </c>
      <c r="J1154" t="s">
        <v>624</v>
      </c>
    </row>
    <row r="1155" spans="1:13" x14ac:dyDescent="0.35">
      <c r="A1155" s="6">
        <v>45211</v>
      </c>
      <c r="B1155" t="s">
        <v>716</v>
      </c>
      <c r="C1155" t="s">
        <v>130</v>
      </c>
      <c r="D1155" t="s">
        <v>1437</v>
      </c>
      <c r="E1155">
        <v>15</v>
      </c>
      <c r="F1155">
        <v>1</v>
      </c>
      <c r="I1155" t="s">
        <v>47</v>
      </c>
      <c r="M1155" t="s">
        <v>47</v>
      </c>
    </row>
    <row r="1156" spans="1:13" x14ac:dyDescent="0.35">
      <c r="A1156" s="6">
        <v>45211</v>
      </c>
      <c r="B1156" t="s">
        <v>864</v>
      </c>
      <c r="C1156" t="s">
        <v>225</v>
      </c>
      <c r="D1156" t="s">
        <v>865</v>
      </c>
      <c r="E1156">
        <v>2</v>
      </c>
      <c r="F1156">
        <v>1</v>
      </c>
      <c r="I1156" t="s">
        <v>47</v>
      </c>
      <c r="J1156" t="s">
        <v>48</v>
      </c>
      <c r="M1156" t="s">
        <v>47</v>
      </c>
    </row>
    <row r="1157" spans="1:13" x14ac:dyDescent="0.35">
      <c r="A1157" s="6">
        <v>45212</v>
      </c>
      <c r="B1157" t="s">
        <v>815</v>
      </c>
      <c r="C1157" t="s">
        <v>66</v>
      </c>
      <c r="D1157" t="s">
        <v>816</v>
      </c>
      <c r="E1157">
        <v>15</v>
      </c>
      <c r="F1157">
        <v>4</v>
      </c>
      <c r="G1157" t="s">
        <v>34</v>
      </c>
      <c r="K1157" t="s">
        <v>47</v>
      </c>
    </row>
    <row r="1158" spans="1:13" x14ac:dyDescent="0.35">
      <c r="A1158" s="6">
        <v>45212</v>
      </c>
      <c r="B1158" t="s">
        <v>815</v>
      </c>
      <c r="C1158" t="s">
        <v>66</v>
      </c>
      <c r="D1158" t="s">
        <v>816</v>
      </c>
      <c r="E1158">
        <v>15</v>
      </c>
      <c r="F1158">
        <v>4</v>
      </c>
      <c r="G1158" t="s">
        <v>34</v>
      </c>
      <c r="K1158" t="s">
        <v>47</v>
      </c>
    </row>
    <row r="1159" spans="1:13" x14ac:dyDescent="0.35">
      <c r="A1159" s="6">
        <v>45212</v>
      </c>
      <c r="B1159" t="s">
        <v>815</v>
      </c>
      <c r="C1159" t="s">
        <v>66</v>
      </c>
      <c r="D1159" t="s">
        <v>816</v>
      </c>
      <c r="E1159">
        <v>15</v>
      </c>
      <c r="F1159">
        <v>4</v>
      </c>
      <c r="G1159" t="s">
        <v>34</v>
      </c>
      <c r="K1159" t="s">
        <v>47</v>
      </c>
    </row>
    <row r="1160" spans="1:13" x14ac:dyDescent="0.35">
      <c r="A1160" s="6">
        <v>45212</v>
      </c>
      <c r="B1160" t="s">
        <v>815</v>
      </c>
      <c r="C1160" t="s">
        <v>66</v>
      </c>
      <c r="D1160" t="s">
        <v>816</v>
      </c>
      <c r="E1160">
        <v>15</v>
      </c>
      <c r="F1160">
        <v>4</v>
      </c>
      <c r="G1160" t="s">
        <v>34</v>
      </c>
      <c r="K1160" t="s">
        <v>47</v>
      </c>
    </row>
    <row r="1161" spans="1:13" x14ac:dyDescent="0.35">
      <c r="A1161" s="6">
        <v>45215</v>
      </c>
      <c r="B1161" t="s">
        <v>867</v>
      </c>
      <c r="C1161" t="s">
        <v>64</v>
      </c>
      <c r="D1161" t="s">
        <v>573</v>
      </c>
      <c r="E1161">
        <v>7</v>
      </c>
      <c r="F1161">
        <v>2</v>
      </c>
      <c r="I1161" t="s">
        <v>47</v>
      </c>
      <c r="J1161" t="s">
        <v>48</v>
      </c>
      <c r="M1161" t="s">
        <v>47</v>
      </c>
    </row>
    <row r="1162" spans="1:13" x14ac:dyDescent="0.35">
      <c r="A1162" s="6">
        <v>45216</v>
      </c>
      <c r="B1162" t="s">
        <v>862</v>
      </c>
      <c r="C1162" t="s">
        <v>64</v>
      </c>
      <c r="D1162" t="s">
        <v>564</v>
      </c>
      <c r="E1162">
        <v>6</v>
      </c>
      <c r="F1162">
        <v>3</v>
      </c>
      <c r="I1162" t="s">
        <v>47</v>
      </c>
      <c r="M1162" t="s">
        <v>47</v>
      </c>
    </row>
    <row r="1163" spans="1:13" x14ac:dyDescent="0.35">
      <c r="A1163" s="6">
        <v>45216</v>
      </c>
      <c r="B1163" t="s">
        <v>863</v>
      </c>
      <c r="C1163" t="s">
        <v>66</v>
      </c>
      <c r="D1163" t="s">
        <v>573</v>
      </c>
      <c r="E1163">
        <v>8</v>
      </c>
      <c r="F1163">
        <v>2</v>
      </c>
      <c r="I1163" t="s">
        <v>47</v>
      </c>
      <c r="J1163" t="s">
        <v>48</v>
      </c>
      <c r="M1163" t="s">
        <v>47</v>
      </c>
    </row>
    <row r="1164" spans="1:13" x14ac:dyDescent="0.35">
      <c r="A1164" s="6">
        <v>45216</v>
      </c>
      <c r="B1164" t="s">
        <v>178</v>
      </c>
      <c r="C1164" t="s">
        <v>64</v>
      </c>
      <c r="D1164" t="s">
        <v>118</v>
      </c>
      <c r="E1164">
        <v>7</v>
      </c>
      <c r="F1164">
        <v>2</v>
      </c>
      <c r="I1164" t="s">
        <v>47</v>
      </c>
      <c r="J1164" t="s">
        <v>48</v>
      </c>
      <c r="M1164" t="s">
        <v>47</v>
      </c>
    </row>
    <row r="1165" spans="1:13" x14ac:dyDescent="0.35">
      <c r="A1165" s="6">
        <v>45216</v>
      </c>
      <c r="B1165" t="s">
        <v>839</v>
      </c>
      <c r="C1165" t="s">
        <v>59</v>
      </c>
      <c r="D1165" t="s">
        <v>866</v>
      </c>
      <c r="E1165">
        <v>12</v>
      </c>
      <c r="F1165">
        <v>3</v>
      </c>
      <c r="I1165" t="s">
        <v>47</v>
      </c>
      <c r="J1165" t="s">
        <v>48</v>
      </c>
    </row>
    <row r="1166" spans="1:13" x14ac:dyDescent="0.35">
      <c r="A1166" s="6">
        <v>45217</v>
      </c>
      <c r="B1166" t="s">
        <v>103</v>
      </c>
      <c r="C1166" t="s">
        <v>59</v>
      </c>
      <c r="D1166" t="s">
        <v>406</v>
      </c>
      <c r="E1166">
        <v>8</v>
      </c>
      <c r="F1166">
        <v>3</v>
      </c>
      <c r="I1166" t="s">
        <v>47</v>
      </c>
      <c r="J1166" t="s">
        <v>48</v>
      </c>
      <c r="M1166" t="s">
        <v>47</v>
      </c>
    </row>
    <row r="1167" spans="1:13" x14ac:dyDescent="0.35">
      <c r="A1167" s="6">
        <v>45217</v>
      </c>
      <c r="B1167" t="s">
        <v>854</v>
      </c>
      <c r="C1167" t="s">
        <v>130</v>
      </c>
      <c r="D1167" t="s">
        <v>1254</v>
      </c>
      <c r="E1167">
        <v>4</v>
      </c>
      <c r="F1167">
        <v>1</v>
      </c>
      <c r="I1167" t="s">
        <v>47</v>
      </c>
      <c r="J1167" t="s">
        <v>48</v>
      </c>
    </row>
    <row r="1168" spans="1:13" x14ac:dyDescent="0.35">
      <c r="A1168" s="6">
        <v>45217</v>
      </c>
      <c r="B1168" t="s">
        <v>855</v>
      </c>
      <c r="C1168" t="s">
        <v>64</v>
      </c>
      <c r="D1168" t="s">
        <v>118</v>
      </c>
      <c r="E1168">
        <v>25</v>
      </c>
      <c r="F1168">
        <v>6</v>
      </c>
      <c r="I1168" t="s">
        <v>47</v>
      </c>
      <c r="J1168" t="s">
        <v>360</v>
      </c>
    </row>
    <row r="1169" spans="1:13" x14ac:dyDescent="0.35">
      <c r="A1169" s="6">
        <v>45217</v>
      </c>
      <c r="B1169" t="s">
        <v>856</v>
      </c>
      <c r="C1169" t="s">
        <v>64</v>
      </c>
      <c r="D1169" t="s">
        <v>585</v>
      </c>
      <c r="E1169">
        <v>11</v>
      </c>
      <c r="F1169">
        <v>4</v>
      </c>
      <c r="I1169" t="s">
        <v>47</v>
      </c>
      <c r="J1169" t="s">
        <v>48</v>
      </c>
      <c r="M1169" t="s">
        <v>47</v>
      </c>
    </row>
    <row r="1170" spans="1:13" x14ac:dyDescent="0.35">
      <c r="A1170" s="6">
        <v>45217</v>
      </c>
      <c r="B1170" t="s">
        <v>172</v>
      </c>
      <c r="C1170" t="s">
        <v>59</v>
      </c>
      <c r="D1170" t="s">
        <v>406</v>
      </c>
      <c r="E1170">
        <v>12</v>
      </c>
      <c r="F1170">
        <v>3</v>
      </c>
      <c r="I1170" t="s">
        <v>47</v>
      </c>
      <c r="J1170" t="s">
        <v>48</v>
      </c>
      <c r="M1170" t="s">
        <v>47</v>
      </c>
    </row>
    <row r="1171" spans="1:13" x14ac:dyDescent="0.35">
      <c r="A1171" s="6">
        <v>45217</v>
      </c>
      <c r="B1171" t="s">
        <v>124</v>
      </c>
      <c r="C1171" t="s">
        <v>59</v>
      </c>
      <c r="D1171" t="s">
        <v>813</v>
      </c>
      <c r="E1171">
        <v>6</v>
      </c>
      <c r="F1171">
        <v>2</v>
      </c>
      <c r="I1171" t="s">
        <v>47</v>
      </c>
      <c r="J1171" t="s">
        <v>48</v>
      </c>
      <c r="M1171" t="s">
        <v>47</v>
      </c>
    </row>
    <row r="1172" spans="1:13" x14ac:dyDescent="0.35">
      <c r="A1172" s="6">
        <v>45218</v>
      </c>
      <c r="B1172" t="s">
        <v>581</v>
      </c>
      <c r="C1172" t="s">
        <v>66</v>
      </c>
      <c r="E1172">
        <v>4</v>
      </c>
      <c r="F1172">
        <v>2</v>
      </c>
      <c r="I1172" t="s">
        <v>47</v>
      </c>
      <c r="M1172" t="s">
        <v>47</v>
      </c>
    </row>
    <row r="1173" spans="1:13" x14ac:dyDescent="0.35">
      <c r="A1173" s="6">
        <v>45218</v>
      </c>
      <c r="B1173" t="s">
        <v>459</v>
      </c>
      <c r="C1173" t="s">
        <v>53</v>
      </c>
      <c r="D1173">
        <v>4</v>
      </c>
      <c r="E1173">
        <v>5</v>
      </c>
      <c r="F1173">
        <v>2</v>
      </c>
      <c r="I1173" t="s">
        <v>47</v>
      </c>
      <c r="J1173" t="s">
        <v>48</v>
      </c>
      <c r="M1173" t="s">
        <v>47</v>
      </c>
    </row>
    <row r="1174" spans="1:13" x14ac:dyDescent="0.35">
      <c r="A1174" s="6">
        <v>45222</v>
      </c>
      <c r="B1174" t="s">
        <v>873</v>
      </c>
      <c r="C1174" t="s">
        <v>46</v>
      </c>
      <c r="D1174">
        <v>8</v>
      </c>
      <c r="E1174">
        <v>20</v>
      </c>
      <c r="F1174">
        <v>3</v>
      </c>
      <c r="I1174" t="s">
        <v>47</v>
      </c>
      <c r="J1174" t="s">
        <v>48</v>
      </c>
    </row>
    <row r="1175" spans="1:13" x14ac:dyDescent="0.35">
      <c r="A1175" s="6">
        <v>45222</v>
      </c>
      <c r="B1175" t="s">
        <v>874</v>
      </c>
      <c r="C1175" t="s">
        <v>130</v>
      </c>
      <c r="D1175" t="s">
        <v>1254</v>
      </c>
      <c r="E1175">
        <v>22</v>
      </c>
      <c r="F1175">
        <v>1</v>
      </c>
      <c r="I1175" t="s">
        <v>47</v>
      </c>
      <c r="J1175" t="s">
        <v>624</v>
      </c>
      <c r="M1175" t="s">
        <v>47</v>
      </c>
    </row>
    <row r="1176" spans="1:13" x14ac:dyDescent="0.35">
      <c r="A1176" s="6">
        <v>45222</v>
      </c>
      <c r="B1176" t="s">
        <v>875</v>
      </c>
      <c r="C1176" t="s">
        <v>53</v>
      </c>
      <c r="D1176" t="s">
        <v>370</v>
      </c>
      <c r="E1176">
        <v>20</v>
      </c>
      <c r="F1176">
        <v>2</v>
      </c>
      <c r="I1176" t="s">
        <v>47</v>
      </c>
      <c r="J1176" t="s">
        <v>48</v>
      </c>
    </row>
    <row r="1177" spans="1:13" x14ac:dyDescent="0.35">
      <c r="A1177" s="6">
        <v>45222</v>
      </c>
      <c r="B1177" t="s">
        <v>875</v>
      </c>
      <c r="C1177" t="s">
        <v>53</v>
      </c>
      <c r="D1177" t="s">
        <v>370</v>
      </c>
      <c r="E1177">
        <v>20</v>
      </c>
      <c r="F1177">
        <v>2</v>
      </c>
      <c r="I1177" t="s">
        <v>47</v>
      </c>
      <c r="J1177" t="s">
        <v>48</v>
      </c>
    </row>
    <row r="1178" spans="1:13" x14ac:dyDescent="0.35">
      <c r="A1178" s="6">
        <v>45222</v>
      </c>
      <c r="B1178" t="s">
        <v>876</v>
      </c>
      <c r="C1178" t="s">
        <v>130</v>
      </c>
      <c r="D1178" t="s">
        <v>158</v>
      </c>
      <c r="E1178">
        <v>6</v>
      </c>
      <c r="F1178">
        <v>5</v>
      </c>
      <c r="I1178" t="s">
        <v>47</v>
      </c>
      <c r="J1178" t="s">
        <v>48</v>
      </c>
      <c r="M1178" t="s">
        <v>47</v>
      </c>
    </row>
    <row r="1179" spans="1:13" x14ac:dyDescent="0.35">
      <c r="A1179" s="6">
        <v>45223</v>
      </c>
      <c r="B1179" t="s">
        <v>871</v>
      </c>
      <c r="C1179" t="s">
        <v>64</v>
      </c>
      <c r="E1179">
        <v>1</v>
      </c>
      <c r="F1179">
        <v>1</v>
      </c>
      <c r="I1179" t="s">
        <v>47</v>
      </c>
      <c r="M1179" t="s">
        <v>47</v>
      </c>
    </row>
    <row r="1180" spans="1:13" x14ac:dyDescent="0.35">
      <c r="A1180" s="6">
        <v>45223</v>
      </c>
      <c r="B1180" t="s">
        <v>872</v>
      </c>
      <c r="C1180" t="s">
        <v>64</v>
      </c>
      <c r="E1180">
        <v>10</v>
      </c>
      <c r="F1180">
        <v>2</v>
      </c>
      <c r="I1180" t="s">
        <v>47</v>
      </c>
      <c r="M1180" t="s">
        <v>47</v>
      </c>
    </row>
    <row r="1181" spans="1:13" x14ac:dyDescent="0.35">
      <c r="A1181" s="6">
        <v>45224</v>
      </c>
      <c r="B1181" t="s">
        <v>142</v>
      </c>
      <c r="C1181" t="s">
        <v>53</v>
      </c>
      <c r="D1181">
        <v>5</v>
      </c>
      <c r="E1181">
        <v>25</v>
      </c>
      <c r="F1181">
        <v>2</v>
      </c>
      <c r="G1181" t="s">
        <v>34</v>
      </c>
      <c r="L1181" t="s">
        <v>47</v>
      </c>
      <c r="M1181" t="s">
        <v>47</v>
      </c>
    </row>
    <row r="1182" spans="1:13" x14ac:dyDescent="0.35">
      <c r="A1182" s="6">
        <v>45224</v>
      </c>
      <c r="B1182" t="s">
        <v>882</v>
      </c>
      <c r="C1182" t="s">
        <v>46</v>
      </c>
      <c r="D1182">
        <v>8</v>
      </c>
      <c r="E1182">
        <v>17</v>
      </c>
      <c r="F1182">
        <v>2</v>
      </c>
      <c r="I1182" t="s">
        <v>47</v>
      </c>
      <c r="J1182" t="s">
        <v>170</v>
      </c>
    </row>
    <row r="1183" spans="1:13" x14ac:dyDescent="0.35">
      <c r="A1183" s="6">
        <v>45224</v>
      </c>
      <c r="B1183" t="s">
        <v>850</v>
      </c>
      <c r="C1183" t="s">
        <v>130</v>
      </c>
      <c r="D1183" t="s">
        <v>1254</v>
      </c>
      <c r="E1183">
        <v>26</v>
      </c>
      <c r="F1183">
        <v>1</v>
      </c>
      <c r="I1183" t="s">
        <v>47</v>
      </c>
    </row>
    <row r="1184" spans="1:13" x14ac:dyDescent="0.35">
      <c r="A1184" s="6">
        <v>45224</v>
      </c>
      <c r="B1184" t="s">
        <v>883</v>
      </c>
      <c r="C1184" t="s">
        <v>46</v>
      </c>
      <c r="D1184">
        <v>9</v>
      </c>
      <c r="E1184">
        <v>14</v>
      </c>
      <c r="F1184">
        <v>1</v>
      </c>
      <c r="I1184" t="s">
        <v>47</v>
      </c>
      <c r="J1184" t="s">
        <v>170</v>
      </c>
      <c r="M1184" t="s">
        <v>47</v>
      </c>
    </row>
    <row r="1185" spans="1:13" x14ac:dyDescent="0.35">
      <c r="A1185" s="6">
        <v>45224</v>
      </c>
      <c r="B1185" t="s">
        <v>884</v>
      </c>
      <c r="C1185" t="s">
        <v>64</v>
      </c>
      <c r="D1185" t="s">
        <v>585</v>
      </c>
      <c r="E1185">
        <v>14</v>
      </c>
      <c r="F1185">
        <v>3</v>
      </c>
      <c r="I1185" t="s">
        <v>47</v>
      </c>
      <c r="J1185" t="s">
        <v>48</v>
      </c>
      <c r="M1185" t="s">
        <v>47</v>
      </c>
    </row>
    <row r="1186" spans="1:13" x14ac:dyDescent="0.35">
      <c r="A1186" s="6">
        <v>45224</v>
      </c>
      <c r="B1186" t="s">
        <v>885</v>
      </c>
      <c r="C1186" t="s">
        <v>46</v>
      </c>
      <c r="D1186">
        <v>7</v>
      </c>
      <c r="E1186">
        <v>26</v>
      </c>
      <c r="F1186">
        <v>2</v>
      </c>
      <c r="I1186" t="s">
        <v>47</v>
      </c>
      <c r="J1186" t="s">
        <v>48</v>
      </c>
    </row>
    <row r="1187" spans="1:13" x14ac:dyDescent="0.35">
      <c r="A1187" s="6">
        <v>45224</v>
      </c>
      <c r="B1187" t="s">
        <v>885</v>
      </c>
      <c r="C1187" t="s">
        <v>46</v>
      </c>
      <c r="D1187">
        <v>7</v>
      </c>
      <c r="E1187">
        <v>26</v>
      </c>
      <c r="F1187">
        <v>2</v>
      </c>
      <c r="I1187" t="s">
        <v>47</v>
      </c>
      <c r="J1187" t="s">
        <v>48</v>
      </c>
    </row>
    <row r="1188" spans="1:13" x14ac:dyDescent="0.35">
      <c r="A1188" s="6">
        <v>45224</v>
      </c>
      <c r="B1188" t="s">
        <v>716</v>
      </c>
      <c r="C1188" t="s">
        <v>130</v>
      </c>
      <c r="D1188" t="s">
        <v>1437</v>
      </c>
      <c r="E1188">
        <v>19</v>
      </c>
      <c r="F1188">
        <v>1</v>
      </c>
      <c r="I1188" t="s">
        <v>47</v>
      </c>
      <c r="M1188" t="s">
        <v>47</v>
      </c>
    </row>
    <row r="1189" spans="1:13" x14ac:dyDescent="0.35">
      <c r="A1189" s="6">
        <v>45225</v>
      </c>
      <c r="B1189" t="s">
        <v>817</v>
      </c>
      <c r="C1189" t="s">
        <v>59</v>
      </c>
      <c r="D1189">
        <v>3</v>
      </c>
      <c r="E1189">
        <v>25</v>
      </c>
      <c r="F1189">
        <v>2</v>
      </c>
      <c r="G1189" t="s">
        <v>34</v>
      </c>
    </row>
    <row r="1190" spans="1:13" x14ac:dyDescent="0.35">
      <c r="A1190" s="6">
        <v>45225</v>
      </c>
      <c r="B1190" t="s">
        <v>817</v>
      </c>
      <c r="C1190" t="s">
        <v>59</v>
      </c>
      <c r="D1190">
        <v>3</v>
      </c>
      <c r="E1190">
        <v>25</v>
      </c>
      <c r="F1190">
        <v>2</v>
      </c>
      <c r="G1190" t="s">
        <v>34</v>
      </c>
    </row>
    <row r="1191" spans="1:13" x14ac:dyDescent="0.35">
      <c r="A1191" s="6">
        <v>45225</v>
      </c>
      <c r="B1191" t="s">
        <v>817</v>
      </c>
      <c r="C1191" t="s">
        <v>59</v>
      </c>
      <c r="D1191">
        <v>3</v>
      </c>
      <c r="E1191">
        <v>25</v>
      </c>
      <c r="F1191">
        <v>2</v>
      </c>
      <c r="G1191" t="s">
        <v>34</v>
      </c>
    </row>
    <row r="1192" spans="1:13" x14ac:dyDescent="0.35">
      <c r="A1192" s="6">
        <v>45225</v>
      </c>
      <c r="B1192" t="s">
        <v>818</v>
      </c>
      <c r="C1192" t="s">
        <v>53</v>
      </c>
      <c r="D1192" t="s">
        <v>819</v>
      </c>
      <c r="E1192">
        <v>5</v>
      </c>
      <c r="F1192">
        <v>2</v>
      </c>
      <c r="G1192" t="s">
        <v>820</v>
      </c>
      <c r="K1192" t="s">
        <v>47</v>
      </c>
    </row>
    <row r="1193" spans="1:13" x14ac:dyDescent="0.35">
      <c r="A1193" s="6">
        <v>45225</v>
      </c>
      <c r="B1193" t="s">
        <v>892</v>
      </c>
      <c r="C1193" t="s">
        <v>59</v>
      </c>
      <c r="D1193">
        <v>0</v>
      </c>
      <c r="E1193">
        <v>4</v>
      </c>
      <c r="F1193">
        <v>1</v>
      </c>
      <c r="I1193" t="s">
        <v>47</v>
      </c>
      <c r="J1193" t="s">
        <v>48</v>
      </c>
      <c r="M1193" t="s">
        <v>47</v>
      </c>
    </row>
    <row r="1194" spans="1:13" x14ac:dyDescent="0.35">
      <c r="A1194" s="6">
        <v>45225</v>
      </c>
      <c r="B1194" t="s">
        <v>893</v>
      </c>
      <c r="C1194" t="s">
        <v>74</v>
      </c>
      <c r="D1194" t="s">
        <v>204</v>
      </c>
      <c r="E1194">
        <v>28</v>
      </c>
      <c r="F1194">
        <v>1</v>
      </c>
      <c r="I1194" t="s">
        <v>47</v>
      </c>
      <c r="J1194" t="s">
        <v>48</v>
      </c>
    </row>
    <row r="1195" spans="1:13" x14ac:dyDescent="0.35">
      <c r="A1195" s="6">
        <v>45225</v>
      </c>
      <c r="B1195" t="s">
        <v>893</v>
      </c>
      <c r="C1195" t="s">
        <v>74</v>
      </c>
      <c r="D1195" t="s">
        <v>204</v>
      </c>
      <c r="E1195">
        <v>28</v>
      </c>
      <c r="F1195">
        <v>1</v>
      </c>
      <c r="I1195" t="s">
        <v>47</v>
      </c>
      <c r="J1195" t="s">
        <v>48</v>
      </c>
    </row>
    <row r="1196" spans="1:13" x14ac:dyDescent="0.35">
      <c r="A1196" s="6">
        <v>45225</v>
      </c>
      <c r="B1196" t="s">
        <v>893</v>
      </c>
      <c r="C1196" t="s">
        <v>74</v>
      </c>
      <c r="D1196" t="s">
        <v>204</v>
      </c>
      <c r="E1196">
        <v>28</v>
      </c>
      <c r="F1196">
        <v>1</v>
      </c>
      <c r="I1196" t="s">
        <v>47</v>
      </c>
      <c r="J1196" t="s">
        <v>48</v>
      </c>
    </row>
    <row r="1197" spans="1:13" x14ac:dyDescent="0.35">
      <c r="A1197" s="6">
        <v>45225</v>
      </c>
      <c r="B1197" t="s">
        <v>893</v>
      </c>
      <c r="C1197" t="s">
        <v>74</v>
      </c>
      <c r="D1197" t="s">
        <v>204</v>
      </c>
      <c r="E1197">
        <v>28</v>
      </c>
      <c r="F1197">
        <v>1</v>
      </c>
      <c r="I1197" t="s">
        <v>47</v>
      </c>
      <c r="J1197" t="s">
        <v>48</v>
      </c>
    </row>
    <row r="1198" spans="1:13" x14ac:dyDescent="0.35">
      <c r="A1198" s="6">
        <v>45225</v>
      </c>
      <c r="B1198" t="s">
        <v>893</v>
      </c>
      <c r="C1198" t="s">
        <v>74</v>
      </c>
      <c r="D1198" t="s">
        <v>204</v>
      </c>
      <c r="E1198">
        <v>28</v>
      </c>
      <c r="F1198">
        <v>1</v>
      </c>
      <c r="I1198" t="s">
        <v>47</v>
      </c>
      <c r="J1198" t="s">
        <v>48</v>
      </c>
    </row>
    <row r="1199" spans="1:13" x14ac:dyDescent="0.35">
      <c r="A1199" s="6">
        <v>45225</v>
      </c>
      <c r="B1199" t="s">
        <v>893</v>
      </c>
      <c r="C1199" t="s">
        <v>74</v>
      </c>
      <c r="D1199" t="s">
        <v>204</v>
      </c>
      <c r="E1199">
        <v>28</v>
      </c>
      <c r="F1199">
        <v>1</v>
      </c>
      <c r="I1199" t="s">
        <v>47</v>
      </c>
      <c r="J1199" t="s">
        <v>48</v>
      </c>
    </row>
    <row r="1200" spans="1:13" x14ac:dyDescent="0.35">
      <c r="A1200" s="6">
        <v>45225</v>
      </c>
      <c r="B1200" t="s">
        <v>163</v>
      </c>
      <c r="C1200" t="s">
        <v>64</v>
      </c>
      <c r="D1200" t="s">
        <v>585</v>
      </c>
      <c r="F1200">
        <v>9</v>
      </c>
      <c r="I1200" t="s">
        <v>47</v>
      </c>
      <c r="J1200" t="s">
        <v>48</v>
      </c>
      <c r="M1200" t="s">
        <v>47</v>
      </c>
    </row>
    <row r="1201" spans="1:13" x14ac:dyDescent="0.35">
      <c r="A1201" s="6">
        <v>45225</v>
      </c>
      <c r="B1201" t="s">
        <v>91</v>
      </c>
      <c r="C1201" t="s">
        <v>46</v>
      </c>
      <c r="D1201">
        <v>10</v>
      </c>
      <c r="E1201">
        <v>24</v>
      </c>
      <c r="F1201">
        <v>3</v>
      </c>
      <c r="I1201" t="s">
        <v>47</v>
      </c>
      <c r="J1201" t="s">
        <v>48</v>
      </c>
    </row>
    <row r="1202" spans="1:13" x14ac:dyDescent="0.35">
      <c r="A1202" s="6">
        <v>45225</v>
      </c>
      <c r="B1202" t="s">
        <v>696</v>
      </c>
      <c r="C1202" t="s">
        <v>46</v>
      </c>
      <c r="D1202">
        <v>9</v>
      </c>
      <c r="E1202">
        <v>8</v>
      </c>
      <c r="F1202">
        <v>3</v>
      </c>
      <c r="I1202" t="s">
        <v>47</v>
      </c>
      <c r="J1202" t="s">
        <v>48</v>
      </c>
    </row>
    <row r="1203" spans="1:13" x14ac:dyDescent="0.35">
      <c r="A1203" s="6">
        <v>45226</v>
      </c>
      <c r="B1203" t="s">
        <v>675</v>
      </c>
      <c r="C1203" t="s">
        <v>130</v>
      </c>
      <c r="D1203" t="s">
        <v>1255</v>
      </c>
      <c r="E1203">
        <v>20</v>
      </c>
      <c r="F1203">
        <v>1</v>
      </c>
      <c r="I1203" t="s">
        <v>47</v>
      </c>
      <c r="M1203" t="s">
        <v>47</v>
      </c>
    </row>
    <row r="1204" spans="1:13" x14ac:dyDescent="0.35">
      <c r="A1204" s="6">
        <v>45226</v>
      </c>
      <c r="B1204" t="s">
        <v>675</v>
      </c>
      <c r="C1204" t="s">
        <v>130</v>
      </c>
      <c r="D1204" t="s">
        <v>1255</v>
      </c>
      <c r="E1204">
        <v>20</v>
      </c>
      <c r="F1204">
        <v>1</v>
      </c>
      <c r="I1204" t="s">
        <v>47</v>
      </c>
      <c r="M1204" t="s">
        <v>47</v>
      </c>
    </row>
    <row r="1205" spans="1:13" x14ac:dyDescent="0.35">
      <c r="A1205" s="6">
        <v>45227</v>
      </c>
      <c r="B1205" t="s">
        <v>821</v>
      </c>
      <c r="C1205" t="s">
        <v>59</v>
      </c>
      <c r="D1205">
        <v>3</v>
      </c>
      <c r="E1205">
        <v>21</v>
      </c>
      <c r="F1205">
        <v>3</v>
      </c>
      <c r="G1205" t="s">
        <v>293</v>
      </c>
      <c r="M1205" t="s">
        <v>47</v>
      </c>
    </row>
    <row r="1206" spans="1:13" x14ac:dyDescent="0.35">
      <c r="A1206" s="6">
        <v>45229</v>
      </c>
      <c r="B1206" t="s">
        <v>880</v>
      </c>
      <c r="C1206" t="s">
        <v>64</v>
      </c>
      <c r="D1206" t="s">
        <v>118</v>
      </c>
      <c r="E1206">
        <v>6</v>
      </c>
      <c r="F1206">
        <v>2</v>
      </c>
      <c r="I1206" t="s">
        <v>47</v>
      </c>
      <c r="J1206" t="s">
        <v>48</v>
      </c>
      <c r="M1206" t="s">
        <v>47</v>
      </c>
    </row>
    <row r="1207" spans="1:13" x14ac:dyDescent="0.35">
      <c r="A1207" s="6">
        <v>45229</v>
      </c>
      <c r="B1207" t="s">
        <v>881</v>
      </c>
      <c r="C1207" t="s">
        <v>64</v>
      </c>
      <c r="D1207" t="s">
        <v>585</v>
      </c>
      <c r="E1207">
        <v>8</v>
      </c>
      <c r="F1207">
        <v>3</v>
      </c>
      <c r="I1207" t="s">
        <v>47</v>
      </c>
      <c r="J1207" t="s">
        <v>48</v>
      </c>
      <c r="M1207" t="s">
        <v>47</v>
      </c>
    </row>
    <row r="1208" spans="1:13" x14ac:dyDescent="0.35">
      <c r="A1208" s="6">
        <v>45229</v>
      </c>
      <c r="B1208" t="s">
        <v>615</v>
      </c>
      <c r="C1208" t="s">
        <v>130</v>
      </c>
      <c r="D1208" t="s">
        <v>978</v>
      </c>
      <c r="E1208">
        <v>18</v>
      </c>
      <c r="F1208">
        <v>1</v>
      </c>
      <c r="I1208" t="s">
        <v>47</v>
      </c>
    </row>
    <row r="1209" spans="1:13" x14ac:dyDescent="0.35">
      <c r="A1209" s="6">
        <v>45230</v>
      </c>
      <c r="B1209" t="s">
        <v>886</v>
      </c>
      <c r="C1209" t="s">
        <v>130</v>
      </c>
      <c r="D1209" t="s">
        <v>1412</v>
      </c>
      <c r="E1209">
        <v>35</v>
      </c>
      <c r="F1209">
        <v>5</v>
      </c>
      <c r="I1209" t="s">
        <v>47</v>
      </c>
    </row>
    <row r="1210" spans="1:13" x14ac:dyDescent="0.35">
      <c r="A1210" s="6">
        <v>45230</v>
      </c>
      <c r="B1210" t="s">
        <v>887</v>
      </c>
      <c r="C1210" t="s">
        <v>130</v>
      </c>
      <c r="D1210" t="s">
        <v>1412</v>
      </c>
      <c r="E1210">
        <v>12</v>
      </c>
      <c r="F1210">
        <v>1</v>
      </c>
      <c r="H1210" t="s">
        <v>47</v>
      </c>
    </row>
    <row r="1211" spans="1:13" x14ac:dyDescent="0.35">
      <c r="A1211" s="6">
        <v>45230</v>
      </c>
      <c r="B1211" t="s">
        <v>738</v>
      </c>
      <c r="C1211" t="s">
        <v>53</v>
      </c>
      <c r="D1211" t="s">
        <v>737</v>
      </c>
      <c r="E1211">
        <v>18</v>
      </c>
      <c r="F1211">
        <v>6</v>
      </c>
      <c r="I1211" t="s">
        <v>47</v>
      </c>
      <c r="J1211" t="s">
        <v>48</v>
      </c>
      <c r="K1211" t="s">
        <v>47</v>
      </c>
    </row>
    <row r="1212" spans="1:13" x14ac:dyDescent="0.35">
      <c r="A1212" s="6">
        <v>45230</v>
      </c>
      <c r="B1212" t="s">
        <v>888</v>
      </c>
      <c r="C1212" t="s">
        <v>64</v>
      </c>
      <c r="D1212" t="s">
        <v>585</v>
      </c>
      <c r="E1212">
        <v>17</v>
      </c>
      <c r="F1212">
        <v>4</v>
      </c>
      <c r="I1212" t="s">
        <v>47</v>
      </c>
      <c r="J1212" t="s">
        <v>48</v>
      </c>
      <c r="M1212" t="s">
        <v>47</v>
      </c>
    </row>
    <row r="1213" spans="1:13" x14ac:dyDescent="0.35">
      <c r="A1213" s="6">
        <v>45230</v>
      </c>
      <c r="B1213" t="s">
        <v>889</v>
      </c>
      <c r="C1213" t="s">
        <v>53</v>
      </c>
      <c r="D1213" t="s">
        <v>890</v>
      </c>
      <c r="E1213">
        <v>7</v>
      </c>
      <c r="F1213">
        <v>3</v>
      </c>
      <c r="I1213" t="s">
        <v>47</v>
      </c>
      <c r="J1213" t="s">
        <v>48</v>
      </c>
    </row>
    <row r="1214" spans="1:13" x14ac:dyDescent="0.35">
      <c r="A1214" s="6">
        <v>45230</v>
      </c>
      <c r="B1214" t="s">
        <v>301</v>
      </c>
      <c r="C1214" t="s">
        <v>130</v>
      </c>
      <c r="D1214" t="s">
        <v>1254</v>
      </c>
      <c r="E1214">
        <v>32</v>
      </c>
      <c r="F1214">
        <v>2</v>
      </c>
      <c r="I1214" t="s">
        <v>47</v>
      </c>
      <c r="J1214" t="s">
        <v>48</v>
      </c>
    </row>
    <row r="1215" spans="1:13" x14ac:dyDescent="0.35">
      <c r="A1215" s="6">
        <v>45230</v>
      </c>
      <c r="B1215" t="s">
        <v>891</v>
      </c>
      <c r="C1215" t="s">
        <v>130</v>
      </c>
      <c r="D1215">
        <v>10</v>
      </c>
      <c r="E1215">
        <v>6</v>
      </c>
      <c r="F1215">
        <v>5</v>
      </c>
      <c r="I1215" t="s">
        <v>47</v>
      </c>
      <c r="J1215" t="s">
        <v>48</v>
      </c>
    </row>
    <row r="1216" spans="1:13" x14ac:dyDescent="0.35">
      <c r="A1216" s="6">
        <v>45231</v>
      </c>
      <c r="B1216" t="s">
        <v>141</v>
      </c>
      <c r="C1216" t="s">
        <v>53</v>
      </c>
      <c r="D1216">
        <v>6</v>
      </c>
      <c r="E1216">
        <v>22</v>
      </c>
      <c r="F1216">
        <v>1</v>
      </c>
      <c r="G1216" t="s">
        <v>34</v>
      </c>
      <c r="L1216" t="s">
        <v>47</v>
      </c>
      <c r="M1216" t="s">
        <v>47</v>
      </c>
    </row>
    <row r="1217" spans="1:13" x14ac:dyDescent="0.35">
      <c r="A1217" s="6">
        <v>45231</v>
      </c>
      <c r="B1217" t="s">
        <v>792</v>
      </c>
      <c r="C1217" t="s">
        <v>46</v>
      </c>
      <c r="D1217">
        <v>7</v>
      </c>
      <c r="E1217">
        <v>24</v>
      </c>
      <c r="F1217">
        <v>2</v>
      </c>
      <c r="G1217" t="s">
        <v>92</v>
      </c>
    </row>
    <row r="1218" spans="1:13" x14ac:dyDescent="0.35">
      <c r="A1218" s="6">
        <v>45231</v>
      </c>
      <c r="B1218" t="s">
        <v>914</v>
      </c>
      <c r="C1218" t="s">
        <v>74</v>
      </c>
      <c r="D1218" t="s">
        <v>353</v>
      </c>
      <c r="E1218">
        <v>22</v>
      </c>
      <c r="F1218">
        <v>2</v>
      </c>
      <c r="I1218" t="s">
        <v>47</v>
      </c>
      <c r="J1218" t="s">
        <v>48</v>
      </c>
    </row>
    <row r="1219" spans="1:13" x14ac:dyDescent="0.35">
      <c r="A1219" s="6">
        <v>45231</v>
      </c>
      <c r="B1219" t="s">
        <v>914</v>
      </c>
      <c r="C1219" t="s">
        <v>74</v>
      </c>
      <c r="D1219" t="s">
        <v>353</v>
      </c>
      <c r="E1219">
        <v>22</v>
      </c>
      <c r="F1219">
        <v>2</v>
      </c>
      <c r="I1219" t="s">
        <v>47</v>
      </c>
      <c r="J1219" t="s">
        <v>48</v>
      </c>
    </row>
    <row r="1220" spans="1:13" x14ac:dyDescent="0.35">
      <c r="A1220" s="6">
        <v>45231</v>
      </c>
      <c r="B1220" t="s">
        <v>914</v>
      </c>
      <c r="C1220" t="s">
        <v>74</v>
      </c>
      <c r="D1220" t="s">
        <v>353</v>
      </c>
      <c r="E1220">
        <v>22</v>
      </c>
      <c r="F1220">
        <v>2</v>
      </c>
      <c r="I1220" t="s">
        <v>47</v>
      </c>
      <c r="J1220" t="s">
        <v>48</v>
      </c>
    </row>
    <row r="1221" spans="1:13" x14ac:dyDescent="0.35">
      <c r="A1221" s="6">
        <v>45231</v>
      </c>
      <c r="B1221" t="s">
        <v>914</v>
      </c>
      <c r="C1221" t="s">
        <v>74</v>
      </c>
      <c r="D1221" t="s">
        <v>353</v>
      </c>
      <c r="E1221">
        <v>22</v>
      </c>
      <c r="F1221">
        <v>2</v>
      </c>
      <c r="I1221" t="s">
        <v>47</v>
      </c>
      <c r="J1221" t="s">
        <v>48</v>
      </c>
    </row>
    <row r="1222" spans="1:13" x14ac:dyDescent="0.35">
      <c r="A1222" s="6">
        <v>45231</v>
      </c>
      <c r="B1222" t="s">
        <v>915</v>
      </c>
      <c r="C1222" t="s">
        <v>130</v>
      </c>
      <c r="D1222" t="s">
        <v>1309</v>
      </c>
      <c r="E1222">
        <v>20</v>
      </c>
      <c r="F1222">
        <v>2</v>
      </c>
      <c r="I1222" t="s">
        <v>47</v>
      </c>
      <c r="J1222" t="s">
        <v>48</v>
      </c>
    </row>
    <row r="1223" spans="1:13" x14ac:dyDescent="0.35">
      <c r="A1223" s="6">
        <v>45231</v>
      </c>
      <c r="B1223" t="s">
        <v>915</v>
      </c>
      <c r="C1223" t="s">
        <v>130</v>
      </c>
      <c r="D1223" t="s">
        <v>1309</v>
      </c>
      <c r="E1223">
        <v>20</v>
      </c>
      <c r="F1223">
        <v>2</v>
      </c>
      <c r="I1223" t="s">
        <v>47</v>
      </c>
      <c r="J1223" t="s">
        <v>48</v>
      </c>
    </row>
    <row r="1224" spans="1:13" x14ac:dyDescent="0.35">
      <c r="A1224" s="6">
        <v>45231</v>
      </c>
      <c r="B1224" t="s">
        <v>916</v>
      </c>
      <c r="C1224" t="s">
        <v>64</v>
      </c>
      <c r="D1224" t="s">
        <v>585</v>
      </c>
      <c r="E1224">
        <v>6</v>
      </c>
      <c r="F1224">
        <v>1</v>
      </c>
      <c r="I1224" t="s">
        <v>47</v>
      </c>
      <c r="M1224" t="s">
        <v>47</v>
      </c>
    </row>
    <row r="1225" spans="1:13" x14ac:dyDescent="0.35">
      <c r="A1225" s="6">
        <v>45231</v>
      </c>
      <c r="B1225" t="s">
        <v>141</v>
      </c>
      <c r="C1225" t="s">
        <v>53</v>
      </c>
      <c r="D1225">
        <v>6</v>
      </c>
      <c r="E1225">
        <v>20</v>
      </c>
      <c r="F1225">
        <v>1</v>
      </c>
      <c r="I1225" t="s">
        <v>47</v>
      </c>
      <c r="J1225" t="s">
        <v>48</v>
      </c>
      <c r="M1225" t="s">
        <v>47</v>
      </c>
    </row>
    <row r="1226" spans="1:13" x14ac:dyDescent="0.35">
      <c r="A1226" s="6">
        <v>45232</v>
      </c>
      <c r="B1226" t="s">
        <v>91</v>
      </c>
      <c r="C1226" t="s">
        <v>59</v>
      </c>
      <c r="D1226">
        <v>1</v>
      </c>
      <c r="E1226">
        <v>6</v>
      </c>
      <c r="F1226">
        <v>2</v>
      </c>
      <c r="I1226" t="s">
        <v>47</v>
      </c>
      <c r="J1226" t="s">
        <v>48</v>
      </c>
      <c r="M1226" t="s">
        <v>47</v>
      </c>
    </row>
    <row r="1227" spans="1:13" x14ac:dyDescent="0.35">
      <c r="A1227" s="6">
        <v>45232</v>
      </c>
      <c r="B1227" t="s">
        <v>897</v>
      </c>
      <c r="C1227" t="s">
        <v>130</v>
      </c>
      <c r="D1227" t="s">
        <v>1437</v>
      </c>
      <c r="E1227">
        <v>28</v>
      </c>
      <c r="F1227">
        <v>2</v>
      </c>
      <c r="I1227" t="s">
        <v>47</v>
      </c>
    </row>
    <row r="1228" spans="1:13" x14ac:dyDescent="0.35">
      <c r="A1228" s="6">
        <v>45232</v>
      </c>
      <c r="B1228" t="s">
        <v>898</v>
      </c>
      <c r="C1228" t="s">
        <v>121</v>
      </c>
      <c r="D1228">
        <v>1</v>
      </c>
      <c r="E1228">
        <v>20</v>
      </c>
      <c r="F1228">
        <v>2</v>
      </c>
      <c r="I1228" t="s">
        <v>47</v>
      </c>
      <c r="J1228" t="s">
        <v>360</v>
      </c>
      <c r="M1228" t="s">
        <v>47</v>
      </c>
    </row>
    <row r="1229" spans="1:13" x14ac:dyDescent="0.35">
      <c r="A1229" s="6">
        <v>45232</v>
      </c>
      <c r="B1229" t="s">
        <v>517</v>
      </c>
      <c r="C1229" t="s">
        <v>64</v>
      </c>
      <c r="D1229" t="s">
        <v>585</v>
      </c>
      <c r="E1229">
        <v>5</v>
      </c>
      <c r="F1229">
        <v>2</v>
      </c>
      <c r="I1229" t="s">
        <v>47</v>
      </c>
      <c r="J1229" t="s">
        <v>48</v>
      </c>
      <c r="M1229" t="s">
        <v>47</v>
      </c>
    </row>
    <row r="1230" spans="1:13" x14ac:dyDescent="0.35">
      <c r="A1230" s="6">
        <v>45232</v>
      </c>
      <c r="B1230" t="s">
        <v>899</v>
      </c>
      <c r="C1230" t="s">
        <v>64</v>
      </c>
      <c r="D1230" t="s">
        <v>585</v>
      </c>
      <c r="E1230">
        <v>14</v>
      </c>
      <c r="F1230">
        <v>3</v>
      </c>
      <c r="I1230" t="s">
        <v>47</v>
      </c>
      <c r="J1230" t="s">
        <v>48</v>
      </c>
      <c r="M1230" t="s">
        <v>47</v>
      </c>
    </row>
    <row r="1231" spans="1:13" x14ac:dyDescent="0.35">
      <c r="A1231" s="6">
        <v>45233</v>
      </c>
      <c r="B1231" t="s">
        <v>225</v>
      </c>
      <c r="C1231" t="s">
        <v>225</v>
      </c>
      <c r="D1231">
        <v>4</v>
      </c>
      <c r="E1231">
        <v>1</v>
      </c>
      <c r="F1231">
        <v>1</v>
      </c>
      <c r="I1231" t="s">
        <v>47</v>
      </c>
      <c r="J1231" t="s">
        <v>220</v>
      </c>
      <c r="M1231" t="s">
        <v>47</v>
      </c>
    </row>
    <row r="1232" spans="1:13" x14ac:dyDescent="0.35">
      <c r="A1232" s="6">
        <v>45234</v>
      </c>
      <c r="B1232" t="s">
        <v>904</v>
      </c>
      <c r="C1232" t="s">
        <v>130</v>
      </c>
      <c r="D1232" t="s">
        <v>1255</v>
      </c>
      <c r="E1232">
        <v>14</v>
      </c>
      <c r="F1232">
        <v>2</v>
      </c>
      <c r="I1232" t="s">
        <v>47</v>
      </c>
      <c r="J1232" t="s">
        <v>48</v>
      </c>
    </row>
    <row r="1233" spans="1:13" x14ac:dyDescent="0.35">
      <c r="A1233" s="6">
        <v>45236</v>
      </c>
      <c r="B1233" t="s">
        <v>900</v>
      </c>
      <c r="C1233" t="s">
        <v>130</v>
      </c>
      <c r="D1233" t="s">
        <v>1254</v>
      </c>
      <c r="E1233">
        <v>22</v>
      </c>
      <c r="F1233">
        <v>2</v>
      </c>
      <c r="I1233" t="s">
        <v>47</v>
      </c>
      <c r="J1233" t="s">
        <v>48</v>
      </c>
    </row>
    <row r="1234" spans="1:13" x14ac:dyDescent="0.35">
      <c r="A1234" s="6">
        <v>45236</v>
      </c>
      <c r="B1234" t="s">
        <v>901</v>
      </c>
      <c r="C1234" t="s">
        <v>59</v>
      </c>
      <c r="D1234">
        <v>2</v>
      </c>
      <c r="E1234">
        <v>1</v>
      </c>
      <c r="F1234">
        <v>1</v>
      </c>
      <c r="I1234" t="s">
        <v>47</v>
      </c>
      <c r="J1234" t="s">
        <v>48</v>
      </c>
    </row>
    <row r="1235" spans="1:13" x14ac:dyDescent="0.35">
      <c r="A1235" s="6">
        <v>45236</v>
      </c>
      <c r="B1235" t="s">
        <v>902</v>
      </c>
      <c r="C1235" t="s">
        <v>46</v>
      </c>
      <c r="D1235">
        <v>9</v>
      </c>
      <c r="E1235">
        <v>10</v>
      </c>
      <c r="F1235">
        <v>2</v>
      </c>
      <c r="I1235" t="s">
        <v>47</v>
      </c>
      <c r="J1235" t="s">
        <v>481</v>
      </c>
    </row>
    <row r="1236" spans="1:13" x14ac:dyDescent="0.35">
      <c r="A1236" s="6">
        <v>45236</v>
      </c>
      <c r="B1236" t="s">
        <v>903</v>
      </c>
      <c r="C1236" t="s">
        <v>53</v>
      </c>
      <c r="D1236">
        <v>6</v>
      </c>
      <c r="E1236">
        <v>18</v>
      </c>
      <c r="F1236">
        <v>2</v>
      </c>
      <c r="I1236" t="s">
        <v>47</v>
      </c>
      <c r="J1236" t="s">
        <v>220</v>
      </c>
      <c r="M1236" t="s">
        <v>47</v>
      </c>
    </row>
    <row r="1237" spans="1:13" x14ac:dyDescent="0.35">
      <c r="A1237" s="6">
        <v>45236</v>
      </c>
      <c r="B1237" t="s">
        <v>468</v>
      </c>
      <c r="C1237" t="s">
        <v>46</v>
      </c>
      <c r="D1237">
        <v>7</v>
      </c>
      <c r="E1237">
        <v>22</v>
      </c>
      <c r="F1237">
        <v>2</v>
      </c>
      <c r="I1237" t="s">
        <v>47</v>
      </c>
      <c r="M1237" t="s">
        <v>47</v>
      </c>
    </row>
    <row r="1238" spans="1:13" x14ac:dyDescent="0.35">
      <c r="A1238" s="6">
        <v>45236</v>
      </c>
      <c r="B1238" t="s">
        <v>468</v>
      </c>
      <c r="C1238" t="s">
        <v>46</v>
      </c>
      <c r="D1238">
        <v>7</v>
      </c>
      <c r="E1238">
        <v>22</v>
      </c>
      <c r="F1238">
        <v>2</v>
      </c>
      <c r="I1238" t="s">
        <v>47</v>
      </c>
      <c r="M1238" t="s">
        <v>47</v>
      </c>
    </row>
    <row r="1239" spans="1:13" x14ac:dyDescent="0.35">
      <c r="A1239" s="6">
        <v>45237</v>
      </c>
      <c r="B1239" t="s">
        <v>768</v>
      </c>
      <c r="C1239" t="s">
        <v>53</v>
      </c>
      <c r="D1239">
        <v>5</v>
      </c>
      <c r="E1239">
        <v>1</v>
      </c>
      <c r="F1239">
        <v>1</v>
      </c>
      <c r="I1239" t="s">
        <v>47</v>
      </c>
      <c r="J1239" t="s">
        <v>48</v>
      </c>
    </row>
    <row r="1240" spans="1:13" x14ac:dyDescent="0.35">
      <c r="A1240" s="6">
        <v>45237</v>
      </c>
      <c r="B1240" t="s">
        <v>303</v>
      </c>
      <c r="C1240" t="s">
        <v>130</v>
      </c>
      <c r="D1240" t="s">
        <v>1254</v>
      </c>
      <c r="E1240">
        <v>14</v>
      </c>
      <c r="F1240">
        <v>1</v>
      </c>
      <c r="I1240" t="s">
        <v>47</v>
      </c>
      <c r="J1240" t="s">
        <v>48</v>
      </c>
    </row>
    <row r="1241" spans="1:13" x14ac:dyDescent="0.35">
      <c r="A1241" s="6">
        <v>45237</v>
      </c>
      <c r="B1241" t="s">
        <v>469</v>
      </c>
      <c r="C1241" t="s">
        <v>130</v>
      </c>
      <c r="D1241" t="s">
        <v>1254</v>
      </c>
      <c r="E1241">
        <v>29</v>
      </c>
      <c r="F1241">
        <v>2</v>
      </c>
      <c r="I1241" t="s">
        <v>47</v>
      </c>
      <c r="J1241" t="s">
        <v>48</v>
      </c>
    </row>
    <row r="1242" spans="1:13" x14ac:dyDescent="0.35">
      <c r="A1242" s="6">
        <v>45237</v>
      </c>
      <c r="B1242" t="s">
        <v>60</v>
      </c>
      <c r="C1242" t="s">
        <v>130</v>
      </c>
      <c r="D1242" t="s">
        <v>978</v>
      </c>
      <c r="E1242">
        <v>25</v>
      </c>
      <c r="F1242">
        <v>1</v>
      </c>
      <c r="I1242" t="s">
        <v>47</v>
      </c>
      <c r="J1242" t="s">
        <v>48</v>
      </c>
      <c r="M1242" t="s">
        <v>47</v>
      </c>
    </row>
    <row r="1243" spans="1:13" x14ac:dyDescent="0.35">
      <c r="A1243" s="6">
        <v>45238</v>
      </c>
      <c r="B1243" t="s">
        <v>259</v>
      </c>
      <c r="C1243" t="s">
        <v>53</v>
      </c>
      <c r="D1243" t="s">
        <v>822</v>
      </c>
      <c r="E1243">
        <v>10</v>
      </c>
      <c r="F1243">
        <v>4</v>
      </c>
      <c r="G1243" t="s">
        <v>649</v>
      </c>
      <c r="K1243" t="s">
        <v>47</v>
      </c>
      <c r="M1243" t="s">
        <v>47</v>
      </c>
    </row>
    <row r="1244" spans="1:13" x14ac:dyDescent="0.35">
      <c r="A1244" s="6">
        <v>45238</v>
      </c>
      <c r="B1244" t="s">
        <v>259</v>
      </c>
      <c r="C1244" t="s">
        <v>53</v>
      </c>
      <c r="D1244">
        <v>4</v>
      </c>
      <c r="E1244">
        <v>23</v>
      </c>
      <c r="F1244">
        <v>2</v>
      </c>
      <c r="G1244" t="s">
        <v>98</v>
      </c>
      <c r="L1244" t="s">
        <v>47</v>
      </c>
      <c r="M1244" t="s">
        <v>47</v>
      </c>
    </row>
    <row r="1245" spans="1:13" x14ac:dyDescent="0.35">
      <c r="A1245" s="6">
        <v>45238</v>
      </c>
      <c r="B1245" t="s">
        <v>259</v>
      </c>
      <c r="C1245" t="s">
        <v>53</v>
      </c>
      <c r="D1245">
        <v>4</v>
      </c>
      <c r="E1245">
        <v>23</v>
      </c>
      <c r="F1245">
        <v>2</v>
      </c>
      <c r="G1245" t="s">
        <v>293</v>
      </c>
      <c r="L1245" t="s">
        <v>47</v>
      </c>
      <c r="M1245" t="s">
        <v>47</v>
      </c>
    </row>
    <row r="1246" spans="1:13" x14ac:dyDescent="0.35">
      <c r="A1246" s="6">
        <v>45238</v>
      </c>
      <c r="B1246" t="s">
        <v>783</v>
      </c>
      <c r="C1246" t="s">
        <v>74</v>
      </c>
      <c r="D1246" t="s">
        <v>242</v>
      </c>
      <c r="E1246">
        <v>7</v>
      </c>
      <c r="F1246">
        <v>5</v>
      </c>
      <c r="I1246" t="s">
        <v>47</v>
      </c>
      <c r="J1246" t="s">
        <v>48</v>
      </c>
    </row>
    <row r="1247" spans="1:13" x14ac:dyDescent="0.35">
      <c r="A1247" s="6">
        <v>45238</v>
      </c>
      <c r="B1247" t="s">
        <v>469</v>
      </c>
      <c r="C1247" t="s">
        <v>130</v>
      </c>
      <c r="D1247" t="s">
        <v>1254</v>
      </c>
      <c r="E1247">
        <v>28</v>
      </c>
      <c r="F1247">
        <v>2</v>
      </c>
      <c r="I1247" t="s">
        <v>47</v>
      </c>
      <c r="J1247" t="s">
        <v>48</v>
      </c>
    </row>
    <row r="1248" spans="1:13" x14ac:dyDescent="0.35">
      <c r="A1248" s="6">
        <v>45238</v>
      </c>
      <c r="B1248" t="s">
        <v>512</v>
      </c>
      <c r="C1248" t="s">
        <v>53</v>
      </c>
      <c r="D1248" t="s">
        <v>890</v>
      </c>
      <c r="E1248">
        <v>11</v>
      </c>
      <c r="F1248">
        <v>4</v>
      </c>
      <c r="I1248" t="s">
        <v>47</v>
      </c>
      <c r="J1248" t="s">
        <v>48</v>
      </c>
      <c r="M1248" t="s">
        <v>47</v>
      </c>
    </row>
    <row r="1249" spans="1:13" x14ac:dyDescent="0.35">
      <c r="A1249" s="6">
        <v>45238</v>
      </c>
      <c r="B1249" t="s">
        <v>347</v>
      </c>
      <c r="C1249" t="s">
        <v>59</v>
      </c>
      <c r="D1249">
        <v>2</v>
      </c>
      <c r="E1249">
        <v>2</v>
      </c>
      <c r="F1249">
        <v>1</v>
      </c>
      <c r="I1249" t="s">
        <v>47</v>
      </c>
      <c r="J1249" t="s">
        <v>48</v>
      </c>
      <c r="M1249" t="s">
        <v>47</v>
      </c>
    </row>
    <row r="1250" spans="1:13" x14ac:dyDescent="0.35">
      <c r="A1250" s="6">
        <v>45238</v>
      </c>
      <c r="B1250" t="s">
        <v>906</v>
      </c>
      <c r="C1250" t="s">
        <v>46</v>
      </c>
      <c r="D1250">
        <v>9</v>
      </c>
      <c r="E1250">
        <v>5</v>
      </c>
      <c r="F1250">
        <v>2</v>
      </c>
      <c r="I1250" t="s">
        <v>47</v>
      </c>
      <c r="J1250" t="s">
        <v>170</v>
      </c>
    </row>
    <row r="1251" spans="1:13" x14ac:dyDescent="0.35">
      <c r="A1251" s="6">
        <v>45238</v>
      </c>
      <c r="B1251" t="s">
        <v>259</v>
      </c>
      <c r="C1251" t="s">
        <v>53</v>
      </c>
      <c r="D1251">
        <v>4</v>
      </c>
      <c r="E1251">
        <v>23</v>
      </c>
      <c r="F1251">
        <v>1</v>
      </c>
      <c r="I1251" t="s">
        <v>47</v>
      </c>
      <c r="M1251" t="s">
        <v>47</v>
      </c>
    </row>
    <row r="1252" spans="1:13" x14ac:dyDescent="0.35">
      <c r="A1252" s="6">
        <v>45238</v>
      </c>
      <c r="B1252" t="s">
        <v>259</v>
      </c>
      <c r="C1252" t="s">
        <v>53</v>
      </c>
      <c r="D1252">
        <v>4</v>
      </c>
      <c r="E1252">
        <v>18</v>
      </c>
      <c r="F1252">
        <v>1</v>
      </c>
      <c r="G1252" t="s">
        <v>98</v>
      </c>
      <c r="M1252" t="s">
        <v>47</v>
      </c>
    </row>
    <row r="1253" spans="1:13" x14ac:dyDescent="0.35">
      <c r="A1253" s="6">
        <v>45238</v>
      </c>
      <c r="B1253" t="s">
        <v>957</v>
      </c>
      <c r="C1253" t="s">
        <v>130</v>
      </c>
      <c r="D1253" t="s">
        <v>930</v>
      </c>
      <c r="E1253">
        <v>25</v>
      </c>
      <c r="F1253">
        <v>1</v>
      </c>
      <c r="I1253" t="s">
        <v>47</v>
      </c>
      <c r="J1253" t="s">
        <v>48</v>
      </c>
    </row>
    <row r="1254" spans="1:13" x14ac:dyDescent="0.35">
      <c r="A1254" s="6">
        <v>45238</v>
      </c>
      <c r="B1254" t="s">
        <v>957</v>
      </c>
      <c r="C1254" t="s">
        <v>130</v>
      </c>
      <c r="D1254" t="s">
        <v>930</v>
      </c>
      <c r="E1254">
        <v>25</v>
      </c>
      <c r="F1254">
        <v>1</v>
      </c>
      <c r="I1254" t="s">
        <v>47</v>
      </c>
      <c r="J1254" t="s">
        <v>48</v>
      </c>
    </row>
    <row r="1255" spans="1:13" x14ac:dyDescent="0.35">
      <c r="A1255" s="6">
        <v>45238</v>
      </c>
      <c r="B1255" t="s">
        <v>957</v>
      </c>
      <c r="C1255" t="s">
        <v>130</v>
      </c>
      <c r="D1255" t="s">
        <v>930</v>
      </c>
      <c r="E1255">
        <v>25</v>
      </c>
      <c r="F1255">
        <v>1</v>
      </c>
      <c r="I1255" t="s">
        <v>47</v>
      </c>
      <c r="J1255" t="s">
        <v>48</v>
      </c>
    </row>
    <row r="1256" spans="1:13" x14ac:dyDescent="0.35">
      <c r="A1256" s="6">
        <v>45238</v>
      </c>
      <c r="B1256" t="s">
        <v>957</v>
      </c>
      <c r="C1256" t="s">
        <v>130</v>
      </c>
      <c r="D1256" t="s">
        <v>930</v>
      </c>
      <c r="E1256">
        <v>25</v>
      </c>
      <c r="F1256">
        <v>1</v>
      </c>
      <c r="I1256" t="s">
        <v>47</v>
      </c>
      <c r="J1256" t="s">
        <v>48</v>
      </c>
    </row>
    <row r="1257" spans="1:13" x14ac:dyDescent="0.35">
      <c r="A1257" s="6">
        <v>45238</v>
      </c>
      <c r="B1257" t="s">
        <v>957</v>
      </c>
      <c r="C1257" t="s">
        <v>130</v>
      </c>
      <c r="D1257" t="s">
        <v>930</v>
      </c>
      <c r="E1257">
        <v>25</v>
      </c>
      <c r="F1257">
        <v>1</v>
      </c>
      <c r="I1257" t="s">
        <v>47</v>
      </c>
      <c r="J1257" t="s">
        <v>48</v>
      </c>
    </row>
    <row r="1258" spans="1:13" x14ac:dyDescent="0.35">
      <c r="A1258" s="6">
        <v>45238</v>
      </c>
      <c r="B1258" t="s">
        <v>957</v>
      </c>
      <c r="C1258" t="s">
        <v>130</v>
      </c>
      <c r="D1258" t="s">
        <v>930</v>
      </c>
      <c r="E1258">
        <v>25</v>
      </c>
      <c r="F1258">
        <v>1</v>
      </c>
      <c r="I1258" t="s">
        <v>47</v>
      </c>
      <c r="J1258" t="s">
        <v>48</v>
      </c>
    </row>
    <row r="1259" spans="1:13" x14ac:dyDescent="0.35">
      <c r="A1259" s="6">
        <v>45238</v>
      </c>
      <c r="B1259" t="s">
        <v>957</v>
      </c>
      <c r="C1259" t="s">
        <v>130</v>
      </c>
      <c r="D1259" t="s">
        <v>930</v>
      </c>
      <c r="E1259">
        <v>25</v>
      </c>
      <c r="F1259">
        <v>1</v>
      </c>
      <c r="I1259" t="s">
        <v>47</v>
      </c>
      <c r="J1259" t="s">
        <v>48</v>
      </c>
    </row>
    <row r="1260" spans="1:13" x14ac:dyDescent="0.35">
      <c r="A1260" s="6">
        <v>45238</v>
      </c>
      <c r="B1260" t="s">
        <v>957</v>
      </c>
      <c r="C1260" t="s">
        <v>130</v>
      </c>
      <c r="D1260" t="s">
        <v>930</v>
      </c>
      <c r="E1260">
        <v>25</v>
      </c>
      <c r="F1260">
        <v>1</v>
      </c>
      <c r="I1260" t="s">
        <v>47</v>
      </c>
      <c r="J1260" t="s">
        <v>48</v>
      </c>
    </row>
    <row r="1261" spans="1:13" x14ac:dyDescent="0.35">
      <c r="A1261" s="6">
        <v>45239</v>
      </c>
      <c r="B1261" t="s">
        <v>823</v>
      </c>
      <c r="C1261" t="s">
        <v>53</v>
      </c>
      <c r="D1261" t="s">
        <v>183</v>
      </c>
      <c r="E1261">
        <v>28</v>
      </c>
      <c r="F1261">
        <v>2</v>
      </c>
      <c r="G1261" t="s">
        <v>34</v>
      </c>
    </row>
    <row r="1262" spans="1:13" x14ac:dyDescent="0.35">
      <c r="A1262" s="6">
        <v>45239</v>
      </c>
      <c r="B1262" t="s">
        <v>823</v>
      </c>
      <c r="C1262" t="s">
        <v>53</v>
      </c>
      <c r="D1262" t="s">
        <v>183</v>
      </c>
      <c r="E1262">
        <v>28</v>
      </c>
      <c r="F1262">
        <v>2</v>
      </c>
      <c r="G1262" t="s">
        <v>34</v>
      </c>
    </row>
    <row r="1263" spans="1:13" x14ac:dyDescent="0.35">
      <c r="A1263" s="6">
        <v>45239</v>
      </c>
      <c r="B1263" t="s">
        <v>375</v>
      </c>
      <c r="C1263" t="s">
        <v>46</v>
      </c>
      <c r="D1263">
        <v>9</v>
      </c>
      <c r="E1263">
        <v>17</v>
      </c>
      <c r="F1263">
        <v>1</v>
      </c>
      <c r="I1263" t="s">
        <v>47</v>
      </c>
      <c r="J1263" t="s">
        <v>170</v>
      </c>
      <c r="M1263" t="s">
        <v>47</v>
      </c>
    </row>
    <row r="1264" spans="1:13" x14ac:dyDescent="0.35">
      <c r="A1264" s="6">
        <v>45239</v>
      </c>
      <c r="B1264" t="s">
        <v>375</v>
      </c>
      <c r="C1264" t="s">
        <v>46</v>
      </c>
      <c r="D1264">
        <v>7</v>
      </c>
      <c r="E1264">
        <v>20</v>
      </c>
      <c r="F1264">
        <v>1</v>
      </c>
      <c r="I1264" t="s">
        <v>47</v>
      </c>
      <c r="J1264" t="s">
        <v>170</v>
      </c>
      <c r="M1264" t="s">
        <v>47</v>
      </c>
    </row>
    <row r="1265" spans="1:13" x14ac:dyDescent="0.35">
      <c r="A1265" s="6">
        <v>45239</v>
      </c>
      <c r="B1265" t="s">
        <v>896</v>
      </c>
      <c r="C1265" t="s">
        <v>46</v>
      </c>
      <c r="D1265">
        <v>10</v>
      </c>
      <c r="E1265">
        <v>25</v>
      </c>
      <c r="F1265">
        <v>2</v>
      </c>
      <c r="I1265" t="s">
        <v>57</v>
      </c>
      <c r="J1265" t="s">
        <v>624</v>
      </c>
    </row>
    <row r="1266" spans="1:13" x14ac:dyDescent="0.35">
      <c r="A1266" s="6">
        <v>45239</v>
      </c>
      <c r="B1266" t="s">
        <v>896</v>
      </c>
      <c r="C1266" t="s">
        <v>46</v>
      </c>
      <c r="D1266">
        <v>10</v>
      </c>
      <c r="E1266">
        <v>25</v>
      </c>
      <c r="F1266">
        <v>2</v>
      </c>
      <c r="I1266" t="s">
        <v>57</v>
      </c>
      <c r="J1266" t="s">
        <v>624</v>
      </c>
    </row>
    <row r="1267" spans="1:13" x14ac:dyDescent="0.35">
      <c r="A1267" s="6">
        <v>45239</v>
      </c>
      <c r="B1267" t="s">
        <v>896</v>
      </c>
      <c r="C1267" t="s">
        <v>46</v>
      </c>
      <c r="D1267">
        <v>10</v>
      </c>
      <c r="E1267">
        <v>25</v>
      </c>
      <c r="F1267">
        <v>2</v>
      </c>
      <c r="I1267" t="s">
        <v>57</v>
      </c>
      <c r="J1267" t="s">
        <v>624</v>
      </c>
    </row>
    <row r="1268" spans="1:13" x14ac:dyDescent="0.35">
      <c r="A1268" s="6">
        <v>45239</v>
      </c>
      <c r="B1268" t="s">
        <v>896</v>
      </c>
      <c r="C1268" t="s">
        <v>46</v>
      </c>
      <c r="D1268">
        <v>10</v>
      </c>
      <c r="E1268">
        <v>25</v>
      </c>
      <c r="F1268">
        <v>2</v>
      </c>
      <c r="I1268" t="s">
        <v>57</v>
      </c>
      <c r="J1268" t="s">
        <v>624</v>
      </c>
    </row>
    <row r="1269" spans="1:13" x14ac:dyDescent="0.35">
      <c r="A1269" s="6">
        <v>45239</v>
      </c>
      <c r="B1269" t="s">
        <v>896</v>
      </c>
      <c r="C1269" t="s">
        <v>46</v>
      </c>
      <c r="D1269">
        <v>10</v>
      </c>
      <c r="E1269">
        <v>25</v>
      </c>
      <c r="F1269">
        <v>2</v>
      </c>
      <c r="I1269" t="s">
        <v>57</v>
      </c>
      <c r="J1269" t="s">
        <v>624</v>
      </c>
    </row>
    <row r="1270" spans="1:13" x14ac:dyDescent="0.35">
      <c r="A1270" s="6">
        <v>45239</v>
      </c>
      <c r="B1270" t="s">
        <v>896</v>
      </c>
      <c r="C1270" t="s">
        <v>46</v>
      </c>
      <c r="D1270">
        <v>10</v>
      </c>
      <c r="E1270">
        <v>25</v>
      </c>
      <c r="F1270">
        <v>2</v>
      </c>
      <c r="I1270" t="s">
        <v>57</v>
      </c>
      <c r="J1270" t="s">
        <v>624</v>
      </c>
    </row>
    <row r="1271" spans="1:13" x14ac:dyDescent="0.35">
      <c r="A1271" s="6">
        <v>45239</v>
      </c>
      <c r="B1271" t="s">
        <v>896</v>
      </c>
      <c r="C1271" t="s">
        <v>46</v>
      </c>
      <c r="D1271">
        <v>10</v>
      </c>
      <c r="E1271">
        <v>25</v>
      </c>
      <c r="F1271">
        <v>2</v>
      </c>
      <c r="I1271" t="s">
        <v>57</v>
      </c>
      <c r="J1271" t="s">
        <v>624</v>
      </c>
    </row>
    <row r="1272" spans="1:13" x14ac:dyDescent="0.35">
      <c r="A1272" s="6">
        <v>45239</v>
      </c>
      <c r="B1272" t="s">
        <v>905</v>
      </c>
      <c r="C1272" t="s">
        <v>130</v>
      </c>
      <c r="D1272" t="s">
        <v>1435</v>
      </c>
      <c r="E1272">
        <v>22</v>
      </c>
      <c r="F1272">
        <v>2</v>
      </c>
      <c r="I1272" t="s">
        <v>47</v>
      </c>
      <c r="J1272" t="s">
        <v>48</v>
      </c>
    </row>
    <row r="1273" spans="1:13" x14ac:dyDescent="0.35">
      <c r="A1273" s="6">
        <v>45239</v>
      </c>
      <c r="B1273" t="s">
        <v>905</v>
      </c>
      <c r="C1273" t="s">
        <v>130</v>
      </c>
      <c r="D1273" t="s">
        <v>1435</v>
      </c>
      <c r="E1273">
        <v>22</v>
      </c>
      <c r="F1273">
        <v>2</v>
      </c>
      <c r="I1273" t="s">
        <v>47</v>
      </c>
      <c r="J1273" t="s">
        <v>48</v>
      </c>
    </row>
    <row r="1274" spans="1:13" x14ac:dyDescent="0.35">
      <c r="A1274" s="6">
        <v>45239</v>
      </c>
      <c r="B1274" t="s">
        <v>904</v>
      </c>
      <c r="C1274" t="s">
        <v>130</v>
      </c>
      <c r="D1274" t="s">
        <v>1255</v>
      </c>
      <c r="E1274">
        <v>17</v>
      </c>
      <c r="F1274">
        <v>1</v>
      </c>
      <c r="I1274" t="s">
        <v>47</v>
      </c>
      <c r="J1274" t="s">
        <v>48</v>
      </c>
    </row>
    <row r="1275" spans="1:13" x14ac:dyDescent="0.35">
      <c r="A1275" s="6">
        <v>45239</v>
      </c>
      <c r="B1275" t="s">
        <v>904</v>
      </c>
      <c r="C1275" t="s">
        <v>130</v>
      </c>
      <c r="D1275" t="s">
        <v>1255</v>
      </c>
      <c r="E1275">
        <v>17</v>
      </c>
      <c r="F1275">
        <v>1</v>
      </c>
      <c r="I1275" t="s">
        <v>47</v>
      </c>
      <c r="J1275" t="s">
        <v>48</v>
      </c>
    </row>
    <row r="1276" spans="1:13" x14ac:dyDescent="0.35">
      <c r="A1276" s="6">
        <v>45240</v>
      </c>
      <c r="B1276" t="s">
        <v>894</v>
      </c>
      <c r="C1276" t="s">
        <v>46</v>
      </c>
      <c r="D1276" t="s">
        <v>390</v>
      </c>
      <c r="E1276">
        <v>20</v>
      </c>
      <c r="F1276">
        <v>2</v>
      </c>
      <c r="I1276" t="s">
        <v>47</v>
      </c>
      <c r="J1276" t="s">
        <v>48</v>
      </c>
    </row>
    <row r="1277" spans="1:13" x14ac:dyDescent="0.35">
      <c r="A1277" s="6">
        <v>45240</v>
      </c>
      <c r="B1277" t="s">
        <v>894</v>
      </c>
      <c r="C1277" t="s">
        <v>46</v>
      </c>
      <c r="D1277" t="s">
        <v>390</v>
      </c>
      <c r="E1277">
        <v>20</v>
      </c>
      <c r="F1277">
        <v>2</v>
      </c>
      <c r="I1277" t="s">
        <v>47</v>
      </c>
      <c r="J1277" t="s">
        <v>48</v>
      </c>
    </row>
    <row r="1278" spans="1:13" x14ac:dyDescent="0.35">
      <c r="A1278" s="6">
        <v>45240</v>
      </c>
      <c r="B1278" t="s">
        <v>818</v>
      </c>
      <c r="C1278" t="s">
        <v>46</v>
      </c>
      <c r="D1278" t="s">
        <v>895</v>
      </c>
      <c r="E1278">
        <v>5</v>
      </c>
      <c r="F1278">
        <v>4</v>
      </c>
      <c r="I1278" t="s">
        <v>47</v>
      </c>
      <c r="J1278" t="s">
        <v>48</v>
      </c>
    </row>
    <row r="1279" spans="1:13" x14ac:dyDescent="0.35">
      <c r="A1279" s="6">
        <v>45240</v>
      </c>
      <c r="B1279" t="s">
        <v>864</v>
      </c>
      <c r="C1279" t="s">
        <v>225</v>
      </c>
      <c r="D1279" t="s">
        <v>866</v>
      </c>
      <c r="E1279">
        <v>4</v>
      </c>
      <c r="F1279">
        <v>2</v>
      </c>
      <c r="I1279" t="s">
        <v>47</v>
      </c>
      <c r="J1279" t="s">
        <v>48</v>
      </c>
    </row>
    <row r="1280" spans="1:13" x14ac:dyDescent="0.35">
      <c r="A1280" s="6">
        <v>45240</v>
      </c>
      <c r="B1280" t="s">
        <v>512</v>
      </c>
      <c r="C1280" t="s">
        <v>53</v>
      </c>
      <c r="D1280">
        <v>4</v>
      </c>
      <c r="E1280">
        <v>26</v>
      </c>
      <c r="F1280">
        <v>3</v>
      </c>
      <c r="I1280" t="s">
        <v>47</v>
      </c>
      <c r="J1280" t="s">
        <v>48</v>
      </c>
      <c r="M1280" t="s">
        <v>47</v>
      </c>
    </row>
    <row r="1281" spans="1:13" x14ac:dyDescent="0.35">
      <c r="A1281" s="6">
        <v>45240</v>
      </c>
      <c r="B1281" t="s">
        <v>917</v>
      </c>
      <c r="C1281" t="s">
        <v>130</v>
      </c>
      <c r="D1281" t="s">
        <v>158</v>
      </c>
      <c r="E1281">
        <v>8</v>
      </c>
      <c r="F1281">
        <v>2</v>
      </c>
      <c r="I1281" t="s">
        <v>47</v>
      </c>
      <c r="J1281" t="s">
        <v>48</v>
      </c>
      <c r="M1281" t="s">
        <v>47</v>
      </c>
    </row>
    <row r="1282" spans="1:13" x14ac:dyDescent="0.35">
      <c r="A1282" s="6">
        <v>45243</v>
      </c>
      <c r="B1282" t="s">
        <v>824</v>
      </c>
      <c r="C1282" t="s">
        <v>53</v>
      </c>
      <c r="D1282">
        <v>4</v>
      </c>
      <c r="E1282">
        <v>26</v>
      </c>
      <c r="F1282">
        <v>2</v>
      </c>
      <c r="G1282" t="s">
        <v>34</v>
      </c>
    </row>
    <row r="1283" spans="1:13" x14ac:dyDescent="0.35">
      <c r="A1283" s="6">
        <v>45243</v>
      </c>
      <c r="B1283" t="s">
        <v>824</v>
      </c>
      <c r="C1283" t="s">
        <v>53</v>
      </c>
      <c r="D1283">
        <v>4</v>
      </c>
      <c r="E1283">
        <v>26</v>
      </c>
      <c r="F1283">
        <v>2</v>
      </c>
      <c r="G1283" t="s">
        <v>34</v>
      </c>
    </row>
    <row r="1284" spans="1:13" x14ac:dyDescent="0.35">
      <c r="A1284" s="6">
        <v>45243</v>
      </c>
      <c r="B1284" t="s">
        <v>225</v>
      </c>
      <c r="C1284" t="s">
        <v>225</v>
      </c>
      <c r="D1284" t="s">
        <v>723</v>
      </c>
      <c r="E1284">
        <v>16</v>
      </c>
      <c r="F1284">
        <v>16</v>
      </c>
      <c r="G1284" t="s">
        <v>38</v>
      </c>
    </row>
    <row r="1285" spans="1:13" x14ac:dyDescent="0.35">
      <c r="A1285" s="6">
        <v>45243</v>
      </c>
      <c r="B1285" t="s">
        <v>225</v>
      </c>
      <c r="C1285" t="s">
        <v>225</v>
      </c>
      <c r="D1285" t="s">
        <v>723</v>
      </c>
      <c r="E1285">
        <v>16</v>
      </c>
      <c r="F1285">
        <v>16</v>
      </c>
      <c r="G1285" t="s">
        <v>38</v>
      </c>
    </row>
    <row r="1286" spans="1:13" x14ac:dyDescent="0.35">
      <c r="A1286" s="6">
        <v>45243</v>
      </c>
      <c r="B1286" t="s">
        <v>824</v>
      </c>
      <c r="C1286" t="s">
        <v>53</v>
      </c>
      <c r="D1286">
        <v>4</v>
      </c>
      <c r="E1286">
        <v>25</v>
      </c>
      <c r="F1286">
        <v>2</v>
      </c>
      <c r="I1286" t="s">
        <v>47</v>
      </c>
      <c r="J1286" t="s">
        <v>48</v>
      </c>
      <c r="M1286" t="s">
        <v>47</v>
      </c>
    </row>
    <row r="1287" spans="1:13" x14ac:dyDescent="0.35">
      <c r="A1287" s="6">
        <v>45243</v>
      </c>
      <c r="B1287" t="s">
        <v>347</v>
      </c>
      <c r="C1287" t="s">
        <v>59</v>
      </c>
      <c r="D1287" t="s">
        <v>200</v>
      </c>
      <c r="E1287">
        <v>17</v>
      </c>
      <c r="F1287">
        <v>4</v>
      </c>
      <c r="I1287" t="s">
        <v>47</v>
      </c>
      <c r="J1287" t="s">
        <v>360</v>
      </c>
      <c r="M1287" t="s">
        <v>47</v>
      </c>
    </row>
    <row r="1288" spans="1:13" x14ac:dyDescent="0.35">
      <c r="A1288" s="6">
        <v>45243</v>
      </c>
      <c r="B1288" t="s">
        <v>824</v>
      </c>
      <c r="C1288" t="s">
        <v>53</v>
      </c>
      <c r="D1288">
        <v>4</v>
      </c>
      <c r="E1288">
        <v>26</v>
      </c>
      <c r="F1288">
        <v>2</v>
      </c>
      <c r="I1288" t="s">
        <v>47</v>
      </c>
      <c r="M1288" t="s">
        <v>47</v>
      </c>
    </row>
    <row r="1289" spans="1:13" x14ac:dyDescent="0.35">
      <c r="A1289" s="6">
        <v>45243</v>
      </c>
      <c r="B1289" t="s">
        <v>918</v>
      </c>
      <c r="C1289" t="s">
        <v>64</v>
      </c>
      <c r="D1289" t="s">
        <v>585</v>
      </c>
      <c r="E1289">
        <v>13</v>
      </c>
      <c r="F1289">
        <v>2</v>
      </c>
      <c r="I1289" t="s">
        <v>47</v>
      </c>
      <c r="J1289" t="s">
        <v>48</v>
      </c>
      <c r="M1289" t="s">
        <v>47</v>
      </c>
    </row>
    <row r="1290" spans="1:13" x14ac:dyDescent="0.35">
      <c r="A1290" s="6">
        <v>45243</v>
      </c>
      <c r="B1290" t="s">
        <v>844</v>
      </c>
      <c r="C1290" t="s">
        <v>53</v>
      </c>
      <c r="D1290">
        <v>4</v>
      </c>
      <c r="E1290">
        <v>5</v>
      </c>
      <c r="F1290">
        <v>2</v>
      </c>
      <c r="I1290" t="s">
        <v>47</v>
      </c>
      <c r="J1290" t="s">
        <v>48</v>
      </c>
    </row>
    <row r="1291" spans="1:13" x14ac:dyDescent="0.35">
      <c r="A1291" s="6">
        <v>45243</v>
      </c>
      <c r="B1291" t="s">
        <v>347</v>
      </c>
      <c r="C1291" t="s">
        <v>46</v>
      </c>
      <c r="D1291" t="s">
        <v>334</v>
      </c>
      <c r="E1291">
        <v>8</v>
      </c>
      <c r="F1291">
        <v>1</v>
      </c>
      <c r="I1291" t="s">
        <v>47</v>
      </c>
      <c r="J1291" t="s">
        <v>48</v>
      </c>
      <c r="M1291" t="s">
        <v>47</v>
      </c>
    </row>
    <row r="1292" spans="1:13" x14ac:dyDescent="0.35">
      <c r="A1292" s="6">
        <v>45244</v>
      </c>
      <c r="B1292" t="s">
        <v>93</v>
      </c>
      <c r="C1292" t="s">
        <v>53</v>
      </c>
      <c r="D1292" t="s">
        <v>819</v>
      </c>
      <c r="E1292">
        <v>18</v>
      </c>
      <c r="F1292">
        <v>6</v>
      </c>
      <c r="G1292" t="s">
        <v>98</v>
      </c>
      <c r="K1292" t="s">
        <v>47</v>
      </c>
    </row>
    <row r="1293" spans="1:13" x14ac:dyDescent="0.35">
      <c r="A1293" s="6">
        <v>45244</v>
      </c>
      <c r="B1293" t="s">
        <v>91</v>
      </c>
      <c r="C1293" t="s">
        <v>46</v>
      </c>
      <c r="D1293">
        <v>8</v>
      </c>
      <c r="E1293">
        <v>12</v>
      </c>
      <c r="F1293">
        <v>2</v>
      </c>
      <c r="I1293" t="s">
        <v>47</v>
      </c>
      <c r="J1293" t="s">
        <v>48</v>
      </c>
    </row>
    <row r="1294" spans="1:13" x14ac:dyDescent="0.35">
      <c r="A1294" s="6">
        <v>45244</v>
      </c>
      <c r="B1294" t="s">
        <v>919</v>
      </c>
      <c r="C1294" t="s">
        <v>53</v>
      </c>
      <c r="D1294">
        <v>5</v>
      </c>
      <c r="E1294">
        <v>20</v>
      </c>
      <c r="F1294">
        <v>2</v>
      </c>
      <c r="I1294" t="s">
        <v>47</v>
      </c>
      <c r="J1294" t="s">
        <v>48</v>
      </c>
      <c r="M1294" t="s">
        <v>47</v>
      </c>
    </row>
    <row r="1295" spans="1:13" x14ac:dyDescent="0.35">
      <c r="A1295" s="6">
        <v>45244</v>
      </c>
      <c r="B1295" t="s">
        <v>920</v>
      </c>
      <c r="C1295" t="s">
        <v>130</v>
      </c>
      <c r="D1295" t="s">
        <v>1254</v>
      </c>
      <c r="E1295">
        <v>20</v>
      </c>
      <c r="F1295">
        <v>3</v>
      </c>
      <c r="I1295" t="s">
        <v>47</v>
      </c>
      <c r="J1295" t="s">
        <v>48</v>
      </c>
      <c r="M1295" t="s">
        <v>47</v>
      </c>
    </row>
    <row r="1296" spans="1:13" x14ac:dyDescent="0.35">
      <c r="A1296" s="6">
        <v>45244</v>
      </c>
      <c r="B1296" t="s">
        <v>783</v>
      </c>
      <c r="C1296" t="s">
        <v>46</v>
      </c>
      <c r="D1296">
        <v>9</v>
      </c>
      <c r="E1296">
        <v>11</v>
      </c>
      <c r="F1296">
        <v>2</v>
      </c>
      <c r="I1296" t="s">
        <v>47</v>
      </c>
      <c r="J1296" t="s">
        <v>48</v>
      </c>
    </row>
    <row r="1297" spans="1:13" x14ac:dyDescent="0.35">
      <c r="A1297" s="6">
        <v>45245</v>
      </c>
      <c r="B1297" t="s">
        <v>259</v>
      </c>
      <c r="C1297" t="s">
        <v>53</v>
      </c>
      <c r="D1297">
        <v>4</v>
      </c>
      <c r="E1297">
        <v>23</v>
      </c>
      <c r="F1297">
        <v>2</v>
      </c>
      <c r="G1297" t="s">
        <v>98</v>
      </c>
      <c r="L1297" t="s">
        <v>47</v>
      </c>
      <c r="M1297" t="s">
        <v>47</v>
      </c>
    </row>
    <row r="1298" spans="1:13" x14ac:dyDescent="0.35">
      <c r="A1298" s="6">
        <v>45245</v>
      </c>
      <c r="B1298" t="s">
        <v>259</v>
      </c>
      <c r="C1298" t="s">
        <v>53</v>
      </c>
      <c r="D1298">
        <v>4</v>
      </c>
      <c r="E1298">
        <v>22</v>
      </c>
      <c r="F1298">
        <v>2</v>
      </c>
      <c r="G1298" t="s">
        <v>35</v>
      </c>
      <c r="L1298" t="s">
        <v>47</v>
      </c>
      <c r="M1298" t="s">
        <v>47</v>
      </c>
    </row>
    <row r="1299" spans="1:13" x14ac:dyDescent="0.35">
      <c r="A1299" s="6">
        <v>45245</v>
      </c>
      <c r="B1299" t="s">
        <v>592</v>
      </c>
      <c r="C1299" t="s">
        <v>53</v>
      </c>
      <c r="D1299">
        <v>5</v>
      </c>
      <c r="E1299">
        <v>7</v>
      </c>
      <c r="F1299">
        <v>2</v>
      </c>
      <c r="G1299" t="s">
        <v>649</v>
      </c>
      <c r="K1299" t="s">
        <v>47</v>
      </c>
      <c r="M1299" t="s">
        <v>47</v>
      </c>
    </row>
    <row r="1300" spans="1:13" x14ac:dyDescent="0.35">
      <c r="A1300" s="6">
        <v>45245</v>
      </c>
      <c r="B1300" t="s">
        <v>921</v>
      </c>
      <c r="C1300" t="s">
        <v>130</v>
      </c>
      <c r="D1300" t="s">
        <v>1254</v>
      </c>
      <c r="E1300">
        <v>9</v>
      </c>
      <c r="F1300">
        <v>1</v>
      </c>
      <c r="I1300" t="s">
        <v>47</v>
      </c>
      <c r="J1300" t="s">
        <v>48</v>
      </c>
    </row>
    <row r="1301" spans="1:13" x14ac:dyDescent="0.35">
      <c r="A1301" s="6">
        <v>45245</v>
      </c>
      <c r="B1301" t="s">
        <v>922</v>
      </c>
      <c r="C1301" t="s">
        <v>64</v>
      </c>
      <c r="D1301" t="s">
        <v>585</v>
      </c>
      <c r="E1301">
        <v>17</v>
      </c>
      <c r="F1301">
        <v>3</v>
      </c>
      <c r="I1301" t="s">
        <v>47</v>
      </c>
      <c r="J1301" t="s">
        <v>48</v>
      </c>
      <c r="M1301" t="s">
        <v>47</v>
      </c>
    </row>
    <row r="1302" spans="1:13" x14ac:dyDescent="0.35">
      <c r="A1302" s="6">
        <v>45245</v>
      </c>
      <c r="B1302" t="s">
        <v>923</v>
      </c>
      <c r="C1302" t="s">
        <v>130</v>
      </c>
      <c r="D1302" t="s">
        <v>1435</v>
      </c>
      <c r="E1302">
        <v>30</v>
      </c>
      <c r="F1302">
        <v>2</v>
      </c>
      <c r="I1302" t="s">
        <v>47</v>
      </c>
      <c r="J1302" t="s">
        <v>48</v>
      </c>
    </row>
    <row r="1303" spans="1:13" x14ac:dyDescent="0.35">
      <c r="A1303" s="6">
        <v>45245</v>
      </c>
      <c r="B1303" t="s">
        <v>923</v>
      </c>
      <c r="C1303" t="s">
        <v>130</v>
      </c>
      <c r="D1303" t="s">
        <v>1435</v>
      </c>
      <c r="E1303">
        <v>30</v>
      </c>
      <c r="F1303">
        <v>2</v>
      </c>
      <c r="I1303" t="s">
        <v>47</v>
      </c>
      <c r="J1303" t="s">
        <v>48</v>
      </c>
    </row>
    <row r="1304" spans="1:13" x14ac:dyDescent="0.35">
      <c r="A1304" s="6">
        <v>45245</v>
      </c>
      <c r="B1304" t="s">
        <v>923</v>
      </c>
      <c r="C1304" t="s">
        <v>130</v>
      </c>
      <c r="D1304" t="s">
        <v>1435</v>
      </c>
      <c r="E1304">
        <v>30</v>
      </c>
      <c r="F1304">
        <v>2</v>
      </c>
      <c r="I1304" t="s">
        <v>47</v>
      </c>
      <c r="J1304" t="s">
        <v>48</v>
      </c>
    </row>
    <row r="1305" spans="1:13" x14ac:dyDescent="0.35">
      <c r="A1305" s="6">
        <v>45245</v>
      </c>
      <c r="B1305" t="s">
        <v>924</v>
      </c>
      <c r="C1305" t="s">
        <v>74</v>
      </c>
      <c r="E1305">
        <v>15</v>
      </c>
      <c r="F1305">
        <v>3</v>
      </c>
      <c r="I1305" t="s">
        <v>47</v>
      </c>
    </row>
    <row r="1306" spans="1:13" x14ac:dyDescent="0.35">
      <c r="A1306" s="6">
        <v>45246</v>
      </c>
      <c r="B1306" t="s">
        <v>825</v>
      </c>
      <c r="C1306" t="s">
        <v>53</v>
      </c>
      <c r="D1306">
        <v>5</v>
      </c>
      <c r="E1306">
        <v>24</v>
      </c>
      <c r="F1306">
        <v>2</v>
      </c>
      <c r="G1306" t="s">
        <v>34</v>
      </c>
      <c r="L1306" t="s">
        <v>47</v>
      </c>
      <c r="M1306" t="s">
        <v>47</v>
      </c>
    </row>
    <row r="1307" spans="1:13" x14ac:dyDescent="0.35">
      <c r="A1307" s="6">
        <v>45246</v>
      </c>
      <c r="B1307" t="s">
        <v>229</v>
      </c>
      <c r="C1307" t="s">
        <v>403</v>
      </c>
      <c r="E1307">
        <v>17</v>
      </c>
      <c r="F1307">
        <v>2</v>
      </c>
      <c r="I1307" t="s">
        <v>47</v>
      </c>
      <c r="J1307" t="s">
        <v>48</v>
      </c>
    </row>
    <row r="1308" spans="1:13" x14ac:dyDescent="0.35">
      <c r="A1308" s="6">
        <v>45246</v>
      </c>
      <c r="B1308" t="s">
        <v>225</v>
      </c>
      <c r="C1308" t="s">
        <v>225</v>
      </c>
      <c r="D1308">
        <v>5</v>
      </c>
      <c r="E1308">
        <v>1</v>
      </c>
      <c r="F1308">
        <v>2</v>
      </c>
      <c r="I1308" t="s">
        <v>47</v>
      </c>
      <c r="J1308" t="s">
        <v>450</v>
      </c>
    </row>
    <row r="1309" spans="1:13" x14ac:dyDescent="0.35">
      <c r="A1309" s="6">
        <v>45246</v>
      </c>
      <c r="B1309" t="s">
        <v>940</v>
      </c>
      <c r="C1309" t="s">
        <v>53</v>
      </c>
      <c r="D1309" t="s">
        <v>430</v>
      </c>
      <c r="E1309">
        <v>2</v>
      </c>
      <c r="F1309">
        <v>2</v>
      </c>
      <c r="I1309" t="s">
        <v>47</v>
      </c>
      <c r="J1309" t="s">
        <v>48</v>
      </c>
    </row>
    <row r="1310" spans="1:13" x14ac:dyDescent="0.35">
      <c r="A1310" s="6">
        <v>45246</v>
      </c>
      <c r="B1310" t="s">
        <v>178</v>
      </c>
      <c r="C1310" t="s">
        <v>59</v>
      </c>
      <c r="E1310">
        <v>12</v>
      </c>
      <c r="F1310">
        <v>3</v>
      </c>
      <c r="I1310" t="s">
        <v>47</v>
      </c>
      <c r="J1310" t="s">
        <v>48</v>
      </c>
      <c r="M1310" t="s">
        <v>47</v>
      </c>
    </row>
    <row r="1311" spans="1:13" x14ac:dyDescent="0.35">
      <c r="A1311" s="6">
        <v>45246</v>
      </c>
      <c r="B1311" t="s">
        <v>941</v>
      </c>
      <c r="C1311" t="s">
        <v>46</v>
      </c>
      <c r="D1311">
        <v>9</v>
      </c>
      <c r="E1311">
        <v>5</v>
      </c>
      <c r="F1311">
        <v>3</v>
      </c>
      <c r="I1311" t="s">
        <v>47</v>
      </c>
      <c r="J1311" t="s">
        <v>48</v>
      </c>
    </row>
    <row r="1312" spans="1:13" x14ac:dyDescent="0.35">
      <c r="A1312" s="6">
        <v>45247</v>
      </c>
      <c r="B1312" t="s">
        <v>86</v>
      </c>
      <c r="C1312" t="s">
        <v>53</v>
      </c>
      <c r="D1312">
        <v>5</v>
      </c>
      <c r="E1312">
        <v>20</v>
      </c>
      <c r="F1312">
        <v>2</v>
      </c>
      <c r="G1312" t="s">
        <v>34</v>
      </c>
      <c r="L1312" t="s">
        <v>47</v>
      </c>
      <c r="M1312" t="s">
        <v>47</v>
      </c>
    </row>
    <row r="1313" spans="1:13" x14ac:dyDescent="0.35">
      <c r="A1313" s="6">
        <v>45247</v>
      </c>
      <c r="B1313" t="s">
        <v>86</v>
      </c>
      <c r="C1313" t="s">
        <v>53</v>
      </c>
      <c r="D1313">
        <v>5</v>
      </c>
      <c r="E1313">
        <v>20</v>
      </c>
      <c r="F1313">
        <v>2</v>
      </c>
      <c r="G1313" t="s">
        <v>34</v>
      </c>
      <c r="L1313" t="s">
        <v>47</v>
      </c>
      <c r="M1313" t="s">
        <v>47</v>
      </c>
    </row>
    <row r="1314" spans="1:13" x14ac:dyDescent="0.35">
      <c r="A1314" s="6">
        <v>45247</v>
      </c>
      <c r="B1314" t="s">
        <v>86</v>
      </c>
      <c r="C1314" t="s">
        <v>53</v>
      </c>
      <c r="D1314">
        <v>5</v>
      </c>
      <c r="E1314">
        <v>33</v>
      </c>
      <c r="F1314">
        <v>2</v>
      </c>
      <c r="I1314" t="s">
        <v>47</v>
      </c>
      <c r="J1314" t="s">
        <v>48</v>
      </c>
      <c r="M1314" t="s">
        <v>47</v>
      </c>
    </row>
    <row r="1315" spans="1:13" x14ac:dyDescent="0.35">
      <c r="A1315" s="6">
        <v>45247</v>
      </c>
      <c r="B1315" t="s">
        <v>925</v>
      </c>
      <c r="C1315" t="s">
        <v>130</v>
      </c>
      <c r="D1315" t="s">
        <v>1443</v>
      </c>
      <c r="E1315">
        <v>7</v>
      </c>
      <c r="F1315">
        <v>1</v>
      </c>
      <c r="I1315" t="s">
        <v>47</v>
      </c>
      <c r="J1315" t="s">
        <v>48</v>
      </c>
    </row>
    <row r="1316" spans="1:13" x14ac:dyDescent="0.35">
      <c r="A1316" s="6">
        <v>45247</v>
      </c>
      <c r="B1316" t="s">
        <v>926</v>
      </c>
      <c r="C1316" t="s">
        <v>46</v>
      </c>
      <c r="D1316">
        <v>10</v>
      </c>
      <c r="E1316">
        <v>4</v>
      </c>
      <c r="F1316">
        <v>3</v>
      </c>
      <c r="I1316" t="s">
        <v>47</v>
      </c>
      <c r="J1316" t="s">
        <v>48</v>
      </c>
    </row>
    <row r="1317" spans="1:13" x14ac:dyDescent="0.35">
      <c r="A1317" s="6">
        <v>45247</v>
      </c>
      <c r="B1317" t="s">
        <v>374</v>
      </c>
      <c r="C1317" t="s">
        <v>46</v>
      </c>
      <c r="D1317">
        <v>8</v>
      </c>
      <c r="E1317">
        <v>6</v>
      </c>
      <c r="F1317">
        <v>4</v>
      </c>
      <c r="I1317" t="s">
        <v>47</v>
      </c>
      <c r="J1317" t="s">
        <v>48</v>
      </c>
      <c r="M1317" t="s">
        <v>47</v>
      </c>
    </row>
    <row r="1318" spans="1:13" x14ac:dyDescent="0.35">
      <c r="A1318" s="6">
        <v>45247</v>
      </c>
      <c r="B1318" t="s">
        <v>374</v>
      </c>
      <c r="C1318" t="s">
        <v>46</v>
      </c>
      <c r="D1318">
        <v>8</v>
      </c>
      <c r="E1318">
        <v>6</v>
      </c>
      <c r="F1318">
        <v>4</v>
      </c>
      <c r="I1318" t="s">
        <v>47</v>
      </c>
      <c r="J1318" t="s">
        <v>48</v>
      </c>
      <c r="M1318" t="s">
        <v>47</v>
      </c>
    </row>
    <row r="1319" spans="1:13" x14ac:dyDescent="0.35">
      <c r="A1319" s="6">
        <v>45250</v>
      </c>
      <c r="B1319" t="s">
        <v>826</v>
      </c>
      <c r="C1319" t="s">
        <v>53</v>
      </c>
      <c r="D1319">
        <v>4</v>
      </c>
      <c r="E1319">
        <v>9</v>
      </c>
      <c r="F1319">
        <v>5</v>
      </c>
      <c r="G1319" t="s">
        <v>827</v>
      </c>
    </row>
    <row r="1320" spans="1:13" x14ac:dyDescent="0.35">
      <c r="A1320" s="6">
        <v>45250</v>
      </c>
      <c r="B1320" t="s">
        <v>817</v>
      </c>
      <c r="C1320" t="s">
        <v>53</v>
      </c>
      <c r="D1320">
        <v>5</v>
      </c>
      <c r="E1320">
        <v>20</v>
      </c>
      <c r="F1320">
        <v>2</v>
      </c>
      <c r="G1320" t="s">
        <v>827</v>
      </c>
    </row>
    <row r="1321" spans="1:13" x14ac:dyDescent="0.35">
      <c r="A1321" s="6">
        <v>45250</v>
      </c>
      <c r="B1321" t="s">
        <v>817</v>
      </c>
      <c r="C1321" t="s">
        <v>53</v>
      </c>
      <c r="D1321">
        <v>5</v>
      </c>
      <c r="E1321">
        <v>20</v>
      </c>
      <c r="F1321">
        <v>2</v>
      </c>
      <c r="G1321" t="s">
        <v>827</v>
      </c>
    </row>
    <row r="1322" spans="1:13" x14ac:dyDescent="0.35">
      <c r="A1322" s="6">
        <v>45250</v>
      </c>
      <c r="B1322" t="s">
        <v>817</v>
      </c>
      <c r="C1322" t="s">
        <v>53</v>
      </c>
      <c r="D1322">
        <v>5</v>
      </c>
      <c r="E1322">
        <v>20</v>
      </c>
      <c r="F1322">
        <v>2</v>
      </c>
      <c r="G1322" t="s">
        <v>827</v>
      </c>
    </row>
    <row r="1323" spans="1:13" x14ac:dyDescent="0.35">
      <c r="A1323" s="6">
        <v>45250</v>
      </c>
      <c r="B1323" t="s">
        <v>357</v>
      </c>
      <c r="C1323" t="s">
        <v>130</v>
      </c>
      <c r="D1323" t="s">
        <v>1254</v>
      </c>
      <c r="E1323">
        <v>18</v>
      </c>
      <c r="F1323">
        <v>1</v>
      </c>
      <c r="I1323" t="s">
        <v>47</v>
      </c>
      <c r="J1323" t="s">
        <v>481</v>
      </c>
      <c r="M1323" t="s">
        <v>47</v>
      </c>
    </row>
    <row r="1324" spans="1:13" x14ac:dyDescent="0.35">
      <c r="A1324" s="6">
        <v>45250</v>
      </c>
      <c r="B1324" t="s">
        <v>141</v>
      </c>
      <c r="C1324" t="s">
        <v>53</v>
      </c>
      <c r="E1324">
        <v>2</v>
      </c>
      <c r="F1324">
        <v>1</v>
      </c>
      <c r="I1324" t="s">
        <v>47</v>
      </c>
      <c r="M1324" t="s">
        <v>47</v>
      </c>
    </row>
    <row r="1325" spans="1:13" x14ac:dyDescent="0.35">
      <c r="A1325" s="6">
        <v>45250</v>
      </c>
      <c r="B1325" t="s">
        <v>850</v>
      </c>
      <c r="C1325" t="s">
        <v>130</v>
      </c>
      <c r="D1325" t="s">
        <v>1254</v>
      </c>
      <c r="E1325">
        <v>33</v>
      </c>
      <c r="F1325">
        <v>2</v>
      </c>
      <c r="I1325" t="s">
        <v>47</v>
      </c>
      <c r="J1325" t="s">
        <v>48</v>
      </c>
    </row>
    <row r="1326" spans="1:13" x14ac:dyDescent="0.35">
      <c r="A1326" s="6">
        <v>45250</v>
      </c>
      <c r="B1326" t="s">
        <v>850</v>
      </c>
      <c r="C1326" t="s">
        <v>130</v>
      </c>
      <c r="D1326" t="s">
        <v>1254</v>
      </c>
      <c r="E1326">
        <v>33</v>
      </c>
      <c r="F1326">
        <v>2</v>
      </c>
      <c r="I1326" t="s">
        <v>47</v>
      </c>
      <c r="J1326" t="s">
        <v>48</v>
      </c>
    </row>
    <row r="1327" spans="1:13" x14ac:dyDescent="0.35">
      <c r="A1327" s="6">
        <v>45250</v>
      </c>
      <c r="B1327" t="s">
        <v>918</v>
      </c>
      <c r="C1327" t="s">
        <v>64</v>
      </c>
      <c r="D1327" t="s">
        <v>585</v>
      </c>
      <c r="E1327">
        <v>11</v>
      </c>
      <c r="F1327">
        <v>3</v>
      </c>
      <c r="I1327" t="s">
        <v>47</v>
      </c>
      <c r="J1327" t="s">
        <v>48</v>
      </c>
    </row>
    <row r="1328" spans="1:13" x14ac:dyDescent="0.35">
      <c r="A1328" s="6">
        <v>45250</v>
      </c>
      <c r="B1328" t="s">
        <v>86</v>
      </c>
      <c r="C1328" t="s">
        <v>46</v>
      </c>
      <c r="D1328" t="s">
        <v>129</v>
      </c>
      <c r="E1328">
        <v>4</v>
      </c>
      <c r="F1328">
        <v>3</v>
      </c>
      <c r="I1328" t="s">
        <v>47</v>
      </c>
      <c r="J1328" t="s">
        <v>48</v>
      </c>
      <c r="M1328" t="s">
        <v>47</v>
      </c>
    </row>
    <row r="1329" spans="1:13" x14ac:dyDescent="0.35">
      <c r="A1329" s="6">
        <v>45250</v>
      </c>
      <c r="B1329" t="s">
        <v>942</v>
      </c>
      <c r="C1329" t="s">
        <v>130</v>
      </c>
      <c r="D1329" t="s">
        <v>943</v>
      </c>
      <c r="E1329">
        <v>6</v>
      </c>
      <c r="F1329">
        <v>2</v>
      </c>
      <c r="I1329" t="s">
        <v>47</v>
      </c>
      <c r="J1329" t="s">
        <v>220</v>
      </c>
    </row>
    <row r="1330" spans="1:13" x14ac:dyDescent="0.35">
      <c r="A1330" s="6">
        <v>45250</v>
      </c>
      <c r="B1330" t="s">
        <v>944</v>
      </c>
      <c r="C1330" t="s">
        <v>130</v>
      </c>
      <c r="D1330" t="s">
        <v>1254</v>
      </c>
      <c r="E1330">
        <v>19</v>
      </c>
      <c r="F1330">
        <v>1</v>
      </c>
      <c r="I1330" t="s">
        <v>47</v>
      </c>
      <c r="J1330" t="s">
        <v>48</v>
      </c>
    </row>
    <row r="1331" spans="1:13" x14ac:dyDescent="0.35">
      <c r="A1331" s="6">
        <v>45251</v>
      </c>
      <c r="B1331" t="s">
        <v>368</v>
      </c>
      <c r="C1331" t="s">
        <v>130</v>
      </c>
      <c r="D1331" t="s">
        <v>930</v>
      </c>
      <c r="E1331">
        <v>18</v>
      </c>
      <c r="F1331">
        <v>1</v>
      </c>
      <c r="I1331" t="s">
        <v>47</v>
      </c>
      <c r="J1331" t="s">
        <v>48</v>
      </c>
      <c r="M1331" t="s">
        <v>47</v>
      </c>
    </row>
    <row r="1332" spans="1:13" x14ac:dyDescent="0.35">
      <c r="A1332" s="6">
        <v>45251</v>
      </c>
      <c r="B1332" t="s">
        <v>367</v>
      </c>
      <c r="C1332" t="s">
        <v>130</v>
      </c>
      <c r="D1332" t="s">
        <v>1254</v>
      </c>
      <c r="E1332">
        <v>28</v>
      </c>
      <c r="F1332">
        <v>2</v>
      </c>
      <c r="I1332" t="s">
        <v>47</v>
      </c>
      <c r="J1332" t="s">
        <v>48</v>
      </c>
    </row>
    <row r="1333" spans="1:13" x14ac:dyDescent="0.35">
      <c r="A1333" s="6">
        <v>45251</v>
      </c>
      <c r="B1333" t="s">
        <v>367</v>
      </c>
      <c r="C1333" t="s">
        <v>130</v>
      </c>
      <c r="D1333" t="s">
        <v>1254</v>
      </c>
      <c r="E1333">
        <v>28</v>
      </c>
      <c r="F1333">
        <v>2</v>
      </c>
      <c r="I1333" t="s">
        <v>47</v>
      </c>
      <c r="J1333" t="s">
        <v>48</v>
      </c>
    </row>
    <row r="1334" spans="1:13" x14ac:dyDescent="0.35">
      <c r="A1334" s="6">
        <v>45251</v>
      </c>
      <c r="B1334" t="s">
        <v>60</v>
      </c>
      <c r="C1334" t="s">
        <v>130</v>
      </c>
      <c r="D1334" t="s">
        <v>978</v>
      </c>
      <c r="E1334">
        <v>7</v>
      </c>
      <c r="F1334">
        <v>1</v>
      </c>
      <c r="H1334" t="s">
        <v>47</v>
      </c>
      <c r="M1334" t="s">
        <v>47</v>
      </c>
    </row>
    <row r="1335" spans="1:13" x14ac:dyDescent="0.35">
      <c r="A1335" s="6">
        <v>45251</v>
      </c>
      <c r="B1335" t="s">
        <v>931</v>
      </c>
      <c r="C1335" t="s">
        <v>130</v>
      </c>
      <c r="D1335" t="s">
        <v>784</v>
      </c>
      <c r="E1335">
        <v>6</v>
      </c>
      <c r="F1335">
        <v>2</v>
      </c>
      <c r="I1335" t="s">
        <v>47</v>
      </c>
      <c r="J1335" t="s">
        <v>48</v>
      </c>
    </row>
    <row r="1336" spans="1:13" x14ac:dyDescent="0.35">
      <c r="A1336" s="6">
        <v>45251</v>
      </c>
      <c r="B1336" t="s">
        <v>304</v>
      </c>
      <c r="C1336" t="s">
        <v>46</v>
      </c>
      <c r="D1336">
        <v>10</v>
      </c>
      <c r="E1336">
        <v>32</v>
      </c>
      <c r="F1336">
        <v>2</v>
      </c>
      <c r="I1336" t="s">
        <v>47</v>
      </c>
      <c r="J1336" t="s">
        <v>48</v>
      </c>
    </row>
    <row r="1337" spans="1:13" x14ac:dyDescent="0.35">
      <c r="A1337" s="6">
        <v>45251</v>
      </c>
      <c r="B1337" t="s">
        <v>932</v>
      </c>
      <c r="C1337" t="s">
        <v>64</v>
      </c>
      <c r="D1337" t="s">
        <v>585</v>
      </c>
      <c r="E1337">
        <v>12</v>
      </c>
      <c r="F1337">
        <v>2</v>
      </c>
      <c r="I1337" t="s">
        <v>47</v>
      </c>
      <c r="J1337" t="s">
        <v>48</v>
      </c>
      <c r="M1337" t="s">
        <v>47</v>
      </c>
    </row>
    <row r="1338" spans="1:13" x14ac:dyDescent="0.35">
      <c r="A1338" s="6">
        <v>45251</v>
      </c>
      <c r="B1338" t="s">
        <v>933</v>
      </c>
      <c r="C1338" t="s">
        <v>64</v>
      </c>
      <c r="D1338" t="s">
        <v>585</v>
      </c>
      <c r="E1338">
        <v>20</v>
      </c>
      <c r="F1338">
        <v>3</v>
      </c>
      <c r="I1338" t="s">
        <v>47</v>
      </c>
      <c r="J1338" t="s">
        <v>48</v>
      </c>
      <c r="M1338" t="s">
        <v>47</v>
      </c>
    </row>
    <row r="1339" spans="1:13" x14ac:dyDescent="0.35">
      <c r="A1339" s="6">
        <v>45251</v>
      </c>
      <c r="B1339" t="s">
        <v>934</v>
      </c>
      <c r="C1339" t="s">
        <v>53</v>
      </c>
      <c r="D1339" t="s">
        <v>567</v>
      </c>
      <c r="E1339">
        <v>9</v>
      </c>
      <c r="F1339">
        <v>2</v>
      </c>
      <c r="I1339" t="s">
        <v>47</v>
      </c>
      <c r="J1339" t="s">
        <v>48</v>
      </c>
    </row>
    <row r="1340" spans="1:13" x14ac:dyDescent="0.35">
      <c r="A1340" s="6">
        <v>45251</v>
      </c>
      <c r="B1340" t="s">
        <v>935</v>
      </c>
      <c r="C1340" t="s">
        <v>64</v>
      </c>
      <c r="D1340" t="s">
        <v>585</v>
      </c>
      <c r="E1340">
        <v>9</v>
      </c>
      <c r="F1340">
        <v>3</v>
      </c>
      <c r="I1340" t="s">
        <v>47</v>
      </c>
      <c r="J1340" t="s">
        <v>48</v>
      </c>
    </row>
    <row r="1341" spans="1:13" x14ac:dyDescent="0.35">
      <c r="A1341" s="6">
        <v>45251</v>
      </c>
      <c r="B1341" t="s">
        <v>936</v>
      </c>
      <c r="C1341" t="s">
        <v>53</v>
      </c>
      <c r="D1341">
        <v>4</v>
      </c>
      <c r="E1341">
        <v>22</v>
      </c>
      <c r="F1341">
        <v>5</v>
      </c>
      <c r="I1341" t="s">
        <v>47</v>
      </c>
      <c r="J1341" t="s">
        <v>48</v>
      </c>
    </row>
    <row r="1342" spans="1:13" x14ac:dyDescent="0.35">
      <c r="A1342" s="6">
        <v>45251</v>
      </c>
      <c r="B1342" t="s">
        <v>937</v>
      </c>
      <c r="C1342" t="s">
        <v>59</v>
      </c>
      <c r="D1342" t="s">
        <v>563</v>
      </c>
      <c r="E1342">
        <v>20</v>
      </c>
      <c r="F1342">
        <v>2</v>
      </c>
      <c r="I1342" t="s">
        <v>47</v>
      </c>
      <c r="J1342" t="s">
        <v>48</v>
      </c>
    </row>
    <row r="1343" spans="1:13" x14ac:dyDescent="0.35">
      <c r="A1343" s="6">
        <v>45251</v>
      </c>
      <c r="B1343" t="s">
        <v>937</v>
      </c>
      <c r="C1343" t="s">
        <v>59</v>
      </c>
      <c r="D1343" t="s">
        <v>563</v>
      </c>
      <c r="E1343">
        <v>20</v>
      </c>
      <c r="F1343">
        <v>2</v>
      </c>
      <c r="I1343" t="s">
        <v>47</v>
      </c>
      <c r="J1343" t="s">
        <v>48</v>
      </c>
    </row>
    <row r="1344" spans="1:13" x14ac:dyDescent="0.35">
      <c r="A1344" s="6">
        <v>45251</v>
      </c>
      <c r="B1344" t="s">
        <v>937</v>
      </c>
      <c r="C1344" t="s">
        <v>59</v>
      </c>
      <c r="D1344" t="s">
        <v>563</v>
      </c>
      <c r="E1344">
        <v>20</v>
      </c>
      <c r="F1344">
        <v>2</v>
      </c>
      <c r="I1344" t="s">
        <v>47</v>
      </c>
      <c r="J1344" t="s">
        <v>48</v>
      </c>
    </row>
    <row r="1345" spans="1:13" x14ac:dyDescent="0.35">
      <c r="A1345" s="6">
        <v>45251</v>
      </c>
      <c r="B1345" t="s">
        <v>938</v>
      </c>
      <c r="C1345" t="s">
        <v>50</v>
      </c>
      <c r="D1345" t="s">
        <v>939</v>
      </c>
      <c r="E1345">
        <v>22</v>
      </c>
      <c r="F1345">
        <v>2</v>
      </c>
      <c r="I1345" t="s">
        <v>47</v>
      </c>
      <c r="J1345" t="s">
        <v>48</v>
      </c>
      <c r="M1345" t="s">
        <v>47</v>
      </c>
    </row>
    <row r="1346" spans="1:13" x14ac:dyDescent="0.35">
      <c r="A1346" s="6">
        <v>45251</v>
      </c>
      <c r="B1346" t="s">
        <v>938</v>
      </c>
      <c r="C1346" t="s">
        <v>50</v>
      </c>
      <c r="D1346" t="s">
        <v>939</v>
      </c>
      <c r="E1346">
        <v>22</v>
      </c>
      <c r="F1346">
        <v>2</v>
      </c>
      <c r="I1346" t="s">
        <v>47</v>
      </c>
      <c r="J1346" t="s">
        <v>48</v>
      </c>
      <c r="M1346" t="s">
        <v>47</v>
      </c>
    </row>
    <row r="1347" spans="1:13" x14ac:dyDescent="0.35">
      <c r="A1347" s="6">
        <v>45251</v>
      </c>
      <c r="B1347" t="s">
        <v>1016</v>
      </c>
      <c r="C1347" t="s">
        <v>64</v>
      </c>
      <c r="D1347" t="s">
        <v>585</v>
      </c>
      <c r="E1347">
        <v>17</v>
      </c>
      <c r="F1347">
        <v>3</v>
      </c>
      <c r="I1347" t="s">
        <v>47</v>
      </c>
      <c r="J1347" t="s">
        <v>48</v>
      </c>
      <c r="M1347" t="s">
        <v>47</v>
      </c>
    </row>
    <row r="1348" spans="1:13" x14ac:dyDescent="0.35">
      <c r="A1348" s="6">
        <v>45251</v>
      </c>
      <c r="B1348" t="s">
        <v>937</v>
      </c>
      <c r="C1348" t="s">
        <v>121</v>
      </c>
      <c r="D1348">
        <v>0</v>
      </c>
      <c r="E1348">
        <v>20</v>
      </c>
      <c r="F1348">
        <v>2</v>
      </c>
      <c r="G1348" t="s">
        <v>838</v>
      </c>
    </row>
    <row r="1349" spans="1:13" x14ac:dyDescent="0.35">
      <c r="A1349" s="6">
        <v>45252</v>
      </c>
      <c r="B1349" t="s">
        <v>927</v>
      </c>
      <c r="C1349" t="s">
        <v>64</v>
      </c>
      <c r="D1349" t="s">
        <v>585</v>
      </c>
      <c r="E1349">
        <v>5</v>
      </c>
      <c r="F1349">
        <v>1</v>
      </c>
      <c r="I1349" t="s">
        <v>47</v>
      </c>
      <c r="J1349" t="s">
        <v>48</v>
      </c>
      <c r="M1349" t="s">
        <v>47</v>
      </c>
    </row>
    <row r="1350" spans="1:13" x14ac:dyDescent="0.35">
      <c r="A1350" s="6">
        <v>45252</v>
      </c>
      <c r="B1350" t="s">
        <v>862</v>
      </c>
      <c r="C1350" t="s">
        <v>64</v>
      </c>
      <c r="D1350" t="s">
        <v>564</v>
      </c>
      <c r="E1350">
        <v>4</v>
      </c>
      <c r="F1350">
        <v>2</v>
      </c>
      <c r="I1350" t="s">
        <v>47</v>
      </c>
      <c r="J1350" t="s">
        <v>48</v>
      </c>
      <c r="M1350" t="s">
        <v>47</v>
      </c>
    </row>
    <row r="1351" spans="1:13" x14ac:dyDescent="0.35">
      <c r="A1351" s="6">
        <v>45252</v>
      </c>
      <c r="B1351" t="s">
        <v>928</v>
      </c>
      <c r="C1351" t="s">
        <v>64</v>
      </c>
      <c r="D1351" t="s">
        <v>585</v>
      </c>
      <c r="E1351">
        <v>22</v>
      </c>
      <c r="F1351">
        <v>5</v>
      </c>
      <c r="I1351" t="s">
        <v>47</v>
      </c>
      <c r="J1351" t="s">
        <v>48</v>
      </c>
      <c r="M1351" t="s">
        <v>47</v>
      </c>
    </row>
    <row r="1352" spans="1:13" x14ac:dyDescent="0.35">
      <c r="A1352" s="6">
        <v>45252</v>
      </c>
      <c r="B1352" t="s">
        <v>929</v>
      </c>
      <c r="C1352" t="s">
        <v>64</v>
      </c>
      <c r="D1352" t="s">
        <v>585</v>
      </c>
      <c r="E1352">
        <v>12</v>
      </c>
      <c r="F1352">
        <v>3</v>
      </c>
      <c r="I1352" t="s">
        <v>47</v>
      </c>
      <c r="J1352" t="s">
        <v>48</v>
      </c>
      <c r="M1352" t="s">
        <v>47</v>
      </c>
    </row>
    <row r="1353" spans="1:13" x14ac:dyDescent="0.35">
      <c r="A1353" s="6">
        <v>45252</v>
      </c>
      <c r="B1353" t="s">
        <v>929</v>
      </c>
      <c r="C1353" t="s">
        <v>64</v>
      </c>
      <c r="D1353" t="s">
        <v>585</v>
      </c>
      <c r="E1353">
        <v>12</v>
      </c>
      <c r="F1353">
        <v>2</v>
      </c>
      <c r="I1353" t="s">
        <v>47</v>
      </c>
      <c r="J1353" t="s">
        <v>48</v>
      </c>
      <c r="M1353" t="s">
        <v>47</v>
      </c>
    </row>
    <row r="1354" spans="1:13" x14ac:dyDescent="0.35">
      <c r="A1354" s="6">
        <v>45252</v>
      </c>
      <c r="B1354" t="s">
        <v>948</v>
      </c>
      <c r="C1354" t="s">
        <v>130</v>
      </c>
      <c r="D1354" t="s">
        <v>1254</v>
      </c>
      <c r="E1354">
        <v>23</v>
      </c>
      <c r="F1354">
        <v>1</v>
      </c>
      <c r="I1354" t="s">
        <v>47</v>
      </c>
      <c r="J1354" t="s">
        <v>946</v>
      </c>
    </row>
    <row r="1355" spans="1:13" x14ac:dyDescent="0.35">
      <c r="A1355" s="6">
        <v>45252</v>
      </c>
      <c r="B1355" t="s">
        <v>495</v>
      </c>
      <c r="C1355" t="s">
        <v>46</v>
      </c>
      <c r="D1355" t="s">
        <v>200</v>
      </c>
      <c r="E1355">
        <v>12</v>
      </c>
      <c r="F1355">
        <v>2</v>
      </c>
      <c r="I1355" t="s">
        <v>47</v>
      </c>
      <c r="J1355" t="s">
        <v>48</v>
      </c>
      <c r="M1355" t="s">
        <v>47</v>
      </c>
    </row>
    <row r="1356" spans="1:13" x14ac:dyDescent="0.35">
      <c r="A1356" s="6">
        <v>45252</v>
      </c>
      <c r="B1356" t="s">
        <v>970</v>
      </c>
      <c r="C1356" t="s">
        <v>130</v>
      </c>
      <c r="D1356" t="s">
        <v>1412</v>
      </c>
      <c r="E1356">
        <v>8</v>
      </c>
      <c r="F1356">
        <v>1</v>
      </c>
      <c r="I1356" t="s">
        <v>47</v>
      </c>
      <c r="J1356" t="s">
        <v>48</v>
      </c>
    </row>
    <row r="1357" spans="1:13" x14ac:dyDescent="0.35">
      <c r="A1357" s="6">
        <v>45252</v>
      </c>
      <c r="B1357" t="s">
        <v>860</v>
      </c>
      <c r="C1357" t="s">
        <v>46</v>
      </c>
      <c r="D1357" t="s">
        <v>353</v>
      </c>
      <c r="E1357">
        <v>9</v>
      </c>
      <c r="F1357">
        <v>4</v>
      </c>
      <c r="I1357" t="s">
        <v>47</v>
      </c>
      <c r="J1357" t="s">
        <v>48</v>
      </c>
    </row>
    <row r="1358" spans="1:13" x14ac:dyDescent="0.35">
      <c r="A1358" s="6">
        <v>45252</v>
      </c>
      <c r="B1358" t="s">
        <v>351</v>
      </c>
      <c r="C1358" t="s">
        <v>130</v>
      </c>
      <c r="D1358" t="s">
        <v>784</v>
      </c>
      <c r="E1358">
        <v>4</v>
      </c>
      <c r="F1358">
        <v>3</v>
      </c>
      <c r="I1358" t="s">
        <v>47</v>
      </c>
      <c r="J1358" t="s">
        <v>48</v>
      </c>
    </row>
    <row r="1359" spans="1:13" x14ac:dyDescent="0.35">
      <c r="A1359" s="6">
        <v>45252</v>
      </c>
      <c r="B1359" t="s">
        <v>971</v>
      </c>
      <c r="C1359" t="s">
        <v>46</v>
      </c>
      <c r="E1359">
        <v>3</v>
      </c>
      <c r="F1359">
        <v>2</v>
      </c>
      <c r="I1359" t="s">
        <v>47</v>
      </c>
      <c r="J1359" t="s">
        <v>220</v>
      </c>
    </row>
    <row r="1360" spans="1:13" x14ac:dyDescent="0.35">
      <c r="A1360" s="6">
        <v>45252</v>
      </c>
      <c r="B1360" t="s">
        <v>972</v>
      </c>
      <c r="C1360" t="s">
        <v>74</v>
      </c>
      <c r="D1360">
        <v>10</v>
      </c>
      <c r="E1360">
        <v>21</v>
      </c>
      <c r="F1360">
        <v>5</v>
      </c>
      <c r="I1360" t="s">
        <v>47</v>
      </c>
    </row>
    <row r="1361" spans="1:13" x14ac:dyDescent="0.35">
      <c r="A1361" s="6">
        <v>45252</v>
      </c>
      <c r="B1361" t="s">
        <v>972</v>
      </c>
      <c r="C1361" t="s">
        <v>74</v>
      </c>
      <c r="D1361">
        <v>10</v>
      </c>
      <c r="E1361">
        <v>21</v>
      </c>
      <c r="F1361">
        <v>5</v>
      </c>
      <c r="I1361" t="s">
        <v>47</v>
      </c>
    </row>
    <row r="1362" spans="1:13" x14ac:dyDescent="0.35">
      <c r="A1362" s="6">
        <v>45252</v>
      </c>
      <c r="B1362" t="s">
        <v>138</v>
      </c>
      <c r="C1362" t="s">
        <v>53</v>
      </c>
      <c r="D1362">
        <v>6</v>
      </c>
      <c r="E1362">
        <v>20</v>
      </c>
      <c r="F1362">
        <v>2</v>
      </c>
      <c r="I1362" t="s">
        <v>47</v>
      </c>
      <c r="J1362" t="s">
        <v>48</v>
      </c>
      <c r="M1362" t="s">
        <v>47</v>
      </c>
    </row>
    <row r="1363" spans="1:13" x14ac:dyDescent="0.35">
      <c r="A1363" s="6">
        <v>45252</v>
      </c>
      <c r="B1363" t="s">
        <v>138</v>
      </c>
      <c r="C1363" t="s">
        <v>53</v>
      </c>
      <c r="D1363">
        <v>6</v>
      </c>
      <c r="E1363">
        <v>20</v>
      </c>
      <c r="F1363">
        <v>2</v>
      </c>
      <c r="I1363" t="s">
        <v>47</v>
      </c>
      <c r="J1363" t="s">
        <v>48</v>
      </c>
      <c r="M1363" t="s">
        <v>47</v>
      </c>
    </row>
    <row r="1364" spans="1:13" x14ac:dyDescent="0.35">
      <c r="A1364" s="6">
        <v>45252</v>
      </c>
      <c r="B1364" t="s">
        <v>932</v>
      </c>
      <c r="C1364" t="s">
        <v>64</v>
      </c>
      <c r="D1364" t="s">
        <v>585</v>
      </c>
      <c r="E1364">
        <v>11</v>
      </c>
      <c r="F1364">
        <v>2</v>
      </c>
      <c r="I1364" t="s">
        <v>47</v>
      </c>
      <c r="J1364" t="s">
        <v>48</v>
      </c>
      <c r="M1364" t="s">
        <v>47</v>
      </c>
    </row>
    <row r="1365" spans="1:13" x14ac:dyDescent="0.35">
      <c r="A1365" s="6">
        <v>45252</v>
      </c>
      <c r="B1365" t="s">
        <v>973</v>
      </c>
      <c r="C1365" t="s">
        <v>225</v>
      </c>
      <c r="D1365" t="s">
        <v>585</v>
      </c>
      <c r="E1365">
        <v>4</v>
      </c>
      <c r="F1365">
        <v>2</v>
      </c>
      <c r="I1365" t="s">
        <v>47</v>
      </c>
    </row>
    <row r="1366" spans="1:13" x14ac:dyDescent="0.35">
      <c r="A1366" s="6">
        <v>45252</v>
      </c>
      <c r="B1366" t="s">
        <v>974</v>
      </c>
      <c r="C1366" t="s">
        <v>46</v>
      </c>
      <c r="D1366">
        <v>10</v>
      </c>
      <c r="E1366">
        <v>34</v>
      </c>
      <c r="F1366">
        <v>2</v>
      </c>
      <c r="I1366" t="s">
        <v>47</v>
      </c>
      <c r="J1366" t="s">
        <v>48</v>
      </c>
    </row>
    <row r="1367" spans="1:13" x14ac:dyDescent="0.35">
      <c r="A1367" s="6">
        <v>45252</v>
      </c>
      <c r="B1367" t="s">
        <v>141</v>
      </c>
      <c r="C1367" t="s">
        <v>46</v>
      </c>
      <c r="D1367">
        <v>7</v>
      </c>
      <c r="E1367">
        <v>5</v>
      </c>
      <c r="F1367">
        <v>2</v>
      </c>
      <c r="I1367" t="s">
        <v>47</v>
      </c>
      <c r="M1367" t="s">
        <v>47</v>
      </c>
    </row>
    <row r="1368" spans="1:13" x14ac:dyDescent="0.35">
      <c r="A1368" s="6">
        <v>45252</v>
      </c>
      <c r="B1368" t="s">
        <v>975</v>
      </c>
      <c r="C1368" t="s">
        <v>50</v>
      </c>
      <c r="D1368" t="s">
        <v>976</v>
      </c>
      <c r="E1368">
        <v>14</v>
      </c>
      <c r="F1368">
        <v>2</v>
      </c>
      <c r="I1368" t="s">
        <v>47</v>
      </c>
      <c r="J1368" t="s">
        <v>624</v>
      </c>
    </row>
    <row r="1369" spans="1:13" x14ac:dyDescent="0.35">
      <c r="A1369" s="6">
        <v>45252</v>
      </c>
      <c r="B1369" t="s">
        <v>357</v>
      </c>
      <c r="C1369" t="s">
        <v>130</v>
      </c>
      <c r="D1369" t="s">
        <v>1254</v>
      </c>
      <c r="E1369">
        <v>20</v>
      </c>
      <c r="F1369">
        <v>1</v>
      </c>
      <c r="I1369" t="s">
        <v>47</v>
      </c>
      <c r="J1369" t="s">
        <v>481</v>
      </c>
      <c r="M1369" t="s">
        <v>47</v>
      </c>
    </row>
    <row r="1370" spans="1:13" x14ac:dyDescent="0.35">
      <c r="A1370" s="6">
        <v>45252</v>
      </c>
      <c r="B1370" t="s">
        <v>992</v>
      </c>
      <c r="C1370" t="s">
        <v>64</v>
      </c>
      <c r="D1370" t="s">
        <v>585</v>
      </c>
      <c r="E1370">
        <v>6</v>
      </c>
      <c r="F1370">
        <v>3</v>
      </c>
      <c r="I1370" t="s">
        <v>47</v>
      </c>
      <c r="J1370" t="s">
        <v>48</v>
      </c>
      <c r="M1370" t="s">
        <v>47</v>
      </c>
    </row>
    <row r="1371" spans="1:13" x14ac:dyDescent="0.35">
      <c r="A1371" s="6">
        <v>45252</v>
      </c>
      <c r="B1371" t="s">
        <v>1019</v>
      </c>
      <c r="C1371" t="s">
        <v>59</v>
      </c>
      <c r="D1371">
        <v>3</v>
      </c>
      <c r="E1371">
        <v>17</v>
      </c>
      <c r="F1371">
        <v>2</v>
      </c>
      <c r="G1371" t="s">
        <v>827</v>
      </c>
    </row>
    <row r="1372" spans="1:13" x14ac:dyDescent="0.35">
      <c r="A1372" s="6">
        <v>45252</v>
      </c>
      <c r="B1372" t="s">
        <v>1019</v>
      </c>
      <c r="C1372" t="s">
        <v>59</v>
      </c>
      <c r="D1372">
        <v>3</v>
      </c>
      <c r="E1372">
        <v>17</v>
      </c>
      <c r="F1372">
        <v>2</v>
      </c>
      <c r="G1372" t="s">
        <v>827</v>
      </c>
    </row>
    <row r="1373" spans="1:13" x14ac:dyDescent="0.35">
      <c r="A1373" s="6">
        <v>45252</v>
      </c>
      <c r="B1373" t="s">
        <v>495</v>
      </c>
      <c r="C1373" t="s">
        <v>53</v>
      </c>
      <c r="D1373" t="s">
        <v>200</v>
      </c>
      <c r="E1373">
        <v>16</v>
      </c>
      <c r="F1373">
        <v>2</v>
      </c>
      <c r="G1373" t="s">
        <v>833</v>
      </c>
      <c r="K1373" t="s">
        <v>47</v>
      </c>
      <c r="L1373" t="s">
        <v>47</v>
      </c>
      <c r="M1373" t="s">
        <v>47</v>
      </c>
    </row>
    <row r="1374" spans="1:13" x14ac:dyDescent="0.35">
      <c r="A1374" s="6">
        <v>45253</v>
      </c>
      <c r="B1374" t="s">
        <v>829</v>
      </c>
      <c r="C1374" t="s">
        <v>53</v>
      </c>
      <c r="D1374" t="s">
        <v>819</v>
      </c>
      <c r="E1374">
        <v>6</v>
      </c>
      <c r="F1374">
        <v>3</v>
      </c>
      <c r="G1374" t="s">
        <v>828</v>
      </c>
      <c r="K1374" t="s">
        <v>47</v>
      </c>
    </row>
    <row r="1375" spans="1:13" x14ac:dyDescent="0.35">
      <c r="A1375" s="6">
        <v>45253</v>
      </c>
      <c r="B1375" t="s">
        <v>829</v>
      </c>
      <c r="C1375" t="s">
        <v>59</v>
      </c>
      <c r="D1375">
        <v>3</v>
      </c>
      <c r="E1375">
        <v>5</v>
      </c>
      <c r="F1375">
        <v>2</v>
      </c>
      <c r="G1375" t="s">
        <v>828</v>
      </c>
      <c r="K1375" t="s">
        <v>47</v>
      </c>
    </row>
    <row r="1376" spans="1:13" x14ac:dyDescent="0.35">
      <c r="A1376" s="6">
        <v>45253</v>
      </c>
      <c r="B1376" t="s">
        <v>104</v>
      </c>
      <c r="C1376" t="s">
        <v>66</v>
      </c>
      <c r="E1376">
        <v>5</v>
      </c>
      <c r="F1376">
        <v>1</v>
      </c>
      <c r="G1376" t="s">
        <v>111</v>
      </c>
      <c r="M1376" t="s">
        <v>47</v>
      </c>
    </row>
    <row r="1377" spans="1:13" x14ac:dyDescent="0.35">
      <c r="A1377" s="6">
        <v>45253</v>
      </c>
      <c r="B1377" t="s">
        <v>58</v>
      </c>
      <c r="C1377" t="s">
        <v>53</v>
      </c>
      <c r="D1377">
        <v>6</v>
      </c>
      <c r="E1377">
        <v>24</v>
      </c>
      <c r="F1377">
        <v>1</v>
      </c>
      <c r="G1377" t="s">
        <v>827</v>
      </c>
      <c r="L1377" t="s">
        <v>47</v>
      </c>
      <c r="M1377" t="s">
        <v>47</v>
      </c>
    </row>
    <row r="1378" spans="1:13" x14ac:dyDescent="0.35">
      <c r="A1378" s="6">
        <v>45253</v>
      </c>
      <c r="B1378" t="s">
        <v>588</v>
      </c>
      <c r="C1378" t="s">
        <v>64</v>
      </c>
      <c r="D1378" t="s">
        <v>585</v>
      </c>
      <c r="E1378">
        <v>11</v>
      </c>
      <c r="F1378">
        <v>2</v>
      </c>
      <c r="I1378" t="s">
        <v>47</v>
      </c>
      <c r="J1378" t="s">
        <v>48</v>
      </c>
      <c r="M1378" t="s">
        <v>47</v>
      </c>
    </row>
    <row r="1379" spans="1:13" x14ac:dyDescent="0.35">
      <c r="A1379" s="6">
        <v>45253</v>
      </c>
      <c r="B1379" t="s">
        <v>945</v>
      </c>
      <c r="C1379" t="s">
        <v>53</v>
      </c>
      <c r="D1379">
        <v>3</v>
      </c>
      <c r="E1379">
        <v>7</v>
      </c>
      <c r="F1379">
        <v>1</v>
      </c>
      <c r="I1379" t="s">
        <v>47</v>
      </c>
      <c r="J1379" t="s">
        <v>48</v>
      </c>
    </row>
    <row r="1380" spans="1:13" x14ac:dyDescent="0.35">
      <c r="A1380" s="6">
        <v>45253</v>
      </c>
      <c r="B1380" t="s">
        <v>61</v>
      </c>
      <c r="C1380" t="s">
        <v>130</v>
      </c>
      <c r="D1380" t="s">
        <v>1254</v>
      </c>
      <c r="E1380">
        <v>15</v>
      </c>
      <c r="F1380">
        <v>2</v>
      </c>
      <c r="I1380" t="s">
        <v>47</v>
      </c>
      <c r="J1380" t="s">
        <v>48</v>
      </c>
      <c r="M1380" t="s">
        <v>47</v>
      </c>
    </row>
    <row r="1381" spans="1:13" x14ac:dyDescent="0.35">
      <c r="A1381" s="6">
        <v>45253</v>
      </c>
      <c r="B1381" t="s">
        <v>357</v>
      </c>
      <c r="C1381" t="s">
        <v>130</v>
      </c>
      <c r="D1381" t="s">
        <v>1254</v>
      </c>
      <c r="E1381">
        <v>30</v>
      </c>
      <c r="F1381">
        <v>2</v>
      </c>
      <c r="I1381" t="s">
        <v>47</v>
      </c>
      <c r="J1381" t="s">
        <v>946</v>
      </c>
      <c r="M1381" t="s">
        <v>47</v>
      </c>
    </row>
    <row r="1382" spans="1:13" x14ac:dyDescent="0.35">
      <c r="A1382" s="6">
        <v>45253</v>
      </c>
      <c r="B1382" t="s">
        <v>368</v>
      </c>
      <c r="C1382" t="s">
        <v>130</v>
      </c>
      <c r="D1382" t="s">
        <v>930</v>
      </c>
      <c r="E1382">
        <v>23</v>
      </c>
      <c r="F1382">
        <v>2</v>
      </c>
      <c r="I1382" t="s">
        <v>47</v>
      </c>
      <c r="J1382" t="s">
        <v>48</v>
      </c>
      <c r="M1382" t="s">
        <v>47</v>
      </c>
    </row>
    <row r="1383" spans="1:13" x14ac:dyDescent="0.35">
      <c r="A1383" s="6">
        <v>45253</v>
      </c>
      <c r="B1383" t="s">
        <v>829</v>
      </c>
      <c r="C1383" t="s">
        <v>53</v>
      </c>
      <c r="D1383">
        <v>3</v>
      </c>
      <c r="E1383">
        <v>5</v>
      </c>
      <c r="F1383">
        <v>3</v>
      </c>
      <c r="I1383" t="s">
        <v>47</v>
      </c>
    </row>
    <row r="1384" spans="1:13" x14ac:dyDescent="0.35">
      <c r="A1384" s="6">
        <v>45253</v>
      </c>
      <c r="B1384" t="s">
        <v>947</v>
      </c>
      <c r="C1384" t="s">
        <v>46</v>
      </c>
      <c r="D1384" t="s">
        <v>216</v>
      </c>
      <c r="E1384">
        <v>21</v>
      </c>
      <c r="F1384">
        <v>4</v>
      </c>
      <c r="I1384" t="s">
        <v>47</v>
      </c>
      <c r="J1384" t="s">
        <v>48</v>
      </c>
    </row>
    <row r="1385" spans="1:13" x14ac:dyDescent="0.35">
      <c r="A1385" s="6">
        <v>45253</v>
      </c>
      <c r="B1385" t="s">
        <v>297</v>
      </c>
      <c r="C1385" t="s">
        <v>130</v>
      </c>
      <c r="D1385" t="s">
        <v>1254</v>
      </c>
      <c r="E1385">
        <v>27</v>
      </c>
      <c r="F1385">
        <v>2</v>
      </c>
      <c r="I1385" t="s">
        <v>47</v>
      </c>
      <c r="J1385" t="s">
        <v>170</v>
      </c>
    </row>
    <row r="1386" spans="1:13" x14ac:dyDescent="0.35">
      <c r="A1386" s="6">
        <v>45253</v>
      </c>
      <c r="B1386" t="s">
        <v>949</v>
      </c>
      <c r="C1386" t="s">
        <v>59</v>
      </c>
      <c r="D1386" t="s">
        <v>813</v>
      </c>
      <c r="E1386">
        <v>5</v>
      </c>
      <c r="F1386">
        <v>3</v>
      </c>
      <c r="I1386" t="s">
        <v>47</v>
      </c>
      <c r="J1386" t="s">
        <v>946</v>
      </c>
    </row>
    <row r="1387" spans="1:13" x14ac:dyDescent="0.35">
      <c r="A1387" s="6">
        <v>45253</v>
      </c>
      <c r="B1387" t="s">
        <v>950</v>
      </c>
      <c r="C1387" t="s">
        <v>130</v>
      </c>
      <c r="D1387" t="s">
        <v>158</v>
      </c>
      <c r="E1387">
        <v>10</v>
      </c>
      <c r="F1387">
        <v>2</v>
      </c>
      <c r="I1387" t="s">
        <v>47</v>
      </c>
    </row>
    <row r="1388" spans="1:13" x14ac:dyDescent="0.35">
      <c r="A1388" s="6">
        <v>45253</v>
      </c>
      <c r="B1388" t="s">
        <v>951</v>
      </c>
      <c r="C1388" t="s">
        <v>130</v>
      </c>
      <c r="D1388" t="s">
        <v>784</v>
      </c>
      <c r="E1388">
        <v>21</v>
      </c>
      <c r="F1388">
        <v>6</v>
      </c>
      <c r="I1388" t="s">
        <v>47</v>
      </c>
      <c r="J1388" t="s">
        <v>48</v>
      </c>
    </row>
    <row r="1389" spans="1:13" x14ac:dyDescent="0.35">
      <c r="A1389" s="6">
        <v>45253</v>
      </c>
      <c r="B1389" t="s">
        <v>951</v>
      </c>
      <c r="C1389" t="s">
        <v>130</v>
      </c>
      <c r="D1389" t="s">
        <v>784</v>
      </c>
      <c r="E1389">
        <v>21</v>
      </c>
      <c r="F1389">
        <v>6</v>
      </c>
      <c r="I1389" t="s">
        <v>47</v>
      </c>
      <c r="J1389" t="s">
        <v>48</v>
      </c>
    </row>
    <row r="1390" spans="1:13" x14ac:dyDescent="0.35">
      <c r="A1390" s="6">
        <v>45253</v>
      </c>
      <c r="B1390" t="s">
        <v>952</v>
      </c>
      <c r="C1390" t="s">
        <v>46</v>
      </c>
      <c r="D1390" t="s">
        <v>819</v>
      </c>
      <c r="E1390">
        <v>30</v>
      </c>
      <c r="F1390">
        <v>8</v>
      </c>
      <c r="I1390" t="s">
        <v>47</v>
      </c>
      <c r="J1390" t="s">
        <v>946</v>
      </c>
      <c r="K1390" t="s">
        <v>47</v>
      </c>
    </row>
    <row r="1391" spans="1:13" x14ac:dyDescent="0.35">
      <c r="A1391" s="6">
        <v>45253</v>
      </c>
      <c r="B1391" t="s">
        <v>953</v>
      </c>
      <c r="C1391" t="s">
        <v>53</v>
      </c>
      <c r="D1391">
        <v>3</v>
      </c>
      <c r="E1391">
        <v>5</v>
      </c>
      <c r="F1391">
        <v>3</v>
      </c>
      <c r="I1391" t="s">
        <v>47</v>
      </c>
      <c r="J1391" t="s">
        <v>946</v>
      </c>
    </row>
    <row r="1392" spans="1:13" x14ac:dyDescent="0.35">
      <c r="A1392" s="6">
        <v>45253</v>
      </c>
      <c r="B1392" t="s">
        <v>954</v>
      </c>
      <c r="C1392" t="s">
        <v>130</v>
      </c>
      <c r="D1392" t="s">
        <v>158</v>
      </c>
      <c r="E1392">
        <v>16</v>
      </c>
      <c r="F1392">
        <v>3</v>
      </c>
      <c r="I1392" t="s">
        <v>47</v>
      </c>
      <c r="J1392" t="s">
        <v>48</v>
      </c>
      <c r="M1392" t="s">
        <v>47</v>
      </c>
    </row>
    <row r="1393" spans="1:13" x14ac:dyDescent="0.35">
      <c r="A1393" s="6">
        <v>45253</v>
      </c>
      <c r="B1393" t="s">
        <v>955</v>
      </c>
      <c r="C1393" t="s">
        <v>46</v>
      </c>
      <c r="D1393">
        <v>7</v>
      </c>
      <c r="E1393">
        <v>20</v>
      </c>
      <c r="F1393">
        <v>1</v>
      </c>
      <c r="I1393" t="s">
        <v>47</v>
      </c>
      <c r="J1393" t="s">
        <v>48</v>
      </c>
    </row>
    <row r="1394" spans="1:13" x14ac:dyDescent="0.35">
      <c r="A1394" s="6">
        <v>45253</v>
      </c>
      <c r="B1394" t="s">
        <v>955</v>
      </c>
      <c r="C1394" t="s">
        <v>46</v>
      </c>
      <c r="D1394">
        <v>7</v>
      </c>
      <c r="E1394">
        <v>20</v>
      </c>
      <c r="F1394">
        <v>1</v>
      </c>
      <c r="I1394" t="s">
        <v>47</v>
      </c>
      <c r="J1394" t="s">
        <v>48</v>
      </c>
    </row>
    <row r="1395" spans="1:13" x14ac:dyDescent="0.35">
      <c r="A1395" s="6">
        <v>45253</v>
      </c>
      <c r="B1395" t="s">
        <v>956</v>
      </c>
      <c r="C1395" t="s">
        <v>64</v>
      </c>
      <c r="D1395" t="s">
        <v>118</v>
      </c>
      <c r="E1395">
        <v>13</v>
      </c>
      <c r="F1395">
        <v>1</v>
      </c>
      <c r="I1395" t="s">
        <v>47</v>
      </c>
      <c r="J1395" t="s">
        <v>946</v>
      </c>
    </row>
    <row r="1396" spans="1:13" x14ac:dyDescent="0.35">
      <c r="A1396" s="6">
        <v>45253</v>
      </c>
      <c r="B1396" t="s">
        <v>965</v>
      </c>
      <c r="C1396" t="s">
        <v>53</v>
      </c>
      <c r="D1396">
        <v>5</v>
      </c>
      <c r="E1396">
        <v>19</v>
      </c>
      <c r="F1396">
        <v>2</v>
      </c>
      <c r="I1396" t="s">
        <v>47</v>
      </c>
      <c r="J1396" t="s">
        <v>48</v>
      </c>
    </row>
    <row r="1397" spans="1:13" x14ac:dyDescent="0.35">
      <c r="A1397" s="6">
        <v>45253</v>
      </c>
      <c r="B1397" t="s">
        <v>966</v>
      </c>
      <c r="C1397" t="s">
        <v>130</v>
      </c>
      <c r="D1397" t="s">
        <v>1254</v>
      </c>
      <c r="E1397">
        <v>29</v>
      </c>
      <c r="F1397">
        <v>2</v>
      </c>
      <c r="I1397" t="s">
        <v>47</v>
      </c>
      <c r="J1397" t="s">
        <v>946</v>
      </c>
    </row>
    <row r="1398" spans="1:13" x14ac:dyDescent="0.35">
      <c r="A1398" s="6">
        <v>45253</v>
      </c>
      <c r="B1398" t="s">
        <v>967</v>
      </c>
      <c r="C1398" t="s">
        <v>130</v>
      </c>
      <c r="D1398" t="s">
        <v>1254</v>
      </c>
      <c r="E1398">
        <v>28</v>
      </c>
      <c r="F1398">
        <v>2</v>
      </c>
      <c r="I1398" t="s">
        <v>47</v>
      </c>
      <c r="J1398" t="s">
        <v>48</v>
      </c>
    </row>
    <row r="1399" spans="1:13" x14ac:dyDescent="0.35">
      <c r="A1399" s="6">
        <v>45253</v>
      </c>
      <c r="B1399" t="s">
        <v>862</v>
      </c>
      <c r="C1399" t="s">
        <v>64</v>
      </c>
      <c r="D1399" t="s">
        <v>564</v>
      </c>
      <c r="E1399">
        <v>4</v>
      </c>
      <c r="F1399">
        <v>2</v>
      </c>
      <c r="I1399" t="s">
        <v>47</v>
      </c>
      <c r="J1399" t="s">
        <v>48</v>
      </c>
      <c r="M1399" t="s">
        <v>47</v>
      </c>
    </row>
    <row r="1400" spans="1:13" x14ac:dyDescent="0.35">
      <c r="A1400" s="6">
        <v>45253</v>
      </c>
      <c r="B1400" t="s">
        <v>977</v>
      </c>
      <c r="C1400" t="s">
        <v>64</v>
      </c>
      <c r="D1400" t="s">
        <v>585</v>
      </c>
      <c r="E1400">
        <v>15</v>
      </c>
      <c r="F1400">
        <v>3</v>
      </c>
      <c r="I1400" t="s">
        <v>47</v>
      </c>
      <c r="J1400" t="s">
        <v>48</v>
      </c>
      <c r="M1400" t="s">
        <v>47</v>
      </c>
    </row>
    <row r="1401" spans="1:13" x14ac:dyDescent="0.35">
      <c r="A1401" s="6">
        <v>45253</v>
      </c>
      <c r="B1401" t="s">
        <v>932</v>
      </c>
      <c r="C1401" t="s">
        <v>64</v>
      </c>
      <c r="D1401" t="s">
        <v>585</v>
      </c>
      <c r="E1401">
        <v>12</v>
      </c>
      <c r="F1401">
        <v>3</v>
      </c>
      <c r="I1401" t="s">
        <v>47</v>
      </c>
      <c r="J1401" t="s">
        <v>48</v>
      </c>
      <c r="M1401" t="s">
        <v>47</v>
      </c>
    </row>
    <row r="1402" spans="1:13" x14ac:dyDescent="0.35">
      <c r="A1402" s="6">
        <v>45253</v>
      </c>
      <c r="B1402" t="s">
        <v>647</v>
      </c>
      <c r="C1402" t="s">
        <v>130</v>
      </c>
      <c r="D1402" t="s">
        <v>978</v>
      </c>
      <c r="E1402">
        <v>12</v>
      </c>
      <c r="F1402">
        <v>2</v>
      </c>
      <c r="H1402" t="s">
        <v>47</v>
      </c>
      <c r="M1402" t="s">
        <v>47</v>
      </c>
    </row>
    <row r="1403" spans="1:13" x14ac:dyDescent="0.35">
      <c r="A1403" s="6">
        <v>45253</v>
      </c>
      <c r="B1403" t="s">
        <v>979</v>
      </c>
      <c r="C1403" t="s">
        <v>64</v>
      </c>
      <c r="D1403" t="s">
        <v>585</v>
      </c>
      <c r="E1403">
        <v>11</v>
      </c>
      <c r="F1403">
        <v>3</v>
      </c>
      <c r="I1403" t="s">
        <v>47</v>
      </c>
      <c r="J1403" t="s">
        <v>48</v>
      </c>
    </row>
    <row r="1404" spans="1:13" x14ac:dyDescent="0.35">
      <c r="A1404" s="6">
        <v>45253</v>
      </c>
      <c r="B1404" t="s">
        <v>163</v>
      </c>
      <c r="C1404" t="s">
        <v>64</v>
      </c>
      <c r="D1404" t="s">
        <v>585</v>
      </c>
      <c r="E1404">
        <v>8</v>
      </c>
      <c r="F1404">
        <v>2</v>
      </c>
      <c r="I1404" t="s">
        <v>47</v>
      </c>
      <c r="J1404" t="s">
        <v>48</v>
      </c>
      <c r="M1404" t="s">
        <v>47</v>
      </c>
    </row>
    <row r="1405" spans="1:13" x14ac:dyDescent="0.35">
      <c r="A1405" s="6">
        <v>45253</v>
      </c>
      <c r="B1405" t="s">
        <v>163</v>
      </c>
      <c r="C1405" t="s">
        <v>64</v>
      </c>
      <c r="D1405" t="s">
        <v>564</v>
      </c>
      <c r="E1405">
        <v>7</v>
      </c>
      <c r="F1405">
        <v>3</v>
      </c>
      <c r="I1405" t="s">
        <v>47</v>
      </c>
      <c r="J1405" t="s">
        <v>48</v>
      </c>
      <c r="M1405" t="s">
        <v>47</v>
      </c>
    </row>
    <row r="1406" spans="1:13" x14ac:dyDescent="0.35">
      <c r="A1406" s="6">
        <v>45253</v>
      </c>
      <c r="B1406" t="s">
        <v>980</v>
      </c>
      <c r="C1406" t="s">
        <v>130</v>
      </c>
      <c r="E1406">
        <v>20</v>
      </c>
      <c r="F1406">
        <v>2</v>
      </c>
      <c r="H1406" t="s">
        <v>47</v>
      </c>
    </row>
    <row r="1407" spans="1:13" x14ac:dyDescent="0.35">
      <c r="A1407" s="6">
        <v>45253</v>
      </c>
      <c r="B1407" t="s">
        <v>981</v>
      </c>
      <c r="C1407" t="s">
        <v>53</v>
      </c>
      <c r="D1407">
        <v>5</v>
      </c>
      <c r="E1407">
        <v>23</v>
      </c>
      <c r="F1407">
        <v>2</v>
      </c>
      <c r="I1407" t="s">
        <v>47</v>
      </c>
      <c r="J1407" t="s">
        <v>946</v>
      </c>
    </row>
    <row r="1408" spans="1:13" x14ac:dyDescent="0.35">
      <c r="A1408" s="6">
        <v>45253</v>
      </c>
      <c r="B1408" t="s">
        <v>982</v>
      </c>
      <c r="C1408" t="s">
        <v>46</v>
      </c>
      <c r="D1408">
        <v>8</v>
      </c>
      <c r="E1408">
        <v>30</v>
      </c>
      <c r="F1408">
        <v>2</v>
      </c>
      <c r="I1408" t="s">
        <v>47</v>
      </c>
    </row>
    <row r="1409" spans="1:13" x14ac:dyDescent="0.35">
      <c r="A1409" s="6">
        <v>45253</v>
      </c>
      <c r="B1409" t="s">
        <v>982</v>
      </c>
      <c r="C1409" t="s">
        <v>46</v>
      </c>
      <c r="D1409">
        <v>8</v>
      </c>
      <c r="E1409">
        <v>30</v>
      </c>
      <c r="F1409">
        <v>2</v>
      </c>
      <c r="I1409" t="s">
        <v>47</v>
      </c>
    </row>
    <row r="1410" spans="1:13" x14ac:dyDescent="0.35">
      <c r="A1410" s="6">
        <v>45253</v>
      </c>
      <c r="B1410" t="s">
        <v>470</v>
      </c>
      <c r="C1410" t="s">
        <v>46</v>
      </c>
      <c r="D1410" t="s">
        <v>334</v>
      </c>
      <c r="E1410">
        <v>5</v>
      </c>
      <c r="F1410">
        <v>3</v>
      </c>
      <c r="I1410" t="s">
        <v>47</v>
      </c>
      <c r="J1410" t="s">
        <v>48</v>
      </c>
      <c r="M1410" t="s">
        <v>47</v>
      </c>
    </row>
    <row r="1411" spans="1:13" x14ac:dyDescent="0.35">
      <c r="A1411" s="6">
        <v>45253</v>
      </c>
      <c r="B1411" t="s">
        <v>983</v>
      </c>
      <c r="C1411" t="s">
        <v>130</v>
      </c>
      <c r="D1411" t="s">
        <v>1004</v>
      </c>
      <c r="E1411">
        <v>25</v>
      </c>
      <c r="F1411">
        <v>1</v>
      </c>
      <c r="I1411" t="s">
        <v>47</v>
      </c>
      <c r="J1411" t="s">
        <v>48</v>
      </c>
    </row>
    <row r="1412" spans="1:13" x14ac:dyDescent="0.35">
      <c r="A1412" s="6">
        <v>45253</v>
      </c>
      <c r="B1412" t="s">
        <v>983</v>
      </c>
      <c r="C1412" t="s">
        <v>130</v>
      </c>
      <c r="D1412" t="s">
        <v>1004</v>
      </c>
      <c r="E1412">
        <v>25</v>
      </c>
      <c r="F1412">
        <v>1</v>
      </c>
      <c r="I1412" t="s">
        <v>47</v>
      </c>
      <c r="J1412" t="s">
        <v>48</v>
      </c>
    </row>
    <row r="1413" spans="1:13" x14ac:dyDescent="0.35">
      <c r="A1413" s="6">
        <v>45253</v>
      </c>
      <c r="B1413" t="s">
        <v>983</v>
      </c>
      <c r="C1413" t="s">
        <v>130</v>
      </c>
      <c r="D1413" t="s">
        <v>1004</v>
      </c>
      <c r="E1413">
        <v>25</v>
      </c>
      <c r="F1413">
        <v>1</v>
      </c>
      <c r="I1413" t="s">
        <v>47</v>
      </c>
      <c r="J1413" t="s">
        <v>48</v>
      </c>
    </row>
    <row r="1414" spans="1:13" x14ac:dyDescent="0.35">
      <c r="A1414" s="6">
        <v>45253</v>
      </c>
      <c r="B1414" t="s">
        <v>983</v>
      </c>
      <c r="C1414" t="s">
        <v>130</v>
      </c>
      <c r="D1414" t="s">
        <v>1004</v>
      </c>
      <c r="E1414">
        <v>25</v>
      </c>
      <c r="F1414">
        <v>1</v>
      </c>
      <c r="I1414" t="s">
        <v>47</v>
      </c>
      <c r="J1414" t="s">
        <v>48</v>
      </c>
    </row>
    <row r="1415" spans="1:13" x14ac:dyDescent="0.35">
      <c r="A1415" s="6">
        <v>45253</v>
      </c>
      <c r="B1415" t="s">
        <v>936</v>
      </c>
      <c r="C1415" t="s">
        <v>59</v>
      </c>
      <c r="D1415">
        <v>4</v>
      </c>
      <c r="E1415">
        <v>25</v>
      </c>
      <c r="F1415">
        <v>4</v>
      </c>
      <c r="I1415" t="s">
        <v>47</v>
      </c>
    </row>
    <row r="1416" spans="1:13" x14ac:dyDescent="0.35">
      <c r="A1416" s="6">
        <v>45253</v>
      </c>
      <c r="B1416" t="s">
        <v>984</v>
      </c>
      <c r="C1416" t="s">
        <v>46</v>
      </c>
      <c r="D1416" t="s">
        <v>334</v>
      </c>
      <c r="E1416">
        <v>25</v>
      </c>
      <c r="F1416">
        <v>2</v>
      </c>
      <c r="I1416" t="s">
        <v>47</v>
      </c>
    </row>
    <row r="1417" spans="1:13" x14ac:dyDescent="0.35">
      <c r="A1417" s="6">
        <v>45253</v>
      </c>
      <c r="B1417" t="s">
        <v>984</v>
      </c>
      <c r="C1417" t="s">
        <v>46</v>
      </c>
      <c r="D1417" t="s">
        <v>334</v>
      </c>
      <c r="E1417">
        <v>25</v>
      </c>
      <c r="F1417">
        <v>2</v>
      </c>
      <c r="I1417" t="s">
        <v>47</v>
      </c>
    </row>
    <row r="1418" spans="1:13" x14ac:dyDescent="0.35">
      <c r="A1418" s="6">
        <v>45253</v>
      </c>
      <c r="B1418" t="s">
        <v>984</v>
      </c>
      <c r="C1418" t="s">
        <v>46</v>
      </c>
      <c r="D1418" t="s">
        <v>334</v>
      </c>
      <c r="E1418">
        <v>25</v>
      </c>
      <c r="F1418">
        <v>2</v>
      </c>
      <c r="I1418" t="s">
        <v>47</v>
      </c>
    </row>
    <row r="1419" spans="1:13" x14ac:dyDescent="0.35">
      <c r="A1419" s="6">
        <v>45253</v>
      </c>
      <c r="B1419" t="s">
        <v>984</v>
      </c>
      <c r="C1419" t="s">
        <v>46</v>
      </c>
      <c r="D1419" t="s">
        <v>334</v>
      </c>
      <c r="E1419">
        <v>25</v>
      </c>
      <c r="F1419">
        <v>2</v>
      </c>
      <c r="I1419" t="s">
        <v>47</v>
      </c>
    </row>
    <row r="1420" spans="1:13" x14ac:dyDescent="0.35">
      <c r="A1420" s="6">
        <v>45253</v>
      </c>
      <c r="B1420" t="s">
        <v>984</v>
      </c>
      <c r="C1420" t="s">
        <v>46</v>
      </c>
      <c r="D1420" t="s">
        <v>334</v>
      </c>
      <c r="E1420">
        <v>25</v>
      </c>
      <c r="F1420">
        <v>2</v>
      </c>
      <c r="I1420" t="s">
        <v>47</v>
      </c>
    </row>
    <row r="1421" spans="1:13" x14ac:dyDescent="0.35">
      <c r="A1421" s="6">
        <v>45253</v>
      </c>
      <c r="B1421" t="s">
        <v>984</v>
      </c>
      <c r="C1421" t="s">
        <v>46</v>
      </c>
      <c r="D1421" t="s">
        <v>334</v>
      </c>
      <c r="E1421">
        <v>25</v>
      </c>
      <c r="F1421">
        <v>2</v>
      </c>
      <c r="I1421" t="s">
        <v>47</v>
      </c>
    </row>
    <row r="1422" spans="1:13" x14ac:dyDescent="0.35">
      <c r="A1422" s="6">
        <v>45253</v>
      </c>
      <c r="B1422" t="s">
        <v>984</v>
      </c>
      <c r="C1422" t="s">
        <v>46</v>
      </c>
      <c r="D1422" t="s">
        <v>334</v>
      </c>
      <c r="E1422">
        <v>25</v>
      </c>
      <c r="F1422">
        <v>2</v>
      </c>
      <c r="I1422" t="s">
        <v>47</v>
      </c>
    </row>
    <row r="1423" spans="1:13" x14ac:dyDescent="0.35">
      <c r="A1423" s="6">
        <v>45253</v>
      </c>
      <c r="B1423" t="s">
        <v>984</v>
      </c>
      <c r="C1423" t="s">
        <v>46</v>
      </c>
      <c r="D1423" t="s">
        <v>334</v>
      </c>
      <c r="E1423">
        <v>25</v>
      </c>
      <c r="F1423">
        <v>2</v>
      </c>
      <c r="I1423" t="s">
        <v>47</v>
      </c>
    </row>
    <row r="1424" spans="1:13" x14ac:dyDescent="0.35">
      <c r="A1424" s="6">
        <v>45253</v>
      </c>
      <c r="B1424" t="s">
        <v>984</v>
      </c>
      <c r="C1424" t="s">
        <v>46</v>
      </c>
      <c r="D1424" t="s">
        <v>334</v>
      </c>
      <c r="E1424">
        <v>25</v>
      </c>
      <c r="F1424">
        <v>2</v>
      </c>
      <c r="I1424" t="s">
        <v>47</v>
      </c>
    </row>
    <row r="1425" spans="1:13" x14ac:dyDescent="0.35">
      <c r="A1425" s="6">
        <v>45253</v>
      </c>
      <c r="B1425" t="s">
        <v>984</v>
      </c>
      <c r="C1425" t="s">
        <v>46</v>
      </c>
      <c r="D1425" t="s">
        <v>334</v>
      </c>
      <c r="E1425">
        <v>25</v>
      </c>
      <c r="F1425">
        <v>2</v>
      </c>
      <c r="I1425" t="s">
        <v>47</v>
      </c>
    </row>
    <row r="1426" spans="1:13" x14ac:dyDescent="0.35">
      <c r="A1426" s="6">
        <v>45253</v>
      </c>
      <c r="B1426" t="s">
        <v>58</v>
      </c>
      <c r="C1426" t="s">
        <v>59</v>
      </c>
      <c r="D1426">
        <v>3</v>
      </c>
      <c r="E1426">
        <v>23</v>
      </c>
      <c r="F1426">
        <v>2</v>
      </c>
      <c r="I1426" t="s">
        <v>47</v>
      </c>
      <c r="J1426" t="s">
        <v>48</v>
      </c>
      <c r="M1426" t="s">
        <v>47</v>
      </c>
    </row>
    <row r="1427" spans="1:13" x14ac:dyDescent="0.35">
      <c r="A1427" s="6">
        <v>45253</v>
      </c>
      <c r="B1427" t="s">
        <v>936</v>
      </c>
      <c r="C1427" t="s">
        <v>53</v>
      </c>
      <c r="D1427">
        <v>4</v>
      </c>
      <c r="E1427">
        <v>25</v>
      </c>
      <c r="F1427">
        <v>4</v>
      </c>
      <c r="G1427" t="s">
        <v>827</v>
      </c>
    </row>
    <row r="1428" spans="1:13" x14ac:dyDescent="0.35">
      <c r="A1428" s="6">
        <v>45254</v>
      </c>
      <c r="B1428" t="s">
        <v>830</v>
      </c>
      <c r="C1428" t="s">
        <v>53</v>
      </c>
      <c r="D1428">
        <v>6</v>
      </c>
      <c r="E1428">
        <v>10</v>
      </c>
      <c r="F1428">
        <v>3</v>
      </c>
      <c r="G1428" t="s">
        <v>828</v>
      </c>
      <c r="K1428" t="s">
        <v>47</v>
      </c>
    </row>
    <row r="1429" spans="1:13" x14ac:dyDescent="0.35">
      <c r="A1429" s="6">
        <v>45254</v>
      </c>
      <c r="B1429" t="s">
        <v>907</v>
      </c>
      <c r="C1429" t="s">
        <v>121</v>
      </c>
      <c r="D1429">
        <v>3</v>
      </c>
      <c r="E1429">
        <v>22</v>
      </c>
      <c r="F1429">
        <v>4</v>
      </c>
      <c r="G1429" t="s">
        <v>827</v>
      </c>
    </row>
    <row r="1430" spans="1:13" x14ac:dyDescent="0.35">
      <c r="A1430" s="6">
        <v>45254</v>
      </c>
      <c r="B1430" t="s">
        <v>186</v>
      </c>
      <c r="C1430" t="s">
        <v>66</v>
      </c>
      <c r="E1430">
        <v>35</v>
      </c>
      <c r="F1430">
        <v>1</v>
      </c>
      <c r="I1430" t="s">
        <v>47</v>
      </c>
      <c r="J1430" t="s">
        <v>48</v>
      </c>
      <c r="M1430" t="s">
        <v>47</v>
      </c>
    </row>
    <row r="1431" spans="1:13" x14ac:dyDescent="0.35">
      <c r="A1431" s="6">
        <v>45254</v>
      </c>
      <c r="B1431" t="s">
        <v>863</v>
      </c>
      <c r="C1431" t="s">
        <v>130</v>
      </c>
      <c r="E1431">
        <v>14</v>
      </c>
      <c r="F1431">
        <v>2</v>
      </c>
      <c r="I1431" t="s">
        <v>47</v>
      </c>
      <c r="M1431" t="s">
        <v>47</v>
      </c>
    </row>
    <row r="1432" spans="1:13" x14ac:dyDescent="0.35">
      <c r="A1432" s="6">
        <v>45254</v>
      </c>
      <c r="B1432" t="s">
        <v>191</v>
      </c>
      <c r="C1432" t="s">
        <v>59</v>
      </c>
      <c r="D1432">
        <v>1</v>
      </c>
      <c r="E1432">
        <v>20</v>
      </c>
      <c r="F1432">
        <v>3</v>
      </c>
      <c r="I1432" t="s">
        <v>47</v>
      </c>
      <c r="M1432" t="s">
        <v>47</v>
      </c>
    </row>
    <row r="1433" spans="1:13" x14ac:dyDescent="0.35">
      <c r="A1433" s="6">
        <v>45254</v>
      </c>
      <c r="B1433" t="s">
        <v>958</v>
      </c>
      <c r="C1433" t="s">
        <v>130</v>
      </c>
      <c r="D1433">
        <v>8</v>
      </c>
      <c r="E1433">
        <v>28</v>
      </c>
      <c r="F1433">
        <v>1</v>
      </c>
      <c r="I1433" t="s">
        <v>47</v>
      </c>
      <c r="J1433" t="s">
        <v>48</v>
      </c>
    </row>
    <row r="1434" spans="1:13" x14ac:dyDescent="0.35">
      <c r="A1434" s="6">
        <v>45254</v>
      </c>
      <c r="B1434" t="s">
        <v>958</v>
      </c>
      <c r="C1434" t="s">
        <v>130</v>
      </c>
      <c r="D1434">
        <v>8</v>
      </c>
      <c r="E1434">
        <v>28</v>
      </c>
      <c r="F1434">
        <v>1</v>
      </c>
      <c r="I1434" t="s">
        <v>47</v>
      </c>
      <c r="J1434" t="s">
        <v>48</v>
      </c>
    </row>
    <row r="1435" spans="1:13" x14ac:dyDescent="0.35">
      <c r="A1435" s="6">
        <v>45254</v>
      </c>
      <c r="B1435" t="s">
        <v>958</v>
      </c>
      <c r="C1435" t="s">
        <v>130</v>
      </c>
      <c r="D1435">
        <v>8</v>
      </c>
      <c r="E1435">
        <v>28</v>
      </c>
      <c r="F1435">
        <v>1</v>
      </c>
      <c r="I1435" t="s">
        <v>47</v>
      </c>
      <c r="J1435" t="s">
        <v>48</v>
      </c>
    </row>
    <row r="1436" spans="1:13" x14ac:dyDescent="0.35">
      <c r="A1436" s="6">
        <v>45254</v>
      </c>
      <c r="B1436" t="s">
        <v>958</v>
      </c>
      <c r="C1436" t="s">
        <v>130</v>
      </c>
      <c r="D1436">
        <v>8</v>
      </c>
      <c r="E1436">
        <v>28</v>
      </c>
      <c r="F1436">
        <v>1</v>
      </c>
      <c r="I1436" t="s">
        <v>47</v>
      </c>
      <c r="J1436" t="s">
        <v>48</v>
      </c>
    </row>
    <row r="1437" spans="1:13" x14ac:dyDescent="0.35">
      <c r="A1437" s="6">
        <v>45254</v>
      </c>
      <c r="B1437" t="s">
        <v>959</v>
      </c>
      <c r="C1437" t="s">
        <v>225</v>
      </c>
      <c r="D1437" t="s">
        <v>960</v>
      </c>
      <c r="E1437">
        <v>28</v>
      </c>
      <c r="F1437">
        <v>28</v>
      </c>
      <c r="I1437" t="s">
        <v>47</v>
      </c>
      <c r="J1437" t="s">
        <v>48</v>
      </c>
    </row>
    <row r="1438" spans="1:13" x14ac:dyDescent="0.35">
      <c r="A1438" s="6">
        <v>45254</v>
      </c>
      <c r="B1438" t="s">
        <v>959</v>
      </c>
      <c r="C1438" t="s">
        <v>225</v>
      </c>
      <c r="D1438" t="s">
        <v>960</v>
      </c>
      <c r="E1438">
        <v>28</v>
      </c>
      <c r="F1438">
        <v>28</v>
      </c>
      <c r="I1438" t="s">
        <v>47</v>
      </c>
      <c r="J1438" t="s">
        <v>48</v>
      </c>
    </row>
    <row r="1439" spans="1:13" x14ac:dyDescent="0.35">
      <c r="A1439" s="6">
        <v>45254</v>
      </c>
      <c r="B1439" t="s">
        <v>961</v>
      </c>
      <c r="C1439" t="s">
        <v>59</v>
      </c>
      <c r="D1439">
        <v>2</v>
      </c>
      <c r="E1439">
        <v>10</v>
      </c>
      <c r="F1439">
        <v>2</v>
      </c>
      <c r="I1439" t="s">
        <v>47</v>
      </c>
      <c r="J1439" t="s">
        <v>48</v>
      </c>
    </row>
    <row r="1440" spans="1:13" x14ac:dyDescent="0.35">
      <c r="A1440" s="6">
        <v>45254</v>
      </c>
      <c r="B1440" t="s">
        <v>376</v>
      </c>
      <c r="C1440" t="s">
        <v>53</v>
      </c>
      <c r="D1440">
        <v>3</v>
      </c>
      <c r="E1440">
        <v>24</v>
      </c>
      <c r="F1440">
        <v>3</v>
      </c>
      <c r="I1440" t="s">
        <v>47</v>
      </c>
      <c r="J1440" t="s">
        <v>48</v>
      </c>
      <c r="M1440" t="s">
        <v>47</v>
      </c>
    </row>
    <row r="1441" spans="1:13" x14ac:dyDescent="0.35">
      <c r="A1441" s="6">
        <v>45254</v>
      </c>
      <c r="B1441" t="s">
        <v>962</v>
      </c>
      <c r="C1441" t="s">
        <v>53</v>
      </c>
      <c r="D1441">
        <v>5</v>
      </c>
      <c r="E1441">
        <v>28</v>
      </c>
      <c r="F1441">
        <v>3</v>
      </c>
      <c r="I1441" t="s">
        <v>47</v>
      </c>
      <c r="J1441" t="s">
        <v>48</v>
      </c>
    </row>
    <row r="1442" spans="1:13" x14ac:dyDescent="0.35">
      <c r="A1442" s="6">
        <v>45254</v>
      </c>
      <c r="B1442" t="s">
        <v>962</v>
      </c>
      <c r="C1442" t="s">
        <v>53</v>
      </c>
      <c r="D1442">
        <v>5</v>
      </c>
      <c r="E1442">
        <v>28</v>
      </c>
      <c r="F1442">
        <v>3</v>
      </c>
      <c r="I1442" t="s">
        <v>47</v>
      </c>
      <c r="J1442" t="s">
        <v>48</v>
      </c>
    </row>
    <row r="1443" spans="1:13" x14ac:dyDescent="0.35">
      <c r="A1443" s="6">
        <v>45254</v>
      </c>
      <c r="B1443" t="s">
        <v>891</v>
      </c>
      <c r="C1443" t="s">
        <v>46</v>
      </c>
      <c r="D1443" t="s">
        <v>963</v>
      </c>
      <c r="E1443">
        <v>4</v>
      </c>
      <c r="F1443">
        <v>2</v>
      </c>
      <c r="I1443" t="s">
        <v>47</v>
      </c>
      <c r="J1443" t="s">
        <v>48</v>
      </c>
    </row>
    <row r="1444" spans="1:13" x14ac:dyDescent="0.35">
      <c r="A1444" s="6">
        <v>45254</v>
      </c>
      <c r="B1444" t="s">
        <v>507</v>
      </c>
      <c r="C1444" t="s">
        <v>59</v>
      </c>
      <c r="D1444">
        <v>0</v>
      </c>
      <c r="E1444">
        <v>22</v>
      </c>
      <c r="F1444">
        <v>6</v>
      </c>
      <c r="I1444" t="s">
        <v>47</v>
      </c>
      <c r="J1444" t="s">
        <v>48</v>
      </c>
    </row>
    <row r="1445" spans="1:13" x14ac:dyDescent="0.35">
      <c r="A1445" s="6">
        <v>45254</v>
      </c>
      <c r="B1445" t="s">
        <v>927</v>
      </c>
      <c r="C1445" t="s">
        <v>64</v>
      </c>
      <c r="D1445" t="s">
        <v>585</v>
      </c>
      <c r="E1445">
        <v>5</v>
      </c>
      <c r="F1445">
        <v>1</v>
      </c>
      <c r="I1445" t="s">
        <v>47</v>
      </c>
      <c r="J1445" t="s">
        <v>48</v>
      </c>
      <c r="M1445" t="s">
        <v>47</v>
      </c>
    </row>
    <row r="1446" spans="1:13" x14ac:dyDescent="0.35">
      <c r="A1446" s="6">
        <v>45254</v>
      </c>
      <c r="B1446" t="s">
        <v>507</v>
      </c>
      <c r="C1446" t="s">
        <v>59</v>
      </c>
      <c r="D1446">
        <v>0</v>
      </c>
      <c r="E1446">
        <v>23</v>
      </c>
      <c r="F1446">
        <v>3</v>
      </c>
      <c r="I1446" t="s">
        <v>47</v>
      </c>
      <c r="J1446" t="s">
        <v>48</v>
      </c>
    </row>
    <row r="1447" spans="1:13" x14ac:dyDescent="0.35">
      <c r="A1447" s="6">
        <v>45254</v>
      </c>
      <c r="B1447" t="s">
        <v>964</v>
      </c>
      <c r="C1447" t="s">
        <v>130</v>
      </c>
      <c r="D1447" t="s">
        <v>158</v>
      </c>
      <c r="E1447">
        <v>21</v>
      </c>
      <c r="F1447">
        <v>7</v>
      </c>
      <c r="I1447" t="s">
        <v>47</v>
      </c>
      <c r="J1447" t="s">
        <v>48</v>
      </c>
    </row>
    <row r="1448" spans="1:13" x14ac:dyDescent="0.35">
      <c r="A1448" s="6">
        <v>45255</v>
      </c>
      <c r="B1448" t="s">
        <v>831</v>
      </c>
      <c r="C1448" t="s">
        <v>66</v>
      </c>
      <c r="E1448">
        <v>40</v>
      </c>
      <c r="G1448" t="s">
        <v>832</v>
      </c>
    </row>
    <row r="1449" spans="1:13" x14ac:dyDescent="0.35">
      <c r="A1449" s="6">
        <v>45257</v>
      </c>
      <c r="B1449" t="s">
        <v>716</v>
      </c>
      <c r="C1449" t="s">
        <v>130</v>
      </c>
      <c r="D1449" t="s">
        <v>1437</v>
      </c>
      <c r="E1449">
        <v>21</v>
      </c>
      <c r="F1449">
        <v>1</v>
      </c>
      <c r="I1449" t="s">
        <v>47</v>
      </c>
      <c r="M1449" t="s">
        <v>47</v>
      </c>
    </row>
    <row r="1450" spans="1:13" x14ac:dyDescent="0.35">
      <c r="A1450" s="6">
        <v>45257</v>
      </c>
      <c r="B1450" t="s">
        <v>968</v>
      </c>
      <c r="C1450" t="s">
        <v>130</v>
      </c>
      <c r="D1450" t="s">
        <v>1254</v>
      </c>
      <c r="E1450">
        <v>12</v>
      </c>
      <c r="F1450">
        <v>1</v>
      </c>
      <c r="I1450" t="s">
        <v>47</v>
      </c>
      <c r="J1450" t="s">
        <v>48</v>
      </c>
    </row>
    <row r="1451" spans="1:13" x14ac:dyDescent="0.35">
      <c r="A1451" s="6">
        <v>45257</v>
      </c>
      <c r="B1451" t="s">
        <v>561</v>
      </c>
      <c r="C1451" t="s">
        <v>53</v>
      </c>
      <c r="D1451">
        <v>6</v>
      </c>
      <c r="E1451">
        <v>22</v>
      </c>
      <c r="F1451">
        <v>3</v>
      </c>
      <c r="I1451" t="s">
        <v>47</v>
      </c>
      <c r="J1451" t="s">
        <v>48</v>
      </c>
    </row>
    <row r="1452" spans="1:13" x14ac:dyDescent="0.35">
      <c r="A1452" s="6">
        <v>45257</v>
      </c>
      <c r="B1452" t="s">
        <v>561</v>
      </c>
      <c r="C1452" t="s">
        <v>53</v>
      </c>
      <c r="D1452">
        <v>6</v>
      </c>
      <c r="E1452">
        <v>22</v>
      </c>
      <c r="F1452">
        <v>3</v>
      </c>
      <c r="I1452" t="s">
        <v>47</v>
      </c>
      <c r="J1452" t="s">
        <v>48</v>
      </c>
    </row>
    <row r="1453" spans="1:13" x14ac:dyDescent="0.35">
      <c r="A1453" s="6">
        <v>45257</v>
      </c>
      <c r="B1453" t="s">
        <v>969</v>
      </c>
      <c r="C1453" t="s">
        <v>59</v>
      </c>
      <c r="D1453">
        <v>0</v>
      </c>
      <c r="E1453">
        <v>2</v>
      </c>
      <c r="F1453">
        <v>2</v>
      </c>
      <c r="I1453" t="s">
        <v>47</v>
      </c>
      <c r="J1453" t="s">
        <v>946</v>
      </c>
      <c r="M1453" t="s">
        <v>47</v>
      </c>
    </row>
    <row r="1454" spans="1:13" x14ac:dyDescent="0.35">
      <c r="A1454" s="6">
        <v>45257</v>
      </c>
      <c r="B1454" t="s">
        <v>985</v>
      </c>
      <c r="C1454" t="s">
        <v>53</v>
      </c>
      <c r="E1454">
        <v>9</v>
      </c>
      <c r="F1454">
        <v>4</v>
      </c>
      <c r="I1454" t="s">
        <v>47</v>
      </c>
      <c r="J1454" t="s">
        <v>48</v>
      </c>
      <c r="M1454" t="s">
        <v>47</v>
      </c>
    </row>
    <row r="1455" spans="1:13" x14ac:dyDescent="0.35">
      <c r="A1455" s="6">
        <v>45257</v>
      </c>
      <c r="B1455" t="s">
        <v>412</v>
      </c>
      <c r="C1455" t="s">
        <v>53</v>
      </c>
      <c r="D1455" t="s">
        <v>819</v>
      </c>
      <c r="E1455">
        <v>4</v>
      </c>
      <c r="F1455">
        <v>4</v>
      </c>
      <c r="I1455" t="s">
        <v>47</v>
      </c>
      <c r="J1455" t="s">
        <v>946</v>
      </c>
      <c r="K1455" t="s">
        <v>47</v>
      </c>
    </row>
    <row r="1456" spans="1:13" x14ac:dyDescent="0.35">
      <c r="A1456" s="6">
        <v>45257</v>
      </c>
      <c r="B1456" t="s">
        <v>986</v>
      </c>
      <c r="C1456" t="s">
        <v>64</v>
      </c>
      <c r="D1456" t="s">
        <v>585</v>
      </c>
      <c r="E1456">
        <v>5</v>
      </c>
      <c r="F1456">
        <v>2</v>
      </c>
      <c r="I1456" t="s">
        <v>47</v>
      </c>
      <c r="J1456" t="s">
        <v>48</v>
      </c>
      <c r="M1456" t="s">
        <v>47</v>
      </c>
    </row>
    <row r="1457" spans="1:13" x14ac:dyDescent="0.35">
      <c r="A1457" s="6">
        <v>45257</v>
      </c>
      <c r="B1457" t="s">
        <v>988</v>
      </c>
      <c r="C1457" t="s">
        <v>64</v>
      </c>
      <c r="D1457" t="s">
        <v>585</v>
      </c>
      <c r="E1457">
        <v>7</v>
      </c>
      <c r="F1457">
        <v>3</v>
      </c>
      <c r="I1457" t="s">
        <v>47</v>
      </c>
      <c r="J1457" t="s">
        <v>48</v>
      </c>
    </row>
    <row r="1458" spans="1:13" x14ac:dyDescent="0.35">
      <c r="A1458" s="6">
        <v>45257</v>
      </c>
      <c r="B1458" t="s">
        <v>987</v>
      </c>
      <c r="C1458" t="s">
        <v>46</v>
      </c>
      <c r="D1458" t="s">
        <v>353</v>
      </c>
      <c r="E1458">
        <v>25</v>
      </c>
      <c r="F1458">
        <v>1</v>
      </c>
      <c r="I1458" t="s">
        <v>47</v>
      </c>
      <c r="J1458" t="s">
        <v>624</v>
      </c>
    </row>
    <row r="1459" spans="1:13" x14ac:dyDescent="0.35">
      <c r="A1459" s="6">
        <v>45257</v>
      </c>
      <c r="B1459" t="s">
        <v>987</v>
      </c>
      <c r="C1459" t="s">
        <v>46</v>
      </c>
      <c r="D1459" t="s">
        <v>353</v>
      </c>
      <c r="E1459">
        <v>25</v>
      </c>
      <c r="F1459">
        <v>1</v>
      </c>
      <c r="I1459" t="s">
        <v>47</v>
      </c>
      <c r="J1459" t="s">
        <v>624</v>
      </c>
    </row>
    <row r="1460" spans="1:13" x14ac:dyDescent="0.35">
      <c r="A1460" s="6">
        <v>45257</v>
      </c>
      <c r="B1460" t="s">
        <v>987</v>
      </c>
      <c r="C1460" t="s">
        <v>46</v>
      </c>
      <c r="D1460" t="s">
        <v>353</v>
      </c>
      <c r="E1460">
        <v>25</v>
      </c>
      <c r="F1460">
        <v>1</v>
      </c>
      <c r="I1460" t="s">
        <v>47</v>
      </c>
      <c r="J1460" t="s">
        <v>624</v>
      </c>
    </row>
    <row r="1461" spans="1:13" x14ac:dyDescent="0.35">
      <c r="A1461" s="6">
        <v>45257</v>
      </c>
      <c r="B1461" t="s">
        <v>987</v>
      </c>
      <c r="C1461" t="s">
        <v>46</v>
      </c>
      <c r="D1461" t="s">
        <v>353</v>
      </c>
      <c r="E1461">
        <v>25</v>
      </c>
      <c r="F1461">
        <v>1</v>
      </c>
      <c r="I1461" t="s">
        <v>47</v>
      </c>
      <c r="J1461" t="s">
        <v>624</v>
      </c>
    </row>
    <row r="1462" spans="1:13" x14ac:dyDescent="0.35">
      <c r="A1462" s="6">
        <v>45257</v>
      </c>
      <c r="B1462" t="s">
        <v>987</v>
      </c>
      <c r="C1462" t="s">
        <v>46</v>
      </c>
      <c r="D1462" t="s">
        <v>353</v>
      </c>
      <c r="E1462">
        <v>25</v>
      </c>
      <c r="F1462">
        <v>1</v>
      </c>
      <c r="I1462" t="s">
        <v>47</v>
      </c>
      <c r="J1462" t="s">
        <v>624</v>
      </c>
    </row>
    <row r="1463" spans="1:13" x14ac:dyDescent="0.35">
      <c r="A1463" s="6">
        <v>45257</v>
      </c>
      <c r="B1463" t="s">
        <v>988</v>
      </c>
      <c r="C1463" t="s">
        <v>59</v>
      </c>
      <c r="E1463">
        <v>30</v>
      </c>
      <c r="F1463">
        <v>6</v>
      </c>
      <c r="I1463" t="s">
        <v>47</v>
      </c>
      <c r="J1463" t="s">
        <v>48</v>
      </c>
    </row>
    <row r="1464" spans="1:13" x14ac:dyDescent="0.35">
      <c r="A1464" s="6">
        <v>45257</v>
      </c>
      <c r="B1464" t="s">
        <v>988</v>
      </c>
      <c r="C1464" t="s">
        <v>59</v>
      </c>
      <c r="E1464">
        <v>30</v>
      </c>
      <c r="F1464">
        <v>6</v>
      </c>
      <c r="I1464" t="s">
        <v>47</v>
      </c>
      <c r="J1464" t="s">
        <v>48</v>
      </c>
    </row>
    <row r="1465" spans="1:13" x14ac:dyDescent="0.35">
      <c r="A1465" s="6">
        <v>45257</v>
      </c>
      <c r="B1465" t="s">
        <v>808</v>
      </c>
      <c r="C1465" t="s">
        <v>130</v>
      </c>
      <c r="D1465" t="s">
        <v>1444</v>
      </c>
      <c r="E1465">
        <v>20</v>
      </c>
      <c r="F1465">
        <v>1</v>
      </c>
      <c r="I1465" t="s">
        <v>47</v>
      </c>
      <c r="J1465" t="s">
        <v>48</v>
      </c>
      <c r="M1465" t="s">
        <v>47</v>
      </c>
    </row>
    <row r="1466" spans="1:13" x14ac:dyDescent="0.35">
      <c r="A1466" s="6">
        <v>45257</v>
      </c>
      <c r="B1466" t="s">
        <v>142</v>
      </c>
      <c r="C1466" t="s">
        <v>59</v>
      </c>
      <c r="D1466">
        <v>2</v>
      </c>
      <c r="E1466">
        <v>11</v>
      </c>
      <c r="F1466">
        <v>3</v>
      </c>
      <c r="I1466" t="s">
        <v>47</v>
      </c>
      <c r="J1466" t="s">
        <v>946</v>
      </c>
      <c r="M1466" t="s">
        <v>47</v>
      </c>
    </row>
    <row r="1467" spans="1:13" x14ac:dyDescent="0.35">
      <c r="A1467" s="6">
        <v>45257</v>
      </c>
      <c r="B1467" t="s">
        <v>989</v>
      </c>
      <c r="C1467" t="s">
        <v>46</v>
      </c>
      <c r="D1467" t="s">
        <v>311</v>
      </c>
      <c r="E1467">
        <v>7</v>
      </c>
      <c r="F1467">
        <v>4</v>
      </c>
      <c r="I1467" t="s">
        <v>47</v>
      </c>
      <c r="J1467" t="s">
        <v>48</v>
      </c>
    </row>
    <row r="1468" spans="1:13" x14ac:dyDescent="0.35">
      <c r="A1468" s="6">
        <v>45257</v>
      </c>
      <c r="B1468" t="s">
        <v>990</v>
      </c>
      <c r="C1468" t="s">
        <v>59</v>
      </c>
      <c r="D1468">
        <v>2</v>
      </c>
      <c r="E1468">
        <v>19</v>
      </c>
      <c r="F1468">
        <v>4</v>
      </c>
      <c r="I1468" t="s">
        <v>47</v>
      </c>
      <c r="J1468" t="s">
        <v>48</v>
      </c>
      <c r="M1468" t="s">
        <v>47</v>
      </c>
    </row>
    <row r="1469" spans="1:13" x14ac:dyDescent="0.35">
      <c r="A1469" s="6">
        <v>45257</v>
      </c>
      <c r="B1469" t="s">
        <v>163</v>
      </c>
      <c r="C1469" t="s">
        <v>64</v>
      </c>
      <c r="D1469" t="s">
        <v>585</v>
      </c>
      <c r="E1469">
        <v>11</v>
      </c>
      <c r="F1469">
        <v>2</v>
      </c>
      <c r="I1469" t="s">
        <v>47</v>
      </c>
      <c r="J1469" t="s">
        <v>48</v>
      </c>
      <c r="M1469" t="s">
        <v>47</v>
      </c>
    </row>
    <row r="1470" spans="1:13" x14ac:dyDescent="0.35">
      <c r="A1470" s="6">
        <v>45257</v>
      </c>
      <c r="B1470" t="s">
        <v>991</v>
      </c>
      <c r="C1470" t="s">
        <v>46</v>
      </c>
      <c r="D1470">
        <v>7</v>
      </c>
      <c r="E1470">
        <v>31</v>
      </c>
      <c r="F1470">
        <v>2</v>
      </c>
      <c r="I1470" t="s">
        <v>47</v>
      </c>
      <c r="J1470" t="s">
        <v>48</v>
      </c>
    </row>
    <row r="1471" spans="1:13" x14ac:dyDescent="0.35">
      <c r="A1471" s="6">
        <v>45257</v>
      </c>
      <c r="B1471" t="s">
        <v>991</v>
      </c>
      <c r="C1471" t="s">
        <v>46</v>
      </c>
      <c r="D1471">
        <v>7</v>
      </c>
      <c r="E1471">
        <v>31</v>
      </c>
      <c r="F1471">
        <v>2</v>
      </c>
      <c r="I1471" t="s">
        <v>47</v>
      </c>
      <c r="J1471" t="s">
        <v>48</v>
      </c>
    </row>
    <row r="1472" spans="1:13" x14ac:dyDescent="0.35">
      <c r="A1472" s="6">
        <v>45257</v>
      </c>
      <c r="B1472" t="s">
        <v>495</v>
      </c>
      <c r="C1472" t="s">
        <v>53</v>
      </c>
      <c r="D1472">
        <v>5</v>
      </c>
      <c r="E1472">
        <v>21</v>
      </c>
      <c r="F1472">
        <v>1</v>
      </c>
      <c r="I1472" t="s">
        <v>47</v>
      </c>
      <c r="J1472" t="s">
        <v>946</v>
      </c>
      <c r="M1472" t="s">
        <v>47</v>
      </c>
    </row>
    <row r="1473" spans="1:13" x14ac:dyDescent="0.35">
      <c r="A1473" s="6">
        <v>45257</v>
      </c>
      <c r="B1473" t="s">
        <v>495</v>
      </c>
      <c r="C1473" t="s">
        <v>53</v>
      </c>
      <c r="D1473">
        <v>5</v>
      </c>
      <c r="E1473">
        <v>21</v>
      </c>
      <c r="F1473">
        <v>1</v>
      </c>
      <c r="I1473" t="s">
        <v>47</v>
      </c>
      <c r="J1473" t="s">
        <v>946</v>
      </c>
      <c r="M1473" t="s">
        <v>47</v>
      </c>
    </row>
    <row r="1474" spans="1:13" x14ac:dyDescent="0.35">
      <c r="A1474" s="6">
        <v>45257</v>
      </c>
      <c r="B1474" t="s">
        <v>495</v>
      </c>
      <c r="C1474" t="s">
        <v>53</v>
      </c>
      <c r="D1474">
        <v>5</v>
      </c>
      <c r="E1474">
        <v>21</v>
      </c>
      <c r="F1474">
        <v>1</v>
      </c>
      <c r="I1474" t="s">
        <v>47</v>
      </c>
      <c r="J1474" t="s">
        <v>946</v>
      </c>
      <c r="M1474" t="s">
        <v>47</v>
      </c>
    </row>
    <row r="1475" spans="1:13" x14ac:dyDescent="0.35">
      <c r="A1475" s="6">
        <v>45257</v>
      </c>
      <c r="B1475" t="s">
        <v>247</v>
      </c>
      <c r="C1475" t="s">
        <v>53</v>
      </c>
      <c r="D1475">
        <v>5</v>
      </c>
      <c r="E1475">
        <v>22</v>
      </c>
      <c r="F1475">
        <v>2</v>
      </c>
      <c r="I1475" t="s">
        <v>47</v>
      </c>
      <c r="M1475" t="s">
        <v>47</v>
      </c>
    </row>
    <row r="1476" spans="1:13" x14ac:dyDescent="0.35">
      <c r="A1476" s="6">
        <v>45257</v>
      </c>
      <c r="B1476" t="s">
        <v>455</v>
      </c>
      <c r="C1476" t="s">
        <v>59</v>
      </c>
      <c r="D1476" t="s">
        <v>563</v>
      </c>
      <c r="E1476">
        <v>25</v>
      </c>
      <c r="F1476">
        <v>4</v>
      </c>
      <c r="I1476" t="s">
        <v>47</v>
      </c>
    </row>
    <row r="1477" spans="1:13" x14ac:dyDescent="0.35">
      <c r="A1477" s="6">
        <v>45257</v>
      </c>
      <c r="B1477" t="s">
        <v>455</v>
      </c>
      <c r="C1477" t="s">
        <v>59</v>
      </c>
      <c r="D1477" t="s">
        <v>563</v>
      </c>
      <c r="E1477">
        <v>25</v>
      </c>
      <c r="F1477">
        <v>4</v>
      </c>
      <c r="I1477" t="s">
        <v>47</v>
      </c>
    </row>
    <row r="1478" spans="1:13" x14ac:dyDescent="0.35">
      <c r="A1478" s="6">
        <v>45257</v>
      </c>
      <c r="B1478" t="s">
        <v>830</v>
      </c>
      <c r="C1478" t="s">
        <v>46</v>
      </c>
      <c r="D1478" t="s">
        <v>242</v>
      </c>
      <c r="E1478">
        <v>5</v>
      </c>
      <c r="F1478">
        <v>3</v>
      </c>
      <c r="I1478" t="s">
        <v>47</v>
      </c>
      <c r="J1478" t="s">
        <v>48</v>
      </c>
    </row>
    <row r="1479" spans="1:13" x14ac:dyDescent="0.35">
      <c r="A1479" s="6">
        <v>45257</v>
      </c>
      <c r="B1479" t="s">
        <v>1018</v>
      </c>
      <c r="C1479" t="s">
        <v>130</v>
      </c>
      <c r="D1479" t="s">
        <v>1254</v>
      </c>
      <c r="E1479">
        <v>10</v>
      </c>
      <c r="F1479">
        <v>1</v>
      </c>
      <c r="I1479" t="s">
        <v>47</v>
      </c>
      <c r="J1479" t="s">
        <v>48</v>
      </c>
      <c r="M1479" t="s">
        <v>47</v>
      </c>
    </row>
    <row r="1480" spans="1:13" x14ac:dyDescent="0.35">
      <c r="A1480" s="6">
        <v>45257</v>
      </c>
      <c r="B1480" t="s">
        <v>1020</v>
      </c>
      <c r="C1480" t="s">
        <v>121</v>
      </c>
      <c r="D1480">
        <v>0</v>
      </c>
      <c r="E1480">
        <v>25</v>
      </c>
      <c r="F1480">
        <v>2</v>
      </c>
      <c r="G1480" t="s">
        <v>838</v>
      </c>
    </row>
    <row r="1481" spans="1:13" x14ac:dyDescent="0.35">
      <c r="A1481" s="6">
        <v>45257</v>
      </c>
      <c r="B1481" t="s">
        <v>391</v>
      </c>
      <c r="C1481" t="s">
        <v>130</v>
      </c>
      <c r="D1481" t="s">
        <v>784</v>
      </c>
      <c r="E1481">
        <v>23</v>
      </c>
      <c r="F1481">
        <v>3</v>
      </c>
      <c r="I1481" t="s">
        <v>47</v>
      </c>
    </row>
    <row r="1482" spans="1:13" x14ac:dyDescent="0.35">
      <c r="A1482" s="6">
        <v>45257</v>
      </c>
      <c r="B1482" t="s">
        <v>391</v>
      </c>
      <c r="C1482" t="s">
        <v>130</v>
      </c>
      <c r="D1482" t="s">
        <v>784</v>
      </c>
      <c r="E1482">
        <v>23</v>
      </c>
      <c r="F1482">
        <v>3</v>
      </c>
      <c r="I1482" t="s">
        <v>47</v>
      </c>
    </row>
    <row r="1483" spans="1:13" x14ac:dyDescent="0.35">
      <c r="A1483" s="6">
        <v>45258</v>
      </c>
      <c r="B1483" t="s">
        <v>459</v>
      </c>
      <c r="C1483" t="s">
        <v>59</v>
      </c>
      <c r="D1483">
        <v>1</v>
      </c>
      <c r="E1483">
        <v>23</v>
      </c>
      <c r="F1483">
        <v>2</v>
      </c>
      <c r="G1483" t="s">
        <v>838</v>
      </c>
      <c r="L1483" t="s">
        <v>47</v>
      </c>
      <c r="M1483" t="s">
        <v>47</v>
      </c>
    </row>
    <row r="1484" spans="1:13" x14ac:dyDescent="0.35">
      <c r="A1484" s="6">
        <v>45258</v>
      </c>
      <c r="B1484" t="s">
        <v>459</v>
      </c>
      <c r="C1484" t="s">
        <v>59</v>
      </c>
      <c r="D1484">
        <v>1</v>
      </c>
      <c r="E1484">
        <v>23</v>
      </c>
      <c r="F1484">
        <v>2</v>
      </c>
      <c r="G1484" t="s">
        <v>838</v>
      </c>
      <c r="L1484" t="s">
        <v>47</v>
      </c>
      <c r="M1484" t="s">
        <v>47</v>
      </c>
    </row>
    <row r="1485" spans="1:13" x14ac:dyDescent="0.35">
      <c r="A1485" s="6">
        <v>45258</v>
      </c>
      <c r="B1485" t="s">
        <v>459</v>
      </c>
      <c r="C1485" t="s">
        <v>59</v>
      </c>
      <c r="D1485">
        <v>0</v>
      </c>
      <c r="E1485">
        <v>24</v>
      </c>
      <c r="F1485">
        <v>3</v>
      </c>
      <c r="G1485" t="s">
        <v>838</v>
      </c>
      <c r="L1485" t="s">
        <v>47</v>
      </c>
      <c r="M1485" t="s">
        <v>47</v>
      </c>
    </row>
    <row r="1486" spans="1:13" x14ac:dyDescent="0.35">
      <c r="A1486" s="6">
        <v>45258</v>
      </c>
      <c r="B1486" t="s">
        <v>459</v>
      </c>
      <c r="C1486" t="s">
        <v>59</v>
      </c>
      <c r="D1486">
        <v>0</v>
      </c>
      <c r="E1486">
        <v>24</v>
      </c>
      <c r="F1486">
        <v>3</v>
      </c>
      <c r="G1486" t="s">
        <v>838</v>
      </c>
      <c r="L1486" t="s">
        <v>47</v>
      </c>
      <c r="M1486" t="s">
        <v>47</v>
      </c>
    </row>
    <row r="1487" spans="1:13" x14ac:dyDescent="0.35">
      <c r="A1487" s="6">
        <v>45258</v>
      </c>
      <c r="B1487" t="s">
        <v>1008</v>
      </c>
      <c r="C1487" t="s">
        <v>64</v>
      </c>
      <c r="D1487" t="s">
        <v>585</v>
      </c>
      <c r="E1487">
        <v>20</v>
      </c>
      <c r="F1487">
        <v>4</v>
      </c>
      <c r="I1487" t="s">
        <v>47</v>
      </c>
      <c r="J1487" t="s">
        <v>48</v>
      </c>
      <c r="M1487" t="s">
        <v>47</v>
      </c>
    </row>
    <row r="1488" spans="1:13" x14ac:dyDescent="0.35">
      <c r="A1488" s="6">
        <v>45258</v>
      </c>
      <c r="B1488" t="s">
        <v>1009</v>
      </c>
      <c r="C1488" t="s">
        <v>46</v>
      </c>
      <c r="D1488">
        <v>8</v>
      </c>
      <c r="E1488">
        <v>7</v>
      </c>
      <c r="F1488">
        <v>1</v>
      </c>
      <c r="I1488" t="s">
        <v>47</v>
      </c>
      <c r="J1488" t="s">
        <v>48</v>
      </c>
    </row>
    <row r="1489" spans="1:13" x14ac:dyDescent="0.35">
      <c r="A1489" s="6">
        <v>45258</v>
      </c>
      <c r="B1489" t="s">
        <v>508</v>
      </c>
      <c r="C1489" t="s">
        <v>46</v>
      </c>
      <c r="D1489">
        <v>8</v>
      </c>
      <c r="E1489">
        <v>21</v>
      </c>
      <c r="F1489">
        <v>1</v>
      </c>
      <c r="I1489" t="s">
        <v>47</v>
      </c>
      <c r="J1489" t="s">
        <v>48</v>
      </c>
    </row>
    <row r="1490" spans="1:13" x14ac:dyDescent="0.35">
      <c r="A1490" s="6">
        <v>45258</v>
      </c>
      <c r="B1490" t="s">
        <v>508</v>
      </c>
      <c r="C1490" t="s">
        <v>46</v>
      </c>
      <c r="D1490">
        <v>8</v>
      </c>
      <c r="E1490">
        <v>21</v>
      </c>
      <c r="F1490">
        <v>1</v>
      </c>
      <c r="I1490" t="s">
        <v>47</v>
      </c>
      <c r="J1490" t="s">
        <v>48</v>
      </c>
    </row>
    <row r="1491" spans="1:13" x14ac:dyDescent="0.35">
      <c r="A1491" s="6">
        <v>45258</v>
      </c>
      <c r="B1491" t="s">
        <v>225</v>
      </c>
      <c r="C1491" t="s">
        <v>225</v>
      </c>
      <c r="D1491" t="s">
        <v>1010</v>
      </c>
      <c r="E1491">
        <v>2</v>
      </c>
      <c r="F1491">
        <v>2</v>
      </c>
      <c r="I1491" t="s">
        <v>47</v>
      </c>
      <c r="J1491" t="s">
        <v>360</v>
      </c>
    </row>
    <row r="1492" spans="1:13" x14ac:dyDescent="0.35">
      <c r="A1492" s="6">
        <v>45258</v>
      </c>
      <c r="B1492" t="s">
        <v>1011</v>
      </c>
      <c r="C1492" t="s">
        <v>46</v>
      </c>
      <c r="D1492" t="s">
        <v>390</v>
      </c>
      <c r="E1492">
        <v>10</v>
      </c>
      <c r="F1492">
        <v>5</v>
      </c>
      <c r="I1492" t="s">
        <v>47</v>
      </c>
      <c r="J1492" t="s">
        <v>48</v>
      </c>
    </row>
    <row r="1493" spans="1:13" x14ac:dyDescent="0.35">
      <c r="A1493" s="6">
        <v>45258</v>
      </c>
      <c r="B1493" t="s">
        <v>1012</v>
      </c>
      <c r="C1493" t="s">
        <v>130</v>
      </c>
      <c r="D1493" t="s">
        <v>930</v>
      </c>
      <c r="E1493">
        <v>30</v>
      </c>
      <c r="F1493">
        <v>2</v>
      </c>
      <c r="I1493" t="s">
        <v>47</v>
      </c>
      <c r="J1493" t="s">
        <v>48</v>
      </c>
    </row>
    <row r="1494" spans="1:13" x14ac:dyDescent="0.35">
      <c r="A1494" s="6">
        <v>45258</v>
      </c>
      <c r="B1494" t="s">
        <v>1012</v>
      </c>
      <c r="C1494" t="s">
        <v>130</v>
      </c>
      <c r="D1494" t="s">
        <v>930</v>
      </c>
      <c r="E1494">
        <v>30</v>
      </c>
      <c r="F1494">
        <v>2</v>
      </c>
      <c r="I1494" t="s">
        <v>47</v>
      </c>
      <c r="J1494" t="s">
        <v>48</v>
      </c>
    </row>
    <row r="1495" spans="1:13" x14ac:dyDescent="0.35">
      <c r="A1495" s="6">
        <v>45258</v>
      </c>
      <c r="B1495" t="s">
        <v>347</v>
      </c>
      <c r="C1495" t="s">
        <v>53</v>
      </c>
      <c r="D1495" t="s">
        <v>249</v>
      </c>
      <c r="E1495">
        <v>10</v>
      </c>
      <c r="F1495">
        <v>2</v>
      </c>
      <c r="I1495" t="s">
        <v>47</v>
      </c>
      <c r="J1495" t="s">
        <v>48</v>
      </c>
      <c r="M1495" t="s">
        <v>47</v>
      </c>
    </row>
    <row r="1496" spans="1:13" x14ac:dyDescent="0.35">
      <c r="A1496" s="6">
        <v>45258</v>
      </c>
      <c r="B1496" t="s">
        <v>1013</v>
      </c>
      <c r="C1496" t="s">
        <v>53</v>
      </c>
      <c r="D1496">
        <v>5</v>
      </c>
      <c r="E1496">
        <v>25</v>
      </c>
      <c r="F1496">
        <v>1</v>
      </c>
      <c r="I1496" t="s">
        <v>47</v>
      </c>
      <c r="J1496" t="s">
        <v>48</v>
      </c>
    </row>
    <row r="1497" spans="1:13" x14ac:dyDescent="0.35">
      <c r="A1497" s="6">
        <v>45258</v>
      </c>
      <c r="B1497" t="s">
        <v>1013</v>
      </c>
      <c r="C1497" t="s">
        <v>53</v>
      </c>
      <c r="D1497">
        <v>5</v>
      </c>
      <c r="E1497">
        <v>25</v>
      </c>
      <c r="F1497">
        <v>1</v>
      </c>
      <c r="I1497" t="s">
        <v>47</v>
      </c>
      <c r="J1497" t="s">
        <v>48</v>
      </c>
    </row>
    <row r="1498" spans="1:13" x14ac:dyDescent="0.35">
      <c r="A1498" s="6">
        <v>45258</v>
      </c>
      <c r="B1498" t="s">
        <v>1013</v>
      </c>
      <c r="C1498" t="s">
        <v>53</v>
      </c>
      <c r="D1498">
        <v>5</v>
      </c>
      <c r="E1498">
        <v>25</v>
      </c>
      <c r="F1498">
        <v>1</v>
      </c>
      <c r="I1498" t="s">
        <v>47</v>
      </c>
      <c r="J1498" t="s">
        <v>48</v>
      </c>
    </row>
    <row r="1499" spans="1:13" x14ac:dyDescent="0.35">
      <c r="A1499" s="6">
        <v>45258</v>
      </c>
      <c r="B1499" t="s">
        <v>1013</v>
      </c>
      <c r="C1499" t="s">
        <v>53</v>
      </c>
      <c r="D1499">
        <v>5</v>
      </c>
      <c r="E1499">
        <v>25</v>
      </c>
      <c r="F1499">
        <v>1</v>
      </c>
      <c r="I1499" t="s">
        <v>47</v>
      </c>
      <c r="J1499" t="s">
        <v>48</v>
      </c>
    </row>
    <row r="1500" spans="1:13" x14ac:dyDescent="0.35">
      <c r="A1500" s="6">
        <v>45258</v>
      </c>
      <c r="B1500" t="s">
        <v>1013</v>
      </c>
      <c r="C1500" t="s">
        <v>53</v>
      </c>
      <c r="D1500">
        <v>5</v>
      </c>
      <c r="E1500">
        <v>25</v>
      </c>
      <c r="F1500">
        <v>1</v>
      </c>
      <c r="I1500" t="s">
        <v>47</v>
      </c>
      <c r="J1500" t="s">
        <v>48</v>
      </c>
    </row>
    <row r="1501" spans="1:13" x14ac:dyDescent="0.35">
      <c r="A1501" s="6">
        <v>45258</v>
      </c>
      <c r="B1501" t="s">
        <v>215</v>
      </c>
      <c r="C1501" t="s">
        <v>46</v>
      </c>
      <c r="D1501" t="s">
        <v>311</v>
      </c>
      <c r="E1501">
        <v>12</v>
      </c>
      <c r="F1501">
        <v>3</v>
      </c>
      <c r="I1501" t="s">
        <v>47</v>
      </c>
      <c r="J1501" t="s">
        <v>48</v>
      </c>
    </row>
    <row r="1502" spans="1:13" x14ac:dyDescent="0.35">
      <c r="A1502" s="6">
        <v>45258</v>
      </c>
      <c r="B1502" t="s">
        <v>142</v>
      </c>
      <c r="C1502" t="s">
        <v>46</v>
      </c>
      <c r="D1502">
        <v>7</v>
      </c>
      <c r="E1502">
        <v>2</v>
      </c>
      <c r="F1502">
        <v>3</v>
      </c>
      <c r="I1502" t="s">
        <v>47</v>
      </c>
      <c r="J1502" t="s">
        <v>48</v>
      </c>
      <c r="M1502" t="s">
        <v>47</v>
      </c>
    </row>
    <row r="1503" spans="1:13" x14ac:dyDescent="0.35">
      <c r="A1503" s="6">
        <v>45258</v>
      </c>
      <c r="B1503" t="s">
        <v>142</v>
      </c>
      <c r="C1503" t="s">
        <v>46</v>
      </c>
      <c r="D1503">
        <v>7</v>
      </c>
      <c r="E1503">
        <v>5</v>
      </c>
      <c r="F1503">
        <v>2</v>
      </c>
      <c r="I1503" t="s">
        <v>47</v>
      </c>
      <c r="J1503" t="s">
        <v>48</v>
      </c>
      <c r="M1503" t="s">
        <v>47</v>
      </c>
    </row>
    <row r="1504" spans="1:13" x14ac:dyDescent="0.35">
      <c r="A1504" s="6">
        <v>45258</v>
      </c>
      <c r="B1504" t="s">
        <v>91</v>
      </c>
      <c r="C1504" t="s">
        <v>59</v>
      </c>
      <c r="D1504">
        <v>1</v>
      </c>
      <c r="E1504">
        <v>17</v>
      </c>
      <c r="F1504">
        <v>3</v>
      </c>
      <c r="I1504" t="s">
        <v>47</v>
      </c>
      <c r="J1504" t="s">
        <v>48</v>
      </c>
    </row>
    <row r="1505" spans="1:13" x14ac:dyDescent="0.35">
      <c r="A1505" s="6">
        <v>45258</v>
      </c>
      <c r="B1505" t="s">
        <v>740</v>
      </c>
      <c r="C1505" t="s">
        <v>46</v>
      </c>
      <c r="D1505" t="s">
        <v>129</v>
      </c>
      <c r="E1505">
        <v>7</v>
      </c>
      <c r="F1505">
        <v>2</v>
      </c>
      <c r="I1505" t="s">
        <v>47</v>
      </c>
      <c r="J1505" t="s">
        <v>48</v>
      </c>
    </row>
    <row r="1506" spans="1:13" x14ac:dyDescent="0.35">
      <c r="A1506" s="6">
        <v>45258</v>
      </c>
      <c r="B1506" t="s">
        <v>789</v>
      </c>
      <c r="C1506" t="s">
        <v>64</v>
      </c>
      <c r="D1506" t="s">
        <v>585</v>
      </c>
      <c r="E1506">
        <v>10</v>
      </c>
      <c r="F1506">
        <v>2</v>
      </c>
      <c r="I1506" t="s">
        <v>47</v>
      </c>
      <c r="J1506" t="s">
        <v>48</v>
      </c>
      <c r="M1506" t="s">
        <v>47</v>
      </c>
    </row>
    <row r="1507" spans="1:13" x14ac:dyDescent="0.35">
      <c r="A1507" s="6">
        <v>45258</v>
      </c>
      <c r="B1507" t="s">
        <v>891</v>
      </c>
      <c r="C1507" t="s">
        <v>46</v>
      </c>
      <c r="D1507" t="s">
        <v>311</v>
      </c>
      <c r="E1507">
        <v>9</v>
      </c>
      <c r="F1507">
        <v>3</v>
      </c>
      <c r="I1507" t="s">
        <v>47</v>
      </c>
      <c r="J1507" t="s">
        <v>48</v>
      </c>
    </row>
    <row r="1508" spans="1:13" x14ac:dyDescent="0.35">
      <c r="A1508" s="6">
        <v>45258</v>
      </c>
      <c r="B1508" t="s">
        <v>982</v>
      </c>
      <c r="C1508" t="s">
        <v>46</v>
      </c>
      <c r="D1508">
        <v>9</v>
      </c>
      <c r="E1508">
        <v>28</v>
      </c>
      <c r="F1508">
        <v>2</v>
      </c>
      <c r="I1508" t="s">
        <v>47</v>
      </c>
      <c r="J1508" t="s">
        <v>48</v>
      </c>
    </row>
    <row r="1509" spans="1:13" x14ac:dyDescent="0.35">
      <c r="A1509" s="6">
        <v>45258</v>
      </c>
      <c r="B1509" t="s">
        <v>982</v>
      </c>
      <c r="C1509" t="s">
        <v>46</v>
      </c>
      <c r="D1509">
        <v>9</v>
      </c>
      <c r="E1509">
        <v>28</v>
      </c>
      <c r="F1509">
        <v>2</v>
      </c>
      <c r="I1509" t="s">
        <v>47</v>
      </c>
      <c r="J1509" t="s">
        <v>48</v>
      </c>
    </row>
    <row r="1510" spans="1:13" x14ac:dyDescent="0.35">
      <c r="A1510" s="6">
        <v>45258</v>
      </c>
      <c r="B1510" t="s">
        <v>212</v>
      </c>
      <c r="C1510" t="s">
        <v>130</v>
      </c>
      <c r="D1510" t="s">
        <v>1004</v>
      </c>
      <c r="E1510">
        <v>5</v>
      </c>
      <c r="F1510">
        <v>1</v>
      </c>
      <c r="I1510" t="s">
        <v>47</v>
      </c>
      <c r="M1510" t="s">
        <v>47</v>
      </c>
    </row>
    <row r="1511" spans="1:13" x14ac:dyDescent="0.35">
      <c r="A1511" s="6">
        <v>45258</v>
      </c>
      <c r="B1511" t="s">
        <v>1014</v>
      </c>
      <c r="C1511" t="s">
        <v>130</v>
      </c>
      <c r="D1511" t="s">
        <v>1254</v>
      </c>
      <c r="E1511">
        <v>19</v>
      </c>
      <c r="F1511">
        <v>1</v>
      </c>
      <c r="I1511" t="s">
        <v>47</v>
      </c>
      <c r="J1511" t="s">
        <v>48</v>
      </c>
    </row>
    <row r="1512" spans="1:13" x14ac:dyDescent="0.35">
      <c r="A1512" s="6">
        <v>45258</v>
      </c>
      <c r="B1512" t="s">
        <v>1015</v>
      </c>
      <c r="C1512" t="s">
        <v>46</v>
      </c>
      <c r="D1512" t="s">
        <v>129</v>
      </c>
      <c r="E1512">
        <v>6</v>
      </c>
      <c r="F1512">
        <v>3</v>
      </c>
      <c r="I1512" t="s">
        <v>47</v>
      </c>
      <c r="J1512" t="s">
        <v>48</v>
      </c>
    </row>
    <row r="1513" spans="1:13" x14ac:dyDescent="0.35">
      <c r="A1513" s="6">
        <v>45258</v>
      </c>
      <c r="B1513" t="s">
        <v>347</v>
      </c>
      <c r="C1513" t="s">
        <v>59</v>
      </c>
      <c r="D1513" t="s">
        <v>406</v>
      </c>
      <c r="E1513">
        <v>11</v>
      </c>
      <c r="F1513">
        <v>4</v>
      </c>
      <c r="I1513" t="s">
        <v>47</v>
      </c>
      <c r="J1513" t="s">
        <v>48</v>
      </c>
      <c r="M1513" t="s">
        <v>47</v>
      </c>
    </row>
    <row r="1514" spans="1:13" x14ac:dyDescent="0.35">
      <c r="A1514" s="6">
        <v>45258</v>
      </c>
      <c r="B1514" t="s">
        <v>474</v>
      </c>
      <c r="C1514" t="s">
        <v>59</v>
      </c>
      <c r="D1514" t="s">
        <v>387</v>
      </c>
      <c r="E1514">
        <v>22</v>
      </c>
      <c r="F1514">
        <v>3</v>
      </c>
      <c r="I1514" t="s">
        <v>47</v>
      </c>
      <c r="J1514" t="s">
        <v>48</v>
      </c>
    </row>
    <row r="1515" spans="1:13" x14ac:dyDescent="0.35">
      <c r="A1515" s="6">
        <v>45258</v>
      </c>
      <c r="B1515" t="s">
        <v>474</v>
      </c>
      <c r="C1515" t="s">
        <v>59</v>
      </c>
      <c r="D1515" t="s">
        <v>387</v>
      </c>
      <c r="E1515">
        <v>22</v>
      </c>
      <c r="F1515">
        <v>3</v>
      </c>
      <c r="I1515" t="s">
        <v>47</v>
      </c>
      <c r="J1515" t="s">
        <v>48</v>
      </c>
    </row>
    <row r="1516" spans="1:13" x14ac:dyDescent="0.35">
      <c r="A1516" s="6">
        <v>45258</v>
      </c>
      <c r="B1516" t="s">
        <v>474</v>
      </c>
      <c r="C1516" t="s">
        <v>59</v>
      </c>
      <c r="D1516" t="s">
        <v>387</v>
      </c>
      <c r="E1516">
        <v>22</v>
      </c>
      <c r="F1516">
        <v>3</v>
      </c>
      <c r="I1516" t="s">
        <v>47</v>
      </c>
      <c r="J1516" t="s">
        <v>48</v>
      </c>
    </row>
    <row r="1517" spans="1:13" x14ac:dyDescent="0.35">
      <c r="A1517" s="6">
        <v>45258</v>
      </c>
      <c r="B1517" t="s">
        <v>1012</v>
      </c>
      <c r="C1517" t="s">
        <v>130</v>
      </c>
      <c r="D1517" t="s">
        <v>930</v>
      </c>
      <c r="E1517">
        <v>28</v>
      </c>
      <c r="F1517">
        <v>2</v>
      </c>
      <c r="I1517" t="s">
        <v>47</v>
      </c>
      <c r="J1517" t="s">
        <v>48</v>
      </c>
    </row>
    <row r="1518" spans="1:13" x14ac:dyDescent="0.35">
      <c r="A1518" s="6">
        <v>45258</v>
      </c>
      <c r="B1518" t="s">
        <v>1012</v>
      </c>
      <c r="C1518" t="s">
        <v>130</v>
      </c>
      <c r="D1518" t="s">
        <v>930</v>
      </c>
      <c r="E1518">
        <v>28</v>
      </c>
      <c r="F1518">
        <v>2</v>
      </c>
      <c r="I1518" t="s">
        <v>47</v>
      </c>
      <c r="J1518" t="s">
        <v>48</v>
      </c>
    </row>
    <row r="1519" spans="1:13" x14ac:dyDescent="0.35">
      <c r="A1519" s="6">
        <v>45258</v>
      </c>
      <c r="B1519" t="s">
        <v>1017</v>
      </c>
      <c r="C1519" t="s">
        <v>64</v>
      </c>
      <c r="D1519" t="s">
        <v>585</v>
      </c>
      <c r="E1519">
        <v>7</v>
      </c>
      <c r="F1519">
        <v>3</v>
      </c>
      <c r="I1519" t="s">
        <v>47</v>
      </c>
      <c r="J1519" t="s">
        <v>48</v>
      </c>
      <c r="M1519" t="s">
        <v>47</v>
      </c>
    </row>
    <row r="1520" spans="1:13" x14ac:dyDescent="0.35">
      <c r="A1520" s="6">
        <v>45259</v>
      </c>
      <c r="B1520" t="s">
        <v>142</v>
      </c>
      <c r="C1520" t="s">
        <v>53</v>
      </c>
      <c r="D1520">
        <v>6</v>
      </c>
      <c r="E1520">
        <v>18</v>
      </c>
      <c r="F1520">
        <v>2</v>
      </c>
      <c r="G1520" t="s">
        <v>833</v>
      </c>
      <c r="L1520" t="s">
        <v>47</v>
      </c>
      <c r="M1520" t="s">
        <v>47</v>
      </c>
    </row>
    <row r="1521" spans="1:13" x14ac:dyDescent="0.35">
      <c r="A1521" s="6">
        <v>45259</v>
      </c>
      <c r="B1521" t="s">
        <v>837</v>
      </c>
      <c r="C1521" t="s">
        <v>59</v>
      </c>
      <c r="D1521">
        <v>2</v>
      </c>
      <c r="E1521">
        <v>23</v>
      </c>
      <c r="F1521">
        <v>2</v>
      </c>
      <c r="G1521" t="s">
        <v>827</v>
      </c>
    </row>
    <row r="1522" spans="1:13" x14ac:dyDescent="0.35">
      <c r="A1522" s="6">
        <v>45259</v>
      </c>
      <c r="B1522" t="s">
        <v>837</v>
      </c>
      <c r="C1522" t="s">
        <v>59</v>
      </c>
      <c r="D1522">
        <v>3</v>
      </c>
      <c r="E1522">
        <v>23</v>
      </c>
      <c r="F1522">
        <v>2</v>
      </c>
      <c r="G1522" t="s">
        <v>827</v>
      </c>
    </row>
    <row r="1523" spans="1:13" x14ac:dyDescent="0.35">
      <c r="A1523" s="6">
        <v>45259</v>
      </c>
      <c r="B1523" t="s">
        <v>150</v>
      </c>
      <c r="C1523" t="s">
        <v>53</v>
      </c>
      <c r="D1523" t="s">
        <v>200</v>
      </c>
      <c r="E1523">
        <v>14</v>
      </c>
      <c r="F1523">
        <v>3</v>
      </c>
      <c r="G1523" t="s">
        <v>838</v>
      </c>
      <c r="K1523" t="s">
        <v>47</v>
      </c>
      <c r="L1523" t="s">
        <v>47</v>
      </c>
      <c r="M1523" t="s">
        <v>47</v>
      </c>
    </row>
    <row r="1524" spans="1:13" x14ac:dyDescent="0.35">
      <c r="A1524" s="6">
        <v>45259</v>
      </c>
      <c r="B1524" t="s">
        <v>566</v>
      </c>
      <c r="C1524" t="s">
        <v>59</v>
      </c>
      <c r="D1524">
        <v>1</v>
      </c>
      <c r="E1524">
        <v>25</v>
      </c>
      <c r="F1524">
        <v>2</v>
      </c>
      <c r="G1524" t="s">
        <v>838</v>
      </c>
    </row>
    <row r="1525" spans="1:13" x14ac:dyDescent="0.35">
      <c r="A1525" s="6">
        <v>45259</v>
      </c>
      <c r="B1525" t="s">
        <v>566</v>
      </c>
      <c r="C1525" t="s">
        <v>59</v>
      </c>
      <c r="D1525">
        <v>1</v>
      </c>
      <c r="E1525">
        <v>25</v>
      </c>
      <c r="F1525">
        <v>2</v>
      </c>
      <c r="G1525" t="s">
        <v>838</v>
      </c>
    </row>
    <row r="1526" spans="1:13" x14ac:dyDescent="0.35">
      <c r="A1526" s="6">
        <v>45259</v>
      </c>
      <c r="B1526" t="s">
        <v>993</v>
      </c>
      <c r="C1526" t="s">
        <v>64</v>
      </c>
      <c r="D1526" t="s">
        <v>585</v>
      </c>
      <c r="E1526">
        <v>18</v>
      </c>
      <c r="F1526">
        <v>4</v>
      </c>
      <c r="I1526" t="s">
        <v>47</v>
      </c>
      <c r="J1526" t="s">
        <v>48</v>
      </c>
    </row>
    <row r="1527" spans="1:13" x14ac:dyDescent="0.35">
      <c r="A1527" s="6">
        <v>45259</v>
      </c>
      <c r="B1527" t="s">
        <v>994</v>
      </c>
      <c r="C1527" t="s">
        <v>46</v>
      </c>
      <c r="D1527" t="s">
        <v>995</v>
      </c>
      <c r="E1527">
        <v>28</v>
      </c>
      <c r="F1527">
        <v>1</v>
      </c>
      <c r="I1527" t="s">
        <v>47</v>
      </c>
      <c r="J1527" t="s">
        <v>48</v>
      </c>
    </row>
    <row r="1528" spans="1:13" x14ac:dyDescent="0.35">
      <c r="A1528" s="6">
        <v>45259</v>
      </c>
      <c r="B1528" t="s">
        <v>994</v>
      </c>
      <c r="C1528" t="s">
        <v>46</v>
      </c>
      <c r="D1528" t="s">
        <v>995</v>
      </c>
      <c r="E1528">
        <v>28</v>
      </c>
      <c r="F1528">
        <v>1</v>
      </c>
      <c r="I1528" t="s">
        <v>47</v>
      </c>
      <c r="J1528" t="s">
        <v>48</v>
      </c>
    </row>
    <row r="1529" spans="1:13" x14ac:dyDescent="0.35">
      <c r="A1529" s="6">
        <v>45259</v>
      </c>
      <c r="B1529" t="s">
        <v>994</v>
      </c>
      <c r="C1529" t="s">
        <v>46</v>
      </c>
      <c r="D1529" t="s">
        <v>995</v>
      </c>
      <c r="E1529">
        <v>28</v>
      </c>
      <c r="F1529">
        <v>1</v>
      </c>
      <c r="I1529" t="s">
        <v>47</v>
      </c>
      <c r="J1529" t="s">
        <v>48</v>
      </c>
    </row>
    <row r="1530" spans="1:13" x14ac:dyDescent="0.35">
      <c r="A1530" s="6">
        <v>45259</v>
      </c>
      <c r="B1530" t="s">
        <v>994</v>
      </c>
      <c r="C1530" t="s">
        <v>46</v>
      </c>
      <c r="D1530" t="s">
        <v>995</v>
      </c>
      <c r="E1530">
        <v>28</v>
      </c>
      <c r="F1530">
        <v>1</v>
      </c>
      <c r="I1530" t="s">
        <v>47</v>
      </c>
      <c r="J1530" t="s">
        <v>48</v>
      </c>
    </row>
    <row r="1531" spans="1:13" x14ac:dyDescent="0.35">
      <c r="A1531" s="6">
        <v>45259</v>
      </c>
      <c r="B1531" t="s">
        <v>994</v>
      </c>
      <c r="C1531" t="s">
        <v>46</v>
      </c>
      <c r="D1531" t="s">
        <v>995</v>
      </c>
      <c r="E1531">
        <v>28</v>
      </c>
      <c r="F1531">
        <v>1</v>
      </c>
      <c r="I1531" t="s">
        <v>47</v>
      </c>
      <c r="J1531" t="s">
        <v>48</v>
      </c>
    </row>
    <row r="1532" spans="1:13" x14ac:dyDescent="0.35">
      <c r="A1532" s="6">
        <v>45259</v>
      </c>
      <c r="B1532" t="s">
        <v>994</v>
      </c>
      <c r="C1532" t="s">
        <v>46</v>
      </c>
      <c r="D1532" t="s">
        <v>995</v>
      </c>
      <c r="E1532">
        <v>28</v>
      </c>
      <c r="F1532">
        <v>1</v>
      </c>
      <c r="I1532" t="s">
        <v>47</v>
      </c>
      <c r="J1532" t="s">
        <v>48</v>
      </c>
    </row>
    <row r="1533" spans="1:13" x14ac:dyDescent="0.35">
      <c r="A1533" s="6">
        <v>45259</v>
      </c>
      <c r="B1533" t="s">
        <v>996</v>
      </c>
      <c r="C1533" t="s">
        <v>64</v>
      </c>
      <c r="D1533" t="s">
        <v>585</v>
      </c>
      <c r="E1533">
        <v>12</v>
      </c>
      <c r="F1533">
        <v>3</v>
      </c>
      <c r="I1533" t="s">
        <v>47</v>
      </c>
      <c r="J1533" t="s">
        <v>48</v>
      </c>
      <c r="M1533" t="s">
        <v>47</v>
      </c>
    </row>
    <row r="1534" spans="1:13" x14ac:dyDescent="0.35">
      <c r="A1534" s="6">
        <v>45259</v>
      </c>
      <c r="B1534" t="s">
        <v>837</v>
      </c>
      <c r="C1534" t="s">
        <v>53</v>
      </c>
      <c r="E1534">
        <v>19</v>
      </c>
      <c r="F1534">
        <v>2</v>
      </c>
      <c r="I1534" t="s">
        <v>47</v>
      </c>
    </row>
    <row r="1535" spans="1:13" x14ac:dyDescent="0.35">
      <c r="A1535" s="6">
        <v>45259</v>
      </c>
      <c r="B1535" t="s">
        <v>837</v>
      </c>
      <c r="C1535" t="s">
        <v>53</v>
      </c>
      <c r="E1535">
        <v>19</v>
      </c>
      <c r="F1535">
        <v>2</v>
      </c>
      <c r="I1535" t="s">
        <v>47</v>
      </c>
    </row>
    <row r="1536" spans="1:13" x14ac:dyDescent="0.35">
      <c r="A1536" s="6">
        <v>45259</v>
      </c>
      <c r="B1536" t="s">
        <v>997</v>
      </c>
      <c r="C1536" t="s">
        <v>64</v>
      </c>
      <c r="D1536" t="s">
        <v>585</v>
      </c>
      <c r="E1536">
        <v>5</v>
      </c>
      <c r="F1536">
        <v>1</v>
      </c>
      <c r="I1536" t="s">
        <v>47</v>
      </c>
      <c r="J1536" t="s">
        <v>48</v>
      </c>
      <c r="M1536" t="s">
        <v>47</v>
      </c>
    </row>
    <row r="1537" spans="1:13" x14ac:dyDescent="0.35">
      <c r="A1537" s="6">
        <v>45259</v>
      </c>
      <c r="B1537" t="s">
        <v>375</v>
      </c>
      <c r="C1537" t="s">
        <v>53</v>
      </c>
      <c r="D1537">
        <v>5</v>
      </c>
      <c r="E1537">
        <v>21</v>
      </c>
      <c r="F1537">
        <v>2</v>
      </c>
      <c r="I1537" t="s">
        <v>47</v>
      </c>
      <c r="J1537" t="s">
        <v>48</v>
      </c>
      <c r="M1537" t="s">
        <v>47</v>
      </c>
    </row>
    <row r="1538" spans="1:13" x14ac:dyDescent="0.35">
      <c r="A1538" s="6">
        <v>45259</v>
      </c>
      <c r="B1538" t="s">
        <v>998</v>
      </c>
      <c r="C1538" t="s">
        <v>53</v>
      </c>
      <c r="D1538">
        <v>6</v>
      </c>
      <c r="E1538">
        <v>4</v>
      </c>
      <c r="F1538">
        <v>2</v>
      </c>
      <c r="I1538" t="s">
        <v>47</v>
      </c>
      <c r="J1538" t="s">
        <v>48</v>
      </c>
    </row>
    <row r="1539" spans="1:13" x14ac:dyDescent="0.35">
      <c r="A1539" s="6">
        <v>45259</v>
      </c>
      <c r="B1539" t="s">
        <v>999</v>
      </c>
      <c r="C1539" t="s">
        <v>130</v>
      </c>
      <c r="D1539" t="s">
        <v>784</v>
      </c>
      <c r="E1539">
        <v>19</v>
      </c>
      <c r="F1539">
        <v>5</v>
      </c>
      <c r="I1539" t="s">
        <v>47</v>
      </c>
      <c r="J1539" t="s">
        <v>48</v>
      </c>
    </row>
    <row r="1540" spans="1:13" x14ac:dyDescent="0.35">
      <c r="A1540" s="6">
        <v>45259</v>
      </c>
      <c r="B1540" t="s">
        <v>999</v>
      </c>
      <c r="C1540" t="s">
        <v>130</v>
      </c>
      <c r="D1540" t="s">
        <v>784</v>
      </c>
      <c r="E1540">
        <v>19</v>
      </c>
      <c r="F1540">
        <v>5</v>
      </c>
      <c r="I1540" t="s">
        <v>47</v>
      </c>
      <c r="J1540" t="s">
        <v>48</v>
      </c>
    </row>
    <row r="1541" spans="1:13" x14ac:dyDescent="0.35">
      <c r="A1541" s="6">
        <v>45259</v>
      </c>
      <c r="B1541" t="s">
        <v>826</v>
      </c>
      <c r="C1541" t="s">
        <v>59</v>
      </c>
      <c r="D1541">
        <v>0</v>
      </c>
      <c r="E1541">
        <v>24</v>
      </c>
      <c r="F1541">
        <v>2</v>
      </c>
      <c r="I1541" t="s">
        <v>47</v>
      </c>
      <c r="J1541" t="s">
        <v>48</v>
      </c>
    </row>
    <row r="1542" spans="1:13" x14ac:dyDescent="0.35">
      <c r="A1542" s="6">
        <v>45259</v>
      </c>
      <c r="B1542" t="s">
        <v>826</v>
      </c>
      <c r="C1542" t="s">
        <v>59</v>
      </c>
      <c r="D1542">
        <v>0</v>
      </c>
      <c r="E1542">
        <v>24</v>
      </c>
      <c r="F1542">
        <v>2</v>
      </c>
      <c r="I1542" t="s">
        <v>47</v>
      </c>
      <c r="J1542" t="s">
        <v>48</v>
      </c>
    </row>
    <row r="1543" spans="1:13" x14ac:dyDescent="0.35">
      <c r="A1543" s="6">
        <v>45259</v>
      </c>
      <c r="B1543" t="s">
        <v>1000</v>
      </c>
      <c r="C1543" t="s">
        <v>53</v>
      </c>
      <c r="D1543" t="s">
        <v>249</v>
      </c>
      <c r="E1543">
        <v>7</v>
      </c>
      <c r="F1543">
        <v>3</v>
      </c>
      <c r="I1543" t="s">
        <v>47</v>
      </c>
      <c r="J1543" t="s">
        <v>48</v>
      </c>
    </row>
    <row r="1544" spans="1:13" x14ac:dyDescent="0.35">
      <c r="A1544" s="6">
        <v>45259</v>
      </c>
      <c r="B1544" t="s">
        <v>999</v>
      </c>
      <c r="C1544" t="s">
        <v>130</v>
      </c>
      <c r="D1544" t="s">
        <v>784</v>
      </c>
      <c r="E1544">
        <v>20</v>
      </c>
      <c r="F1544">
        <v>6</v>
      </c>
      <c r="I1544" t="s">
        <v>47</v>
      </c>
      <c r="J1544" t="s">
        <v>946</v>
      </c>
    </row>
    <row r="1545" spans="1:13" x14ac:dyDescent="0.35">
      <c r="A1545" s="6">
        <v>45259</v>
      </c>
      <c r="B1545" t="s">
        <v>999</v>
      </c>
      <c r="C1545" t="s">
        <v>130</v>
      </c>
      <c r="D1545" t="s">
        <v>784</v>
      </c>
      <c r="E1545">
        <v>20</v>
      </c>
      <c r="F1545">
        <v>6</v>
      </c>
      <c r="I1545" t="s">
        <v>47</v>
      </c>
      <c r="J1545" t="s">
        <v>481</v>
      </c>
    </row>
    <row r="1546" spans="1:13" x14ac:dyDescent="0.35">
      <c r="A1546" s="6">
        <v>45259</v>
      </c>
      <c r="B1546" t="s">
        <v>949</v>
      </c>
      <c r="C1546" t="s">
        <v>46</v>
      </c>
      <c r="E1546">
        <v>5</v>
      </c>
      <c r="F1546">
        <v>9</v>
      </c>
      <c r="I1546" t="s">
        <v>47</v>
      </c>
      <c r="J1546" t="s">
        <v>48</v>
      </c>
    </row>
    <row r="1547" spans="1:13" x14ac:dyDescent="0.35">
      <c r="A1547" s="6">
        <v>45259</v>
      </c>
      <c r="B1547" t="s">
        <v>138</v>
      </c>
      <c r="C1547" t="s">
        <v>53</v>
      </c>
      <c r="D1547">
        <v>4</v>
      </c>
      <c r="E1547">
        <v>21</v>
      </c>
      <c r="F1547">
        <v>2</v>
      </c>
      <c r="I1547" t="s">
        <v>47</v>
      </c>
      <c r="M1547" t="s">
        <v>47</v>
      </c>
    </row>
    <row r="1548" spans="1:13" x14ac:dyDescent="0.35">
      <c r="A1548" s="6">
        <v>45259</v>
      </c>
      <c r="B1548" t="s">
        <v>789</v>
      </c>
      <c r="C1548" t="s">
        <v>64</v>
      </c>
      <c r="D1548" t="s">
        <v>585</v>
      </c>
      <c r="E1548">
        <v>10</v>
      </c>
      <c r="F1548">
        <v>2</v>
      </c>
      <c r="I1548" t="s">
        <v>47</v>
      </c>
      <c r="J1548" t="s">
        <v>48</v>
      </c>
      <c r="M1548" t="s">
        <v>47</v>
      </c>
    </row>
    <row r="1549" spans="1:13" x14ac:dyDescent="0.35">
      <c r="A1549" s="6">
        <v>45259</v>
      </c>
      <c r="B1549" t="s">
        <v>51</v>
      </c>
      <c r="C1549" t="s">
        <v>59</v>
      </c>
      <c r="D1549">
        <v>3</v>
      </c>
      <c r="E1549">
        <v>11</v>
      </c>
      <c r="F1549">
        <v>2</v>
      </c>
      <c r="I1549" t="s">
        <v>47</v>
      </c>
      <c r="J1549" t="s">
        <v>48</v>
      </c>
    </row>
    <row r="1550" spans="1:13" x14ac:dyDescent="0.35">
      <c r="A1550" s="6">
        <v>45259</v>
      </c>
      <c r="B1550" t="s">
        <v>51</v>
      </c>
      <c r="C1550" t="s">
        <v>59</v>
      </c>
      <c r="D1550" t="s">
        <v>200</v>
      </c>
      <c r="E1550">
        <v>11</v>
      </c>
      <c r="F1550">
        <v>2</v>
      </c>
      <c r="I1550" t="s">
        <v>47</v>
      </c>
      <c r="J1550" t="s">
        <v>48</v>
      </c>
    </row>
    <row r="1551" spans="1:13" x14ac:dyDescent="0.35">
      <c r="A1551" s="6">
        <v>45259</v>
      </c>
      <c r="B1551" t="s">
        <v>51</v>
      </c>
      <c r="C1551" t="s">
        <v>59</v>
      </c>
      <c r="D1551">
        <v>1</v>
      </c>
      <c r="E1551">
        <v>10</v>
      </c>
      <c r="F1551">
        <v>2</v>
      </c>
      <c r="I1551" t="s">
        <v>47</v>
      </c>
      <c r="J1551" t="s">
        <v>48</v>
      </c>
    </row>
    <row r="1552" spans="1:13" x14ac:dyDescent="0.35">
      <c r="A1552" s="6">
        <v>45259</v>
      </c>
      <c r="B1552" t="s">
        <v>1001</v>
      </c>
      <c r="C1552" t="s">
        <v>64</v>
      </c>
      <c r="D1552" t="s">
        <v>585</v>
      </c>
      <c r="E1552">
        <v>19</v>
      </c>
      <c r="F1552">
        <v>6</v>
      </c>
      <c r="I1552" t="s">
        <v>47</v>
      </c>
      <c r="J1552" t="s">
        <v>48</v>
      </c>
      <c r="M1552" t="s">
        <v>47</v>
      </c>
    </row>
    <row r="1553" spans="1:13" x14ac:dyDescent="0.35">
      <c r="A1553" s="6">
        <v>45259</v>
      </c>
      <c r="B1553" t="s">
        <v>213</v>
      </c>
      <c r="C1553" t="s">
        <v>121</v>
      </c>
      <c r="D1553">
        <v>1</v>
      </c>
      <c r="E1553">
        <v>19</v>
      </c>
      <c r="F1553">
        <v>3</v>
      </c>
      <c r="I1553" t="s">
        <v>47</v>
      </c>
      <c r="M1553" t="s">
        <v>47</v>
      </c>
    </row>
    <row r="1554" spans="1:13" x14ac:dyDescent="0.35">
      <c r="A1554" s="6">
        <v>45259</v>
      </c>
      <c r="B1554" t="s">
        <v>213</v>
      </c>
      <c r="C1554" t="s">
        <v>121</v>
      </c>
      <c r="D1554">
        <v>1</v>
      </c>
      <c r="E1554">
        <v>17</v>
      </c>
      <c r="F1554">
        <v>3</v>
      </c>
      <c r="I1554" t="s">
        <v>47</v>
      </c>
      <c r="M1554" t="s">
        <v>47</v>
      </c>
    </row>
    <row r="1555" spans="1:13" x14ac:dyDescent="0.35">
      <c r="A1555" s="6">
        <v>45259</v>
      </c>
      <c r="B1555" t="s">
        <v>91</v>
      </c>
      <c r="C1555" t="s">
        <v>53</v>
      </c>
      <c r="D1555">
        <v>3</v>
      </c>
      <c r="E1555">
        <v>20</v>
      </c>
      <c r="F1555">
        <v>3</v>
      </c>
      <c r="I1555" t="s">
        <v>47</v>
      </c>
      <c r="J1555" t="s">
        <v>48</v>
      </c>
    </row>
    <row r="1556" spans="1:13" x14ac:dyDescent="0.35">
      <c r="A1556" s="6">
        <v>45259</v>
      </c>
      <c r="B1556" t="s">
        <v>1002</v>
      </c>
      <c r="C1556" t="s">
        <v>64</v>
      </c>
      <c r="D1556" t="s">
        <v>585</v>
      </c>
      <c r="E1556">
        <v>21</v>
      </c>
      <c r="F1556">
        <v>4</v>
      </c>
      <c r="I1556" t="s">
        <v>47</v>
      </c>
      <c r="J1556" t="s">
        <v>48</v>
      </c>
    </row>
    <row r="1557" spans="1:13" x14ac:dyDescent="0.35">
      <c r="A1557" s="6">
        <v>45259</v>
      </c>
      <c r="B1557" t="s">
        <v>1003</v>
      </c>
      <c r="C1557" t="s">
        <v>53</v>
      </c>
      <c r="D1557">
        <v>5</v>
      </c>
      <c r="E1557">
        <v>6</v>
      </c>
      <c r="F1557">
        <v>5</v>
      </c>
      <c r="I1557" t="s">
        <v>47</v>
      </c>
      <c r="J1557" t="s">
        <v>48</v>
      </c>
    </row>
    <row r="1558" spans="1:13" x14ac:dyDescent="0.35">
      <c r="A1558" s="6">
        <v>45259</v>
      </c>
      <c r="B1558" t="s">
        <v>212</v>
      </c>
      <c r="C1558" t="s">
        <v>130</v>
      </c>
      <c r="D1558" t="s">
        <v>1004</v>
      </c>
      <c r="E1558">
        <v>16</v>
      </c>
      <c r="F1558">
        <v>3</v>
      </c>
      <c r="I1558" t="s">
        <v>47</v>
      </c>
      <c r="J1558" t="s">
        <v>450</v>
      </c>
      <c r="M1558" t="s">
        <v>47</v>
      </c>
    </row>
    <row r="1559" spans="1:13" x14ac:dyDescent="0.35">
      <c r="A1559" s="6">
        <v>45259</v>
      </c>
      <c r="B1559" t="s">
        <v>1005</v>
      </c>
      <c r="C1559" t="s">
        <v>66</v>
      </c>
      <c r="E1559">
        <v>5</v>
      </c>
      <c r="F1559">
        <v>1</v>
      </c>
      <c r="I1559" t="s">
        <v>47</v>
      </c>
      <c r="J1559" t="s">
        <v>48</v>
      </c>
      <c r="M1559" t="s">
        <v>47</v>
      </c>
    </row>
    <row r="1560" spans="1:13" x14ac:dyDescent="0.35">
      <c r="A1560" s="6">
        <v>45259</v>
      </c>
      <c r="B1560" t="s">
        <v>507</v>
      </c>
      <c r="C1560" t="s">
        <v>53</v>
      </c>
      <c r="D1560" t="s">
        <v>249</v>
      </c>
      <c r="E1560">
        <v>30</v>
      </c>
      <c r="F1560">
        <v>2</v>
      </c>
      <c r="I1560" t="s">
        <v>47</v>
      </c>
      <c r="J1560" t="s">
        <v>48</v>
      </c>
    </row>
    <row r="1561" spans="1:13" x14ac:dyDescent="0.35">
      <c r="A1561" s="6">
        <v>45259</v>
      </c>
      <c r="B1561" t="s">
        <v>1006</v>
      </c>
      <c r="C1561" t="s">
        <v>64</v>
      </c>
      <c r="D1561" t="s">
        <v>118</v>
      </c>
      <c r="E1561">
        <v>30</v>
      </c>
      <c r="F1561">
        <v>2</v>
      </c>
      <c r="I1561" t="s">
        <v>47</v>
      </c>
      <c r="J1561" t="s">
        <v>48</v>
      </c>
    </row>
    <row r="1562" spans="1:13" x14ac:dyDescent="0.35">
      <c r="A1562" s="6">
        <v>45259</v>
      </c>
      <c r="B1562" t="s">
        <v>1006</v>
      </c>
      <c r="C1562" t="s">
        <v>64</v>
      </c>
      <c r="D1562" t="s">
        <v>118</v>
      </c>
      <c r="E1562">
        <v>30</v>
      </c>
      <c r="F1562">
        <v>2</v>
      </c>
      <c r="I1562" t="s">
        <v>47</v>
      </c>
      <c r="J1562" t="s">
        <v>48</v>
      </c>
    </row>
    <row r="1563" spans="1:13" x14ac:dyDescent="0.35">
      <c r="A1563" s="6">
        <v>45259</v>
      </c>
      <c r="B1563" t="s">
        <v>1006</v>
      </c>
      <c r="C1563" t="s">
        <v>64</v>
      </c>
      <c r="D1563" t="s">
        <v>118</v>
      </c>
      <c r="E1563">
        <v>30</v>
      </c>
      <c r="F1563">
        <v>2</v>
      </c>
      <c r="I1563" t="s">
        <v>47</v>
      </c>
      <c r="J1563" t="s">
        <v>48</v>
      </c>
    </row>
    <row r="1564" spans="1:13" x14ac:dyDescent="0.35">
      <c r="A1564" s="6">
        <v>45259</v>
      </c>
      <c r="B1564" t="s">
        <v>1007</v>
      </c>
      <c r="C1564" t="s">
        <v>64</v>
      </c>
      <c r="D1564" t="s">
        <v>585</v>
      </c>
      <c r="E1564">
        <v>10</v>
      </c>
      <c r="F1564">
        <v>2</v>
      </c>
      <c r="I1564" t="s">
        <v>47</v>
      </c>
      <c r="J1564" t="s">
        <v>48</v>
      </c>
      <c r="M1564" t="s">
        <v>47</v>
      </c>
    </row>
    <row r="1565" spans="1:13" x14ac:dyDescent="0.35">
      <c r="A1565" s="6">
        <v>45260</v>
      </c>
      <c r="B1565" t="s">
        <v>104</v>
      </c>
      <c r="C1565" t="s">
        <v>66</v>
      </c>
      <c r="E1565">
        <v>5</v>
      </c>
      <c r="F1565">
        <v>1</v>
      </c>
      <c r="G1565" t="s">
        <v>111</v>
      </c>
      <c r="M1565" t="s">
        <v>47</v>
      </c>
    </row>
    <row r="1566" spans="1:13" x14ac:dyDescent="0.35">
      <c r="A1566" s="6">
        <v>45260</v>
      </c>
      <c r="B1566" t="s">
        <v>86</v>
      </c>
      <c r="C1566" t="s">
        <v>46</v>
      </c>
      <c r="D1566">
        <v>9</v>
      </c>
      <c r="E1566">
        <v>8</v>
      </c>
      <c r="F1566">
        <v>2</v>
      </c>
      <c r="G1566" t="s">
        <v>828</v>
      </c>
      <c r="K1566" t="s">
        <v>47</v>
      </c>
      <c r="L1566" t="s">
        <v>47</v>
      </c>
      <c r="M1566" t="s">
        <v>47</v>
      </c>
    </row>
    <row r="1567" spans="1:13" x14ac:dyDescent="0.35">
      <c r="A1567" s="6">
        <v>45260</v>
      </c>
      <c r="B1567" t="s">
        <v>459</v>
      </c>
      <c r="C1567" t="s">
        <v>59</v>
      </c>
      <c r="D1567">
        <v>0</v>
      </c>
      <c r="E1567">
        <v>24</v>
      </c>
      <c r="F1567">
        <v>3</v>
      </c>
      <c r="G1567" t="s">
        <v>838</v>
      </c>
      <c r="L1567" t="s">
        <v>47</v>
      </c>
      <c r="M1567" t="s">
        <v>47</v>
      </c>
    </row>
    <row r="1568" spans="1:13" x14ac:dyDescent="0.35">
      <c r="A1568" s="6">
        <v>45260</v>
      </c>
      <c r="B1568" t="s">
        <v>495</v>
      </c>
      <c r="C1568" t="s">
        <v>59</v>
      </c>
      <c r="D1568">
        <v>2</v>
      </c>
      <c r="E1568">
        <v>25</v>
      </c>
      <c r="F1568">
        <v>3</v>
      </c>
      <c r="G1568" t="s">
        <v>838</v>
      </c>
      <c r="L1568" t="s">
        <v>47</v>
      </c>
      <c r="M1568" t="s">
        <v>47</v>
      </c>
    </row>
    <row r="1569" spans="1:13" x14ac:dyDescent="0.35">
      <c r="A1569" s="6">
        <v>45260</v>
      </c>
      <c r="B1569" t="s">
        <v>495</v>
      </c>
      <c r="C1569" t="s">
        <v>59</v>
      </c>
      <c r="D1569">
        <v>2</v>
      </c>
      <c r="E1569">
        <v>25</v>
      </c>
      <c r="F1569">
        <v>3</v>
      </c>
      <c r="G1569" t="s">
        <v>838</v>
      </c>
      <c r="L1569" t="s">
        <v>47</v>
      </c>
      <c r="M1569" t="s">
        <v>47</v>
      </c>
    </row>
    <row r="1570" spans="1:13" x14ac:dyDescent="0.35">
      <c r="A1570" s="6">
        <v>45260</v>
      </c>
      <c r="B1570" t="s">
        <v>495</v>
      </c>
      <c r="C1570" t="s">
        <v>59</v>
      </c>
      <c r="D1570">
        <v>2</v>
      </c>
      <c r="E1570">
        <v>25</v>
      </c>
      <c r="F1570">
        <v>3</v>
      </c>
      <c r="G1570" t="s">
        <v>838</v>
      </c>
      <c r="L1570" t="s">
        <v>47</v>
      </c>
      <c r="M1570" t="s">
        <v>47</v>
      </c>
    </row>
    <row r="1571" spans="1:13" x14ac:dyDescent="0.35">
      <c r="A1571" s="6">
        <v>45260</v>
      </c>
      <c r="B1571" t="s">
        <v>405</v>
      </c>
      <c r="C1571" t="s">
        <v>64</v>
      </c>
      <c r="D1571" t="s">
        <v>585</v>
      </c>
      <c r="E1571">
        <v>6</v>
      </c>
      <c r="F1571">
        <v>2</v>
      </c>
      <c r="I1571" t="s">
        <v>47</v>
      </c>
      <c r="M1571" t="s">
        <v>47</v>
      </c>
    </row>
    <row r="1572" spans="1:13" x14ac:dyDescent="0.35">
      <c r="A1572" s="6">
        <v>45260</v>
      </c>
      <c r="B1572" t="s">
        <v>1029</v>
      </c>
      <c r="C1572" t="s">
        <v>46</v>
      </c>
      <c r="D1572" t="s">
        <v>353</v>
      </c>
      <c r="E1572">
        <v>18</v>
      </c>
      <c r="F1572">
        <v>4</v>
      </c>
      <c r="I1572" t="s">
        <v>47</v>
      </c>
      <c r="J1572" t="s">
        <v>48</v>
      </c>
      <c r="M1572" t="s">
        <v>47</v>
      </c>
    </row>
    <row r="1573" spans="1:13" x14ac:dyDescent="0.35">
      <c r="A1573" s="6">
        <v>45260</v>
      </c>
      <c r="B1573" t="s">
        <v>945</v>
      </c>
      <c r="C1573" t="s">
        <v>59</v>
      </c>
      <c r="D1573">
        <v>3</v>
      </c>
      <c r="E1573">
        <v>8</v>
      </c>
      <c r="F1573">
        <v>1</v>
      </c>
      <c r="I1573" t="s">
        <v>47</v>
      </c>
      <c r="J1573" t="s">
        <v>48</v>
      </c>
    </row>
    <row r="1574" spans="1:13" x14ac:dyDescent="0.35">
      <c r="A1574" s="6">
        <v>45260</v>
      </c>
      <c r="B1574" t="s">
        <v>1030</v>
      </c>
      <c r="C1574" t="s">
        <v>130</v>
      </c>
      <c r="D1574" t="s">
        <v>158</v>
      </c>
      <c r="E1574">
        <v>12</v>
      </c>
      <c r="F1574">
        <v>5</v>
      </c>
      <c r="I1574" t="s">
        <v>47</v>
      </c>
      <c r="J1574" t="s">
        <v>48</v>
      </c>
    </row>
    <row r="1575" spans="1:13" x14ac:dyDescent="0.35">
      <c r="A1575" s="6">
        <v>45260</v>
      </c>
      <c r="B1575" t="s">
        <v>1031</v>
      </c>
      <c r="C1575" t="s">
        <v>53</v>
      </c>
      <c r="D1575">
        <v>4</v>
      </c>
      <c r="E1575">
        <v>25</v>
      </c>
      <c r="F1575">
        <v>2</v>
      </c>
      <c r="I1575" t="s">
        <v>47</v>
      </c>
      <c r="J1575" t="s">
        <v>1032</v>
      </c>
    </row>
    <row r="1576" spans="1:13" x14ac:dyDescent="0.35">
      <c r="A1576" s="6">
        <v>45260</v>
      </c>
      <c r="B1576" t="s">
        <v>1031</v>
      </c>
      <c r="C1576" t="s">
        <v>53</v>
      </c>
      <c r="D1576">
        <v>4</v>
      </c>
      <c r="E1576">
        <v>25</v>
      </c>
      <c r="F1576">
        <v>2</v>
      </c>
      <c r="I1576" t="s">
        <v>47</v>
      </c>
      <c r="J1576" t="s">
        <v>1032</v>
      </c>
    </row>
    <row r="1577" spans="1:13" x14ac:dyDescent="0.35">
      <c r="A1577" s="6">
        <v>45260</v>
      </c>
      <c r="B1577" t="s">
        <v>1031</v>
      </c>
      <c r="C1577" t="s">
        <v>53</v>
      </c>
      <c r="D1577">
        <v>4</v>
      </c>
      <c r="E1577">
        <v>25</v>
      </c>
      <c r="F1577">
        <v>2</v>
      </c>
      <c r="I1577" t="s">
        <v>47</v>
      </c>
      <c r="J1577" t="s">
        <v>1032</v>
      </c>
    </row>
    <row r="1578" spans="1:13" x14ac:dyDescent="0.35">
      <c r="A1578" s="6">
        <v>45260</v>
      </c>
      <c r="B1578" t="s">
        <v>615</v>
      </c>
      <c r="C1578" t="s">
        <v>130</v>
      </c>
      <c r="D1578" t="s">
        <v>978</v>
      </c>
      <c r="E1578">
        <v>30</v>
      </c>
      <c r="F1578">
        <v>4</v>
      </c>
      <c r="I1578" t="s">
        <v>47</v>
      </c>
      <c r="J1578" t="s">
        <v>48</v>
      </c>
    </row>
    <row r="1579" spans="1:13" x14ac:dyDescent="0.35">
      <c r="A1579" s="6">
        <v>45260</v>
      </c>
      <c r="B1579" t="s">
        <v>817</v>
      </c>
      <c r="C1579" t="s">
        <v>53</v>
      </c>
      <c r="D1579">
        <v>6</v>
      </c>
      <c r="E1579">
        <v>24</v>
      </c>
      <c r="F1579">
        <v>1</v>
      </c>
      <c r="I1579" t="s">
        <v>47</v>
      </c>
      <c r="J1579" t="s">
        <v>48</v>
      </c>
    </row>
    <row r="1580" spans="1:13" x14ac:dyDescent="0.35">
      <c r="A1580" s="6">
        <v>45260</v>
      </c>
      <c r="B1580" t="s">
        <v>817</v>
      </c>
      <c r="C1580" t="s">
        <v>53</v>
      </c>
      <c r="D1580">
        <v>6</v>
      </c>
      <c r="E1580">
        <v>24</v>
      </c>
      <c r="F1580">
        <v>1</v>
      </c>
      <c r="I1580" t="s">
        <v>47</v>
      </c>
      <c r="J1580" t="s">
        <v>48</v>
      </c>
    </row>
    <row r="1581" spans="1:13" x14ac:dyDescent="0.35">
      <c r="A1581" s="6">
        <v>45260</v>
      </c>
      <c r="B1581" t="s">
        <v>817</v>
      </c>
      <c r="C1581" t="s">
        <v>53</v>
      </c>
      <c r="D1581">
        <v>6</v>
      </c>
      <c r="E1581">
        <v>24</v>
      </c>
      <c r="F1581">
        <v>1</v>
      </c>
      <c r="I1581" t="s">
        <v>47</v>
      </c>
      <c r="J1581" t="s">
        <v>48</v>
      </c>
    </row>
    <row r="1582" spans="1:13" x14ac:dyDescent="0.35">
      <c r="A1582" s="6">
        <v>45260</v>
      </c>
      <c r="B1582" t="s">
        <v>1000</v>
      </c>
      <c r="C1582" t="s">
        <v>46</v>
      </c>
      <c r="D1582" t="s">
        <v>334</v>
      </c>
      <c r="E1582">
        <v>5</v>
      </c>
      <c r="F1582">
        <v>4</v>
      </c>
      <c r="I1582" t="s">
        <v>47</v>
      </c>
      <c r="J1582" t="s">
        <v>48</v>
      </c>
    </row>
    <row r="1583" spans="1:13" x14ac:dyDescent="0.35">
      <c r="A1583" s="6">
        <v>45260</v>
      </c>
      <c r="B1583" t="s">
        <v>1033</v>
      </c>
      <c r="C1583" t="s">
        <v>64</v>
      </c>
      <c r="D1583" t="s">
        <v>564</v>
      </c>
      <c r="E1583">
        <v>5</v>
      </c>
      <c r="F1583">
        <v>2</v>
      </c>
      <c r="I1583" t="s">
        <v>47</v>
      </c>
      <c r="M1583" t="s">
        <v>47</v>
      </c>
    </row>
    <row r="1584" spans="1:13" x14ac:dyDescent="0.35">
      <c r="A1584" s="6">
        <v>45260</v>
      </c>
      <c r="B1584" t="s">
        <v>817</v>
      </c>
      <c r="C1584" t="s">
        <v>53</v>
      </c>
      <c r="D1584">
        <v>5</v>
      </c>
      <c r="E1584">
        <v>24</v>
      </c>
      <c r="F1584">
        <v>1</v>
      </c>
      <c r="I1584" t="s">
        <v>47</v>
      </c>
      <c r="J1584" t="s">
        <v>48</v>
      </c>
    </row>
    <row r="1585" spans="1:13" x14ac:dyDescent="0.35">
      <c r="A1585" s="6">
        <v>45260</v>
      </c>
      <c r="B1585" t="s">
        <v>817</v>
      </c>
      <c r="C1585" t="s">
        <v>53</v>
      </c>
      <c r="D1585">
        <v>5</v>
      </c>
      <c r="E1585">
        <v>24</v>
      </c>
      <c r="F1585">
        <v>1</v>
      </c>
      <c r="I1585" t="s">
        <v>47</v>
      </c>
      <c r="J1585" t="s">
        <v>48</v>
      </c>
    </row>
    <row r="1586" spans="1:13" x14ac:dyDescent="0.35">
      <c r="A1586" s="6">
        <v>45260</v>
      </c>
      <c r="B1586" t="s">
        <v>949</v>
      </c>
      <c r="C1586" t="s">
        <v>53</v>
      </c>
      <c r="D1586">
        <v>4</v>
      </c>
      <c r="E1586">
        <v>4</v>
      </c>
      <c r="F1586">
        <v>3</v>
      </c>
      <c r="I1586" t="s">
        <v>47</v>
      </c>
      <c r="J1586" t="s">
        <v>48</v>
      </c>
    </row>
    <row r="1587" spans="1:13" x14ac:dyDescent="0.35">
      <c r="A1587" s="6">
        <v>45260</v>
      </c>
      <c r="B1587" t="s">
        <v>1034</v>
      </c>
      <c r="C1587" t="s">
        <v>130</v>
      </c>
      <c r="D1587">
        <v>10</v>
      </c>
      <c r="E1587">
        <v>4</v>
      </c>
      <c r="F1587">
        <v>2</v>
      </c>
      <c r="I1587" t="s">
        <v>47</v>
      </c>
      <c r="J1587" t="s">
        <v>48</v>
      </c>
    </row>
    <row r="1588" spans="1:13" x14ac:dyDescent="0.35">
      <c r="A1588" s="6">
        <v>45260</v>
      </c>
      <c r="B1588" t="s">
        <v>740</v>
      </c>
      <c r="C1588" t="s">
        <v>59</v>
      </c>
      <c r="D1588" t="s">
        <v>723</v>
      </c>
      <c r="E1588">
        <v>6</v>
      </c>
      <c r="F1588">
        <v>7</v>
      </c>
      <c r="I1588" t="s">
        <v>47</v>
      </c>
      <c r="J1588" t="s">
        <v>48</v>
      </c>
      <c r="K1588" t="s">
        <v>47</v>
      </c>
    </row>
    <row r="1589" spans="1:13" x14ac:dyDescent="0.35">
      <c r="A1589" s="6">
        <v>45260</v>
      </c>
      <c r="B1589" t="s">
        <v>350</v>
      </c>
      <c r="C1589" t="s">
        <v>46</v>
      </c>
      <c r="D1589">
        <v>9</v>
      </c>
      <c r="E1589">
        <v>36</v>
      </c>
      <c r="F1589">
        <v>3</v>
      </c>
      <c r="I1589" t="s">
        <v>47</v>
      </c>
      <c r="J1589" t="s">
        <v>48</v>
      </c>
    </row>
    <row r="1590" spans="1:13" x14ac:dyDescent="0.35">
      <c r="A1590" s="6">
        <v>45260</v>
      </c>
      <c r="B1590" t="s">
        <v>1035</v>
      </c>
      <c r="C1590" t="s">
        <v>53</v>
      </c>
      <c r="D1590" t="s">
        <v>430</v>
      </c>
      <c r="E1590">
        <v>11</v>
      </c>
      <c r="F1590">
        <v>7</v>
      </c>
      <c r="I1590" t="s">
        <v>47</v>
      </c>
      <c r="J1590" t="s">
        <v>48</v>
      </c>
    </row>
    <row r="1591" spans="1:13" x14ac:dyDescent="0.35">
      <c r="A1591" s="6">
        <v>45260</v>
      </c>
      <c r="B1591" t="s">
        <v>650</v>
      </c>
      <c r="C1591" t="s">
        <v>46</v>
      </c>
      <c r="D1591" t="s">
        <v>129</v>
      </c>
      <c r="E1591">
        <v>22</v>
      </c>
      <c r="F1591">
        <v>2</v>
      </c>
      <c r="I1591" t="s">
        <v>47</v>
      </c>
      <c r="J1591" t="s">
        <v>48</v>
      </c>
      <c r="M1591" t="s">
        <v>47</v>
      </c>
    </row>
    <row r="1592" spans="1:13" x14ac:dyDescent="0.35">
      <c r="A1592" s="6">
        <v>45260</v>
      </c>
      <c r="B1592" t="s">
        <v>788</v>
      </c>
      <c r="C1592" t="s">
        <v>53</v>
      </c>
      <c r="D1592" t="s">
        <v>819</v>
      </c>
      <c r="E1592">
        <v>31</v>
      </c>
      <c r="F1592">
        <v>10</v>
      </c>
      <c r="I1592" t="s">
        <v>47</v>
      </c>
      <c r="J1592" t="s">
        <v>48</v>
      </c>
    </row>
    <row r="1593" spans="1:13" x14ac:dyDescent="0.35">
      <c r="A1593" s="6">
        <v>45260</v>
      </c>
      <c r="B1593" t="s">
        <v>788</v>
      </c>
      <c r="C1593" t="s">
        <v>53</v>
      </c>
      <c r="D1593">
        <v>6</v>
      </c>
      <c r="E1593">
        <v>23</v>
      </c>
      <c r="F1593">
        <v>4</v>
      </c>
      <c r="I1593" t="s">
        <v>47</v>
      </c>
      <c r="J1593" t="s">
        <v>946</v>
      </c>
    </row>
    <row r="1594" spans="1:13" x14ac:dyDescent="0.35">
      <c r="A1594" s="6">
        <v>45261</v>
      </c>
      <c r="B1594" t="s">
        <v>839</v>
      </c>
      <c r="C1594" t="s">
        <v>121</v>
      </c>
      <c r="D1594" t="s">
        <v>563</v>
      </c>
      <c r="E1594">
        <v>22</v>
      </c>
      <c r="F1594">
        <v>2</v>
      </c>
      <c r="G1594" t="s">
        <v>838</v>
      </c>
    </row>
    <row r="1595" spans="1:13" x14ac:dyDescent="0.35">
      <c r="A1595" s="6">
        <v>45261</v>
      </c>
      <c r="B1595" t="s">
        <v>839</v>
      </c>
      <c r="C1595" t="s">
        <v>121</v>
      </c>
      <c r="D1595" t="s">
        <v>563</v>
      </c>
      <c r="E1595">
        <v>22</v>
      </c>
      <c r="F1595">
        <v>2</v>
      </c>
      <c r="G1595" t="s">
        <v>838</v>
      </c>
    </row>
    <row r="1596" spans="1:13" x14ac:dyDescent="0.35">
      <c r="A1596" s="6">
        <v>45261</v>
      </c>
      <c r="B1596" t="s">
        <v>376</v>
      </c>
      <c r="C1596" t="s">
        <v>53</v>
      </c>
      <c r="D1596">
        <v>4</v>
      </c>
      <c r="E1596">
        <v>25</v>
      </c>
      <c r="F1596">
        <v>2</v>
      </c>
      <c r="G1596" t="s">
        <v>833</v>
      </c>
      <c r="L1596" t="s">
        <v>47</v>
      </c>
      <c r="M1596" t="s">
        <v>47</v>
      </c>
    </row>
    <row r="1597" spans="1:13" x14ac:dyDescent="0.35">
      <c r="A1597" s="6">
        <v>45261</v>
      </c>
      <c r="B1597" t="s">
        <v>839</v>
      </c>
      <c r="C1597" t="s">
        <v>144</v>
      </c>
      <c r="D1597" t="s">
        <v>183</v>
      </c>
      <c r="E1597">
        <v>17</v>
      </c>
      <c r="F1597">
        <v>2</v>
      </c>
      <c r="G1597" t="s">
        <v>827</v>
      </c>
    </row>
    <row r="1598" spans="1:13" x14ac:dyDescent="0.35">
      <c r="A1598" s="6">
        <v>45261</v>
      </c>
      <c r="B1598" t="s">
        <v>839</v>
      </c>
      <c r="C1598" t="s">
        <v>144</v>
      </c>
      <c r="D1598" t="s">
        <v>183</v>
      </c>
      <c r="E1598">
        <v>17</v>
      </c>
      <c r="F1598">
        <v>2</v>
      </c>
      <c r="G1598" t="s">
        <v>827</v>
      </c>
    </row>
    <row r="1599" spans="1:13" x14ac:dyDescent="0.35">
      <c r="A1599" s="6">
        <v>45261</v>
      </c>
      <c r="B1599" t="s">
        <v>908</v>
      </c>
      <c r="C1599" t="s">
        <v>66</v>
      </c>
      <c r="E1599">
        <v>12</v>
      </c>
      <c r="F1599">
        <v>12</v>
      </c>
      <c r="G1599" t="s">
        <v>809</v>
      </c>
    </row>
    <row r="1600" spans="1:13" x14ac:dyDescent="0.35">
      <c r="A1600" s="6">
        <v>45261</v>
      </c>
      <c r="B1600" t="s">
        <v>953</v>
      </c>
      <c r="C1600" t="s">
        <v>53</v>
      </c>
      <c r="D1600" t="s">
        <v>819</v>
      </c>
      <c r="E1600">
        <v>11</v>
      </c>
      <c r="F1600">
        <v>6</v>
      </c>
      <c r="G1600" t="s">
        <v>828</v>
      </c>
      <c r="K1600" t="s">
        <v>47</v>
      </c>
    </row>
    <row r="1601" spans="1:13" x14ac:dyDescent="0.35">
      <c r="A1601" s="6">
        <v>45261</v>
      </c>
      <c r="B1601" t="s">
        <v>1023</v>
      </c>
      <c r="C1601" t="s">
        <v>59</v>
      </c>
      <c r="D1601">
        <v>2</v>
      </c>
      <c r="E1601">
        <v>20</v>
      </c>
      <c r="F1601">
        <v>1</v>
      </c>
      <c r="I1601" t="s">
        <v>47</v>
      </c>
      <c r="J1601" t="s">
        <v>48</v>
      </c>
    </row>
    <row r="1602" spans="1:13" x14ac:dyDescent="0.35">
      <c r="A1602" s="6">
        <v>45261</v>
      </c>
      <c r="B1602" t="s">
        <v>615</v>
      </c>
      <c r="C1602" t="s">
        <v>130</v>
      </c>
      <c r="D1602" t="s">
        <v>978</v>
      </c>
      <c r="E1602">
        <v>19</v>
      </c>
      <c r="F1602">
        <v>1</v>
      </c>
      <c r="I1602" t="s">
        <v>47</v>
      </c>
      <c r="J1602" t="s">
        <v>48</v>
      </c>
    </row>
    <row r="1603" spans="1:13" x14ac:dyDescent="0.35">
      <c r="A1603" s="6">
        <v>45261</v>
      </c>
      <c r="B1603" t="s">
        <v>615</v>
      </c>
      <c r="C1603" t="s">
        <v>130</v>
      </c>
      <c r="D1603" t="s">
        <v>978</v>
      </c>
      <c r="E1603">
        <v>19</v>
      </c>
      <c r="F1603">
        <v>1</v>
      </c>
      <c r="I1603" t="s">
        <v>47</v>
      </c>
      <c r="J1603" t="s">
        <v>48</v>
      </c>
    </row>
    <row r="1604" spans="1:13" x14ac:dyDescent="0.35">
      <c r="A1604" s="6">
        <v>45261</v>
      </c>
      <c r="B1604" t="s">
        <v>1023</v>
      </c>
      <c r="C1604" t="s">
        <v>59</v>
      </c>
      <c r="D1604">
        <v>2</v>
      </c>
      <c r="E1604">
        <v>20</v>
      </c>
      <c r="F1604">
        <v>1</v>
      </c>
      <c r="I1604" t="s">
        <v>47</v>
      </c>
      <c r="J1604" t="s">
        <v>48</v>
      </c>
    </row>
    <row r="1605" spans="1:13" x14ac:dyDescent="0.35">
      <c r="A1605" s="6">
        <v>45261</v>
      </c>
      <c r="B1605" t="s">
        <v>1024</v>
      </c>
      <c r="C1605" t="s">
        <v>130</v>
      </c>
      <c r="D1605" t="s">
        <v>1254</v>
      </c>
      <c r="E1605">
        <v>17</v>
      </c>
      <c r="F1605">
        <v>2</v>
      </c>
      <c r="I1605" t="s">
        <v>47</v>
      </c>
      <c r="J1605" t="s">
        <v>48</v>
      </c>
    </row>
    <row r="1606" spans="1:13" x14ac:dyDescent="0.35">
      <c r="A1606" s="6">
        <v>45261</v>
      </c>
      <c r="B1606" t="s">
        <v>388</v>
      </c>
      <c r="C1606" t="s">
        <v>53</v>
      </c>
      <c r="D1606">
        <v>5</v>
      </c>
      <c r="E1606">
        <v>22</v>
      </c>
      <c r="F1606">
        <v>3</v>
      </c>
      <c r="I1606" t="s">
        <v>47</v>
      </c>
      <c r="M1606" t="s">
        <v>47</v>
      </c>
    </row>
    <row r="1607" spans="1:13" x14ac:dyDescent="0.35">
      <c r="A1607" s="6">
        <v>45261</v>
      </c>
      <c r="B1607" t="s">
        <v>388</v>
      </c>
      <c r="C1607" t="s">
        <v>59</v>
      </c>
      <c r="D1607">
        <v>0</v>
      </c>
      <c r="E1607">
        <v>21</v>
      </c>
      <c r="F1607">
        <v>2</v>
      </c>
      <c r="I1607" t="s">
        <v>47</v>
      </c>
      <c r="M1607" t="s">
        <v>47</v>
      </c>
    </row>
    <row r="1608" spans="1:13" x14ac:dyDescent="0.35">
      <c r="A1608" s="6">
        <v>45261</v>
      </c>
      <c r="B1608" t="s">
        <v>405</v>
      </c>
      <c r="C1608" t="s">
        <v>64</v>
      </c>
      <c r="D1608" t="s">
        <v>585</v>
      </c>
      <c r="E1608">
        <v>4</v>
      </c>
      <c r="F1608">
        <v>2</v>
      </c>
      <c r="I1608" t="s">
        <v>47</v>
      </c>
    </row>
    <row r="1609" spans="1:13" x14ac:dyDescent="0.35">
      <c r="A1609" s="6">
        <v>45261</v>
      </c>
      <c r="B1609" t="s">
        <v>388</v>
      </c>
      <c r="C1609" t="s">
        <v>46</v>
      </c>
      <c r="D1609">
        <v>8</v>
      </c>
      <c r="E1609">
        <v>24</v>
      </c>
      <c r="F1609">
        <v>1</v>
      </c>
      <c r="I1609" t="s">
        <v>47</v>
      </c>
      <c r="M1609" t="s">
        <v>47</v>
      </c>
    </row>
    <row r="1610" spans="1:13" x14ac:dyDescent="0.35">
      <c r="A1610" s="6">
        <v>45261</v>
      </c>
      <c r="B1610" t="s">
        <v>388</v>
      </c>
      <c r="C1610" t="s">
        <v>46</v>
      </c>
      <c r="D1610">
        <v>7</v>
      </c>
      <c r="E1610">
        <v>22</v>
      </c>
      <c r="F1610">
        <v>1</v>
      </c>
      <c r="I1610" t="s">
        <v>47</v>
      </c>
      <c r="M1610" t="s">
        <v>47</v>
      </c>
    </row>
    <row r="1611" spans="1:13" x14ac:dyDescent="0.35">
      <c r="A1611" s="6">
        <v>45261</v>
      </c>
      <c r="B1611" t="s">
        <v>388</v>
      </c>
      <c r="C1611" t="s">
        <v>59</v>
      </c>
      <c r="D1611">
        <v>3</v>
      </c>
      <c r="E1611">
        <v>20</v>
      </c>
      <c r="F1611">
        <v>2</v>
      </c>
      <c r="I1611" t="s">
        <v>47</v>
      </c>
      <c r="M1611" t="s">
        <v>47</v>
      </c>
    </row>
    <row r="1612" spans="1:13" x14ac:dyDescent="0.35">
      <c r="A1612" s="6">
        <v>45261</v>
      </c>
      <c r="B1612" t="s">
        <v>388</v>
      </c>
      <c r="C1612" t="s">
        <v>46</v>
      </c>
      <c r="D1612">
        <v>8</v>
      </c>
      <c r="E1612">
        <v>24</v>
      </c>
      <c r="F1612">
        <v>1</v>
      </c>
      <c r="I1612" t="s">
        <v>47</v>
      </c>
      <c r="M1612" t="s">
        <v>47</v>
      </c>
    </row>
    <row r="1613" spans="1:13" x14ac:dyDescent="0.35">
      <c r="A1613" s="6">
        <v>45261</v>
      </c>
      <c r="B1613" t="s">
        <v>375</v>
      </c>
      <c r="C1613" t="s">
        <v>46</v>
      </c>
      <c r="D1613">
        <v>7</v>
      </c>
      <c r="E1613">
        <v>19</v>
      </c>
      <c r="F1613">
        <v>1</v>
      </c>
      <c r="I1613" t="s">
        <v>47</v>
      </c>
      <c r="J1613" t="s">
        <v>48</v>
      </c>
      <c r="M1613" t="s">
        <v>47</v>
      </c>
    </row>
    <row r="1614" spans="1:13" x14ac:dyDescent="0.35">
      <c r="A1614" s="6">
        <v>45261</v>
      </c>
      <c r="B1614" t="s">
        <v>969</v>
      </c>
      <c r="C1614" t="s">
        <v>46</v>
      </c>
      <c r="D1614">
        <v>7</v>
      </c>
      <c r="E1614">
        <v>19</v>
      </c>
      <c r="F1614">
        <v>2</v>
      </c>
      <c r="I1614" t="s">
        <v>47</v>
      </c>
      <c r="J1614" t="s">
        <v>48</v>
      </c>
      <c r="M1614" t="s">
        <v>47</v>
      </c>
    </row>
    <row r="1615" spans="1:13" x14ac:dyDescent="0.35">
      <c r="A1615" s="6">
        <v>45261</v>
      </c>
      <c r="B1615" t="s">
        <v>388</v>
      </c>
      <c r="C1615" t="s">
        <v>46</v>
      </c>
      <c r="D1615">
        <v>9</v>
      </c>
      <c r="E1615">
        <v>24</v>
      </c>
      <c r="F1615">
        <v>1</v>
      </c>
      <c r="I1615" t="s">
        <v>47</v>
      </c>
      <c r="M1615" t="s">
        <v>47</v>
      </c>
    </row>
    <row r="1616" spans="1:13" x14ac:dyDescent="0.35">
      <c r="A1616" s="6">
        <v>45261</v>
      </c>
      <c r="B1616" t="s">
        <v>388</v>
      </c>
      <c r="C1616" t="s">
        <v>59</v>
      </c>
      <c r="D1616">
        <v>1</v>
      </c>
      <c r="E1616">
        <v>21</v>
      </c>
      <c r="F1616">
        <v>5</v>
      </c>
      <c r="I1616" t="s">
        <v>47</v>
      </c>
      <c r="M1616" t="s">
        <v>47</v>
      </c>
    </row>
    <row r="1617" spans="1:13" x14ac:dyDescent="0.35">
      <c r="A1617" s="6">
        <v>45261</v>
      </c>
      <c r="B1617" t="s">
        <v>388</v>
      </c>
      <c r="C1617" t="s">
        <v>53</v>
      </c>
      <c r="D1617">
        <v>5</v>
      </c>
      <c r="E1617">
        <v>23</v>
      </c>
      <c r="F1617">
        <v>2</v>
      </c>
      <c r="I1617" t="s">
        <v>47</v>
      </c>
      <c r="M1617" t="s">
        <v>47</v>
      </c>
    </row>
    <row r="1618" spans="1:13" x14ac:dyDescent="0.35">
      <c r="A1618" s="6">
        <v>45261</v>
      </c>
      <c r="B1618" t="s">
        <v>388</v>
      </c>
      <c r="C1618" t="s">
        <v>59</v>
      </c>
      <c r="D1618">
        <v>0</v>
      </c>
      <c r="E1618">
        <v>22</v>
      </c>
      <c r="F1618">
        <v>2</v>
      </c>
      <c r="I1618" t="s">
        <v>47</v>
      </c>
      <c r="M1618" t="s">
        <v>47</v>
      </c>
    </row>
    <row r="1619" spans="1:13" x14ac:dyDescent="0.35">
      <c r="A1619" s="6">
        <v>45261</v>
      </c>
      <c r="B1619" t="s">
        <v>388</v>
      </c>
      <c r="C1619" t="s">
        <v>59</v>
      </c>
      <c r="D1619">
        <v>2</v>
      </c>
      <c r="E1619">
        <v>18</v>
      </c>
      <c r="F1619">
        <v>2</v>
      </c>
      <c r="I1619" t="s">
        <v>47</v>
      </c>
      <c r="M1619" t="s">
        <v>47</v>
      </c>
    </row>
    <row r="1620" spans="1:13" x14ac:dyDescent="0.35">
      <c r="A1620" s="6">
        <v>45261</v>
      </c>
      <c r="B1620" t="s">
        <v>388</v>
      </c>
      <c r="C1620" t="s">
        <v>46</v>
      </c>
      <c r="D1620">
        <v>7</v>
      </c>
      <c r="E1620">
        <v>24</v>
      </c>
      <c r="F1620">
        <v>1</v>
      </c>
      <c r="I1620" t="s">
        <v>47</v>
      </c>
      <c r="M1620" t="s">
        <v>47</v>
      </c>
    </row>
    <row r="1621" spans="1:13" x14ac:dyDescent="0.35">
      <c r="A1621" s="6">
        <v>45261</v>
      </c>
      <c r="B1621" t="s">
        <v>388</v>
      </c>
      <c r="C1621" t="s">
        <v>53</v>
      </c>
      <c r="D1621">
        <v>4</v>
      </c>
      <c r="E1621">
        <v>20</v>
      </c>
      <c r="F1621">
        <v>2</v>
      </c>
      <c r="I1621" t="s">
        <v>47</v>
      </c>
      <c r="M1621" t="s">
        <v>47</v>
      </c>
    </row>
    <row r="1622" spans="1:13" x14ac:dyDescent="0.35">
      <c r="A1622" s="6">
        <v>45261</v>
      </c>
      <c r="B1622" t="s">
        <v>388</v>
      </c>
      <c r="C1622" t="s">
        <v>59</v>
      </c>
      <c r="D1622">
        <v>3</v>
      </c>
      <c r="E1622">
        <v>20</v>
      </c>
      <c r="F1622">
        <v>2</v>
      </c>
      <c r="I1622" t="s">
        <v>47</v>
      </c>
      <c r="M1622" t="s">
        <v>47</v>
      </c>
    </row>
    <row r="1623" spans="1:13" x14ac:dyDescent="0.35">
      <c r="A1623" s="6">
        <v>45261</v>
      </c>
      <c r="B1623" t="s">
        <v>388</v>
      </c>
      <c r="C1623" t="s">
        <v>53</v>
      </c>
      <c r="D1623">
        <v>6</v>
      </c>
      <c r="E1623">
        <v>24</v>
      </c>
      <c r="F1623">
        <v>2</v>
      </c>
      <c r="I1623" t="s">
        <v>47</v>
      </c>
      <c r="M1623" t="s">
        <v>47</v>
      </c>
    </row>
    <row r="1624" spans="1:13" x14ac:dyDescent="0.35">
      <c r="A1624" s="6">
        <v>45261</v>
      </c>
      <c r="B1624" t="s">
        <v>388</v>
      </c>
      <c r="C1624" t="s">
        <v>46</v>
      </c>
      <c r="D1624">
        <v>8</v>
      </c>
      <c r="E1624">
        <v>24</v>
      </c>
      <c r="F1624">
        <v>2</v>
      </c>
      <c r="I1624" t="s">
        <v>47</v>
      </c>
      <c r="M1624" t="s">
        <v>47</v>
      </c>
    </row>
    <row r="1625" spans="1:13" x14ac:dyDescent="0.35">
      <c r="A1625" s="6">
        <v>45261</v>
      </c>
      <c r="B1625" t="s">
        <v>388</v>
      </c>
      <c r="C1625" t="s">
        <v>46</v>
      </c>
      <c r="D1625">
        <v>9</v>
      </c>
      <c r="E1625">
        <v>23</v>
      </c>
      <c r="F1625">
        <v>2</v>
      </c>
      <c r="I1625" t="s">
        <v>47</v>
      </c>
      <c r="M1625" t="s">
        <v>47</v>
      </c>
    </row>
    <row r="1626" spans="1:13" x14ac:dyDescent="0.35">
      <c r="A1626" s="6">
        <v>45261</v>
      </c>
      <c r="B1626" t="s">
        <v>388</v>
      </c>
      <c r="C1626" t="s">
        <v>53</v>
      </c>
      <c r="D1626">
        <v>4</v>
      </c>
      <c r="E1626">
        <v>20</v>
      </c>
      <c r="F1626">
        <v>1</v>
      </c>
      <c r="I1626" t="s">
        <v>47</v>
      </c>
      <c r="M1626" t="s">
        <v>47</v>
      </c>
    </row>
    <row r="1627" spans="1:13" x14ac:dyDescent="0.35">
      <c r="A1627" s="6">
        <v>45261</v>
      </c>
      <c r="B1627" t="s">
        <v>388</v>
      </c>
      <c r="C1627" t="s">
        <v>53</v>
      </c>
      <c r="D1627">
        <v>6</v>
      </c>
      <c r="E1627">
        <v>20</v>
      </c>
      <c r="F1627">
        <v>1</v>
      </c>
      <c r="I1627" t="s">
        <v>47</v>
      </c>
      <c r="M1627" t="s">
        <v>47</v>
      </c>
    </row>
    <row r="1628" spans="1:13" x14ac:dyDescent="0.35">
      <c r="A1628" s="6">
        <v>45261</v>
      </c>
      <c r="B1628" t="s">
        <v>388</v>
      </c>
      <c r="C1628" t="s">
        <v>59</v>
      </c>
      <c r="D1628">
        <v>1</v>
      </c>
      <c r="E1628">
        <v>20</v>
      </c>
      <c r="F1628">
        <v>2</v>
      </c>
      <c r="I1628" t="s">
        <v>47</v>
      </c>
      <c r="M1628" t="s">
        <v>47</v>
      </c>
    </row>
    <row r="1629" spans="1:13" x14ac:dyDescent="0.35">
      <c r="A1629" s="6">
        <v>45261</v>
      </c>
      <c r="B1629" t="s">
        <v>388</v>
      </c>
      <c r="C1629" t="s">
        <v>46</v>
      </c>
      <c r="D1629">
        <v>9</v>
      </c>
      <c r="E1629">
        <v>21</v>
      </c>
      <c r="F1629">
        <v>1</v>
      </c>
      <c r="I1629" t="s">
        <v>47</v>
      </c>
      <c r="M1629" t="s">
        <v>47</v>
      </c>
    </row>
    <row r="1630" spans="1:13" x14ac:dyDescent="0.35">
      <c r="A1630" s="6">
        <v>45261</v>
      </c>
      <c r="B1630" t="s">
        <v>1025</v>
      </c>
      <c r="C1630" t="s">
        <v>64</v>
      </c>
      <c r="D1630" t="s">
        <v>585</v>
      </c>
      <c r="E1630">
        <v>18</v>
      </c>
      <c r="F1630">
        <v>3</v>
      </c>
      <c r="I1630" t="s">
        <v>47</v>
      </c>
      <c r="J1630" t="s">
        <v>48</v>
      </c>
      <c r="M1630" t="s">
        <v>47</v>
      </c>
    </row>
    <row r="1631" spans="1:13" x14ac:dyDescent="0.35">
      <c r="A1631" s="6">
        <v>45261</v>
      </c>
      <c r="B1631" t="s">
        <v>1026</v>
      </c>
      <c r="C1631" t="s">
        <v>64</v>
      </c>
      <c r="D1631" t="s">
        <v>585</v>
      </c>
      <c r="E1631">
        <v>26</v>
      </c>
      <c r="F1631">
        <v>6</v>
      </c>
      <c r="I1631" t="s">
        <v>47</v>
      </c>
      <c r="J1631" t="s">
        <v>48</v>
      </c>
      <c r="M1631" t="s">
        <v>47</v>
      </c>
    </row>
    <row r="1632" spans="1:13" x14ac:dyDescent="0.35">
      <c r="A1632" s="6">
        <v>45261</v>
      </c>
      <c r="B1632" t="s">
        <v>388</v>
      </c>
      <c r="C1632" t="s">
        <v>59</v>
      </c>
      <c r="D1632">
        <v>2</v>
      </c>
      <c r="E1632">
        <v>20</v>
      </c>
      <c r="F1632">
        <v>2</v>
      </c>
      <c r="I1632" t="s">
        <v>47</v>
      </c>
      <c r="M1632" t="s">
        <v>47</v>
      </c>
    </row>
    <row r="1633" spans="1:13" x14ac:dyDescent="0.35">
      <c r="A1633" s="6">
        <v>45261</v>
      </c>
      <c r="B1633" t="s">
        <v>1027</v>
      </c>
      <c r="C1633" t="s">
        <v>53</v>
      </c>
      <c r="D1633" t="s">
        <v>744</v>
      </c>
      <c r="E1633">
        <v>14</v>
      </c>
      <c r="F1633">
        <v>6</v>
      </c>
      <c r="I1633" t="s">
        <v>47</v>
      </c>
      <c r="J1633" t="s">
        <v>48</v>
      </c>
      <c r="M1633" t="s">
        <v>47</v>
      </c>
    </row>
    <row r="1634" spans="1:13" x14ac:dyDescent="0.35">
      <c r="A1634" s="6">
        <v>45261</v>
      </c>
      <c r="B1634" t="s">
        <v>388</v>
      </c>
      <c r="C1634" t="s">
        <v>46</v>
      </c>
      <c r="D1634">
        <v>7</v>
      </c>
      <c r="E1634">
        <v>22</v>
      </c>
      <c r="F1634">
        <v>2</v>
      </c>
      <c r="I1634" t="s">
        <v>47</v>
      </c>
      <c r="M1634" t="s">
        <v>47</v>
      </c>
    </row>
    <row r="1635" spans="1:13" x14ac:dyDescent="0.35">
      <c r="A1635" s="6">
        <v>45261</v>
      </c>
      <c r="B1635" t="s">
        <v>388</v>
      </c>
      <c r="C1635" t="s">
        <v>53</v>
      </c>
      <c r="D1635">
        <v>6</v>
      </c>
      <c r="E1635">
        <v>24</v>
      </c>
      <c r="F1635">
        <v>1</v>
      </c>
      <c r="I1635" t="s">
        <v>47</v>
      </c>
      <c r="M1635" t="s">
        <v>47</v>
      </c>
    </row>
    <row r="1636" spans="1:13" x14ac:dyDescent="0.35">
      <c r="A1636" s="6">
        <v>45261</v>
      </c>
      <c r="B1636" t="s">
        <v>850</v>
      </c>
      <c r="C1636" t="s">
        <v>130</v>
      </c>
      <c r="D1636" t="s">
        <v>1254</v>
      </c>
      <c r="E1636">
        <v>25</v>
      </c>
      <c r="F1636">
        <v>2</v>
      </c>
      <c r="I1636" t="s">
        <v>47</v>
      </c>
      <c r="J1636" t="s">
        <v>48</v>
      </c>
      <c r="M1636" t="s">
        <v>47</v>
      </c>
    </row>
    <row r="1637" spans="1:13" x14ac:dyDescent="0.35">
      <c r="A1637" s="6">
        <v>45261</v>
      </c>
      <c r="B1637" t="s">
        <v>953</v>
      </c>
      <c r="C1637" t="s">
        <v>59</v>
      </c>
      <c r="D1637">
        <v>1</v>
      </c>
      <c r="E1637">
        <v>5</v>
      </c>
      <c r="F1637">
        <v>3</v>
      </c>
      <c r="I1637" t="s">
        <v>47</v>
      </c>
      <c r="J1637" t="s">
        <v>48</v>
      </c>
      <c r="K1637" t="s">
        <v>47</v>
      </c>
      <c r="M1637" t="s">
        <v>47</v>
      </c>
    </row>
    <row r="1638" spans="1:13" x14ac:dyDescent="0.35">
      <c r="A1638" s="6">
        <v>45261</v>
      </c>
      <c r="B1638" t="s">
        <v>1028</v>
      </c>
      <c r="C1638" t="s">
        <v>53</v>
      </c>
      <c r="D1638">
        <v>6</v>
      </c>
      <c r="E1638">
        <v>27</v>
      </c>
      <c r="F1638">
        <v>4</v>
      </c>
      <c r="I1638" t="s">
        <v>47</v>
      </c>
      <c r="J1638" t="s">
        <v>48</v>
      </c>
      <c r="M1638" t="s">
        <v>47</v>
      </c>
    </row>
    <row r="1639" spans="1:13" x14ac:dyDescent="0.35">
      <c r="A1639" s="6">
        <v>45261</v>
      </c>
      <c r="B1639" t="s">
        <v>1219</v>
      </c>
      <c r="C1639" t="s">
        <v>144</v>
      </c>
      <c r="D1639" t="s">
        <v>1220</v>
      </c>
      <c r="E1639">
        <v>25</v>
      </c>
      <c r="F1639">
        <v>6</v>
      </c>
      <c r="I1639" t="s">
        <v>47</v>
      </c>
      <c r="J1639" t="s">
        <v>48</v>
      </c>
      <c r="M1639" t="s">
        <v>47</v>
      </c>
    </row>
    <row r="1640" spans="1:13" x14ac:dyDescent="0.35">
      <c r="A1640" s="6">
        <v>45261</v>
      </c>
      <c r="B1640" t="s">
        <v>1232</v>
      </c>
      <c r="C1640" t="s">
        <v>64</v>
      </c>
      <c r="D1640" t="s">
        <v>585</v>
      </c>
      <c r="E1640">
        <v>21</v>
      </c>
      <c r="F1640">
        <v>4</v>
      </c>
      <c r="I1640" t="s">
        <v>47</v>
      </c>
      <c r="J1640" t="s">
        <v>48</v>
      </c>
      <c r="M1640" t="s">
        <v>47</v>
      </c>
    </row>
    <row r="1641" spans="1:13" x14ac:dyDescent="0.35">
      <c r="A1641" s="6">
        <v>45263</v>
      </c>
      <c r="B1641" t="s">
        <v>840</v>
      </c>
      <c r="C1641" t="s">
        <v>66</v>
      </c>
      <c r="E1641">
        <v>25</v>
      </c>
      <c r="G1641" t="s">
        <v>838</v>
      </c>
    </row>
    <row r="1642" spans="1:13" x14ac:dyDescent="0.35">
      <c r="A1642" s="6">
        <v>45263</v>
      </c>
      <c r="B1642" t="s">
        <v>840</v>
      </c>
      <c r="C1642" t="s">
        <v>66</v>
      </c>
      <c r="E1642">
        <v>25</v>
      </c>
      <c r="G1642" t="s">
        <v>838</v>
      </c>
    </row>
    <row r="1643" spans="1:13" x14ac:dyDescent="0.35">
      <c r="A1643" s="6">
        <v>45263</v>
      </c>
      <c r="B1643" t="s">
        <v>877</v>
      </c>
      <c r="C1643" t="s">
        <v>59</v>
      </c>
      <c r="D1643">
        <v>2</v>
      </c>
      <c r="E1643">
        <v>29</v>
      </c>
      <c r="F1643">
        <v>2</v>
      </c>
      <c r="G1643" t="s">
        <v>838</v>
      </c>
    </row>
    <row r="1644" spans="1:13" x14ac:dyDescent="0.35">
      <c r="A1644" s="6">
        <v>45264</v>
      </c>
      <c r="B1644" t="s">
        <v>841</v>
      </c>
      <c r="C1644" t="s">
        <v>53</v>
      </c>
      <c r="D1644" t="s">
        <v>744</v>
      </c>
      <c r="E1644">
        <v>7</v>
      </c>
      <c r="F1644">
        <v>3</v>
      </c>
      <c r="G1644" t="s">
        <v>827</v>
      </c>
      <c r="K1644" t="s">
        <v>47</v>
      </c>
      <c r="L1644" t="s">
        <v>47</v>
      </c>
      <c r="M1644" t="s">
        <v>47</v>
      </c>
    </row>
    <row r="1645" spans="1:13" x14ac:dyDescent="0.35">
      <c r="A1645" s="6">
        <v>45264</v>
      </c>
      <c r="B1645" t="s">
        <v>141</v>
      </c>
      <c r="C1645" t="s">
        <v>53</v>
      </c>
      <c r="D1645">
        <v>6</v>
      </c>
      <c r="E1645">
        <v>19</v>
      </c>
      <c r="F1645">
        <v>2</v>
      </c>
      <c r="G1645" t="s">
        <v>833</v>
      </c>
      <c r="L1645" t="s">
        <v>47</v>
      </c>
      <c r="M1645" t="s">
        <v>47</v>
      </c>
    </row>
    <row r="1646" spans="1:13" x14ac:dyDescent="0.35">
      <c r="A1646" s="6">
        <v>45264</v>
      </c>
      <c r="B1646" t="s">
        <v>150</v>
      </c>
      <c r="C1646" t="s">
        <v>59</v>
      </c>
      <c r="D1646">
        <v>0</v>
      </c>
      <c r="E1646">
        <v>13</v>
      </c>
      <c r="F1646">
        <v>2</v>
      </c>
      <c r="G1646" t="s">
        <v>838</v>
      </c>
      <c r="L1646" t="s">
        <v>47</v>
      </c>
      <c r="M1646" t="s">
        <v>47</v>
      </c>
    </row>
    <row r="1647" spans="1:13" x14ac:dyDescent="0.35">
      <c r="A1647" s="6">
        <v>45264</v>
      </c>
      <c r="B1647" t="s">
        <v>213</v>
      </c>
      <c r="C1647" t="s">
        <v>121</v>
      </c>
      <c r="D1647">
        <v>3</v>
      </c>
      <c r="E1647">
        <v>24</v>
      </c>
      <c r="F1647">
        <v>4</v>
      </c>
      <c r="G1647" t="s">
        <v>827</v>
      </c>
      <c r="M1647" t="s">
        <v>47</v>
      </c>
    </row>
    <row r="1648" spans="1:13" x14ac:dyDescent="0.35">
      <c r="A1648" s="6">
        <v>45264</v>
      </c>
      <c r="B1648" t="s">
        <v>909</v>
      </c>
      <c r="C1648" t="s">
        <v>144</v>
      </c>
      <c r="D1648" t="s">
        <v>183</v>
      </c>
      <c r="E1648">
        <v>22</v>
      </c>
      <c r="F1648">
        <v>2</v>
      </c>
      <c r="G1648" t="s">
        <v>827</v>
      </c>
    </row>
    <row r="1649" spans="1:13" x14ac:dyDescent="0.35">
      <c r="A1649" s="6">
        <v>45264</v>
      </c>
      <c r="B1649" t="s">
        <v>1036</v>
      </c>
      <c r="C1649" t="s">
        <v>64</v>
      </c>
      <c r="D1649" t="s">
        <v>585</v>
      </c>
      <c r="E1649">
        <v>5</v>
      </c>
      <c r="F1649">
        <v>2</v>
      </c>
      <c r="I1649" t="s">
        <v>47</v>
      </c>
      <c r="J1649" t="s">
        <v>48</v>
      </c>
      <c r="M1649" t="s">
        <v>47</v>
      </c>
    </row>
    <row r="1650" spans="1:13" x14ac:dyDescent="0.35">
      <c r="A1650" s="6">
        <v>45264</v>
      </c>
      <c r="B1650" t="s">
        <v>617</v>
      </c>
      <c r="C1650" t="s">
        <v>64</v>
      </c>
      <c r="D1650" t="s">
        <v>585</v>
      </c>
      <c r="E1650">
        <v>16</v>
      </c>
      <c r="F1650">
        <v>4</v>
      </c>
      <c r="I1650" t="s">
        <v>47</v>
      </c>
      <c r="J1650" t="s">
        <v>48</v>
      </c>
      <c r="M1650" t="s">
        <v>47</v>
      </c>
    </row>
    <row r="1651" spans="1:13" x14ac:dyDescent="0.35">
      <c r="A1651" s="6">
        <v>45264</v>
      </c>
      <c r="B1651" t="s">
        <v>470</v>
      </c>
      <c r="C1651" t="s">
        <v>59</v>
      </c>
      <c r="D1651">
        <v>1</v>
      </c>
      <c r="E1651">
        <v>1</v>
      </c>
      <c r="F1651">
        <v>1</v>
      </c>
      <c r="I1651" t="s">
        <v>47</v>
      </c>
    </row>
    <row r="1652" spans="1:13" x14ac:dyDescent="0.35">
      <c r="A1652" s="6">
        <v>45264</v>
      </c>
      <c r="B1652" t="s">
        <v>1037</v>
      </c>
      <c r="C1652" t="s">
        <v>64</v>
      </c>
      <c r="D1652" t="s">
        <v>564</v>
      </c>
      <c r="E1652">
        <v>3</v>
      </c>
      <c r="F1652">
        <v>1</v>
      </c>
      <c r="I1652" t="s">
        <v>47</v>
      </c>
      <c r="J1652" t="s">
        <v>48</v>
      </c>
      <c r="M1652" t="s">
        <v>47</v>
      </c>
    </row>
    <row r="1653" spans="1:13" x14ac:dyDescent="0.35">
      <c r="A1653" s="6">
        <v>45264</v>
      </c>
      <c r="B1653" t="s">
        <v>1038</v>
      </c>
      <c r="C1653" t="s">
        <v>64</v>
      </c>
      <c r="D1653" t="s">
        <v>585</v>
      </c>
      <c r="E1653">
        <v>10</v>
      </c>
      <c r="F1653">
        <v>2</v>
      </c>
      <c r="I1653" t="s">
        <v>47</v>
      </c>
      <c r="J1653" t="s">
        <v>48</v>
      </c>
      <c r="M1653" t="s">
        <v>47</v>
      </c>
    </row>
    <row r="1654" spans="1:13" x14ac:dyDescent="0.35">
      <c r="A1654" s="6">
        <v>45264</v>
      </c>
      <c r="B1654" t="s">
        <v>1039</v>
      </c>
      <c r="C1654" t="s">
        <v>64</v>
      </c>
      <c r="D1654" t="s">
        <v>585</v>
      </c>
      <c r="E1654">
        <v>12</v>
      </c>
      <c r="F1654">
        <v>3</v>
      </c>
      <c r="I1654" t="s">
        <v>47</v>
      </c>
      <c r="J1654" t="s">
        <v>48</v>
      </c>
      <c r="M1654" t="s">
        <v>47</v>
      </c>
    </row>
    <row r="1655" spans="1:13" x14ac:dyDescent="0.35">
      <c r="A1655" s="6">
        <v>45264</v>
      </c>
      <c r="B1655" t="s">
        <v>410</v>
      </c>
      <c r="C1655" t="s">
        <v>130</v>
      </c>
      <c r="D1655" t="s">
        <v>1254</v>
      </c>
      <c r="E1655">
        <v>26</v>
      </c>
      <c r="F1655">
        <v>1</v>
      </c>
      <c r="I1655" t="s">
        <v>47</v>
      </c>
      <c r="J1655" t="s">
        <v>48</v>
      </c>
      <c r="M1655" t="s">
        <v>47</v>
      </c>
    </row>
    <row r="1656" spans="1:13" x14ac:dyDescent="0.35">
      <c r="A1656" s="6">
        <v>45264</v>
      </c>
      <c r="B1656" t="s">
        <v>410</v>
      </c>
      <c r="C1656" t="s">
        <v>130</v>
      </c>
      <c r="D1656" t="s">
        <v>1254</v>
      </c>
      <c r="E1656">
        <v>26</v>
      </c>
      <c r="F1656">
        <v>1</v>
      </c>
      <c r="I1656" t="s">
        <v>47</v>
      </c>
      <c r="J1656" t="s">
        <v>48</v>
      </c>
      <c r="M1656" t="s">
        <v>47</v>
      </c>
    </row>
    <row r="1657" spans="1:13" x14ac:dyDescent="0.35">
      <c r="A1657" s="6">
        <v>45264</v>
      </c>
      <c r="B1657" t="s">
        <v>410</v>
      </c>
      <c r="C1657" t="s">
        <v>130</v>
      </c>
      <c r="D1657" t="s">
        <v>1254</v>
      </c>
      <c r="E1657">
        <v>26</v>
      </c>
      <c r="F1657">
        <v>1</v>
      </c>
      <c r="I1657" t="s">
        <v>47</v>
      </c>
      <c r="J1657" t="s">
        <v>48</v>
      </c>
      <c r="M1657" t="s">
        <v>47</v>
      </c>
    </row>
    <row r="1658" spans="1:13" x14ac:dyDescent="0.35">
      <c r="A1658" s="6">
        <v>45264</v>
      </c>
      <c r="B1658" t="s">
        <v>1124</v>
      </c>
      <c r="C1658" t="s">
        <v>403</v>
      </c>
      <c r="E1658">
        <v>22</v>
      </c>
      <c r="F1658">
        <v>1</v>
      </c>
      <c r="I1658" t="s">
        <v>47</v>
      </c>
    </row>
    <row r="1659" spans="1:13" x14ac:dyDescent="0.35">
      <c r="A1659" s="6">
        <v>45264</v>
      </c>
      <c r="B1659" t="s">
        <v>1125</v>
      </c>
      <c r="C1659" t="s">
        <v>121</v>
      </c>
      <c r="D1659">
        <v>1</v>
      </c>
      <c r="E1659">
        <v>18</v>
      </c>
      <c r="F1659">
        <v>2</v>
      </c>
      <c r="I1659" t="s">
        <v>47</v>
      </c>
      <c r="J1659" t="s">
        <v>48</v>
      </c>
    </row>
    <row r="1660" spans="1:13" x14ac:dyDescent="0.35">
      <c r="A1660" s="6">
        <v>45264</v>
      </c>
      <c r="B1660" t="s">
        <v>1125</v>
      </c>
      <c r="C1660" t="s">
        <v>121</v>
      </c>
      <c r="D1660">
        <v>2</v>
      </c>
      <c r="E1660">
        <v>18</v>
      </c>
      <c r="F1660">
        <v>2</v>
      </c>
      <c r="I1660" t="s">
        <v>47</v>
      </c>
      <c r="J1660" t="s">
        <v>48</v>
      </c>
    </row>
    <row r="1661" spans="1:13" x14ac:dyDescent="0.35">
      <c r="A1661" s="6">
        <v>45264</v>
      </c>
      <c r="B1661" t="s">
        <v>1125</v>
      </c>
      <c r="C1661" t="s">
        <v>121</v>
      </c>
      <c r="D1661">
        <v>3</v>
      </c>
      <c r="E1661">
        <v>18</v>
      </c>
      <c r="F1661">
        <v>2</v>
      </c>
      <c r="I1661" t="s">
        <v>47</v>
      </c>
      <c r="J1661" t="s">
        <v>48</v>
      </c>
    </row>
    <row r="1662" spans="1:13" x14ac:dyDescent="0.35">
      <c r="A1662" s="6">
        <v>45264</v>
      </c>
      <c r="B1662" t="s">
        <v>1125</v>
      </c>
      <c r="C1662" t="s">
        <v>121</v>
      </c>
      <c r="D1662">
        <v>4</v>
      </c>
      <c r="E1662">
        <v>18</v>
      </c>
      <c r="F1662">
        <v>2</v>
      </c>
      <c r="I1662" t="s">
        <v>47</v>
      </c>
      <c r="J1662" t="s">
        <v>48</v>
      </c>
    </row>
    <row r="1663" spans="1:13" x14ac:dyDescent="0.35">
      <c r="A1663" s="6">
        <v>45264</v>
      </c>
      <c r="B1663" t="s">
        <v>1125</v>
      </c>
      <c r="C1663" t="s">
        <v>121</v>
      </c>
      <c r="D1663">
        <v>5</v>
      </c>
      <c r="E1663">
        <v>18</v>
      </c>
      <c r="F1663">
        <v>2</v>
      </c>
      <c r="I1663" t="s">
        <v>47</v>
      </c>
      <c r="J1663" t="s">
        <v>48</v>
      </c>
    </row>
    <row r="1664" spans="1:13" x14ac:dyDescent="0.35">
      <c r="A1664" s="6">
        <v>45264</v>
      </c>
      <c r="B1664" t="s">
        <v>1125</v>
      </c>
      <c r="C1664" t="s">
        <v>121</v>
      </c>
      <c r="D1664">
        <v>6</v>
      </c>
      <c r="E1664">
        <v>18</v>
      </c>
      <c r="F1664">
        <v>2</v>
      </c>
      <c r="I1664" t="s">
        <v>47</v>
      </c>
      <c r="J1664" t="s">
        <v>48</v>
      </c>
    </row>
    <row r="1665" spans="1:13" x14ac:dyDescent="0.35">
      <c r="A1665" s="6">
        <v>45264</v>
      </c>
      <c r="B1665" t="s">
        <v>1125</v>
      </c>
      <c r="C1665" t="s">
        <v>121</v>
      </c>
      <c r="D1665">
        <v>7</v>
      </c>
      <c r="E1665">
        <v>18</v>
      </c>
      <c r="F1665">
        <v>2</v>
      </c>
      <c r="I1665" t="s">
        <v>47</v>
      </c>
      <c r="J1665" t="s">
        <v>48</v>
      </c>
    </row>
    <row r="1666" spans="1:13" x14ac:dyDescent="0.35">
      <c r="A1666" s="6">
        <v>45264</v>
      </c>
      <c r="B1666" t="s">
        <v>1125</v>
      </c>
      <c r="C1666" t="s">
        <v>121</v>
      </c>
      <c r="D1666">
        <v>8</v>
      </c>
      <c r="E1666">
        <v>18</v>
      </c>
      <c r="F1666">
        <v>2</v>
      </c>
      <c r="I1666" t="s">
        <v>47</v>
      </c>
      <c r="J1666" t="s">
        <v>48</v>
      </c>
    </row>
    <row r="1667" spans="1:13" x14ac:dyDescent="0.35">
      <c r="A1667" s="6">
        <v>45264</v>
      </c>
      <c r="B1667" t="s">
        <v>1125</v>
      </c>
      <c r="C1667" t="s">
        <v>121</v>
      </c>
      <c r="D1667">
        <v>1</v>
      </c>
      <c r="E1667">
        <v>18</v>
      </c>
      <c r="F1667">
        <v>2</v>
      </c>
      <c r="I1667" t="s">
        <v>47</v>
      </c>
      <c r="J1667" t="s">
        <v>48</v>
      </c>
    </row>
    <row r="1668" spans="1:13" x14ac:dyDescent="0.35">
      <c r="A1668" s="6">
        <v>45264</v>
      </c>
      <c r="B1668" t="s">
        <v>484</v>
      </c>
      <c r="C1668" t="s">
        <v>53</v>
      </c>
      <c r="D1668">
        <v>5</v>
      </c>
      <c r="E1668">
        <v>19</v>
      </c>
      <c r="F1668">
        <v>2</v>
      </c>
      <c r="I1668" t="s">
        <v>47</v>
      </c>
      <c r="J1668" t="s">
        <v>946</v>
      </c>
      <c r="M1668" t="s">
        <v>47</v>
      </c>
    </row>
    <row r="1669" spans="1:13" x14ac:dyDescent="0.35">
      <c r="A1669" s="6">
        <v>45264</v>
      </c>
      <c r="B1669" t="s">
        <v>1126</v>
      </c>
      <c r="C1669" t="s">
        <v>130</v>
      </c>
      <c r="D1669" t="s">
        <v>1254</v>
      </c>
      <c r="E1669">
        <v>30</v>
      </c>
      <c r="F1669">
        <v>2</v>
      </c>
      <c r="I1669" t="s">
        <v>47</v>
      </c>
      <c r="J1669" t="s">
        <v>48</v>
      </c>
    </row>
    <row r="1670" spans="1:13" x14ac:dyDescent="0.35">
      <c r="A1670" s="6">
        <v>45264</v>
      </c>
      <c r="B1670" t="s">
        <v>592</v>
      </c>
      <c r="C1670" t="s">
        <v>59</v>
      </c>
      <c r="D1670">
        <v>2</v>
      </c>
      <c r="E1670">
        <v>5</v>
      </c>
      <c r="F1670">
        <v>2</v>
      </c>
      <c r="I1670" t="s">
        <v>47</v>
      </c>
      <c r="M1670" t="s">
        <v>47</v>
      </c>
    </row>
    <row r="1671" spans="1:13" x14ac:dyDescent="0.35">
      <c r="A1671" s="6">
        <v>45264</v>
      </c>
      <c r="B1671" t="s">
        <v>357</v>
      </c>
      <c r="C1671" t="s">
        <v>130</v>
      </c>
      <c r="D1671" t="s">
        <v>1254</v>
      </c>
      <c r="E1671">
        <v>30</v>
      </c>
      <c r="F1671">
        <v>1</v>
      </c>
      <c r="I1671" t="s">
        <v>47</v>
      </c>
      <c r="J1671" t="s">
        <v>481</v>
      </c>
      <c r="M1671" t="s">
        <v>47</v>
      </c>
    </row>
    <row r="1672" spans="1:13" x14ac:dyDescent="0.35">
      <c r="A1672" s="6">
        <v>45264</v>
      </c>
      <c r="B1672" t="s">
        <v>172</v>
      </c>
      <c r="C1672" t="s">
        <v>59</v>
      </c>
      <c r="D1672">
        <v>0</v>
      </c>
      <c r="E1672">
        <v>19</v>
      </c>
      <c r="F1672">
        <v>2</v>
      </c>
      <c r="I1672" t="s">
        <v>47</v>
      </c>
      <c r="J1672" t="s">
        <v>48</v>
      </c>
      <c r="M1672" t="s">
        <v>47</v>
      </c>
    </row>
    <row r="1673" spans="1:13" x14ac:dyDescent="0.35">
      <c r="A1673" s="6">
        <v>45264</v>
      </c>
      <c r="B1673" t="s">
        <v>172</v>
      </c>
      <c r="C1673" t="s">
        <v>59</v>
      </c>
      <c r="D1673">
        <v>0</v>
      </c>
      <c r="E1673">
        <v>24</v>
      </c>
      <c r="F1673">
        <v>3</v>
      </c>
      <c r="I1673" t="s">
        <v>47</v>
      </c>
      <c r="J1673" t="s">
        <v>48</v>
      </c>
      <c r="M1673" t="s">
        <v>47</v>
      </c>
    </row>
    <row r="1674" spans="1:13" x14ac:dyDescent="0.35">
      <c r="A1674" s="6">
        <v>45264</v>
      </c>
      <c r="B1674" t="s">
        <v>172</v>
      </c>
      <c r="C1674" t="s">
        <v>59</v>
      </c>
      <c r="D1674">
        <v>5</v>
      </c>
      <c r="E1674">
        <v>24</v>
      </c>
      <c r="F1674">
        <v>3</v>
      </c>
      <c r="I1674" t="s">
        <v>47</v>
      </c>
      <c r="J1674" t="s">
        <v>48</v>
      </c>
      <c r="M1674" t="s">
        <v>47</v>
      </c>
    </row>
    <row r="1675" spans="1:13" x14ac:dyDescent="0.35">
      <c r="A1675" s="6">
        <v>45264</v>
      </c>
      <c r="B1675" t="s">
        <v>470</v>
      </c>
      <c r="C1675" t="s">
        <v>46</v>
      </c>
      <c r="D1675" t="s">
        <v>334</v>
      </c>
      <c r="E1675">
        <v>12</v>
      </c>
      <c r="F1675">
        <v>7</v>
      </c>
      <c r="I1675" t="s">
        <v>47</v>
      </c>
      <c r="M1675" t="s">
        <v>47</v>
      </c>
    </row>
    <row r="1676" spans="1:13" x14ac:dyDescent="0.35">
      <c r="A1676" s="6">
        <v>45264</v>
      </c>
      <c r="B1676" t="s">
        <v>172</v>
      </c>
      <c r="C1676" t="s">
        <v>59</v>
      </c>
      <c r="D1676">
        <v>5</v>
      </c>
      <c r="E1676">
        <v>24</v>
      </c>
      <c r="F1676">
        <v>3</v>
      </c>
      <c r="I1676" t="s">
        <v>47</v>
      </c>
      <c r="J1676" t="s">
        <v>48</v>
      </c>
      <c r="M1676" t="s">
        <v>47</v>
      </c>
    </row>
    <row r="1677" spans="1:13" x14ac:dyDescent="0.35">
      <c r="A1677" s="6">
        <v>45264</v>
      </c>
      <c r="B1677" t="s">
        <v>259</v>
      </c>
      <c r="C1677" t="s">
        <v>46</v>
      </c>
      <c r="D1677" t="s">
        <v>334</v>
      </c>
      <c r="E1677">
        <v>13</v>
      </c>
      <c r="F1677">
        <v>6</v>
      </c>
      <c r="I1677" t="s">
        <v>47</v>
      </c>
      <c r="J1677" t="s">
        <v>48</v>
      </c>
      <c r="M1677" t="s">
        <v>47</v>
      </c>
    </row>
    <row r="1678" spans="1:13" x14ac:dyDescent="0.35">
      <c r="A1678" s="6">
        <v>45264</v>
      </c>
      <c r="B1678" t="s">
        <v>415</v>
      </c>
      <c r="C1678" t="s">
        <v>64</v>
      </c>
      <c r="D1678" t="s">
        <v>585</v>
      </c>
      <c r="E1678">
        <v>8</v>
      </c>
      <c r="F1678">
        <v>2</v>
      </c>
      <c r="I1678" t="s">
        <v>47</v>
      </c>
      <c r="J1678" t="s">
        <v>48</v>
      </c>
      <c r="M1678" t="s">
        <v>47</v>
      </c>
    </row>
    <row r="1679" spans="1:13" x14ac:dyDescent="0.35">
      <c r="A1679" s="6">
        <v>45264</v>
      </c>
      <c r="B1679" t="s">
        <v>1127</v>
      </c>
      <c r="C1679" t="s">
        <v>46</v>
      </c>
      <c r="D1679">
        <v>10</v>
      </c>
      <c r="E1679">
        <v>14</v>
      </c>
      <c r="F1679">
        <v>4</v>
      </c>
      <c r="I1679" t="s">
        <v>47</v>
      </c>
      <c r="J1679" t="s">
        <v>946</v>
      </c>
    </row>
    <row r="1680" spans="1:13" x14ac:dyDescent="0.35">
      <c r="A1680" s="6">
        <v>45264</v>
      </c>
      <c r="B1680" t="s">
        <v>172</v>
      </c>
      <c r="C1680" t="s">
        <v>53</v>
      </c>
      <c r="D1680">
        <v>6</v>
      </c>
      <c r="E1680">
        <v>23</v>
      </c>
      <c r="F1680">
        <v>2</v>
      </c>
      <c r="I1680" t="s">
        <v>47</v>
      </c>
      <c r="J1680" t="s">
        <v>48</v>
      </c>
      <c r="M1680" t="s">
        <v>47</v>
      </c>
    </row>
    <row r="1681" spans="1:13" x14ac:dyDescent="0.35">
      <c r="A1681" s="6">
        <v>45264</v>
      </c>
      <c r="B1681" t="s">
        <v>468</v>
      </c>
      <c r="C1681" t="s">
        <v>53</v>
      </c>
      <c r="D1681">
        <v>4</v>
      </c>
      <c r="E1681">
        <v>32</v>
      </c>
      <c r="F1681">
        <v>4</v>
      </c>
      <c r="I1681" t="s">
        <v>47</v>
      </c>
      <c r="J1681" t="s">
        <v>946</v>
      </c>
      <c r="M1681" t="s">
        <v>47</v>
      </c>
    </row>
    <row r="1682" spans="1:13" x14ac:dyDescent="0.35">
      <c r="A1682" s="6">
        <v>45264</v>
      </c>
      <c r="B1682" t="s">
        <v>1128</v>
      </c>
      <c r="C1682" t="s">
        <v>64</v>
      </c>
      <c r="D1682" t="s">
        <v>585</v>
      </c>
      <c r="E1682">
        <v>6</v>
      </c>
      <c r="F1682">
        <v>2</v>
      </c>
      <c r="I1682" t="s">
        <v>47</v>
      </c>
    </row>
    <row r="1683" spans="1:13" x14ac:dyDescent="0.35">
      <c r="A1683" s="6">
        <v>45264</v>
      </c>
      <c r="B1683" t="s">
        <v>623</v>
      </c>
      <c r="C1683" t="s">
        <v>46</v>
      </c>
      <c r="D1683">
        <v>7</v>
      </c>
      <c r="E1683">
        <v>31</v>
      </c>
      <c r="F1683">
        <v>2</v>
      </c>
      <c r="I1683" t="s">
        <v>47</v>
      </c>
      <c r="M1683" t="s">
        <v>47</v>
      </c>
    </row>
    <row r="1684" spans="1:13" x14ac:dyDescent="0.35">
      <c r="A1684" s="6">
        <v>45264</v>
      </c>
      <c r="B1684" t="s">
        <v>623</v>
      </c>
      <c r="C1684" t="s">
        <v>46</v>
      </c>
      <c r="D1684">
        <v>7</v>
      </c>
      <c r="E1684">
        <v>31</v>
      </c>
      <c r="F1684">
        <v>2</v>
      </c>
      <c r="I1684" t="s">
        <v>47</v>
      </c>
      <c r="M1684" t="s">
        <v>47</v>
      </c>
    </row>
    <row r="1685" spans="1:13" x14ac:dyDescent="0.35">
      <c r="A1685" s="6">
        <v>45264</v>
      </c>
      <c r="B1685" t="s">
        <v>1129</v>
      </c>
      <c r="C1685" t="s">
        <v>130</v>
      </c>
      <c r="D1685" t="s">
        <v>158</v>
      </c>
      <c r="E1685">
        <v>10</v>
      </c>
      <c r="F1685">
        <v>3</v>
      </c>
      <c r="I1685" t="s">
        <v>47</v>
      </c>
      <c r="J1685" t="s">
        <v>946</v>
      </c>
      <c r="M1685" t="s">
        <v>47</v>
      </c>
    </row>
    <row r="1686" spans="1:13" x14ac:dyDescent="0.35">
      <c r="A1686" s="6">
        <v>45264</v>
      </c>
      <c r="B1686" t="s">
        <v>213</v>
      </c>
      <c r="C1686" t="s">
        <v>144</v>
      </c>
      <c r="D1686">
        <v>4</v>
      </c>
      <c r="E1686">
        <v>23</v>
      </c>
      <c r="F1686">
        <v>2</v>
      </c>
      <c r="I1686" t="s">
        <v>47</v>
      </c>
      <c r="M1686" t="s">
        <v>47</v>
      </c>
    </row>
    <row r="1687" spans="1:13" x14ac:dyDescent="0.35">
      <c r="A1687" s="6">
        <v>45264</v>
      </c>
      <c r="B1687" t="s">
        <v>1130</v>
      </c>
      <c r="C1687" t="s">
        <v>74</v>
      </c>
      <c r="D1687">
        <v>9</v>
      </c>
      <c r="E1687">
        <v>19</v>
      </c>
      <c r="F1687">
        <v>2</v>
      </c>
      <c r="I1687" t="s">
        <v>47</v>
      </c>
      <c r="J1687" t="s">
        <v>48</v>
      </c>
    </row>
    <row r="1688" spans="1:13" x14ac:dyDescent="0.35">
      <c r="A1688" s="6">
        <v>45264</v>
      </c>
      <c r="B1688" t="s">
        <v>1135</v>
      </c>
      <c r="C1688" t="s">
        <v>53</v>
      </c>
      <c r="D1688">
        <v>6</v>
      </c>
      <c r="E1688">
        <v>22</v>
      </c>
      <c r="F1688">
        <v>2</v>
      </c>
      <c r="I1688" t="s">
        <v>47</v>
      </c>
      <c r="J1688" t="s">
        <v>48</v>
      </c>
    </row>
    <row r="1689" spans="1:13" x14ac:dyDescent="0.35">
      <c r="A1689" s="6">
        <v>45265</v>
      </c>
      <c r="B1689" t="s">
        <v>444</v>
      </c>
      <c r="C1689" t="s">
        <v>53</v>
      </c>
      <c r="D1689">
        <v>6</v>
      </c>
      <c r="E1689">
        <v>23</v>
      </c>
      <c r="F1689">
        <v>1</v>
      </c>
      <c r="G1689" t="s">
        <v>827</v>
      </c>
    </row>
    <row r="1690" spans="1:13" x14ac:dyDescent="0.35">
      <c r="A1690" s="6">
        <v>45265</v>
      </c>
      <c r="B1690" t="s">
        <v>444</v>
      </c>
      <c r="C1690" t="s">
        <v>53</v>
      </c>
      <c r="D1690">
        <v>6</v>
      </c>
      <c r="E1690">
        <v>23</v>
      </c>
      <c r="F1690">
        <v>1</v>
      </c>
      <c r="G1690" t="s">
        <v>827</v>
      </c>
    </row>
    <row r="1691" spans="1:13" x14ac:dyDescent="0.35">
      <c r="A1691" s="6">
        <v>45265</v>
      </c>
      <c r="B1691" t="s">
        <v>142</v>
      </c>
      <c r="C1691" t="s">
        <v>53</v>
      </c>
      <c r="D1691">
        <v>6</v>
      </c>
      <c r="E1691">
        <v>18</v>
      </c>
      <c r="F1691">
        <v>2</v>
      </c>
      <c r="G1691" t="s">
        <v>827</v>
      </c>
      <c r="L1691" t="s">
        <v>47</v>
      </c>
      <c r="M1691" t="s">
        <v>47</v>
      </c>
    </row>
    <row r="1692" spans="1:13" x14ac:dyDescent="0.35">
      <c r="A1692" s="6">
        <v>45265</v>
      </c>
      <c r="B1692" t="s">
        <v>817</v>
      </c>
      <c r="C1692" t="s">
        <v>46</v>
      </c>
      <c r="D1692" t="s">
        <v>242</v>
      </c>
      <c r="E1692">
        <v>6</v>
      </c>
      <c r="F1692">
        <v>2</v>
      </c>
      <c r="G1692" t="s">
        <v>833</v>
      </c>
      <c r="K1692" t="s">
        <v>47</v>
      </c>
    </row>
    <row r="1693" spans="1:13" x14ac:dyDescent="0.35">
      <c r="A1693" s="6">
        <v>45265</v>
      </c>
      <c r="B1693" t="s">
        <v>141</v>
      </c>
      <c r="C1693" t="s">
        <v>53</v>
      </c>
      <c r="D1693">
        <v>4</v>
      </c>
      <c r="E1693">
        <v>23</v>
      </c>
      <c r="F1693">
        <v>1</v>
      </c>
      <c r="G1693" t="s">
        <v>833</v>
      </c>
      <c r="L1693" t="s">
        <v>47</v>
      </c>
      <c r="M1693" t="s">
        <v>47</v>
      </c>
    </row>
    <row r="1694" spans="1:13" x14ac:dyDescent="0.35">
      <c r="A1694" s="6">
        <v>45265</v>
      </c>
      <c r="B1694" t="s">
        <v>99</v>
      </c>
      <c r="C1694" t="s">
        <v>59</v>
      </c>
      <c r="D1694" t="s">
        <v>563</v>
      </c>
      <c r="E1694">
        <v>24</v>
      </c>
      <c r="F1694">
        <v>6</v>
      </c>
      <c r="G1694" t="s">
        <v>838</v>
      </c>
      <c r="L1694" t="s">
        <v>47</v>
      </c>
      <c r="M1694" t="s">
        <v>47</v>
      </c>
    </row>
    <row r="1695" spans="1:13" x14ac:dyDescent="0.35">
      <c r="A1695" s="6">
        <v>45265</v>
      </c>
      <c r="B1695" t="s">
        <v>1067</v>
      </c>
      <c r="C1695" t="s">
        <v>53</v>
      </c>
      <c r="D1695">
        <v>6</v>
      </c>
      <c r="E1695">
        <v>21</v>
      </c>
      <c r="F1695">
        <v>1</v>
      </c>
      <c r="I1695" t="s">
        <v>47</v>
      </c>
      <c r="J1695" t="s">
        <v>48</v>
      </c>
    </row>
    <row r="1696" spans="1:13" x14ac:dyDescent="0.35">
      <c r="A1696" s="6">
        <v>45265</v>
      </c>
      <c r="B1696" t="s">
        <v>845</v>
      </c>
      <c r="C1696" t="s">
        <v>53</v>
      </c>
      <c r="D1696">
        <v>5</v>
      </c>
      <c r="E1696">
        <v>33</v>
      </c>
      <c r="F1696">
        <v>3</v>
      </c>
      <c r="I1696" t="s">
        <v>47</v>
      </c>
      <c r="J1696" t="s">
        <v>48</v>
      </c>
    </row>
    <row r="1697" spans="1:13" x14ac:dyDescent="0.35">
      <c r="A1697" s="6">
        <v>45265</v>
      </c>
      <c r="B1697" t="s">
        <v>142</v>
      </c>
      <c r="C1697" t="s">
        <v>53</v>
      </c>
      <c r="D1697">
        <v>6</v>
      </c>
      <c r="E1697">
        <v>13</v>
      </c>
      <c r="F1697">
        <v>1</v>
      </c>
      <c r="I1697" t="s">
        <v>47</v>
      </c>
      <c r="J1697" t="s">
        <v>48</v>
      </c>
      <c r="M1697" t="s">
        <v>47</v>
      </c>
    </row>
    <row r="1698" spans="1:13" x14ac:dyDescent="0.35">
      <c r="A1698" s="6">
        <v>45265</v>
      </c>
      <c r="B1698" t="s">
        <v>1117</v>
      </c>
      <c r="C1698" t="s">
        <v>46</v>
      </c>
      <c r="D1698">
        <v>9</v>
      </c>
      <c r="E1698">
        <v>4</v>
      </c>
      <c r="F1698">
        <v>3</v>
      </c>
      <c r="I1698" t="s">
        <v>47</v>
      </c>
      <c r="J1698" t="s">
        <v>48</v>
      </c>
    </row>
    <row r="1699" spans="1:13" x14ac:dyDescent="0.35">
      <c r="A1699" s="6">
        <v>45265</v>
      </c>
      <c r="B1699" t="s">
        <v>1118</v>
      </c>
      <c r="C1699" t="s">
        <v>64</v>
      </c>
      <c r="D1699" t="s">
        <v>585</v>
      </c>
      <c r="E1699">
        <v>7</v>
      </c>
      <c r="F1699">
        <v>4</v>
      </c>
      <c r="I1699" t="s">
        <v>47</v>
      </c>
      <c r="J1699" t="s">
        <v>48</v>
      </c>
      <c r="M1699" t="s">
        <v>47</v>
      </c>
    </row>
    <row r="1700" spans="1:13" x14ac:dyDescent="0.35">
      <c r="A1700" s="6">
        <v>45265</v>
      </c>
      <c r="B1700" t="s">
        <v>1039</v>
      </c>
      <c r="C1700" t="s">
        <v>64</v>
      </c>
      <c r="D1700" t="s">
        <v>585</v>
      </c>
      <c r="E1700">
        <v>6</v>
      </c>
      <c r="F1700">
        <v>2</v>
      </c>
      <c r="I1700" t="s">
        <v>47</v>
      </c>
      <c r="J1700" t="s">
        <v>48</v>
      </c>
      <c r="M1700" t="s">
        <v>47</v>
      </c>
    </row>
    <row r="1701" spans="1:13" x14ac:dyDescent="0.35">
      <c r="A1701" s="6">
        <v>45265</v>
      </c>
      <c r="B1701" t="s">
        <v>927</v>
      </c>
      <c r="C1701" t="s">
        <v>64</v>
      </c>
      <c r="D1701" t="s">
        <v>585</v>
      </c>
      <c r="E1701">
        <v>2</v>
      </c>
      <c r="F1701">
        <v>1</v>
      </c>
      <c r="I1701" t="s">
        <v>47</v>
      </c>
      <c r="J1701" t="s">
        <v>48</v>
      </c>
      <c r="M1701" t="s">
        <v>47</v>
      </c>
    </row>
    <row r="1702" spans="1:13" x14ac:dyDescent="0.35">
      <c r="A1702" s="6">
        <v>45265</v>
      </c>
      <c r="B1702" t="s">
        <v>1119</v>
      </c>
      <c r="C1702" t="s">
        <v>64</v>
      </c>
      <c r="D1702" t="s">
        <v>585</v>
      </c>
      <c r="E1702">
        <v>14</v>
      </c>
      <c r="F1702">
        <v>4</v>
      </c>
      <c r="I1702" t="s">
        <v>47</v>
      </c>
      <c r="J1702" t="s">
        <v>48</v>
      </c>
      <c r="M1702" t="s">
        <v>47</v>
      </c>
    </row>
    <row r="1703" spans="1:13" x14ac:dyDescent="0.35">
      <c r="A1703" s="6">
        <v>45265</v>
      </c>
      <c r="B1703" t="s">
        <v>1120</v>
      </c>
      <c r="C1703" t="s">
        <v>46</v>
      </c>
      <c r="E1703">
        <v>21</v>
      </c>
      <c r="F1703">
        <v>4</v>
      </c>
      <c r="H1703" t="s">
        <v>47</v>
      </c>
    </row>
    <row r="1704" spans="1:13" x14ac:dyDescent="0.35">
      <c r="A1704" s="6">
        <v>45265</v>
      </c>
      <c r="B1704" t="s">
        <v>1121</v>
      </c>
      <c r="C1704" t="s">
        <v>225</v>
      </c>
      <c r="D1704" t="s">
        <v>585</v>
      </c>
      <c r="E1704">
        <v>21</v>
      </c>
      <c r="F1704">
        <v>12</v>
      </c>
      <c r="I1704" t="s">
        <v>47</v>
      </c>
      <c r="J1704" t="s">
        <v>48</v>
      </c>
      <c r="M1704" t="s">
        <v>47</v>
      </c>
    </row>
    <row r="1705" spans="1:13" x14ac:dyDescent="0.35">
      <c r="A1705" s="6">
        <v>45265</v>
      </c>
      <c r="B1705" t="s">
        <v>1122</v>
      </c>
      <c r="C1705" t="s">
        <v>64</v>
      </c>
      <c r="D1705" t="s">
        <v>585</v>
      </c>
      <c r="E1705">
        <v>12</v>
      </c>
      <c r="F1705">
        <v>4</v>
      </c>
      <c r="I1705" t="s">
        <v>47</v>
      </c>
      <c r="J1705" t="s">
        <v>48</v>
      </c>
      <c r="M1705" t="s">
        <v>47</v>
      </c>
    </row>
    <row r="1706" spans="1:13" x14ac:dyDescent="0.35">
      <c r="A1706" s="6">
        <v>45265</v>
      </c>
      <c r="B1706" t="s">
        <v>1123</v>
      </c>
      <c r="C1706" t="s">
        <v>64</v>
      </c>
      <c r="D1706" t="s">
        <v>585</v>
      </c>
      <c r="E1706">
        <v>20</v>
      </c>
      <c r="F1706">
        <v>5</v>
      </c>
      <c r="I1706" t="s">
        <v>47</v>
      </c>
    </row>
    <row r="1707" spans="1:13" x14ac:dyDescent="0.35">
      <c r="A1707" s="6">
        <v>45265</v>
      </c>
      <c r="B1707" t="s">
        <v>225</v>
      </c>
      <c r="C1707" t="s">
        <v>225</v>
      </c>
      <c r="D1707">
        <v>8</v>
      </c>
      <c r="E1707">
        <v>1</v>
      </c>
      <c r="F1707">
        <v>1</v>
      </c>
      <c r="I1707" t="s">
        <v>47</v>
      </c>
      <c r="J1707" t="s">
        <v>48</v>
      </c>
    </row>
    <row r="1708" spans="1:13" x14ac:dyDescent="0.35">
      <c r="A1708" s="6">
        <v>45265</v>
      </c>
      <c r="B1708" t="s">
        <v>1153</v>
      </c>
      <c r="C1708" t="s">
        <v>64</v>
      </c>
      <c r="D1708" t="s">
        <v>585</v>
      </c>
      <c r="E1708">
        <v>19</v>
      </c>
      <c r="F1708">
        <v>4</v>
      </c>
      <c r="I1708" t="s">
        <v>47</v>
      </c>
      <c r="J1708" t="s">
        <v>48</v>
      </c>
      <c r="M1708" t="s">
        <v>47</v>
      </c>
    </row>
    <row r="1709" spans="1:13" x14ac:dyDescent="0.35">
      <c r="A1709" s="6">
        <v>45265</v>
      </c>
      <c r="B1709" t="s">
        <v>1158</v>
      </c>
      <c r="C1709" t="s">
        <v>64</v>
      </c>
      <c r="D1709" t="s">
        <v>585</v>
      </c>
      <c r="E1709">
        <v>11</v>
      </c>
      <c r="F1709">
        <v>2</v>
      </c>
      <c r="I1709" t="s">
        <v>47</v>
      </c>
      <c r="J1709" t="s">
        <v>48</v>
      </c>
      <c r="M1709" t="s">
        <v>47</v>
      </c>
    </row>
    <row r="1710" spans="1:13" x14ac:dyDescent="0.35">
      <c r="A1710" s="6">
        <v>45265</v>
      </c>
      <c r="B1710" t="s">
        <v>1159</v>
      </c>
      <c r="C1710" t="s">
        <v>46</v>
      </c>
      <c r="E1710">
        <v>23</v>
      </c>
      <c r="F1710">
        <v>2</v>
      </c>
      <c r="H1710" t="s">
        <v>47</v>
      </c>
    </row>
    <row r="1711" spans="1:13" x14ac:dyDescent="0.35">
      <c r="A1711" s="6">
        <v>45265</v>
      </c>
      <c r="B1711" t="s">
        <v>1159</v>
      </c>
      <c r="C1711" t="s">
        <v>46</v>
      </c>
      <c r="E1711">
        <v>23</v>
      </c>
      <c r="F1711">
        <v>2</v>
      </c>
      <c r="H1711" t="s">
        <v>47</v>
      </c>
    </row>
    <row r="1712" spans="1:13" x14ac:dyDescent="0.35">
      <c r="A1712" s="6">
        <v>45265</v>
      </c>
      <c r="B1712" t="s">
        <v>817</v>
      </c>
      <c r="C1712" t="s">
        <v>46</v>
      </c>
      <c r="D1712" t="s">
        <v>242</v>
      </c>
      <c r="E1712">
        <v>5</v>
      </c>
      <c r="F1712">
        <v>2</v>
      </c>
      <c r="I1712" t="s">
        <v>47</v>
      </c>
      <c r="J1712" t="s">
        <v>48</v>
      </c>
    </row>
    <row r="1713" spans="1:13" x14ac:dyDescent="0.35">
      <c r="A1713" s="6">
        <v>45265</v>
      </c>
      <c r="B1713" t="s">
        <v>459</v>
      </c>
      <c r="C1713" t="s">
        <v>46</v>
      </c>
      <c r="E1713">
        <v>23</v>
      </c>
      <c r="F1713">
        <v>3</v>
      </c>
      <c r="H1713" t="s">
        <v>47</v>
      </c>
      <c r="M1713" t="s">
        <v>47</v>
      </c>
    </row>
    <row r="1714" spans="1:13" x14ac:dyDescent="0.35">
      <c r="A1714" s="6">
        <v>45265</v>
      </c>
      <c r="B1714" t="s">
        <v>1160</v>
      </c>
      <c r="C1714" t="s">
        <v>46</v>
      </c>
      <c r="D1714" t="s">
        <v>311</v>
      </c>
      <c r="E1714">
        <v>7</v>
      </c>
      <c r="F1714">
        <v>8</v>
      </c>
      <c r="I1714" t="s">
        <v>47</v>
      </c>
      <c r="J1714" t="s">
        <v>48</v>
      </c>
    </row>
    <row r="1715" spans="1:13" x14ac:dyDescent="0.35">
      <c r="A1715" s="6">
        <v>45265</v>
      </c>
      <c r="B1715" t="s">
        <v>1070</v>
      </c>
      <c r="C1715" t="s">
        <v>46</v>
      </c>
      <c r="D1715" t="s">
        <v>846</v>
      </c>
      <c r="E1715">
        <v>10</v>
      </c>
      <c r="F1715">
        <v>4</v>
      </c>
      <c r="I1715" t="s">
        <v>47</v>
      </c>
      <c r="J1715" t="s">
        <v>48</v>
      </c>
    </row>
    <row r="1716" spans="1:13" x14ac:dyDescent="0.35">
      <c r="A1716" s="6">
        <v>45265</v>
      </c>
      <c r="B1716" t="s">
        <v>255</v>
      </c>
      <c r="C1716" t="s">
        <v>53</v>
      </c>
      <c r="D1716">
        <v>6</v>
      </c>
      <c r="E1716">
        <v>30</v>
      </c>
      <c r="F1716">
        <v>2</v>
      </c>
      <c r="I1716" t="s">
        <v>47</v>
      </c>
      <c r="J1716" t="s">
        <v>48</v>
      </c>
      <c r="M1716" t="s">
        <v>47</v>
      </c>
    </row>
    <row r="1717" spans="1:13" x14ac:dyDescent="0.35">
      <c r="A1717" s="6">
        <v>45265</v>
      </c>
      <c r="B1717" t="s">
        <v>255</v>
      </c>
      <c r="C1717" t="s">
        <v>53</v>
      </c>
      <c r="D1717">
        <v>6</v>
      </c>
      <c r="E1717">
        <v>30</v>
      </c>
      <c r="F1717">
        <v>2</v>
      </c>
      <c r="I1717" t="s">
        <v>47</v>
      </c>
      <c r="J1717" t="s">
        <v>48</v>
      </c>
      <c r="M1717" t="s">
        <v>47</v>
      </c>
    </row>
    <row r="1718" spans="1:13" x14ac:dyDescent="0.35">
      <c r="A1718" s="6">
        <v>45265</v>
      </c>
      <c r="B1718" t="s">
        <v>255</v>
      </c>
      <c r="C1718" t="s">
        <v>53</v>
      </c>
      <c r="D1718">
        <v>6</v>
      </c>
      <c r="E1718">
        <v>30</v>
      </c>
      <c r="F1718">
        <v>2</v>
      </c>
      <c r="I1718" t="s">
        <v>47</v>
      </c>
      <c r="J1718" t="s">
        <v>48</v>
      </c>
      <c r="M1718" t="s">
        <v>47</v>
      </c>
    </row>
    <row r="1719" spans="1:13" x14ac:dyDescent="0.35">
      <c r="A1719" s="6">
        <v>45265</v>
      </c>
      <c r="B1719" t="s">
        <v>969</v>
      </c>
      <c r="C1719" t="s">
        <v>53</v>
      </c>
      <c r="D1719">
        <v>5</v>
      </c>
      <c r="E1719">
        <v>16</v>
      </c>
      <c r="F1719">
        <v>2</v>
      </c>
      <c r="I1719" t="s">
        <v>47</v>
      </c>
      <c r="J1719" t="s">
        <v>48</v>
      </c>
      <c r="M1719" t="s">
        <v>47</v>
      </c>
    </row>
    <row r="1720" spans="1:13" x14ac:dyDescent="0.35">
      <c r="A1720" s="6">
        <v>45265</v>
      </c>
      <c r="B1720" t="s">
        <v>58</v>
      </c>
      <c r="C1720" t="s">
        <v>59</v>
      </c>
      <c r="D1720">
        <v>0</v>
      </c>
      <c r="E1720">
        <v>23</v>
      </c>
      <c r="F1720">
        <v>4</v>
      </c>
      <c r="I1720" t="s">
        <v>47</v>
      </c>
      <c r="J1720" t="s">
        <v>48</v>
      </c>
      <c r="M1720" t="s">
        <v>47</v>
      </c>
    </row>
    <row r="1721" spans="1:13" x14ac:dyDescent="0.35">
      <c r="A1721" s="6">
        <v>45265</v>
      </c>
      <c r="B1721" t="s">
        <v>1161</v>
      </c>
      <c r="C1721" t="s">
        <v>59</v>
      </c>
      <c r="D1721">
        <v>4</v>
      </c>
      <c r="E1721">
        <v>20</v>
      </c>
      <c r="F1721">
        <v>2</v>
      </c>
      <c r="I1721" t="s">
        <v>47</v>
      </c>
      <c r="J1721" t="s">
        <v>48</v>
      </c>
    </row>
    <row r="1722" spans="1:13" x14ac:dyDescent="0.35">
      <c r="A1722" s="6">
        <v>45265</v>
      </c>
      <c r="B1722" t="s">
        <v>1161</v>
      </c>
      <c r="C1722" t="s">
        <v>59</v>
      </c>
      <c r="D1722">
        <v>4</v>
      </c>
      <c r="E1722">
        <v>20</v>
      </c>
      <c r="F1722">
        <v>2</v>
      </c>
      <c r="I1722" t="s">
        <v>47</v>
      </c>
      <c r="J1722" t="s">
        <v>48</v>
      </c>
    </row>
    <row r="1723" spans="1:13" x14ac:dyDescent="0.35">
      <c r="A1723" s="6">
        <v>45265</v>
      </c>
      <c r="B1723" t="s">
        <v>1162</v>
      </c>
      <c r="C1723" t="s">
        <v>53</v>
      </c>
      <c r="D1723">
        <v>6</v>
      </c>
      <c r="E1723">
        <v>19</v>
      </c>
      <c r="F1723">
        <v>2</v>
      </c>
      <c r="I1723" t="s">
        <v>47</v>
      </c>
      <c r="J1723" t="s">
        <v>624</v>
      </c>
    </row>
    <row r="1724" spans="1:13" x14ac:dyDescent="0.35">
      <c r="A1724" s="6">
        <v>45265</v>
      </c>
      <c r="B1724" t="s">
        <v>1162</v>
      </c>
      <c r="C1724" t="s">
        <v>53</v>
      </c>
      <c r="D1724">
        <v>6</v>
      </c>
      <c r="E1724">
        <v>19</v>
      </c>
      <c r="F1724">
        <v>2</v>
      </c>
      <c r="I1724" t="s">
        <v>47</v>
      </c>
      <c r="J1724" t="s">
        <v>624</v>
      </c>
    </row>
    <row r="1725" spans="1:13" x14ac:dyDescent="0.35">
      <c r="A1725" s="6">
        <v>45265</v>
      </c>
      <c r="B1725" t="s">
        <v>1163</v>
      </c>
      <c r="C1725" t="s">
        <v>46</v>
      </c>
      <c r="D1725" t="s">
        <v>239</v>
      </c>
      <c r="E1725">
        <v>4</v>
      </c>
      <c r="F1725">
        <v>2</v>
      </c>
      <c r="I1725" t="s">
        <v>47</v>
      </c>
      <c r="J1725" t="s">
        <v>48</v>
      </c>
    </row>
    <row r="1726" spans="1:13" x14ac:dyDescent="0.35">
      <c r="A1726" s="6">
        <v>45265</v>
      </c>
      <c r="B1726" t="s">
        <v>725</v>
      </c>
      <c r="C1726" t="s">
        <v>130</v>
      </c>
      <c r="D1726" t="s">
        <v>1437</v>
      </c>
      <c r="E1726">
        <v>13</v>
      </c>
      <c r="F1726">
        <v>1</v>
      </c>
      <c r="I1726" t="s">
        <v>47</v>
      </c>
      <c r="M1726" t="s">
        <v>47</v>
      </c>
    </row>
    <row r="1727" spans="1:13" x14ac:dyDescent="0.35">
      <c r="A1727" s="6">
        <v>45265</v>
      </c>
      <c r="B1727" t="s">
        <v>1164</v>
      </c>
      <c r="C1727" t="s">
        <v>130</v>
      </c>
      <c r="D1727" t="s">
        <v>158</v>
      </c>
      <c r="E1727">
        <v>14</v>
      </c>
      <c r="F1727">
        <v>5</v>
      </c>
      <c r="I1727" t="s">
        <v>47</v>
      </c>
      <c r="J1727" t="s">
        <v>48</v>
      </c>
    </row>
    <row r="1728" spans="1:13" x14ac:dyDescent="0.35">
      <c r="A1728" s="6">
        <v>45265</v>
      </c>
      <c r="B1728" t="s">
        <v>1165</v>
      </c>
      <c r="C1728" t="s">
        <v>59</v>
      </c>
      <c r="D1728">
        <v>0</v>
      </c>
      <c r="E1728">
        <v>29</v>
      </c>
      <c r="F1728">
        <v>6</v>
      </c>
      <c r="I1728" t="s">
        <v>47</v>
      </c>
      <c r="J1728" t="s">
        <v>48</v>
      </c>
      <c r="M1728" t="s">
        <v>47</v>
      </c>
    </row>
    <row r="1729" spans="1:13" x14ac:dyDescent="0.35">
      <c r="A1729" s="6">
        <v>45265</v>
      </c>
      <c r="B1729" t="s">
        <v>1152</v>
      </c>
      <c r="C1729" t="s">
        <v>59</v>
      </c>
      <c r="D1729" t="s">
        <v>723</v>
      </c>
      <c r="E1729">
        <v>30</v>
      </c>
      <c r="F1729">
        <v>2</v>
      </c>
      <c r="I1729" t="s">
        <v>47</v>
      </c>
      <c r="J1729" t="s">
        <v>48</v>
      </c>
    </row>
    <row r="1730" spans="1:13" x14ac:dyDescent="0.35">
      <c r="A1730" s="6">
        <v>45265</v>
      </c>
      <c r="B1730" t="s">
        <v>1152</v>
      </c>
      <c r="C1730" t="s">
        <v>59</v>
      </c>
      <c r="D1730" t="s">
        <v>723</v>
      </c>
      <c r="E1730">
        <v>30</v>
      </c>
      <c r="F1730">
        <v>2</v>
      </c>
      <c r="I1730" t="s">
        <v>47</v>
      </c>
      <c r="J1730" t="s">
        <v>48</v>
      </c>
    </row>
    <row r="1731" spans="1:13" x14ac:dyDescent="0.35">
      <c r="A1731" s="6">
        <v>45265</v>
      </c>
      <c r="B1731" t="s">
        <v>845</v>
      </c>
      <c r="C1731" t="s">
        <v>59</v>
      </c>
      <c r="D1731" t="s">
        <v>587</v>
      </c>
      <c r="E1731">
        <v>20</v>
      </c>
      <c r="F1731">
        <v>2</v>
      </c>
      <c r="I1731" t="s">
        <v>47</v>
      </c>
    </row>
    <row r="1732" spans="1:13" x14ac:dyDescent="0.35">
      <c r="A1732" s="6">
        <v>45265</v>
      </c>
      <c r="B1732" t="s">
        <v>845</v>
      </c>
      <c r="C1732" t="s">
        <v>59</v>
      </c>
      <c r="D1732" t="s">
        <v>587</v>
      </c>
      <c r="E1732">
        <v>20</v>
      </c>
      <c r="F1732">
        <v>2</v>
      </c>
      <c r="I1732" t="s">
        <v>47</v>
      </c>
    </row>
    <row r="1733" spans="1:13" x14ac:dyDescent="0.35">
      <c r="A1733" s="6">
        <v>45265</v>
      </c>
      <c r="B1733" t="s">
        <v>845</v>
      </c>
      <c r="C1733" t="s">
        <v>59</v>
      </c>
      <c r="D1733" t="s">
        <v>587</v>
      </c>
      <c r="E1733">
        <v>20</v>
      </c>
      <c r="F1733">
        <v>2</v>
      </c>
      <c r="I1733" t="s">
        <v>47</v>
      </c>
    </row>
    <row r="1734" spans="1:13" x14ac:dyDescent="0.35">
      <c r="A1734" s="6">
        <v>45265</v>
      </c>
      <c r="B1734" t="s">
        <v>845</v>
      </c>
      <c r="C1734" t="s">
        <v>59</v>
      </c>
      <c r="D1734" t="s">
        <v>587</v>
      </c>
      <c r="E1734">
        <v>20</v>
      </c>
      <c r="F1734">
        <v>2</v>
      </c>
      <c r="I1734" t="s">
        <v>47</v>
      </c>
    </row>
    <row r="1735" spans="1:13" x14ac:dyDescent="0.35">
      <c r="A1735" s="6">
        <v>45265</v>
      </c>
      <c r="B1735" t="s">
        <v>172</v>
      </c>
      <c r="C1735" t="s">
        <v>59</v>
      </c>
      <c r="D1735">
        <v>3</v>
      </c>
      <c r="E1735">
        <v>14</v>
      </c>
      <c r="F1735">
        <v>3</v>
      </c>
      <c r="I1735" t="s">
        <v>47</v>
      </c>
      <c r="J1735" t="s">
        <v>48</v>
      </c>
      <c r="M1735" t="s">
        <v>47</v>
      </c>
    </row>
    <row r="1736" spans="1:13" x14ac:dyDescent="0.35">
      <c r="A1736" s="6">
        <v>45265</v>
      </c>
      <c r="B1736" t="s">
        <v>740</v>
      </c>
      <c r="C1736" t="s">
        <v>53</v>
      </c>
      <c r="D1736" t="s">
        <v>737</v>
      </c>
      <c r="E1736">
        <v>6</v>
      </c>
      <c r="F1736">
        <v>3</v>
      </c>
      <c r="I1736" t="s">
        <v>47</v>
      </c>
      <c r="J1736" t="s">
        <v>48</v>
      </c>
    </row>
    <row r="1737" spans="1:13" x14ac:dyDescent="0.35">
      <c r="A1737" s="6">
        <v>45265</v>
      </c>
      <c r="B1737" t="s">
        <v>1046</v>
      </c>
      <c r="C1737" t="s">
        <v>53</v>
      </c>
      <c r="D1737">
        <v>6</v>
      </c>
      <c r="E1737">
        <v>7</v>
      </c>
      <c r="F1737">
        <v>3</v>
      </c>
      <c r="I1737" t="s">
        <v>47</v>
      </c>
      <c r="J1737" t="s">
        <v>946</v>
      </c>
    </row>
    <row r="1738" spans="1:13" x14ac:dyDescent="0.35">
      <c r="A1738" s="6">
        <v>45265</v>
      </c>
      <c r="B1738" t="s">
        <v>374</v>
      </c>
      <c r="C1738" t="s">
        <v>59</v>
      </c>
      <c r="D1738">
        <v>1</v>
      </c>
      <c r="E1738">
        <v>7</v>
      </c>
      <c r="F1738">
        <v>5</v>
      </c>
      <c r="I1738" t="s">
        <v>47</v>
      </c>
      <c r="J1738" t="s">
        <v>946</v>
      </c>
      <c r="K1738" t="s">
        <v>47</v>
      </c>
      <c r="M1738" t="s">
        <v>47</v>
      </c>
    </row>
    <row r="1739" spans="1:13" x14ac:dyDescent="0.35">
      <c r="A1739" s="6">
        <v>45265</v>
      </c>
      <c r="B1739" t="s">
        <v>1166</v>
      </c>
      <c r="C1739" t="s">
        <v>74</v>
      </c>
      <c r="D1739" t="s">
        <v>129</v>
      </c>
      <c r="E1739">
        <v>24</v>
      </c>
      <c r="F1739">
        <v>3</v>
      </c>
      <c r="I1739" t="s">
        <v>47</v>
      </c>
      <c r="J1739" t="s">
        <v>48</v>
      </c>
    </row>
    <row r="1740" spans="1:13" x14ac:dyDescent="0.35">
      <c r="A1740" s="6">
        <v>45265</v>
      </c>
      <c r="B1740" t="s">
        <v>1167</v>
      </c>
      <c r="C1740" t="s">
        <v>59</v>
      </c>
      <c r="D1740" t="s">
        <v>446</v>
      </c>
      <c r="E1740">
        <v>10</v>
      </c>
      <c r="F1740">
        <v>5</v>
      </c>
      <c r="I1740" t="s">
        <v>47</v>
      </c>
      <c r="J1740" t="s">
        <v>48</v>
      </c>
      <c r="M1740" t="s">
        <v>47</v>
      </c>
    </row>
    <row r="1741" spans="1:13" x14ac:dyDescent="0.35">
      <c r="A1741" s="6">
        <v>45265</v>
      </c>
      <c r="B1741" t="s">
        <v>1168</v>
      </c>
      <c r="C1741" t="s">
        <v>46</v>
      </c>
      <c r="D1741" t="s">
        <v>311</v>
      </c>
      <c r="E1741">
        <v>12</v>
      </c>
      <c r="F1741">
        <v>3</v>
      </c>
      <c r="I1741" t="s">
        <v>47</v>
      </c>
      <c r="J1741" t="s">
        <v>48</v>
      </c>
    </row>
    <row r="1742" spans="1:13" x14ac:dyDescent="0.35">
      <c r="A1742" s="6">
        <v>45265</v>
      </c>
      <c r="B1742" t="s">
        <v>1196</v>
      </c>
      <c r="C1742" t="s">
        <v>130</v>
      </c>
      <c r="D1742" t="s">
        <v>978</v>
      </c>
      <c r="E1742">
        <v>30</v>
      </c>
      <c r="F1742">
        <v>2</v>
      </c>
      <c r="H1742" t="s">
        <v>47</v>
      </c>
      <c r="I1742" t="s">
        <v>47</v>
      </c>
      <c r="J1742" t="s">
        <v>48</v>
      </c>
    </row>
    <row r="1743" spans="1:13" x14ac:dyDescent="0.35">
      <c r="A1743" s="6">
        <v>45265</v>
      </c>
      <c r="B1743" t="s">
        <v>758</v>
      </c>
      <c r="C1743" t="s">
        <v>53</v>
      </c>
      <c r="D1743" t="s">
        <v>890</v>
      </c>
      <c r="E1743">
        <v>19</v>
      </c>
      <c r="F1743">
        <v>2</v>
      </c>
      <c r="I1743" t="s">
        <v>47</v>
      </c>
      <c r="J1743" t="s">
        <v>48</v>
      </c>
      <c r="M1743" t="s">
        <v>47</v>
      </c>
    </row>
    <row r="1744" spans="1:13" x14ac:dyDescent="0.35">
      <c r="A1744" s="6">
        <v>45265</v>
      </c>
      <c r="B1744" t="s">
        <v>758</v>
      </c>
      <c r="C1744" t="s">
        <v>53</v>
      </c>
      <c r="D1744" t="s">
        <v>890</v>
      </c>
      <c r="E1744">
        <v>19</v>
      </c>
      <c r="F1744">
        <v>2</v>
      </c>
      <c r="I1744" t="s">
        <v>47</v>
      </c>
      <c r="J1744" t="s">
        <v>48</v>
      </c>
      <c r="M1744" t="s">
        <v>47</v>
      </c>
    </row>
    <row r="1745" spans="1:13" x14ac:dyDescent="0.35">
      <c r="A1745" s="6">
        <v>45265</v>
      </c>
      <c r="B1745" t="s">
        <v>1023</v>
      </c>
      <c r="C1745" t="s">
        <v>46</v>
      </c>
      <c r="D1745">
        <v>9</v>
      </c>
      <c r="E1745">
        <v>20</v>
      </c>
      <c r="F1745">
        <v>1</v>
      </c>
      <c r="I1745" t="s">
        <v>47</v>
      </c>
      <c r="J1745" t="s">
        <v>946</v>
      </c>
    </row>
    <row r="1746" spans="1:13" x14ac:dyDescent="0.35">
      <c r="A1746" s="6">
        <v>45265</v>
      </c>
      <c r="B1746" t="s">
        <v>974</v>
      </c>
      <c r="C1746" t="s">
        <v>59</v>
      </c>
      <c r="D1746">
        <v>2</v>
      </c>
      <c r="E1746">
        <v>16</v>
      </c>
      <c r="F1746">
        <v>3</v>
      </c>
      <c r="I1746" t="s">
        <v>47</v>
      </c>
      <c r="J1746" t="s">
        <v>48</v>
      </c>
    </row>
    <row r="1747" spans="1:13" x14ac:dyDescent="0.35">
      <c r="A1747" s="6">
        <v>45265</v>
      </c>
      <c r="B1747" t="s">
        <v>99</v>
      </c>
      <c r="C1747" t="s">
        <v>46</v>
      </c>
      <c r="D1747">
        <v>9</v>
      </c>
      <c r="E1747">
        <v>26</v>
      </c>
      <c r="F1747">
        <v>2</v>
      </c>
      <c r="I1747" t="s">
        <v>47</v>
      </c>
      <c r="J1747" t="s">
        <v>48</v>
      </c>
      <c r="M1747" t="s">
        <v>47</v>
      </c>
    </row>
    <row r="1748" spans="1:13" x14ac:dyDescent="0.35">
      <c r="A1748" s="6">
        <v>45265</v>
      </c>
      <c r="B1748" t="s">
        <v>99</v>
      </c>
      <c r="C1748" t="s">
        <v>46</v>
      </c>
      <c r="D1748">
        <v>9</v>
      </c>
      <c r="E1748">
        <v>26</v>
      </c>
      <c r="F1748">
        <v>2</v>
      </c>
      <c r="I1748" t="s">
        <v>47</v>
      </c>
      <c r="J1748" t="s">
        <v>48</v>
      </c>
      <c r="M1748" t="s">
        <v>47</v>
      </c>
    </row>
    <row r="1749" spans="1:13" x14ac:dyDescent="0.35">
      <c r="A1749" s="6">
        <v>45265</v>
      </c>
      <c r="B1749" t="s">
        <v>1023</v>
      </c>
      <c r="C1749" t="s">
        <v>46</v>
      </c>
      <c r="D1749">
        <v>9</v>
      </c>
      <c r="E1749">
        <v>22</v>
      </c>
      <c r="F1749">
        <v>1</v>
      </c>
      <c r="I1749" t="s">
        <v>47</v>
      </c>
      <c r="J1749" t="s">
        <v>946</v>
      </c>
    </row>
    <row r="1750" spans="1:13" x14ac:dyDescent="0.35">
      <c r="A1750" s="6">
        <v>45265</v>
      </c>
      <c r="B1750" t="s">
        <v>1159</v>
      </c>
      <c r="C1750" t="s">
        <v>53</v>
      </c>
      <c r="E1750">
        <v>25</v>
      </c>
      <c r="F1750">
        <v>2</v>
      </c>
      <c r="G1750" t="s">
        <v>827</v>
      </c>
    </row>
    <row r="1751" spans="1:13" x14ac:dyDescent="0.35">
      <c r="A1751" s="6">
        <v>45265</v>
      </c>
      <c r="B1751" t="s">
        <v>1159</v>
      </c>
      <c r="C1751" t="s">
        <v>53</v>
      </c>
      <c r="E1751">
        <v>25</v>
      </c>
      <c r="F1751">
        <v>2</v>
      </c>
      <c r="G1751" t="s">
        <v>827</v>
      </c>
    </row>
    <row r="1752" spans="1:13" x14ac:dyDescent="0.35">
      <c r="A1752" s="6">
        <v>45265</v>
      </c>
      <c r="B1752" t="s">
        <v>459</v>
      </c>
      <c r="C1752" t="s">
        <v>59</v>
      </c>
      <c r="D1752">
        <v>0</v>
      </c>
      <c r="E1752">
        <v>24</v>
      </c>
      <c r="F1752">
        <v>3</v>
      </c>
      <c r="G1752" t="s">
        <v>838</v>
      </c>
      <c r="L1752" t="s">
        <v>47</v>
      </c>
      <c r="M1752" t="s">
        <v>47</v>
      </c>
    </row>
    <row r="1753" spans="1:13" x14ac:dyDescent="0.35">
      <c r="A1753" s="6">
        <v>45266</v>
      </c>
      <c r="B1753" t="s">
        <v>837</v>
      </c>
      <c r="C1753" t="s">
        <v>59</v>
      </c>
      <c r="D1753" t="s">
        <v>387</v>
      </c>
      <c r="E1753">
        <v>24</v>
      </c>
      <c r="F1753">
        <v>2</v>
      </c>
      <c r="G1753" t="s">
        <v>838</v>
      </c>
    </row>
    <row r="1754" spans="1:13" x14ac:dyDescent="0.35">
      <c r="A1754" s="6">
        <v>45266</v>
      </c>
      <c r="B1754" t="s">
        <v>837</v>
      </c>
      <c r="C1754" t="s">
        <v>59</v>
      </c>
      <c r="D1754" t="s">
        <v>387</v>
      </c>
      <c r="E1754">
        <v>24</v>
      </c>
      <c r="F1754">
        <v>2</v>
      </c>
      <c r="G1754" t="s">
        <v>838</v>
      </c>
    </row>
    <row r="1755" spans="1:13" x14ac:dyDescent="0.35">
      <c r="A1755" s="6">
        <v>45266</v>
      </c>
      <c r="B1755" t="s">
        <v>842</v>
      </c>
      <c r="C1755" t="s">
        <v>225</v>
      </c>
      <c r="D1755" t="s">
        <v>744</v>
      </c>
      <c r="E1755">
        <v>15</v>
      </c>
      <c r="F1755">
        <v>15</v>
      </c>
      <c r="G1755" t="s">
        <v>833</v>
      </c>
    </row>
    <row r="1756" spans="1:13" x14ac:dyDescent="0.35">
      <c r="A1756" s="6">
        <v>45266</v>
      </c>
      <c r="B1756" t="s">
        <v>824</v>
      </c>
      <c r="C1756" t="s">
        <v>59</v>
      </c>
      <c r="D1756">
        <v>3</v>
      </c>
      <c r="E1756">
        <v>21</v>
      </c>
      <c r="F1756">
        <v>3</v>
      </c>
      <c r="G1756" t="s">
        <v>827</v>
      </c>
      <c r="L1756" t="s">
        <v>47</v>
      </c>
      <c r="M1756" t="s">
        <v>47</v>
      </c>
    </row>
    <row r="1757" spans="1:13" x14ac:dyDescent="0.35">
      <c r="A1757" s="6">
        <v>45266</v>
      </c>
      <c r="B1757" t="s">
        <v>878</v>
      </c>
      <c r="C1757" t="s">
        <v>121</v>
      </c>
      <c r="D1757">
        <v>3</v>
      </c>
      <c r="E1757">
        <v>20</v>
      </c>
      <c r="F1757">
        <v>1</v>
      </c>
      <c r="G1757" t="s">
        <v>827</v>
      </c>
    </row>
    <row r="1758" spans="1:13" x14ac:dyDescent="0.35">
      <c r="A1758" s="6">
        <v>45266</v>
      </c>
      <c r="B1758" t="s">
        <v>878</v>
      </c>
      <c r="C1758" t="s">
        <v>121</v>
      </c>
      <c r="D1758">
        <v>2</v>
      </c>
      <c r="E1758">
        <v>13</v>
      </c>
      <c r="F1758">
        <v>1</v>
      </c>
      <c r="G1758" t="s">
        <v>838</v>
      </c>
    </row>
    <row r="1759" spans="1:13" x14ac:dyDescent="0.35">
      <c r="A1759" s="6">
        <v>45266</v>
      </c>
      <c r="B1759" t="s">
        <v>141</v>
      </c>
      <c r="C1759" t="s">
        <v>53</v>
      </c>
      <c r="D1759">
        <v>6</v>
      </c>
      <c r="E1759">
        <v>23</v>
      </c>
      <c r="F1759">
        <v>1</v>
      </c>
      <c r="G1759" t="s">
        <v>833</v>
      </c>
      <c r="L1759" t="s">
        <v>47</v>
      </c>
      <c r="M1759" t="s">
        <v>47</v>
      </c>
    </row>
    <row r="1760" spans="1:13" x14ac:dyDescent="0.35">
      <c r="A1760" s="6">
        <v>45266</v>
      </c>
      <c r="B1760" t="s">
        <v>1053</v>
      </c>
      <c r="C1760" t="s">
        <v>53</v>
      </c>
      <c r="D1760" t="s">
        <v>249</v>
      </c>
      <c r="E1760">
        <v>30</v>
      </c>
      <c r="F1760">
        <v>3</v>
      </c>
      <c r="I1760" t="s">
        <v>47</v>
      </c>
      <c r="J1760" t="s">
        <v>624</v>
      </c>
    </row>
    <row r="1761" spans="1:13" x14ac:dyDescent="0.35">
      <c r="A1761" s="6">
        <v>45266</v>
      </c>
      <c r="B1761" t="s">
        <v>1053</v>
      </c>
      <c r="C1761" t="s">
        <v>53</v>
      </c>
      <c r="D1761" t="s">
        <v>249</v>
      </c>
      <c r="E1761">
        <v>30</v>
      </c>
      <c r="F1761">
        <v>3</v>
      </c>
      <c r="I1761" t="s">
        <v>47</v>
      </c>
      <c r="J1761" t="s">
        <v>946</v>
      </c>
    </row>
    <row r="1762" spans="1:13" x14ac:dyDescent="0.35">
      <c r="A1762" s="6">
        <v>45266</v>
      </c>
      <c r="B1762" t="s">
        <v>1053</v>
      </c>
      <c r="C1762" t="s">
        <v>53</v>
      </c>
      <c r="D1762" t="s">
        <v>249</v>
      </c>
      <c r="E1762">
        <v>30</v>
      </c>
      <c r="F1762">
        <v>3</v>
      </c>
      <c r="I1762" t="s">
        <v>47</v>
      </c>
      <c r="J1762" t="s">
        <v>624</v>
      </c>
    </row>
    <row r="1763" spans="1:13" x14ac:dyDescent="0.35">
      <c r="A1763" s="6">
        <v>45266</v>
      </c>
      <c r="B1763" t="s">
        <v>1149</v>
      </c>
      <c r="C1763" t="s">
        <v>130</v>
      </c>
      <c r="D1763" t="s">
        <v>573</v>
      </c>
      <c r="E1763">
        <v>13</v>
      </c>
      <c r="F1763">
        <v>2</v>
      </c>
      <c r="I1763" t="s">
        <v>47</v>
      </c>
      <c r="J1763" t="s">
        <v>48</v>
      </c>
      <c r="M1763" t="s">
        <v>47</v>
      </c>
    </row>
    <row r="1764" spans="1:13" x14ac:dyDescent="0.35">
      <c r="A1764" s="6">
        <v>45266</v>
      </c>
      <c r="B1764" t="s">
        <v>1150</v>
      </c>
      <c r="C1764" t="s">
        <v>46</v>
      </c>
      <c r="D1764">
        <v>7</v>
      </c>
      <c r="E1764">
        <v>21</v>
      </c>
      <c r="F1764">
        <v>2</v>
      </c>
      <c r="I1764" t="s">
        <v>47</v>
      </c>
      <c r="J1764" t="s">
        <v>48</v>
      </c>
    </row>
    <row r="1765" spans="1:13" x14ac:dyDescent="0.35">
      <c r="A1765" s="6">
        <v>45266</v>
      </c>
      <c r="B1765" t="s">
        <v>1151</v>
      </c>
      <c r="C1765" t="s">
        <v>130</v>
      </c>
      <c r="D1765" t="s">
        <v>1447</v>
      </c>
      <c r="E1765">
        <v>18</v>
      </c>
      <c r="F1765">
        <v>2</v>
      </c>
      <c r="I1765" t="s">
        <v>47</v>
      </c>
      <c r="J1765" t="s">
        <v>48</v>
      </c>
    </row>
    <row r="1766" spans="1:13" x14ac:dyDescent="0.35">
      <c r="A1766" s="6">
        <v>45266</v>
      </c>
      <c r="B1766" t="s">
        <v>725</v>
      </c>
      <c r="C1766" t="s">
        <v>130</v>
      </c>
      <c r="D1766" t="s">
        <v>1437</v>
      </c>
      <c r="E1766">
        <v>23</v>
      </c>
      <c r="F1766">
        <v>1</v>
      </c>
      <c r="I1766" t="s">
        <v>47</v>
      </c>
      <c r="M1766" t="s">
        <v>47</v>
      </c>
    </row>
    <row r="1767" spans="1:13" x14ac:dyDescent="0.35">
      <c r="A1767" s="6">
        <v>45266</v>
      </c>
      <c r="B1767" t="s">
        <v>752</v>
      </c>
      <c r="C1767" t="s">
        <v>46</v>
      </c>
      <c r="D1767" t="s">
        <v>334</v>
      </c>
      <c r="E1767">
        <v>15</v>
      </c>
      <c r="F1767">
        <v>1</v>
      </c>
      <c r="I1767" t="s">
        <v>47</v>
      </c>
      <c r="J1767" t="s">
        <v>48</v>
      </c>
      <c r="M1767" t="s">
        <v>47</v>
      </c>
    </row>
    <row r="1768" spans="1:13" x14ac:dyDescent="0.35">
      <c r="A1768" s="6">
        <v>45266</v>
      </c>
      <c r="B1768" t="s">
        <v>752</v>
      </c>
      <c r="C1768" t="s">
        <v>59</v>
      </c>
      <c r="D1768">
        <v>0</v>
      </c>
      <c r="E1768">
        <v>10</v>
      </c>
      <c r="F1768">
        <v>1</v>
      </c>
      <c r="I1768" t="s">
        <v>47</v>
      </c>
      <c r="J1768" t="s">
        <v>48</v>
      </c>
      <c r="M1768" t="s">
        <v>47</v>
      </c>
    </row>
    <row r="1769" spans="1:13" x14ac:dyDescent="0.35">
      <c r="A1769" s="6">
        <v>45266</v>
      </c>
      <c r="B1769" t="s">
        <v>1152</v>
      </c>
      <c r="C1769" t="s">
        <v>144</v>
      </c>
      <c r="D1769" t="s">
        <v>249</v>
      </c>
      <c r="E1769">
        <v>27</v>
      </c>
      <c r="F1769">
        <v>2</v>
      </c>
      <c r="I1769" t="s">
        <v>47</v>
      </c>
      <c r="J1769" t="s">
        <v>48</v>
      </c>
    </row>
    <row r="1770" spans="1:13" x14ac:dyDescent="0.35">
      <c r="A1770" s="6">
        <v>45266</v>
      </c>
      <c r="B1770" t="s">
        <v>1152</v>
      </c>
      <c r="C1770" t="s">
        <v>144</v>
      </c>
      <c r="D1770" t="s">
        <v>249</v>
      </c>
      <c r="E1770">
        <v>27</v>
      </c>
      <c r="F1770">
        <v>2</v>
      </c>
      <c r="I1770" t="s">
        <v>47</v>
      </c>
      <c r="J1770" t="s">
        <v>48</v>
      </c>
    </row>
    <row r="1771" spans="1:13" x14ac:dyDescent="0.35">
      <c r="A1771" s="6">
        <v>45266</v>
      </c>
      <c r="B1771" t="s">
        <v>752</v>
      </c>
      <c r="C1771" t="s">
        <v>53</v>
      </c>
      <c r="D1771" t="s">
        <v>249</v>
      </c>
      <c r="E1771">
        <v>20</v>
      </c>
      <c r="F1771">
        <v>1</v>
      </c>
      <c r="I1771" t="s">
        <v>47</v>
      </c>
      <c r="J1771" t="s">
        <v>48</v>
      </c>
      <c r="M1771" t="s">
        <v>47</v>
      </c>
    </row>
    <row r="1772" spans="1:13" x14ac:dyDescent="0.35">
      <c r="A1772" s="6">
        <v>45266</v>
      </c>
      <c r="B1772" t="s">
        <v>138</v>
      </c>
      <c r="C1772" t="s">
        <v>53</v>
      </c>
      <c r="D1772">
        <v>6</v>
      </c>
      <c r="E1772">
        <v>19</v>
      </c>
      <c r="F1772">
        <v>1</v>
      </c>
      <c r="I1772" t="s">
        <v>47</v>
      </c>
      <c r="J1772" t="s">
        <v>946</v>
      </c>
      <c r="M1772" t="s">
        <v>47</v>
      </c>
    </row>
    <row r="1773" spans="1:13" x14ac:dyDescent="0.35">
      <c r="A1773" s="6">
        <v>45266</v>
      </c>
      <c r="B1773" t="s">
        <v>103</v>
      </c>
      <c r="C1773" t="s">
        <v>53</v>
      </c>
      <c r="D1773" t="s">
        <v>1141</v>
      </c>
      <c r="E1773">
        <v>21</v>
      </c>
      <c r="F1773">
        <v>2</v>
      </c>
      <c r="I1773" t="s">
        <v>47</v>
      </c>
      <c r="J1773" t="s">
        <v>48</v>
      </c>
      <c r="M1773" t="s">
        <v>47</v>
      </c>
    </row>
    <row r="1774" spans="1:13" x14ac:dyDescent="0.35">
      <c r="A1774" s="6">
        <v>45266</v>
      </c>
      <c r="B1774" t="s">
        <v>103</v>
      </c>
      <c r="C1774" t="s">
        <v>53</v>
      </c>
      <c r="D1774" t="s">
        <v>1141</v>
      </c>
      <c r="E1774">
        <v>21</v>
      </c>
      <c r="F1774">
        <v>2</v>
      </c>
      <c r="I1774" t="s">
        <v>47</v>
      </c>
      <c r="J1774" t="s">
        <v>48</v>
      </c>
      <c r="M1774" t="s">
        <v>47</v>
      </c>
    </row>
    <row r="1775" spans="1:13" x14ac:dyDescent="0.35">
      <c r="A1775" s="6">
        <v>45266</v>
      </c>
      <c r="B1775" t="s">
        <v>562</v>
      </c>
      <c r="C1775" t="s">
        <v>59</v>
      </c>
      <c r="D1775">
        <v>0</v>
      </c>
      <c r="E1775">
        <v>24</v>
      </c>
      <c r="F1775">
        <v>2</v>
      </c>
      <c r="I1775" t="s">
        <v>47</v>
      </c>
      <c r="J1775" t="s">
        <v>48</v>
      </c>
      <c r="M1775" t="s">
        <v>47</v>
      </c>
    </row>
    <row r="1776" spans="1:13" x14ac:dyDescent="0.35">
      <c r="A1776" s="6">
        <v>45266</v>
      </c>
      <c r="B1776" t="s">
        <v>1154</v>
      </c>
      <c r="C1776" t="s">
        <v>64</v>
      </c>
      <c r="D1776" t="s">
        <v>585</v>
      </c>
      <c r="E1776">
        <v>10</v>
      </c>
      <c r="F1776">
        <v>9</v>
      </c>
      <c r="I1776" t="s">
        <v>47</v>
      </c>
      <c r="J1776" t="s">
        <v>48</v>
      </c>
      <c r="M1776" t="s">
        <v>47</v>
      </c>
    </row>
    <row r="1777" spans="1:13" x14ac:dyDescent="0.35">
      <c r="A1777" s="6">
        <v>45266</v>
      </c>
      <c r="B1777" t="s">
        <v>1155</v>
      </c>
      <c r="C1777" t="s">
        <v>64</v>
      </c>
      <c r="D1777" t="s">
        <v>585</v>
      </c>
      <c r="E1777">
        <v>7</v>
      </c>
      <c r="F1777">
        <v>2</v>
      </c>
      <c r="I1777" t="s">
        <v>47</v>
      </c>
      <c r="J1777" t="s">
        <v>48</v>
      </c>
      <c r="M1777" t="s">
        <v>47</v>
      </c>
    </row>
    <row r="1778" spans="1:13" x14ac:dyDescent="0.35">
      <c r="A1778" s="6">
        <v>45266</v>
      </c>
      <c r="B1778" t="s">
        <v>617</v>
      </c>
      <c r="C1778" t="s">
        <v>64</v>
      </c>
      <c r="D1778" t="s">
        <v>585</v>
      </c>
      <c r="E1778">
        <v>14</v>
      </c>
      <c r="F1778">
        <v>6</v>
      </c>
      <c r="I1778" t="s">
        <v>47</v>
      </c>
      <c r="J1778" t="s">
        <v>48</v>
      </c>
      <c r="M1778" t="s">
        <v>47</v>
      </c>
    </row>
    <row r="1779" spans="1:13" x14ac:dyDescent="0.35">
      <c r="A1779" s="6">
        <v>45266</v>
      </c>
      <c r="B1779" t="s">
        <v>1001</v>
      </c>
      <c r="C1779" t="s">
        <v>64</v>
      </c>
      <c r="D1779" t="s">
        <v>585</v>
      </c>
      <c r="E1779">
        <v>19</v>
      </c>
      <c r="F1779">
        <v>4</v>
      </c>
      <c r="I1779" t="s">
        <v>47</v>
      </c>
      <c r="J1779" t="s">
        <v>48</v>
      </c>
      <c r="M1779" t="s">
        <v>47</v>
      </c>
    </row>
    <row r="1780" spans="1:13" x14ac:dyDescent="0.35">
      <c r="A1780" s="6">
        <v>45266</v>
      </c>
      <c r="B1780" t="s">
        <v>1106</v>
      </c>
      <c r="C1780" t="s">
        <v>64</v>
      </c>
      <c r="D1780" t="s">
        <v>585</v>
      </c>
      <c r="E1780">
        <v>6</v>
      </c>
      <c r="F1780">
        <v>2</v>
      </c>
      <c r="I1780" t="s">
        <v>47</v>
      </c>
      <c r="J1780" t="s">
        <v>48</v>
      </c>
      <c r="M1780" t="s">
        <v>47</v>
      </c>
    </row>
    <row r="1781" spans="1:13" x14ac:dyDescent="0.35">
      <c r="A1781" s="6">
        <v>45266</v>
      </c>
      <c r="B1781" t="s">
        <v>862</v>
      </c>
      <c r="C1781" t="s">
        <v>64</v>
      </c>
      <c r="D1781" t="s">
        <v>564</v>
      </c>
      <c r="E1781">
        <v>4</v>
      </c>
      <c r="F1781">
        <v>3</v>
      </c>
      <c r="I1781" t="s">
        <v>47</v>
      </c>
      <c r="J1781" t="s">
        <v>48</v>
      </c>
      <c r="M1781" t="s">
        <v>47</v>
      </c>
    </row>
    <row r="1782" spans="1:13" x14ac:dyDescent="0.35">
      <c r="A1782" s="6">
        <v>45266</v>
      </c>
      <c r="B1782" t="s">
        <v>1122</v>
      </c>
      <c r="C1782" t="s">
        <v>64</v>
      </c>
      <c r="D1782" t="s">
        <v>585</v>
      </c>
      <c r="E1782">
        <v>8</v>
      </c>
      <c r="F1782">
        <v>2</v>
      </c>
      <c r="I1782" t="s">
        <v>47</v>
      </c>
      <c r="J1782" t="s">
        <v>48</v>
      </c>
      <c r="M1782" t="s">
        <v>47</v>
      </c>
    </row>
    <row r="1783" spans="1:13" x14ac:dyDescent="0.35">
      <c r="A1783" s="6">
        <v>45266</v>
      </c>
      <c r="B1783" t="s">
        <v>1156</v>
      </c>
      <c r="C1783" t="s">
        <v>64</v>
      </c>
      <c r="D1783" t="s">
        <v>585</v>
      </c>
      <c r="E1783">
        <v>7</v>
      </c>
      <c r="F1783">
        <v>3</v>
      </c>
      <c r="I1783" t="s">
        <v>47</v>
      </c>
      <c r="J1783" t="s">
        <v>48</v>
      </c>
      <c r="M1783" t="s">
        <v>47</v>
      </c>
    </row>
    <row r="1784" spans="1:13" x14ac:dyDescent="0.35">
      <c r="A1784" s="6">
        <v>45266</v>
      </c>
      <c r="B1784" t="s">
        <v>1157</v>
      </c>
      <c r="C1784" t="s">
        <v>64</v>
      </c>
      <c r="D1784" t="s">
        <v>585</v>
      </c>
      <c r="E1784">
        <v>13</v>
      </c>
      <c r="F1784">
        <v>3</v>
      </c>
      <c r="I1784" t="s">
        <v>47</v>
      </c>
      <c r="J1784" t="s">
        <v>48</v>
      </c>
      <c r="M1784" t="s">
        <v>47</v>
      </c>
    </row>
    <row r="1785" spans="1:13" x14ac:dyDescent="0.35">
      <c r="A1785" s="6">
        <v>45266</v>
      </c>
      <c r="B1785" t="s">
        <v>594</v>
      </c>
      <c r="C1785" t="s">
        <v>64</v>
      </c>
      <c r="D1785" t="s">
        <v>585</v>
      </c>
      <c r="E1785">
        <v>10</v>
      </c>
      <c r="F1785">
        <v>3</v>
      </c>
      <c r="I1785" t="s">
        <v>47</v>
      </c>
      <c r="J1785" t="s">
        <v>48</v>
      </c>
      <c r="M1785" t="s">
        <v>47</v>
      </c>
    </row>
    <row r="1786" spans="1:13" x14ac:dyDescent="0.35">
      <c r="A1786" s="6">
        <v>45266</v>
      </c>
      <c r="B1786" t="s">
        <v>138</v>
      </c>
      <c r="C1786" t="s">
        <v>53</v>
      </c>
      <c r="D1786">
        <v>6</v>
      </c>
      <c r="E1786">
        <v>21</v>
      </c>
      <c r="F1786">
        <v>1</v>
      </c>
      <c r="I1786" t="s">
        <v>47</v>
      </c>
      <c r="J1786" t="s">
        <v>48</v>
      </c>
      <c r="M1786" t="s">
        <v>47</v>
      </c>
    </row>
    <row r="1787" spans="1:13" x14ac:dyDescent="0.35">
      <c r="A1787" s="6">
        <v>45266</v>
      </c>
      <c r="B1787" t="s">
        <v>845</v>
      </c>
      <c r="C1787" t="s">
        <v>53</v>
      </c>
      <c r="D1787">
        <v>4</v>
      </c>
      <c r="E1787">
        <v>26</v>
      </c>
      <c r="F1787">
        <v>3</v>
      </c>
      <c r="I1787" t="s">
        <v>47</v>
      </c>
      <c r="J1787" t="s">
        <v>48</v>
      </c>
    </row>
    <row r="1788" spans="1:13" x14ac:dyDescent="0.35">
      <c r="A1788" s="6">
        <v>45266</v>
      </c>
      <c r="B1788" t="s">
        <v>138</v>
      </c>
      <c r="C1788" t="s">
        <v>53</v>
      </c>
      <c r="D1788">
        <v>6</v>
      </c>
      <c r="E1788">
        <v>20</v>
      </c>
      <c r="F1788">
        <v>1</v>
      </c>
      <c r="I1788" t="s">
        <v>47</v>
      </c>
      <c r="M1788" t="s">
        <v>47</v>
      </c>
    </row>
    <row r="1789" spans="1:13" x14ac:dyDescent="0.35">
      <c r="A1789" s="6">
        <v>45266</v>
      </c>
      <c r="B1789" t="s">
        <v>86</v>
      </c>
      <c r="C1789" t="s">
        <v>46</v>
      </c>
      <c r="D1789">
        <v>9</v>
      </c>
      <c r="E1789">
        <v>21</v>
      </c>
      <c r="F1789">
        <v>3</v>
      </c>
      <c r="I1789" t="s">
        <v>47</v>
      </c>
      <c r="J1789" t="s">
        <v>48</v>
      </c>
      <c r="M1789" t="s">
        <v>47</v>
      </c>
    </row>
    <row r="1790" spans="1:13" x14ac:dyDescent="0.35">
      <c r="A1790" s="6">
        <v>45266</v>
      </c>
      <c r="B1790" t="s">
        <v>86</v>
      </c>
      <c r="C1790" t="s">
        <v>46</v>
      </c>
      <c r="D1790">
        <v>9</v>
      </c>
      <c r="E1790">
        <v>21</v>
      </c>
      <c r="F1790">
        <v>3</v>
      </c>
      <c r="I1790" t="s">
        <v>47</v>
      </c>
      <c r="J1790" t="s">
        <v>48</v>
      </c>
      <c r="M1790" t="s">
        <v>47</v>
      </c>
    </row>
    <row r="1791" spans="1:13" x14ac:dyDescent="0.35">
      <c r="A1791" s="6">
        <v>45266</v>
      </c>
      <c r="B1791" t="s">
        <v>86</v>
      </c>
      <c r="C1791" t="s">
        <v>46</v>
      </c>
      <c r="D1791">
        <v>9</v>
      </c>
      <c r="E1791">
        <v>21</v>
      </c>
      <c r="F1791">
        <v>3</v>
      </c>
      <c r="I1791" t="s">
        <v>47</v>
      </c>
      <c r="J1791" t="s">
        <v>48</v>
      </c>
      <c r="M1791" t="s">
        <v>47</v>
      </c>
    </row>
    <row r="1792" spans="1:13" x14ac:dyDescent="0.35">
      <c r="A1792" s="6">
        <v>45266</v>
      </c>
      <c r="B1792" t="s">
        <v>1000</v>
      </c>
      <c r="C1792" t="s">
        <v>59</v>
      </c>
      <c r="D1792" t="s">
        <v>406</v>
      </c>
      <c r="E1792">
        <v>22</v>
      </c>
      <c r="F1792">
        <v>2</v>
      </c>
      <c r="I1792" t="s">
        <v>47</v>
      </c>
      <c r="J1792" t="s">
        <v>48</v>
      </c>
    </row>
    <row r="1793" spans="1:13" x14ac:dyDescent="0.35">
      <c r="A1793" s="6">
        <v>45266</v>
      </c>
      <c r="B1793" t="s">
        <v>1000</v>
      </c>
      <c r="C1793" t="s">
        <v>59</v>
      </c>
      <c r="D1793" t="s">
        <v>406</v>
      </c>
      <c r="E1793">
        <v>22</v>
      </c>
      <c r="F1793">
        <v>2</v>
      </c>
      <c r="I1793" t="s">
        <v>47</v>
      </c>
      <c r="J1793" t="s">
        <v>48</v>
      </c>
    </row>
    <row r="1794" spans="1:13" x14ac:dyDescent="0.35">
      <c r="A1794" s="6">
        <v>45266</v>
      </c>
      <c r="B1794" t="s">
        <v>1000</v>
      </c>
      <c r="C1794" t="s">
        <v>59</v>
      </c>
      <c r="D1794" t="s">
        <v>406</v>
      </c>
      <c r="E1794">
        <v>22</v>
      </c>
      <c r="F1794">
        <v>2</v>
      </c>
      <c r="I1794" t="s">
        <v>47</v>
      </c>
      <c r="J1794" t="s">
        <v>48</v>
      </c>
    </row>
    <row r="1795" spans="1:13" x14ac:dyDescent="0.35">
      <c r="A1795" s="6">
        <v>45266</v>
      </c>
      <c r="B1795" t="s">
        <v>1000</v>
      </c>
      <c r="C1795" t="s">
        <v>59</v>
      </c>
      <c r="D1795" t="s">
        <v>406</v>
      </c>
      <c r="E1795">
        <v>22</v>
      </c>
      <c r="F1795">
        <v>2</v>
      </c>
      <c r="I1795" t="s">
        <v>47</v>
      </c>
      <c r="J1795" t="s">
        <v>48</v>
      </c>
    </row>
    <row r="1796" spans="1:13" x14ac:dyDescent="0.35">
      <c r="A1796" s="6">
        <v>45266</v>
      </c>
      <c r="B1796" t="s">
        <v>1000</v>
      </c>
      <c r="C1796" t="s">
        <v>59</v>
      </c>
      <c r="D1796" t="s">
        <v>406</v>
      </c>
      <c r="E1796">
        <v>22</v>
      </c>
      <c r="F1796">
        <v>2</v>
      </c>
      <c r="I1796" t="s">
        <v>47</v>
      </c>
      <c r="J1796" t="s">
        <v>48</v>
      </c>
    </row>
    <row r="1797" spans="1:13" x14ac:dyDescent="0.35">
      <c r="A1797" s="6">
        <v>45266</v>
      </c>
      <c r="B1797" t="s">
        <v>1000</v>
      </c>
      <c r="C1797" t="s">
        <v>59</v>
      </c>
      <c r="D1797" t="s">
        <v>406</v>
      </c>
      <c r="E1797">
        <v>22</v>
      </c>
      <c r="F1797">
        <v>2</v>
      </c>
      <c r="I1797" t="s">
        <v>47</v>
      </c>
      <c r="J1797" t="s">
        <v>48</v>
      </c>
    </row>
    <row r="1798" spans="1:13" x14ac:dyDescent="0.35">
      <c r="A1798" s="6">
        <v>45266</v>
      </c>
      <c r="B1798" t="s">
        <v>1000</v>
      </c>
      <c r="C1798" t="s">
        <v>59</v>
      </c>
      <c r="D1798" t="s">
        <v>406</v>
      </c>
      <c r="E1798">
        <v>22</v>
      </c>
      <c r="F1798">
        <v>2</v>
      </c>
      <c r="I1798" t="s">
        <v>47</v>
      </c>
      <c r="J1798" t="s">
        <v>48</v>
      </c>
    </row>
    <row r="1799" spans="1:13" x14ac:dyDescent="0.35">
      <c r="A1799" s="6">
        <v>45266</v>
      </c>
      <c r="B1799" t="s">
        <v>1180</v>
      </c>
      <c r="C1799" t="s">
        <v>144</v>
      </c>
      <c r="D1799" t="s">
        <v>216</v>
      </c>
      <c r="E1799">
        <v>36</v>
      </c>
      <c r="F1799">
        <v>4</v>
      </c>
      <c r="I1799" t="s">
        <v>47</v>
      </c>
      <c r="J1799" t="s">
        <v>48</v>
      </c>
    </row>
    <row r="1800" spans="1:13" x14ac:dyDescent="0.35">
      <c r="A1800" s="6">
        <v>45267</v>
      </c>
      <c r="B1800" t="s">
        <v>104</v>
      </c>
      <c r="C1800" t="s">
        <v>66</v>
      </c>
      <c r="E1800">
        <v>5</v>
      </c>
      <c r="F1800">
        <v>2</v>
      </c>
      <c r="G1800" t="s">
        <v>111</v>
      </c>
      <c r="M1800" t="s">
        <v>47</v>
      </c>
    </row>
    <row r="1801" spans="1:13" x14ac:dyDescent="0.35">
      <c r="A1801" s="6">
        <v>45267</v>
      </c>
      <c r="B1801" t="s">
        <v>623</v>
      </c>
      <c r="C1801" t="s">
        <v>53</v>
      </c>
      <c r="D1801">
        <v>5</v>
      </c>
      <c r="E1801">
        <v>23</v>
      </c>
      <c r="F1801">
        <v>2</v>
      </c>
      <c r="G1801" t="s">
        <v>833</v>
      </c>
    </row>
    <row r="1802" spans="1:13" x14ac:dyDescent="0.35">
      <c r="A1802" s="6">
        <v>45267</v>
      </c>
      <c r="B1802" t="s">
        <v>843</v>
      </c>
      <c r="C1802" t="s">
        <v>59</v>
      </c>
      <c r="D1802">
        <v>3</v>
      </c>
      <c r="E1802">
        <v>18</v>
      </c>
      <c r="F1802">
        <v>2</v>
      </c>
      <c r="G1802" t="s">
        <v>827</v>
      </c>
    </row>
    <row r="1803" spans="1:13" x14ac:dyDescent="0.35">
      <c r="A1803" s="6">
        <v>45267</v>
      </c>
      <c r="B1803" t="s">
        <v>843</v>
      </c>
      <c r="C1803" t="s">
        <v>59</v>
      </c>
      <c r="D1803">
        <v>3</v>
      </c>
      <c r="E1803">
        <v>18</v>
      </c>
      <c r="F1803">
        <v>2</v>
      </c>
      <c r="G1803" t="s">
        <v>827</v>
      </c>
    </row>
    <row r="1804" spans="1:13" x14ac:dyDescent="0.35">
      <c r="A1804" s="6">
        <v>45267</v>
      </c>
      <c r="B1804" t="s">
        <v>843</v>
      </c>
      <c r="C1804" t="s">
        <v>59</v>
      </c>
      <c r="D1804">
        <v>3</v>
      </c>
      <c r="E1804">
        <v>18</v>
      </c>
      <c r="F1804">
        <v>2</v>
      </c>
      <c r="G1804" t="s">
        <v>827</v>
      </c>
    </row>
    <row r="1805" spans="1:13" x14ac:dyDescent="0.35">
      <c r="A1805" s="6">
        <v>45267</v>
      </c>
      <c r="B1805" t="s">
        <v>376</v>
      </c>
      <c r="C1805" t="s">
        <v>59</v>
      </c>
      <c r="D1805">
        <v>3</v>
      </c>
      <c r="E1805">
        <v>23</v>
      </c>
      <c r="F1805">
        <v>3</v>
      </c>
      <c r="G1805" t="s">
        <v>827</v>
      </c>
      <c r="L1805" t="s">
        <v>47</v>
      </c>
      <c r="M1805" t="s">
        <v>47</v>
      </c>
    </row>
    <row r="1806" spans="1:13" x14ac:dyDescent="0.35">
      <c r="A1806" s="6">
        <v>45267</v>
      </c>
      <c r="B1806" t="s">
        <v>814</v>
      </c>
      <c r="C1806" t="s">
        <v>46</v>
      </c>
      <c r="D1806">
        <v>7</v>
      </c>
      <c r="E1806">
        <v>23</v>
      </c>
      <c r="F1806">
        <v>2</v>
      </c>
      <c r="G1806" t="s">
        <v>833</v>
      </c>
    </row>
    <row r="1807" spans="1:13" x14ac:dyDescent="0.35">
      <c r="A1807" s="6">
        <v>45267</v>
      </c>
      <c r="B1807" t="s">
        <v>910</v>
      </c>
      <c r="C1807" t="s">
        <v>59</v>
      </c>
      <c r="D1807" t="s">
        <v>563</v>
      </c>
      <c r="E1807">
        <v>12</v>
      </c>
      <c r="F1807">
        <v>2</v>
      </c>
      <c r="G1807" t="s">
        <v>838</v>
      </c>
    </row>
    <row r="1808" spans="1:13" x14ac:dyDescent="0.35">
      <c r="A1808" s="6">
        <v>45267</v>
      </c>
      <c r="B1808" t="s">
        <v>910</v>
      </c>
      <c r="C1808" t="s">
        <v>59</v>
      </c>
      <c r="D1808" t="s">
        <v>563</v>
      </c>
      <c r="E1808">
        <v>17</v>
      </c>
      <c r="F1808">
        <v>2</v>
      </c>
      <c r="G1808" t="s">
        <v>838</v>
      </c>
    </row>
    <row r="1809" spans="1:13" x14ac:dyDescent="0.35">
      <c r="A1809" s="6">
        <v>45267</v>
      </c>
      <c r="B1809" t="s">
        <v>1021</v>
      </c>
      <c r="C1809" t="s">
        <v>53</v>
      </c>
      <c r="D1809" t="s">
        <v>819</v>
      </c>
      <c r="E1809">
        <v>5</v>
      </c>
      <c r="F1809">
        <v>2</v>
      </c>
      <c r="G1809" t="s">
        <v>828</v>
      </c>
      <c r="K1809" t="s">
        <v>47</v>
      </c>
    </row>
    <row r="1810" spans="1:13" x14ac:dyDescent="0.35">
      <c r="A1810" s="6">
        <v>45267</v>
      </c>
      <c r="B1810" t="s">
        <v>1061</v>
      </c>
      <c r="C1810" t="s">
        <v>130</v>
      </c>
      <c r="D1810" t="s">
        <v>158</v>
      </c>
      <c r="E1810">
        <v>3</v>
      </c>
      <c r="F1810">
        <v>1</v>
      </c>
      <c r="I1810" t="s">
        <v>47</v>
      </c>
      <c r="J1810" t="s">
        <v>946</v>
      </c>
      <c r="M1810" t="s">
        <v>47</v>
      </c>
    </row>
    <row r="1811" spans="1:13" x14ac:dyDescent="0.35">
      <c r="A1811" s="6">
        <v>45267</v>
      </c>
      <c r="B1811" t="s">
        <v>867</v>
      </c>
      <c r="C1811" t="s">
        <v>66</v>
      </c>
      <c r="D1811" t="s">
        <v>573</v>
      </c>
      <c r="E1811">
        <v>7</v>
      </c>
      <c r="F1811">
        <v>2</v>
      </c>
      <c r="I1811" t="s">
        <v>47</v>
      </c>
      <c r="M1811" t="s">
        <v>47</v>
      </c>
    </row>
    <row r="1812" spans="1:13" x14ac:dyDescent="0.35">
      <c r="A1812" s="6">
        <v>45267</v>
      </c>
      <c r="B1812" t="s">
        <v>1064</v>
      </c>
      <c r="C1812" t="s">
        <v>130</v>
      </c>
      <c r="D1812">
        <v>10</v>
      </c>
      <c r="E1812">
        <v>25</v>
      </c>
      <c r="F1812">
        <v>1</v>
      </c>
      <c r="I1812" t="s">
        <v>47</v>
      </c>
    </row>
    <row r="1813" spans="1:13" x14ac:dyDescent="0.35">
      <c r="A1813" s="6">
        <v>45267</v>
      </c>
      <c r="B1813" t="s">
        <v>1064</v>
      </c>
      <c r="C1813" t="s">
        <v>130</v>
      </c>
      <c r="D1813">
        <v>10</v>
      </c>
      <c r="E1813">
        <v>25</v>
      </c>
      <c r="F1813">
        <v>1</v>
      </c>
      <c r="I1813" t="s">
        <v>47</v>
      </c>
    </row>
    <row r="1814" spans="1:13" x14ac:dyDescent="0.35">
      <c r="A1814" s="6">
        <v>45267</v>
      </c>
      <c r="B1814" t="s">
        <v>1064</v>
      </c>
      <c r="C1814" t="s">
        <v>130</v>
      </c>
      <c r="D1814">
        <v>10</v>
      </c>
      <c r="E1814">
        <v>25</v>
      </c>
      <c r="F1814">
        <v>1</v>
      </c>
      <c r="I1814" t="s">
        <v>47</v>
      </c>
    </row>
    <row r="1815" spans="1:13" x14ac:dyDescent="0.35">
      <c r="A1815" s="6">
        <v>45267</v>
      </c>
      <c r="B1815" t="s">
        <v>1064</v>
      </c>
      <c r="C1815" t="s">
        <v>130</v>
      </c>
      <c r="D1815">
        <v>10</v>
      </c>
      <c r="E1815">
        <v>25</v>
      </c>
      <c r="F1815">
        <v>1</v>
      </c>
      <c r="I1815" t="s">
        <v>47</v>
      </c>
    </row>
    <row r="1816" spans="1:13" x14ac:dyDescent="0.35">
      <c r="A1816" s="6">
        <v>45267</v>
      </c>
      <c r="B1816" t="s">
        <v>1064</v>
      </c>
      <c r="C1816" t="s">
        <v>130</v>
      </c>
      <c r="D1816">
        <v>10</v>
      </c>
      <c r="E1816">
        <v>25</v>
      </c>
      <c r="F1816">
        <v>1</v>
      </c>
      <c r="I1816" t="s">
        <v>47</v>
      </c>
    </row>
    <row r="1817" spans="1:13" x14ac:dyDescent="0.35">
      <c r="A1817" s="6">
        <v>45267</v>
      </c>
      <c r="B1817" t="s">
        <v>1064</v>
      </c>
      <c r="C1817" t="s">
        <v>130</v>
      </c>
      <c r="D1817">
        <v>10</v>
      </c>
      <c r="E1817">
        <v>25</v>
      </c>
      <c r="F1817">
        <v>1</v>
      </c>
      <c r="I1817" t="s">
        <v>47</v>
      </c>
    </row>
    <row r="1818" spans="1:13" x14ac:dyDescent="0.35">
      <c r="A1818" s="6">
        <v>45267</v>
      </c>
      <c r="B1818" t="s">
        <v>795</v>
      </c>
      <c r="C1818" t="s">
        <v>130</v>
      </c>
      <c r="E1818">
        <v>14</v>
      </c>
      <c r="F1818">
        <v>3</v>
      </c>
      <c r="I1818" t="s">
        <v>47</v>
      </c>
    </row>
    <row r="1819" spans="1:13" x14ac:dyDescent="0.35">
      <c r="A1819" s="6">
        <v>45267</v>
      </c>
      <c r="B1819" t="s">
        <v>1132</v>
      </c>
      <c r="C1819" t="s">
        <v>130</v>
      </c>
      <c r="D1819" t="s">
        <v>784</v>
      </c>
      <c r="E1819">
        <v>11</v>
      </c>
      <c r="F1819">
        <v>2</v>
      </c>
      <c r="I1819" t="s">
        <v>47</v>
      </c>
    </row>
    <row r="1820" spans="1:13" x14ac:dyDescent="0.35">
      <c r="A1820" s="6">
        <v>45267</v>
      </c>
      <c r="B1820" t="s">
        <v>725</v>
      </c>
      <c r="C1820" t="s">
        <v>130</v>
      </c>
      <c r="D1820" t="s">
        <v>1437</v>
      </c>
      <c r="E1820">
        <v>22</v>
      </c>
      <c r="F1820">
        <v>1</v>
      </c>
      <c r="I1820" t="s">
        <v>47</v>
      </c>
      <c r="M1820" t="s">
        <v>47</v>
      </c>
    </row>
    <row r="1821" spans="1:13" x14ac:dyDescent="0.35">
      <c r="A1821" s="6">
        <v>45267</v>
      </c>
      <c r="B1821" t="s">
        <v>566</v>
      </c>
      <c r="C1821" t="s">
        <v>59</v>
      </c>
      <c r="D1821">
        <v>3</v>
      </c>
      <c r="E1821">
        <v>29</v>
      </c>
      <c r="F1821">
        <v>3</v>
      </c>
      <c r="I1821" t="s">
        <v>47</v>
      </c>
      <c r="J1821" t="s">
        <v>1032</v>
      </c>
    </row>
    <row r="1822" spans="1:13" x14ac:dyDescent="0.35">
      <c r="A1822" s="6">
        <v>45267</v>
      </c>
      <c r="B1822" t="s">
        <v>1133</v>
      </c>
      <c r="C1822" t="s">
        <v>46</v>
      </c>
      <c r="D1822" t="s">
        <v>334</v>
      </c>
      <c r="E1822">
        <v>4</v>
      </c>
      <c r="F1822">
        <v>4</v>
      </c>
      <c r="I1822" t="s">
        <v>47</v>
      </c>
      <c r="J1822" t="s">
        <v>48</v>
      </c>
    </row>
    <row r="1823" spans="1:13" x14ac:dyDescent="0.35">
      <c r="A1823" s="6">
        <v>45267</v>
      </c>
      <c r="B1823" t="s">
        <v>376</v>
      </c>
      <c r="C1823" t="s">
        <v>59</v>
      </c>
      <c r="D1823">
        <v>3</v>
      </c>
      <c r="E1823">
        <v>23</v>
      </c>
      <c r="F1823">
        <v>3</v>
      </c>
      <c r="I1823" t="s">
        <v>47</v>
      </c>
      <c r="M1823" t="s">
        <v>47</v>
      </c>
    </row>
    <row r="1824" spans="1:13" x14ac:dyDescent="0.35">
      <c r="A1824" s="6">
        <v>45267</v>
      </c>
      <c r="B1824" t="s">
        <v>1134</v>
      </c>
      <c r="C1824" t="s">
        <v>130</v>
      </c>
      <c r="D1824" t="s">
        <v>158</v>
      </c>
      <c r="E1824">
        <v>10</v>
      </c>
      <c r="F1824">
        <v>4</v>
      </c>
      <c r="I1824" t="s">
        <v>47</v>
      </c>
      <c r="J1824" t="s">
        <v>48</v>
      </c>
    </row>
    <row r="1825" spans="1:13" x14ac:dyDescent="0.35">
      <c r="A1825" s="6">
        <v>45267</v>
      </c>
      <c r="B1825" t="s">
        <v>841</v>
      </c>
      <c r="C1825" t="s">
        <v>53</v>
      </c>
      <c r="D1825">
        <v>6</v>
      </c>
      <c r="E1825">
        <v>21</v>
      </c>
      <c r="F1825">
        <v>3</v>
      </c>
      <c r="I1825" t="s">
        <v>47</v>
      </c>
      <c r="M1825" t="s">
        <v>47</v>
      </c>
    </row>
    <row r="1826" spans="1:13" x14ac:dyDescent="0.35">
      <c r="A1826" s="6">
        <v>45267</v>
      </c>
      <c r="B1826" t="s">
        <v>841</v>
      </c>
      <c r="C1826" t="s">
        <v>53</v>
      </c>
      <c r="D1826">
        <v>6</v>
      </c>
      <c r="E1826">
        <v>21</v>
      </c>
      <c r="F1826">
        <v>3</v>
      </c>
      <c r="I1826" t="s">
        <v>47</v>
      </c>
      <c r="M1826" t="s">
        <v>47</v>
      </c>
    </row>
    <row r="1827" spans="1:13" x14ac:dyDescent="0.35">
      <c r="A1827" s="6">
        <v>45267</v>
      </c>
      <c r="B1827" t="s">
        <v>1136</v>
      </c>
      <c r="C1827" t="s">
        <v>46</v>
      </c>
      <c r="D1827" t="s">
        <v>334</v>
      </c>
      <c r="E1827">
        <v>5</v>
      </c>
      <c r="F1827">
        <v>3</v>
      </c>
      <c r="I1827" t="s">
        <v>47</v>
      </c>
      <c r="J1827" t="s">
        <v>1032</v>
      </c>
    </row>
    <row r="1828" spans="1:13" x14ac:dyDescent="0.35">
      <c r="A1828" s="6">
        <v>45267</v>
      </c>
      <c r="B1828" t="s">
        <v>1011</v>
      </c>
      <c r="C1828" t="s">
        <v>46</v>
      </c>
      <c r="D1828">
        <v>10</v>
      </c>
      <c r="E1828">
        <v>7</v>
      </c>
      <c r="F1828">
        <v>5</v>
      </c>
      <c r="I1828" t="s">
        <v>47</v>
      </c>
      <c r="J1828" t="s">
        <v>48</v>
      </c>
    </row>
    <row r="1829" spans="1:13" x14ac:dyDescent="0.35">
      <c r="A1829" s="6">
        <v>45267</v>
      </c>
      <c r="B1829" t="s">
        <v>194</v>
      </c>
      <c r="C1829" t="s">
        <v>50</v>
      </c>
      <c r="D1829" t="s">
        <v>216</v>
      </c>
      <c r="E1829">
        <v>20</v>
      </c>
      <c r="F1829">
        <v>2</v>
      </c>
      <c r="I1829" t="s">
        <v>47</v>
      </c>
      <c r="J1829" t="s">
        <v>946</v>
      </c>
    </row>
    <row r="1830" spans="1:13" x14ac:dyDescent="0.35">
      <c r="A1830" s="6">
        <v>45267</v>
      </c>
      <c r="B1830" t="s">
        <v>466</v>
      </c>
      <c r="C1830" t="s">
        <v>46</v>
      </c>
      <c r="D1830">
        <v>7</v>
      </c>
      <c r="E1830">
        <v>23</v>
      </c>
      <c r="F1830">
        <v>2</v>
      </c>
      <c r="I1830" t="s">
        <v>47</v>
      </c>
      <c r="J1830" t="s">
        <v>48</v>
      </c>
    </row>
    <row r="1831" spans="1:13" x14ac:dyDescent="0.35">
      <c r="A1831" s="6">
        <v>45267</v>
      </c>
      <c r="B1831" t="s">
        <v>466</v>
      </c>
      <c r="C1831" t="s">
        <v>46</v>
      </c>
      <c r="D1831">
        <v>7</v>
      </c>
      <c r="E1831">
        <v>23</v>
      </c>
      <c r="F1831">
        <v>2</v>
      </c>
      <c r="I1831" t="s">
        <v>47</v>
      </c>
      <c r="J1831" t="s">
        <v>48</v>
      </c>
    </row>
    <row r="1832" spans="1:13" x14ac:dyDescent="0.35">
      <c r="A1832" s="6">
        <v>45267</v>
      </c>
      <c r="B1832" t="s">
        <v>1137</v>
      </c>
      <c r="C1832" t="s">
        <v>1138</v>
      </c>
      <c r="D1832" t="s">
        <v>819</v>
      </c>
      <c r="E1832">
        <v>5</v>
      </c>
      <c r="F1832">
        <v>5</v>
      </c>
      <c r="I1832" t="s">
        <v>47</v>
      </c>
      <c r="J1832" t="s">
        <v>48</v>
      </c>
    </row>
    <row r="1833" spans="1:13" x14ac:dyDescent="0.35">
      <c r="A1833" s="6">
        <v>45267</v>
      </c>
      <c r="B1833" t="s">
        <v>852</v>
      </c>
      <c r="C1833" t="s">
        <v>59</v>
      </c>
      <c r="D1833">
        <v>2</v>
      </c>
      <c r="E1833">
        <v>17</v>
      </c>
      <c r="F1833">
        <v>2</v>
      </c>
      <c r="I1833" t="s">
        <v>47</v>
      </c>
    </row>
    <row r="1834" spans="1:13" x14ac:dyDescent="0.35">
      <c r="A1834" s="6">
        <v>45267</v>
      </c>
      <c r="B1834" t="s">
        <v>1139</v>
      </c>
      <c r="C1834" t="s">
        <v>130</v>
      </c>
      <c r="D1834" t="s">
        <v>158</v>
      </c>
      <c r="E1834">
        <v>15</v>
      </c>
      <c r="F1834">
        <v>5</v>
      </c>
      <c r="I1834" t="s">
        <v>47</v>
      </c>
      <c r="J1834" t="s">
        <v>48</v>
      </c>
    </row>
    <row r="1835" spans="1:13" x14ac:dyDescent="0.35">
      <c r="A1835" s="6">
        <v>45267</v>
      </c>
      <c r="B1835" t="s">
        <v>1140</v>
      </c>
      <c r="C1835" t="s">
        <v>130</v>
      </c>
      <c r="D1835" t="s">
        <v>158</v>
      </c>
      <c r="E1835">
        <v>10</v>
      </c>
      <c r="F1835">
        <v>4</v>
      </c>
      <c r="I1835" t="s">
        <v>47</v>
      </c>
      <c r="J1835" t="s">
        <v>48</v>
      </c>
    </row>
    <row r="1836" spans="1:13" x14ac:dyDescent="0.35">
      <c r="A1836" s="6">
        <v>45267</v>
      </c>
      <c r="B1836" t="s">
        <v>103</v>
      </c>
      <c r="C1836" t="s">
        <v>53</v>
      </c>
      <c r="D1836" t="s">
        <v>1141</v>
      </c>
      <c r="E1836">
        <v>22</v>
      </c>
      <c r="F1836">
        <v>2</v>
      </c>
      <c r="I1836" t="s">
        <v>47</v>
      </c>
      <c r="J1836" t="s">
        <v>48</v>
      </c>
      <c r="M1836" t="s">
        <v>47</v>
      </c>
    </row>
    <row r="1837" spans="1:13" x14ac:dyDescent="0.35">
      <c r="A1837" s="6">
        <v>45267</v>
      </c>
      <c r="B1837" t="s">
        <v>103</v>
      </c>
      <c r="C1837" t="s">
        <v>53</v>
      </c>
      <c r="D1837" t="s">
        <v>1141</v>
      </c>
      <c r="E1837">
        <v>22</v>
      </c>
      <c r="F1837">
        <v>2</v>
      </c>
      <c r="I1837" t="s">
        <v>47</v>
      </c>
      <c r="J1837" t="s">
        <v>48</v>
      </c>
      <c r="M1837" t="s">
        <v>47</v>
      </c>
    </row>
    <row r="1838" spans="1:13" x14ac:dyDescent="0.35">
      <c r="A1838" s="6">
        <v>45267</v>
      </c>
      <c r="B1838" t="s">
        <v>257</v>
      </c>
      <c r="C1838" t="s">
        <v>46</v>
      </c>
      <c r="D1838">
        <v>7</v>
      </c>
      <c r="E1838">
        <v>24</v>
      </c>
      <c r="F1838">
        <v>2</v>
      </c>
      <c r="I1838" t="s">
        <v>47</v>
      </c>
      <c r="J1838" t="s">
        <v>48</v>
      </c>
    </row>
    <row r="1839" spans="1:13" x14ac:dyDescent="0.35">
      <c r="A1839" s="6">
        <v>45267</v>
      </c>
      <c r="B1839" t="s">
        <v>1142</v>
      </c>
      <c r="C1839" t="s">
        <v>46</v>
      </c>
      <c r="D1839">
        <v>10</v>
      </c>
      <c r="E1839">
        <v>33</v>
      </c>
      <c r="F1839">
        <v>1</v>
      </c>
      <c r="I1839" t="s">
        <v>47</v>
      </c>
      <c r="J1839" t="s">
        <v>48</v>
      </c>
    </row>
    <row r="1840" spans="1:13" x14ac:dyDescent="0.35">
      <c r="A1840" s="6">
        <v>45267</v>
      </c>
      <c r="B1840" t="s">
        <v>351</v>
      </c>
      <c r="C1840" t="s">
        <v>130</v>
      </c>
      <c r="D1840" t="s">
        <v>784</v>
      </c>
      <c r="E1840">
        <v>15</v>
      </c>
      <c r="F1840">
        <v>2</v>
      </c>
      <c r="I1840" t="s">
        <v>47</v>
      </c>
      <c r="J1840" t="s">
        <v>946</v>
      </c>
    </row>
    <row r="1841" spans="1:13" x14ac:dyDescent="0.35">
      <c r="A1841" s="6">
        <v>45267</v>
      </c>
      <c r="B1841" t="s">
        <v>1135</v>
      </c>
      <c r="C1841" t="s">
        <v>53</v>
      </c>
      <c r="D1841">
        <v>5</v>
      </c>
      <c r="E1841">
        <v>18</v>
      </c>
      <c r="F1841">
        <v>2</v>
      </c>
      <c r="I1841" t="s">
        <v>47</v>
      </c>
      <c r="J1841" t="s">
        <v>946</v>
      </c>
    </row>
    <row r="1842" spans="1:13" x14ac:dyDescent="0.35">
      <c r="A1842" s="6">
        <v>45267</v>
      </c>
      <c r="B1842" t="s">
        <v>623</v>
      </c>
      <c r="C1842" t="s">
        <v>46</v>
      </c>
      <c r="E1842">
        <v>16</v>
      </c>
      <c r="F1842">
        <v>1</v>
      </c>
      <c r="H1842" t="s">
        <v>47</v>
      </c>
      <c r="M1842" t="s">
        <v>47</v>
      </c>
    </row>
    <row r="1843" spans="1:13" x14ac:dyDescent="0.35">
      <c r="A1843" s="6">
        <v>45267</v>
      </c>
      <c r="B1843" t="s">
        <v>1143</v>
      </c>
      <c r="C1843" t="s">
        <v>74</v>
      </c>
      <c r="E1843">
        <v>9</v>
      </c>
      <c r="F1843">
        <v>1</v>
      </c>
      <c r="I1843" t="s">
        <v>47</v>
      </c>
    </row>
    <row r="1844" spans="1:13" x14ac:dyDescent="0.35">
      <c r="A1844" s="6">
        <v>45267</v>
      </c>
      <c r="B1844" t="s">
        <v>1144</v>
      </c>
      <c r="C1844" t="s">
        <v>130</v>
      </c>
      <c r="D1844" t="s">
        <v>784</v>
      </c>
      <c r="E1844">
        <v>22</v>
      </c>
      <c r="F1844">
        <v>2</v>
      </c>
      <c r="I1844" t="s">
        <v>47</v>
      </c>
      <c r="J1844" t="s">
        <v>48</v>
      </c>
    </row>
    <row r="1845" spans="1:13" x14ac:dyDescent="0.35">
      <c r="A1845" s="6">
        <v>45267</v>
      </c>
      <c r="B1845" t="s">
        <v>517</v>
      </c>
      <c r="C1845" t="s">
        <v>64</v>
      </c>
      <c r="D1845" t="s">
        <v>564</v>
      </c>
      <c r="E1845">
        <v>4</v>
      </c>
      <c r="F1845">
        <v>2</v>
      </c>
      <c r="I1845" t="s">
        <v>47</v>
      </c>
      <c r="M1845" t="s">
        <v>47</v>
      </c>
    </row>
    <row r="1846" spans="1:13" x14ac:dyDescent="0.35">
      <c r="A1846" s="6">
        <v>45267</v>
      </c>
      <c r="B1846" t="s">
        <v>225</v>
      </c>
      <c r="C1846" t="s">
        <v>225</v>
      </c>
      <c r="D1846">
        <v>4</v>
      </c>
      <c r="E1846">
        <v>1</v>
      </c>
      <c r="F1846">
        <v>1</v>
      </c>
      <c r="I1846" t="s">
        <v>47</v>
      </c>
      <c r="J1846" t="s">
        <v>48</v>
      </c>
    </row>
    <row r="1847" spans="1:13" x14ac:dyDescent="0.35">
      <c r="A1847" s="6">
        <v>45267</v>
      </c>
      <c r="B1847" t="s">
        <v>1145</v>
      </c>
      <c r="C1847" t="s">
        <v>64</v>
      </c>
      <c r="D1847" t="s">
        <v>585</v>
      </c>
      <c r="E1847">
        <v>8</v>
      </c>
      <c r="F1847">
        <v>2</v>
      </c>
      <c r="I1847" t="s">
        <v>47</v>
      </c>
      <c r="J1847" t="s">
        <v>48</v>
      </c>
      <c r="M1847" t="s">
        <v>47</v>
      </c>
    </row>
    <row r="1848" spans="1:13" x14ac:dyDescent="0.35">
      <c r="A1848" s="6">
        <v>45267</v>
      </c>
      <c r="B1848" t="s">
        <v>1146</v>
      </c>
      <c r="C1848" t="s">
        <v>64</v>
      </c>
      <c r="D1848" t="s">
        <v>585</v>
      </c>
      <c r="E1848">
        <v>15</v>
      </c>
      <c r="F1848">
        <v>3</v>
      </c>
      <c r="I1848" t="s">
        <v>47</v>
      </c>
      <c r="M1848" t="s">
        <v>47</v>
      </c>
    </row>
    <row r="1849" spans="1:13" x14ac:dyDescent="0.35">
      <c r="A1849" s="6">
        <v>45267</v>
      </c>
      <c r="B1849" t="s">
        <v>862</v>
      </c>
      <c r="C1849" t="s">
        <v>64</v>
      </c>
      <c r="D1849" t="s">
        <v>564</v>
      </c>
      <c r="E1849">
        <v>4</v>
      </c>
      <c r="F1849">
        <v>2</v>
      </c>
      <c r="I1849" t="s">
        <v>47</v>
      </c>
      <c r="J1849" t="s">
        <v>48</v>
      </c>
      <c r="M1849" t="s">
        <v>47</v>
      </c>
    </row>
    <row r="1850" spans="1:13" x14ac:dyDescent="0.35">
      <c r="A1850" s="6">
        <v>45267</v>
      </c>
      <c r="B1850" t="s">
        <v>1147</v>
      </c>
      <c r="C1850" t="s">
        <v>64</v>
      </c>
      <c r="D1850" t="s">
        <v>585</v>
      </c>
      <c r="E1850">
        <v>14</v>
      </c>
      <c r="F1850">
        <v>10</v>
      </c>
      <c r="I1850" t="s">
        <v>47</v>
      </c>
      <c r="J1850" t="s">
        <v>48</v>
      </c>
      <c r="M1850" t="s">
        <v>47</v>
      </c>
    </row>
    <row r="1851" spans="1:13" x14ac:dyDescent="0.35">
      <c r="A1851" s="6">
        <v>45267</v>
      </c>
      <c r="B1851" t="s">
        <v>1106</v>
      </c>
      <c r="C1851" t="s">
        <v>64</v>
      </c>
      <c r="D1851" t="s">
        <v>585</v>
      </c>
      <c r="E1851">
        <v>8</v>
      </c>
      <c r="F1851">
        <v>2</v>
      </c>
      <c r="I1851" t="s">
        <v>47</v>
      </c>
      <c r="J1851" t="s">
        <v>48</v>
      </c>
      <c r="M1851" t="s">
        <v>47</v>
      </c>
    </row>
    <row r="1852" spans="1:13" x14ac:dyDescent="0.35">
      <c r="A1852" s="6">
        <v>45267</v>
      </c>
      <c r="B1852" t="s">
        <v>415</v>
      </c>
      <c r="C1852" t="s">
        <v>64</v>
      </c>
      <c r="D1852" t="s">
        <v>585</v>
      </c>
      <c r="E1852">
        <v>2</v>
      </c>
      <c r="F1852">
        <v>1</v>
      </c>
      <c r="I1852" t="s">
        <v>47</v>
      </c>
      <c r="J1852" t="s">
        <v>48</v>
      </c>
      <c r="M1852" t="s">
        <v>47</v>
      </c>
    </row>
    <row r="1853" spans="1:13" x14ac:dyDescent="0.35">
      <c r="A1853" s="6">
        <v>45267</v>
      </c>
      <c r="B1853" t="s">
        <v>1148</v>
      </c>
      <c r="C1853" t="s">
        <v>64</v>
      </c>
      <c r="D1853" t="s">
        <v>585</v>
      </c>
      <c r="E1853">
        <v>12</v>
      </c>
      <c r="F1853">
        <v>2</v>
      </c>
      <c r="I1853" t="s">
        <v>47</v>
      </c>
      <c r="J1853" t="s">
        <v>48</v>
      </c>
      <c r="M1853" t="s">
        <v>47</v>
      </c>
    </row>
    <row r="1854" spans="1:13" x14ac:dyDescent="0.35">
      <c r="A1854" s="6">
        <v>45267</v>
      </c>
      <c r="B1854" t="s">
        <v>172</v>
      </c>
      <c r="C1854" t="s">
        <v>59</v>
      </c>
      <c r="D1854">
        <v>0</v>
      </c>
      <c r="E1854">
        <v>1</v>
      </c>
      <c r="F1854">
        <v>1</v>
      </c>
      <c r="I1854" t="s">
        <v>47</v>
      </c>
      <c r="J1854" t="s">
        <v>48</v>
      </c>
      <c r="M1854" t="s">
        <v>47</v>
      </c>
    </row>
    <row r="1855" spans="1:13" x14ac:dyDescent="0.35">
      <c r="A1855" s="6">
        <v>45268</v>
      </c>
      <c r="B1855" t="s">
        <v>507</v>
      </c>
      <c r="C1855" t="s">
        <v>53</v>
      </c>
      <c r="D1855">
        <v>6</v>
      </c>
      <c r="E1855">
        <v>21</v>
      </c>
      <c r="F1855">
        <v>1</v>
      </c>
      <c r="G1855" t="s">
        <v>833</v>
      </c>
      <c r="L1855" t="s">
        <v>47</v>
      </c>
      <c r="M1855" t="s">
        <v>47</v>
      </c>
    </row>
    <row r="1856" spans="1:13" x14ac:dyDescent="0.35">
      <c r="A1856" s="6">
        <v>45268</v>
      </c>
      <c r="B1856" t="s">
        <v>376</v>
      </c>
      <c r="C1856" t="s">
        <v>59</v>
      </c>
      <c r="D1856">
        <v>2</v>
      </c>
      <c r="E1856">
        <v>24</v>
      </c>
      <c r="F1856">
        <v>2</v>
      </c>
      <c r="G1856" t="s">
        <v>838</v>
      </c>
      <c r="L1856" t="s">
        <v>47</v>
      </c>
      <c r="M1856" t="s">
        <v>47</v>
      </c>
    </row>
    <row r="1857" spans="1:13" x14ac:dyDescent="0.35">
      <c r="A1857" s="6">
        <v>45268</v>
      </c>
      <c r="B1857" t="s">
        <v>507</v>
      </c>
      <c r="C1857" t="s">
        <v>53</v>
      </c>
      <c r="D1857">
        <v>6</v>
      </c>
      <c r="E1857">
        <v>24</v>
      </c>
      <c r="F1857">
        <v>1</v>
      </c>
      <c r="G1857" t="s">
        <v>833</v>
      </c>
      <c r="L1857" t="s">
        <v>47</v>
      </c>
      <c r="M1857" t="s">
        <v>47</v>
      </c>
    </row>
    <row r="1858" spans="1:13" x14ac:dyDescent="0.35">
      <c r="A1858" s="6">
        <v>45268</v>
      </c>
      <c r="B1858" t="s">
        <v>213</v>
      </c>
      <c r="C1858" t="s">
        <v>121</v>
      </c>
      <c r="D1858">
        <v>3</v>
      </c>
      <c r="E1858">
        <v>24</v>
      </c>
      <c r="F1858">
        <v>4</v>
      </c>
      <c r="G1858" t="s">
        <v>827</v>
      </c>
      <c r="M1858" t="s">
        <v>47</v>
      </c>
    </row>
    <row r="1859" spans="1:13" x14ac:dyDescent="0.35">
      <c r="A1859" s="6">
        <v>45268</v>
      </c>
      <c r="B1859" t="s">
        <v>879</v>
      </c>
      <c r="C1859" t="s">
        <v>121</v>
      </c>
      <c r="D1859">
        <v>3</v>
      </c>
      <c r="E1859">
        <v>18</v>
      </c>
      <c r="F1859">
        <v>2</v>
      </c>
      <c r="G1859" t="s">
        <v>827</v>
      </c>
    </row>
    <row r="1860" spans="1:13" x14ac:dyDescent="0.35">
      <c r="A1860" s="6">
        <v>45268</v>
      </c>
      <c r="B1860" t="s">
        <v>797</v>
      </c>
      <c r="C1860" t="s">
        <v>53</v>
      </c>
      <c r="D1860">
        <v>6</v>
      </c>
      <c r="E1860">
        <v>22</v>
      </c>
      <c r="F1860">
        <v>2</v>
      </c>
      <c r="G1860" t="s">
        <v>833</v>
      </c>
    </row>
    <row r="1861" spans="1:13" x14ac:dyDescent="0.35">
      <c r="A1861" s="6">
        <v>45268</v>
      </c>
      <c r="B1861" t="s">
        <v>862</v>
      </c>
      <c r="C1861" t="s">
        <v>64</v>
      </c>
      <c r="D1861" t="s">
        <v>564</v>
      </c>
      <c r="E1861">
        <v>4</v>
      </c>
      <c r="F1861">
        <v>2</v>
      </c>
      <c r="I1861" t="s">
        <v>47</v>
      </c>
      <c r="J1861" t="s">
        <v>48</v>
      </c>
      <c r="M1861" t="s">
        <v>47</v>
      </c>
    </row>
    <row r="1862" spans="1:13" x14ac:dyDescent="0.35">
      <c r="A1862" s="6">
        <v>45268</v>
      </c>
      <c r="B1862" t="s">
        <v>86</v>
      </c>
      <c r="C1862" t="s">
        <v>46</v>
      </c>
      <c r="D1862" t="s">
        <v>353</v>
      </c>
      <c r="E1862">
        <v>8</v>
      </c>
      <c r="F1862">
        <v>2</v>
      </c>
      <c r="I1862" t="s">
        <v>47</v>
      </c>
      <c r="J1862" t="s">
        <v>48</v>
      </c>
      <c r="M1862" t="s">
        <v>47</v>
      </c>
    </row>
    <row r="1863" spans="1:13" x14ac:dyDescent="0.35">
      <c r="A1863" s="6">
        <v>45268</v>
      </c>
      <c r="B1863" t="s">
        <v>1040</v>
      </c>
      <c r="C1863" t="s">
        <v>50</v>
      </c>
      <c r="D1863">
        <v>7</v>
      </c>
      <c r="E1863">
        <v>13</v>
      </c>
      <c r="F1863">
        <v>2</v>
      </c>
      <c r="I1863" t="s">
        <v>47</v>
      </c>
      <c r="J1863" t="s">
        <v>170</v>
      </c>
    </row>
    <row r="1864" spans="1:13" x14ac:dyDescent="0.35">
      <c r="A1864" s="6">
        <v>45268</v>
      </c>
      <c r="B1864" t="s">
        <v>797</v>
      </c>
      <c r="C1864" t="s">
        <v>53</v>
      </c>
      <c r="D1864">
        <v>5</v>
      </c>
      <c r="E1864">
        <v>23</v>
      </c>
      <c r="F1864">
        <v>2</v>
      </c>
      <c r="I1864" t="s">
        <v>47</v>
      </c>
      <c r="J1864" t="s">
        <v>48</v>
      </c>
    </row>
    <row r="1865" spans="1:13" x14ac:dyDescent="0.35">
      <c r="A1865" s="6">
        <v>45268</v>
      </c>
      <c r="B1865" t="s">
        <v>1041</v>
      </c>
      <c r="C1865" t="s">
        <v>59</v>
      </c>
      <c r="D1865" t="s">
        <v>1042</v>
      </c>
      <c r="E1865">
        <v>26</v>
      </c>
      <c r="F1865">
        <v>1</v>
      </c>
      <c r="I1865" t="s">
        <v>47</v>
      </c>
      <c r="J1865" t="s">
        <v>624</v>
      </c>
    </row>
    <row r="1866" spans="1:13" x14ac:dyDescent="0.35">
      <c r="A1866" s="6">
        <v>45268</v>
      </c>
      <c r="B1866" t="s">
        <v>1041</v>
      </c>
      <c r="C1866" t="s">
        <v>59</v>
      </c>
      <c r="D1866" t="s">
        <v>1042</v>
      </c>
      <c r="E1866">
        <v>26</v>
      </c>
      <c r="F1866">
        <v>1</v>
      </c>
      <c r="I1866" t="s">
        <v>47</v>
      </c>
      <c r="J1866" t="s">
        <v>360</v>
      </c>
    </row>
    <row r="1867" spans="1:13" x14ac:dyDescent="0.35">
      <c r="A1867" s="6">
        <v>45268</v>
      </c>
      <c r="B1867" t="s">
        <v>1041</v>
      </c>
      <c r="C1867" t="s">
        <v>59</v>
      </c>
      <c r="D1867" t="s">
        <v>1042</v>
      </c>
      <c r="E1867">
        <v>26</v>
      </c>
      <c r="F1867">
        <v>1</v>
      </c>
      <c r="I1867" t="s">
        <v>47</v>
      </c>
      <c r="J1867" t="s">
        <v>1032</v>
      </c>
    </row>
    <row r="1868" spans="1:13" x14ac:dyDescent="0.35">
      <c r="A1868" s="6">
        <v>45268</v>
      </c>
      <c r="B1868" t="s">
        <v>1041</v>
      </c>
      <c r="C1868" t="s">
        <v>59</v>
      </c>
      <c r="D1868" t="s">
        <v>1042</v>
      </c>
      <c r="E1868">
        <v>26</v>
      </c>
      <c r="F1868">
        <v>1</v>
      </c>
      <c r="I1868" t="s">
        <v>47</v>
      </c>
      <c r="J1868" t="s">
        <v>946</v>
      </c>
    </row>
    <row r="1869" spans="1:13" x14ac:dyDescent="0.35">
      <c r="A1869" s="6">
        <v>45268</v>
      </c>
      <c r="B1869" t="s">
        <v>1041</v>
      </c>
      <c r="C1869" t="s">
        <v>59</v>
      </c>
      <c r="D1869" t="s">
        <v>1042</v>
      </c>
      <c r="E1869">
        <v>26</v>
      </c>
      <c r="F1869">
        <v>1</v>
      </c>
      <c r="I1869" t="s">
        <v>47</v>
      </c>
      <c r="J1869" t="s">
        <v>624</v>
      </c>
    </row>
    <row r="1870" spans="1:13" x14ac:dyDescent="0.35">
      <c r="A1870" s="6">
        <v>45268</v>
      </c>
      <c r="B1870" t="s">
        <v>1041</v>
      </c>
      <c r="C1870" t="s">
        <v>59</v>
      </c>
      <c r="D1870" t="s">
        <v>1042</v>
      </c>
      <c r="E1870">
        <v>26</v>
      </c>
      <c r="F1870">
        <v>1</v>
      </c>
      <c r="I1870" t="s">
        <v>47</v>
      </c>
      <c r="J1870" t="s">
        <v>360</v>
      </c>
    </row>
    <row r="1871" spans="1:13" x14ac:dyDescent="0.35">
      <c r="A1871" s="6">
        <v>45268</v>
      </c>
      <c r="B1871" t="s">
        <v>1041</v>
      </c>
      <c r="C1871" t="s">
        <v>59</v>
      </c>
      <c r="D1871" t="s">
        <v>1042</v>
      </c>
      <c r="E1871">
        <v>26</v>
      </c>
      <c r="F1871">
        <v>1</v>
      </c>
      <c r="I1871" t="s">
        <v>47</v>
      </c>
      <c r="J1871" t="s">
        <v>1032</v>
      </c>
    </row>
    <row r="1872" spans="1:13" x14ac:dyDescent="0.35">
      <c r="A1872" s="6">
        <v>45268</v>
      </c>
      <c r="B1872" t="s">
        <v>1041</v>
      </c>
      <c r="C1872" t="s">
        <v>59</v>
      </c>
      <c r="D1872" t="s">
        <v>1042</v>
      </c>
      <c r="E1872">
        <v>26</v>
      </c>
      <c r="F1872">
        <v>1</v>
      </c>
      <c r="I1872" t="s">
        <v>47</v>
      </c>
      <c r="J1872" t="s">
        <v>946</v>
      </c>
    </row>
    <row r="1873" spans="1:13" x14ac:dyDescent="0.35">
      <c r="A1873" s="6">
        <v>45268</v>
      </c>
      <c r="B1873" t="s">
        <v>1041</v>
      </c>
      <c r="C1873" t="s">
        <v>59</v>
      </c>
      <c r="D1873" t="s">
        <v>1042</v>
      </c>
      <c r="E1873">
        <v>26</v>
      </c>
      <c r="F1873">
        <v>1</v>
      </c>
      <c r="I1873" t="s">
        <v>47</v>
      </c>
      <c r="J1873" t="s">
        <v>624</v>
      </c>
    </row>
    <row r="1874" spans="1:13" x14ac:dyDescent="0.35">
      <c r="A1874" s="6">
        <v>45268</v>
      </c>
      <c r="B1874" t="s">
        <v>1041</v>
      </c>
      <c r="C1874" t="s">
        <v>59</v>
      </c>
      <c r="D1874" t="s">
        <v>1042</v>
      </c>
      <c r="E1874">
        <v>26</v>
      </c>
      <c r="F1874">
        <v>1</v>
      </c>
      <c r="I1874" t="s">
        <v>47</v>
      </c>
      <c r="J1874" t="s">
        <v>360</v>
      </c>
    </row>
    <row r="1875" spans="1:13" x14ac:dyDescent="0.35">
      <c r="A1875" s="6">
        <v>45268</v>
      </c>
      <c r="B1875" t="s">
        <v>1043</v>
      </c>
      <c r="C1875" t="s">
        <v>46</v>
      </c>
      <c r="D1875">
        <v>10</v>
      </c>
      <c r="E1875">
        <v>41</v>
      </c>
      <c r="F1875">
        <v>3</v>
      </c>
      <c r="I1875" t="s">
        <v>47</v>
      </c>
      <c r="J1875" t="s">
        <v>48</v>
      </c>
    </row>
    <row r="1876" spans="1:13" x14ac:dyDescent="0.35">
      <c r="A1876" s="6">
        <v>45268</v>
      </c>
      <c r="B1876" t="s">
        <v>797</v>
      </c>
      <c r="C1876" t="s">
        <v>53</v>
      </c>
      <c r="D1876">
        <v>6</v>
      </c>
      <c r="E1876">
        <v>22</v>
      </c>
      <c r="F1876">
        <v>2</v>
      </c>
      <c r="I1876" t="s">
        <v>47</v>
      </c>
      <c r="M1876" t="s">
        <v>47</v>
      </c>
    </row>
    <row r="1877" spans="1:13" x14ac:dyDescent="0.35">
      <c r="A1877" s="6">
        <v>45268</v>
      </c>
      <c r="B1877" t="s">
        <v>374</v>
      </c>
      <c r="C1877" t="s">
        <v>59</v>
      </c>
      <c r="D1877">
        <v>2</v>
      </c>
      <c r="E1877">
        <v>8</v>
      </c>
      <c r="F1877">
        <v>4</v>
      </c>
      <c r="I1877" t="s">
        <v>47</v>
      </c>
      <c r="J1877" t="s">
        <v>48</v>
      </c>
      <c r="M1877" t="s">
        <v>47</v>
      </c>
    </row>
    <row r="1878" spans="1:13" x14ac:dyDescent="0.35">
      <c r="A1878" s="6">
        <v>45268</v>
      </c>
      <c r="B1878" t="s">
        <v>949</v>
      </c>
      <c r="C1878" t="s">
        <v>53</v>
      </c>
      <c r="D1878">
        <v>4</v>
      </c>
      <c r="E1878">
        <v>6</v>
      </c>
      <c r="F1878">
        <v>4</v>
      </c>
      <c r="I1878" t="s">
        <v>47</v>
      </c>
      <c r="J1878" t="s">
        <v>48</v>
      </c>
    </row>
    <row r="1879" spans="1:13" x14ac:dyDescent="0.35">
      <c r="A1879" s="6">
        <v>45268</v>
      </c>
      <c r="B1879" t="s">
        <v>1044</v>
      </c>
      <c r="C1879" t="s">
        <v>53</v>
      </c>
      <c r="E1879">
        <v>5</v>
      </c>
      <c r="F1879">
        <v>1</v>
      </c>
      <c r="I1879" t="s">
        <v>47</v>
      </c>
      <c r="J1879" t="s">
        <v>48</v>
      </c>
      <c r="M1879" t="s">
        <v>47</v>
      </c>
    </row>
    <row r="1880" spans="1:13" x14ac:dyDescent="0.35">
      <c r="A1880" s="6">
        <v>45268</v>
      </c>
      <c r="B1880" t="s">
        <v>367</v>
      </c>
      <c r="C1880" t="s">
        <v>130</v>
      </c>
      <c r="D1880" t="s">
        <v>1254</v>
      </c>
      <c r="E1880">
        <v>26</v>
      </c>
      <c r="F1880">
        <v>1</v>
      </c>
      <c r="I1880" t="s">
        <v>47</v>
      </c>
      <c r="J1880" t="s">
        <v>48</v>
      </c>
    </row>
    <row r="1881" spans="1:13" x14ac:dyDescent="0.35">
      <c r="A1881" s="6">
        <v>45268</v>
      </c>
      <c r="B1881" t="s">
        <v>953</v>
      </c>
      <c r="C1881" t="s">
        <v>53</v>
      </c>
      <c r="D1881">
        <v>6</v>
      </c>
      <c r="E1881">
        <v>7</v>
      </c>
      <c r="F1881">
        <v>4</v>
      </c>
      <c r="I1881" t="s">
        <v>47</v>
      </c>
      <c r="J1881" t="s">
        <v>48</v>
      </c>
    </row>
    <row r="1882" spans="1:13" x14ac:dyDescent="0.35">
      <c r="A1882" s="6">
        <v>45268</v>
      </c>
      <c r="B1882" t="s">
        <v>797</v>
      </c>
      <c r="C1882" t="s">
        <v>53</v>
      </c>
      <c r="D1882">
        <v>6</v>
      </c>
      <c r="E1882">
        <v>23</v>
      </c>
      <c r="F1882">
        <v>2</v>
      </c>
      <c r="I1882" t="s">
        <v>47</v>
      </c>
      <c r="J1882" t="s">
        <v>48</v>
      </c>
      <c r="M1882" t="s">
        <v>47</v>
      </c>
    </row>
    <row r="1883" spans="1:13" x14ac:dyDescent="0.35">
      <c r="A1883" s="6">
        <v>45268</v>
      </c>
      <c r="B1883" t="s">
        <v>213</v>
      </c>
      <c r="C1883" t="s">
        <v>121</v>
      </c>
      <c r="D1883">
        <v>3</v>
      </c>
      <c r="E1883">
        <v>24</v>
      </c>
      <c r="F1883">
        <v>4</v>
      </c>
      <c r="G1883" t="s">
        <v>34</v>
      </c>
      <c r="M1883" t="s">
        <v>47</v>
      </c>
    </row>
    <row r="1884" spans="1:13" x14ac:dyDescent="0.35">
      <c r="A1884" s="6">
        <v>45268</v>
      </c>
      <c r="B1884" t="s">
        <v>367</v>
      </c>
      <c r="C1884" t="s">
        <v>130</v>
      </c>
      <c r="D1884" t="s">
        <v>1254</v>
      </c>
      <c r="E1884">
        <v>27</v>
      </c>
      <c r="F1884">
        <v>1</v>
      </c>
      <c r="I1884" t="s">
        <v>47</v>
      </c>
      <c r="J1884" t="s">
        <v>48</v>
      </c>
    </row>
    <row r="1885" spans="1:13" x14ac:dyDescent="0.35">
      <c r="A1885" s="6">
        <v>45268</v>
      </c>
      <c r="B1885" t="s">
        <v>367</v>
      </c>
      <c r="C1885" t="s">
        <v>130</v>
      </c>
      <c r="D1885" t="s">
        <v>1254</v>
      </c>
      <c r="E1885">
        <v>27</v>
      </c>
      <c r="F1885">
        <v>1</v>
      </c>
      <c r="I1885" t="s">
        <v>47</v>
      </c>
      <c r="J1885" t="s">
        <v>48</v>
      </c>
    </row>
    <row r="1886" spans="1:13" x14ac:dyDescent="0.35">
      <c r="A1886" s="6">
        <v>45268</v>
      </c>
      <c r="B1886" t="s">
        <v>1062</v>
      </c>
      <c r="C1886" t="s">
        <v>53</v>
      </c>
      <c r="D1886" t="s">
        <v>249</v>
      </c>
      <c r="E1886">
        <v>20</v>
      </c>
      <c r="F1886">
        <v>3</v>
      </c>
      <c r="I1886" t="s">
        <v>47</v>
      </c>
      <c r="J1886" t="s">
        <v>946</v>
      </c>
    </row>
    <row r="1887" spans="1:13" x14ac:dyDescent="0.35">
      <c r="A1887" s="6">
        <v>45268</v>
      </c>
      <c r="B1887" t="s">
        <v>1062</v>
      </c>
      <c r="C1887" t="s">
        <v>53</v>
      </c>
      <c r="D1887" t="s">
        <v>249</v>
      </c>
      <c r="E1887">
        <v>20</v>
      </c>
      <c r="F1887">
        <v>3</v>
      </c>
      <c r="I1887" t="s">
        <v>47</v>
      </c>
      <c r="J1887" t="s">
        <v>946</v>
      </c>
    </row>
    <row r="1888" spans="1:13" x14ac:dyDescent="0.35">
      <c r="A1888" s="6">
        <v>45268</v>
      </c>
      <c r="B1888" t="s">
        <v>1062</v>
      </c>
      <c r="C1888" t="s">
        <v>53</v>
      </c>
      <c r="D1888" t="s">
        <v>249</v>
      </c>
      <c r="E1888">
        <v>20</v>
      </c>
      <c r="F1888">
        <v>3</v>
      </c>
      <c r="I1888" t="s">
        <v>47</v>
      </c>
      <c r="J1888" t="s">
        <v>946</v>
      </c>
    </row>
    <row r="1889" spans="1:13" x14ac:dyDescent="0.35">
      <c r="A1889" s="6">
        <v>45268</v>
      </c>
      <c r="B1889" t="s">
        <v>1186</v>
      </c>
      <c r="C1889" t="s">
        <v>130</v>
      </c>
      <c r="D1889" t="s">
        <v>1254</v>
      </c>
      <c r="E1889">
        <v>25</v>
      </c>
      <c r="F1889">
        <v>1</v>
      </c>
      <c r="I1889" t="s">
        <v>47</v>
      </c>
      <c r="J1889" t="s">
        <v>48</v>
      </c>
    </row>
    <row r="1890" spans="1:13" x14ac:dyDescent="0.35">
      <c r="A1890" s="6">
        <v>45271</v>
      </c>
      <c r="B1890" t="s">
        <v>141</v>
      </c>
      <c r="C1890" t="s">
        <v>53</v>
      </c>
      <c r="D1890">
        <v>6</v>
      </c>
      <c r="E1890">
        <v>20</v>
      </c>
      <c r="F1890">
        <v>2</v>
      </c>
      <c r="G1890" t="s">
        <v>833</v>
      </c>
      <c r="L1890" t="s">
        <v>47</v>
      </c>
      <c r="M1890" t="s">
        <v>47</v>
      </c>
    </row>
    <row r="1891" spans="1:13" x14ac:dyDescent="0.35">
      <c r="A1891" s="6">
        <v>45271</v>
      </c>
      <c r="B1891" t="s">
        <v>154</v>
      </c>
      <c r="C1891" t="s">
        <v>53</v>
      </c>
      <c r="D1891">
        <v>6</v>
      </c>
      <c r="E1891">
        <v>23</v>
      </c>
      <c r="F1891">
        <v>2</v>
      </c>
      <c r="G1891" t="s">
        <v>827</v>
      </c>
      <c r="L1891" t="s">
        <v>47</v>
      </c>
      <c r="M1891" t="s">
        <v>47</v>
      </c>
    </row>
    <row r="1892" spans="1:13" x14ac:dyDescent="0.35">
      <c r="A1892" s="6">
        <v>45271</v>
      </c>
      <c r="B1892" t="s">
        <v>740</v>
      </c>
      <c r="C1892" t="s">
        <v>53</v>
      </c>
      <c r="D1892" t="s">
        <v>819</v>
      </c>
      <c r="E1892">
        <v>9</v>
      </c>
      <c r="F1892">
        <v>3</v>
      </c>
      <c r="G1892" t="s">
        <v>828</v>
      </c>
      <c r="K1892" t="s">
        <v>47</v>
      </c>
    </row>
    <row r="1893" spans="1:13" x14ac:dyDescent="0.35">
      <c r="A1893" s="6">
        <v>45271</v>
      </c>
      <c r="B1893" t="s">
        <v>1045</v>
      </c>
      <c r="C1893" t="s">
        <v>53</v>
      </c>
      <c r="D1893" t="s">
        <v>819</v>
      </c>
      <c r="E1893">
        <v>6</v>
      </c>
      <c r="F1893">
        <v>2</v>
      </c>
      <c r="I1893" t="s">
        <v>47</v>
      </c>
      <c r="J1893" t="s">
        <v>48</v>
      </c>
    </row>
    <row r="1894" spans="1:13" x14ac:dyDescent="0.35">
      <c r="A1894" s="6">
        <v>45271</v>
      </c>
      <c r="B1894" t="s">
        <v>1046</v>
      </c>
      <c r="C1894" t="s">
        <v>53</v>
      </c>
      <c r="D1894" t="s">
        <v>183</v>
      </c>
      <c r="E1894">
        <v>13</v>
      </c>
      <c r="F1894">
        <v>5</v>
      </c>
      <c r="I1894" t="s">
        <v>47</v>
      </c>
    </row>
    <row r="1895" spans="1:13" x14ac:dyDescent="0.35">
      <c r="A1895" s="6">
        <v>45271</v>
      </c>
      <c r="B1895" t="s">
        <v>1047</v>
      </c>
      <c r="C1895" t="s">
        <v>130</v>
      </c>
      <c r="D1895" t="s">
        <v>158</v>
      </c>
      <c r="E1895">
        <v>6</v>
      </c>
      <c r="F1895">
        <v>4</v>
      </c>
      <c r="I1895" t="s">
        <v>47</v>
      </c>
      <c r="J1895" t="s">
        <v>48</v>
      </c>
    </row>
    <row r="1896" spans="1:13" x14ac:dyDescent="0.35">
      <c r="A1896" s="6">
        <v>45271</v>
      </c>
      <c r="B1896" t="s">
        <v>1048</v>
      </c>
      <c r="C1896" t="s">
        <v>130</v>
      </c>
      <c r="D1896" t="s">
        <v>1441</v>
      </c>
      <c r="E1896">
        <v>6</v>
      </c>
      <c r="F1896">
        <v>2</v>
      </c>
      <c r="I1896" t="s">
        <v>47</v>
      </c>
      <c r="J1896" t="s">
        <v>946</v>
      </c>
    </row>
    <row r="1897" spans="1:13" x14ac:dyDescent="0.35">
      <c r="A1897" s="6">
        <v>45271</v>
      </c>
      <c r="B1897" t="s">
        <v>795</v>
      </c>
      <c r="C1897" t="s">
        <v>46</v>
      </c>
      <c r="D1897" t="s">
        <v>261</v>
      </c>
      <c r="E1897">
        <v>12</v>
      </c>
      <c r="F1897">
        <v>3</v>
      </c>
      <c r="I1897" t="s">
        <v>47</v>
      </c>
      <c r="J1897" t="s">
        <v>48</v>
      </c>
    </row>
    <row r="1898" spans="1:13" x14ac:dyDescent="0.35">
      <c r="A1898" s="6">
        <v>45271</v>
      </c>
      <c r="B1898" t="s">
        <v>1049</v>
      </c>
      <c r="C1898" t="s">
        <v>130</v>
      </c>
      <c r="D1898" t="s">
        <v>784</v>
      </c>
      <c r="E1898">
        <v>29</v>
      </c>
      <c r="F1898">
        <v>5</v>
      </c>
      <c r="I1898" t="s">
        <v>47</v>
      </c>
      <c r="J1898" t="s">
        <v>48</v>
      </c>
    </row>
    <row r="1899" spans="1:13" x14ac:dyDescent="0.35">
      <c r="A1899" s="6">
        <v>45271</v>
      </c>
      <c r="B1899" t="s">
        <v>1050</v>
      </c>
      <c r="C1899" t="s">
        <v>59</v>
      </c>
      <c r="D1899" t="s">
        <v>1051</v>
      </c>
      <c r="E1899">
        <v>7</v>
      </c>
      <c r="F1899">
        <v>5</v>
      </c>
      <c r="I1899" t="s">
        <v>47</v>
      </c>
      <c r="J1899" t="s">
        <v>48</v>
      </c>
    </row>
    <row r="1900" spans="1:13" x14ac:dyDescent="0.35">
      <c r="A1900" s="6">
        <v>45271</v>
      </c>
      <c r="B1900" t="s">
        <v>1022</v>
      </c>
      <c r="C1900" t="s">
        <v>46</v>
      </c>
      <c r="D1900" t="s">
        <v>334</v>
      </c>
      <c r="E1900">
        <v>24</v>
      </c>
      <c r="F1900">
        <v>7</v>
      </c>
      <c r="I1900" t="s">
        <v>47</v>
      </c>
      <c r="J1900" t="s">
        <v>946</v>
      </c>
    </row>
    <row r="1901" spans="1:13" x14ac:dyDescent="0.35">
      <c r="A1901" s="6">
        <v>45271</v>
      </c>
      <c r="B1901" t="s">
        <v>1052</v>
      </c>
      <c r="C1901" t="s">
        <v>53</v>
      </c>
      <c r="D1901">
        <v>5</v>
      </c>
      <c r="E1901">
        <v>21</v>
      </c>
      <c r="F1901">
        <v>2</v>
      </c>
      <c r="I1901" t="s">
        <v>47</v>
      </c>
      <c r="J1901" t="s">
        <v>48</v>
      </c>
    </row>
    <row r="1902" spans="1:13" x14ac:dyDescent="0.35">
      <c r="A1902" s="6">
        <v>45271</v>
      </c>
      <c r="B1902" t="s">
        <v>841</v>
      </c>
      <c r="C1902" t="s">
        <v>53</v>
      </c>
      <c r="D1902">
        <v>6</v>
      </c>
      <c r="E1902">
        <v>6</v>
      </c>
      <c r="F1902">
        <v>2</v>
      </c>
      <c r="I1902" t="s">
        <v>47</v>
      </c>
      <c r="J1902" t="s">
        <v>48</v>
      </c>
      <c r="M1902" t="s">
        <v>47</v>
      </c>
    </row>
    <row r="1903" spans="1:13" x14ac:dyDescent="0.35">
      <c r="A1903" s="6">
        <v>45271</v>
      </c>
      <c r="B1903" t="s">
        <v>1054</v>
      </c>
      <c r="C1903" t="s">
        <v>53</v>
      </c>
      <c r="D1903" t="s">
        <v>890</v>
      </c>
      <c r="E1903">
        <v>11</v>
      </c>
      <c r="F1903">
        <v>2</v>
      </c>
      <c r="I1903" t="s">
        <v>47</v>
      </c>
      <c r="J1903" t="s">
        <v>48</v>
      </c>
    </row>
    <row r="1904" spans="1:13" x14ac:dyDescent="0.35">
      <c r="A1904" s="6">
        <v>45271</v>
      </c>
      <c r="B1904" t="s">
        <v>1055</v>
      </c>
      <c r="C1904" t="s">
        <v>53</v>
      </c>
      <c r="D1904">
        <v>4</v>
      </c>
      <c r="E1904">
        <v>20</v>
      </c>
      <c r="F1904">
        <v>2</v>
      </c>
      <c r="I1904" t="s">
        <v>47</v>
      </c>
    </row>
    <row r="1905" spans="1:13" x14ac:dyDescent="0.35">
      <c r="A1905" s="6">
        <v>45271</v>
      </c>
      <c r="B1905" t="s">
        <v>1055</v>
      </c>
      <c r="C1905" t="s">
        <v>59</v>
      </c>
      <c r="D1905">
        <v>3</v>
      </c>
      <c r="E1905">
        <v>18</v>
      </c>
      <c r="F1905">
        <v>1</v>
      </c>
      <c r="I1905" t="s">
        <v>47</v>
      </c>
    </row>
    <row r="1906" spans="1:13" x14ac:dyDescent="0.35">
      <c r="A1906" s="6">
        <v>45271</v>
      </c>
      <c r="B1906" t="s">
        <v>1054</v>
      </c>
      <c r="C1906" t="s">
        <v>46</v>
      </c>
      <c r="D1906" t="s">
        <v>1056</v>
      </c>
      <c r="E1906">
        <v>15</v>
      </c>
      <c r="F1906">
        <v>2</v>
      </c>
      <c r="I1906" t="s">
        <v>47</v>
      </c>
      <c r="J1906" t="s">
        <v>48</v>
      </c>
    </row>
    <row r="1907" spans="1:13" x14ac:dyDescent="0.35">
      <c r="A1907" s="6">
        <v>45271</v>
      </c>
      <c r="B1907" t="s">
        <v>172</v>
      </c>
      <c r="C1907" t="s">
        <v>59</v>
      </c>
      <c r="D1907">
        <v>3</v>
      </c>
      <c r="E1907">
        <v>20</v>
      </c>
      <c r="F1907">
        <v>2</v>
      </c>
      <c r="I1907" t="s">
        <v>47</v>
      </c>
      <c r="J1907" t="s">
        <v>48</v>
      </c>
      <c r="M1907" t="s">
        <v>47</v>
      </c>
    </row>
    <row r="1908" spans="1:13" x14ac:dyDescent="0.35">
      <c r="A1908" s="6">
        <v>45271</v>
      </c>
      <c r="B1908" t="s">
        <v>1057</v>
      </c>
      <c r="C1908" t="s">
        <v>53</v>
      </c>
      <c r="D1908" t="s">
        <v>939</v>
      </c>
      <c r="E1908">
        <v>9</v>
      </c>
      <c r="F1908">
        <v>6</v>
      </c>
      <c r="I1908" t="s">
        <v>47</v>
      </c>
      <c r="J1908" t="s">
        <v>48</v>
      </c>
    </row>
    <row r="1909" spans="1:13" x14ac:dyDescent="0.35">
      <c r="A1909" s="6">
        <v>45271</v>
      </c>
      <c r="B1909" t="s">
        <v>1058</v>
      </c>
      <c r="C1909" t="s">
        <v>46</v>
      </c>
      <c r="D1909">
        <v>7</v>
      </c>
      <c r="E1909">
        <v>26</v>
      </c>
      <c r="F1909">
        <v>2</v>
      </c>
      <c r="I1909" t="s">
        <v>47</v>
      </c>
      <c r="J1909" t="s">
        <v>946</v>
      </c>
    </row>
    <row r="1910" spans="1:13" x14ac:dyDescent="0.35">
      <c r="A1910" s="6">
        <v>45271</v>
      </c>
      <c r="B1910" t="s">
        <v>1009</v>
      </c>
      <c r="C1910" t="s">
        <v>59</v>
      </c>
      <c r="D1910">
        <v>2</v>
      </c>
      <c r="E1910">
        <v>24</v>
      </c>
      <c r="F1910">
        <v>2</v>
      </c>
      <c r="I1910" t="s">
        <v>47</v>
      </c>
      <c r="J1910" t="s">
        <v>1032</v>
      </c>
    </row>
    <row r="1911" spans="1:13" x14ac:dyDescent="0.35">
      <c r="A1911" s="6">
        <v>45271</v>
      </c>
      <c r="B1911" t="s">
        <v>1058</v>
      </c>
      <c r="C1911" t="s">
        <v>46</v>
      </c>
      <c r="D1911">
        <v>7</v>
      </c>
      <c r="E1911">
        <v>26</v>
      </c>
      <c r="F1911">
        <v>2</v>
      </c>
      <c r="I1911" t="s">
        <v>47</v>
      </c>
      <c r="J1911" t="s">
        <v>946</v>
      </c>
    </row>
    <row r="1912" spans="1:13" x14ac:dyDescent="0.35">
      <c r="A1912" s="6">
        <v>45271</v>
      </c>
      <c r="B1912" t="s">
        <v>1009</v>
      </c>
      <c r="C1912" t="s">
        <v>59</v>
      </c>
      <c r="D1912">
        <v>2</v>
      </c>
      <c r="E1912">
        <v>24</v>
      </c>
      <c r="F1912">
        <v>2</v>
      </c>
      <c r="I1912" t="s">
        <v>47</v>
      </c>
      <c r="J1912" t="s">
        <v>1032</v>
      </c>
    </row>
    <row r="1913" spans="1:13" x14ac:dyDescent="0.35">
      <c r="A1913" s="6">
        <v>45271</v>
      </c>
      <c r="B1913" t="s">
        <v>1009</v>
      </c>
      <c r="C1913" t="s">
        <v>59</v>
      </c>
      <c r="D1913">
        <v>2</v>
      </c>
      <c r="E1913">
        <v>24</v>
      </c>
      <c r="F1913">
        <v>2</v>
      </c>
      <c r="I1913" t="s">
        <v>47</v>
      </c>
      <c r="J1913" t="s">
        <v>1032</v>
      </c>
    </row>
    <row r="1914" spans="1:13" x14ac:dyDescent="0.35">
      <c r="A1914" s="6">
        <v>45271</v>
      </c>
      <c r="B1914" t="s">
        <v>1059</v>
      </c>
      <c r="C1914" t="s">
        <v>64</v>
      </c>
      <c r="D1914" t="s">
        <v>585</v>
      </c>
      <c r="E1914">
        <v>18</v>
      </c>
      <c r="F1914">
        <v>3</v>
      </c>
      <c r="I1914" t="s">
        <v>47</v>
      </c>
      <c r="J1914" t="s">
        <v>48</v>
      </c>
      <c r="M1914" t="s">
        <v>47</v>
      </c>
    </row>
    <row r="1915" spans="1:13" x14ac:dyDescent="0.35">
      <c r="A1915" s="6">
        <v>45271</v>
      </c>
      <c r="B1915" t="s">
        <v>1060</v>
      </c>
      <c r="C1915" t="s">
        <v>46</v>
      </c>
      <c r="D1915">
        <v>10</v>
      </c>
      <c r="E1915">
        <v>15</v>
      </c>
      <c r="F1915">
        <v>4</v>
      </c>
      <c r="I1915" t="s">
        <v>47</v>
      </c>
      <c r="J1915" t="s">
        <v>48</v>
      </c>
    </row>
    <row r="1916" spans="1:13" x14ac:dyDescent="0.35">
      <c r="A1916" s="6">
        <v>45271</v>
      </c>
      <c r="B1916" t="s">
        <v>650</v>
      </c>
      <c r="C1916" t="s">
        <v>46</v>
      </c>
      <c r="D1916">
        <v>8</v>
      </c>
      <c r="E1916">
        <v>20</v>
      </c>
      <c r="F1916">
        <v>1</v>
      </c>
      <c r="I1916" t="s">
        <v>47</v>
      </c>
      <c r="M1916" t="s">
        <v>47</v>
      </c>
    </row>
    <row r="1917" spans="1:13" x14ac:dyDescent="0.35">
      <c r="A1917" s="6">
        <v>45271</v>
      </c>
      <c r="B1917" t="s">
        <v>692</v>
      </c>
      <c r="C1917" t="s">
        <v>53</v>
      </c>
      <c r="D1917">
        <v>4</v>
      </c>
      <c r="E1917">
        <v>1</v>
      </c>
      <c r="F1917">
        <v>1</v>
      </c>
      <c r="G1917" t="s">
        <v>838</v>
      </c>
      <c r="I1917" t="s">
        <v>47</v>
      </c>
    </row>
    <row r="1918" spans="1:13" x14ac:dyDescent="0.35">
      <c r="A1918" s="6">
        <v>45271</v>
      </c>
      <c r="B1918" t="s">
        <v>1063</v>
      </c>
      <c r="C1918" t="s">
        <v>130</v>
      </c>
      <c r="D1918" t="s">
        <v>1436</v>
      </c>
      <c r="E1918">
        <v>22</v>
      </c>
      <c r="F1918">
        <v>4</v>
      </c>
      <c r="I1918" t="s">
        <v>47</v>
      </c>
    </row>
    <row r="1919" spans="1:13" x14ac:dyDescent="0.35">
      <c r="A1919" s="6">
        <v>45271</v>
      </c>
      <c r="B1919" t="s">
        <v>70</v>
      </c>
      <c r="C1919" t="s">
        <v>59</v>
      </c>
      <c r="D1919">
        <v>2</v>
      </c>
      <c r="E1919">
        <v>24</v>
      </c>
      <c r="F1919">
        <v>3</v>
      </c>
      <c r="I1919" t="s">
        <v>47</v>
      </c>
      <c r="M1919" t="s">
        <v>47</v>
      </c>
    </row>
    <row r="1920" spans="1:13" x14ac:dyDescent="0.35">
      <c r="A1920" s="6">
        <v>45271</v>
      </c>
      <c r="B1920" t="s">
        <v>459</v>
      </c>
      <c r="C1920" t="s">
        <v>53</v>
      </c>
      <c r="D1920" t="s">
        <v>861</v>
      </c>
      <c r="E1920">
        <v>5</v>
      </c>
      <c r="F1920">
        <v>2</v>
      </c>
      <c r="I1920" t="s">
        <v>47</v>
      </c>
      <c r="J1920" t="s">
        <v>946</v>
      </c>
    </row>
    <row r="1921" spans="1:13" x14ac:dyDescent="0.35">
      <c r="A1921" s="6">
        <v>45271</v>
      </c>
      <c r="B1921" t="s">
        <v>1170</v>
      </c>
      <c r="C1921" t="s">
        <v>130</v>
      </c>
      <c r="D1921" t="s">
        <v>158</v>
      </c>
      <c r="E1921">
        <v>21</v>
      </c>
      <c r="F1921">
        <v>8</v>
      </c>
      <c r="I1921" t="s">
        <v>47</v>
      </c>
      <c r="J1921" t="s">
        <v>48</v>
      </c>
    </row>
    <row r="1922" spans="1:13" x14ac:dyDescent="0.35">
      <c r="A1922" s="6">
        <v>45271</v>
      </c>
      <c r="B1922" t="s">
        <v>1202</v>
      </c>
      <c r="C1922" t="s">
        <v>130</v>
      </c>
      <c r="D1922" t="s">
        <v>1203</v>
      </c>
      <c r="E1922">
        <v>9</v>
      </c>
      <c r="F1922">
        <v>1</v>
      </c>
      <c r="I1922" t="s">
        <v>47</v>
      </c>
      <c r="J1922" t="s">
        <v>48</v>
      </c>
      <c r="M1922" t="s">
        <v>47</v>
      </c>
    </row>
    <row r="1923" spans="1:13" x14ac:dyDescent="0.35">
      <c r="A1923" s="6">
        <v>45271</v>
      </c>
      <c r="B1923" t="s">
        <v>1145</v>
      </c>
      <c r="C1923" t="s">
        <v>64</v>
      </c>
      <c r="D1923" t="s">
        <v>585</v>
      </c>
      <c r="E1923">
        <v>20</v>
      </c>
      <c r="F1923">
        <v>4</v>
      </c>
      <c r="I1923" t="s">
        <v>47</v>
      </c>
      <c r="J1923" t="s">
        <v>48</v>
      </c>
    </row>
    <row r="1924" spans="1:13" x14ac:dyDescent="0.35">
      <c r="A1924" s="6">
        <v>45271</v>
      </c>
      <c r="B1924" t="s">
        <v>1171</v>
      </c>
      <c r="C1924" t="s">
        <v>64</v>
      </c>
      <c r="D1924" t="s">
        <v>585</v>
      </c>
      <c r="E1924">
        <v>13</v>
      </c>
      <c r="F1924">
        <v>2</v>
      </c>
      <c r="I1924" t="s">
        <v>47</v>
      </c>
      <c r="J1924" t="s">
        <v>48</v>
      </c>
    </row>
    <row r="1925" spans="1:13" x14ac:dyDescent="0.35">
      <c r="A1925" s="6">
        <v>45271</v>
      </c>
      <c r="B1925" t="s">
        <v>927</v>
      </c>
      <c r="C1925" t="s">
        <v>64</v>
      </c>
      <c r="D1925" t="s">
        <v>585</v>
      </c>
      <c r="E1925">
        <v>5</v>
      </c>
      <c r="F1925">
        <v>2</v>
      </c>
      <c r="I1925" t="s">
        <v>47</v>
      </c>
      <c r="J1925" t="s">
        <v>48</v>
      </c>
      <c r="M1925" t="s">
        <v>47</v>
      </c>
    </row>
    <row r="1926" spans="1:13" x14ac:dyDescent="0.35">
      <c r="A1926" s="6">
        <v>45271</v>
      </c>
      <c r="B1926" t="s">
        <v>1038</v>
      </c>
      <c r="C1926" t="s">
        <v>64</v>
      </c>
      <c r="D1926" t="s">
        <v>585</v>
      </c>
      <c r="E1926">
        <v>16</v>
      </c>
      <c r="F1926">
        <v>3</v>
      </c>
      <c r="I1926" t="s">
        <v>47</v>
      </c>
      <c r="J1926" t="s">
        <v>48</v>
      </c>
      <c r="M1926" t="s">
        <v>47</v>
      </c>
    </row>
    <row r="1927" spans="1:13" x14ac:dyDescent="0.35">
      <c r="A1927" s="6">
        <v>45271</v>
      </c>
      <c r="B1927" t="s">
        <v>1221</v>
      </c>
      <c r="C1927" t="s">
        <v>64</v>
      </c>
      <c r="D1927" t="s">
        <v>585</v>
      </c>
      <c r="E1927">
        <v>19</v>
      </c>
      <c r="F1927">
        <v>3</v>
      </c>
      <c r="I1927" t="s">
        <v>47</v>
      </c>
      <c r="J1927" t="s">
        <v>48</v>
      </c>
      <c r="M1927" t="s">
        <v>47</v>
      </c>
    </row>
    <row r="1928" spans="1:13" x14ac:dyDescent="0.35">
      <c r="A1928" s="6">
        <v>45271</v>
      </c>
      <c r="B1928" t="s">
        <v>1221</v>
      </c>
      <c r="C1928" t="s">
        <v>64</v>
      </c>
      <c r="D1928" t="s">
        <v>585</v>
      </c>
      <c r="E1928">
        <v>16</v>
      </c>
      <c r="F1928">
        <v>3</v>
      </c>
      <c r="I1928" t="s">
        <v>47</v>
      </c>
      <c r="J1928" t="s">
        <v>48</v>
      </c>
      <c r="M1928" t="s">
        <v>47</v>
      </c>
    </row>
    <row r="1929" spans="1:13" x14ac:dyDescent="0.35">
      <c r="A1929" s="6">
        <v>45272</v>
      </c>
      <c r="B1929" t="s">
        <v>99</v>
      </c>
      <c r="C1929" t="s">
        <v>53</v>
      </c>
      <c r="D1929">
        <v>4</v>
      </c>
      <c r="E1929">
        <v>21</v>
      </c>
      <c r="F1929">
        <v>1</v>
      </c>
      <c r="G1929" t="s">
        <v>833</v>
      </c>
      <c r="L1929" t="s">
        <v>47</v>
      </c>
      <c r="M1929" t="s">
        <v>47</v>
      </c>
    </row>
    <row r="1930" spans="1:13" x14ac:dyDescent="0.35">
      <c r="A1930" s="6">
        <v>45272</v>
      </c>
      <c r="B1930" t="s">
        <v>841</v>
      </c>
      <c r="C1930" t="s">
        <v>59</v>
      </c>
      <c r="D1930">
        <v>3</v>
      </c>
      <c r="E1930">
        <v>25</v>
      </c>
      <c r="F1930">
        <v>2</v>
      </c>
      <c r="G1930" t="s">
        <v>34</v>
      </c>
      <c r="L1930" t="s">
        <v>47</v>
      </c>
      <c r="M1930" t="s">
        <v>47</v>
      </c>
    </row>
    <row r="1931" spans="1:13" x14ac:dyDescent="0.35">
      <c r="A1931" s="6">
        <v>45272</v>
      </c>
      <c r="B1931" t="s">
        <v>841</v>
      </c>
      <c r="C1931" t="s">
        <v>59</v>
      </c>
      <c r="D1931">
        <v>3</v>
      </c>
      <c r="E1931">
        <v>25</v>
      </c>
      <c r="F1931">
        <v>2</v>
      </c>
      <c r="G1931" t="s">
        <v>34</v>
      </c>
      <c r="L1931" t="s">
        <v>47</v>
      </c>
      <c r="M1931" t="s">
        <v>47</v>
      </c>
    </row>
    <row r="1932" spans="1:13" x14ac:dyDescent="0.35">
      <c r="A1932" s="6">
        <v>45272</v>
      </c>
      <c r="B1932" t="s">
        <v>99</v>
      </c>
      <c r="C1932" t="s">
        <v>59</v>
      </c>
      <c r="D1932" t="s">
        <v>563</v>
      </c>
      <c r="E1932">
        <v>24</v>
      </c>
      <c r="F1932">
        <v>2</v>
      </c>
      <c r="G1932" t="s">
        <v>838</v>
      </c>
      <c r="L1932" t="s">
        <v>47</v>
      </c>
      <c r="M1932" t="s">
        <v>47</v>
      </c>
    </row>
    <row r="1933" spans="1:13" x14ac:dyDescent="0.35">
      <c r="A1933" s="6">
        <v>45272</v>
      </c>
      <c r="B1933" t="s">
        <v>468</v>
      </c>
      <c r="C1933" t="s">
        <v>53</v>
      </c>
      <c r="D1933" t="s">
        <v>200</v>
      </c>
      <c r="E1933">
        <v>18</v>
      </c>
      <c r="F1933">
        <v>4</v>
      </c>
      <c r="G1933" t="s">
        <v>838</v>
      </c>
      <c r="K1933" t="s">
        <v>47</v>
      </c>
      <c r="L1933" t="s">
        <v>47</v>
      </c>
      <c r="M1933" t="s">
        <v>47</v>
      </c>
    </row>
    <row r="1934" spans="1:13" x14ac:dyDescent="0.35">
      <c r="A1934" s="6">
        <v>45272</v>
      </c>
      <c r="B1934" t="s">
        <v>974</v>
      </c>
      <c r="C1934" t="s">
        <v>59</v>
      </c>
      <c r="D1934">
        <v>1</v>
      </c>
      <c r="E1934">
        <v>20</v>
      </c>
      <c r="F1934">
        <v>2</v>
      </c>
      <c r="G1934" t="s">
        <v>838</v>
      </c>
    </row>
    <row r="1935" spans="1:13" x14ac:dyDescent="0.35">
      <c r="A1935" s="6">
        <v>45272</v>
      </c>
      <c r="B1935" t="s">
        <v>91</v>
      </c>
      <c r="C1935" t="s">
        <v>59</v>
      </c>
      <c r="D1935">
        <v>3</v>
      </c>
      <c r="E1935">
        <v>24</v>
      </c>
      <c r="F1935">
        <v>2</v>
      </c>
      <c r="G1935" t="s">
        <v>827</v>
      </c>
      <c r="L1935" t="s">
        <v>47</v>
      </c>
      <c r="M1935" t="s">
        <v>47</v>
      </c>
    </row>
    <row r="1936" spans="1:13" x14ac:dyDescent="0.35">
      <c r="A1936" s="6">
        <v>45272</v>
      </c>
      <c r="B1936" t="s">
        <v>91</v>
      </c>
      <c r="C1936" t="s">
        <v>59</v>
      </c>
      <c r="D1936">
        <v>3</v>
      </c>
      <c r="E1936">
        <v>24</v>
      </c>
      <c r="F1936">
        <v>2</v>
      </c>
      <c r="G1936" t="s">
        <v>827</v>
      </c>
      <c r="L1936" t="s">
        <v>47</v>
      </c>
      <c r="M1936" t="s">
        <v>47</v>
      </c>
    </row>
    <row r="1937" spans="1:13" x14ac:dyDescent="0.35">
      <c r="A1937" s="6">
        <v>45272</v>
      </c>
      <c r="B1937" t="s">
        <v>141</v>
      </c>
      <c r="C1937" t="s">
        <v>46</v>
      </c>
      <c r="D1937">
        <v>10</v>
      </c>
      <c r="E1937">
        <v>5</v>
      </c>
      <c r="F1937">
        <v>2</v>
      </c>
      <c r="I1937" t="s">
        <v>47</v>
      </c>
      <c r="J1937" t="s">
        <v>48</v>
      </c>
      <c r="M1937" t="s">
        <v>47</v>
      </c>
    </row>
    <row r="1938" spans="1:13" x14ac:dyDescent="0.35">
      <c r="A1938" s="6">
        <v>45272</v>
      </c>
      <c r="B1938" t="s">
        <v>91</v>
      </c>
      <c r="C1938" t="s">
        <v>59</v>
      </c>
      <c r="D1938">
        <v>3</v>
      </c>
      <c r="E1938">
        <v>21</v>
      </c>
      <c r="F1938">
        <v>2</v>
      </c>
      <c r="I1938" t="s">
        <v>47</v>
      </c>
      <c r="M1938" t="s">
        <v>47</v>
      </c>
    </row>
    <row r="1939" spans="1:13" x14ac:dyDescent="0.35">
      <c r="A1939" s="6">
        <v>45272</v>
      </c>
      <c r="B1939" t="s">
        <v>99</v>
      </c>
      <c r="C1939" t="s">
        <v>59</v>
      </c>
      <c r="D1939" t="s">
        <v>563</v>
      </c>
      <c r="E1939">
        <v>24</v>
      </c>
      <c r="F1939">
        <v>2</v>
      </c>
      <c r="G1939" t="s">
        <v>838</v>
      </c>
      <c r="L1939" t="s">
        <v>47</v>
      </c>
      <c r="M1939" t="s">
        <v>47</v>
      </c>
    </row>
    <row r="1940" spans="1:13" x14ac:dyDescent="0.35">
      <c r="A1940" s="6">
        <v>45272</v>
      </c>
      <c r="B1940" t="s">
        <v>1171</v>
      </c>
      <c r="C1940" t="s">
        <v>64</v>
      </c>
      <c r="D1940" t="s">
        <v>585</v>
      </c>
      <c r="E1940">
        <v>16</v>
      </c>
      <c r="F1940">
        <v>4</v>
      </c>
      <c r="I1940" t="s">
        <v>47</v>
      </c>
      <c r="J1940" t="s">
        <v>48</v>
      </c>
    </row>
    <row r="1941" spans="1:13" x14ac:dyDescent="0.35">
      <c r="A1941" s="6">
        <v>45272</v>
      </c>
      <c r="B1941" t="s">
        <v>1172</v>
      </c>
      <c r="C1941" t="s">
        <v>64</v>
      </c>
      <c r="D1941" t="s">
        <v>564</v>
      </c>
      <c r="E1941">
        <v>6</v>
      </c>
      <c r="F1941">
        <v>3</v>
      </c>
      <c r="I1941" t="s">
        <v>47</v>
      </c>
      <c r="J1941" t="s">
        <v>48</v>
      </c>
      <c r="M1941" t="s">
        <v>47</v>
      </c>
    </row>
    <row r="1942" spans="1:13" x14ac:dyDescent="0.35">
      <c r="A1942" s="6">
        <v>45272</v>
      </c>
      <c r="B1942" t="s">
        <v>1173</v>
      </c>
      <c r="C1942" t="s">
        <v>64</v>
      </c>
      <c r="D1942" t="s">
        <v>564</v>
      </c>
      <c r="E1942">
        <v>6</v>
      </c>
      <c r="F1942">
        <v>2</v>
      </c>
      <c r="I1942" t="s">
        <v>47</v>
      </c>
      <c r="J1942" t="s">
        <v>48</v>
      </c>
      <c r="M1942" t="s">
        <v>47</v>
      </c>
    </row>
    <row r="1943" spans="1:13" x14ac:dyDescent="0.35">
      <c r="A1943" s="6">
        <v>45272</v>
      </c>
      <c r="B1943" t="s">
        <v>1174</v>
      </c>
      <c r="C1943" t="s">
        <v>64</v>
      </c>
      <c r="D1943" t="s">
        <v>585</v>
      </c>
      <c r="E1943">
        <v>6</v>
      </c>
      <c r="F1943">
        <v>2</v>
      </c>
      <c r="I1943" t="s">
        <v>47</v>
      </c>
      <c r="J1943" t="s">
        <v>48</v>
      </c>
      <c r="M1943" t="s">
        <v>47</v>
      </c>
    </row>
    <row r="1944" spans="1:13" x14ac:dyDescent="0.35">
      <c r="A1944" s="6">
        <v>45272</v>
      </c>
      <c r="B1944" t="s">
        <v>592</v>
      </c>
      <c r="C1944" t="s">
        <v>59</v>
      </c>
      <c r="D1944">
        <v>1</v>
      </c>
      <c r="E1944">
        <v>22</v>
      </c>
      <c r="F1944">
        <v>2</v>
      </c>
      <c r="I1944" t="s">
        <v>47</v>
      </c>
      <c r="J1944" t="s">
        <v>48</v>
      </c>
      <c r="M1944" t="s">
        <v>47</v>
      </c>
    </row>
    <row r="1945" spans="1:13" x14ac:dyDescent="0.35">
      <c r="A1945" s="6">
        <v>45272</v>
      </c>
      <c r="B1945" t="s">
        <v>592</v>
      </c>
      <c r="C1945" t="s">
        <v>59</v>
      </c>
      <c r="D1945">
        <v>1</v>
      </c>
      <c r="E1945">
        <v>22</v>
      </c>
      <c r="F1945">
        <v>2</v>
      </c>
      <c r="I1945" t="s">
        <v>47</v>
      </c>
      <c r="J1945" t="s">
        <v>48</v>
      </c>
      <c r="M1945" t="s">
        <v>47</v>
      </c>
    </row>
    <row r="1946" spans="1:13" x14ac:dyDescent="0.35">
      <c r="A1946" s="6">
        <v>45272</v>
      </c>
      <c r="B1946" t="s">
        <v>225</v>
      </c>
      <c r="C1946" t="s">
        <v>225</v>
      </c>
      <c r="E1946">
        <v>8</v>
      </c>
      <c r="F1946">
        <v>4</v>
      </c>
      <c r="I1946" t="s">
        <v>47</v>
      </c>
      <c r="J1946" t="s">
        <v>946</v>
      </c>
    </row>
    <row r="1947" spans="1:13" x14ac:dyDescent="0.35">
      <c r="A1947" s="6">
        <v>45272</v>
      </c>
      <c r="B1947" t="s">
        <v>1175</v>
      </c>
      <c r="C1947" t="s">
        <v>53</v>
      </c>
      <c r="D1947">
        <v>5</v>
      </c>
      <c r="E1947">
        <v>10</v>
      </c>
      <c r="F1947">
        <v>2</v>
      </c>
      <c r="I1947" t="s">
        <v>47</v>
      </c>
      <c r="J1947" t="s">
        <v>624</v>
      </c>
    </row>
    <row r="1948" spans="1:13" x14ac:dyDescent="0.35">
      <c r="A1948" s="6">
        <v>45272</v>
      </c>
      <c r="B1948" t="s">
        <v>1176</v>
      </c>
      <c r="C1948" t="s">
        <v>46</v>
      </c>
      <c r="D1948">
        <v>8</v>
      </c>
      <c r="E1948">
        <v>21</v>
      </c>
      <c r="F1948">
        <v>1</v>
      </c>
      <c r="I1948" t="s">
        <v>47</v>
      </c>
      <c r="J1948" t="s">
        <v>48</v>
      </c>
      <c r="M1948" t="s">
        <v>47</v>
      </c>
    </row>
    <row r="1949" spans="1:13" x14ac:dyDescent="0.35">
      <c r="A1949" s="6">
        <v>45272</v>
      </c>
      <c r="B1949" t="s">
        <v>1176</v>
      </c>
      <c r="C1949" t="s">
        <v>46</v>
      </c>
      <c r="D1949">
        <v>8</v>
      </c>
      <c r="E1949">
        <v>21</v>
      </c>
      <c r="F1949">
        <v>1</v>
      </c>
      <c r="I1949" t="s">
        <v>47</v>
      </c>
      <c r="J1949" t="s">
        <v>48</v>
      </c>
      <c r="M1949" t="s">
        <v>47</v>
      </c>
    </row>
    <row r="1950" spans="1:13" x14ac:dyDescent="0.35">
      <c r="A1950" s="6">
        <v>45272</v>
      </c>
      <c r="B1950" t="s">
        <v>484</v>
      </c>
      <c r="C1950" t="s">
        <v>53</v>
      </c>
      <c r="D1950">
        <v>4</v>
      </c>
      <c r="E1950">
        <v>23</v>
      </c>
      <c r="F1950">
        <v>2</v>
      </c>
      <c r="I1950" t="s">
        <v>47</v>
      </c>
      <c r="J1950" t="s">
        <v>946</v>
      </c>
      <c r="M1950" t="s">
        <v>47</v>
      </c>
    </row>
    <row r="1951" spans="1:13" x14ac:dyDescent="0.35">
      <c r="A1951" s="6">
        <v>45272</v>
      </c>
      <c r="B1951" t="s">
        <v>1177</v>
      </c>
      <c r="C1951" t="s">
        <v>64</v>
      </c>
      <c r="D1951" t="s">
        <v>585</v>
      </c>
      <c r="E1951">
        <v>6</v>
      </c>
      <c r="F1951">
        <v>3</v>
      </c>
      <c r="I1951" t="s">
        <v>47</v>
      </c>
      <c r="J1951" t="s">
        <v>48</v>
      </c>
      <c r="M1951" t="s">
        <v>47</v>
      </c>
    </row>
    <row r="1952" spans="1:13" x14ac:dyDescent="0.35">
      <c r="A1952" s="6">
        <v>45272</v>
      </c>
      <c r="B1952" t="s">
        <v>470</v>
      </c>
      <c r="C1952" t="s">
        <v>53</v>
      </c>
      <c r="D1952">
        <v>4</v>
      </c>
      <c r="E1952">
        <v>15</v>
      </c>
      <c r="F1952">
        <v>9</v>
      </c>
      <c r="I1952" t="s">
        <v>47</v>
      </c>
      <c r="J1952" t="s">
        <v>48</v>
      </c>
      <c r="M1952" t="s">
        <v>47</v>
      </c>
    </row>
    <row r="1953" spans="1:13" x14ac:dyDescent="0.35">
      <c r="A1953" s="6">
        <v>45272</v>
      </c>
      <c r="B1953" t="s">
        <v>1085</v>
      </c>
      <c r="C1953" t="s">
        <v>130</v>
      </c>
      <c r="D1953" t="s">
        <v>978</v>
      </c>
      <c r="E1953">
        <v>23</v>
      </c>
      <c r="F1953">
        <v>2</v>
      </c>
      <c r="I1953" t="s">
        <v>47</v>
      </c>
      <c r="J1953" t="s">
        <v>48</v>
      </c>
    </row>
    <row r="1954" spans="1:13" x14ac:dyDescent="0.35">
      <c r="A1954" s="6">
        <v>45272</v>
      </c>
      <c r="B1954" t="s">
        <v>1178</v>
      </c>
      <c r="C1954" t="s">
        <v>46</v>
      </c>
      <c r="D1954" t="s">
        <v>239</v>
      </c>
      <c r="E1954">
        <v>9</v>
      </c>
      <c r="F1954">
        <v>3</v>
      </c>
      <c r="I1954" t="s">
        <v>47</v>
      </c>
      <c r="J1954" t="s">
        <v>48</v>
      </c>
    </row>
    <row r="1955" spans="1:13" x14ac:dyDescent="0.35">
      <c r="A1955" s="6">
        <v>45272</v>
      </c>
      <c r="B1955" t="s">
        <v>1179</v>
      </c>
      <c r="C1955" t="s">
        <v>46</v>
      </c>
      <c r="D1955">
        <v>10</v>
      </c>
      <c r="E1955">
        <v>21</v>
      </c>
      <c r="F1955">
        <v>2</v>
      </c>
      <c r="I1955" t="s">
        <v>47</v>
      </c>
      <c r="J1955" t="s">
        <v>48</v>
      </c>
    </row>
    <row r="1956" spans="1:13" x14ac:dyDescent="0.35">
      <c r="A1956" s="6">
        <v>45272</v>
      </c>
      <c r="B1956" t="s">
        <v>1179</v>
      </c>
      <c r="C1956" t="s">
        <v>46</v>
      </c>
      <c r="D1956">
        <v>10</v>
      </c>
      <c r="E1956">
        <v>21</v>
      </c>
      <c r="F1956">
        <v>2</v>
      </c>
      <c r="I1956" t="s">
        <v>47</v>
      </c>
      <c r="J1956" t="s">
        <v>48</v>
      </c>
    </row>
    <row r="1957" spans="1:13" x14ac:dyDescent="0.35">
      <c r="A1957" s="6">
        <v>45272</v>
      </c>
      <c r="B1957" t="s">
        <v>562</v>
      </c>
      <c r="C1957" t="s">
        <v>144</v>
      </c>
      <c r="D1957">
        <v>4</v>
      </c>
      <c r="E1957">
        <v>16</v>
      </c>
      <c r="F1957">
        <v>2</v>
      </c>
      <c r="I1957" t="s">
        <v>47</v>
      </c>
      <c r="J1957" t="s">
        <v>48</v>
      </c>
      <c r="M1957" t="s">
        <v>47</v>
      </c>
    </row>
    <row r="1958" spans="1:13" x14ac:dyDescent="0.35">
      <c r="A1958" s="6">
        <v>45272</v>
      </c>
      <c r="B1958" t="s">
        <v>841</v>
      </c>
      <c r="C1958" t="s">
        <v>53</v>
      </c>
      <c r="D1958">
        <v>4</v>
      </c>
      <c r="E1958">
        <v>35</v>
      </c>
      <c r="F1958">
        <v>4</v>
      </c>
      <c r="I1958" t="s">
        <v>47</v>
      </c>
      <c r="J1958" t="s">
        <v>48</v>
      </c>
      <c r="M1958" t="s">
        <v>47</v>
      </c>
    </row>
    <row r="1959" spans="1:13" x14ac:dyDescent="0.35">
      <c r="A1959" s="6">
        <v>45272</v>
      </c>
      <c r="B1959" t="s">
        <v>1003</v>
      </c>
      <c r="C1959" t="s">
        <v>46</v>
      </c>
      <c r="D1959" t="s">
        <v>353</v>
      </c>
      <c r="E1959">
        <v>4</v>
      </c>
      <c r="F1959">
        <v>2</v>
      </c>
      <c r="I1959" t="s">
        <v>47</v>
      </c>
      <c r="J1959" t="s">
        <v>48</v>
      </c>
    </row>
    <row r="1960" spans="1:13" x14ac:dyDescent="0.35">
      <c r="A1960" s="6">
        <v>45272</v>
      </c>
      <c r="B1960" t="s">
        <v>1181</v>
      </c>
      <c r="C1960" t="s">
        <v>46</v>
      </c>
      <c r="D1960" t="s">
        <v>311</v>
      </c>
      <c r="E1960">
        <v>5</v>
      </c>
      <c r="F1960">
        <v>2</v>
      </c>
      <c r="I1960" t="s">
        <v>47</v>
      </c>
      <c r="J1960" t="s">
        <v>48</v>
      </c>
    </row>
    <row r="1961" spans="1:13" x14ac:dyDescent="0.35">
      <c r="A1961" s="6">
        <v>45272</v>
      </c>
      <c r="B1961" t="s">
        <v>91</v>
      </c>
      <c r="C1961" t="s">
        <v>46</v>
      </c>
      <c r="D1961" t="s">
        <v>204</v>
      </c>
      <c r="E1961">
        <v>6</v>
      </c>
      <c r="F1961">
        <v>2</v>
      </c>
      <c r="I1961" t="s">
        <v>47</v>
      </c>
      <c r="J1961" t="s">
        <v>946</v>
      </c>
      <c r="M1961" t="s">
        <v>47</v>
      </c>
    </row>
    <row r="1962" spans="1:13" x14ac:dyDescent="0.35">
      <c r="A1962" s="6">
        <v>45272</v>
      </c>
      <c r="B1962" t="s">
        <v>1182</v>
      </c>
      <c r="C1962" t="s">
        <v>46</v>
      </c>
      <c r="D1962">
        <v>10</v>
      </c>
      <c r="E1962">
        <v>32</v>
      </c>
      <c r="F1962">
        <v>4</v>
      </c>
      <c r="I1962" t="s">
        <v>47</v>
      </c>
      <c r="J1962" t="s">
        <v>48</v>
      </c>
    </row>
    <row r="1963" spans="1:13" x14ac:dyDescent="0.35">
      <c r="A1963" s="6">
        <v>45272</v>
      </c>
      <c r="B1963" t="s">
        <v>103</v>
      </c>
      <c r="C1963" t="s">
        <v>53</v>
      </c>
      <c r="D1963">
        <v>5</v>
      </c>
      <c r="E1963">
        <v>24</v>
      </c>
      <c r="F1963">
        <v>1</v>
      </c>
      <c r="I1963" t="s">
        <v>47</v>
      </c>
      <c r="J1963" t="s">
        <v>48</v>
      </c>
      <c r="M1963" t="s">
        <v>47</v>
      </c>
    </row>
    <row r="1964" spans="1:13" x14ac:dyDescent="0.35">
      <c r="A1964" s="6">
        <v>45272</v>
      </c>
      <c r="B1964" t="s">
        <v>1183</v>
      </c>
      <c r="C1964" t="s">
        <v>64</v>
      </c>
      <c r="D1964" t="s">
        <v>585</v>
      </c>
      <c r="E1964">
        <v>17</v>
      </c>
      <c r="F1964">
        <v>4</v>
      </c>
      <c r="I1964" t="s">
        <v>47</v>
      </c>
      <c r="J1964" t="s">
        <v>48</v>
      </c>
      <c r="M1964" t="s">
        <v>47</v>
      </c>
    </row>
    <row r="1965" spans="1:13" x14ac:dyDescent="0.35">
      <c r="A1965" s="6">
        <v>45272</v>
      </c>
      <c r="B1965" t="s">
        <v>1184</v>
      </c>
      <c r="C1965" t="s">
        <v>53</v>
      </c>
      <c r="D1965" t="s">
        <v>1185</v>
      </c>
      <c r="E1965">
        <v>7</v>
      </c>
      <c r="F1965">
        <v>4</v>
      </c>
      <c r="I1965" t="s">
        <v>47</v>
      </c>
      <c r="J1965" t="s">
        <v>946</v>
      </c>
    </row>
    <row r="1966" spans="1:13" x14ac:dyDescent="0.35">
      <c r="A1966" s="6">
        <v>45272</v>
      </c>
      <c r="B1966" t="s">
        <v>841</v>
      </c>
      <c r="C1966" t="s">
        <v>46</v>
      </c>
      <c r="D1966" t="s">
        <v>129</v>
      </c>
      <c r="E1966">
        <v>3</v>
      </c>
      <c r="F1966">
        <v>2</v>
      </c>
      <c r="I1966" t="s">
        <v>47</v>
      </c>
      <c r="J1966" t="s">
        <v>48</v>
      </c>
      <c r="M1966" t="s">
        <v>47</v>
      </c>
    </row>
    <row r="1967" spans="1:13" x14ac:dyDescent="0.35">
      <c r="A1967" s="6">
        <v>45272</v>
      </c>
      <c r="B1967" t="s">
        <v>692</v>
      </c>
      <c r="C1967" t="s">
        <v>59</v>
      </c>
      <c r="D1967" t="s">
        <v>387</v>
      </c>
      <c r="E1967">
        <v>6</v>
      </c>
      <c r="F1967">
        <v>2</v>
      </c>
      <c r="I1967" t="s">
        <v>47</v>
      </c>
      <c r="J1967" t="s">
        <v>48</v>
      </c>
    </row>
    <row r="1968" spans="1:13" x14ac:dyDescent="0.35">
      <c r="A1968" s="6">
        <v>45272</v>
      </c>
      <c r="B1968" t="s">
        <v>1152</v>
      </c>
      <c r="C1968" t="s">
        <v>121</v>
      </c>
      <c r="D1968" t="s">
        <v>865</v>
      </c>
      <c r="E1968">
        <v>29</v>
      </c>
      <c r="F1968">
        <v>2</v>
      </c>
      <c r="I1968" t="s">
        <v>47</v>
      </c>
      <c r="J1968" t="s">
        <v>48</v>
      </c>
    </row>
    <row r="1969" spans="1:13" x14ac:dyDescent="0.35">
      <c r="A1969" s="6">
        <v>45272</v>
      </c>
      <c r="B1969" t="s">
        <v>1152</v>
      </c>
      <c r="C1969" t="s">
        <v>121</v>
      </c>
      <c r="D1969" t="s">
        <v>865</v>
      </c>
      <c r="E1969">
        <v>29</v>
      </c>
      <c r="F1969">
        <v>2</v>
      </c>
      <c r="I1969" t="s">
        <v>47</v>
      </c>
      <c r="J1969" t="s">
        <v>48</v>
      </c>
    </row>
    <row r="1970" spans="1:13" x14ac:dyDescent="0.35">
      <c r="A1970" s="6">
        <v>45272</v>
      </c>
      <c r="B1970" t="s">
        <v>103</v>
      </c>
      <c r="C1970" t="s">
        <v>53</v>
      </c>
      <c r="D1970">
        <v>6</v>
      </c>
      <c r="E1970">
        <v>24</v>
      </c>
      <c r="F1970">
        <v>2</v>
      </c>
      <c r="I1970" t="s">
        <v>47</v>
      </c>
      <c r="J1970" t="s">
        <v>48</v>
      </c>
      <c r="M1970" t="s">
        <v>47</v>
      </c>
    </row>
    <row r="1971" spans="1:13" x14ac:dyDescent="0.35">
      <c r="A1971" s="6">
        <v>45272</v>
      </c>
      <c r="B1971" t="s">
        <v>470</v>
      </c>
      <c r="C1971" t="s">
        <v>46</v>
      </c>
      <c r="E1971">
        <v>4</v>
      </c>
      <c r="F1971">
        <v>5</v>
      </c>
      <c r="I1971" t="s">
        <v>47</v>
      </c>
      <c r="J1971" t="s">
        <v>48</v>
      </c>
    </row>
    <row r="1972" spans="1:13" x14ac:dyDescent="0.35">
      <c r="A1972" s="6">
        <v>45272</v>
      </c>
      <c r="B1972" t="s">
        <v>103</v>
      </c>
      <c r="C1972" t="s">
        <v>53</v>
      </c>
      <c r="D1972">
        <v>4</v>
      </c>
      <c r="E1972">
        <v>23</v>
      </c>
      <c r="F1972">
        <v>2</v>
      </c>
      <c r="I1972" t="s">
        <v>47</v>
      </c>
      <c r="J1972" t="s">
        <v>48</v>
      </c>
      <c r="M1972" t="s">
        <v>47</v>
      </c>
    </row>
    <row r="1973" spans="1:13" x14ac:dyDescent="0.35">
      <c r="A1973" s="6">
        <v>45272</v>
      </c>
      <c r="B1973" t="s">
        <v>103</v>
      </c>
      <c r="C1973" t="s">
        <v>53</v>
      </c>
      <c r="D1973">
        <v>4</v>
      </c>
      <c r="E1973">
        <v>23</v>
      </c>
      <c r="F1973">
        <v>2</v>
      </c>
      <c r="I1973" t="s">
        <v>47</v>
      </c>
      <c r="J1973" t="s">
        <v>48</v>
      </c>
      <c r="M1973" t="s">
        <v>47</v>
      </c>
    </row>
    <row r="1974" spans="1:13" x14ac:dyDescent="0.35">
      <c r="A1974" s="6">
        <v>45272</v>
      </c>
      <c r="B1974" t="s">
        <v>1214</v>
      </c>
      <c r="C1974" t="s">
        <v>53</v>
      </c>
      <c r="D1974" t="s">
        <v>819</v>
      </c>
      <c r="E1974">
        <v>8</v>
      </c>
      <c r="F1974">
        <v>3</v>
      </c>
      <c r="I1974" t="s">
        <v>47</v>
      </c>
      <c r="J1974" t="s">
        <v>48</v>
      </c>
    </row>
    <row r="1975" spans="1:13" x14ac:dyDescent="0.35">
      <c r="A1975" s="6">
        <v>45272</v>
      </c>
      <c r="B1975" t="s">
        <v>470</v>
      </c>
      <c r="C1975" t="s">
        <v>59</v>
      </c>
      <c r="D1975" t="s">
        <v>587</v>
      </c>
      <c r="E1975">
        <v>4</v>
      </c>
      <c r="F1975">
        <v>6</v>
      </c>
      <c r="G1975" t="s">
        <v>828</v>
      </c>
      <c r="K1975" t="s">
        <v>47</v>
      </c>
      <c r="L1975" t="s">
        <v>47</v>
      </c>
      <c r="M1975" t="s">
        <v>47</v>
      </c>
    </row>
    <row r="1976" spans="1:13" x14ac:dyDescent="0.35">
      <c r="A1976" s="6">
        <v>45273</v>
      </c>
      <c r="B1976" t="s">
        <v>844</v>
      </c>
      <c r="C1976" t="s">
        <v>53</v>
      </c>
      <c r="D1976">
        <v>4</v>
      </c>
      <c r="E1976">
        <v>22</v>
      </c>
      <c r="F1976">
        <v>2</v>
      </c>
      <c r="G1976" t="s">
        <v>833</v>
      </c>
    </row>
    <row r="1977" spans="1:13" x14ac:dyDescent="0.35">
      <c r="A1977" s="6">
        <v>45273</v>
      </c>
      <c r="B1977" t="s">
        <v>844</v>
      </c>
      <c r="C1977" t="s">
        <v>53</v>
      </c>
      <c r="D1977">
        <v>4</v>
      </c>
      <c r="E1977">
        <v>22</v>
      </c>
      <c r="F1977">
        <v>2</v>
      </c>
      <c r="G1977" t="s">
        <v>833</v>
      </c>
    </row>
    <row r="1978" spans="1:13" x14ac:dyDescent="0.35">
      <c r="A1978" s="6">
        <v>45273</v>
      </c>
      <c r="B1978" t="s">
        <v>58</v>
      </c>
      <c r="C1978" t="s">
        <v>59</v>
      </c>
      <c r="D1978">
        <v>1</v>
      </c>
      <c r="E1978">
        <v>23</v>
      </c>
      <c r="F1978">
        <v>2</v>
      </c>
      <c r="G1978" t="s">
        <v>838</v>
      </c>
      <c r="L1978" t="s">
        <v>47</v>
      </c>
      <c r="M1978" t="s">
        <v>47</v>
      </c>
    </row>
    <row r="1979" spans="1:13" x14ac:dyDescent="0.35">
      <c r="A1979" s="6">
        <v>45273</v>
      </c>
      <c r="B1979" t="s">
        <v>1085</v>
      </c>
      <c r="C1979" t="s">
        <v>130</v>
      </c>
      <c r="D1979" t="s">
        <v>978</v>
      </c>
      <c r="E1979">
        <v>19</v>
      </c>
      <c r="F1979">
        <v>2</v>
      </c>
      <c r="I1979" t="s">
        <v>47</v>
      </c>
      <c r="J1979" t="s">
        <v>48</v>
      </c>
    </row>
    <row r="1980" spans="1:13" x14ac:dyDescent="0.35">
      <c r="A1980" s="6">
        <v>45273</v>
      </c>
      <c r="B1980" t="s">
        <v>850</v>
      </c>
      <c r="C1980" t="s">
        <v>130</v>
      </c>
      <c r="D1980" t="s">
        <v>1254</v>
      </c>
      <c r="E1980">
        <v>20</v>
      </c>
      <c r="F1980">
        <v>3</v>
      </c>
      <c r="I1980" t="s">
        <v>47</v>
      </c>
      <c r="J1980" t="s">
        <v>48</v>
      </c>
    </row>
    <row r="1981" spans="1:13" x14ac:dyDescent="0.35">
      <c r="A1981" s="6">
        <v>45273</v>
      </c>
      <c r="B1981" t="s">
        <v>1086</v>
      </c>
      <c r="C1981" t="s">
        <v>53</v>
      </c>
      <c r="D1981" t="s">
        <v>370</v>
      </c>
      <c r="E1981">
        <v>9</v>
      </c>
      <c r="F1981">
        <v>4</v>
      </c>
      <c r="I1981" t="s">
        <v>47</v>
      </c>
      <c r="J1981" t="s">
        <v>1032</v>
      </c>
      <c r="K1981" t="s">
        <v>47</v>
      </c>
    </row>
    <row r="1982" spans="1:13" x14ac:dyDescent="0.35">
      <c r="A1982" s="6">
        <v>45273</v>
      </c>
      <c r="B1982" t="s">
        <v>1087</v>
      </c>
      <c r="C1982" t="s">
        <v>46</v>
      </c>
      <c r="D1982" t="s">
        <v>976</v>
      </c>
      <c r="E1982">
        <v>6</v>
      </c>
      <c r="F1982">
        <v>2</v>
      </c>
      <c r="I1982" t="s">
        <v>47</v>
      </c>
      <c r="J1982" t="s">
        <v>48</v>
      </c>
      <c r="K1982" t="s">
        <v>47</v>
      </c>
    </row>
    <row r="1983" spans="1:13" x14ac:dyDescent="0.35">
      <c r="A1983" s="6">
        <v>45273</v>
      </c>
      <c r="B1983" t="s">
        <v>934</v>
      </c>
      <c r="C1983" t="s">
        <v>53</v>
      </c>
      <c r="D1983" t="s">
        <v>1088</v>
      </c>
      <c r="E1983">
        <v>9</v>
      </c>
      <c r="F1983">
        <v>4</v>
      </c>
      <c r="I1983" t="s">
        <v>47</v>
      </c>
      <c r="J1983" t="s">
        <v>48</v>
      </c>
    </row>
    <row r="1984" spans="1:13" x14ac:dyDescent="0.35">
      <c r="A1984" s="6">
        <v>45273</v>
      </c>
      <c r="B1984" t="s">
        <v>817</v>
      </c>
      <c r="C1984" t="s">
        <v>46</v>
      </c>
      <c r="D1984" t="s">
        <v>846</v>
      </c>
      <c r="E1984">
        <v>9</v>
      </c>
      <c r="F1984">
        <v>2</v>
      </c>
      <c r="I1984" t="s">
        <v>47</v>
      </c>
      <c r="J1984" t="s">
        <v>48</v>
      </c>
      <c r="K1984" t="s">
        <v>47</v>
      </c>
    </row>
    <row r="1985" spans="1:13" x14ac:dyDescent="0.35">
      <c r="A1985" s="6">
        <v>45273</v>
      </c>
      <c r="B1985" t="s">
        <v>650</v>
      </c>
      <c r="C1985" t="s">
        <v>59</v>
      </c>
      <c r="D1985">
        <v>0</v>
      </c>
      <c r="E1985">
        <v>14</v>
      </c>
      <c r="F1985">
        <v>2</v>
      </c>
      <c r="I1985" t="s">
        <v>47</v>
      </c>
      <c r="J1985" t="s">
        <v>48</v>
      </c>
      <c r="M1985" t="s">
        <v>47</v>
      </c>
    </row>
    <row r="1986" spans="1:13" x14ac:dyDescent="0.35">
      <c r="A1986" s="6">
        <v>45273</v>
      </c>
      <c r="B1986" t="s">
        <v>405</v>
      </c>
      <c r="C1986" t="s">
        <v>59</v>
      </c>
      <c r="D1986">
        <v>0</v>
      </c>
      <c r="E1986">
        <v>6</v>
      </c>
      <c r="F1986">
        <v>2</v>
      </c>
      <c r="I1986" t="s">
        <v>47</v>
      </c>
    </row>
    <row r="1987" spans="1:13" x14ac:dyDescent="0.35">
      <c r="A1987" s="6">
        <v>45273</v>
      </c>
      <c r="B1987" t="s">
        <v>980</v>
      </c>
      <c r="C1987" t="s">
        <v>130</v>
      </c>
      <c r="E1987">
        <v>25</v>
      </c>
      <c r="F1987">
        <v>2</v>
      </c>
      <c r="H1987" t="s">
        <v>47</v>
      </c>
    </row>
    <row r="1988" spans="1:13" x14ac:dyDescent="0.35">
      <c r="A1988" s="6">
        <v>45273</v>
      </c>
      <c r="B1988" t="s">
        <v>980</v>
      </c>
      <c r="C1988" t="s">
        <v>130</v>
      </c>
      <c r="E1988">
        <v>25</v>
      </c>
      <c r="F1988">
        <v>2</v>
      </c>
      <c r="H1988" t="s">
        <v>47</v>
      </c>
    </row>
    <row r="1989" spans="1:13" x14ac:dyDescent="0.35">
      <c r="A1989" s="6">
        <v>45273</v>
      </c>
      <c r="B1989" t="s">
        <v>1089</v>
      </c>
      <c r="C1989" t="s">
        <v>130</v>
      </c>
      <c r="D1989" t="s">
        <v>784</v>
      </c>
      <c r="E1989">
        <v>11</v>
      </c>
      <c r="F1989">
        <v>3</v>
      </c>
      <c r="H1989" t="s">
        <v>47</v>
      </c>
    </row>
    <row r="1990" spans="1:13" x14ac:dyDescent="0.35">
      <c r="A1990" s="6">
        <v>45273</v>
      </c>
      <c r="B1990" t="s">
        <v>1043</v>
      </c>
      <c r="C1990" t="s">
        <v>53</v>
      </c>
      <c r="D1990">
        <v>5</v>
      </c>
      <c r="E1990">
        <v>18</v>
      </c>
      <c r="F1990">
        <v>3</v>
      </c>
      <c r="I1990" t="s">
        <v>47</v>
      </c>
      <c r="J1990" t="s">
        <v>946</v>
      </c>
    </row>
    <row r="1991" spans="1:13" x14ac:dyDescent="0.35">
      <c r="A1991" s="6">
        <v>45273</v>
      </c>
      <c r="B1991" t="s">
        <v>1090</v>
      </c>
      <c r="C1991" t="s">
        <v>46</v>
      </c>
      <c r="D1991" t="s">
        <v>334</v>
      </c>
      <c r="E1991">
        <v>29</v>
      </c>
      <c r="F1991">
        <v>10</v>
      </c>
      <c r="I1991" t="s">
        <v>47</v>
      </c>
      <c r="J1991" t="s">
        <v>48</v>
      </c>
    </row>
    <row r="1992" spans="1:13" x14ac:dyDescent="0.35">
      <c r="A1992" s="6">
        <v>45273</v>
      </c>
      <c r="B1992" t="s">
        <v>1091</v>
      </c>
      <c r="C1992" t="s">
        <v>130</v>
      </c>
      <c r="D1992" t="s">
        <v>1445</v>
      </c>
      <c r="E1992">
        <v>6</v>
      </c>
      <c r="F1992">
        <v>2</v>
      </c>
      <c r="I1992" t="s">
        <v>47</v>
      </c>
      <c r="J1992" t="s">
        <v>48</v>
      </c>
    </row>
    <row r="1993" spans="1:13" x14ac:dyDescent="0.35">
      <c r="A1993" s="6">
        <v>45273</v>
      </c>
      <c r="B1993" t="s">
        <v>102</v>
      </c>
      <c r="C1993" t="s">
        <v>59</v>
      </c>
      <c r="D1993">
        <v>1</v>
      </c>
      <c r="E1993">
        <v>22</v>
      </c>
      <c r="F1993">
        <v>2</v>
      </c>
      <c r="I1993" t="s">
        <v>47</v>
      </c>
      <c r="J1993" t="s">
        <v>360</v>
      </c>
      <c r="M1993" t="s">
        <v>47</v>
      </c>
    </row>
    <row r="1994" spans="1:13" x14ac:dyDescent="0.35">
      <c r="A1994" s="6">
        <v>45273</v>
      </c>
      <c r="B1994" t="s">
        <v>102</v>
      </c>
      <c r="C1994" t="s">
        <v>59</v>
      </c>
      <c r="D1994">
        <v>1</v>
      </c>
      <c r="E1994">
        <v>22</v>
      </c>
      <c r="F1994">
        <v>2</v>
      </c>
      <c r="I1994" t="s">
        <v>47</v>
      </c>
      <c r="J1994" t="s">
        <v>360</v>
      </c>
      <c r="M1994" t="s">
        <v>47</v>
      </c>
    </row>
    <row r="1995" spans="1:13" x14ac:dyDescent="0.35">
      <c r="A1995" s="6">
        <v>45273</v>
      </c>
      <c r="B1995" t="s">
        <v>495</v>
      </c>
      <c r="C1995" t="s">
        <v>53</v>
      </c>
      <c r="D1995" t="s">
        <v>249</v>
      </c>
      <c r="E1995">
        <v>11</v>
      </c>
      <c r="F1995">
        <v>3</v>
      </c>
      <c r="I1995" t="s">
        <v>47</v>
      </c>
      <c r="J1995" t="s">
        <v>48</v>
      </c>
      <c r="M1995" t="s">
        <v>47</v>
      </c>
    </row>
    <row r="1996" spans="1:13" x14ac:dyDescent="0.35">
      <c r="A1996" s="6">
        <v>45273</v>
      </c>
      <c r="B1996" t="s">
        <v>495</v>
      </c>
      <c r="C1996" t="s">
        <v>46</v>
      </c>
      <c r="D1996">
        <v>7</v>
      </c>
      <c r="E1996">
        <v>25</v>
      </c>
      <c r="F1996">
        <v>1</v>
      </c>
      <c r="I1996" t="s">
        <v>47</v>
      </c>
      <c r="M1996" t="s">
        <v>47</v>
      </c>
    </row>
    <row r="1997" spans="1:13" x14ac:dyDescent="0.35">
      <c r="A1997" s="6">
        <v>45273</v>
      </c>
      <c r="B1997" t="s">
        <v>495</v>
      </c>
      <c r="C1997" t="s">
        <v>46</v>
      </c>
      <c r="D1997">
        <v>7</v>
      </c>
      <c r="E1997">
        <v>25</v>
      </c>
      <c r="F1997">
        <v>1</v>
      </c>
      <c r="I1997" t="s">
        <v>47</v>
      </c>
      <c r="M1997" t="s">
        <v>47</v>
      </c>
    </row>
    <row r="1998" spans="1:13" x14ac:dyDescent="0.35">
      <c r="A1998" s="6">
        <v>45273</v>
      </c>
      <c r="B1998" t="s">
        <v>495</v>
      </c>
      <c r="C1998" t="s">
        <v>46</v>
      </c>
      <c r="D1998">
        <v>7</v>
      </c>
      <c r="E1998">
        <v>25</v>
      </c>
      <c r="F1998">
        <v>1</v>
      </c>
      <c r="I1998" t="s">
        <v>47</v>
      </c>
      <c r="M1998" t="s">
        <v>47</v>
      </c>
    </row>
    <row r="1999" spans="1:13" x14ac:dyDescent="0.35">
      <c r="A1999" s="6">
        <v>45273</v>
      </c>
      <c r="B1999" t="s">
        <v>1092</v>
      </c>
      <c r="C1999" t="s">
        <v>130</v>
      </c>
      <c r="D1999" t="s">
        <v>1254</v>
      </c>
      <c r="E1999">
        <v>25</v>
      </c>
      <c r="F1999">
        <v>2</v>
      </c>
      <c r="I1999" t="s">
        <v>47</v>
      </c>
      <c r="J1999" t="s">
        <v>48</v>
      </c>
    </row>
    <row r="2000" spans="1:13" x14ac:dyDescent="0.35">
      <c r="A2000" s="6">
        <v>45273</v>
      </c>
      <c r="B2000" t="s">
        <v>1092</v>
      </c>
      <c r="C2000" t="s">
        <v>130</v>
      </c>
      <c r="D2000" t="s">
        <v>1254</v>
      </c>
      <c r="E2000">
        <v>25</v>
      </c>
      <c r="F2000">
        <v>2</v>
      </c>
      <c r="I2000" t="s">
        <v>47</v>
      </c>
      <c r="J2000" t="s">
        <v>48</v>
      </c>
    </row>
    <row r="2001" spans="1:13" x14ac:dyDescent="0.35">
      <c r="A2001" s="6">
        <v>45273</v>
      </c>
      <c r="B2001" t="s">
        <v>1093</v>
      </c>
      <c r="C2001" t="s">
        <v>46</v>
      </c>
      <c r="D2001" t="s">
        <v>486</v>
      </c>
      <c r="E2001">
        <v>25</v>
      </c>
      <c r="F2001">
        <v>3</v>
      </c>
      <c r="I2001" t="s">
        <v>47</v>
      </c>
      <c r="J2001" t="s">
        <v>48</v>
      </c>
    </row>
    <row r="2002" spans="1:13" x14ac:dyDescent="0.35">
      <c r="A2002" s="6">
        <v>45273</v>
      </c>
      <c r="B2002" t="s">
        <v>347</v>
      </c>
      <c r="C2002" t="s">
        <v>46</v>
      </c>
      <c r="E2002">
        <v>19</v>
      </c>
      <c r="F2002">
        <v>1</v>
      </c>
      <c r="H2002" t="s">
        <v>47</v>
      </c>
      <c r="M2002" t="s">
        <v>47</v>
      </c>
    </row>
    <row r="2003" spans="1:13" x14ac:dyDescent="0.35">
      <c r="A2003" s="6">
        <v>45273</v>
      </c>
      <c r="B2003" t="s">
        <v>347</v>
      </c>
      <c r="C2003" t="s">
        <v>46</v>
      </c>
      <c r="E2003">
        <v>23</v>
      </c>
      <c r="F2003">
        <v>2</v>
      </c>
      <c r="H2003" t="s">
        <v>47</v>
      </c>
      <c r="M2003" t="s">
        <v>47</v>
      </c>
    </row>
    <row r="2004" spans="1:13" x14ac:dyDescent="0.35">
      <c r="A2004" s="6">
        <v>45273</v>
      </c>
      <c r="B2004" t="s">
        <v>1094</v>
      </c>
      <c r="C2004" t="s">
        <v>46</v>
      </c>
      <c r="D2004">
        <v>10</v>
      </c>
      <c r="E2004">
        <v>6</v>
      </c>
      <c r="F2004">
        <v>2</v>
      </c>
      <c r="I2004" t="s">
        <v>47</v>
      </c>
      <c r="J2004" t="s">
        <v>946</v>
      </c>
    </row>
    <row r="2005" spans="1:13" x14ac:dyDescent="0.35">
      <c r="A2005" s="6">
        <v>45273</v>
      </c>
      <c r="B2005" t="s">
        <v>1095</v>
      </c>
      <c r="C2005" t="s">
        <v>53</v>
      </c>
      <c r="D2005" t="s">
        <v>1096</v>
      </c>
      <c r="E2005">
        <v>5</v>
      </c>
      <c r="F2005">
        <v>4</v>
      </c>
      <c r="I2005" t="s">
        <v>47</v>
      </c>
      <c r="J2005" t="s">
        <v>48</v>
      </c>
    </row>
    <row r="2006" spans="1:13" x14ac:dyDescent="0.35">
      <c r="A2006" s="6">
        <v>45273</v>
      </c>
      <c r="B2006" t="s">
        <v>1097</v>
      </c>
      <c r="C2006" t="s">
        <v>53</v>
      </c>
      <c r="D2006" t="s">
        <v>272</v>
      </c>
      <c r="E2006">
        <v>22</v>
      </c>
      <c r="F2006">
        <v>2</v>
      </c>
      <c r="I2006" t="s">
        <v>47</v>
      </c>
      <c r="J2006" t="s">
        <v>48</v>
      </c>
    </row>
    <row r="2007" spans="1:13" x14ac:dyDescent="0.35">
      <c r="A2007" s="6">
        <v>45273</v>
      </c>
      <c r="B2007" t="s">
        <v>1097</v>
      </c>
      <c r="C2007" t="s">
        <v>53</v>
      </c>
      <c r="D2007" t="s">
        <v>272</v>
      </c>
      <c r="E2007">
        <v>22</v>
      </c>
      <c r="F2007">
        <v>2</v>
      </c>
      <c r="I2007" t="s">
        <v>47</v>
      </c>
      <c r="J2007" t="s">
        <v>48</v>
      </c>
    </row>
    <row r="2008" spans="1:13" x14ac:dyDescent="0.35">
      <c r="A2008" s="6">
        <v>45273</v>
      </c>
      <c r="B2008" t="s">
        <v>1098</v>
      </c>
      <c r="C2008" t="s">
        <v>130</v>
      </c>
      <c r="D2008" t="s">
        <v>1254</v>
      </c>
      <c r="E2008">
        <v>20</v>
      </c>
      <c r="F2008">
        <v>1</v>
      </c>
      <c r="I2008" t="s">
        <v>47</v>
      </c>
      <c r="J2008" t="s">
        <v>48</v>
      </c>
    </row>
    <row r="2009" spans="1:13" x14ac:dyDescent="0.35">
      <c r="A2009" s="6">
        <v>45273</v>
      </c>
      <c r="B2009" t="s">
        <v>1098</v>
      </c>
      <c r="C2009" t="s">
        <v>130</v>
      </c>
      <c r="D2009" t="s">
        <v>1254</v>
      </c>
      <c r="E2009">
        <v>20</v>
      </c>
      <c r="F2009">
        <v>1</v>
      </c>
      <c r="I2009" t="s">
        <v>47</v>
      </c>
      <c r="J2009" t="s">
        <v>48</v>
      </c>
    </row>
    <row r="2010" spans="1:13" x14ac:dyDescent="0.35">
      <c r="A2010" s="6">
        <v>45273</v>
      </c>
      <c r="B2010" t="s">
        <v>58</v>
      </c>
      <c r="C2010" t="s">
        <v>59</v>
      </c>
      <c r="D2010">
        <v>1</v>
      </c>
      <c r="E2010">
        <v>21</v>
      </c>
      <c r="F2010">
        <v>2</v>
      </c>
      <c r="I2010" t="s">
        <v>47</v>
      </c>
      <c r="J2010" t="s">
        <v>48</v>
      </c>
      <c r="M2010" t="s">
        <v>47</v>
      </c>
    </row>
    <row r="2011" spans="1:13" x14ac:dyDescent="0.35">
      <c r="A2011" s="6">
        <v>45273</v>
      </c>
      <c r="B2011" t="s">
        <v>623</v>
      </c>
      <c r="C2011" t="s">
        <v>46</v>
      </c>
      <c r="E2011">
        <v>20</v>
      </c>
      <c r="F2011">
        <v>3</v>
      </c>
      <c r="H2011" t="s">
        <v>47</v>
      </c>
      <c r="M2011" t="s">
        <v>47</v>
      </c>
    </row>
    <row r="2012" spans="1:13" x14ac:dyDescent="0.35">
      <c r="A2012" s="6">
        <v>45273</v>
      </c>
      <c r="B2012" t="s">
        <v>1099</v>
      </c>
      <c r="C2012" t="s">
        <v>53</v>
      </c>
      <c r="D2012">
        <v>5</v>
      </c>
      <c r="E2012">
        <v>12</v>
      </c>
      <c r="F2012">
        <v>2</v>
      </c>
      <c r="I2012" t="s">
        <v>47</v>
      </c>
      <c r="J2012" t="s">
        <v>946</v>
      </c>
    </row>
    <row r="2013" spans="1:13" x14ac:dyDescent="0.35">
      <c r="A2013" s="6">
        <v>45273</v>
      </c>
      <c r="B2013" t="s">
        <v>347</v>
      </c>
      <c r="C2013" t="s">
        <v>46</v>
      </c>
      <c r="E2013">
        <v>22</v>
      </c>
      <c r="F2013">
        <v>1</v>
      </c>
      <c r="H2013" t="s">
        <v>47</v>
      </c>
      <c r="M2013" t="s">
        <v>47</v>
      </c>
    </row>
    <row r="2014" spans="1:13" x14ac:dyDescent="0.35">
      <c r="A2014" s="6">
        <v>45273</v>
      </c>
      <c r="B2014" t="s">
        <v>140</v>
      </c>
      <c r="C2014" t="s">
        <v>53</v>
      </c>
      <c r="D2014" t="s">
        <v>1088</v>
      </c>
      <c r="E2014">
        <v>20</v>
      </c>
      <c r="F2014">
        <v>3</v>
      </c>
      <c r="I2014" t="s">
        <v>47</v>
      </c>
      <c r="J2014" t="s">
        <v>48</v>
      </c>
      <c r="M2014" t="s">
        <v>47</v>
      </c>
    </row>
    <row r="2015" spans="1:13" x14ac:dyDescent="0.35">
      <c r="A2015" s="6">
        <v>45273</v>
      </c>
      <c r="B2015" t="s">
        <v>225</v>
      </c>
      <c r="C2015" t="s">
        <v>225</v>
      </c>
      <c r="D2015" t="s">
        <v>446</v>
      </c>
      <c r="E2015">
        <v>2</v>
      </c>
      <c r="F2015">
        <v>1</v>
      </c>
      <c r="I2015" t="s">
        <v>47</v>
      </c>
      <c r="J2015" t="s">
        <v>48</v>
      </c>
    </row>
    <row r="2016" spans="1:13" x14ac:dyDescent="0.35">
      <c r="A2016" s="6">
        <v>45273</v>
      </c>
      <c r="B2016" t="s">
        <v>1100</v>
      </c>
      <c r="C2016" t="s">
        <v>64</v>
      </c>
      <c r="D2016" t="s">
        <v>585</v>
      </c>
      <c r="E2016">
        <v>12</v>
      </c>
      <c r="F2016">
        <v>3</v>
      </c>
      <c r="I2016" t="s">
        <v>47</v>
      </c>
      <c r="J2016" t="s">
        <v>48</v>
      </c>
      <c r="M2016" t="s">
        <v>47</v>
      </c>
    </row>
    <row r="2017" spans="1:13" x14ac:dyDescent="0.35">
      <c r="A2017" s="6">
        <v>45273</v>
      </c>
      <c r="B2017" t="s">
        <v>1101</v>
      </c>
      <c r="C2017" t="s">
        <v>64</v>
      </c>
      <c r="D2017" t="s">
        <v>585</v>
      </c>
      <c r="E2017">
        <v>12</v>
      </c>
      <c r="F2017">
        <v>2</v>
      </c>
      <c r="I2017" t="s">
        <v>47</v>
      </c>
      <c r="J2017" t="s">
        <v>48</v>
      </c>
    </row>
    <row r="2018" spans="1:13" x14ac:dyDescent="0.35">
      <c r="A2018" s="6">
        <v>45273</v>
      </c>
      <c r="B2018" t="s">
        <v>1102</v>
      </c>
      <c r="C2018" t="s">
        <v>64</v>
      </c>
      <c r="D2018" t="s">
        <v>585</v>
      </c>
      <c r="E2018">
        <v>20</v>
      </c>
      <c r="F2018">
        <v>4</v>
      </c>
      <c r="I2018" t="s">
        <v>47</v>
      </c>
      <c r="J2018" t="s">
        <v>48</v>
      </c>
      <c r="M2018" t="s">
        <v>47</v>
      </c>
    </row>
    <row r="2019" spans="1:13" x14ac:dyDescent="0.35">
      <c r="A2019" s="6">
        <v>45273</v>
      </c>
      <c r="B2019" t="s">
        <v>231</v>
      </c>
      <c r="C2019" t="s">
        <v>64</v>
      </c>
      <c r="D2019" t="s">
        <v>585</v>
      </c>
      <c r="E2019">
        <v>11</v>
      </c>
      <c r="F2019">
        <v>2</v>
      </c>
      <c r="I2019" t="s">
        <v>47</v>
      </c>
      <c r="J2019" t="s">
        <v>48</v>
      </c>
      <c r="M2019" t="s">
        <v>47</v>
      </c>
    </row>
    <row r="2020" spans="1:13" x14ac:dyDescent="0.35">
      <c r="A2020" s="6">
        <v>45273</v>
      </c>
      <c r="B2020" t="s">
        <v>1103</v>
      </c>
      <c r="C2020" t="s">
        <v>64</v>
      </c>
      <c r="D2020" t="s">
        <v>585</v>
      </c>
      <c r="E2020">
        <v>24</v>
      </c>
      <c r="F2020">
        <v>6</v>
      </c>
      <c r="I2020" t="s">
        <v>47</v>
      </c>
      <c r="J2020" t="s">
        <v>48</v>
      </c>
      <c r="M2020" t="s">
        <v>47</v>
      </c>
    </row>
    <row r="2021" spans="1:13" x14ac:dyDescent="0.35">
      <c r="A2021" s="6">
        <v>45273</v>
      </c>
      <c r="B2021" t="s">
        <v>1085</v>
      </c>
      <c r="C2021" t="s">
        <v>130</v>
      </c>
      <c r="D2021" t="s">
        <v>1440</v>
      </c>
      <c r="E2021">
        <v>14</v>
      </c>
      <c r="F2021">
        <v>1</v>
      </c>
      <c r="H2021" t="s">
        <v>47</v>
      </c>
    </row>
    <row r="2022" spans="1:13" x14ac:dyDescent="0.35">
      <c r="A2022" s="6">
        <v>45273</v>
      </c>
      <c r="B2022" t="s">
        <v>1104</v>
      </c>
      <c r="C2022" t="s">
        <v>46</v>
      </c>
      <c r="D2022">
        <v>8</v>
      </c>
      <c r="E2022">
        <v>23</v>
      </c>
      <c r="F2022">
        <v>2</v>
      </c>
      <c r="I2022" t="s">
        <v>47</v>
      </c>
      <c r="J2022" t="s">
        <v>1032</v>
      </c>
    </row>
    <row r="2023" spans="1:13" x14ac:dyDescent="0.35">
      <c r="A2023" s="6">
        <v>45273</v>
      </c>
      <c r="B2023" t="s">
        <v>1104</v>
      </c>
      <c r="C2023" t="s">
        <v>46</v>
      </c>
      <c r="D2023">
        <v>8</v>
      </c>
      <c r="E2023">
        <v>23</v>
      </c>
      <c r="F2023">
        <v>2</v>
      </c>
      <c r="I2023" t="s">
        <v>47</v>
      </c>
      <c r="J2023" t="s">
        <v>1032</v>
      </c>
    </row>
    <row r="2024" spans="1:13" x14ac:dyDescent="0.35">
      <c r="A2024" s="6">
        <v>45273</v>
      </c>
      <c r="B2024" t="s">
        <v>608</v>
      </c>
      <c r="C2024" t="s">
        <v>74</v>
      </c>
      <c r="D2024">
        <v>9</v>
      </c>
      <c r="E2024">
        <v>27</v>
      </c>
      <c r="F2024">
        <v>1</v>
      </c>
      <c r="I2024" t="s">
        <v>47</v>
      </c>
      <c r="J2024" t="s">
        <v>48</v>
      </c>
    </row>
    <row r="2025" spans="1:13" x14ac:dyDescent="0.35">
      <c r="A2025" s="6">
        <v>45273</v>
      </c>
      <c r="B2025" t="s">
        <v>608</v>
      </c>
      <c r="C2025" t="s">
        <v>74</v>
      </c>
      <c r="D2025">
        <v>9</v>
      </c>
      <c r="E2025">
        <v>27</v>
      </c>
      <c r="F2025">
        <v>1</v>
      </c>
      <c r="I2025" t="s">
        <v>47</v>
      </c>
      <c r="J2025" t="s">
        <v>48</v>
      </c>
    </row>
    <row r="2026" spans="1:13" x14ac:dyDescent="0.35">
      <c r="A2026" s="6">
        <v>45273</v>
      </c>
      <c r="B2026" t="s">
        <v>141</v>
      </c>
      <c r="C2026" t="s">
        <v>59</v>
      </c>
      <c r="D2026">
        <v>1</v>
      </c>
      <c r="E2026">
        <v>22</v>
      </c>
      <c r="F2026">
        <v>2</v>
      </c>
      <c r="I2026" t="s">
        <v>47</v>
      </c>
      <c r="J2026" t="s">
        <v>48</v>
      </c>
      <c r="M2026" t="s">
        <v>47</v>
      </c>
    </row>
    <row r="2027" spans="1:13" x14ac:dyDescent="0.35">
      <c r="A2027" s="6">
        <v>45273</v>
      </c>
      <c r="B2027" t="s">
        <v>1197</v>
      </c>
      <c r="C2027" t="s">
        <v>74</v>
      </c>
      <c r="D2027">
        <v>10</v>
      </c>
      <c r="E2027">
        <v>22</v>
      </c>
      <c r="F2027">
        <v>1</v>
      </c>
      <c r="I2027" t="s">
        <v>47</v>
      </c>
      <c r="J2027" t="s">
        <v>48</v>
      </c>
    </row>
    <row r="2028" spans="1:13" x14ac:dyDescent="0.35">
      <c r="A2028" s="6">
        <v>45273</v>
      </c>
      <c r="B2028" t="s">
        <v>1197</v>
      </c>
      <c r="C2028" t="s">
        <v>74</v>
      </c>
      <c r="D2028">
        <v>10</v>
      </c>
      <c r="E2028">
        <v>22</v>
      </c>
      <c r="F2028">
        <v>1</v>
      </c>
      <c r="I2028" t="s">
        <v>47</v>
      </c>
      <c r="J2028" t="s">
        <v>48</v>
      </c>
    </row>
    <row r="2029" spans="1:13" x14ac:dyDescent="0.35">
      <c r="A2029" s="6">
        <v>45274</v>
      </c>
      <c r="B2029" t="s">
        <v>99</v>
      </c>
      <c r="C2029" t="s">
        <v>53</v>
      </c>
      <c r="D2029">
        <v>4</v>
      </c>
      <c r="E2029">
        <v>21</v>
      </c>
      <c r="F2029">
        <v>2</v>
      </c>
      <c r="G2029" t="s">
        <v>833</v>
      </c>
      <c r="L2029" t="s">
        <v>47</v>
      </c>
      <c r="M2029" t="s">
        <v>47</v>
      </c>
    </row>
    <row r="2030" spans="1:13" x14ac:dyDescent="0.35">
      <c r="A2030" s="6">
        <v>45274</v>
      </c>
      <c r="B2030" t="s">
        <v>104</v>
      </c>
      <c r="C2030" t="s">
        <v>66</v>
      </c>
      <c r="E2030">
        <v>5</v>
      </c>
      <c r="F2030">
        <v>1</v>
      </c>
      <c r="G2030" t="s">
        <v>111</v>
      </c>
      <c r="M2030" t="s">
        <v>47</v>
      </c>
    </row>
    <row r="2031" spans="1:13" x14ac:dyDescent="0.35">
      <c r="A2031" s="6">
        <v>45274</v>
      </c>
      <c r="B2031" t="s">
        <v>99</v>
      </c>
      <c r="C2031" t="s">
        <v>53</v>
      </c>
      <c r="D2031">
        <v>4</v>
      </c>
      <c r="E2031">
        <v>21</v>
      </c>
      <c r="F2031">
        <v>2</v>
      </c>
      <c r="G2031" t="s">
        <v>833</v>
      </c>
      <c r="L2031" t="s">
        <v>47</v>
      </c>
      <c r="M2031" t="s">
        <v>47</v>
      </c>
    </row>
    <row r="2032" spans="1:13" x14ac:dyDescent="0.35">
      <c r="A2032" s="6">
        <v>45274</v>
      </c>
      <c r="B2032" t="s">
        <v>233</v>
      </c>
      <c r="C2032" t="s">
        <v>144</v>
      </c>
      <c r="D2032" t="s">
        <v>567</v>
      </c>
      <c r="E2032">
        <v>16</v>
      </c>
      <c r="F2032">
        <v>2</v>
      </c>
      <c r="G2032" t="s">
        <v>827</v>
      </c>
    </row>
    <row r="2033" spans="1:13" x14ac:dyDescent="0.35">
      <c r="A2033" s="6">
        <v>45274</v>
      </c>
      <c r="B2033" t="s">
        <v>376</v>
      </c>
      <c r="C2033" t="s">
        <v>53</v>
      </c>
      <c r="D2033">
        <v>5</v>
      </c>
      <c r="E2033">
        <v>25</v>
      </c>
      <c r="F2033">
        <v>2</v>
      </c>
      <c r="G2033" t="s">
        <v>833</v>
      </c>
      <c r="L2033" t="s">
        <v>47</v>
      </c>
      <c r="M2033" t="s">
        <v>47</v>
      </c>
    </row>
    <row r="2034" spans="1:13" x14ac:dyDescent="0.35">
      <c r="A2034" s="6">
        <v>45274</v>
      </c>
      <c r="B2034" t="s">
        <v>758</v>
      </c>
      <c r="C2034" t="s">
        <v>46</v>
      </c>
      <c r="D2034">
        <v>9</v>
      </c>
      <c r="E2034">
        <v>18</v>
      </c>
      <c r="F2034">
        <v>2</v>
      </c>
      <c r="I2034" t="s">
        <v>47</v>
      </c>
      <c r="J2034" t="s">
        <v>48</v>
      </c>
      <c r="M2034" t="s">
        <v>47</v>
      </c>
    </row>
    <row r="2035" spans="1:13" x14ac:dyDescent="0.35">
      <c r="A2035" s="6">
        <v>45274</v>
      </c>
      <c r="B2035" t="s">
        <v>584</v>
      </c>
      <c r="C2035" t="s">
        <v>64</v>
      </c>
      <c r="D2035" t="s">
        <v>585</v>
      </c>
      <c r="E2035">
        <v>8</v>
      </c>
      <c r="F2035">
        <v>3</v>
      </c>
      <c r="I2035" t="s">
        <v>47</v>
      </c>
      <c r="J2035" t="s">
        <v>48</v>
      </c>
      <c r="M2035" t="s">
        <v>47</v>
      </c>
    </row>
    <row r="2036" spans="1:13" x14ac:dyDescent="0.35">
      <c r="A2036" s="6">
        <v>45274</v>
      </c>
      <c r="B2036" t="s">
        <v>347</v>
      </c>
      <c r="C2036" t="s">
        <v>59</v>
      </c>
      <c r="D2036" t="s">
        <v>813</v>
      </c>
      <c r="E2036">
        <v>8</v>
      </c>
      <c r="F2036">
        <v>2</v>
      </c>
      <c r="I2036" t="s">
        <v>47</v>
      </c>
      <c r="J2036" t="s">
        <v>48</v>
      </c>
      <c r="M2036" t="s">
        <v>47</v>
      </c>
    </row>
    <row r="2037" spans="1:13" x14ac:dyDescent="0.35">
      <c r="A2037" s="6">
        <v>45274</v>
      </c>
      <c r="B2037" t="s">
        <v>1106</v>
      </c>
      <c r="C2037" t="s">
        <v>64</v>
      </c>
      <c r="D2037" t="s">
        <v>585</v>
      </c>
      <c r="E2037">
        <v>6</v>
      </c>
      <c r="F2037">
        <v>1</v>
      </c>
      <c r="I2037" t="s">
        <v>47</v>
      </c>
      <c r="J2037" t="s">
        <v>48</v>
      </c>
      <c r="M2037" t="s">
        <v>47</v>
      </c>
    </row>
    <row r="2038" spans="1:13" x14ac:dyDescent="0.35">
      <c r="A2038" s="6">
        <v>45274</v>
      </c>
      <c r="B2038" t="s">
        <v>1107</v>
      </c>
      <c r="C2038" t="s">
        <v>64</v>
      </c>
      <c r="D2038" t="s">
        <v>585</v>
      </c>
      <c r="E2038">
        <v>7</v>
      </c>
      <c r="F2038">
        <v>2</v>
      </c>
      <c r="I2038" t="s">
        <v>47</v>
      </c>
      <c r="M2038" t="s">
        <v>47</v>
      </c>
    </row>
    <row r="2039" spans="1:13" x14ac:dyDescent="0.35">
      <c r="A2039" s="6">
        <v>45274</v>
      </c>
      <c r="B2039" t="s">
        <v>1108</v>
      </c>
      <c r="C2039" t="s">
        <v>64</v>
      </c>
      <c r="D2039" t="s">
        <v>585</v>
      </c>
      <c r="E2039">
        <v>16</v>
      </c>
      <c r="F2039">
        <v>3</v>
      </c>
      <c r="I2039" t="s">
        <v>47</v>
      </c>
      <c r="J2039" t="s">
        <v>48</v>
      </c>
    </row>
    <row r="2040" spans="1:13" x14ac:dyDescent="0.35">
      <c r="A2040" s="6">
        <v>45274</v>
      </c>
      <c r="B2040" t="s">
        <v>1109</v>
      </c>
      <c r="C2040" t="s">
        <v>64</v>
      </c>
      <c r="D2040" t="s">
        <v>564</v>
      </c>
      <c r="E2040">
        <v>8</v>
      </c>
      <c r="F2040">
        <v>2</v>
      </c>
      <c r="I2040" t="s">
        <v>47</v>
      </c>
      <c r="J2040" t="s">
        <v>48</v>
      </c>
      <c r="M2040" t="s">
        <v>47</v>
      </c>
    </row>
    <row r="2041" spans="1:13" x14ac:dyDescent="0.35">
      <c r="A2041" s="6">
        <v>45274</v>
      </c>
      <c r="B2041" t="s">
        <v>1110</v>
      </c>
      <c r="C2041" t="s">
        <v>64</v>
      </c>
      <c r="D2041" t="s">
        <v>564</v>
      </c>
      <c r="E2041">
        <v>6</v>
      </c>
      <c r="F2041">
        <v>2</v>
      </c>
      <c r="I2041" t="s">
        <v>47</v>
      </c>
      <c r="J2041" t="s">
        <v>48</v>
      </c>
      <c r="M2041" t="s">
        <v>47</v>
      </c>
    </row>
    <row r="2042" spans="1:13" x14ac:dyDescent="0.35">
      <c r="A2042" s="6">
        <v>45274</v>
      </c>
      <c r="B2042" t="s">
        <v>1111</v>
      </c>
      <c r="C2042" t="s">
        <v>64</v>
      </c>
      <c r="D2042" t="s">
        <v>585</v>
      </c>
      <c r="E2042">
        <v>23</v>
      </c>
      <c r="F2042">
        <v>3</v>
      </c>
      <c r="I2042" t="s">
        <v>47</v>
      </c>
      <c r="J2042" t="s">
        <v>48</v>
      </c>
      <c r="M2042" t="s">
        <v>47</v>
      </c>
    </row>
    <row r="2043" spans="1:13" x14ac:dyDescent="0.35">
      <c r="A2043" s="6">
        <v>45274</v>
      </c>
      <c r="B2043" t="s">
        <v>415</v>
      </c>
      <c r="C2043" t="s">
        <v>64</v>
      </c>
      <c r="D2043" t="s">
        <v>585</v>
      </c>
      <c r="E2043">
        <v>8</v>
      </c>
      <c r="F2043">
        <v>2</v>
      </c>
      <c r="I2043" t="s">
        <v>47</v>
      </c>
      <c r="J2043" t="s">
        <v>48</v>
      </c>
      <c r="M2043" t="s">
        <v>47</v>
      </c>
    </row>
    <row r="2044" spans="1:13" x14ac:dyDescent="0.35">
      <c r="A2044" s="6">
        <v>45274</v>
      </c>
      <c r="B2044" t="s">
        <v>1112</v>
      </c>
      <c r="C2044" t="s">
        <v>46</v>
      </c>
      <c r="D2044">
        <v>10</v>
      </c>
      <c r="E2044">
        <v>19</v>
      </c>
      <c r="F2044">
        <v>3</v>
      </c>
      <c r="I2044" t="s">
        <v>47</v>
      </c>
      <c r="J2044" t="s">
        <v>48</v>
      </c>
    </row>
    <row r="2045" spans="1:13" x14ac:dyDescent="0.35">
      <c r="A2045" s="6">
        <v>45274</v>
      </c>
      <c r="B2045" t="s">
        <v>1112</v>
      </c>
      <c r="C2045" t="s">
        <v>46</v>
      </c>
      <c r="D2045">
        <v>10</v>
      </c>
      <c r="E2045">
        <v>19</v>
      </c>
      <c r="F2045">
        <v>3</v>
      </c>
      <c r="I2045" t="s">
        <v>47</v>
      </c>
      <c r="J2045" t="s">
        <v>48</v>
      </c>
    </row>
    <row r="2046" spans="1:13" x14ac:dyDescent="0.35">
      <c r="A2046" s="6">
        <v>45274</v>
      </c>
      <c r="B2046" t="s">
        <v>1113</v>
      </c>
      <c r="C2046" t="s">
        <v>53</v>
      </c>
      <c r="D2046">
        <v>4</v>
      </c>
      <c r="E2046">
        <v>3</v>
      </c>
      <c r="F2046">
        <v>2</v>
      </c>
      <c r="I2046" t="s">
        <v>47</v>
      </c>
      <c r="J2046" t="s">
        <v>48</v>
      </c>
    </row>
    <row r="2047" spans="1:13" x14ac:dyDescent="0.35">
      <c r="A2047" s="6">
        <v>45274</v>
      </c>
      <c r="B2047" t="s">
        <v>1114</v>
      </c>
      <c r="C2047" t="s">
        <v>50</v>
      </c>
      <c r="D2047">
        <v>9</v>
      </c>
      <c r="E2047">
        <v>19</v>
      </c>
      <c r="F2047">
        <v>2</v>
      </c>
      <c r="I2047" t="s">
        <v>47</v>
      </c>
      <c r="J2047" t="s">
        <v>48</v>
      </c>
    </row>
    <row r="2048" spans="1:13" x14ac:dyDescent="0.35">
      <c r="A2048" s="6">
        <v>45274</v>
      </c>
      <c r="B2048" t="s">
        <v>1114</v>
      </c>
      <c r="C2048" t="s">
        <v>50</v>
      </c>
      <c r="D2048">
        <v>8</v>
      </c>
      <c r="E2048">
        <v>21</v>
      </c>
      <c r="F2048">
        <v>2</v>
      </c>
      <c r="I2048" t="s">
        <v>47</v>
      </c>
      <c r="J2048" t="s">
        <v>48</v>
      </c>
    </row>
    <row r="2049" spans="1:13" x14ac:dyDescent="0.35">
      <c r="A2049" s="6">
        <v>45274</v>
      </c>
      <c r="B2049" t="s">
        <v>1114</v>
      </c>
      <c r="C2049" t="s">
        <v>50</v>
      </c>
      <c r="D2049">
        <v>7</v>
      </c>
      <c r="E2049">
        <v>20</v>
      </c>
      <c r="F2049">
        <v>2</v>
      </c>
      <c r="I2049" t="s">
        <v>47</v>
      </c>
      <c r="J2049" t="s">
        <v>48</v>
      </c>
    </row>
    <row r="2050" spans="1:13" x14ac:dyDescent="0.35">
      <c r="A2050" s="6">
        <v>45274</v>
      </c>
      <c r="B2050" t="s">
        <v>225</v>
      </c>
      <c r="C2050" t="s">
        <v>225</v>
      </c>
      <c r="D2050" t="s">
        <v>272</v>
      </c>
      <c r="E2050">
        <v>4</v>
      </c>
      <c r="F2050">
        <v>2</v>
      </c>
      <c r="I2050" t="s">
        <v>47</v>
      </c>
      <c r="J2050" t="s">
        <v>48</v>
      </c>
    </row>
    <row r="2051" spans="1:13" x14ac:dyDescent="0.35">
      <c r="A2051" s="6">
        <v>45274</v>
      </c>
      <c r="B2051" t="s">
        <v>1115</v>
      </c>
      <c r="C2051" t="s">
        <v>130</v>
      </c>
      <c r="D2051" t="s">
        <v>158</v>
      </c>
      <c r="E2051">
        <v>5</v>
      </c>
      <c r="F2051">
        <v>2</v>
      </c>
      <c r="I2051" t="s">
        <v>47</v>
      </c>
      <c r="J2051" t="s">
        <v>48</v>
      </c>
    </row>
    <row r="2052" spans="1:13" x14ac:dyDescent="0.35">
      <c r="A2052" s="6">
        <v>45274</v>
      </c>
      <c r="B2052" t="s">
        <v>150</v>
      </c>
      <c r="C2052" t="s">
        <v>59</v>
      </c>
      <c r="D2052">
        <v>3</v>
      </c>
      <c r="E2052">
        <v>27</v>
      </c>
      <c r="F2052">
        <v>4</v>
      </c>
      <c r="I2052" t="s">
        <v>47</v>
      </c>
      <c r="J2052" t="s">
        <v>48</v>
      </c>
      <c r="M2052" t="s">
        <v>47</v>
      </c>
    </row>
    <row r="2053" spans="1:13" x14ac:dyDescent="0.35">
      <c r="A2053" s="6">
        <v>45274</v>
      </c>
      <c r="B2053" t="s">
        <v>150</v>
      </c>
      <c r="C2053" t="s">
        <v>53</v>
      </c>
      <c r="D2053">
        <v>4</v>
      </c>
      <c r="E2053">
        <v>24</v>
      </c>
      <c r="F2053">
        <v>5</v>
      </c>
      <c r="I2053" t="s">
        <v>47</v>
      </c>
      <c r="J2053" t="s">
        <v>48</v>
      </c>
      <c r="M2053" t="s">
        <v>47</v>
      </c>
    </row>
    <row r="2054" spans="1:13" x14ac:dyDescent="0.35">
      <c r="A2054" s="6">
        <v>45274</v>
      </c>
      <c r="B2054" t="s">
        <v>507</v>
      </c>
      <c r="C2054" t="s">
        <v>46</v>
      </c>
      <c r="D2054">
        <v>7</v>
      </c>
      <c r="E2054">
        <v>23</v>
      </c>
      <c r="F2054">
        <v>2</v>
      </c>
      <c r="I2054" t="s">
        <v>47</v>
      </c>
      <c r="J2054" t="s">
        <v>48</v>
      </c>
      <c r="M2054" t="s">
        <v>47</v>
      </c>
    </row>
    <row r="2055" spans="1:13" x14ac:dyDescent="0.35">
      <c r="A2055" s="6">
        <v>45274</v>
      </c>
      <c r="B2055" t="s">
        <v>99</v>
      </c>
      <c r="C2055" t="s">
        <v>53</v>
      </c>
      <c r="D2055">
        <v>4</v>
      </c>
      <c r="E2055">
        <v>19</v>
      </c>
      <c r="F2055">
        <v>1</v>
      </c>
      <c r="I2055" t="s">
        <v>47</v>
      </c>
      <c r="M2055" t="s">
        <v>47</v>
      </c>
    </row>
    <row r="2056" spans="1:13" x14ac:dyDescent="0.35">
      <c r="A2056" s="6">
        <v>45274</v>
      </c>
      <c r="B2056" t="s">
        <v>1116</v>
      </c>
      <c r="C2056" t="s">
        <v>46</v>
      </c>
      <c r="D2056">
        <v>7</v>
      </c>
      <c r="E2056">
        <v>29</v>
      </c>
      <c r="F2056">
        <v>5</v>
      </c>
      <c r="H2056" t="s">
        <v>47</v>
      </c>
    </row>
    <row r="2057" spans="1:13" x14ac:dyDescent="0.35">
      <c r="A2057" s="6">
        <v>45274</v>
      </c>
      <c r="B2057" t="s">
        <v>141</v>
      </c>
      <c r="C2057" t="s">
        <v>59</v>
      </c>
      <c r="D2057">
        <v>1</v>
      </c>
      <c r="E2057">
        <v>18</v>
      </c>
      <c r="F2057">
        <v>3</v>
      </c>
      <c r="I2057" t="s">
        <v>47</v>
      </c>
      <c r="J2057" t="s">
        <v>48</v>
      </c>
      <c r="M2057" t="s">
        <v>47</v>
      </c>
    </row>
    <row r="2058" spans="1:13" x14ac:dyDescent="0.35">
      <c r="A2058" s="6">
        <v>45274</v>
      </c>
      <c r="B2058" t="s">
        <v>141</v>
      </c>
      <c r="C2058" t="s">
        <v>59</v>
      </c>
      <c r="D2058">
        <v>1</v>
      </c>
      <c r="E2058">
        <v>23</v>
      </c>
      <c r="F2058">
        <v>3</v>
      </c>
      <c r="I2058" t="s">
        <v>47</v>
      </c>
      <c r="J2058" t="s">
        <v>48</v>
      </c>
      <c r="M2058" t="s">
        <v>47</v>
      </c>
    </row>
    <row r="2059" spans="1:13" x14ac:dyDescent="0.35">
      <c r="A2059" s="6">
        <v>45274</v>
      </c>
      <c r="B2059" t="s">
        <v>247</v>
      </c>
      <c r="C2059" t="s">
        <v>59</v>
      </c>
      <c r="D2059">
        <v>0</v>
      </c>
      <c r="E2059">
        <v>22</v>
      </c>
      <c r="F2059">
        <v>3</v>
      </c>
      <c r="I2059" t="s">
        <v>47</v>
      </c>
      <c r="M2059" t="s">
        <v>47</v>
      </c>
    </row>
    <row r="2060" spans="1:13" x14ac:dyDescent="0.35">
      <c r="A2060" s="6">
        <v>45274</v>
      </c>
      <c r="B2060" t="s">
        <v>623</v>
      </c>
      <c r="C2060" t="s">
        <v>53</v>
      </c>
      <c r="D2060">
        <v>6</v>
      </c>
      <c r="E2060">
        <v>25</v>
      </c>
      <c r="F2060">
        <v>2</v>
      </c>
      <c r="I2060" t="s">
        <v>47</v>
      </c>
      <c r="J2060" t="s">
        <v>48</v>
      </c>
      <c r="M2060" t="s">
        <v>47</v>
      </c>
    </row>
    <row r="2061" spans="1:13" x14ac:dyDescent="0.35">
      <c r="A2061" s="6">
        <v>45274</v>
      </c>
      <c r="B2061" t="s">
        <v>155</v>
      </c>
      <c r="C2061" t="s">
        <v>59</v>
      </c>
      <c r="D2061">
        <v>1</v>
      </c>
      <c r="E2061">
        <v>25</v>
      </c>
      <c r="F2061">
        <v>3</v>
      </c>
      <c r="I2061" t="s">
        <v>47</v>
      </c>
      <c r="J2061" t="s">
        <v>48</v>
      </c>
    </row>
    <row r="2062" spans="1:13" x14ac:dyDescent="0.35">
      <c r="A2062" s="6">
        <v>45274</v>
      </c>
      <c r="B2062" t="s">
        <v>980</v>
      </c>
      <c r="C2062" t="s">
        <v>130</v>
      </c>
      <c r="E2062">
        <v>15</v>
      </c>
      <c r="F2062">
        <v>2</v>
      </c>
      <c r="I2062" t="s">
        <v>47</v>
      </c>
      <c r="J2062" t="s">
        <v>48</v>
      </c>
    </row>
    <row r="2063" spans="1:13" x14ac:dyDescent="0.35">
      <c r="A2063" s="6">
        <v>45274</v>
      </c>
      <c r="B2063" t="s">
        <v>172</v>
      </c>
      <c r="C2063" t="s">
        <v>59</v>
      </c>
      <c r="D2063">
        <v>2</v>
      </c>
      <c r="E2063">
        <v>19</v>
      </c>
      <c r="F2063">
        <v>3</v>
      </c>
      <c r="I2063" t="s">
        <v>47</v>
      </c>
      <c r="J2063" t="s">
        <v>48</v>
      </c>
      <c r="M2063" t="s">
        <v>47</v>
      </c>
    </row>
    <row r="2064" spans="1:13" x14ac:dyDescent="0.35">
      <c r="A2064" s="6">
        <v>45274</v>
      </c>
      <c r="B2064" t="s">
        <v>172</v>
      </c>
      <c r="C2064" t="s">
        <v>59</v>
      </c>
      <c r="D2064">
        <v>2</v>
      </c>
      <c r="E2064">
        <v>14</v>
      </c>
      <c r="F2064">
        <v>3</v>
      </c>
      <c r="I2064" t="s">
        <v>47</v>
      </c>
      <c r="J2064" t="s">
        <v>48</v>
      </c>
      <c r="M2064" t="s">
        <v>47</v>
      </c>
    </row>
    <row r="2065" spans="1:13" x14ac:dyDescent="0.35">
      <c r="A2065" s="6">
        <v>45274</v>
      </c>
      <c r="B2065" t="s">
        <v>911</v>
      </c>
      <c r="C2065" t="s">
        <v>53</v>
      </c>
      <c r="D2065">
        <v>4</v>
      </c>
      <c r="E2065">
        <v>20</v>
      </c>
      <c r="F2065">
        <v>2</v>
      </c>
      <c r="I2065" t="s">
        <v>47</v>
      </c>
      <c r="J2065" t="s">
        <v>48</v>
      </c>
    </row>
    <row r="2066" spans="1:13" x14ac:dyDescent="0.35">
      <c r="A2066" s="6">
        <v>45274</v>
      </c>
      <c r="B2066" t="s">
        <v>551</v>
      </c>
      <c r="C2066" t="s">
        <v>46</v>
      </c>
      <c r="D2066" t="s">
        <v>204</v>
      </c>
      <c r="E2066">
        <v>21</v>
      </c>
      <c r="F2066">
        <v>4</v>
      </c>
      <c r="I2066" t="s">
        <v>47</v>
      </c>
    </row>
    <row r="2067" spans="1:13" x14ac:dyDescent="0.35">
      <c r="A2067" s="6">
        <v>45274</v>
      </c>
      <c r="B2067" t="s">
        <v>931</v>
      </c>
      <c r="C2067" t="s">
        <v>130</v>
      </c>
      <c r="D2067" t="s">
        <v>784</v>
      </c>
      <c r="E2067">
        <v>23</v>
      </c>
      <c r="F2067">
        <v>2</v>
      </c>
      <c r="H2067" t="s">
        <v>47</v>
      </c>
    </row>
    <row r="2068" spans="1:13" x14ac:dyDescent="0.35">
      <c r="A2068" s="6">
        <v>45274</v>
      </c>
      <c r="B2068" t="s">
        <v>1210</v>
      </c>
      <c r="C2068" t="s">
        <v>64</v>
      </c>
      <c r="D2068" t="s">
        <v>585</v>
      </c>
      <c r="E2068">
        <v>19</v>
      </c>
      <c r="F2068">
        <v>3</v>
      </c>
      <c r="I2068" t="s">
        <v>47</v>
      </c>
      <c r="J2068" t="s">
        <v>48</v>
      </c>
      <c r="M2068" t="s">
        <v>47</v>
      </c>
    </row>
    <row r="2069" spans="1:13" x14ac:dyDescent="0.35">
      <c r="A2069" s="6">
        <v>45274</v>
      </c>
      <c r="B2069" t="s">
        <v>1210</v>
      </c>
      <c r="C2069" t="s">
        <v>64</v>
      </c>
      <c r="D2069" t="s">
        <v>585</v>
      </c>
      <c r="E2069">
        <v>19</v>
      </c>
      <c r="F2069">
        <v>3</v>
      </c>
      <c r="I2069" t="s">
        <v>47</v>
      </c>
      <c r="J2069" t="s">
        <v>48</v>
      </c>
      <c r="M2069" t="s">
        <v>47</v>
      </c>
    </row>
    <row r="2070" spans="1:13" x14ac:dyDescent="0.35">
      <c r="A2070" s="6">
        <v>45274</v>
      </c>
      <c r="B2070" t="s">
        <v>650</v>
      </c>
      <c r="C2070" t="s">
        <v>53</v>
      </c>
      <c r="D2070">
        <v>6</v>
      </c>
      <c r="E2070">
        <v>19</v>
      </c>
      <c r="F2070">
        <v>2</v>
      </c>
      <c r="I2070" t="s">
        <v>47</v>
      </c>
      <c r="J2070" t="s">
        <v>48</v>
      </c>
      <c r="M2070" t="s">
        <v>47</v>
      </c>
    </row>
    <row r="2071" spans="1:13" x14ac:dyDescent="0.35">
      <c r="A2071" s="6">
        <v>45274</v>
      </c>
      <c r="B2071" t="s">
        <v>1211</v>
      </c>
      <c r="C2071" t="s">
        <v>46</v>
      </c>
      <c r="D2071">
        <v>7</v>
      </c>
      <c r="E2071">
        <v>20</v>
      </c>
      <c r="F2071">
        <v>2</v>
      </c>
      <c r="I2071" t="s">
        <v>47</v>
      </c>
      <c r="J2071" t="s">
        <v>946</v>
      </c>
    </row>
    <row r="2072" spans="1:13" x14ac:dyDescent="0.35">
      <c r="A2072" s="6">
        <v>45274</v>
      </c>
      <c r="B2072" t="s">
        <v>1211</v>
      </c>
      <c r="C2072" t="s">
        <v>46</v>
      </c>
      <c r="D2072">
        <v>7</v>
      </c>
      <c r="E2072">
        <v>20</v>
      </c>
      <c r="F2072">
        <v>2</v>
      </c>
      <c r="I2072" t="s">
        <v>47</v>
      </c>
      <c r="J2072" t="s">
        <v>946</v>
      </c>
    </row>
    <row r="2073" spans="1:13" x14ac:dyDescent="0.35">
      <c r="A2073" s="6">
        <v>45274</v>
      </c>
      <c r="B2073" t="s">
        <v>1212</v>
      </c>
      <c r="C2073" t="s">
        <v>130</v>
      </c>
      <c r="D2073" t="s">
        <v>158</v>
      </c>
      <c r="E2073">
        <v>4</v>
      </c>
      <c r="F2073">
        <v>1</v>
      </c>
      <c r="I2073" t="s">
        <v>47</v>
      </c>
      <c r="J2073" t="s">
        <v>48</v>
      </c>
    </row>
    <row r="2074" spans="1:13" x14ac:dyDescent="0.35">
      <c r="A2074" s="6">
        <v>45274</v>
      </c>
      <c r="B2074" t="s">
        <v>1213</v>
      </c>
      <c r="C2074" t="s">
        <v>46</v>
      </c>
      <c r="D2074" t="s">
        <v>204</v>
      </c>
      <c r="E2074">
        <v>5</v>
      </c>
      <c r="F2074">
        <v>3</v>
      </c>
      <c r="I2074" t="s">
        <v>47</v>
      </c>
      <c r="J2074" t="s">
        <v>48</v>
      </c>
    </row>
    <row r="2075" spans="1:13" x14ac:dyDescent="0.35">
      <c r="A2075" s="6">
        <v>45274</v>
      </c>
      <c r="B2075" t="s">
        <v>1027</v>
      </c>
      <c r="C2075" t="s">
        <v>46</v>
      </c>
      <c r="D2075" t="s">
        <v>239</v>
      </c>
      <c r="E2075">
        <v>18</v>
      </c>
      <c r="F2075">
        <v>7</v>
      </c>
      <c r="I2075" t="s">
        <v>47</v>
      </c>
      <c r="J2075" t="s">
        <v>48</v>
      </c>
    </row>
    <row r="2076" spans="1:13" x14ac:dyDescent="0.35">
      <c r="A2076" s="6">
        <v>45274</v>
      </c>
      <c r="B2076" t="s">
        <v>225</v>
      </c>
      <c r="C2076" t="s">
        <v>225</v>
      </c>
      <c r="D2076" t="s">
        <v>723</v>
      </c>
      <c r="E2076">
        <v>3</v>
      </c>
      <c r="F2076">
        <v>3</v>
      </c>
      <c r="I2076" t="s">
        <v>47</v>
      </c>
      <c r="J2076" t="s">
        <v>48</v>
      </c>
    </row>
    <row r="2077" spans="1:13" x14ac:dyDescent="0.35">
      <c r="A2077" s="6">
        <v>45274</v>
      </c>
      <c r="B2077" t="s">
        <v>1023</v>
      </c>
      <c r="C2077" t="s">
        <v>53</v>
      </c>
      <c r="D2077">
        <v>5</v>
      </c>
      <c r="E2077">
        <v>21</v>
      </c>
      <c r="F2077">
        <v>1</v>
      </c>
      <c r="I2077" t="s">
        <v>47</v>
      </c>
      <c r="J2077" t="s">
        <v>48</v>
      </c>
    </row>
    <row r="2078" spans="1:13" x14ac:dyDescent="0.35">
      <c r="A2078" s="6">
        <v>45274</v>
      </c>
      <c r="B2078" t="s">
        <v>1023</v>
      </c>
      <c r="C2078" t="s">
        <v>53</v>
      </c>
      <c r="D2078">
        <v>5</v>
      </c>
      <c r="E2078">
        <v>21</v>
      </c>
      <c r="F2078">
        <v>1</v>
      </c>
      <c r="I2078" t="s">
        <v>47</v>
      </c>
      <c r="J2078" t="s">
        <v>48</v>
      </c>
    </row>
    <row r="2079" spans="1:13" x14ac:dyDescent="0.35">
      <c r="A2079" s="6">
        <v>45274</v>
      </c>
      <c r="B2079" t="s">
        <v>841</v>
      </c>
      <c r="C2079" t="s">
        <v>53</v>
      </c>
      <c r="D2079" t="s">
        <v>486</v>
      </c>
      <c r="E2079">
        <v>8</v>
      </c>
      <c r="F2079">
        <v>2</v>
      </c>
      <c r="I2079" t="s">
        <v>47</v>
      </c>
      <c r="J2079" t="s">
        <v>48</v>
      </c>
      <c r="M2079" t="s">
        <v>47</v>
      </c>
    </row>
    <row r="2080" spans="1:13" x14ac:dyDescent="0.35">
      <c r="A2080" s="6">
        <v>45274</v>
      </c>
      <c r="B2080" t="s">
        <v>1162</v>
      </c>
      <c r="C2080" t="s">
        <v>53</v>
      </c>
      <c r="D2080">
        <v>5</v>
      </c>
      <c r="E2080">
        <v>25</v>
      </c>
      <c r="F2080">
        <v>2</v>
      </c>
      <c r="I2080" t="s">
        <v>47</v>
      </c>
      <c r="J2080" t="s">
        <v>946</v>
      </c>
    </row>
    <row r="2081" spans="1:13" x14ac:dyDescent="0.35">
      <c r="A2081" s="6">
        <v>45274</v>
      </c>
      <c r="B2081" t="s">
        <v>1162</v>
      </c>
      <c r="C2081" t="s">
        <v>53</v>
      </c>
      <c r="D2081">
        <v>5</v>
      </c>
      <c r="E2081">
        <v>25</v>
      </c>
      <c r="F2081">
        <v>2</v>
      </c>
      <c r="I2081" t="s">
        <v>47</v>
      </c>
      <c r="J2081" t="s">
        <v>946</v>
      </c>
    </row>
    <row r="2082" spans="1:13" x14ac:dyDescent="0.35">
      <c r="A2082" s="6">
        <v>45274</v>
      </c>
      <c r="B2082" t="s">
        <v>1162</v>
      </c>
      <c r="C2082" t="s">
        <v>53</v>
      </c>
      <c r="D2082">
        <v>5</v>
      </c>
      <c r="E2082">
        <v>25</v>
      </c>
      <c r="F2082">
        <v>2</v>
      </c>
      <c r="I2082" t="s">
        <v>47</v>
      </c>
      <c r="J2082" t="s">
        <v>946</v>
      </c>
    </row>
    <row r="2083" spans="1:13" x14ac:dyDescent="0.35">
      <c r="A2083" s="6">
        <v>45274</v>
      </c>
      <c r="B2083" t="s">
        <v>1162</v>
      </c>
      <c r="C2083" t="s">
        <v>53</v>
      </c>
      <c r="D2083">
        <v>5</v>
      </c>
      <c r="E2083">
        <v>25</v>
      </c>
      <c r="F2083">
        <v>2</v>
      </c>
      <c r="I2083" t="s">
        <v>47</v>
      </c>
      <c r="J2083" t="s">
        <v>946</v>
      </c>
    </row>
    <row r="2084" spans="1:13" x14ac:dyDescent="0.35">
      <c r="A2084" s="6">
        <v>45274</v>
      </c>
      <c r="B2084" t="s">
        <v>1162</v>
      </c>
      <c r="C2084" t="s">
        <v>53</v>
      </c>
      <c r="D2084">
        <v>5</v>
      </c>
      <c r="E2084">
        <v>25</v>
      </c>
      <c r="F2084">
        <v>2</v>
      </c>
      <c r="I2084" t="s">
        <v>47</v>
      </c>
      <c r="J2084" t="s">
        <v>946</v>
      </c>
    </row>
    <row r="2085" spans="1:13" x14ac:dyDescent="0.35">
      <c r="A2085" s="6">
        <v>45274</v>
      </c>
      <c r="B2085" t="s">
        <v>80</v>
      </c>
      <c r="C2085" t="s">
        <v>59</v>
      </c>
      <c r="D2085">
        <v>1</v>
      </c>
      <c r="E2085">
        <v>3</v>
      </c>
      <c r="F2085">
        <v>2</v>
      </c>
      <c r="I2085" t="s">
        <v>47</v>
      </c>
      <c r="J2085" t="s">
        <v>48</v>
      </c>
      <c r="M2085" t="s">
        <v>47</v>
      </c>
    </row>
    <row r="2086" spans="1:13" x14ac:dyDescent="0.35">
      <c r="A2086" s="6">
        <v>45274</v>
      </c>
      <c r="B2086" t="s">
        <v>1176</v>
      </c>
      <c r="C2086" t="s">
        <v>53</v>
      </c>
      <c r="D2086">
        <v>3</v>
      </c>
      <c r="E2086">
        <v>19</v>
      </c>
      <c r="F2086">
        <v>2</v>
      </c>
      <c r="I2086" t="s">
        <v>47</v>
      </c>
      <c r="J2086" t="s">
        <v>48</v>
      </c>
      <c r="M2086" t="s">
        <v>47</v>
      </c>
    </row>
    <row r="2087" spans="1:13" x14ac:dyDescent="0.35">
      <c r="A2087" s="6">
        <v>45274</v>
      </c>
      <c r="B2087" t="s">
        <v>1224</v>
      </c>
      <c r="C2087" t="s">
        <v>121</v>
      </c>
      <c r="D2087" t="s">
        <v>560</v>
      </c>
      <c r="E2087">
        <v>25</v>
      </c>
      <c r="F2087">
        <v>2</v>
      </c>
      <c r="I2087" t="s">
        <v>47</v>
      </c>
      <c r="J2087" t="s">
        <v>48</v>
      </c>
    </row>
    <row r="2088" spans="1:13" x14ac:dyDescent="0.35">
      <c r="A2088" s="6">
        <v>45274</v>
      </c>
      <c r="B2088" t="s">
        <v>1224</v>
      </c>
      <c r="C2088" t="s">
        <v>121</v>
      </c>
      <c r="D2088" t="s">
        <v>560</v>
      </c>
      <c r="E2088">
        <v>25</v>
      </c>
      <c r="F2088">
        <v>2</v>
      </c>
      <c r="I2088" t="s">
        <v>47</v>
      </c>
      <c r="J2088" t="s">
        <v>48</v>
      </c>
    </row>
    <row r="2089" spans="1:13" x14ac:dyDescent="0.35">
      <c r="A2089" s="6">
        <v>45275</v>
      </c>
      <c r="B2089" t="s">
        <v>845</v>
      </c>
      <c r="C2089" t="s">
        <v>46</v>
      </c>
      <c r="D2089" t="s">
        <v>846</v>
      </c>
      <c r="E2089">
        <v>10</v>
      </c>
      <c r="F2089">
        <v>3</v>
      </c>
      <c r="G2089" t="s">
        <v>827</v>
      </c>
      <c r="K2089" t="s">
        <v>47</v>
      </c>
    </row>
    <row r="2090" spans="1:13" x14ac:dyDescent="0.35">
      <c r="A2090" s="6">
        <v>45275</v>
      </c>
      <c r="B2090" t="s">
        <v>911</v>
      </c>
      <c r="C2090" t="s">
        <v>53</v>
      </c>
      <c r="D2090">
        <v>4</v>
      </c>
      <c r="E2090">
        <v>20</v>
      </c>
      <c r="F2090">
        <v>2</v>
      </c>
      <c r="G2090" t="s">
        <v>827</v>
      </c>
    </row>
    <row r="2091" spans="1:13" x14ac:dyDescent="0.35">
      <c r="A2091" s="6">
        <v>45275</v>
      </c>
      <c r="B2091" t="s">
        <v>911</v>
      </c>
      <c r="C2091" t="s">
        <v>53</v>
      </c>
      <c r="D2091">
        <v>4</v>
      </c>
      <c r="E2091">
        <v>20</v>
      </c>
      <c r="F2091">
        <v>2</v>
      </c>
      <c r="G2091" t="s">
        <v>827</v>
      </c>
    </row>
    <row r="2092" spans="1:13" x14ac:dyDescent="0.35">
      <c r="A2092" s="6">
        <v>45275</v>
      </c>
      <c r="B2092" t="s">
        <v>911</v>
      </c>
      <c r="C2092" t="s">
        <v>53</v>
      </c>
      <c r="D2092">
        <v>4</v>
      </c>
      <c r="E2092">
        <v>20</v>
      </c>
      <c r="F2092">
        <v>2</v>
      </c>
      <c r="G2092" t="s">
        <v>827</v>
      </c>
    </row>
    <row r="2093" spans="1:13" x14ac:dyDescent="0.35">
      <c r="A2093" s="6">
        <v>45275</v>
      </c>
      <c r="B2093" t="s">
        <v>1192</v>
      </c>
      <c r="C2093" t="s">
        <v>59</v>
      </c>
      <c r="D2093">
        <v>0</v>
      </c>
      <c r="E2093">
        <v>24</v>
      </c>
      <c r="F2093">
        <v>3</v>
      </c>
      <c r="I2093" t="s">
        <v>47</v>
      </c>
      <c r="J2093" t="s">
        <v>48</v>
      </c>
      <c r="M2093" t="s">
        <v>47</v>
      </c>
    </row>
    <row r="2094" spans="1:13" x14ac:dyDescent="0.35">
      <c r="A2094" s="6">
        <v>45275</v>
      </c>
      <c r="B2094" t="s">
        <v>1192</v>
      </c>
      <c r="C2094" t="s">
        <v>59</v>
      </c>
      <c r="D2094">
        <v>0</v>
      </c>
      <c r="E2094">
        <v>24</v>
      </c>
      <c r="F2094">
        <v>3</v>
      </c>
      <c r="I2094" t="s">
        <v>47</v>
      </c>
      <c r="J2094" t="s">
        <v>48</v>
      </c>
      <c r="M2094" t="s">
        <v>47</v>
      </c>
    </row>
    <row r="2095" spans="1:13" x14ac:dyDescent="0.35">
      <c r="A2095" s="6">
        <v>45275</v>
      </c>
      <c r="B2095" t="s">
        <v>1193</v>
      </c>
      <c r="C2095" t="s">
        <v>64</v>
      </c>
      <c r="D2095" t="s">
        <v>564</v>
      </c>
      <c r="E2095">
        <v>4</v>
      </c>
      <c r="F2095">
        <v>2</v>
      </c>
      <c r="I2095" t="s">
        <v>47</v>
      </c>
      <c r="J2095" t="s">
        <v>48</v>
      </c>
      <c r="M2095" t="s">
        <v>47</v>
      </c>
    </row>
    <row r="2096" spans="1:13" x14ac:dyDescent="0.35">
      <c r="A2096" s="6">
        <v>45275</v>
      </c>
      <c r="B2096" t="s">
        <v>725</v>
      </c>
      <c r="C2096" t="s">
        <v>130</v>
      </c>
      <c r="D2096" t="s">
        <v>1437</v>
      </c>
      <c r="E2096">
        <v>25</v>
      </c>
      <c r="F2096">
        <v>1</v>
      </c>
      <c r="I2096" t="s">
        <v>47</v>
      </c>
      <c r="J2096" t="s">
        <v>48</v>
      </c>
      <c r="M2096" t="s">
        <v>47</v>
      </c>
    </row>
    <row r="2097" spans="1:13" x14ac:dyDescent="0.35">
      <c r="A2097" s="6">
        <v>45275</v>
      </c>
      <c r="B2097" t="s">
        <v>725</v>
      </c>
      <c r="C2097" t="s">
        <v>130</v>
      </c>
      <c r="D2097" t="s">
        <v>1437</v>
      </c>
      <c r="E2097">
        <v>25</v>
      </c>
      <c r="F2097">
        <v>1</v>
      </c>
      <c r="I2097" t="s">
        <v>47</v>
      </c>
      <c r="J2097" t="s">
        <v>48</v>
      </c>
      <c r="M2097" t="s">
        <v>47</v>
      </c>
    </row>
    <row r="2098" spans="1:13" x14ac:dyDescent="0.35">
      <c r="A2098" s="6">
        <v>45275</v>
      </c>
      <c r="B2098" t="s">
        <v>172</v>
      </c>
      <c r="C2098" t="s">
        <v>59</v>
      </c>
      <c r="D2098">
        <v>2</v>
      </c>
      <c r="E2098">
        <v>19</v>
      </c>
      <c r="F2098">
        <v>3</v>
      </c>
      <c r="I2098" t="s">
        <v>47</v>
      </c>
      <c r="J2098" t="s">
        <v>48</v>
      </c>
      <c r="M2098" t="s">
        <v>47</v>
      </c>
    </row>
    <row r="2099" spans="1:13" x14ac:dyDescent="0.35">
      <c r="A2099" s="6">
        <v>45275</v>
      </c>
      <c r="B2099" t="s">
        <v>1194</v>
      </c>
      <c r="C2099" t="s">
        <v>46</v>
      </c>
      <c r="D2099">
        <v>7</v>
      </c>
      <c r="E2099">
        <v>12</v>
      </c>
      <c r="F2099">
        <v>3</v>
      </c>
      <c r="I2099" t="s">
        <v>47</v>
      </c>
      <c r="J2099" t="s">
        <v>48</v>
      </c>
      <c r="M2099" t="s">
        <v>47</v>
      </c>
    </row>
    <row r="2100" spans="1:13" x14ac:dyDescent="0.35">
      <c r="A2100" s="6">
        <v>45275</v>
      </c>
      <c r="B2100" t="s">
        <v>459</v>
      </c>
      <c r="C2100" t="s">
        <v>59</v>
      </c>
      <c r="D2100">
        <v>0</v>
      </c>
      <c r="E2100">
        <v>21</v>
      </c>
      <c r="F2100">
        <v>2</v>
      </c>
      <c r="I2100" t="s">
        <v>47</v>
      </c>
      <c r="J2100" t="s">
        <v>48</v>
      </c>
      <c r="M2100" t="s">
        <v>47</v>
      </c>
    </row>
    <row r="2101" spans="1:13" x14ac:dyDescent="0.35">
      <c r="A2101" s="6">
        <v>45275</v>
      </c>
      <c r="B2101" t="s">
        <v>138</v>
      </c>
      <c r="C2101" t="s">
        <v>53</v>
      </c>
      <c r="D2101">
        <v>4</v>
      </c>
      <c r="E2101">
        <v>16</v>
      </c>
      <c r="F2101">
        <v>1</v>
      </c>
      <c r="I2101" t="s">
        <v>47</v>
      </c>
      <c r="J2101" t="s">
        <v>48</v>
      </c>
      <c r="M2101" t="s">
        <v>47</v>
      </c>
    </row>
    <row r="2102" spans="1:13" x14ac:dyDescent="0.35">
      <c r="A2102" s="6">
        <v>45275</v>
      </c>
      <c r="B2102" t="s">
        <v>898</v>
      </c>
      <c r="C2102" t="s">
        <v>144</v>
      </c>
      <c r="E2102">
        <v>20</v>
      </c>
      <c r="F2102">
        <v>3</v>
      </c>
      <c r="H2102" t="s">
        <v>47</v>
      </c>
      <c r="M2102" t="s">
        <v>47</v>
      </c>
    </row>
    <row r="2103" spans="1:13" x14ac:dyDescent="0.35">
      <c r="A2103" s="6">
        <v>45275</v>
      </c>
      <c r="B2103" t="s">
        <v>368</v>
      </c>
      <c r="C2103" t="s">
        <v>130</v>
      </c>
      <c r="D2103" t="s">
        <v>930</v>
      </c>
      <c r="E2103">
        <v>25</v>
      </c>
      <c r="F2103">
        <v>1</v>
      </c>
      <c r="I2103" t="s">
        <v>47</v>
      </c>
      <c r="J2103" t="s">
        <v>48</v>
      </c>
      <c r="M2103" t="s">
        <v>47</v>
      </c>
    </row>
    <row r="2104" spans="1:13" x14ac:dyDescent="0.35">
      <c r="A2104" s="6">
        <v>45275</v>
      </c>
      <c r="B2104" t="s">
        <v>376</v>
      </c>
      <c r="C2104" t="s">
        <v>53</v>
      </c>
      <c r="D2104">
        <v>6</v>
      </c>
      <c r="E2104">
        <v>25</v>
      </c>
      <c r="F2104">
        <v>2</v>
      </c>
      <c r="I2104" t="s">
        <v>47</v>
      </c>
      <c r="J2104" t="s">
        <v>48</v>
      </c>
      <c r="M2104" t="s">
        <v>47</v>
      </c>
    </row>
    <row r="2105" spans="1:13" x14ac:dyDescent="0.35">
      <c r="A2105" s="6">
        <v>45275</v>
      </c>
      <c r="B2105" t="s">
        <v>376</v>
      </c>
      <c r="C2105" t="s">
        <v>53</v>
      </c>
      <c r="D2105">
        <v>6</v>
      </c>
      <c r="E2105">
        <v>25</v>
      </c>
      <c r="F2105">
        <v>2</v>
      </c>
      <c r="I2105" t="s">
        <v>47</v>
      </c>
      <c r="J2105" t="s">
        <v>48</v>
      </c>
      <c r="M2105" t="s">
        <v>47</v>
      </c>
    </row>
    <row r="2106" spans="1:13" x14ac:dyDescent="0.35">
      <c r="A2106" s="6">
        <v>45275</v>
      </c>
      <c r="B2106" t="s">
        <v>376</v>
      </c>
      <c r="C2106" t="s">
        <v>53</v>
      </c>
      <c r="D2106">
        <v>6</v>
      </c>
      <c r="E2106">
        <v>25</v>
      </c>
      <c r="F2106">
        <v>2</v>
      </c>
      <c r="I2106" t="s">
        <v>47</v>
      </c>
      <c r="J2106" t="s">
        <v>48</v>
      </c>
      <c r="M2106" t="s">
        <v>47</v>
      </c>
    </row>
    <row r="2107" spans="1:13" x14ac:dyDescent="0.35">
      <c r="A2107" s="6">
        <v>45275</v>
      </c>
      <c r="B2107" t="s">
        <v>376</v>
      </c>
      <c r="C2107" t="s">
        <v>53</v>
      </c>
      <c r="D2107">
        <v>6</v>
      </c>
      <c r="E2107">
        <v>25</v>
      </c>
      <c r="F2107">
        <v>2</v>
      </c>
      <c r="I2107" t="s">
        <v>47</v>
      </c>
      <c r="J2107" t="s">
        <v>48</v>
      </c>
      <c r="M2107" t="s">
        <v>47</v>
      </c>
    </row>
    <row r="2108" spans="1:13" x14ac:dyDescent="0.35">
      <c r="A2108" s="6">
        <v>45275</v>
      </c>
      <c r="B2108" t="s">
        <v>1195</v>
      </c>
      <c r="C2108" t="s">
        <v>46</v>
      </c>
      <c r="D2108" t="s">
        <v>334</v>
      </c>
      <c r="E2108">
        <v>7</v>
      </c>
      <c r="F2108">
        <v>2</v>
      </c>
      <c r="I2108" t="s">
        <v>47</v>
      </c>
      <c r="J2108" t="s">
        <v>48</v>
      </c>
    </row>
    <row r="2109" spans="1:13" x14ac:dyDescent="0.35">
      <c r="A2109" s="6">
        <v>45275</v>
      </c>
      <c r="B2109" t="s">
        <v>405</v>
      </c>
      <c r="C2109" t="s">
        <v>64</v>
      </c>
      <c r="D2109" t="s">
        <v>585</v>
      </c>
      <c r="E2109">
        <v>6</v>
      </c>
      <c r="F2109">
        <v>2</v>
      </c>
      <c r="I2109" t="s">
        <v>47</v>
      </c>
      <c r="J2109" t="s">
        <v>48</v>
      </c>
    </row>
    <row r="2110" spans="1:13" x14ac:dyDescent="0.35">
      <c r="A2110" s="6">
        <v>45275</v>
      </c>
      <c r="B2110" t="s">
        <v>361</v>
      </c>
      <c r="C2110" t="s">
        <v>130</v>
      </c>
      <c r="D2110" t="s">
        <v>784</v>
      </c>
      <c r="E2110">
        <v>22</v>
      </c>
      <c r="F2110">
        <v>7</v>
      </c>
      <c r="I2110" t="s">
        <v>47</v>
      </c>
      <c r="J2110" t="s">
        <v>48</v>
      </c>
    </row>
    <row r="2111" spans="1:13" x14ac:dyDescent="0.35">
      <c r="A2111" s="6">
        <v>45275</v>
      </c>
      <c r="B2111" t="s">
        <v>172</v>
      </c>
      <c r="C2111" t="s">
        <v>59</v>
      </c>
      <c r="D2111">
        <v>2</v>
      </c>
      <c r="E2111">
        <v>15</v>
      </c>
      <c r="F2111">
        <v>3</v>
      </c>
      <c r="I2111" t="s">
        <v>47</v>
      </c>
      <c r="J2111" t="s">
        <v>48</v>
      </c>
      <c r="M2111" t="s">
        <v>47</v>
      </c>
    </row>
    <row r="2112" spans="1:13" x14ac:dyDescent="0.35">
      <c r="A2112" s="6">
        <v>45275</v>
      </c>
      <c r="B2112" t="s">
        <v>241</v>
      </c>
      <c r="C2112" t="s">
        <v>130</v>
      </c>
      <c r="D2112" t="s">
        <v>1446</v>
      </c>
      <c r="E2112">
        <v>31</v>
      </c>
      <c r="F2112">
        <v>3</v>
      </c>
      <c r="I2112" t="s">
        <v>47</v>
      </c>
      <c r="J2112" t="s">
        <v>48</v>
      </c>
    </row>
    <row r="2113" spans="1:13" x14ac:dyDescent="0.35">
      <c r="A2113" s="6">
        <v>45275</v>
      </c>
      <c r="B2113" t="s">
        <v>1196</v>
      </c>
      <c r="C2113" t="s">
        <v>130</v>
      </c>
      <c r="D2113" t="s">
        <v>978</v>
      </c>
      <c r="E2113">
        <v>21</v>
      </c>
      <c r="F2113">
        <v>2</v>
      </c>
      <c r="I2113" t="s">
        <v>47</v>
      </c>
      <c r="J2113" t="s">
        <v>48</v>
      </c>
    </row>
    <row r="2114" spans="1:13" x14ac:dyDescent="0.35">
      <c r="A2114" s="6">
        <v>45275</v>
      </c>
      <c r="B2114" t="s">
        <v>99</v>
      </c>
      <c r="C2114" t="s">
        <v>53</v>
      </c>
      <c r="E2114">
        <v>5</v>
      </c>
      <c r="F2114">
        <v>1</v>
      </c>
      <c r="I2114" t="s">
        <v>47</v>
      </c>
      <c r="J2114" t="s">
        <v>48</v>
      </c>
    </row>
    <row r="2115" spans="1:13" x14ac:dyDescent="0.35">
      <c r="A2115" s="6">
        <v>45275</v>
      </c>
      <c r="B2115" t="s">
        <v>1198</v>
      </c>
      <c r="C2115" t="s">
        <v>74</v>
      </c>
      <c r="D2115" t="s">
        <v>311</v>
      </c>
      <c r="E2115">
        <v>25</v>
      </c>
      <c r="F2115">
        <v>2</v>
      </c>
      <c r="I2115" t="s">
        <v>47</v>
      </c>
      <c r="J2115" t="s">
        <v>48</v>
      </c>
    </row>
    <row r="2116" spans="1:13" x14ac:dyDescent="0.35">
      <c r="A2116" s="6">
        <v>45275</v>
      </c>
      <c r="B2116" t="s">
        <v>1198</v>
      </c>
      <c r="C2116" t="s">
        <v>74</v>
      </c>
      <c r="D2116" t="s">
        <v>311</v>
      </c>
      <c r="E2116">
        <v>25</v>
      </c>
      <c r="F2116">
        <v>2</v>
      </c>
      <c r="I2116" t="s">
        <v>47</v>
      </c>
      <c r="J2116" t="s">
        <v>48</v>
      </c>
    </row>
    <row r="2117" spans="1:13" x14ac:dyDescent="0.35">
      <c r="A2117" s="6">
        <v>45275</v>
      </c>
      <c r="B2117" t="s">
        <v>1198</v>
      </c>
      <c r="C2117" t="s">
        <v>74</v>
      </c>
      <c r="D2117" t="s">
        <v>311</v>
      </c>
      <c r="E2117">
        <v>25</v>
      </c>
      <c r="F2117">
        <v>2</v>
      </c>
      <c r="I2117" t="s">
        <v>47</v>
      </c>
      <c r="J2117" t="s">
        <v>48</v>
      </c>
    </row>
    <row r="2118" spans="1:13" x14ac:dyDescent="0.35">
      <c r="A2118" s="6">
        <v>45275</v>
      </c>
      <c r="B2118" t="s">
        <v>1198</v>
      </c>
      <c r="C2118" t="s">
        <v>74</v>
      </c>
      <c r="D2118" t="s">
        <v>311</v>
      </c>
      <c r="E2118">
        <v>25</v>
      </c>
      <c r="F2118">
        <v>2</v>
      </c>
      <c r="I2118" t="s">
        <v>47</v>
      </c>
      <c r="J2118" t="s">
        <v>48</v>
      </c>
    </row>
    <row r="2119" spans="1:13" x14ac:dyDescent="0.35">
      <c r="A2119" s="6">
        <v>45275</v>
      </c>
      <c r="B2119" t="s">
        <v>983</v>
      </c>
      <c r="C2119" t="s">
        <v>130</v>
      </c>
      <c r="D2119" t="s">
        <v>1254</v>
      </c>
      <c r="E2119">
        <v>22</v>
      </c>
      <c r="F2119">
        <v>2</v>
      </c>
      <c r="I2119" t="s">
        <v>47</v>
      </c>
      <c r="J2119" t="s">
        <v>48</v>
      </c>
    </row>
    <row r="2120" spans="1:13" x14ac:dyDescent="0.35">
      <c r="A2120" s="6">
        <v>45275</v>
      </c>
      <c r="B2120" t="s">
        <v>983</v>
      </c>
      <c r="C2120" t="s">
        <v>130</v>
      </c>
      <c r="D2120" t="s">
        <v>1254</v>
      </c>
      <c r="E2120">
        <v>22</v>
      </c>
      <c r="F2120">
        <v>2</v>
      </c>
      <c r="I2120" t="s">
        <v>47</v>
      </c>
      <c r="J2120" t="s">
        <v>48</v>
      </c>
    </row>
    <row r="2121" spans="1:13" x14ac:dyDescent="0.35">
      <c r="A2121" s="6">
        <v>45275</v>
      </c>
      <c r="B2121" t="s">
        <v>1206</v>
      </c>
      <c r="C2121" t="s">
        <v>46</v>
      </c>
      <c r="D2121">
        <v>7</v>
      </c>
      <c r="E2121">
        <v>1</v>
      </c>
      <c r="F2121">
        <v>2</v>
      </c>
      <c r="I2121" t="s">
        <v>47</v>
      </c>
      <c r="M2121" t="s">
        <v>47</v>
      </c>
    </row>
    <row r="2122" spans="1:13" x14ac:dyDescent="0.35">
      <c r="A2122" s="6">
        <v>45275</v>
      </c>
      <c r="B2122" t="s">
        <v>415</v>
      </c>
      <c r="C2122" t="s">
        <v>64</v>
      </c>
      <c r="D2122" t="s">
        <v>585</v>
      </c>
      <c r="E2122">
        <v>7</v>
      </c>
      <c r="F2122">
        <v>3</v>
      </c>
      <c r="I2122" t="s">
        <v>47</v>
      </c>
      <c r="J2122" t="s">
        <v>48</v>
      </c>
      <c r="M2122" t="s">
        <v>47</v>
      </c>
    </row>
    <row r="2123" spans="1:13" x14ac:dyDescent="0.35">
      <c r="A2123" s="6">
        <v>45275</v>
      </c>
      <c r="B2123" t="s">
        <v>1207</v>
      </c>
      <c r="C2123" t="s">
        <v>64</v>
      </c>
      <c r="D2123" t="s">
        <v>585</v>
      </c>
      <c r="E2123">
        <v>10</v>
      </c>
      <c r="F2123">
        <v>3</v>
      </c>
      <c r="I2123" t="s">
        <v>47</v>
      </c>
      <c r="J2123" t="s">
        <v>48</v>
      </c>
      <c r="M2123" t="s">
        <v>47</v>
      </c>
    </row>
    <row r="2124" spans="1:13" x14ac:dyDescent="0.35">
      <c r="A2124" s="6">
        <v>45275</v>
      </c>
      <c r="B2124" t="s">
        <v>1208</v>
      </c>
      <c r="C2124" t="s">
        <v>64</v>
      </c>
      <c r="D2124" t="s">
        <v>585</v>
      </c>
      <c r="E2124">
        <v>5</v>
      </c>
      <c r="F2124">
        <v>4</v>
      </c>
      <c r="I2124" t="s">
        <v>47</v>
      </c>
      <c r="J2124" t="s">
        <v>48</v>
      </c>
      <c r="M2124" t="s">
        <v>47</v>
      </c>
    </row>
    <row r="2125" spans="1:13" x14ac:dyDescent="0.35">
      <c r="A2125" s="6">
        <v>45275</v>
      </c>
      <c r="B2125" t="s">
        <v>63</v>
      </c>
      <c r="C2125" t="s">
        <v>64</v>
      </c>
      <c r="D2125" t="s">
        <v>585</v>
      </c>
      <c r="E2125">
        <v>15</v>
      </c>
      <c r="F2125">
        <v>2</v>
      </c>
      <c r="I2125" t="s">
        <v>47</v>
      </c>
      <c r="J2125" t="s">
        <v>48</v>
      </c>
      <c r="M2125" t="s">
        <v>47</v>
      </c>
    </row>
    <row r="2126" spans="1:13" x14ac:dyDescent="0.35">
      <c r="A2126" s="6">
        <v>45275</v>
      </c>
      <c r="B2126" t="s">
        <v>150</v>
      </c>
      <c r="C2126" t="s">
        <v>53</v>
      </c>
      <c r="D2126">
        <v>5</v>
      </c>
      <c r="E2126">
        <v>13</v>
      </c>
      <c r="F2126">
        <v>2</v>
      </c>
      <c r="I2126" t="s">
        <v>47</v>
      </c>
      <c r="J2126" t="s">
        <v>48</v>
      </c>
      <c r="M2126" t="s">
        <v>47</v>
      </c>
    </row>
    <row r="2127" spans="1:13" x14ac:dyDescent="0.35">
      <c r="A2127" s="6">
        <v>45275</v>
      </c>
      <c r="B2127" t="s">
        <v>150</v>
      </c>
      <c r="C2127" t="s">
        <v>53</v>
      </c>
      <c r="D2127">
        <v>5</v>
      </c>
      <c r="E2127">
        <v>10</v>
      </c>
      <c r="F2127">
        <v>2</v>
      </c>
      <c r="I2127" t="s">
        <v>47</v>
      </c>
      <c r="J2127" t="s">
        <v>48</v>
      </c>
      <c r="M2127" t="s">
        <v>47</v>
      </c>
    </row>
    <row r="2128" spans="1:13" x14ac:dyDescent="0.35">
      <c r="A2128" s="6">
        <v>45275</v>
      </c>
      <c r="B2128" t="s">
        <v>911</v>
      </c>
      <c r="C2128" t="s">
        <v>53</v>
      </c>
      <c r="D2128">
        <v>4</v>
      </c>
      <c r="E2128">
        <v>21</v>
      </c>
      <c r="F2128">
        <v>1</v>
      </c>
      <c r="I2128" t="s">
        <v>47</v>
      </c>
    </row>
    <row r="2129" spans="1:13" x14ac:dyDescent="0.35">
      <c r="A2129" s="6">
        <v>45275</v>
      </c>
      <c r="B2129" t="s">
        <v>911</v>
      </c>
      <c r="C2129" t="s">
        <v>53</v>
      </c>
      <c r="D2129">
        <v>4</v>
      </c>
      <c r="E2129">
        <v>20</v>
      </c>
      <c r="F2129">
        <v>2</v>
      </c>
      <c r="I2129" t="s">
        <v>47</v>
      </c>
      <c r="J2129" t="s">
        <v>48</v>
      </c>
    </row>
    <row r="2130" spans="1:13" x14ac:dyDescent="0.35">
      <c r="A2130" s="6">
        <v>45275</v>
      </c>
      <c r="B2130" t="s">
        <v>1209</v>
      </c>
      <c r="C2130" t="s">
        <v>53</v>
      </c>
      <c r="D2130">
        <v>6</v>
      </c>
      <c r="E2130">
        <v>20</v>
      </c>
      <c r="F2130">
        <v>2</v>
      </c>
      <c r="I2130" t="s">
        <v>47</v>
      </c>
      <c r="J2130" t="s">
        <v>48</v>
      </c>
    </row>
    <row r="2131" spans="1:13" x14ac:dyDescent="0.35">
      <c r="A2131" s="6">
        <v>45275</v>
      </c>
      <c r="B2131" t="s">
        <v>1209</v>
      </c>
      <c r="C2131" t="s">
        <v>53</v>
      </c>
      <c r="D2131">
        <v>6</v>
      </c>
      <c r="E2131">
        <v>20</v>
      </c>
      <c r="F2131">
        <v>2</v>
      </c>
      <c r="I2131" t="s">
        <v>47</v>
      </c>
      <c r="J2131" t="s">
        <v>48</v>
      </c>
    </row>
    <row r="2132" spans="1:13" x14ac:dyDescent="0.35">
      <c r="A2132" s="6">
        <v>45275</v>
      </c>
      <c r="B2132" t="s">
        <v>99</v>
      </c>
      <c r="C2132" t="s">
        <v>53</v>
      </c>
      <c r="D2132">
        <v>6</v>
      </c>
      <c r="E2132">
        <v>8</v>
      </c>
      <c r="F2132">
        <v>1</v>
      </c>
      <c r="G2132" t="s">
        <v>827</v>
      </c>
      <c r="K2132" t="s">
        <v>47</v>
      </c>
      <c r="L2132" t="s">
        <v>47</v>
      </c>
      <c r="M2132" t="s">
        <v>47</v>
      </c>
    </row>
    <row r="2133" spans="1:13" x14ac:dyDescent="0.35">
      <c r="A2133" s="6">
        <v>45275</v>
      </c>
      <c r="B2133" t="s">
        <v>898</v>
      </c>
      <c r="C2133" t="s">
        <v>121</v>
      </c>
      <c r="D2133">
        <v>0</v>
      </c>
      <c r="E2133">
        <v>21</v>
      </c>
      <c r="F2133">
        <v>2</v>
      </c>
      <c r="G2133" t="s">
        <v>838</v>
      </c>
      <c r="M2133" t="s">
        <v>47</v>
      </c>
    </row>
    <row r="2134" spans="1:13" x14ac:dyDescent="0.35">
      <c r="A2134" s="6">
        <v>45278</v>
      </c>
      <c r="B2134" t="s">
        <v>912</v>
      </c>
      <c r="C2134" t="s">
        <v>59</v>
      </c>
      <c r="D2134">
        <v>0</v>
      </c>
      <c r="E2134">
        <v>24</v>
      </c>
      <c r="F2134">
        <v>4</v>
      </c>
      <c r="G2134" t="s">
        <v>838</v>
      </c>
    </row>
    <row r="2135" spans="1:13" x14ac:dyDescent="0.35">
      <c r="A2135" s="6">
        <v>45278</v>
      </c>
      <c r="B2135" t="s">
        <v>912</v>
      </c>
      <c r="C2135" t="s">
        <v>59</v>
      </c>
      <c r="D2135">
        <v>1</v>
      </c>
      <c r="E2135">
        <v>17</v>
      </c>
      <c r="F2135">
        <v>4</v>
      </c>
      <c r="G2135" t="s">
        <v>838</v>
      </c>
    </row>
    <row r="2136" spans="1:13" x14ac:dyDescent="0.35">
      <c r="A2136" s="6">
        <v>45278</v>
      </c>
      <c r="B2136" t="s">
        <v>912</v>
      </c>
      <c r="C2136" t="s">
        <v>59</v>
      </c>
      <c r="D2136">
        <v>2</v>
      </c>
      <c r="E2136">
        <v>23</v>
      </c>
      <c r="F2136">
        <v>4</v>
      </c>
      <c r="G2136" t="s">
        <v>838</v>
      </c>
    </row>
    <row r="2137" spans="1:13" x14ac:dyDescent="0.35">
      <c r="A2137" s="6">
        <v>45278</v>
      </c>
      <c r="B2137" t="s">
        <v>912</v>
      </c>
      <c r="C2137" t="s">
        <v>59</v>
      </c>
      <c r="D2137">
        <v>3</v>
      </c>
      <c r="E2137">
        <v>14</v>
      </c>
      <c r="F2137">
        <v>4</v>
      </c>
      <c r="G2137" t="s">
        <v>827</v>
      </c>
    </row>
    <row r="2138" spans="1:13" x14ac:dyDescent="0.35">
      <c r="A2138" s="6">
        <v>45278</v>
      </c>
      <c r="B2138" t="s">
        <v>912</v>
      </c>
      <c r="C2138" t="s">
        <v>53</v>
      </c>
      <c r="D2138">
        <v>4</v>
      </c>
      <c r="E2138">
        <v>24</v>
      </c>
      <c r="F2138">
        <v>4</v>
      </c>
      <c r="G2138" t="s">
        <v>827</v>
      </c>
    </row>
    <row r="2139" spans="1:13" x14ac:dyDescent="0.35">
      <c r="A2139" s="6">
        <v>45278</v>
      </c>
      <c r="B2139" t="s">
        <v>912</v>
      </c>
      <c r="C2139" t="s">
        <v>53</v>
      </c>
      <c r="D2139">
        <v>5</v>
      </c>
      <c r="E2139">
        <v>24</v>
      </c>
      <c r="F2139">
        <v>4</v>
      </c>
      <c r="G2139" t="s">
        <v>833</v>
      </c>
    </row>
    <row r="2140" spans="1:13" x14ac:dyDescent="0.35">
      <c r="A2140" s="6">
        <v>45278</v>
      </c>
      <c r="B2140" t="s">
        <v>912</v>
      </c>
      <c r="C2140" t="s">
        <v>53</v>
      </c>
      <c r="D2140">
        <v>6</v>
      </c>
      <c r="E2140">
        <v>23</v>
      </c>
      <c r="F2140">
        <v>4</v>
      </c>
      <c r="G2140" t="s">
        <v>833</v>
      </c>
    </row>
    <row r="2141" spans="1:13" x14ac:dyDescent="0.35">
      <c r="A2141" s="6">
        <v>45278</v>
      </c>
      <c r="B2141" t="s">
        <v>913</v>
      </c>
      <c r="C2141" t="s">
        <v>121</v>
      </c>
      <c r="D2141" t="s">
        <v>563</v>
      </c>
      <c r="E2141">
        <v>19</v>
      </c>
      <c r="F2141">
        <v>2</v>
      </c>
      <c r="G2141" t="s">
        <v>838</v>
      </c>
    </row>
    <row r="2142" spans="1:13" x14ac:dyDescent="0.35">
      <c r="A2142" s="6">
        <v>45278</v>
      </c>
      <c r="B2142" t="s">
        <v>913</v>
      </c>
      <c r="C2142" t="s">
        <v>144</v>
      </c>
      <c r="D2142" t="s">
        <v>183</v>
      </c>
      <c r="E2142">
        <v>16</v>
      </c>
      <c r="F2142">
        <v>2</v>
      </c>
      <c r="G2142" t="s">
        <v>827</v>
      </c>
    </row>
    <row r="2143" spans="1:13" x14ac:dyDescent="0.35">
      <c r="A2143" s="6">
        <v>45278</v>
      </c>
      <c r="B2143" t="s">
        <v>913</v>
      </c>
      <c r="C2143" t="s">
        <v>144</v>
      </c>
      <c r="D2143" t="s">
        <v>486</v>
      </c>
      <c r="E2143">
        <v>22</v>
      </c>
      <c r="F2143">
        <v>2</v>
      </c>
      <c r="G2143" t="s">
        <v>833</v>
      </c>
    </row>
    <row r="2144" spans="1:13" x14ac:dyDescent="0.35">
      <c r="A2144" s="6">
        <v>45278</v>
      </c>
      <c r="B2144" t="s">
        <v>1022</v>
      </c>
      <c r="C2144" t="s">
        <v>59</v>
      </c>
      <c r="D2144">
        <v>3</v>
      </c>
      <c r="E2144">
        <v>23</v>
      </c>
      <c r="F2144">
        <v>2</v>
      </c>
      <c r="G2144" t="s">
        <v>827</v>
      </c>
    </row>
    <row r="2145" spans="1:13" x14ac:dyDescent="0.35">
      <c r="A2145" s="6">
        <v>45278</v>
      </c>
      <c r="B2145" t="s">
        <v>1022</v>
      </c>
      <c r="C2145" t="s">
        <v>59</v>
      </c>
      <c r="D2145">
        <v>3</v>
      </c>
      <c r="E2145">
        <v>23</v>
      </c>
      <c r="F2145">
        <v>2</v>
      </c>
      <c r="G2145" t="s">
        <v>827</v>
      </c>
    </row>
    <row r="2146" spans="1:13" x14ac:dyDescent="0.35">
      <c r="A2146" s="6">
        <v>45278</v>
      </c>
      <c r="B2146" t="s">
        <v>1089</v>
      </c>
      <c r="C2146" t="s">
        <v>130</v>
      </c>
      <c r="D2146" t="s">
        <v>784</v>
      </c>
      <c r="E2146">
        <v>11</v>
      </c>
      <c r="F2146">
        <v>4</v>
      </c>
      <c r="I2146" t="s">
        <v>47</v>
      </c>
      <c r="J2146" t="s">
        <v>48</v>
      </c>
    </row>
    <row r="2147" spans="1:13" x14ac:dyDescent="0.35">
      <c r="A2147" s="6">
        <v>45278</v>
      </c>
      <c r="B2147" t="s">
        <v>1000</v>
      </c>
      <c r="C2147" t="s">
        <v>53</v>
      </c>
      <c r="D2147" t="s">
        <v>822</v>
      </c>
      <c r="E2147">
        <v>6</v>
      </c>
      <c r="F2147">
        <v>2</v>
      </c>
      <c r="I2147" t="s">
        <v>47</v>
      </c>
      <c r="J2147" t="s">
        <v>48</v>
      </c>
    </row>
    <row r="2148" spans="1:13" x14ac:dyDescent="0.35">
      <c r="A2148" s="6">
        <v>45278</v>
      </c>
      <c r="B2148" t="s">
        <v>91</v>
      </c>
      <c r="C2148" t="s">
        <v>46</v>
      </c>
      <c r="D2148">
        <v>8</v>
      </c>
      <c r="E2148">
        <v>25</v>
      </c>
      <c r="F2148">
        <v>4</v>
      </c>
      <c r="I2148" t="s">
        <v>47</v>
      </c>
      <c r="J2148" t="s">
        <v>48</v>
      </c>
      <c r="M2148" t="s">
        <v>47</v>
      </c>
    </row>
    <row r="2149" spans="1:13" x14ac:dyDescent="0.35">
      <c r="A2149" s="6">
        <v>45278</v>
      </c>
      <c r="B2149" t="s">
        <v>91</v>
      </c>
      <c r="C2149" t="s">
        <v>46</v>
      </c>
      <c r="D2149">
        <v>8</v>
      </c>
      <c r="E2149">
        <v>25</v>
      </c>
      <c r="F2149">
        <v>4</v>
      </c>
      <c r="I2149" t="s">
        <v>47</v>
      </c>
      <c r="J2149" t="s">
        <v>48</v>
      </c>
      <c r="M2149" t="s">
        <v>47</v>
      </c>
    </row>
    <row r="2150" spans="1:13" x14ac:dyDescent="0.35">
      <c r="A2150" s="6">
        <v>45278</v>
      </c>
      <c r="B2150" t="s">
        <v>91</v>
      </c>
      <c r="C2150" t="s">
        <v>46</v>
      </c>
      <c r="D2150">
        <v>8</v>
      </c>
      <c r="E2150">
        <v>25</v>
      </c>
      <c r="F2150">
        <v>4</v>
      </c>
      <c r="I2150" t="s">
        <v>47</v>
      </c>
      <c r="J2150" t="s">
        <v>48</v>
      </c>
      <c r="M2150" t="s">
        <v>47</v>
      </c>
    </row>
    <row r="2151" spans="1:13" x14ac:dyDescent="0.35">
      <c r="A2151" s="6">
        <v>45278</v>
      </c>
      <c r="B2151" t="s">
        <v>1022</v>
      </c>
      <c r="C2151" t="s">
        <v>59</v>
      </c>
      <c r="D2151">
        <v>3</v>
      </c>
      <c r="E2151">
        <v>22</v>
      </c>
      <c r="F2151">
        <v>2</v>
      </c>
      <c r="I2151" t="s">
        <v>47</v>
      </c>
      <c r="J2151" t="s">
        <v>48</v>
      </c>
    </row>
    <row r="2152" spans="1:13" x14ac:dyDescent="0.35">
      <c r="A2152" s="6">
        <v>45278</v>
      </c>
      <c r="B2152" t="s">
        <v>1022</v>
      </c>
      <c r="C2152" t="s">
        <v>59</v>
      </c>
      <c r="D2152">
        <v>3</v>
      </c>
      <c r="E2152">
        <v>22</v>
      </c>
      <c r="F2152">
        <v>2</v>
      </c>
      <c r="I2152" t="s">
        <v>47</v>
      </c>
      <c r="J2152" t="s">
        <v>48</v>
      </c>
    </row>
    <row r="2153" spans="1:13" x14ac:dyDescent="0.35">
      <c r="A2153" s="6">
        <v>45278</v>
      </c>
      <c r="B2153" t="s">
        <v>1187</v>
      </c>
      <c r="C2153" t="s">
        <v>53</v>
      </c>
      <c r="D2153" t="s">
        <v>183</v>
      </c>
      <c r="E2153">
        <v>4</v>
      </c>
      <c r="F2153">
        <v>2</v>
      </c>
      <c r="I2153" t="s">
        <v>47</v>
      </c>
      <c r="J2153" t="s">
        <v>48</v>
      </c>
    </row>
    <row r="2154" spans="1:13" x14ac:dyDescent="0.35">
      <c r="A2154" s="6">
        <v>45278</v>
      </c>
      <c r="B2154" t="s">
        <v>919</v>
      </c>
      <c r="C2154" t="s">
        <v>59</v>
      </c>
      <c r="D2154">
        <v>3</v>
      </c>
      <c r="E2154">
        <v>16</v>
      </c>
      <c r="F2154">
        <v>3</v>
      </c>
      <c r="I2154" t="s">
        <v>47</v>
      </c>
      <c r="J2154" t="s">
        <v>48</v>
      </c>
      <c r="M2154" t="s">
        <v>47</v>
      </c>
    </row>
    <row r="2155" spans="1:13" x14ac:dyDescent="0.35">
      <c r="A2155" s="6">
        <v>45278</v>
      </c>
      <c r="B2155" t="s">
        <v>883</v>
      </c>
      <c r="C2155" t="s">
        <v>53</v>
      </c>
      <c r="D2155">
        <v>4</v>
      </c>
      <c r="E2155">
        <v>20</v>
      </c>
      <c r="F2155">
        <v>2</v>
      </c>
      <c r="I2155" t="s">
        <v>47</v>
      </c>
      <c r="J2155" t="s">
        <v>48</v>
      </c>
      <c r="M2155" t="s">
        <v>47</v>
      </c>
    </row>
    <row r="2156" spans="1:13" x14ac:dyDescent="0.35">
      <c r="A2156" s="6">
        <v>45278</v>
      </c>
      <c r="B2156" t="s">
        <v>883</v>
      </c>
      <c r="C2156" t="s">
        <v>53</v>
      </c>
      <c r="D2156">
        <v>4</v>
      </c>
      <c r="E2156">
        <v>20</v>
      </c>
      <c r="F2156">
        <v>2</v>
      </c>
      <c r="I2156" t="s">
        <v>47</v>
      </c>
      <c r="J2156" t="s">
        <v>48</v>
      </c>
      <c r="M2156" t="s">
        <v>47</v>
      </c>
    </row>
    <row r="2157" spans="1:13" x14ac:dyDescent="0.35">
      <c r="A2157" s="6">
        <v>45278</v>
      </c>
      <c r="B2157" t="s">
        <v>507</v>
      </c>
      <c r="C2157" t="s">
        <v>46</v>
      </c>
      <c r="D2157">
        <v>9</v>
      </c>
      <c r="E2157">
        <v>21</v>
      </c>
      <c r="F2157">
        <v>1</v>
      </c>
      <c r="I2157" t="s">
        <v>47</v>
      </c>
      <c r="J2157" t="s">
        <v>48</v>
      </c>
      <c r="M2157" t="s">
        <v>47</v>
      </c>
    </row>
    <row r="2158" spans="1:13" x14ac:dyDescent="0.35">
      <c r="A2158" s="6">
        <v>45278</v>
      </c>
      <c r="B2158" t="s">
        <v>1188</v>
      </c>
      <c r="C2158" t="s">
        <v>53</v>
      </c>
      <c r="D2158" t="s">
        <v>249</v>
      </c>
      <c r="E2158">
        <v>25</v>
      </c>
      <c r="F2158">
        <v>2</v>
      </c>
      <c r="I2158" t="s">
        <v>47</v>
      </c>
      <c r="J2158" t="s">
        <v>946</v>
      </c>
    </row>
    <row r="2159" spans="1:13" x14ac:dyDescent="0.35">
      <c r="A2159" s="6">
        <v>45278</v>
      </c>
      <c r="B2159" t="s">
        <v>1188</v>
      </c>
      <c r="C2159" t="s">
        <v>53</v>
      </c>
      <c r="D2159" t="s">
        <v>249</v>
      </c>
      <c r="E2159">
        <v>25</v>
      </c>
      <c r="F2159">
        <v>2</v>
      </c>
      <c r="I2159" t="s">
        <v>47</v>
      </c>
      <c r="J2159" t="s">
        <v>946</v>
      </c>
    </row>
    <row r="2160" spans="1:13" x14ac:dyDescent="0.35">
      <c r="A2160" s="6">
        <v>45278</v>
      </c>
      <c r="B2160" t="s">
        <v>1188</v>
      </c>
      <c r="C2160" t="s">
        <v>53</v>
      </c>
      <c r="D2160" t="s">
        <v>249</v>
      </c>
      <c r="E2160">
        <v>25</v>
      </c>
      <c r="F2160">
        <v>2</v>
      </c>
      <c r="I2160" t="s">
        <v>47</v>
      </c>
      <c r="J2160" t="s">
        <v>946</v>
      </c>
    </row>
    <row r="2161" spans="1:13" x14ac:dyDescent="0.35">
      <c r="A2161" s="6">
        <v>45278</v>
      </c>
      <c r="B2161" t="s">
        <v>1188</v>
      </c>
      <c r="C2161" t="s">
        <v>53</v>
      </c>
      <c r="D2161" t="s">
        <v>249</v>
      </c>
      <c r="E2161">
        <v>25</v>
      </c>
      <c r="F2161">
        <v>2</v>
      </c>
      <c r="I2161" t="s">
        <v>47</v>
      </c>
      <c r="J2161" t="s">
        <v>946</v>
      </c>
    </row>
    <row r="2162" spans="1:13" x14ac:dyDescent="0.35">
      <c r="A2162" s="6">
        <v>45278</v>
      </c>
      <c r="B2162" t="s">
        <v>466</v>
      </c>
      <c r="C2162" t="s">
        <v>53</v>
      </c>
      <c r="D2162">
        <v>6</v>
      </c>
      <c r="E2162">
        <v>29</v>
      </c>
      <c r="F2162">
        <v>3</v>
      </c>
      <c r="I2162" t="s">
        <v>47</v>
      </c>
      <c r="J2162" t="s">
        <v>946</v>
      </c>
    </row>
    <row r="2163" spans="1:13" x14ac:dyDescent="0.35">
      <c r="A2163" s="6">
        <v>45278</v>
      </c>
      <c r="B2163" t="s">
        <v>466</v>
      </c>
      <c r="C2163" t="s">
        <v>53</v>
      </c>
      <c r="D2163">
        <v>6</v>
      </c>
      <c r="E2163">
        <v>29</v>
      </c>
      <c r="F2163">
        <v>3</v>
      </c>
      <c r="I2163" t="s">
        <v>47</v>
      </c>
      <c r="J2163" t="s">
        <v>946</v>
      </c>
    </row>
    <row r="2164" spans="1:13" x14ac:dyDescent="0.35">
      <c r="A2164" s="6">
        <v>45278</v>
      </c>
      <c r="B2164" t="s">
        <v>374</v>
      </c>
      <c r="C2164" t="s">
        <v>53</v>
      </c>
      <c r="D2164" t="s">
        <v>249</v>
      </c>
      <c r="E2164">
        <v>25</v>
      </c>
      <c r="F2164">
        <v>2</v>
      </c>
      <c r="I2164" t="s">
        <v>47</v>
      </c>
      <c r="J2164" t="s">
        <v>48</v>
      </c>
    </row>
    <row r="2165" spans="1:13" x14ac:dyDescent="0.35">
      <c r="A2165" s="6">
        <v>45278</v>
      </c>
      <c r="B2165" t="s">
        <v>374</v>
      </c>
      <c r="C2165" t="s">
        <v>53</v>
      </c>
      <c r="D2165" t="s">
        <v>249</v>
      </c>
      <c r="E2165">
        <v>25</v>
      </c>
      <c r="F2165">
        <v>2</v>
      </c>
      <c r="I2165" t="s">
        <v>47</v>
      </c>
      <c r="J2165" t="s">
        <v>48</v>
      </c>
    </row>
    <row r="2166" spans="1:13" x14ac:dyDescent="0.35">
      <c r="A2166" s="6">
        <v>45278</v>
      </c>
      <c r="B2166" t="s">
        <v>374</v>
      </c>
      <c r="C2166" t="s">
        <v>53</v>
      </c>
      <c r="D2166" t="s">
        <v>249</v>
      </c>
      <c r="E2166">
        <v>25</v>
      </c>
      <c r="F2166">
        <v>2</v>
      </c>
      <c r="I2166" t="s">
        <v>47</v>
      </c>
      <c r="J2166" t="s">
        <v>48</v>
      </c>
    </row>
    <row r="2167" spans="1:13" x14ac:dyDescent="0.35">
      <c r="A2167" s="6">
        <v>45278</v>
      </c>
      <c r="B2167" t="s">
        <v>374</v>
      </c>
      <c r="C2167" t="s">
        <v>53</v>
      </c>
      <c r="D2167" t="s">
        <v>249</v>
      </c>
      <c r="E2167">
        <v>25</v>
      </c>
      <c r="F2167">
        <v>2</v>
      </c>
      <c r="I2167" t="s">
        <v>47</v>
      </c>
      <c r="J2167" t="s">
        <v>48</v>
      </c>
    </row>
    <row r="2168" spans="1:13" x14ac:dyDescent="0.35">
      <c r="A2168" s="6">
        <v>45278</v>
      </c>
      <c r="B2168" t="s">
        <v>507</v>
      </c>
      <c r="C2168" t="s">
        <v>46</v>
      </c>
      <c r="D2168">
        <v>9</v>
      </c>
      <c r="E2168">
        <v>23</v>
      </c>
      <c r="F2168">
        <v>1</v>
      </c>
      <c r="I2168" t="s">
        <v>47</v>
      </c>
      <c r="J2168" t="s">
        <v>48</v>
      </c>
      <c r="M2168" t="s">
        <v>47</v>
      </c>
    </row>
    <row r="2169" spans="1:13" x14ac:dyDescent="0.35">
      <c r="A2169" s="6">
        <v>45278</v>
      </c>
      <c r="B2169" t="s">
        <v>368</v>
      </c>
      <c r="C2169" t="s">
        <v>130</v>
      </c>
      <c r="D2169" t="s">
        <v>930</v>
      </c>
      <c r="E2169">
        <v>35</v>
      </c>
      <c r="F2169">
        <v>4</v>
      </c>
      <c r="I2169" t="s">
        <v>47</v>
      </c>
      <c r="J2169" t="s">
        <v>48</v>
      </c>
      <c r="M2169" t="s">
        <v>47</v>
      </c>
    </row>
    <row r="2170" spans="1:13" x14ac:dyDescent="0.35">
      <c r="A2170" s="6">
        <v>45278</v>
      </c>
      <c r="B2170" t="s">
        <v>1189</v>
      </c>
      <c r="C2170" t="s">
        <v>46</v>
      </c>
      <c r="D2170">
        <v>9</v>
      </c>
      <c r="E2170">
        <v>22</v>
      </c>
      <c r="F2170">
        <v>2</v>
      </c>
      <c r="I2170" t="s">
        <v>47</v>
      </c>
      <c r="J2170" t="s">
        <v>48</v>
      </c>
    </row>
    <row r="2171" spans="1:13" x14ac:dyDescent="0.35">
      <c r="A2171" s="6">
        <v>45278</v>
      </c>
      <c r="B2171" t="s">
        <v>1190</v>
      </c>
      <c r="C2171" t="s">
        <v>53</v>
      </c>
      <c r="D2171" t="s">
        <v>737</v>
      </c>
      <c r="E2171">
        <v>30</v>
      </c>
      <c r="F2171">
        <v>2</v>
      </c>
      <c r="I2171" t="s">
        <v>47</v>
      </c>
      <c r="J2171" t="s">
        <v>48</v>
      </c>
    </row>
    <row r="2172" spans="1:13" x14ac:dyDescent="0.35">
      <c r="A2172" s="6">
        <v>45278</v>
      </c>
      <c r="B2172" t="s">
        <v>1191</v>
      </c>
      <c r="C2172" t="s">
        <v>46</v>
      </c>
      <c r="E2172">
        <v>21</v>
      </c>
      <c r="F2172">
        <v>6</v>
      </c>
      <c r="H2172" t="s">
        <v>47</v>
      </c>
    </row>
    <row r="2173" spans="1:13" x14ac:dyDescent="0.35">
      <c r="A2173" s="6">
        <v>45278</v>
      </c>
      <c r="B2173" t="s">
        <v>1204</v>
      </c>
      <c r="C2173" t="s">
        <v>130</v>
      </c>
      <c r="D2173" t="s">
        <v>158</v>
      </c>
      <c r="E2173">
        <v>9</v>
      </c>
      <c r="F2173">
        <v>3</v>
      </c>
      <c r="I2173" t="s">
        <v>47</v>
      </c>
      <c r="J2173" t="s">
        <v>48</v>
      </c>
    </row>
    <row r="2174" spans="1:13" x14ac:dyDescent="0.35">
      <c r="A2174" s="6">
        <v>45278</v>
      </c>
      <c r="B2174" t="s">
        <v>1205</v>
      </c>
      <c r="C2174" t="s">
        <v>130</v>
      </c>
      <c r="D2174" t="s">
        <v>158</v>
      </c>
      <c r="E2174">
        <v>30</v>
      </c>
      <c r="F2174">
        <v>9</v>
      </c>
      <c r="I2174" t="s">
        <v>47</v>
      </c>
      <c r="J2174" t="s">
        <v>48</v>
      </c>
    </row>
    <row r="2175" spans="1:13" x14ac:dyDescent="0.35">
      <c r="A2175" s="6">
        <v>45278</v>
      </c>
      <c r="B2175" t="s">
        <v>1054</v>
      </c>
      <c r="C2175" t="s">
        <v>59</v>
      </c>
      <c r="E2175">
        <v>6</v>
      </c>
      <c r="F2175">
        <v>3</v>
      </c>
      <c r="I2175" t="s">
        <v>47</v>
      </c>
      <c r="J2175" t="s">
        <v>48</v>
      </c>
    </row>
    <row r="2176" spans="1:13" x14ac:dyDescent="0.35">
      <c r="A2176" s="6">
        <v>45278</v>
      </c>
      <c r="B2176" t="s">
        <v>1225</v>
      </c>
      <c r="C2176" t="s">
        <v>46</v>
      </c>
      <c r="D2176">
        <v>10</v>
      </c>
      <c r="E2176">
        <v>6</v>
      </c>
      <c r="F2176">
        <v>3</v>
      </c>
      <c r="I2176" t="s">
        <v>47</v>
      </c>
      <c r="J2176" t="s">
        <v>48</v>
      </c>
    </row>
    <row r="2177" spans="1:13" x14ac:dyDescent="0.35">
      <c r="A2177" s="6">
        <v>45278</v>
      </c>
      <c r="B2177" t="s">
        <v>1189</v>
      </c>
      <c r="C2177" t="s">
        <v>46</v>
      </c>
      <c r="D2177">
        <v>9</v>
      </c>
      <c r="E2177">
        <v>14</v>
      </c>
      <c r="F2177">
        <v>2</v>
      </c>
      <c r="I2177" t="s">
        <v>47</v>
      </c>
      <c r="J2177" t="s">
        <v>48</v>
      </c>
    </row>
    <row r="2178" spans="1:13" x14ac:dyDescent="0.35">
      <c r="A2178" s="6">
        <v>45278</v>
      </c>
      <c r="B2178" t="s">
        <v>1189</v>
      </c>
      <c r="C2178" t="s">
        <v>46</v>
      </c>
      <c r="D2178">
        <v>9</v>
      </c>
      <c r="E2178">
        <v>14</v>
      </c>
      <c r="F2178">
        <v>2</v>
      </c>
      <c r="I2178" t="s">
        <v>47</v>
      </c>
      <c r="J2178" t="s">
        <v>48</v>
      </c>
    </row>
    <row r="2179" spans="1:13" x14ac:dyDescent="0.35">
      <c r="A2179" s="6">
        <v>45278</v>
      </c>
      <c r="B2179" t="s">
        <v>650</v>
      </c>
      <c r="C2179" t="s">
        <v>46</v>
      </c>
      <c r="D2179">
        <v>7</v>
      </c>
      <c r="E2179">
        <v>18</v>
      </c>
      <c r="F2179">
        <v>1</v>
      </c>
      <c r="I2179" t="s">
        <v>47</v>
      </c>
      <c r="J2179" t="s">
        <v>48</v>
      </c>
      <c r="M2179" t="s">
        <v>47</v>
      </c>
    </row>
    <row r="2180" spans="1:13" x14ac:dyDescent="0.35">
      <c r="A2180" s="6">
        <v>45279</v>
      </c>
      <c r="B2180" t="s">
        <v>141</v>
      </c>
      <c r="C2180" t="s">
        <v>59</v>
      </c>
      <c r="D2180">
        <v>3</v>
      </c>
      <c r="E2180">
        <v>20</v>
      </c>
      <c r="F2180">
        <v>2</v>
      </c>
      <c r="G2180" t="s">
        <v>827</v>
      </c>
      <c r="L2180" t="s">
        <v>47</v>
      </c>
      <c r="M2180" t="s">
        <v>47</v>
      </c>
    </row>
    <row r="2181" spans="1:13" x14ac:dyDescent="0.35">
      <c r="A2181" s="6">
        <v>45279</v>
      </c>
      <c r="B2181" t="s">
        <v>141</v>
      </c>
      <c r="C2181" t="s">
        <v>59</v>
      </c>
      <c r="D2181">
        <v>3</v>
      </c>
      <c r="E2181">
        <v>20</v>
      </c>
      <c r="F2181">
        <v>2</v>
      </c>
      <c r="G2181" t="s">
        <v>827</v>
      </c>
      <c r="L2181" t="s">
        <v>47</v>
      </c>
      <c r="M2181" t="s">
        <v>47</v>
      </c>
    </row>
    <row r="2182" spans="1:13" x14ac:dyDescent="0.35">
      <c r="A2182" s="6">
        <v>45279</v>
      </c>
      <c r="B2182" t="s">
        <v>141</v>
      </c>
      <c r="C2182" t="s">
        <v>59</v>
      </c>
      <c r="D2182">
        <v>3</v>
      </c>
      <c r="E2182">
        <v>20</v>
      </c>
      <c r="F2182">
        <v>2</v>
      </c>
      <c r="G2182" t="s">
        <v>827</v>
      </c>
      <c r="L2182" t="s">
        <v>47</v>
      </c>
      <c r="M2182" t="s">
        <v>47</v>
      </c>
    </row>
    <row r="2183" spans="1:13" x14ac:dyDescent="0.35">
      <c r="A2183" s="6">
        <v>45279</v>
      </c>
      <c r="B2183" t="s">
        <v>99</v>
      </c>
      <c r="C2183" t="s">
        <v>59</v>
      </c>
      <c r="D2183" t="s">
        <v>563</v>
      </c>
      <c r="E2183">
        <v>24</v>
      </c>
      <c r="F2183">
        <v>2</v>
      </c>
      <c r="G2183" t="s">
        <v>838</v>
      </c>
      <c r="L2183" t="s">
        <v>47</v>
      </c>
      <c r="M2183" t="s">
        <v>47</v>
      </c>
    </row>
    <row r="2184" spans="1:13" x14ac:dyDescent="0.35">
      <c r="A2184" s="6">
        <v>45279</v>
      </c>
      <c r="B2184" t="s">
        <v>758</v>
      </c>
      <c r="C2184" t="s">
        <v>59</v>
      </c>
      <c r="D2184">
        <v>1</v>
      </c>
      <c r="E2184">
        <v>20</v>
      </c>
      <c r="F2184">
        <v>2</v>
      </c>
      <c r="G2184" t="s">
        <v>838</v>
      </c>
      <c r="M2184" t="s">
        <v>47</v>
      </c>
    </row>
    <row r="2185" spans="1:13" x14ac:dyDescent="0.35">
      <c r="A2185" s="6">
        <v>45279</v>
      </c>
      <c r="B2185" t="s">
        <v>376</v>
      </c>
      <c r="C2185" t="s">
        <v>53</v>
      </c>
      <c r="D2185">
        <v>5</v>
      </c>
      <c r="E2185">
        <v>26</v>
      </c>
      <c r="F2185">
        <v>1</v>
      </c>
      <c r="G2185" t="s">
        <v>833</v>
      </c>
      <c r="L2185" t="s">
        <v>47</v>
      </c>
      <c r="M2185" t="s">
        <v>47</v>
      </c>
    </row>
    <row r="2186" spans="1:13" x14ac:dyDescent="0.35">
      <c r="A2186" s="6">
        <v>45279</v>
      </c>
      <c r="B2186" t="s">
        <v>1065</v>
      </c>
      <c r="C2186" t="s">
        <v>46</v>
      </c>
      <c r="D2186" t="s">
        <v>239</v>
      </c>
      <c r="E2186">
        <v>30</v>
      </c>
      <c r="F2186">
        <v>3</v>
      </c>
      <c r="I2186" t="s">
        <v>47</v>
      </c>
      <c r="J2186" t="s">
        <v>48</v>
      </c>
    </row>
    <row r="2187" spans="1:13" x14ac:dyDescent="0.35">
      <c r="A2187" s="6">
        <v>45279</v>
      </c>
      <c r="B2187" t="s">
        <v>1065</v>
      </c>
      <c r="C2187" t="s">
        <v>46</v>
      </c>
      <c r="D2187" t="s">
        <v>239</v>
      </c>
      <c r="E2187">
        <v>30</v>
      </c>
      <c r="F2187">
        <v>3</v>
      </c>
      <c r="I2187" t="s">
        <v>47</v>
      </c>
      <c r="J2187" t="s">
        <v>48</v>
      </c>
    </row>
    <row r="2188" spans="1:13" x14ac:dyDescent="0.35">
      <c r="A2188" s="6">
        <v>45279</v>
      </c>
      <c r="B2188" t="s">
        <v>1065</v>
      </c>
      <c r="C2188" t="s">
        <v>46</v>
      </c>
      <c r="D2188" t="s">
        <v>239</v>
      </c>
      <c r="E2188">
        <v>30</v>
      </c>
      <c r="F2188">
        <v>3</v>
      </c>
      <c r="I2188" t="s">
        <v>47</v>
      </c>
      <c r="J2188" t="s">
        <v>48</v>
      </c>
    </row>
    <row r="2189" spans="1:13" x14ac:dyDescent="0.35">
      <c r="A2189" s="6">
        <v>45279</v>
      </c>
      <c r="B2189" t="s">
        <v>1066</v>
      </c>
      <c r="C2189" t="s">
        <v>59</v>
      </c>
      <c r="D2189">
        <v>1</v>
      </c>
      <c r="E2189">
        <v>10</v>
      </c>
      <c r="F2189">
        <v>3</v>
      </c>
      <c r="I2189" t="s">
        <v>47</v>
      </c>
      <c r="J2189" t="s">
        <v>946</v>
      </c>
    </row>
    <row r="2190" spans="1:13" x14ac:dyDescent="0.35">
      <c r="A2190" s="6">
        <v>45279</v>
      </c>
      <c r="B2190" t="s">
        <v>854</v>
      </c>
      <c r="C2190" t="s">
        <v>46</v>
      </c>
      <c r="D2190" t="s">
        <v>129</v>
      </c>
      <c r="E2190">
        <v>8</v>
      </c>
      <c r="F2190">
        <v>3</v>
      </c>
      <c r="I2190" t="s">
        <v>47</v>
      </c>
      <c r="J2190" t="s">
        <v>48</v>
      </c>
    </row>
    <row r="2191" spans="1:13" x14ac:dyDescent="0.35">
      <c r="A2191" s="6">
        <v>45279</v>
      </c>
      <c r="B2191" t="s">
        <v>459</v>
      </c>
      <c r="C2191" t="s">
        <v>59</v>
      </c>
      <c r="D2191">
        <v>1</v>
      </c>
      <c r="E2191">
        <v>9</v>
      </c>
      <c r="F2191">
        <v>3</v>
      </c>
      <c r="I2191" t="s">
        <v>47</v>
      </c>
      <c r="J2191" t="s">
        <v>946</v>
      </c>
    </row>
    <row r="2192" spans="1:13" x14ac:dyDescent="0.35">
      <c r="A2192" s="6">
        <v>45279</v>
      </c>
      <c r="B2192" t="s">
        <v>1067</v>
      </c>
      <c r="C2192" t="s">
        <v>53</v>
      </c>
      <c r="D2192">
        <v>6</v>
      </c>
      <c r="E2192">
        <v>23</v>
      </c>
      <c r="F2192">
        <v>2</v>
      </c>
      <c r="I2192" t="s">
        <v>47</v>
      </c>
      <c r="J2192" t="s">
        <v>48</v>
      </c>
    </row>
    <row r="2193" spans="1:13" x14ac:dyDescent="0.35">
      <c r="A2193" s="6">
        <v>45279</v>
      </c>
      <c r="B2193" t="s">
        <v>953</v>
      </c>
      <c r="C2193" t="s">
        <v>53</v>
      </c>
      <c r="D2193">
        <v>5</v>
      </c>
      <c r="E2193">
        <v>5</v>
      </c>
      <c r="F2193">
        <v>6</v>
      </c>
      <c r="I2193" t="s">
        <v>47</v>
      </c>
      <c r="J2193" t="s">
        <v>946</v>
      </c>
    </row>
    <row r="2194" spans="1:13" x14ac:dyDescent="0.35">
      <c r="A2194" s="6">
        <v>45279</v>
      </c>
      <c r="B2194" t="s">
        <v>1068</v>
      </c>
      <c r="C2194" t="s">
        <v>53</v>
      </c>
      <c r="D2194" t="s">
        <v>1069</v>
      </c>
      <c r="E2194">
        <v>5</v>
      </c>
      <c r="F2194">
        <v>6</v>
      </c>
      <c r="I2194" t="s">
        <v>47</v>
      </c>
      <c r="J2194" t="s">
        <v>48</v>
      </c>
      <c r="K2194" t="s">
        <v>47</v>
      </c>
      <c r="M2194" t="s">
        <v>47</v>
      </c>
    </row>
    <row r="2195" spans="1:13" x14ac:dyDescent="0.35">
      <c r="A2195" s="6">
        <v>45279</v>
      </c>
      <c r="B2195" t="s">
        <v>141</v>
      </c>
      <c r="C2195" t="s">
        <v>59</v>
      </c>
      <c r="D2195">
        <v>2</v>
      </c>
      <c r="E2195">
        <v>20</v>
      </c>
      <c r="F2195">
        <v>3</v>
      </c>
      <c r="I2195" t="s">
        <v>47</v>
      </c>
      <c r="J2195" t="s">
        <v>48</v>
      </c>
      <c r="M2195" t="s">
        <v>47</v>
      </c>
    </row>
    <row r="2196" spans="1:13" x14ac:dyDescent="0.35">
      <c r="A2196" s="6">
        <v>45279</v>
      </c>
      <c r="B2196" t="s">
        <v>1070</v>
      </c>
      <c r="C2196" t="s">
        <v>59</v>
      </c>
      <c r="D2196">
        <v>3</v>
      </c>
      <c r="E2196">
        <v>35</v>
      </c>
      <c r="F2196">
        <v>5</v>
      </c>
      <c r="I2196" t="s">
        <v>47</v>
      </c>
      <c r="J2196" t="s">
        <v>946</v>
      </c>
    </row>
    <row r="2197" spans="1:13" x14ac:dyDescent="0.35">
      <c r="A2197" s="6">
        <v>45279</v>
      </c>
      <c r="B2197" t="s">
        <v>1071</v>
      </c>
      <c r="C2197" t="s">
        <v>46</v>
      </c>
      <c r="D2197">
        <v>10</v>
      </c>
      <c r="E2197">
        <v>28</v>
      </c>
      <c r="F2197">
        <v>3</v>
      </c>
      <c r="I2197" t="s">
        <v>47</v>
      </c>
      <c r="J2197" t="s">
        <v>48</v>
      </c>
    </row>
    <row r="2198" spans="1:13" x14ac:dyDescent="0.35">
      <c r="A2198" s="6">
        <v>45279</v>
      </c>
      <c r="B2198" t="s">
        <v>1071</v>
      </c>
      <c r="C2198" t="s">
        <v>46</v>
      </c>
      <c r="D2198">
        <v>10</v>
      </c>
      <c r="E2198">
        <v>28</v>
      </c>
      <c r="F2198">
        <v>3</v>
      </c>
      <c r="I2198" t="s">
        <v>47</v>
      </c>
      <c r="J2198" t="s">
        <v>48</v>
      </c>
    </row>
    <row r="2199" spans="1:13" x14ac:dyDescent="0.35">
      <c r="A2199" s="6">
        <v>45279</v>
      </c>
      <c r="B2199" t="s">
        <v>1071</v>
      </c>
      <c r="C2199" t="s">
        <v>46</v>
      </c>
      <c r="D2199">
        <v>10</v>
      </c>
      <c r="E2199">
        <v>28</v>
      </c>
      <c r="F2199">
        <v>3</v>
      </c>
      <c r="I2199" t="s">
        <v>47</v>
      </c>
      <c r="J2199" t="s">
        <v>48</v>
      </c>
    </row>
    <row r="2200" spans="1:13" x14ac:dyDescent="0.35">
      <c r="A2200" s="6">
        <v>45279</v>
      </c>
      <c r="B2200" t="s">
        <v>1071</v>
      </c>
      <c r="C2200" t="s">
        <v>46</v>
      </c>
      <c r="D2200">
        <v>10</v>
      </c>
      <c r="E2200">
        <v>28</v>
      </c>
      <c r="F2200">
        <v>3</v>
      </c>
      <c r="I2200" t="s">
        <v>47</v>
      </c>
      <c r="J2200" t="s">
        <v>48</v>
      </c>
    </row>
    <row r="2201" spans="1:13" x14ac:dyDescent="0.35">
      <c r="A2201" s="6">
        <v>45279</v>
      </c>
      <c r="B2201" t="s">
        <v>1071</v>
      </c>
      <c r="C2201" t="s">
        <v>46</v>
      </c>
      <c r="D2201">
        <v>10</v>
      </c>
      <c r="E2201">
        <v>28</v>
      </c>
      <c r="F2201">
        <v>3</v>
      </c>
      <c r="I2201" t="s">
        <v>47</v>
      </c>
      <c r="J2201" t="s">
        <v>48</v>
      </c>
    </row>
    <row r="2202" spans="1:13" x14ac:dyDescent="0.35">
      <c r="A2202" s="6">
        <v>45279</v>
      </c>
      <c r="B2202" t="s">
        <v>85</v>
      </c>
      <c r="C2202" t="s">
        <v>130</v>
      </c>
      <c r="D2202" t="s">
        <v>158</v>
      </c>
      <c r="E2202">
        <v>5</v>
      </c>
      <c r="F2202">
        <v>4</v>
      </c>
      <c r="I2202" t="s">
        <v>47</v>
      </c>
      <c r="J2202" t="s">
        <v>48</v>
      </c>
      <c r="M2202" t="s">
        <v>47</v>
      </c>
    </row>
    <row r="2203" spans="1:13" x14ac:dyDescent="0.35">
      <c r="A2203" s="6">
        <v>45279</v>
      </c>
      <c r="B2203" t="s">
        <v>1072</v>
      </c>
      <c r="C2203" t="s">
        <v>74</v>
      </c>
      <c r="D2203" t="s">
        <v>129</v>
      </c>
      <c r="E2203">
        <v>25</v>
      </c>
      <c r="F2203">
        <v>1</v>
      </c>
      <c r="I2203" t="s">
        <v>47</v>
      </c>
    </row>
    <row r="2204" spans="1:13" x14ac:dyDescent="0.35">
      <c r="A2204" s="6">
        <v>45279</v>
      </c>
      <c r="B2204" t="s">
        <v>1072</v>
      </c>
      <c r="C2204" t="s">
        <v>74</v>
      </c>
      <c r="D2204" t="s">
        <v>129</v>
      </c>
      <c r="E2204">
        <v>25</v>
      </c>
      <c r="F2204">
        <v>1</v>
      </c>
      <c r="I2204" t="s">
        <v>47</v>
      </c>
    </row>
    <row r="2205" spans="1:13" x14ac:dyDescent="0.35">
      <c r="A2205" s="6">
        <v>45279</v>
      </c>
      <c r="B2205" t="s">
        <v>1072</v>
      </c>
      <c r="C2205" t="s">
        <v>74</v>
      </c>
      <c r="D2205" t="s">
        <v>129</v>
      </c>
      <c r="E2205">
        <v>25</v>
      </c>
      <c r="F2205">
        <v>1</v>
      </c>
      <c r="I2205" t="s">
        <v>47</v>
      </c>
    </row>
    <row r="2206" spans="1:13" x14ac:dyDescent="0.35">
      <c r="A2206" s="6">
        <v>45279</v>
      </c>
      <c r="B2206" t="s">
        <v>1072</v>
      </c>
      <c r="C2206" t="s">
        <v>74</v>
      </c>
      <c r="D2206" t="s">
        <v>129</v>
      </c>
      <c r="E2206">
        <v>25</v>
      </c>
      <c r="F2206">
        <v>1</v>
      </c>
      <c r="I2206" t="s">
        <v>47</v>
      </c>
    </row>
    <row r="2207" spans="1:13" x14ac:dyDescent="0.35">
      <c r="A2207" s="6">
        <v>45279</v>
      </c>
      <c r="B2207" t="s">
        <v>1072</v>
      </c>
      <c r="C2207" t="s">
        <v>74</v>
      </c>
      <c r="D2207" t="s">
        <v>129</v>
      </c>
      <c r="E2207">
        <v>25</v>
      </c>
      <c r="F2207">
        <v>1</v>
      </c>
      <c r="I2207" t="s">
        <v>47</v>
      </c>
    </row>
    <row r="2208" spans="1:13" x14ac:dyDescent="0.35">
      <c r="A2208" s="6">
        <v>45279</v>
      </c>
      <c r="B2208" t="s">
        <v>247</v>
      </c>
      <c r="C2208" t="s">
        <v>53</v>
      </c>
      <c r="D2208">
        <v>4</v>
      </c>
      <c r="E2208">
        <v>20</v>
      </c>
      <c r="F2208">
        <v>2</v>
      </c>
      <c r="I2208" t="s">
        <v>47</v>
      </c>
      <c r="J2208" t="s">
        <v>48</v>
      </c>
      <c r="M2208" t="s">
        <v>47</v>
      </c>
    </row>
    <row r="2209" spans="1:13" x14ac:dyDescent="0.35">
      <c r="A2209" s="6">
        <v>45279</v>
      </c>
      <c r="B2209" t="s">
        <v>1073</v>
      </c>
      <c r="C2209" t="s">
        <v>130</v>
      </c>
      <c r="D2209" t="s">
        <v>1442</v>
      </c>
      <c r="E2209">
        <v>5</v>
      </c>
      <c r="F2209">
        <v>4</v>
      </c>
      <c r="H2209" t="s">
        <v>1074</v>
      </c>
    </row>
    <row r="2210" spans="1:13" x14ac:dyDescent="0.35">
      <c r="A2210" s="6">
        <v>45279</v>
      </c>
      <c r="B2210" t="s">
        <v>484</v>
      </c>
      <c r="C2210" t="s">
        <v>53</v>
      </c>
      <c r="D2210">
        <v>6</v>
      </c>
      <c r="E2210">
        <v>26</v>
      </c>
      <c r="F2210">
        <v>2</v>
      </c>
      <c r="I2210" t="s">
        <v>47</v>
      </c>
      <c r="J2210" t="s">
        <v>48</v>
      </c>
      <c r="M2210" t="s">
        <v>47</v>
      </c>
    </row>
    <row r="2211" spans="1:13" x14ac:dyDescent="0.35">
      <c r="A2211" s="6">
        <v>45279</v>
      </c>
      <c r="B2211" t="s">
        <v>444</v>
      </c>
      <c r="C2211" t="s">
        <v>46</v>
      </c>
      <c r="D2211">
        <v>7</v>
      </c>
      <c r="E2211">
        <v>20</v>
      </c>
      <c r="F2211">
        <v>2</v>
      </c>
      <c r="I2211" t="s">
        <v>47</v>
      </c>
      <c r="J2211" t="s">
        <v>48</v>
      </c>
    </row>
    <row r="2212" spans="1:13" x14ac:dyDescent="0.35">
      <c r="A2212" s="6">
        <v>45279</v>
      </c>
      <c r="B2212" t="s">
        <v>444</v>
      </c>
      <c r="C2212" t="s">
        <v>46</v>
      </c>
      <c r="D2212">
        <v>7</v>
      </c>
      <c r="E2212">
        <v>22</v>
      </c>
      <c r="F2212">
        <v>1</v>
      </c>
      <c r="I2212" t="s">
        <v>47</v>
      </c>
      <c r="J2212" t="s">
        <v>48</v>
      </c>
    </row>
    <row r="2213" spans="1:13" x14ac:dyDescent="0.35">
      <c r="A2213" s="6">
        <v>45279</v>
      </c>
      <c r="B2213" t="s">
        <v>444</v>
      </c>
      <c r="C2213" t="s">
        <v>46</v>
      </c>
      <c r="D2213">
        <v>7</v>
      </c>
      <c r="E2213">
        <v>19</v>
      </c>
      <c r="F2213">
        <v>1</v>
      </c>
      <c r="I2213" t="s">
        <v>47</v>
      </c>
      <c r="J2213" t="s">
        <v>48</v>
      </c>
    </row>
    <row r="2214" spans="1:13" x14ac:dyDescent="0.35">
      <c r="A2214" s="6">
        <v>45279</v>
      </c>
      <c r="B2214" t="s">
        <v>444</v>
      </c>
      <c r="C2214" t="s">
        <v>46</v>
      </c>
      <c r="D2214">
        <v>7</v>
      </c>
      <c r="E2214">
        <v>21</v>
      </c>
      <c r="F2214">
        <v>1</v>
      </c>
      <c r="I2214" t="s">
        <v>47</v>
      </c>
      <c r="J2214" t="s">
        <v>48</v>
      </c>
    </row>
    <row r="2215" spans="1:13" x14ac:dyDescent="0.35">
      <c r="A2215" s="6">
        <v>45279</v>
      </c>
      <c r="B2215" t="s">
        <v>1131</v>
      </c>
      <c r="C2215" t="s">
        <v>46</v>
      </c>
      <c r="E2215">
        <v>25</v>
      </c>
      <c r="F2215">
        <v>2</v>
      </c>
      <c r="H2215" t="s">
        <v>1074</v>
      </c>
    </row>
    <row r="2216" spans="1:13" x14ac:dyDescent="0.35">
      <c r="A2216" s="6">
        <v>45279</v>
      </c>
      <c r="B2216" t="s">
        <v>141</v>
      </c>
      <c r="C2216" t="s">
        <v>59</v>
      </c>
      <c r="D2216">
        <v>2</v>
      </c>
      <c r="E2216">
        <v>19</v>
      </c>
      <c r="F2216">
        <v>3</v>
      </c>
      <c r="I2216" t="s">
        <v>47</v>
      </c>
      <c r="J2216" t="s">
        <v>48</v>
      </c>
      <c r="M2216" t="s">
        <v>47</v>
      </c>
    </row>
    <row r="2217" spans="1:13" x14ac:dyDescent="0.35">
      <c r="A2217" s="6">
        <v>45279</v>
      </c>
      <c r="B2217" t="s">
        <v>141</v>
      </c>
      <c r="C2217" t="s">
        <v>59</v>
      </c>
      <c r="D2217">
        <v>2</v>
      </c>
      <c r="E2217">
        <v>18</v>
      </c>
      <c r="F2217">
        <v>2</v>
      </c>
      <c r="I2217" t="s">
        <v>47</v>
      </c>
      <c r="J2217" t="s">
        <v>48</v>
      </c>
      <c r="M2217" t="s">
        <v>47</v>
      </c>
    </row>
    <row r="2218" spans="1:13" x14ac:dyDescent="0.35">
      <c r="A2218" s="6">
        <v>45279</v>
      </c>
      <c r="B2218" t="s">
        <v>99</v>
      </c>
      <c r="C2218" t="s">
        <v>59</v>
      </c>
      <c r="D2218" t="s">
        <v>563</v>
      </c>
      <c r="E2218">
        <v>22</v>
      </c>
      <c r="F2218">
        <v>4</v>
      </c>
      <c r="I2218" t="s">
        <v>47</v>
      </c>
      <c r="J2218" t="s">
        <v>48</v>
      </c>
      <c r="M2218" t="s">
        <v>47</v>
      </c>
    </row>
    <row r="2219" spans="1:13" x14ac:dyDescent="0.35">
      <c r="A2219" s="6">
        <v>45279</v>
      </c>
      <c r="B2219" t="s">
        <v>351</v>
      </c>
      <c r="C2219" t="s">
        <v>130</v>
      </c>
      <c r="D2219" t="s">
        <v>784</v>
      </c>
      <c r="E2219">
        <v>8</v>
      </c>
      <c r="F2219">
        <v>3</v>
      </c>
      <c r="I2219" t="s">
        <v>47</v>
      </c>
      <c r="J2219" t="s">
        <v>48</v>
      </c>
    </row>
    <row r="2220" spans="1:13" x14ac:dyDescent="0.35">
      <c r="A2220" s="6">
        <v>45279</v>
      </c>
      <c r="B2220" t="s">
        <v>1199</v>
      </c>
      <c r="C2220" t="s">
        <v>46</v>
      </c>
      <c r="D2220" t="s">
        <v>353</v>
      </c>
      <c r="E2220">
        <v>19</v>
      </c>
      <c r="F2220">
        <v>2</v>
      </c>
      <c r="I2220" t="s">
        <v>47</v>
      </c>
      <c r="J2220" t="s">
        <v>48</v>
      </c>
    </row>
    <row r="2221" spans="1:13" x14ac:dyDescent="0.35">
      <c r="A2221" s="6">
        <v>45279</v>
      </c>
      <c r="B2221" t="s">
        <v>1199</v>
      </c>
      <c r="C2221" t="s">
        <v>46</v>
      </c>
      <c r="D2221" t="s">
        <v>353</v>
      </c>
      <c r="E2221">
        <v>19</v>
      </c>
      <c r="F2221">
        <v>2</v>
      </c>
      <c r="I2221" t="s">
        <v>47</v>
      </c>
      <c r="J2221" t="s">
        <v>48</v>
      </c>
    </row>
    <row r="2222" spans="1:13" x14ac:dyDescent="0.35">
      <c r="A2222" s="6">
        <v>45279</v>
      </c>
      <c r="B2222" t="s">
        <v>1200</v>
      </c>
      <c r="C2222" t="s">
        <v>64</v>
      </c>
      <c r="D2222" t="s">
        <v>585</v>
      </c>
      <c r="E2222">
        <v>2</v>
      </c>
      <c r="F2222">
        <v>1</v>
      </c>
      <c r="I2222" t="s">
        <v>47</v>
      </c>
      <c r="J2222" t="s">
        <v>48</v>
      </c>
      <c r="M2222" t="s">
        <v>47</v>
      </c>
    </row>
    <row r="2223" spans="1:13" x14ac:dyDescent="0.35">
      <c r="A2223" s="6">
        <v>45279</v>
      </c>
      <c r="B2223" t="s">
        <v>872</v>
      </c>
      <c r="C2223" t="s">
        <v>64</v>
      </c>
      <c r="D2223" t="s">
        <v>585</v>
      </c>
      <c r="E2223">
        <v>9</v>
      </c>
      <c r="F2223">
        <v>2</v>
      </c>
      <c r="I2223" t="s">
        <v>47</v>
      </c>
      <c r="J2223" t="s">
        <v>48</v>
      </c>
      <c r="M2223" t="s">
        <v>47</v>
      </c>
    </row>
    <row r="2224" spans="1:13" x14ac:dyDescent="0.35">
      <c r="A2224" s="6">
        <v>45279</v>
      </c>
      <c r="B2224" t="s">
        <v>1201</v>
      </c>
      <c r="C2224" t="s">
        <v>64</v>
      </c>
      <c r="D2224" t="s">
        <v>564</v>
      </c>
      <c r="E2224">
        <v>7</v>
      </c>
      <c r="F2224">
        <v>2</v>
      </c>
      <c r="I2224" t="s">
        <v>47</v>
      </c>
      <c r="J2224" t="s">
        <v>48</v>
      </c>
      <c r="M2224" t="s">
        <v>47</v>
      </c>
    </row>
    <row r="2225" spans="1:13" x14ac:dyDescent="0.35">
      <c r="A2225" s="6">
        <v>45279</v>
      </c>
      <c r="B2225" t="s">
        <v>584</v>
      </c>
      <c r="C2225" t="s">
        <v>64</v>
      </c>
      <c r="D2225" t="s">
        <v>564</v>
      </c>
      <c r="E2225">
        <v>10</v>
      </c>
      <c r="F2225">
        <v>5</v>
      </c>
      <c r="I2225" t="s">
        <v>47</v>
      </c>
      <c r="J2225" t="s">
        <v>48</v>
      </c>
      <c r="M2225" t="s">
        <v>47</v>
      </c>
    </row>
    <row r="2226" spans="1:13" x14ac:dyDescent="0.35">
      <c r="A2226" s="6">
        <v>45279</v>
      </c>
      <c r="B2226" t="s">
        <v>1145</v>
      </c>
      <c r="C2226" t="s">
        <v>64</v>
      </c>
      <c r="D2226" t="s">
        <v>585</v>
      </c>
      <c r="E2226">
        <v>3</v>
      </c>
      <c r="F2226">
        <v>1</v>
      </c>
      <c r="I2226" t="s">
        <v>47</v>
      </c>
      <c r="J2226" t="s">
        <v>48</v>
      </c>
      <c r="M2226" t="s">
        <v>47</v>
      </c>
    </row>
    <row r="2227" spans="1:13" x14ac:dyDescent="0.35">
      <c r="A2227" s="6">
        <v>45279</v>
      </c>
      <c r="B2227" t="s">
        <v>60</v>
      </c>
      <c r="C2227" t="s">
        <v>130</v>
      </c>
      <c r="D2227" t="s">
        <v>978</v>
      </c>
      <c r="E2227">
        <v>25</v>
      </c>
      <c r="F2227">
        <v>3</v>
      </c>
      <c r="I2227" t="s">
        <v>47</v>
      </c>
      <c r="J2227" t="s">
        <v>48</v>
      </c>
    </row>
    <row r="2228" spans="1:13" x14ac:dyDescent="0.35">
      <c r="A2228" s="6">
        <v>45280</v>
      </c>
      <c r="B2228" t="s">
        <v>138</v>
      </c>
      <c r="C2228" t="s">
        <v>53</v>
      </c>
      <c r="D2228">
        <v>5</v>
      </c>
      <c r="E2228">
        <v>22</v>
      </c>
      <c r="F2228">
        <v>1</v>
      </c>
      <c r="G2228" t="s">
        <v>833</v>
      </c>
      <c r="L2228" t="s">
        <v>47</v>
      </c>
      <c r="M2228" t="s">
        <v>47</v>
      </c>
    </row>
    <row r="2229" spans="1:13" x14ac:dyDescent="0.35">
      <c r="A2229" s="6">
        <v>45280</v>
      </c>
      <c r="B2229" t="s">
        <v>376</v>
      </c>
      <c r="C2229" t="s">
        <v>46</v>
      </c>
      <c r="D2229">
        <v>7</v>
      </c>
      <c r="E2229">
        <v>23</v>
      </c>
      <c r="F2229">
        <v>2</v>
      </c>
      <c r="G2229" t="s">
        <v>833</v>
      </c>
      <c r="L2229" t="s">
        <v>47</v>
      </c>
      <c r="M2229" t="s">
        <v>47</v>
      </c>
    </row>
    <row r="2230" spans="1:13" x14ac:dyDescent="0.35">
      <c r="A2230" s="6">
        <v>45280</v>
      </c>
      <c r="B2230" t="s">
        <v>138</v>
      </c>
      <c r="C2230" t="s">
        <v>53</v>
      </c>
      <c r="D2230">
        <v>5</v>
      </c>
      <c r="E2230">
        <v>23</v>
      </c>
      <c r="F2230">
        <v>1</v>
      </c>
      <c r="G2230" t="s">
        <v>833</v>
      </c>
      <c r="L2230" t="s">
        <v>47</v>
      </c>
      <c r="M2230" t="s">
        <v>47</v>
      </c>
    </row>
    <row r="2231" spans="1:13" x14ac:dyDescent="0.35">
      <c r="A2231" s="6">
        <v>45280</v>
      </c>
      <c r="B2231" t="s">
        <v>138</v>
      </c>
      <c r="C2231" t="s">
        <v>53</v>
      </c>
      <c r="D2231">
        <v>5</v>
      </c>
      <c r="E2231">
        <v>21</v>
      </c>
      <c r="F2231">
        <v>2</v>
      </c>
      <c r="G2231" t="s">
        <v>827</v>
      </c>
      <c r="L2231" t="s">
        <v>47</v>
      </c>
      <c r="M2231" t="s">
        <v>47</v>
      </c>
    </row>
    <row r="2232" spans="1:13" x14ac:dyDescent="0.35">
      <c r="A2232" s="6">
        <v>45280</v>
      </c>
      <c r="B2232" t="s">
        <v>1215</v>
      </c>
      <c r="C2232" t="s">
        <v>46</v>
      </c>
      <c r="D2232">
        <v>10</v>
      </c>
      <c r="E2232">
        <v>13</v>
      </c>
      <c r="F2232">
        <v>2</v>
      </c>
      <c r="I2232" t="s">
        <v>47</v>
      </c>
      <c r="J2232" t="s">
        <v>48</v>
      </c>
    </row>
    <row r="2233" spans="1:13" x14ac:dyDescent="0.35">
      <c r="A2233" s="6">
        <v>45280</v>
      </c>
      <c r="B2233" t="s">
        <v>841</v>
      </c>
      <c r="C2233" t="s">
        <v>59</v>
      </c>
      <c r="D2233">
        <v>2</v>
      </c>
      <c r="E2233">
        <v>24</v>
      </c>
      <c r="F2233">
        <v>2</v>
      </c>
      <c r="I2233" t="s">
        <v>47</v>
      </c>
      <c r="J2233" t="s">
        <v>946</v>
      </c>
      <c r="M2233" t="s">
        <v>47</v>
      </c>
    </row>
    <row r="2234" spans="1:13" x14ac:dyDescent="0.35">
      <c r="A2234" s="6">
        <v>45280</v>
      </c>
      <c r="B2234" t="s">
        <v>1098</v>
      </c>
      <c r="C2234" t="s">
        <v>130</v>
      </c>
      <c r="D2234" t="s">
        <v>1254</v>
      </c>
      <c r="E2234">
        <v>23</v>
      </c>
      <c r="F2234">
        <v>2</v>
      </c>
      <c r="I2234" t="s">
        <v>47</v>
      </c>
    </row>
    <row r="2235" spans="1:13" x14ac:dyDescent="0.35">
      <c r="A2235" s="6">
        <v>45280</v>
      </c>
      <c r="B2235" t="s">
        <v>376</v>
      </c>
      <c r="C2235" t="s">
        <v>46</v>
      </c>
      <c r="D2235">
        <v>7</v>
      </c>
      <c r="E2235">
        <v>14</v>
      </c>
      <c r="F2235">
        <v>1</v>
      </c>
      <c r="I2235" t="s">
        <v>47</v>
      </c>
      <c r="J2235" t="s">
        <v>48</v>
      </c>
      <c r="M2235" t="s">
        <v>47</v>
      </c>
    </row>
    <row r="2236" spans="1:13" x14ac:dyDescent="0.35">
      <c r="A2236" s="6">
        <v>45280</v>
      </c>
      <c r="B2236" t="s">
        <v>1216</v>
      </c>
      <c r="C2236" t="s">
        <v>130</v>
      </c>
      <c r="D2236" t="s">
        <v>1217</v>
      </c>
      <c r="E2236">
        <v>14</v>
      </c>
      <c r="F2236">
        <v>2</v>
      </c>
      <c r="I2236" t="s">
        <v>47</v>
      </c>
      <c r="J2236" t="s">
        <v>48</v>
      </c>
    </row>
    <row r="2237" spans="1:13" x14ac:dyDescent="0.35">
      <c r="A2237" s="6">
        <v>45280</v>
      </c>
      <c r="B2237" t="s">
        <v>692</v>
      </c>
      <c r="C2237" t="s">
        <v>53</v>
      </c>
      <c r="D2237" t="s">
        <v>370</v>
      </c>
      <c r="E2237">
        <v>6</v>
      </c>
      <c r="F2237">
        <v>3</v>
      </c>
      <c r="I2237" t="s">
        <v>47</v>
      </c>
      <c r="J2237" t="s">
        <v>48</v>
      </c>
    </row>
    <row r="2238" spans="1:13" x14ac:dyDescent="0.35">
      <c r="A2238" s="6">
        <v>45280</v>
      </c>
      <c r="B2238" t="s">
        <v>380</v>
      </c>
      <c r="C2238" t="s">
        <v>130</v>
      </c>
      <c r="D2238" t="s">
        <v>784</v>
      </c>
      <c r="E2238">
        <v>22</v>
      </c>
      <c r="F2238">
        <v>2</v>
      </c>
      <c r="I2238" t="s">
        <v>47</v>
      </c>
      <c r="J2238" t="s">
        <v>48</v>
      </c>
    </row>
    <row r="2239" spans="1:13" x14ac:dyDescent="0.35">
      <c r="A2239" s="6">
        <v>45280</v>
      </c>
      <c r="B2239" t="s">
        <v>380</v>
      </c>
      <c r="C2239" t="s">
        <v>130</v>
      </c>
      <c r="D2239" t="s">
        <v>784</v>
      </c>
      <c r="E2239">
        <v>22</v>
      </c>
      <c r="F2239">
        <v>2</v>
      </c>
      <c r="I2239" t="s">
        <v>47</v>
      </c>
      <c r="J2239" t="s">
        <v>48</v>
      </c>
    </row>
    <row r="2240" spans="1:13" x14ac:dyDescent="0.35">
      <c r="A2240" s="6">
        <v>45280</v>
      </c>
      <c r="B2240" t="s">
        <v>841</v>
      </c>
      <c r="C2240" t="s">
        <v>59</v>
      </c>
      <c r="D2240">
        <v>2</v>
      </c>
      <c r="E2240">
        <v>19</v>
      </c>
      <c r="F2240">
        <v>2</v>
      </c>
      <c r="I2240" t="s">
        <v>47</v>
      </c>
      <c r="J2240" t="s">
        <v>48</v>
      </c>
      <c r="M2240" t="s">
        <v>47</v>
      </c>
    </row>
    <row r="2241" spans="1:13" x14ac:dyDescent="0.35">
      <c r="A2241" s="6">
        <v>45280</v>
      </c>
      <c r="B2241" t="s">
        <v>1218</v>
      </c>
      <c r="C2241" t="s">
        <v>46</v>
      </c>
      <c r="D2241">
        <v>9</v>
      </c>
      <c r="E2241">
        <v>25</v>
      </c>
      <c r="F2241">
        <v>2</v>
      </c>
      <c r="I2241" t="s">
        <v>47</v>
      </c>
      <c r="J2241" t="s">
        <v>48</v>
      </c>
    </row>
    <row r="2242" spans="1:13" x14ac:dyDescent="0.35">
      <c r="A2242" s="6">
        <v>45280</v>
      </c>
      <c r="B2242" t="s">
        <v>1165</v>
      </c>
      <c r="C2242" t="s">
        <v>46</v>
      </c>
      <c r="D2242" t="s">
        <v>334</v>
      </c>
      <c r="E2242">
        <v>8</v>
      </c>
      <c r="F2242">
        <v>3</v>
      </c>
      <c r="I2242" t="s">
        <v>47</v>
      </c>
      <c r="J2242" t="s">
        <v>48</v>
      </c>
      <c r="K2242" t="s">
        <v>47</v>
      </c>
      <c r="M2242" t="s">
        <v>47</v>
      </c>
    </row>
    <row r="2243" spans="1:13" x14ac:dyDescent="0.35">
      <c r="A2243" s="6">
        <v>45280</v>
      </c>
      <c r="B2243" t="s">
        <v>1222</v>
      </c>
      <c r="C2243" t="s">
        <v>53</v>
      </c>
      <c r="D2243" t="s">
        <v>1223</v>
      </c>
      <c r="E2243">
        <v>25</v>
      </c>
      <c r="F2243">
        <v>7</v>
      </c>
      <c r="I2243" t="s">
        <v>47</v>
      </c>
      <c r="J2243" t="s">
        <v>48</v>
      </c>
      <c r="M2243" t="s">
        <v>47</v>
      </c>
    </row>
    <row r="2244" spans="1:13" x14ac:dyDescent="0.35">
      <c r="A2244" s="6">
        <v>45280</v>
      </c>
      <c r="B2244" t="s">
        <v>1226</v>
      </c>
      <c r="C2244" t="s">
        <v>64</v>
      </c>
      <c r="D2244" t="s">
        <v>585</v>
      </c>
      <c r="E2244">
        <v>3</v>
      </c>
      <c r="F2244">
        <v>2</v>
      </c>
      <c r="I2244" t="s">
        <v>47</v>
      </c>
      <c r="J2244" t="s">
        <v>48</v>
      </c>
      <c r="M2244" t="s">
        <v>47</v>
      </c>
    </row>
    <row r="2245" spans="1:13" x14ac:dyDescent="0.35">
      <c r="A2245" s="6">
        <v>45280</v>
      </c>
      <c r="B2245" t="s">
        <v>468</v>
      </c>
      <c r="C2245" t="s">
        <v>46</v>
      </c>
      <c r="D2245" t="s">
        <v>334</v>
      </c>
      <c r="E2245">
        <v>13</v>
      </c>
      <c r="F2245">
        <v>3</v>
      </c>
      <c r="I2245" t="s">
        <v>47</v>
      </c>
      <c r="J2245" t="s">
        <v>48</v>
      </c>
      <c r="M2245" t="s">
        <v>47</v>
      </c>
    </row>
    <row r="2246" spans="1:13" x14ac:dyDescent="0.35">
      <c r="A2246" s="6">
        <v>45280</v>
      </c>
      <c r="B2246" t="s">
        <v>1227</v>
      </c>
      <c r="C2246" t="s">
        <v>130</v>
      </c>
      <c r="D2246" t="s">
        <v>784</v>
      </c>
      <c r="E2246">
        <v>34</v>
      </c>
      <c r="F2246">
        <v>8</v>
      </c>
      <c r="I2246" t="s">
        <v>47</v>
      </c>
      <c r="J2246" t="s">
        <v>48</v>
      </c>
    </row>
    <row r="2247" spans="1:13" x14ac:dyDescent="0.35">
      <c r="A2247" s="6">
        <v>45280</v>
      </c>
      <c r="B2247" t="s">
        <v>1194</v>
      </c>
      <c r="C2247" t="s">
        <v>59</v>
      </c>
      <c r="D2247" t="s">
        <v>1228</v>
      </c>
      <c r="E2247">
        <v>28</v>
      </c>
      <c r="F2247">
        <v>2</v>
      </c>
      <c r="I2247" t="s">
        <v>47</v>
      </c>
      <c r="J2247" t="s">
        <v>48</v>
      </c>
      <c r="M2247" t="s">
        <v>47</v>
      </c>
    </row>
    <row r="2248" spans="1:13" x14ac:dyDescent="0.35">
      <c r="A2248" s="6">
        <v>45280</v>
      </c>
      <c r="B2248" t="s">
        <v>1194</v>
      </c>
      <c r="C2248" t="s">
        <v>59</v>
      </c>
      <c r="D2248" t="s">
        <v>1228</v>
      </c>
      <c r="E2248">
        <v>28</v>
      </c>
      <c r="F2248">
        <v>2</v>
      </c>
      <c r="I2248" t="s">
        <v>47</v>
      </c>
      <c r="J2248" t="s">
        <v>48</v>
      </c>
      <c r="M2248" t="s">
        <v>47</v>
      </c>
    </row>
    <row r="2249" spans="1:13" x14ac:dyDescent="0.35">
      <c r="A2249" s="6">
        <v>45280</v>
      </c>
      <c r="B2249" t="s">
        <v>1194</v>
      </c>
      <c r="C2249" t="s">
        <v>59</v>
      </c>
      <c r="D2249" t="s">
        <v>1228</v>
      </c>
      <c r="E2249">
        <v>28</v>
      </c>
      <c r="F2249">
        <v>2</v>
      </c>
      <c r="I2249" t="s">
        <v>47</v>
      </c>
      <c r="J2249" t="s">
        <v>48</v>
      </c>
      <c r="M2249" t="s">
        <v>47</v>
      </c>
    </row>
    <row r="2250" spans="1:13" x14ac:dyDescent="0.35">
      <c r="A2250" s="6">
        <v>45280</v>
      </c>
      <c r="B2250" t="s">
        <v>351</v>
      </c>
      <c r="C2250" t="s">
        <v>130</v>
      </c>
      <c r="D2250" t="s">
        <v>784</v>
      </c>
      <c r="E2250">
        <v>8</v>
      </c>
      <c r="F2250">
        <v>2</v>
      </c>
      <c r="I2250" t="s">
        <v>47</v>
      </c>
      <c r="J2250" t="s">
        <v>48</v>
      </c>
    </row>
    <row r="2251" spans="1:13" x14ac:dyDescent="0.35">
      <c r="A2251" s="6">
        <v>45280</v>
      </c>
      <c r="B2251" t="s">
        <v>1229</v>
      </c>
      <c r="C2251" t="s">
        <v>130</v>
      </c>
      <c r="D2251" t="s">
        <v>784</v>
      </c>
      <c r="E2251">
        <v>6</v>
      </c>
      <c r="F2251">
        <v>1</v>
      </c>
      <c r="I2251" t="s">
        <v>47</v>
      </c>
      <c r="J2251" t="s">
        <v>48</v>
      </c>
      <c r="M2251" t="s">
        <v>47</v>
      </c>
    </row>
    <row r="2252" spans="1:13" x14ac:dyDescent="0.35">
      <c r="A2252" s="6">
        <v>45280</v>
      </c>
      <c r="B2252" t="s">
        <v>322</v>
      </c>
      <c r="C2252" t="s">
        <v>74</v>
      </c>
      <c r="D2252" t="s">
        <v>129</v>
      </c>
      <c r="E2252">
        <v>25</v>
      </c>
      <c r="F2252">
        <v>1</v>
      </c>
      <c r="I2252" t="s">
        <v>47</v>
      </c>
      <c r="J2252" t="s">
        <v>48</v>
      </c>
    </row>
    <row r="2253" spans="1:13" x14ac:dyDescent="0.35">
      <c r="A2253" s="6">
        <v>45280</v>
      </c>
      <c r="B2253" t="s">
        <v>322</v>
      </c>
      <c r="C2253" t="s">
        <v>74</v>
      </c>
      <c r="D2253" t="s">
        <v>129</v>
      </c>
      <c r="E2253">
        <v>25</v>
      </c>
      <c r="F2253">
        <v>1</v>
      </c>
      <c r="I2253" t="s">
        <v>47</v>
      </c>
      <c r="J2253" t="s">
        <v>48</v>
      </c>
    </row>
    <row r="2254" spans="1:13" x14ac:dyDescent="0.35">
      <c r="A2254" s="6">
        <v>45280</v>
      </c>
      <c r="B2254" t="s">
        <v>322</v>
      </c>
      <c r="C2254" t="s">
        <v>74</v>
      </c>
      <c r="D2254" t="s">
        <v>129</v>
      </c>
      <c r="E2254">
        <v>25</v>
      </c>
      <c r="F2254">
        <v>1</v>
      </c>
      <c r="I2254" t="s">
        <v>47</v>
      </c>
      <c r="J2254" t="s">
        <v>48</v>
      </c>
    </row>
    <row r="2255" spans="1:13" x14ac:dyDescent="0.35">
      <c r="A2255" s="6">
        <v>45280</v>
      </c>
      <c r="B2255" t="s">
        <v>322</v>
      </c>
      <c r="C2255" t="s">
        <v>74</v>
      </c>
      <c r="D2255" t="s">
        <v>129</v>
      </c>
      <c r="E2255">
        <v>25</v>
      </c>
      <c r="F2255">
        <v>1</v>
      </c>
      <c r="I2255" t="s">
        <v>47</v>
      </c>
      <c r="J2255" t="s">
        <v>48</v>
      </c>
    </row>
    <row r="2256" spans="1:13" x14ac:dyDescent="0.35">
      <c r="A2256" s="6">
        <v>45280</v>
      </c>
      <c r="B2256" t="s">
        <v>322</v>
      </c>
      <c r="C2256" t="s">
        <v>74</v>
      </c>
      <c r="D2256" t="s">
        <v>129</v>
      </c>
      <c r="E2256">
        <v>25</v>
      </c>
      <c r="F2256">
        <v>1</v>
      </c>
      <c r="I2256" t="s">
        <v>47</v>
      </c>
      <c r="J2256" t="s">
        <v>48</v>
      </c>
    </row>
    <row r="2257" spans="1:13" x14ac:dyDescent="0.35">
      <c r="A2257" s="6">
        <v>45280</v>
      </c>
      <c r="B2257" t="s">
        <v>1229</v>
      </c>
      <c r="C2257" t="s">
        <v>130</v>
      </c>
      <c r="D2257" t="s">
        <v>784</v>
      </c>
      <c r="E2257">
        <v>30</v>
      </c>
      <c r="F2257">
        <v>5</v>
      </c>
      <c r="I2257" t="s">
        <v>47</v>
      </c>
      <c r="J2257" t="s">
        <v>48</v>
      </c>
      <c r="M2257" t="s">
        <v>47</v>
      </c>
    </row>
    <row r="2258" spans="1:13" x14ac:dyDescent="0.35">
      <c r="A2258" s="6">
        <v>45280</v>
      </c>
      <c r="B2258" t="s">
        <v>1229</v>
      </c>
      <c r="C2258" t="s">
        <v>130</v>
      </c>
      <c r="D2258" t="s">
        <v>784</v>
      </c>
      <c r="E2258">
        <v>30</v>
      </c>
      <c r="F2258">
        <v>5</v>
      </c>
      <c r="I2258" t="s">
        <v>47</v>
      </c>
      <c r="J2258" t="s">
        <v>48</v>
      </c>
      <c r="M2258" t="s">
        <v>47</v>
      </c>
    </row>
    <row r="2259" spans="1:13" x14ac:dyDescent="0.35">
      <c r="A2259" s="6">
        <v>45280</v>
      </c>
      <c r="B2259" t="s">
        <v>1229</v>
      </c>
      <c r="C2259" t="s">
        <v>130</v>
      </c>
      <c r="D2259" t="s">
        <v>784</v>
      </c>
      <c r="E2259">
        <v>30</v>
      </c>
      <c r="F2259">
        <v>3</v>
      </c>
      <c r="I2259" t="s">
        <v>47</v>
      </c>
      <c r="J2259" t="s">
        <v>220</v>
      </c>
      <c r="M2259" t="s">
        <v>47</v>
      </c>
    </row>
    <row r="2260" spans="1:13" x14ac:dyDescent="0.35">
      <c r="A2260" s="6">
        <v>45280</v>
      </c>
      <c r="B2260" t="s">
        <v>361</v>
      </c>
      <c r="C2260" t="s">
        <v>130</v>
      </c>
      <c r="D2260" t="s">
        <v>784</v>
      </c>
      <c r="E2260">
        <v>17</v>
      </c>
      <c r="F2260">
        <v>2</v>
      </c>
      <c r="I2260" t="s">
        <v>47</v>
      </c>
      <c r="J2260" t="s">
        <v>48</v>
      </c>
      <c r="M2260" t="s">
        <v>47</v>
      </c>
    </row>
    <row r="2261" spans="1:13" x14ac:dyDescent="0.35">
      <c r="A2261" s="6">
        <v>45280</v>
      </c>
      <c r="B2261" t="s">
        <v>1230</v>
      </c>
      <c r="C2261" t="s">
        <v>64</v>
      </c>
      <c r="D2261" t="s">
        <v>585</v>
      </c>
      <c r="E2261">
        <v>11</v>
      </c>
      <c r="F2261">
        <v>3</v>
      </c>
      <c r="I2261" t="s">
        <v>47</v>
      </c>
      <c r="J2261" t="s">
        <v>48</v>
      </c>
      <c r="M2261" t="s">
        <v>47</v>
      </c>
    </row>
    <row r="2262" spans="1:13" x14ac:dyDescent="0.35">
      <c r="A2262" s="6">
        <v>45280</v>
      </c>
      <c r="B2262" t="s">
        <v>1231</v>
      </c>
      <c r="C2262" t="s">
        <v>64</v>
      </c>
      <c r="D2262" t="s">
        <v>585</v>
      </c>
      <c r="E2262">
        <v>12</v>
      </c>
      <c r="F2262">
        <v>3</v>
      </c>
      <c r="I2262" t="s">
        <v>47</v>
      </c>
      <c r="J2262" t="s">
        <v>48</v>
      </c>
    </row>
    <row r="2263" spans="1:13" x14ac:dyDescent="0.35">
      <c r="A2263" s="6">
        <v>45280</v>
      </c>
      <c r="B2263" t="s">
        <v>1234</v>
      </c>
      <c r="C2263" t="s">
        <v>130</v>
      </c>
      <c r="D2263" t="s">
        <v>1324</v>
      </c>
      <c r="E2263">
        <v>31</v>
      </c>
      <c r="F2263">
        <v>1</v>
      </c>
      <c r="I2263" t="s">
        <v>47</v>
      </c>
    </row>
    <row r="2264" spans="1:13" x14ac:dyDescent="0.35">
      <c r="A2264" s="6">
        <v>45280</v>
      </c>
      <c r="B2264" t="s">
        <v>584</v>
      </c>
      <c r="C2264" t="s">
        <v>64</v>
      </c>
      <c r="E2264">
        <v>7</v>
      </c>
      <c r="F2264">
        <v>3</v>
      </c>
      <c r="I2264" t="s">
        <v>47</v>
      </c>
      <c r="J2264" t="s">
        <v>48</v>
      </c>
      <c r="M2264" t="s">
        <v>47</v>
      </c>
    </row>
    <row r="2265" spans="1:13" x14ac:dyDescent="0.35">
      <c r="A2265" s="6">
        <v>45280</v>
      </c>
      <c r="B2265" t="s">
        <v>247</v>
      </c>
      <c r="C2265" t="s">
        <v>46</v>
      </c>
      <c r="D2265">
        <v>7</v>
      </c>
      <c r="E2265">
        <v>6</v>
      </c>
      <c r="F2265">
        <v>2</v>
      </c>
      <c r="I2265" t="s">
        <v>47</v>
      </c>
      <c r="J2265" t="s">
        <v>946</v>
      </c>
      <c r="M2265" t="s">
        <v>47</v>
      </c>
    </row>
    <row r="2266" spans="1:13" x14ac:dyDescent="0.35">
      <c r="A2266" s="6">
        <v>45280</v>
      </c>
      <c r="B2266" t="s">
        <v>1187</v>
      </c>
      <c r="C2266" t="s">
        <v>53</v>
      </c>
      <c r="D2266">
        <v>4</v>
      </c>
      <c r="E2266">
        <v>14</v>
      </c>
      <c r="F2266">
        <v>2</v>
      </c>
      <c r="I2266" t="s">
        <v>47</v>
      </c>
      <c r="J2266" t="s">
        <v>48</v>
      </c>
    </row>
    <row r="2267" spans="1:13" x14ac:dyDescent="0.35">
      <c r="A2267" s="6">
        <v>45281</v>
      </c>
      <c r="B2267" t="s">
        <v>375</v>
      </c>
      <c r="C2267" t="s">
        <v>53</v>
      </c>
      <c r="D2267">
        <v>6</v>
      </c>
      <c r="E2267">
        <v>21</v>
      </c>
      <c r="F2267">
        <v>1</v>
      </c>
      <c r="I2267" t="s">
        <v>47</v>
      </c>
      <c r="J2267" t="s">
        <v>48</v>
      </c>
      <c r="M2267" t="s">
        <v>47</v>
      </c>
    </row>
    <row r="2268" spans="1:13" x14ac:dyDescent="0.35">
      <c r="A2268" s="6">
        <v>45281</v>
      </c>
      <c r="B2268" t="s">
        <v>376</v>
      </c>
      <c r="C2268" t="s">
        <v>46</v>
      </c>
      <c r="D2268">
        <v>7</v>
      </c>
      <c r="E2268">
        <v>19</v>
      </c>
      <c r="F2268">
        <v>2</v>
      </c>
      <c r="I2268" t="s">
        <v>47</v>
      </c>
      <c r="J2268" t="s">
        <v>48</v>
      </c>
      <c r="M2268" t="s">
        <v>47</v>
      </c>
    </row>
    <row r="2269" spans="1:13" x14ac:dyDescent="0.35">
      <c r="A2269" s="6">
        <v>45281</v>
      </c>
      <c r="B2269" t="s">
        <v>818</v>
      </c>
      <c r="C2269" t="s">
        <v>53</v>
      </c>
      <c r="E2269">
        <v>3</v>
      </c>
      <c r="F2269">
        <v>3</v>
      </c>
      <c r="I2269" t="s">
        <v>47</v>
      </c>
      <c r="J2269" t="s">
        <v>48</v>
      </c>
    </row>
    <row r="2270" spans="1:13" x14ac:dyDescent="0.35">
      <c r="A2270" s="6">
        <v>45281</v>
      </c>
      <c r="B2270" t="s">
        <v>862</v>
      </c>
      <c r="C2270" t="s">
        <v>64</v>
      </c>
      <c r="D2270" t="s">
        <v>564</v>
      </c>
      <c r="E2270">
        <v>4</v>
      </c>
      <c r="F2270">
        <v>2</v>
      </c>
      <c r="I2270" t="s">
        <v>47</v>
      </c>
      <c r="J2270" t="s">
        <v>48</v>
      </c>
      <c r="M2270" t="s">
        <v>47</v>
      </c>
    </row>
    <row r="2271" spans="1:13" x14ac:dyDescent="0.35">
      <c r="A2271" s="6">
        <v>45281</v>
      </c>
      <c r="B2271" t="s">
        <v>1075</v>
      </c>
      <c r="C2271" t="s">
        <v>130</v>
      </c>
      <c r="D2271" t="s">
        <v>784</v>
      </c>
      <c r="E2271">
        <v>20</v>
      </c>
      <c r="F2271">
        <v>4</v>
      </c>
      <c r="I2271" t="s">
        <v>47</v>
      </c>
      <c r="J2271" t="s">
        <v>48</v>
      </c>
    </row>
    <row r="2272" spans="1:13" x14ac:dyDescent="0.35">
      <c r="A2272" s="6">
        <v>45281</v>
      </c>
      <c r="B2272" t="s">
        <v>226</v>
      </c>
      <c r="C2272" t="s">
        <v>130</v>
      </c>
      <c r="D2272" t="s">
        <v>158</v>
      </c>
      <c r="E2272">
        <v>10</v>
      </c>
      <c r="F2272">
        <v>3</v>
      </c>
      <c r="I2272" t="s">
        <v>47</v>
      </c>
      <c r="J2272" t="s">
        <v>48</v>
      </c>
    </row>
    <row r="2273" spans="1:13" x14ac:dyDescent="0.35">
      <c r="A2273" s="6">
        <v>45281</v>
      </c>
      <c r="B2273" t="s">
        <v>60</v>
      </c>
      <c r="C2273" t="s">
        <v>130</v>
      </c>
      <c r="D2273" t="s">
        <v>978</v>
      </c>
      <c r="E2273">
        <v>28</v>
      </c>
      <c r="F2273">
        <v>2</v>
      </c>
      <c r="I2273" t="s">
        <v>47</v>
      </c>
      <c r="J2273" t="s">
        <v>48</v>
      </c>
      <c r="M2273" t="s">
        <v>47</v>
      </c>
    </row>
    <row r="2274" spans="1:13" x14ac:dyDescent="0.35">
      <c r="A2274" s="6">
        <v>45281</v>
      </c>
      <c r="B2274" t="s">
        <v>60</v>
      </c>
      <c r="C2274" t="s">
        <v>130</v>
      </c>
      <c r="D2274" t="s">
        <v>978</v>
      </c>
      <c r="E2274">
        <v>22</v>
      </c>
      <c r="F2274">
        <v>1</v>
      </c>
      <c r="I2274" t="s">
        <v>47</v>
      </c>
      <c r="J2274" t="s">
        <v>48</v>
      </c>
    </row>
    <row r="2275" spans="1:13" x14ac:dyDescent="0.35">
      <c r="A2275" s="6">
        <v>45281</v>
      </c>
      <c r="B2275" t="s">
        <v>60</v>
      </c>
      <c r="C2275" t="s">
        <v>130</v>
      </c>
      <c r="D2275" t="s">
        <v>978</v>
      </c>
      <c r="E2275">
        <v>28</v>
      </c>
      <c r="F2275">
        <v>2</v>
      </c>
      <c r="I2275" t="s">
        <v>47</v>
      </c>
      <c r="J2275" t="s">
        <v>48</v>
      </c>
      <c r="M2275" t="s">
        <v>47</v>
      </c>
    </row>
    <row r="2276" spans="1:13" x14ac:dyDescent="0.35">
      <c r="A2276" s="6">
        <v>45281</v>
      </c>
      <c r="B2276" t="s">
        <v>376</v>
      </c>
      <c r="C2276" t="s">
        <v>59</v>
      </c>
      <c r="D2276">
        <v>3</v>
      </c>
      <c r="E2276">
        <v>20</v>
      </c>
      <c r="F2276">
        <v>3</v>
      </c>
      <c r="I2276" t="s">
        <v>47</v>
      </c>
      <c r="J2276" t="s">
        <v>48</v>
      </c>
      <c r="M2276" t="s">
        <v>47</v>
      </c>
    </row>
    <row r="2277" spans="1:13" x14ac:dyDescent="0.35">
      <c r="A2277" s="6">
        <v>45281</v>
      </c>
      <c r="B2277" t="s">
        <v>725</v>
      </c>
      <c r="C2277" t="s">
        <v>130</v>
      </c>
      <c r="D2277" t="s">
        <v>1437</v>
      </c>
      <c r="E2277">
        <v>23</v>
      </c>
      <c r="F2277">
        <v>4</v>
      </c>
      <c r="I2277" t="s">
        <v>47</v>
      </c>
      <c r="J2277" t="s">
        <v>48</v>
      </c>
      <c r="M2277" t="s">
        <v>47</v>
      </c>
    </row>
    <row r="2278" spans="1:13" x14ac:dyDescent="0.35">
      <c r="A2278" s="6">
        <v>45281</v>
      </c>
      <c r="B2278" t="s">
        <v>1017</v>
      </c>
      <c r="C2278" t="s">
        <v>53</v>
      </c>
      <c r="D2278" t="s">
        <v>118</v>
      </c>
      <c r="E2278">
        <v>6</v>
      </c>
      <c r="F2278">
        <v>3</v>
      </c>
      <c r="I2278" t="s">
        <v>47</v>
      </c>
      <c r="J2278" t="s">
        <v>48</v>
      </c>
    </row>
    <row r="2279" spans="1:13" x14ac:dyDescent="0.35">
      <c r="A2279" s="6">
        <v>45281</v>
      </c>
      <c r="B2279" t="s">
        <v>1077</v>
      </c>
      <c r="C2279" t="s">
        <v>130</v>
      </c>
      <c r="D2279" t="s">
        <v>1254</v>
      </c>
      <c r="E2279">
        <v>7</v>
      </c>
      <c r="F2279">
        <v>2</v>
      </c>
      <c r="I2279" t="s">
        <v>47</v>
      </c>
      <c r="J2279" t="s">
        <v>48</v>
      </c>
    </row>
    <row r="2280" spans="1:13" x14ac:dyDescent="0.35">
      <c r="A2280" s="6">
        <v>45281</v>
      </c>
      <c r="B2280" t="s">
        <v>410</v>
      </c>
      <c r="C2280" t="s">
        <v>130</v>
      </c>
      <c r="D2280" t="s">
        <v>1254</v>
      </c>
      <c r="E2280">
        <v>26</v>
      </c>
      <c r="F2280">
        <v>1</v>
      </c>
      <c r="I2280" t="s">
        <v>47</v>
      </c>
      <c r="J2280" t="s">
        <v>48</v>
      </c>
      <c r="M2280" t="s">
        <v>47</v>
      </c>
    </row>
    <row r="2281" spans="1:13" x14ac:dyDescent="0.35">
      <c r="A2281" s="6">
        <v>45281</v>
      </c>
      <c r="B2281" t="s">
        <v>1078</v>
      </c>
      <c r="C2281" t="s">
        <v>130</v>
      </c>
      <c r="D2281" t="s">
        <v>1079</v>
      </c>
      <c r="E2281">
        <v>5</v>
      </c>
      <c r="F2281">
        <v>2</v>
      </c>
      <c r="I2281" t="s">
        <v>47</v>
      </c>
      <c r="J2281" t="s">
        <v>48</v>
      </c>
      <c r="M2281" t="s">
        <v>47</v>
      </c>
    </row>
    <row r="2282" spans="1:13" x14ac:dyDescent="0.35">
      <c r="A2282" s="6">
        <v>45281</v>
      </c>
      <c r="B2282" t="s">
        <v>1080</v>
      </c>
      <c r="C2282" t="s">
        <v>53</v>
      </c>
      <c r="D2282" t="s">
        <v>744</v>
      </c>
      <c r="E2282">
        <v>16</v>
      </c>
      <c r="F2282">
        <v>2</v>
      </c>
      <c r="I2282" t="s">
        <v>47</v>
      </c>
    </row>
    <row r="2283" spans="1:13" x14ac:dyDescent="0.35">
      <c r="A2283" s="6">
        <v>45282</v>
      </c>
      <c r="B2283" t="s">
        <v>1081</v>
      </c>
      <c r="C2283" t="s">
        <v>64</v>
      </c>
      <c r="D2283" t="s">
        <v>118</v>
      </c>
      <c r="E2283">
        <v>12</v>
      </c>
      <c r="F2283">
        <v>11</v>
      </c>
      <c r="I2283" t="s">
        <v>47</v>
      </c>
      <c r="J2283" t="s">
        <v>48</v>
      </c>
    </row>
    <row r="2284" spans="1:13" x14ac:dyDescent="0.35">
      <c r="A2284" s="6">
        <v>45282</v>
      </c>
      <c r="B2284" t="s">
        <v>934</v>
      </c>
      <c r="C2284" t="s">
        <v>64</v>
      </c>
      <c r="D2284" t="s">
        <v>118</v>
      </c>
      <c r="E2284">
        <v>9</v>
      </c>
      <c r="F2284">
        <v>4</v>
      </c>
      <c r="I2284" t="s">
        <v>47</v>
      </c>
      <c r="J2284" t="s">
        <v>48</v>
      </c>
    </row>
    <row r="2285" spans="1:13" x14ac:dyDescent="0.35">
      <c r="A2285" s="6">
        <v>45282</v>
      </c>
      <c r="B2285" t="s">
        <v>1082</v>
      </c>
      <c r="C2285" t="s">
        <v>46</v>
      </c>
      <c r="D2285" t="s">
        <v>311</v>
      </c>
      <c r="E2285">
        <v>19</v>
      </c>
      <c r="F2285">
        <v>1</v>
      </c>
      <c r="I2285" t="s">
        <v>47</v>
      </c>
      <c r="J2285" t="s">
        <v>1083</v>
      </c>
    </row>
    <row r="2286" spans="1:13" x14ac:dyDescent="0.35">
      <c r="A2286" s="6">
        <v>45282</v>
      </c>
      <c r="B2286" t="s">
        <v>1082</v>
      </c>
      <c r="C2286" t="s">
        <v>46</v>
      </c>
      <c r="D2286" t="s">
        <v>311</v>
      </c>
      <c r="E2286">
        <v>19</v>
      </c>
      <c r="F2286">
        <v>1</v>
      </c>
      <c r="I2286" t="s">
        <v>47</v>
      </c>
      <c r="J2286" t="s">
        <v>1083</v>
      </c>
    </row>
    <row r="2287" spans="1:13" x14ac:dyDescent="0.35">
      <c r="A2287" s="6">
        <v>45282</v>
      </c>
      <c r="B2287" t="s">
        <v>1084</v>
      </c>
      <c r="C2287" t="s">
        <v>64</v>
      </c>
      <c r="D2287" t="s">
        <v>118</v>
      </c>
      <c r="E2287">
        <v>3</v>
      </c>
      <c r="F2287">
        <v>2</v>
      </c>
      <c r="I2287" t="s">
        <v>47</v>
      </c>
      <c r="J2287" t="s">
        <v>48</v>
      </c>
    </row>
    <row r="2288" spans="1:13" x14ac:dyDescent="0.35">
      <c r="A2288" s="6">
        <v>45287</v>
      </c>
      <c r="B2288" t="s">
        <v>347</v>
      </c>
      <c r="C2288" t="s">
        <v>64</v>
      </c>
      <c r="D2288" t="s">
        <v>118</v>
      </c>
      <c r="E2288">
        <v>4</v>
      </c>
      <c r="F2288">
        <v>3</v>
      </c>
      <c r="I2288" t="s">
        <v>47</v>
      </c>
      <c r="J2288" t="s">
        <v>48</v>
      </c>
      <c r="M2288" t="s">
        <v>47</v>
      </c>
    </row>
    <row r="2289" spans="1:13" x14ac:dyDescent="0.35">
      <c r="A2289" s="6">
        <v>45288</v>
      </c>
      <c r="B2289" t="s">
        <v>862</v>
      </c>
      <c r="C2289" t="s">
        <v>64</v>
      </c>
      <c r="D2289" t="s">
        <v>564</v>
      </c>
      <c r="E2289">
        <v>5</v>
      </c>
      <c r="F2289">
        <v>3</v>
      </c>
      <c r="I2289" t="s">
        <v>47</v>
      </c>
      <c r="J2289" t="s">
        <v>48</v>
      </c>
      <c r="M2289" t="s">
        <v>47</v>
      </c>
    </row>
    <row r="2290" spans="1:13" x14ac:dyDescent="0.35">
      <c r="A2290" s="6"/>
    </row>
    <row r="2291" spans="1:13" x14ac:dyDescent="0.35">
      <c r="B2291" t="s">
        <v>1105</v>
      </c>
    </row>
    <row r="2292" spans="1:13" x14ac:dyDescent="0.35">
      <c r="E2292">
        <f>SUM(E2:E1226)</f>
        <v>23084</v>
      </c>
      <c r="G2292">
        <f>SUM(E1227:E1300)</f>
        <v>1345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78F38-D3F3-481A-9BDE-7444F4EDA7B0}">
  <dimension ref="F5:M38"/>
  <sheetViews>
    <sheetView topLeftCell="A13" workbookViewId="0">
      <selection activeCell="M33" sqref="M33"/>
    </sheetView>
  </sheetViews>
  <sheetFormatPr defaultRowHeight="14.5" x14ac:dyDescent="0.35"/>
  <cols>
    <col min="7" max="7" width="14.54296875" customWidth="1"/>
    <col min="8" max="8" width="11.54296875" customWidth="1"/>
    <col min="9" max="9" width="13.1796875" customWidth="1"/>
    <col min="10" max="10" width="11.1796875" customWidth="1"/>
  </cols>
  <sheetData>
    <row r="5" spans="6:13" x14ac:dyDescent="0.35">
      <c r="F5" t="s">
        <v>539</v>
      </c>
      <c r="G5" s="14">
        <v>44682</v>
      </c>
      <c r="H5" s="14">
        <v>45047</v>
      </c>
      <c r="K5" t="s">
        <v>539</v>
      </c>
      <c r="L5" s="14">
        <v>44713</v>
      </c>
      <c r="M5" s="14">
        <v>45078</v>
      </c>
    </row>
    <row r="6" spans="6:13" x14ac:dyDescent="0.35">
      <c r="F6" t="s">
        <v>525</v>
      </c>
      <c r="G6" s="14"/>
      <c r="H6" s="14"/>
      <c r="K6" t="s">
        <v>534</v>
      </c>
    </row>
    <row r="7" spans="6:13" x14ac:dyDescent="0.35">
      <c r="F7" t="s">
        <v>519</v>
      </c>
      <c r="G7">
        <v>5</v>
      </c>
      <c r="H7">
        <v>12</v>
      </c>
      <c r="K7" t="s">
        <v>521</v>
      </c>
      <c r="L7">
        <v>11</v>
      </c>
    </row>
    <row r="8" spans="6:13" x14ac:dyDescent="0.35">
      <c r="F8" t="s">
        <v>520</v>
      </c>
      <c r="G8">
        <v>14</v>
      </c>
      <c r="H8">
        <v>8</v>
      </c>
      <c r="K8" t="s">
        <v>522</v>
      </c>
      <c r="L8">
        <v>9</v>
      </c>
    </row>
    <row r="9" spans="6:13" x14ac:dyDescent="0.35">
      <c r="F9" t="s">
        <v>521</v>
      </c>
      <c r="G9">
        <v>11</v>
      </c>
      <c r="H9">
        <v>6</v>
      </c>
      <c r="K9" t="s">
        <v>523</v>
      </c>
      <c r="L9">
        <v>5</v>
      </c>
    </row>
    <row r="10" spans="6:13" x14ac:dyDescent="0.35">
      <c r="F10" t="s">
        <v>522</v>
      </c>
      <c r="G10">
        <v>9</v>
      </c>
      <c r="H10">
        <v>11</v>
      </c>
    </row>
    <row r="11" spans="6:13" x14ac:dyDescent="0.35">
      <c r="F11" t="s">
        <v>523</v>
      </c>
      <c r="G11">
        <v>6</v>
      </c>
      <c r="H11">
        <v>0</v>
      </c>
      <c r="K11" t="s">
        <v>540</v>
      </c>
    </row>
    <row r="12" spans="6:13" x14ac:dyDescent="0.35">
      <c r="K12" t="s">
        <v>519</v>
      </c>
      <c r="L12" t="s">
        <v>541</v>
      </c>
      <c r="M12" t="s">
        <v>541</v>
      </c>
    </row>
    <row r="13" spans="6:13" x14ac:dyDescent="0.35">
      <c r="F13" t="s">
        <v>524</v>
      </c>
      <c r="K13" t="s">
        <v>520</v>
      </c>
      <c r="L13">
        <v>5</v>
      </c>
      <c r="M13">
        <v>7</v>
      </c>
    </row>
    <row r="14" spans="6:13" x14ac:dyDescent="0.35">
      <c r="F14" t="s">
        <v>526</v>
      </c>
      <c r="G14">
        <v>11</v>
      </c>
      <c r="H14">
        <v>5</v>
      </c>
      <c r="K14" t="s">
        <v>521</v>
      </c>
      <c r="L14">
        <v>9</v>
      </c>
      <c r="M14">
        <v>4</v>
      </c>
    </row>
    <row r="15" spans="6:13" x14ac:dyDescent="0.35">
      <c r="F15" t="s">
        <v>520</v>
      </c>
      <c r="G15">
        <v>6</v>
      </c>
      <c r="H15">
        <v>9</v>
      </c>
      <c r="K15" t="s">
        <v>522</v>
      </c>
      <c r="L15">
        <v>11</v>
      </c>
      <c r="M15">
        <v>7</v>
      </c>
    </row>
    <row r="16" spans="6:13" x14ac:dyDescent="0.35">
      <c r="F16" t="s">
        <v>521</v>
      </c>
      <c r="G16">
        <v>14</v>
      </c>
      <c r="H16">
        <v>11</v>
      </c>
      <c r="K16" t="s">
        <v>523</v>
      </c>
      <c r="L16">
        <v>9</v>
      </c>
      <c r="M16">
        <v>5</v>
      </c>
    </row>
    <row r="17" spans="6:13" x14ac:dyDescent="0.35">
      <c r="F17" t="s">
        <v>522</v>
      </c>
      <c r="G17">
        <v>2</v>
      </c>
      <c r="H17">
        <v>10</v>
      </c>
    </row>
    <row r="18" spans="6:13" x14ac:dyDescent="0.35">
      <c r="F18" t="s">
        <v>523</v>
      </c>
      <c r="G18">
        <v>0</v>
      </c>
      <c r="H18">
        <v>1</v>
      </c>
      <c r="K18" t="s">
        <v>542</v>
      </c>
    </row>
    <row r="19" spans="6:13" x14ac:dyDescent="0.35">
      <c r="K19" t="s">
        <v>519</v>
      </c>
      <c r="L19">
        <v>12</v>
      </c>
      <c r="M19">
        <v>0</v>
      </c>
    </row>
    <row r="20" spans="6:13" x14ac:dyDescent="0.35">
      <c r="F20" t="s">
        <v>527</v>
      </c>
      <c r="K20" t="s">
        <v>520</v>
      </c>
      <c r="L20">
        <v>16</v>
      </c>
      <c r="M20">
        <v>7</v>
      </c>
    </row>
    <row r="21" spans="6:13" x14ac:dyDescent="0.35">
      <c r="F21" t="s">
        <v>526</v>
      </c>
      <c r="G21">
        <v>5</v>
      </c>
      <c r="H21">
        <v>11</v>
      </c>
      <c r="K21" t="s">
        <v>521</v>
      </c>
      <c r="L21">
        <v>17</v>
      </c>
      <c r="M21">
        <v>4</v>
      </c>
    </row>
    <row r="22" spans="6:13" x14ac:dyDescent="0.35">
      <c r="F22" t="s">
        <v>520</v>
      </c>
      <c r="G22">
        <v>7</v>
      </c>
      <c r="H22">
        <v>9</v>
      </c>
      <c r="K22" t="s">
        <v>522</v>
      </c>
      <c r="L22">
        <v>12</v>
      </c>
      <c r="M22">
        <v>10</v>
      </c>
    </row>
    <row r="23" spans="6:13" x14ac:dyDescent="0.35">
      <c r="F23" t="s">
        <v>528</v>
      </c>
      <c r="G23">
        <v>19</v>
      </c>
      <c r="H23">
        <v>5</v>
      </c>
      <c r="K23" t="s">
        <v>523</v>
      </c>
      <c r="L23">
        <v>8</v>
      </c>
      <c r="M23">
        <v>4</v>
      </c>
    </row>
    <row r="24" spans="6:13" x14ac:dyDescent="0.35">
      <c r="F24" t="s">
        <v>522</v>
      </c>
      <c r="G24">
        <v>9</v>
      </c>
      <c r="H24" t="s">
        <v>536</v>
      </c>
    </row>
    <row r="25" spans="6:13" x14ac:dyDescent="0.35">
      <c r="F25" t="s">
        <v>523</v>
      </c>
      <c r="G25">
        <v>3</v>
      </c>
      <c r="H25" t="s">
        <v>536</v>
      </c>
      <c r="K25" t="s">
        <v>543</v>
      </c>
    </row>
    <row r="26" spans="6:13" x14ac:dyDescent="0.35">
      <c r="K26" t="s">
        <v>519</v>
      </c>
      <c r="L26">
        <v>4</v>
      </c>
      <c r="M26">
        <v>2</v>
      </c>
    </row>
    <row r="27" spans="6:13" x14ac:dyDescent="0.35">
      <c r="F27" t="s">
        <v>529</v>
      </c>
      <c r="K27" t="s">
        <v>520</v>
      </c>
      <c r="L27">
        <v>16</v>
      </c>
      <c r="M27">
        <v>14</v>
      </c>
    </row>
    <row r="28" spans="6:13" x14ac:dyDescent="0.35">
      <c r="F28" t="s">
        <v>530</v>
      </c>
      <c r="G28">
        <v>10</v>
      </c>
      <c r="H28">
        <v>10</v>
      </c>
      <c r="K28" t="s">
        <v>521</v>
      </c>
      <c r="L28">
        <v>13</v>
      </c>
      <c r="M28">
        <v>2</v>
      </c>
    </row>
    <row r="29" spans="6:13" x14ac:dyDescent="0.35">
      <c r="F29" t="s">
        <v>520</v>
      </c>
      <c r="G29">
        <v>12</v>
      </c>
      <c r="H29">
        <v>12</v>
      </c>
      <c r="K29" t="s">
        <v>522</v>
      </c>
      <c r="L29">
        <v>9</v>
      </c>
      <c r="M29">
        <v>13</v>
      </c>
    </row>
    <row r="30" spans="6:13" x14ac:dyDescent="0.35">
      <c r="F30" t="s">
        <v>531</v>
      </c>
      <c r="G30">
        <v>9</v>
      </c>
      <c r="H30">
        <v>8</v>
      </c>
      <c r="K30" t="s">
        <v>523</v>
      </c>
      <c r="L30">
        <v>0</v>
      </c>
      <c r="M30">
        <v>0</v>
      </c>
    </row>
    <row r="31" spans="6:13" x14ac:dyDescent="0.35">
      <c r="F31" t="s">
        <v>532</v>
      </c>
      <c r="G31" t="s">
        <v>537</v>
      </c>
      <c r="H31">
        <v>16</v>
      </c>
    </row>
    <row r="32" spans="6:13" x14ac:dyDescent="0.35">
      <c r="F32" t="s">
        <v>533</v>
      </c>
      <c r="G32" t="s">
        <v>537</v>
      </c>
      <c r="H32">
        <v>6</v>
      </c>
      <c r="K32" t="s">
        <v>544</v>
      </c>
    </row>
    <row r="33" spans="6:12" x14ac:dyDescent="0.35">
      <c r="K33" t="s">
        <v>530</v>
      </c>
      <c r="L33">
        <v>0</v>
      </c>
    </row>
    <row r="34" spans="6:12" x14ac:dyDescent="0.35">
      <c r="F34" t="s">
        <v>534</v>
      </c>
      <c r="K34" t="s">
        <v>545</v>
      </c>
      <c r="L34">
        <v>4</v>
      </c>
    </row>
    <row r="35" spans="6:12" x14ac:dyDescent="0.35">
      <c r="G35">
        <v>9</v>
      </c>
      <c r="H35" t="s">
        <v>538</v>
      </c>
      <c r="K35" t="s">
        <v>531</v>
      </c>
      <c r="L35">
        <v>2</v>
      </c>
    </row>
    <row r="36" spans="6:12" x14ac:dyDescent="0.35">
      <c r="F36" t="s">
        <v>535</v>
      </c>
      <c r="G36">
        <v>2</v>
      </c>
      <c r="H36">
        <v>7</v>
      </c>
      <c r="K36" t="s">
        <v>546</v>
      </c>
      <c r="L36">
        <v>1</v>
      </c>
    </row>
    <row r="37" spans="6:12" x14ac:dyDescent="0.35">
      <c r="F37" t="s">
        <v>521</v>
      </c>
      <c r="G37">
        <v>11</v>
      </c>
      <c r="H37">
        <v>6</v>
      </c>
      <c r="K37" t="s">
        <v>533</v>
      </c>
      <c r="L37">
        <v>0</v>
      </c>
    </row>
    <row r="38" spans="6:12" x14ac:dyDescent="0.35">
      <c r="F38" t="s">
        <v>522</v>
      </c>
      <c r="G38">
        <v>9</v>
      </c>
      <c r="H38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EB6A2-648D-4275-A31E-EE449EFEAA39}">
  <dimension ref="A1:S28"/>
  <sheetViews>
    <sheetView workbookViewId="0">
      <selection activeCell="P31" sqref="P31"/>
    </sheetView>
  </sheetViews>
  <sheetFormatPr defaultRowHeight="14.5" x14ac:dyDescent="0.35"/>
  <cols>
    <col min="3" max="3" width="14.453125" customWidth="1"/>
    <col min="6" max="6" width="15.453125" customWidth="1"/>
    <col min="7" max="8" width="15.81640625" customWidth="1"/>
    <col min="9" max="9" width="14.81640625" customWidth="1"/>
    <col min="10" max="10" width="24.54296875" customWidth="1"/>
    <col min="11" max="11" width="15.453125" customWidth="1"/>
    <col min="19" max="19" width="18.54296875" customWidth="1"/>
    <col min="20" max="20" width="16.453125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20</v>
      </c>
      <c r="K1" s="1" t="s">
        <v>21</v>
      </c>
    </row>
    <row r="5" spans="1:19" x14ac:dyDescent="0.35">
      <c r="S5" s="1" t="s">
        <v>14</v>
      </c>
    </row>
    <row r="6" spans="1:19" x14ac:dyDescent="0.35">
      <c r="S6" t="s">
        <v>10</v>
      </c>
    </row>
    <row r="7" spans="1:19" x14ac:dyDescent="0.35">
      <c r="S7" t="s">
        <v>11</v>
      </c>
    </row>
    <row r="8" spans="1:19" x14ac:dyDescent="0.35">
      <c r="S8" t="s">
        <v>22</v>
      </c>
    </row>
    <row r="9" spans="1:19" x14ac:dyDescent="0.35">
      <c r="S9" t="s">
        <v>23</v>
      </c>
    </row>
    <row r="10" spans="1:19" x14ac:dyDescent="0.35">
      <c r="S10" t="s">
        <v>24</v>
      </c>
    </row>
    <row r="11" spans="1:19" x14ac:dyDescent="0.35">
      <c r="S11" t="s">
        <v>12</v>
      </c>
    </row>
    <row r="12" spans="1:19" x14ac:dyDescent="0.35">
      <c r="S12" t="s">
        <v>13</v>
      </c>
    </row>
    <row r="13" spans="1:19" x14ac:dyDescent="0.35">
      <c r="S13" t="s">
        <v>25</v>
      </c>
    </row>
    <row r="14" spans="1:19" x14ac:dyDescent="0.35">
      <c r="S14" t="s">
        <v>26</v>
      </c>
    </row>
    <row r="16" spans="1:19" x14ac:dyDescent="0.35">
      <c r="S16" t="s">
        <v>27</v>
      </c>
    </row>
    <row r="17" spans="19:19" x14ac:dyDescent="0.35">
      <c r="S17" s="2" t="s">
        <v>15</v>
      </c>
    </row>
    <row r="18" spans="19:19" x14ac:dyDescent="0.35">
      <c r="S18" t="s">
        <v>16</v>
      </c>
    </row>
    <row r="19" spans="19:19" x14ac:dyDescent="0.35">
      <c r="S19" t="s">
        <v>17</v>
      </c>
    </row>
    <row r="20" spans="19:19" x14ac:dyDescent="0.35">
      <c r="S20" t="s">
        <v>18</v>
      </c>
    </row>
    <row r="21" spans="19:19" x14ac:dyDescent="0.35">
      <c r="S21" t="s">
        <v>19</v>
      </c>
    </row>
    <row r="26" spans="19:19" x14ac:dyDescent="0.35">
      <c r="S26" t="s">
        <v>28</v>
      </c>
    </row>
    <row r="27" spans="19:19" x14ac:dyDescent="0.35">
      <c r="S27" t="s">
        <v>29</v>
      </c>
    </row>
    <row r="28" spans="19:19" x14ac:dyDescent="0.35">
      <c r="S28" t="s">
        <v>30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22EA1-BE15-4277-9C62-C07BD4561370}">
  <dimension ref="A3:O369"/>
  <sheetViews>
    <sheetView workbookViewId="0">
      <selection activeCell="J141" sqref="J141"/>
    </sheetView>
  </sheetViews>
  <sheetFormatPr defaultRowHeight="14.5" x14ac:dyDescent="0.35"/>
  <cols>
    <col min="1" max="1" width="19.453125" bestFit="1" customWidth="1"/>
    <col min="2" max="2" width="11.1796875" bestFit="1" customWidth="1"/>
    <col min="3" max="3" width="25.7265625" bestFit="1" customWidth="1"/>
    <col min="4" max="4" width="12.54296875" bestFit="1" customWidth="1"/>
    <col min="5" max="5" width="17.453125" bestFit="1" customWidth="1"/>
    <col min="6" max="6" width="11.1796875" bestFit="1" customWidth="1"/>
    <col min="7" max="7" width="25.7265625" bestFit="1" customWidth="1"/>
    <col min="8" max="8" width="31.1796875" bestFit="1" customWidth="1"/>
    <col min="9" max="9" width="27.54296875" bestFit="1" customWidth="1"/>
    <col min="10" max="10" width="13.1796875" bestFit="1" customWidth="1"/>
    <col min="11" max="11" width="27.08984375" bestFit="1" customWidth="1"/>
    <col min="12" max="12" width="25.7265625" bestFit="1" customWidth="1"/>
    <col min="13" max="13" width="17.453125" bestFit="1" customWidth="1"/>
    <col min="14" max="14" width="16.453125" bestFit="1" customWidth="1"/>
    <col min="15" max="15" width="25.7265625" bestFit="1" customWidth="1"/>
    <col min="16" max="26" width="33.54296875" bestFit="1" customWidth="1"/>
    <col min="27" max="27" width="10.453125" bestFit="1" customWidth="1"/>
  </cols>
  <sheetData>
    <row r="3" spans="1:14" x14ac:dyDescent="0.35">
      <c r="A3" s="7" t="s">
        <v>416</v>
      </c>
      <c r="B3" t="s">
        <v>113</v>
      </c>
      <c r="C3" t="s">
        <v>108</v>
      </c>
      <c r="H3" s="7" t="s">
        <v>416</v>
      </c>
      <c r="I3" t="s">
        <v>112</v>
      </c>
    </row>
    <row r="4" spans="1:14" x14ac:dyDescent="0.35">
      <c r="A4" s="8" t="s">
        <v>1266</v>
      </c>
      <c r="B4" s="31">
        <v>132</v>
      </c>
      <c r="C4" s="31">
        <v>20</v>
      </c>
      <c r="H4" s="8" t="s">
        <v>360</v>
      </c>
      <c r="I4" s="31">
        <v>20</v>
      </c>
    </row>
    <row r="5" spans="1:14" x14ac:dyDescent="0.35">
      <c r="A5" s="8" t="s">
        <v>64</v>
      </c>
      <c r="B5" s="31">
        <v>234</v>
      </c>
      <c r="C5" s="31">
        <v>9</v>
      </c>
      <c r="H5" s="8" t="s">
        <v>450</v>
      </c>
      <c r="I5" s="31">
        <v>30</v>
      </c>
    </row>
    <row r="6" spans="1:14" x14ac:dyDescent="0.35">
      <c r="A6" s="8" t="s">
        <v>74</v>
      </c>
      <c r="B6" s="31">
        <v>111</v>
      </c>
      <c r="C6" s="31">
        <v>9</v>
      </c>
      <c r="H6" s="8" t="s">
        <v>705</v>
      </c>
      <c r="I6" s="31">
        <v>88</v>
      </c>
    </row>
    <row r="7" spans="1:14" x14ac:dyDescent="0.35">
      <c r="A7" s="8" t="s">
        <v>2014</v>
      </c>
      <c r="B7" s="31">
        <v>1</v>
      </c>
      <c r="C7" s="31"/>
      <c r="H7" s="8" t="s">
        <v>1292</v>
      </c>
      <c r="I7" s="31">
        <v>13</v>
      </c>
      <c r="M7" s="7" t="s">
        <v>416</v>
      </c>
      <c r="N7" t="s">
        <v>1434</v>
      </c>
    </row>
    <row r="8" spans="1:14" x14ac:dyDescent="0.35">
      <c r="A8" s="8" t="s">
        <v>2096</v>
      </c>
      <c r="B8" s="31">
        <v>1</v>
      </c>
      <c r="C8" s="31"/>
      <c r="H8" s="8" t="s">
        <v>1369</v>
      </c>
      <c r="I8" s="31">
        <v>2</v>
      </c>
      <c r="M8" s="8" t="s">
        <v>1854</v>
      </c>
      <c r="N8" s="31">
        <v>28</v>
      </c>
    </row>
    <row r="9" spans="1:14" x14ac:dyDescent="0.35">
      <c r="A9" s="8" t="s">
        <v>59</v>
      </c>
      <c r="B9" s="31">
        <v>286</v>
      </c>
      <c r="C9" s="31">
        <v>70</v>
      </c>
      <c r="H9" s="8" t="s">
        <v>1374</v>
      </c>
      <c r="I9" s="31">
        <v>1</v>
      </c>
      <c r="M9" s="12">
        <v>2</v>
      </c>
      <c r="N9" s="31">
        <v>2</v>
      </c>
    </row>
    <row r="10" spans="1:14" x14ac:dyDescent="0.35">
      <c r="A10" s="8" t="s">
        <v>53</v>
      </c>
      <c r="B10" s="31">
        <v>372</v>
      </c>
      <c r="C10" s="31">
        <v>217</v>
      </c>
      <c r="H10" s="8" t="s">
        <v>1358</v>
      </c>
      <c r="I10" s="31">
        <v>4</v>
      </c>
      <c r="M10" s="12">
        <v>4</v>
      </c>
      <c r="N10" s="31">
        <v>2</v>
      </c>
    </row>
    <row r="11" spans="1:14" x14ac:dyDescent="0.35">
      <c r="A11" s="8" t="s">
        <v>115</v>
      </c>
      <c r="B11" s="31">
        <v>573</v>
      </c>
      <c r="C11" s="31">
        <v>76</v>
      </c>
      <c r="H11" s="8" t="s">
        <v>481</v>
      </c>
      <c r="I11" s="31">
        <v>14</v>
      </c>
      <c r="M11" s="12">
        <v>5</v>
      </c>
      <c r="N11" s="31">
        <v>1</v>
      </c>
    </row>
    <row r="12" spans="1:14" x14ac:dyDescent="0.35">
      <c r="A12" s="8" t="s">
        <v>1705</v>
      </c>
      <c r="B12" s="31">
        <v>12</v>
      </c>
      <c r="C12" s="31">
        <v>20</v>
      </c>
      <c r="H12" s="8" t="s">
        <v>1396</v>
      </c>
      <c r="I12" s="31">
        <v>13</v>
      </c>
      <c r="M12" s="12">
        <v>6</v>
      </c>
      <c r="N12" s="31">
        <v>3</v>
      </c>
    </row>
    <row r="13" spans="1:14" x14ac:dyDescent="0.35">
      <c r="A13" s="8" t="s">
        <v>225</v>
      </c>
      <c r="B13" s="31">
        <v>45</v>
      </c>
      <c r="C13" s="31">
        <v>8</v>
      </c>
      <c r="H13" s="8" t="s">
        <v>1478</v>
      </c>
      <c r="I13" s="31">
        <v>1</v>
      </c>
      <c r="M13" s="12">
        <v>7</v>
      </c>
      <c r="N13" s="31">
        <v>4</v>
      </c>
    </row>
    <row r="14" spans="1:14" x14ac:dyDescent="0.35">
      <c r="A14" s="8" t="s">
        <v>121</v>
      </c>
      <c r="B14" s="31">
        <v>19</v>
      </c>
      <c r="C14" s="31">
        <v>15</v>
      </c>
      <c r="H14" s="8" t="s">
        <v>1582</v>
      </c>
      <c r="I14" s="31">
        <v>1</v>
      </c>
      <c r="M14" s="12">
        <v>8</v>
      </c>
      <c r="N14" s="31">
        <v>8</v>
      </c>
    </row>
    <row r="15" spans="1:14" x14ac:dyDescent="0.35">
      <c r="A15" s="8" t="s">
        <v>284</v>
      </c>
      <c r="B15" s="31">
        <v>24</v>
      </c>
      <c r="C15" s="31">
        <v>22</v>
      </c>
      <c r="H15" s="8" t="s">
        <v>1608</v>
      </c>
      <c r="I15" s="31">
        <v>2</v>
      </c>
      <c r="M15" s="12" t="s">
        <v>1867</v>
      </c>
      <c r="N15" s="31">
        <v>2</v>
      </c>
    </row>
    <row r="16" spans="1:14" x14ac:dyDescent="0.35">
      <c r="A16" s="8" t="s">
        <v>50</v>
      </c>
      <c r="B16" s="31">
        <v>36</v>
      </c>
      <c r="C16" s="31">
        <v>8</v>
      </c>
      <c r="H16" s="8" t="s">
        <v>1692</v>
      </c>
      <c r="I16" s="31">
        <v>1</v>
      </c>
      <c r="M16" s="12" t="s">
        <v>370</v>
      </c>
      <c r="N16" s="31">
        <v>2</v>
      </c>
    </row>
    <row r="17" spans="1:14" x14ac:dyDescent="0.35">
      <c r="A17" s="8" t="s">
        <v>1511</v>
      </c>
      <c r="B17" s="31">
        <v>1</v>
      </c>
      <c r="C17" s="31"/>
      <c r="H17" s="8" t="s">
        <v>1802</v>
      </c>
      <c r="I17" s="31">
        <v>80</v>
      </c>
      <c r="M17" s="12" t="s">
        <v>353</v>
      </c>
      <c r="N17" s="31">
        <v>1</v>
      </c>
    </row>
    <row r="18" spans="1:14" x14ac:dyDescent="0.35">
      <c r="A18" s="8" t="s">
        <v>55</v>
      </c>
      <c r="B18" s="31">
        <v>577</v>
      </c>
      <c r="C18" s="31">
        <v>27</v>
      </c>
      <c r="H18" s="8" t="s">
        <v>1032</v>
      </c>
      <c r="I18" s="31">
        <v>11</v>
      </c>
      <c r="M18" s="12" t="s">
        <v>392</v>
      </c>
      <c r="N18" s="31">
        <v>3</v>
      </c>
    </row>
    <row r="19" spans="1:14" x14ac:dyDescent="0.35">
      <c r="A19" s="8" t="s">
        <v>106</v>
      </c>
      <c r="B19" s="31">
        <v>2424</v>
      </c>
      <c r="C19" s="31">
        <v>501</v>
      </c>
      <c r="H19" s="8" t="s">
        <v>1854</v>
      </c>
      <c r="I19" s="31">
        <v>28</v>
      </c>
      <c r="M19" s="8" t="s">
        <v>106</v>
      </c>
      <c r="N19" s="31">
        <v>28</v>
      </c>
    </row>
    <row r="20" spans="1:14" x14ac:dyDescent="0.35">
      <c r="H20" s="8" t="s">
        <v>106</v>
      </c>
      <c r="I20" s="31">
        <v>309</v>
      </c>
    </row>
    <row r="25" spans="1:14" x14ac:dyDescent="0.35">
      <c r="A25" s="7" t="s">
        <v>416</v>
      </c>
      <c r="B25" t="s">
        <v>1434</v>
      </c>
      <c r="C25" t="s">
        <v>108</v>
      </c>
      <c r="D25" t="s">
        <v>755</v>
      </c>
    </row>
    <row r="26" spans="1:14" x14ac:dyDescent="0.35">
      <c r="A26" s="8" t="s">
        <v>1266</v>
      </c>
      <c r="B26" s="31">
        <v>139</v>
      </c>
      <c r="C26" s="31">
        <v>20</v>
      </c>
      <c r="D26" s="31">
        <v>2727</v>
      </c>
    </row>
    <row r="27" spans="1:14" x14ac:dyDescent="0.35">
      <c r="A27" s="8" t="s">
        <v>64</v>
      </c>
      <c r="B27" s="31">
        <v>243</v>
      </c>
      <c r="C27" s="31">
        <v>9</v>
      </c>
      <c r="D27" s="31">
        <v>2622</v>
      </c>
    </row>
    <row r="28" spans="1:14" x14ac:dyDescent="0.35">
      <c r="A28" s="8" t="s">
        <v>74</v>
      </c>
      <c r="B28" s="31">
        <v>120</v>
      </c>
      <c r="C28" s="31">
        <v>9</v>
      </c>
      <c r="D28" s="31">
        <v>2608</v>
      </c>
    </row>
    <row r="29" spans="1:14" x14ac:dyDescent="0.35">
      <c r="A29" s="8" t="s">
        <v>59</v>
      </c>
      <c r="B29" s="31">
        <v>354</v>
      </c>
      <c r="C29" s="31">
        <v>70</v>
      </c>
      <c r="D29" s="31">
        <v>7044</v>
      </c>
    </row>
    <row r="30" spans="1:14" x14ac:dyDescent="0.35">
      <c r="A30" s="8" t="s">
        <v>53</v>
      </c>
      <c r="B30" s="31">
        <v>578</v>
      </c>
      <c r="C30" s="31">
        <v>217</v>
      </c>
      <c r="D30" s="31">
        <v>11573</v>
      </c>
    </row>
    <row r="31" spans="1:14" x14ac:dyDescent="0.35">
      <c r="A31" s="8" t="s">
        <v>115</v>
      </c>
      <c r="B31" s="31">
        <v>646</v>
      </c>
      <c r="C31" s="31">
        <v>76</v>
      </c>
      <c r="D31" s="31">
        <v>11675</v>
      </c>
    </row>
    <row r="32" spans="1:14" x14ac:dyDescent="0.35">
      <c r="A32" s="8" t="s">
        <v>225</v>
      </c>
      <c r="B32" s="31">
        <v>46</v>
      </c>
      <c r="C32" s="31">
        <v>8</v>
      </c>
      <c r="D32" s="31">
        <v>266</v>
      </c>
      <c r="K32">
        <v>2024</v>
      </c>
      <c r="N32">
        <v>2023</v>
      </c>
    </row>
    <row r="33" spans="1:15" x14ac:dyDescent="0.35">
      <c r="A33" s="8" t="s">
        <v>121</v>
      </c>
      <c r="B33" s="31">
        <v>34</v>
      </c>
      <c r="C33" s="31">
        <v>15</v>
      </c>
      <c r="D33" s="31">
        <v>694</v>
      </c>
      <c r="F33" s="7" t="s">
        <v>416</v>
      </c>
      <c r="G33" t="s">
        <v>108</v>
      </c>
      <c r="H33" t="s">
        <v>869</v>
      </c>
    </row>
    <row r="34" spans="1:15" x14ac:dyDescent="0.35">
      <c r="A34" s="8" t="s">
        <v>284</v>
      </c>
      <c r="B34" s="31">
        <v>46</v>
      </c>
      <c r="C34" s="31">
        <v>22</v>
      </c>
      <c r="D34" s="31">
        <v>945</v>
      </c>
      <c r="F34" s="8" t="s">
        <v>1401</v>
      </c>
      <c r="G34" s="31">
        <v>9</v>
      </c>
      <c r="H34" s="31"/>
      <c r="K34" s="7" t="s">
        <v>416</v>
      </c>
      <c r="L34" t="s">
        <v>108</v>
      </c>
      <c r="N34" s="7" t="s">
        <v>416</v>
      </c>
      <c r="O34" t="s">
        <v>108</v>
      </c>
    </row>
    <row r="35" spans="1:15" x14ac:dyDescent="0.35">
      <c r="A35" s="8" t="s">
        <v>50</v>
      </c>
      <c r="B35" s="31">
        <v>44</v>
      </c>
      <c r="C35" s="31">
        <v>8</v>
      </c>
      <c r="D35" s="31">
        <v>874</v>
      </c>
      <c r="F35" s="8" t="s">
        <v>1299</v>
      </c>
      <c r="G35" s="31">
        <v>7</v>
      </c>
      <c r="H35" s="31">
        <v>5</v>
      </c>
      <c r="K35" s="8" t="s">
        <v>843</v>
      </c>
      <c r="L35" s="31">
        <v>4</v>
      </c>
      <c r="N35" s="8" t="s">
        <v>843</v>
      </c>
      <c r="O35" s="31">
        <v>3</v>
      </c>
    </row>
    <row r="36" spans="1:15" x14ac:dyDescent="0.35">
      <c r="A36" s="8" t="s">
        <v>55</v>
      </c>
      <c r="B36" s="31">
        <v>632</v>
      </c>
      <c r="C36" s="31">
        <v>27</v>
      </c>
      <c r="D36" s="31">
        <v>13002</v>
      </c>
      <c r="F36" s="8" t="s">
        <v>34</v>
      </c>
      <c r="G36" s="31">
        <v>68</v>
      </c>
      <c r="H36" s="31">
        <v>29</v>
      </c>
      <c r="K36" s="8" t="s">
        <v>962</v>
      </c>
      <c r="L36" s="31">
        <v>4</v>
      </c>
      <c r="N36" s="8" t="s">
        <v>95</v>
      </c>
      <c r="O36" s="31">
        <v>3</v>
      </c>
    </row>
    <row r="37" spans="1:15" x14ac:dyDescent="0.35">
      <c r="A37" s="8" t="s">
        <v>1511</v>
      </c>
      <c r="B37" s="31">
        <v>1</v>
      </c>
      <c r="C37" s="31"/>
      <c r="D37" s="31">
        <v>16</v>
      </c>
      <c r="F37" s="8" t="s">
        <v>97</v>
      </c>
      <c r="G37" s="31">
        <v>7</v>
      </c>
      <c r="H37" s="31"/>
      <c r="K37" s="8" t="s">
        <v>483</v>
      </c>
      <c r="L37" s="31">
        <v>3</v>
      </c>
      <c r="N37" s="8" t="s">
        <v>507</v>
      </c>
      <c r="O37" s="31">
        <v>4</v>
      </c>
    </row>
    <row r="38" spans="1:15" x14ac:dyDescent="0.35">
      <c r="A38" s="12" t="s">
        <v>1255</v>
      </c>
      <c r="B38" s="31">
        <v>1</v>
      </c>
      <c r="C38" s="31"/>
      <c r="D38" s="31">
        <v>16</v>
      </c>
      <c r="F38" s="8" t="s">
        <v>1332</v>
      </c>
      <c r="G38" s="31">
        <v>22</v>
      </c>
      <c r="H38" s="31">
        <v>18</v>
      </c>
      <c r="K38" s="8" t="s">
        <v>507</v>
      </c>
      <c r="L38" s="31">
        <v>17</v>
      </c>
      <c r="N38" s="8" t="s">
        <v>815</v>
      </c>
      <c r="O38" s="31">
        <v>4</v>
      </c>
    </row>
    <row r="39" spans="1:15" x14ac:dyDescent="0.35">
      <c r="A39" s="8" t="s">
        <v>1705</v>
      </c>
      <c r="B39" s="31">
        <v>32</v>
      </c>
      <c r="C39" s="31">
        <v>20</v>
      </c>
      <c r="D39" s="31">
        <v>752</v>
      </c>
      <c r="F39" s="8" t="s">
        <v>35</v>
      </c>
      <c r="G39" s="31">
        <v>48</v>
      </c>
      <c r="H39" s="31">
        <v>14</v>
      </c>
      <c r="K39" s="8" t="s">
        <v>154</v>
      </c>
      <c r="L39" s="31">
        <v>3</v>
      </c>
      <c r="N39" s="8" t="s">
        <v>346</v>
      </c>
      <c r="O39" s="31">
        <v>3</v>
      </c>
    </row>
    <row r="40" spans="1:15" x14ac:dyDescent="0.35">
      <c r="A40" s="12" t="s">
        <v>1705</v>
      </c>
      <c r="B40" s="31">
        <v>28</v>
      </c>
      <c r="C40" s="31">
        <v>20</v>
      </c>
      <c r="D40" s="31">
        <v>652</v>
      </c>
      <c r="F40" s="8" t="s">
        <v>32</v>
      </c>
      <c r="G40" s="31">
        <v>17</v>
      </c>
      <c r="H40" s="31">
        <v>8</v>
      </c>
      <c r="K40" s="8" t="s">
        <v>1745</v>
      </c>
      <c r="L40" s="31">
        <v>5</v>
      </c>
      <c r="N40" s="8" t="s">
        <v>258</v>
      </c>
      <c r="O40" s="31">
        <v>4</v>
      </c>
    </row>
    <row r="41" spans="1:15" x14ac:dyDescent="0.35">
      <c r="A41" s="12" t="s">
        <v>1220</v>
      </c>
      <c r="B41" s="31">
        <v>4</v>
      </c>
      <c r="C41" s="31"/>
      <c r="D41" s="31">
        <v>100</v>
      </c>
      <c r="F41" s="8" t="s">
        <v>1245</v>
      </c>
      <c r="G41" s="31">
        <v>4</v>
      </c>
      <c r="H41" s="31"/>
      <c r="K41" s="8" t="s">
        <v>258</v>
      </c>
      <c r="L41" s="31">
        <v>3</v>
      </c>
      <c r="N41" s="8" t="s">
        <v>103</v>
      </c>
      <c r="O41" s="31">
        <v>4</v>
      </c>
    </row>
    <row r="42" spans="1:15" x14ac:dyDescent="0.35">
      <c r="A42" s="8" t="s">
        <v>2014</v>
      </c>
      <c r="B42" s="31">
        <v>1</v>
      </c>
      <c r="C42" s="31"/>
      <c r="D42" s="31">
        <v>22</v>
      </c>
      <c r="F42" s="8" t="s">
        <v>1336</v>
      </c>
      <c r="G42" s="31">
        <v>11</v>
      </c>
      <c r="H42" s="31"/>
      <c r="K42" s="8" t="s">
        <v>388</v>
      </c>
      <c r="L42" s="31">
        <v>5</v>
      </c>
      <c r="N42" s="8" t="s">
        <v>58</v>
      </c>
      <c r="O42" s="31">
        <v>8</v>
      </c>
    </row>
    <row r="43" spans="1:15" x14ac:dyDescent="0.35">
      <c r="A43" s="12">
        <v>7</v>
      </c>
      <c r="B43" s="31">
        <v>1</v>
      </c>
      <c r="C43" s="31"/>
      <c r="D43" s="31">
        <v>22</v>
      </c>
      <c r="F43" s="8" t="s">
        <v>94</v>
      </c>
      <c r="G43" s="31">
        <v>1</v>
      </c>
      <c r="H43" s="31"/>
      <c r="K43" s="8" t="s">
        <v>347</v>
      </c>
      <c r="L43" s="31">
        <v>3</v>
      </c>
      <c r="N43" s="8" t="s">
        <v>104</v>
      </c>
      <c r="O43" s="31">
        <v>13</v>
      </c>
    </row>
    <row r="44" spans="1:15" x14ac:dyDescent="0.35">
      <c r="A44" s="8" t="s">
        <v>2096</v>
      </c>
      <c r="B44" s="31">
        <v>1</v>
      </c>
      <c r="C44" s="31"/>
      <c r="D44" s="31">
        <v>23</v>
      </c>
      <c r="F44" s="8" t="s">
        <v>1333</v>
      </c>
      <c r="G44" s="31">
        <v>6</v>
      </c>
      <c r="H44" s="31">
        <v>3</v>
      </c>
      <c r="K44" s="8" t="s">
        <v>797</v>
      </c>
      <c r="L44" s="31">
        <v>6</v>
      </c>
      <c r="N44" s="8" t="s">
        <v>99</v>
      </c>
      <c r="O44" s="31">
        <v>11</v>
      </c>
    </row>
    <row r="45" spans="1:15" x14ac:dyDescent="0.35">
      <c r="A45" s="12">
        <v>0</v>
      </c>
      <c r="B45" s="31">
        <v>1</v>
      </c>
      <c r="C45" s="31"/>
      <c r="D45" s="31">
        <v>23</v>
      </c>
      <c r="F45" s="8" t="s">
        <v>1647</v>
      </c>
      <c r="G45" s="31">
        <v>1</v>
      </c>
      <c r="H45" s="31">
        <v>1</v>
      </c>
      <c r="K45" s="8" t="s">
        <v>58</v>
      </c>
      <c r="L45" s="31">
        <v>14</v>
      </c>
      <c r="N45" s="8" t="s">
        <v>164</v>
      </c>
      <c r="O45" s="31">
        <v>4</v>
      </c>
    </row>
    <row r="46" spans="1:15" x14ac:dyDescent="0.35">
      <c r="A46" s="8" t="s">
        <v>106</v>
      </c>
      <c r="B46" s="31">
        <v>2917</v>
      </c>
      <c r="C46" s="31">
        <v>501</v>
      </c>
      <c r="D46" s="31">
        <v>54843</v>
      </c>
      <c r="F46" s="8" t="s">
        <v>1248</v>
      </c>
      <c r="G46" s="31">
        <v>4</v>
      </c>
      <c r="H46" s="31">
        <v>3</v>
      </c>
      <c r="K46" s="8" t="s">
        <v>1756</v>
      </c>
      <c r="L46" s="31">
        <v>4</v>
      </c>
      <c r="N46" s="8" t="s">
        <v>376</v>
      </c>
      <c r="O46" s="31">
        <v>7</v>
      </c>
    </row>
    <row r="47" spans="1:15" x14ac:dyDescent="0.35">
      <c r="F47" s="8" t="s">
        <v>1250</v>
      </c>
      <c r="G47" s="31">
        <v>22</v>
      </c>
      <c r="H47" s="31">
        <v>19</v>
      </c>
      <c r="K47" s="8" t="s">
        <v>104</v>
      </c>
      <c r="L47" s="31">
        <v>10</v>
      </c>
      <c r="N47" s="8" t="s">
        <v>837</v>
      </c>
      <c r="O47" s="31">
        <v>4</v>
      </c>
    </row>
    <row r="48" spans="1:15" x14ac:dyDescent="0.35">
      <c r="F48" s="8" t="s">
        <v>39</v>
      </c>
      <c r="G48" s="31">
        <v>7</v>
      </c>
      <c r="H48" s="31">
        <v>3</v>
      </c>
      <c r="K48" s="8" t="s">
        <v>99</v>
      </c>
      <c r="L48" s="31">
        <v>10</v>
      </c>
      <c r="N48" s="8" t="s">
        <v>225</v>
      </c>
      <c r="O48" s="31">
        <v>3</v>
      </c>
    </row>
    <row r="49" spans="1:15" x14ac:dyDescent="0.35">
      <c r="F49" s="8" t="s">
        <v>1267</v>
      </c>
      <c r="G49" s="31">
        <v>10</v>
      </c>
      <c r="H49" s="31"/>
      <c r="K49" s="8" t="s">
        <v>1468</v>
      </c>
      <c r="L49" s="31">
        <v>4</v>
      </c>
      <c r="N49" s="8" t="s">
        <v>86</v>
      </c>
      <c r="O49" s="31">
        <v>4</v>
      </c>
    </row>
    <row r="50" spans="1:15" x14ac:dyDescent="0.35">
      <c r="F50" s="8" t="s">
        <v>37</v>
      </c>
      <c r="G50" s="31">
        <v>9</v>
      </c>
      <c r="H50" s="31">
        <v>3</v>
      </c>
      <c r="K50" s="8" t="s">
        <v>1751</v>
      </c>
      <c r="L50" s="31">
        <v>3</v>
      </c>
      <c r="N50" s="8" t="s">
        <v>314</v>
      </c>
      <c r="O50" s="31">
        <v>3</v>
      </c>
    </row>
    <row r="51" spans="1:15" x14ac:dyDescent="0.35">
      <c r="F51" s="8" t="s">
        <v>704</v>
      </c>
      <c r="G51" s="31">
        <v>4</v>
      </c>
      <c r="H51" s="31">
        <v>2</v>
      </c>
      <c r="K51" s="8" t="s">
        <v>1708</v>
      </c>
      <c r="L51" s="31">
        <v>3</v>
      </c>
      <c r="N51" s="8" t="s">
        <v>459</v>
      </c>
      <c r="O51" s="31">
        <v>7</v>
      </c>
    </row>
    <row r="52" spans="1:15" x14ac:dyDescent="0.35">
      <c r="A52" s="7" t="s">
        <v>416</v>
      </c>
      <c r="B52" t="s">
        <v>1434</v>
      </c>
      <c r="C52" t="s">
        <v>108</v>
      </c>
      <c r="F52" s="8" t="s">
        <v>1400</v>
      </c>
      <c r="G52" s="31">
        <v>27</v>
      </c>
      <c r="H52" s="31">
        <v>18</v>
      </c>
      <c r="K52" s="8" t="s">
        <v>1754</v>
      </c>
      <c r="L52" s="31">
        <v>3</v>
      </c>
      <c r="N52" s="8" t="s">
        <v>643</v>
      </c>
      <c r="O52" s="31">
        <v>3</v>
      </c>
    </row>
    <row r="53" spans="1:15" x14ac:dyDescent="0.35">
      <c r="A53" s="8">
        <v>0</v>
      </c>
      <c r="B53" s="31">
        <v>47</v>
      </c>
      <c r="C53" s="31">
        <v>11</v>
      </c>
      <c r="F53" s="8" t="s">
        <v>1706</v>
      </c>
      <c r="G53" s="31">
        <v>20</v>
      </c>
      <c r="H53" s="31"/>
      <c r="K53" s="8" t="s">
        <v>1328</v>
      </c>
      <c r="L53" s="31">
        <v>4</v>
      </c>
      <c r="N53" s="8" t="s">
        <v>912</v>
      </c>
      <c r="O53" s="31">
        <v>7</v>
      </c>
    </row>
    <row r="54" spans="1:15" x14ac:dyDescent="0.35">
      <c r="A54" s="8">
        <v>1</v>
      </c>
      <c r="B54" s="31">
        <v>61</v>
      </c>
      <c r="C54" s="31">
        <v>10</v>
      </c>
      <c r="F54" s="8" t="s">
        <v>1709</v>
      </c>
      <c r="G54" s="31">
        <v>2</v>
      </c>
      <c r="H54" s="31"/>
      <c r="K54" s="8" t="s">
        <v>1259</v>
      </c>
      <c r="L54" s="31">
        <v>7</v>
      </c>
      <c r="N54" s="8" t="s">
        <v>201</v>
      </c>
      <c r="O54" s="31">
        <v>4</v>
      </c>
    </row>
    <row r="55" spans="1:15" x14ac:dyDescent="0.35">
      <c r="A55" s="8">
        <v>2</v>
      </c>
      <c r="B55" s="31">
        <v>81</v>
      </c>
      <c r="C55" s="31">
        <v>27</v>
      </c>
      <c r="F55" s="8" t="s">
        <v>1710</v>
      </c>
      <c r="G55" s="31">
        <v>3</v>
      </c>
      <c r="H55" s="31"/>
      <c r="K55" s="8" t="s">
        <v>907</v>
      </c>
      <c r="L55" s="31">
        <v>3</v>
      </c>
      <c r="N55" s="8" t="s">
        <v>650</v>
      </c>
      <c r="O55" s="31">
        <v>5</v>
      </c>
    </row>
    <row r="56" spans="1:15" x14ac:dyDescent="0.35">
      <c r="A56" s="8">
        <v>3</v>
      </c>
      <c r="B56" s="31">
        <v>134</v>
      </c>
      <c r="C56" s="31">
        <v>53</v>
      </c>
      <c r="F56" s="8" t="s">
        <v>828</v>
      </c>
      <c r="G56" s="31">
        <v>9</v>
      </c>
      <c r="H56" s="31">
        <v>5</v>
      </c>
      <c r="K56" s="8" t="s">
        <v>1630</v>
      </c>
      <c r="L56" s="31">
        <v>11</v>
      </c>
      <c r="N56" s="8" t="s">
        <v>911</v>
      </c>
      <c r="O56" s="31">
        <v>3</v>
      </c>
    </row>
    <row r="57" spans="1:15" x14ac:dyDescent="0.35">
      <c r="A57" s="8">
        <v>4</v>
      </c>
      <c r="B57" s="31">
        <v>120</v>
      </c>
      <c r="C57" s="31">
        <v>51</v>
      </c>
      <c r="F57" s="8" t="s">
        <v>1720</v>
      </c>
      <c r="G57" s="31">
        <v>34</v>
      </c>
      <c r="H57" s="31"/>
      <c r="K57" s="8" t="s">
        <v>1564</v>
      </c>
      <c r="L57" s="31">
        <v>8</v>
      </c>
      <c r="N57" s="8" t="s">
        <v>824</v>
      </c>
      <c r="O57" s="31">
        <v>3</v>
      </c>
    </row>
    <row r="58" spans="1:15" x14ac:dyDescent="0.35">
      <c r="A58" s="8">
        <v>5</v>
      </c>
      <c r="B58" s="31">
        <v>162</v>
      </c>
      <c r="C58" s="31">
        <v>71</v>
      </c>
      <c r="F58" s="8" t="s">
        <v>827</v>
      </c>
      <c r="G58" s="31">
        <v>117</v>
      </c>
      <c r="H58" s="31">
        <v>56</v>
      </c>
      <c r="K58" s="8" t="s">
        <v>191</v>
      </c>
      <c r="L58" s="31">
        <v>7</v>
      </c>
      <c r="N58" s="8" t="s">
        <v>198</v>
      </c>
      <c r="O58" s="31">
        <v>3</v>
      </c>
    </row>
    <row r="59" spans="1:15" x14ac:dyDescent="0.35">
      <c r="A59" s="8">
        <v>6</v>
      </c>
      <c r="B59" s="31">
        <v>174</v>
      </c>
      <c r="C59" s="31">
        <v>56</v>
      </c>
      <c r="F59" s="8" t="s">
        <v>1725</v>
      </c>
      <c r="G59" s="31">
        <v>32</v>
      </c>
      <c r="H59" s="31">
        <v>24</v>
      </c>
      <c r="K59" s="8" t="s">
        <v>1265</v>
      </c>
      <c r="L59" s="31">
        <v>3</v>
      </c>
      <c r="N59" s="8" t="s">
        <v>913</v>
      </c>
      <c r="O59" s="31">
        <v>3</v>
      </c>
    </row>
    <row r="60" spans="1:15" x14ac:dyDescent="0.35">
      <c r="A60" s="8">
        <v>7</v>
      </c>
      <c r="B60" s="31">
        <v>182</v>
      </c>
      <c r="C60" s="31">
        <v>35</v>
      </c>
      <c r="F60" s="8" t="s">
        <v>106</v>
      </c>
      <c r="G60" s="31">
        <v>501</v>
      </c>
      <c r="H60" s="31">
        <v>211</v>
      </c>
      <c r="K60" s="8" t="s">
        <v>824</v>
      </c>
      <c r="L60" s="31">
        <v>4</v>
      </c>
      <c r="N60" s="8" t="s">
        <v>259</v>
      </c>
      <c r="O60" s="31">
        <v>7</v>
      </c>
    </row>
    <row r="61" spans="1:15" x14ac:dyDescent="0.35">
      <c r="A61" s="8">
        <v>8</v>
      </c>
      <c r="B61" s="31">
        <v>161</v>
      </c>
      <c r="C61" s="31">
        <v>15</v>
      </c>
      <c r="K61" s="8" t="s">
        <v>70</v>
      </c>
      <c r="L61" s="31">
        <v>7</v>
      </c>
      <c r="N61" s="8" t="s">
        <v>841</v>
      </c>
      <c r="O61" s="31">
        <v>3</v>
      </c>
    </row>
    <row r="62" spans="1:15" x14ac:dyDescent="0.35">
      <c r="A62" s="8">
        <v>9</v>
      </c>
      <c r="B62" s="31">
        <v>125</v>
      </c>
      <c r="C62" s="31">
        <v>13</v>
      </c>
      <c r="K62" s="8" t="s">
        <v>1567</v>
      </c>
      <c r="L62" s="31">
        <v>4</v>
      </c>
      <c r="N62" s="8" t="s">
        <v>637</v>
      </c>
      <c r="O62" s="31">
        <v>4</v>
      </c>
    </row>
    <row r="63" spans="1:15" x14ac:dyDescent="0.35">
      <c r="A63" s="8">
        <v>10</v>
      </c>
      <c r="B63" s="31">
        <v>117</v>
      </c>
      <c r="C63" s="31">
        <v>3</v>
      </c>
      <c r="K63" s="8" t="s">
        <v>1329</v>
      </c>
      <c r="L63" s="31">
        <v>7</v>
      </c>
      <c r="N63" s="8" t="s">
        <v>256</v>
      </c>
      <c r="O63" s="31">
        <v>6</v>
      </c>
    </row>
    <row r="64" spans="1:15" x14ac:dyDescent="0.35">
      <c r="A64" s="8" t="s">
        <v>585</v>
      </c>
      <c r="B64" s="31">
        <v>191</v>
      </c>
      <c r="C64" s="31">
        <v>7</v>
      </c>
      <c r="F64" s="15" t="s">
        <v>1775</v>
      </c>
      <c r="G64">
        <f>SUM(G57,G58,G59,G60)</f>
        <v>684</v>
      </c>
      <c r="K64" s="8" t="s">
        <v>1742</v>
      </c>
      <c r="L64" s="31">
        <v>3</v>
      </c>
      <c r="N64" s="8" t="s">
        <v>316</v>
      </c>
      <c r="O64" s="31">
        <v>4</v>
      </c>
    </row>
    <row r="65" spans="1:15" x14ac:dyDescent="0.35">
      <c r="A65" s="8" t="s">
        <v>596</v>
      </c>
      <c r="B65" s="31">
        <v>12</v>
      </c>
      <c r="C65" s="31"/>
      <c r="K65" s="8" t="s">
        <v>1402</v>
      </c>
      <c r="L65" s="31">
        <v>3</v>
      </c>
      <c r="N65" s="8" t="s">
        <v>142</v>
      </c>
      <c r="O65" s="31">
        <v>6</v>
      </c>
    </row>
    <row r="66" spans="1:15" x14ac:dyDescent="0.35">
      <c r="A66" s="8" t="s">
        <v>1412</v>
      </c>
      <c r="B66" s="31">
        <v>15</v>
      </c>
      <c r="C66" s="31"/>
      <c r="K66" s="8" t="s">
        <v>1702</v>
      </c>
      <c r="L66" s="31">
        <v>4</v>
      </c>
      <c r="N66" s="8" t="s">
        <v>91</v>
      </c>
      <c r="O66" s="31">
        <v>4</v>
      </c>
    </row>
    <row r="67" spans="1:15" x14ac:dyDescent="0.35">
      <c r="A67" s="8" t="s">
        <v>1435</v>
      </c>
      <c r="B67" s="31">
        <v>9</v>
      </c>
      <c r="C67" s="31"/>
      <c r="F67" t="s">
        <v>1847</v>
      </c>
      <c r="G67" t="e">
        <f>SUM(GETPIVOTDATA("Sum af Elever",$F$33)-GETPIVOTDATA("Sum af Elever",$F$33,"Undervisningsforløb",))</f>
        <v>#REF!</v>
      </c>
      <c r="K67" s="8" t="s">
        <v>1542</v>
      </c>
      <c r="L67" s="31">
        <v>3</v>
      </c>
      <c r="N67" s="8" t="s">
        <v>138</v>
      </c>
      <c r="O67" s="31">
        <v>9</v>
      </c>
    </row>
    <row r="68" spans="1:15" x14ac:dyDescent="0.35">
      <c r="A68" s="8" t="s">
        <v>62</v>
      </c>
      <c r="B68" s="31">
        <v>34</v>
      </c>
      <c r="C68" s="31"/>
      <c r="K68" s="8" t="s">
        <v>841</v>
      </c>
      <c r="L68" s="31">
        <v>6</v>
      </c>
      <c r="N68" s="8" t="s">
        <v>102</v>
      </c>
      <c r="O68" s="31">
        <v>7</v>
      </c>
    </row>
    <row r="69" spans="1:15" x14ac:dyDescent="0.35">
      <c r="A69" s="8" t="s">
        <v>1285</v>
      </c>
      <c r="B69" s="31">
        <v>10</v>
      </c>
      <c r="C69" s="31">
        <v>1</v>
      </c>
      <c r="K69" s="8" t="s">
        <v>1451</v>
      </c>
      <c r="L69" s="31">
        <v>3</v>
      </c>
      <c r="N69" s="8" t="s">
        <v>60</v>
      </c>
      <c r="O69" s="31">
        <v>3</v>
      </c>
    </row>
    <row r="70" spans="1:15" x14ac:dyDescent="0.35">
      <c r="A70" s="8" t="s">
        <v>392</v>
      </c>
      <c r="B70" s="31">
        <v>64</v>
      </c>
      <c r="C70" s="31">
        <v>6</v>
      </c>
      <c r="K70" s="8" t="s">
        <v>1337</v>
      </c>
      <c r="L70" s="31">
        <v>14</v>
      </c>
      <c r="N70" s="8" t="s">
        <v>495</v>
      </c>
      <c r="O70" s="31">
        <v>4</v>
      </c>
    </row>
    <row r="71" spans="1:15" x14ac:dyDescent="0.35">
      <c r="A71" s="8" t="s">
        <v>1254</v>
      </c>
      <c r="B71" s="31">
        <v>161</v>
      </c>
      <c r="C71" s="31">
        <v>7</v>
      </c>
      <c r="F71" s="7" t="s">
        <v>416</v>
      </c>
      <c r="G71" t="s">
        <v>755</v>
      </c>
      <c r="K71" s="8" t="s">
        <v>409</v>
      </c>
      <c r="L71" s="31">
        <v>5</v>
      </c>
      <c r="N71" s="8" t="s">
        <v>51</v>
      </c>
      <c r="O71" s="31">
        <v>5</v>
      </c>
    </row>
    <row r="72" spans="1:15" x14ac:dyDescent="0.35">
      <c r="A72" s="8" t="s">
        <v>1004</v>
      </c>
      <c r="B72" s="31">
        <v>51</v>
      </c>
      <c r="C72" s="31">
        <v>4</v>
      </c>
      <c r="F72" s="8" t="s">
        <v>1706</v>
      </c>
      <c r="G72" s="31">
        <v>500</v>
      </c>
      <c r="K72" s="8" t="s">
        <v>142</v>
      </c>
      <c r="L72" s="31">
        <v>21</v>
      </c>
      <c r="N72" s="8" t="s">
        <v>141</v>
      </c>
      <c r="O72" s="31">
        <v>11</v>
      </c>
    </row>
    <row r="73" spans="1:15" x14ac:dyDescent="0.35">
      <c r="A73" s="8" t="s">
        <v>930</v>
      </c>
      <c r="B73" s="31">
        <v>30</v>
      </c>
      <c r="C73" s="31">
        <v>4</v>
      </c>
      <c r="F73" s="8" t="s">
        <v>1401</v>
      </c>
      <c r="G73" s="31">
        <v>213</v>
      </c>
      <c r="K73" s="8" t="s">
        <v>982</v>
      </c>
      <c r="L73" s="31">
        <v>3</v>
      </c>
      <c r="N73" s="8" t="s">
        <v>247</v>
      </c>
      <c r="O73" s="31">
        <v>3</v>
      </c>
    </row>
    <row r="74" spans="1:15" x14ac:dyDescent="0.35">
      <c r="A74" s="8" t="s">
        <v>1773</v>
      </c>
      <c r="B74" s="31">
        <v>1</v>
      </c>
      <c r="C74" s="31"/>
      <c r="F74" s="8" t="s">
        <v>1299</v>
      </c>
      <c r="G74" s="31">
        <v>91</v>
      </c>
      <c r="K74" s="8" t="s">
        <v>461</v>
      </c>
      <c r="L74" s="31">
        <v>6</v>
      </c>
      <c r="N74" s="8" t="s">
        <v>241</v>
      </c>
      <c r="O74" s="31">
        <v>3</v>
      </c>
    </row>
    <row r="75" spans="1:15" x14ac:dyDescent="0.35">
      <c r="A75" s="8" t="s">
        <v>149</v>
      </c>
      <c r="B75" s="31">
        <v>18</v>
      </c>
      <c r="C75" s="31">
        <v>14</v>
      </c>
      <c r="F75" s="8" t="s">
        <v>34</v>
      </c>
      <c r="G75" s="31">
        <v>1500</v>
      </c>
      <c r="K75" s="8" t="s">
        <v>138</v>
      </c>
      <c r="L75" s="31">
        <v>6</v>
      </c>
      <c r="N75" s="8" t="s">
        <v>639</v>
      </c>
      <c r="O75" s="31">
        <v>3</v>
      </c>
    </row>
    <row r="76" spans="1:15" x14ac:dyDescent="0.35">
      <c r="A76" s="8" t="s">
        <v>200</v>
      </c>
      <c r="B76" s="31">
        <v>13</v>
      </c>
      <c r="C76" s="31">
        <v>3</v>
      </c>
      <c r="F76" s="8" t="s">
        <v>97</v>
      </c>
      <c r="G76" s="31">
        <v>86</v>
      </c>
      <c r="K76" s="8" t="s">
        <v>102</v>
      </c>
      <c r="L76" s="31">
        <v>8</v>
      </c>
      <c r="N76" s="8" t="s">
        <v>145</v>
      </c>
      <c r="O76" s="31">
        <v>3</v>
      </c>
    </row>
    <row r="77" spans="1:15" x14ac:dyDescent="0.35">
      <c r="A77" s="8" t="s">
        <v>118</v>
      </c>
      <c r="B77" s="31">
        <v>11</v>
      </c>
      <c r="C77" s="31"/>
      <c r="F77" s="8" t="s">
        <v>1332</v>
      </c>
      <c r="G77" s="31">
        <v>457</v>
      </c>
      <c r="K77" s="8" t="s">
        <v>1727</v>
      </c>
      <c r="L77" s="31">
        <v>4</v>
      </c>
      <c r="N77" s="8" t="s">
        <v>817</v>
      </c>
      <c r="O77" s="31">
        <v>7</v>
      </c>
    </row>
    <row r="78" spans="1:15" x14ac:dyDescent="0.35">
      <c r="A78" s="8" t="s">
        <v>978</v>
      </c>
      <c r="B78" s="31">
        <v>71</v>
      </c>
      <c r="C78" s="31"/>
      <c r="F78" s="8" t="s">
        <v>35</v>
      </c>
      <c r="G78" s="31">
        <v>1057</v>
      </c>
      <c r="K78" s="8" t="s">
        <v>1743</v>
      </c>
      <c r="L78" s="31">
        <v>3</v>
      </c>
      <c r="N78" s="8" t="s">
        <v>90</v>
      </c>
      <c r="O78" s="31">
        <v>3</v>
      </c>
    </row>
    <row r="79" spans="1:15" x14ac:dyDescent="0.35">
      <c r="A79" s="8" t="s">
        <v>1247</v>
      </c>
      <c r="B79" s="31">
        <v>50</v>
      </c>
      <c r="C79" s="31">
        <v>16</v>
      </c>
      <c r="F79" s="8" t="s">
        <v>32</v>
      </c>
      <c r="G79" s="31">
        <v>395</v>
      </c>
      <c r="K79" s="8" t="s">
        <v>495</v>
      </c>
      <c r="L79" s="31">
        <v>4</v>
      </c>
      <c r="N79" s="8" t="s">
        <v>839</v>
      </c>
      <c r="O79" s="31">
        <v>4</v>
      </c>
    </row>
    <row r="80" spans="1:15" x14ac:dyDescent="0.35">
      <c r="A80" s="8" t="s">
        <v>158</v>
      </c>
      <c r="B80" s="31">
        <v>36</v>
      </c>
      <c r="C80" s="31"/>
      <c r="F80" s="8" t="s">
        <v>1245</v>
      </c>
      <c r="G80" s="31">
        <v>84</v>
      </c>
      <c r="K80" s="8" t="s">
        <v>1724</v>
      </c>
      <c r="L80" s="31">
        <v>3</v>
      </c>
      <c r="N80" s="8" t="s">
        <v>213</v>
      </c>
      <c r="O80" s="31">
        <v>3</v>
      </c>
    </row>
    <row r="81" spans="1:15" x14ac:dyDescent="0.35">
      <c r="A81" s="8" t="s">
        <v>1365</v>
      </c>
      <c r="B81" s="31">
        <v>14</v>
      </c>
      <c r="C81" s="31">
        <v>1</v>
      </c>
      <c r="F81" s="8" t="s">
        <v>1336</v>
      </c>
      <c r="G81" s="31">
        <v>260</v>
      </c>
      <c r="K81" s="8" t="s">
        <v>1246</v>
      </c>
      <c r="L81" s="31">
        <v>4</v>
      </c>
      <c r="N81" s="8" t="s">
        <v>647</v>
      </c>
      <c r="O81" s="31">
        <v>3</v>
      </c>
    </row>
    <row r="82" spans="1:15" x14ac:dyDescent="0.35">
      <c r="A82" s="8" t="s">
        <v>1255</v>
      </c>
      <c r="B82" s="31">
        <v>34</v>
      </c>
      <c r="C82" s="31"/>
      <c r="F82" s="8" t="s">
        <v>94</v>
      </c>
      <c r="G82" s="31">
        <v>20</v>
      </c>
      <c r="K82" s="8" t="s">
        <v>758</v>
      </c>
      <c r="L82" s="31">
        <v>3</v>
      </c>
      <c r="N82" s="8" t="s">
        <v>106</v>
      </c>
      <c r="O82" s="31">
        <v>225</v>
      </c>
    </row>
    <row r="83" spans="1:15" x14ac:dyDescent="0.35">
      <c r="A83" s="8" t="s">
        <v>1278</v>
      </c>
      <c r="B83" s="31">
        <v>36</v>
      </c>
      <c r="C83" s="31">
        <v>1</v>
      </c>
      <c r="F83" s="8" t="s">
        <v>1333</v>
      </c>
      <c r="G83" s="31">
        <v>52</v>
      </c>
      <c r="K83" s="8" t="s">
        <v>1703</v>
      </c>
      <c r="L83" s="31">
        <v>4</v>
      </c>
    </row>
    <row r="84" spans="1:15" x14ac:dyDescent="0.35">
      <c r="A84" s="8" t="s">
        <v>1262</v>
      </c>
      <c r="B84" s="31">
        <v>33</v>
      </c>
      <c r="C84" s="31">
        <v>4</v>
      </c>
      <c r="D84" t="s">
        <v>1826</v>
      </c>
      <c r="F84" s="8" t="s">
        <v>1647</v>
      </c>
      <c r="G84" s="31">
        <v>19</v>
      </c>
      <c r="K84" s="8" t="s">
        <v>141</v>
      </c>
      <c r="L84" s="31">
        <v>6</v>
      </c>
    </row>
    <row r="85" spans="1:15" x14ac:dyDescent="0.35">
      <c r="A85" s="8" t="s">
        <v>1236</v>
      </c>
      <c r="B85" s="31">
        <v>12</v>
      </c>
      <c r="C85" s="31">
        <v>1</v>
      </c>
      <c r="D85" t="s">
        <v>1827</v>
      </c>
      <c r="F85" s="8" t="s">
        <v>828</v>
      </c>
      <c r="G85" s="31">
        <v>78</v>
      </c>
      <c r="K85" s="8" t="s">
        <v>1732</v>
      </c>
      <c r="L85" s="31">
        <v>5</v>
      </c>
    </row>
    <row r="86" spans="1:15" x14ac:dyDescent="0.35">
      <c r="A86" s="8" t="s">
        <v>1436</v>
      </c>
      <c r="B86" s="31">
        <v>2</v>
      </c>
      <c r="C86" s="31"/>
      <c r="F86" s="8" t="s">
        <v>827</v>
      </c>
      <c r="G86" s="31">
        <v>2545</v>
      </c>
      <c r="K86" s="8" t="s">
        <v>247</v>
      </c>
      <c r="L86" s="31">
        <v>4</v>
      </c>
    </row>
    <row r="87" spans="1:15" x14ac:dyDescent="0.35">
      <c r="A87" s="8" t="s">
        <v>564</v>
      </c>
      <c r="B87" s="31">
        <v>27</v>
      </c>
      <c r="C87" s="31"/>
      <c r="F87" s="8" t="s">
        <v>1248</v>
      </c>
      <c r="G87" s="31">
        <v>41</v>
      </c>
      <c r="K87" s="8" t="s">
        <v>1252</v>
      </c>
      <c r="L87" s="31">
        <v>3</v>
      </c>
    </row>
    <row r="88" spans="1:15" x14ac:dyDescent="0.35">
      <c r="A88" s="8" t="s">
        <v>106</v>
      </c>
      <c r="B88" s="31">
        <v>2299</v>
      </c>
      <c r="C88" s="31">
        <v>414</v>
      </c>
      <c r="F88" s="8" t="s">
        <v>1250</v>
      </c>
      <c r="G88" s="31">
        <v>463</v>
      </c>
      <c r="K88" s="8" t="s">
        <v>1165</v>
      </c>
      <c r="L88" s="31">
        <v>4</v>
      </c>
    </row>
    <row r="89" spans="1:15" x14ac:dyDescent="0.35">
      <c r="F89" s="8" t="s">
        <v>39</v>
      </c>
      <c r="G89" s="31">
        <v>136</v>
      </c>
      <c r="K89" s="8" t="s">
        <v>171</v>
      </c>
      <c r="L89" s="31">
        <v>6</v>
      </c>
    </row>
    <row r="90" spans="1:15" x14ac:dyDescent="0.35">
      <c r="F90" s="8" t="s">
        <v>1267</v>
      </c>
      <c r="G90" s="31">
        <v>66</v>
      </c>
      <c r="K90" s="8" t="s">
        <v>1639</v>
      </c>
      <c r="L90" s="31">
        <v>6</v>
      </c>
    </row>
    <row r="91" spans="1:15" x14ac:dyDescent="0.35">
      <c r="F91" s="8" t="s">
        <v>37</v>
      </c>
      <c r="G91" s="31">
        <v>196</v>
      </c>
      <c r="K91" s="8" t="s">
        <v>1726</v>
      </c>
      <c r="L91" s="31">
        <v>4</v>
      </c>
    </row>
    <row r="92" spans="1:15" x14ac:dyDescent="0.35">
      <c r="F92" s="8" t="s">
        <v>1709</v>
      </c>
      <c r="G92" s="31">
        <v>38</v>
      </c>
      <c r="K92" s="8" t="s">
        <v>1339</v>
      </c>
      <c r="L92" s="31">
        <v>6</v>
      </c>
    </row>
    <row r="93" spans="1:15" x14ac:dyDescent="0.35">
      <c r="F93" s="8" t="s">
        <v>1725</v>
      </c>
      <c r="G93" s="31">
        <v>693</v>
      </c>
      <c r="K93" s="8" t="s">
        <v>489</v>
      </c>
      <c r="L93" s="31">
        <v>4</v>
      </c>
    </row>
    <row r="94" spans="1:15" x14ac:dyDescent="0.35">
      <c r="F94" s="8" t="s">
        <v>704</v>
      </c>
      <c r="G94" s="31">
        <v>68</v>
      </c>
      <c r="K94" s="8" t="s">
        <v>747</v>
      </c>
      <c r="L94" s="31">
        <v>3</v>
      </c>
    </row>
    <row r="95" spans="1:15" x14ac:dyDescent="0.35">
      <c r="F95" s="8" t="s">
        <v>1400</v>
      </c>
      <c r="G95" s="31">
        <v>616</v>
      </c>
      <c r="K95" s="8" t="s">
        <v>106</v>
      </c>
      <c r="L95" s="31">
        <v>330</v>
      </c>
    </row>
    <row r="96" spans="1:15" x14ac:dyDescent="0.35">
      <c r="F96" s="8" t="s">
        <v>1720</v>
      </c>
      <c r="G96" s="31">
        <v>730</v>
      </c>
    </row>
    <row r="97" spans="5:10" x14ac:dyDescent="0.35">
      <c r="F97" s="8" t="s">
        <v>1710</v>
      </c>
      <c r="G97" s="31">
        <v>54</v>
      </c>
    </row>
    <row r="98" spans="5:10" x14ac:dyDescent="0.35">
      <c r="F98" s="8" t="s">
        <v>105</v>
      </c>
      <c r="G98" s="31">
        <v>44385</v>
      </c>
    </row>
    <row r="99" spans="5:10" x14ac:dyDescent="0.35">
      <c r="F99" s="8" t="s">
        <v>106</v>
      </c>
      <c r="G99" s="31">
        <v>54843</v>
      </c>
    </row>
    <row r="106" spans="5:10" x14ac:dyDescent="0.35">
      <c r="E106" s="7" t="s">
        <v>416</v>
      </c>
      <c r="F106" t="s">
        <v>113</v>
      </c>
    </row>
    <row r="107" spans="5:10" x14ac:dyDescent="0.35">
      <c r="E107" s="8" t="s">
        <v>2423</v>
      </c>
      <c r="F107" s="31">
        <v>54</v>
      </c>
    </row>
    <row r="108" spans="5:10" x14ac:dyDescent="0.35">
      <c r="E108" s="18">
        <v>45300</v>
      </c>
      <c r="F108" s="31">
        <v>3</v>
      </c>
      <c r="I108" s="7" t="s">
        <v>416</v>
      </c>
      <c r="J108" t="s">
        <v>3331</v>
      </c>
    </row>
    <row r="109" spans="5:10" x14ac:dyDescent="0.35">
      <c r="E109" s="18">
        <v>45301</v>
      </c>
      <c r="F109" s="31">
        <v>4</v>
      </c>
      <c r="I109" s="8" t="s">
        <v>1706</v>
      </c>
      <c r="J109" s="31">
        <v>40</v>
      </c>
    </row>
    <row r="110" spans="5:10" x14ac:dyDescent="0.35">
      <c r="E110" s="18">
        <v>45302</v>
      </c>
      <c r="F110" s="31">
        <v>2</v>
      </c>
      <c r="I110" s="8" t="s">
        <v>1401</v>
      </c>
      <c r="J110" s="31">
        <v>12</v>
      </c>
    </row>
    <row r="111" spans="5:10" x14ac:dyDescent="0.35">
      <c r="E111" s="18">
        <v>45303</v>
      </c>
      <c r="F111" s="31">
        <v>2</v>
      </c>
      <c r="I111" s="8" t="s">
        <v>1299</v>
      </c>
      <c r="J111" s="31">
        <v>15</v>
      </c>
    </row>
    <row r="112" spans="5:10" x14ac:dyDescent="0.35">
      <c r="E112" s="18">
        <v>45307</v>
      </c>
      <c r="F112" s="31">
        <v>1</v>
      </c>
      <c r="I112" s="8" t="s">
        <v>34</v>
      </c>
      <c r="J112" s="31">
        <v>147</v>
      </c>
    </row>
    <row r="113" spans="5:10" x14ac:dyDescent="0.35">
      <c r="E113" s="18">
        <v>45308</v>
      </c>
      <c r="F113" s="31">
        <v>1</v>
      </c>
      <c r="I113" s="8" t="s">
        <v>97</v>
      </c>
      <c r="J113" s="31">
        <v>16</v>
      </c>
    </row>
    <row r="114" spans="5:10" x14ac:dyDescent="0.35">
      <c r="E114" s="18">
        <v>45309</v>
      </c>
      <c r="F114" s="31">
        <v>3</v>
      </c>
      <c r="I114" s="8" t="s">
        <v>1332</v>
      </c>
      <c r="J114" s="31">
        <v>36</v>
      </c>
    </row>
    <row r="115" spans="5:10" x14ac:dyDescent="0.35">
      <c r="E115" s="18">
        <v>45310</v>
      </c>
      <c r="F115" s="31"/>
      <c r="I115" s="8" t="s">
        <v>35</v>
      </c>
      <c r="J115" s="31">
        <v>119</v>
      </c>
    </row>
    <row r="116" spans="5:10" x14ac:dyDescent="0.35">
      <c r="E116" s="18">
        <v>45313</v>
      </c>
      <c r="F116" s="31">
        <v>4</v>
      </c>
      <c r="I116" s="8" t="s">
        <v>32</v>
      </c>
      <c r="J116" s="31">
        <v>33</v>
      </c>
    </row>
    <row r="117" spans="5:10" x14ac:dyDescent="0.35">
      <c r="E117" s="18">
        <v>45314</v>
      </c>
      <c r="F117" s="31">
        <v>4</v>
      </c>
      <c r="I117" s="8" t="s">
        <v>1245</v>
      </c>
      <c r="J117" s="31">
        <v>8</v>
      </c>
    </row>
    <row r="118" spans="5:10" x14ac:dyDescent="0.35">
      <c r="E118" s="18">
        <v>45315</v>
      </c>
      <c r="F118" s="31">
        <v>3</v>
      </c>
      <c r="I118" s="8" t="s">
        <v>1336</v>
      </c>
      <c r="J118" s="31">
        <v>23</v>
      </c>
    </row>
    <row r="119" spans="5:10" x14ac:dyDescent="0.35">
      <c r="E119" s="18">
        <v>45316</v>
      </c>
      <c r="F119" s="31">
        <v>7</v>
      </c>
      <c r="I119" s="8" t="s">
        <v>94</v>
      </c>
      <c r="J119" s="31">
        <v>3</v>
      </c>
    </row>
    <row r="120" spans="5:10" x14ac:dyDescent="0.35">
      <c r="E120" s="18">
        <v>45317</v>
      </c>
      <c r="F120" s="31">
        <v>2</v>
      </c>
      <c r="I120" s="8" t="s">
        <v>1333</v>
      </c>
      <c r="J120" s="31">
        <v>17</v>
      </c>
    </row>
    <row r="121" spans="5:10" x14ac:dyDescent="0.35">
      <c r="E121" s="18">
        <v>45321</v>
      </c>
      <c r="F121" s="31">
        <v>5</v>
      </c>
      <c r="I121" s="8" t="s">
        <v>1647</v>
      </c>
      <c r="J121" s="31">
        <v>2</v>
      </c>
    </row>
    <row r="122" spans="5:10" x14ac:dyDescent="0.35">
      <c r="E122" s="18">
        <v>45322</v>
      </c>
      <c r="F122" s="31">
        <v>13</v>
      </c>
      <c r="I122" s="8" t="s">
        <v>828</v>
      </c>
      <c r="J122" s="31">
        <v>21</v>
      </c>
    </row>
    <row r="123" spans="5:10" x14ac:dyDescent="0.35">
      <c r="E123" s="8" t="s">
        <v>2424</v>
      </c>
      <c r="F123" s="31">
        <v>106</v>
      </c>
      <c r="I123" s="8" t="s">
        <v>827</v>
      </c>
      <c r="J123" s="31">
        <v>244</v>
      </c>
    </row>
    <row r="124" spans="5:10" x14ac:dyDescent="0.35">
      <c r="E124" s="18">
        <v>45323</v>
      </c>
      <c r="F124" s="31">
        <v>12</v>
      </c>
      <c r="I124" s="8" t="s">
        <v>1248</v>
      </c>
      <c r="J124" s="31">
        <v>9</v>
      </c>
    </row>
    <row r="125" spans="5:10" x14ac:dyDescent="0.35">
      <c r="E125" s="18">
        <v>45324</v>
      </c>
      <c r="F125" s="31">
        <v>7</v>
      </c>
      <c r="I125" s="8" t="s">
        <v>1250</v>
      </c>
      <c r="J125" s="31">
        <v>54</v>
      </c>
    </row>
    <row r="126" spans="5:10" x14ac:dyDescent="0.35">
      <c r="E126" s="18">
        <v>45327</v>
      </c>
      <c r="F126" s="31">
        <v>10</v>
      </c>
      <c r="I126" s="8" t="s">
        <v>39</v>
      </c>
      <c r="J126" s="31">
        <v>15</v>
      </c>
    </row>
    <row r="127" spans="5:10" x14ac:dyDescent="0.35">
      <c r="E127" s="18">
        <v>45328</v>
      </c>
      <c r="F127" s="31">
        <v>5</v>
      </c>
      <c r="I127" s="8" t="s">
        <v>1267</v>
      </c>
      <c r="J127" s="31">
        <v>12</v>
      </c>
    </row>
    <row r="128" spans="5:10" x14ac:dyDescent="0.35">
      <c r="E128" s="18">
        <v>45329</v>
      </c>
      <c r="F128" s="31">
        <v>3</v>
      </c>
      <c r="I128" s="8" t="s">
        <v>37</v>
      </c>
      <c r="J128" s="31">
        <v>16</v>
      </c>
    </row>
    <row r="129" spans="5:10" x14ac:dyDescent="0.35">
      <c r="E129" s="18">
        <v>45330</v>
      </c>
      <c r="F129" s="31">
        <v>8</v>
      </c>
      <c r="I129" s="8" t="s">
        <v>1709</v>
      </c>
      <c r="J129" s="31">
        <v>3</v>
      </c>
    </row>
    <row r="130" spans="5:10" x14ac:dyDescent="0.35">
      <c r="E130" s="18">
        <v>45331</v>
      </c>
      <c r="F130" s="31">
        <v>11</v>
      </c>
      <c r="I130" s="8" t="s">
        <v>1725</v>
      </c>
      <c r="J130" s="31">
        <v>78</v>
      </c>
    </row>
    <row r="131" spans="5:10" x14ac:dyDescent="0.35">
      <c r="E131" s="18">
        <v>45334</v>
      </c>
      <c r="F131" s="31">
        <v>1</v>
      </c>
      <c r="I131" s="8" t="s">
        <v>704</v>
      </c>
      <c r="J131" s="31">
        <v>8</v>
      </c>
    </row>
    <row r="132" spans="5:10" x14ac:dyDescent="0.35">
      <c r="E132" s="18">
        <v>45335</v>
      </c>
      <c r="F132" s="31"/>
      <c r="I132" s="8" t="s">
        <v>1400</v>
      </c>
      <c r="J132" s="31">
        <v>66</v>
      </c>
    </row>
    <row r="133" spans="5:10" x14ac:dyDescent="0.35">
      <c r="E133" s="18">
        <v>45336</v>
      </c>
      <c r="F133" s="31">
        <v>6</v>
      </c>
      <c r="I133" s="8" t="s">
        <v>1720</v>
      </c>
      <c r="J133" s="31">
        <v>72</v>
      </c>
    </row>
    <row r="134" spans="5:10" x14ac:dyDescent="0.35">
      <c r="E134" s="18">
        <v>45337</v>
      </c>
      <c r="F134" s="31">
        <v>3</v>
      </c>
      <c r="I134" s="8" t="s">
        <v>1710</v>
      </c>
      <c r="J134" s="31">
        <v>5</v>
      </c>
    </row>
    <row r="135" spans="5:10" x14ac:dyDescent="0.35">
      <c r="E135" s="18">
        <v>45338</v>
      </c>
      <c r="F135" s="31">
        <v>1</v>
      </c>
      <c r="I135" s="8" t="s">
        <v>105</v>
      </c>
      <c r="J135" s="31">
        <v>5608</v>
      </c>
    </row>
    <row r="136" spans="5:10" x14ac:dyDescent="0.35">
      <c r="E136" s="18">
        <v>45341</v>
      </c>
      <c r="F136" s="31">
        <v>1</v>
      </c>
      <c r="I136" s="8" t="s">
        <v>106</v>
      </c>
      <c r="J136" s="31">
        <v>6682</v>
      </c>
    </row>
    <row r="137" spans="5:10" x14ac:dyDescent="0.35">
      <c r="E137" s="18">
        <v>45342</v>
      </c>
      <c r="F137" s="31">
        <v>1</v>
      </c>
    </row>
    <row r="138" spans="5:10" x14ac:dyDescent="0.35">
      <c r="E138" s="18">
        <v>45343</v>
      </c>
      <c r="F138" s="31">
        <v>7</v>
      </c>
    </row>
    <row r="139" spans="5:10" x14ac:dyDescent="0.35">
      <c r="E139" s="18">
        <v>45344</v>
      </c>
      <c r="F139" s="31">
        <v>1</v>
      </c>
    </row>
    <row r="140" spans="5:10" x14ac:dyDescent="0.35">
      <c r="E140" s="18">
        <v>45345</v>
      </c>
      <c r="F140" s="31">
        <v>6</v>
      </c>
      <c r="J140">
        <f>SUM(GETPIVOTDATA("Lærere",$I$108)-GETPIVOTDATA("Lærere",$I$108,"Undervisningsforløb",))</f>
        <v>1074</v>
      </c>
    </row>
    <row r="141" spans="5:10" x14ac:dyDescent="0.35">
      <c r="E141" s="18">
        <v>45348</v>
      </c>
      <c r="F141" s="31">
        <v>5</v>
      </c>
    </row>
    <row r="142" spans="5:10" x14ac:dyDescent="0.35">
      <c r="E142" s="18">
        <v>45349</v>
      </c>
      <c r="F142" s="31">
        <v>9</v>
      </c>
    </row>
    <row r="143" spans="5:10" x14ac:dyDescent="0.35">
      <c r="E143" s="18">
        <v>45350</v>
      </c>
      <c r="F143" s="31">
        <v>7</v>
      </c>
    </row>
    <row r="144" spans="5:10" x14ac:dyDescent="0.35">
      <c r="E144" s="18">
        <v>45351</v>
      </c>
      <c r="F144" s="31">
        <v>2</v>
      </c>
    </row>
    <row r="145" spans="5:6" x14ac:dyDescent="0.35">
      <c r="E145" s="8" t="s">
        <v>2425</v>
      </c>
      <c r="F145" s="31">
        <v>108</v>
      </c>
    </row>
    <row r="146" spans="5:6" x14ac:dyDescent="0.35">
      <c r="E146" s="18">
        <v>45352</v>
      </c>
      <c r="F146" s="31">
        <v>2</v>
      </c>
    </row>
    <row r="147" spans="5:6" x14ac:dyDescent="0.35">
      <c r="E147" s="18">
        <v>45355</v>
      </c>
      <c r="F147" s="31">
        <v>1</v>
      </c>
    </row>
    <row r="148" spans="5:6" x14ac:dyDescent="0.35">
      <c r="E148" s="18">
        <v>45356</v>
      </c>
      <c r="F148" s="31">
        <v>4</v>
      </c>
    </row>
    <row r="149" spans="5:6" x14ac:dyDescent="0.35">
      <c r="E149" s="18">
        <v>45357</v>
      </c>
      <c r="F149" s="31">
        <v>3</v>
      </c>
    </row>
    <row r="150" spans="5:6" x14ac:dyDescent="0.35">
      <c r="E150" s="18">
        <v>45358</v>
      </c>
      <c r="F150" s="31">
        <v>6</v>
      </c>
    </row>
    <row r="151" spans="5:6" x14ac:dyDescent="0.35">
      <c r="E151" s="18">
        <v>45359</v>
      </c>
      <c r="F151" s="31">
        <v>4</v>
      </c>
    </row>
    <row r="152" spans="5:6" x14ac:dyDescent="0.35">
      <c r="E152" s="18">
        <v>45362</v>
      </c>
      <c r="F152" s="31">
        <v>1</v>
      </c>
    </row>
    <row r="153" spans="5:6" x14ac:dyDescent="0.35">
      <c r="E153" s="18">
        <v>45363</v>
      </c>
      <c r="F153" s="31">
        <v>3</v>
      </c>
    </row>
    <row r="154" spans="5:6" x14ac:dyDescent="0.35">
      <c r="E154" s="18">
        <v>45364</v>
      </c>
      <c r="F154" s="31">
        <v>8</v>
      </c>
    </row>
    <row r="155" spans="5:6" x14ac:dyDescent="0.35">
      <c r="E155" s="18">
        <v>45365</v>
      </c>
      <c r="F155" s="31">
        <v>2</v>
      </c>
    </row>
    <row r="156" spans="5:6" x14ac:dyDescent="0.35">
      <c r="E156" s="18">
        <v>45366</v>
      </c>
      <c r="F156" s="31">
        <v>3</v>
      </c>
    </row>
    <row r="157" spans="5:6" x14ac:dyDescent="0.35">
      <c r="E157" s="18">
        <v>45369</v>
      </c>
      <c r="F157" s="31">
        <v>14</v>
      </c>
    </row>
    <row r="158" spans="5:6" x14ac:dyDescent="0.35">
      <c r="E158" s="18">
        <v>45370</v>
      </c>
      <c r="F158" s="31">
        <v>12</v>
      </c>
    </row>
    <row r="159" spans="5:6" x14ac:dyDescent="0.35">
      <c r="E159" s="18">
        <v>45371</v>
      </c>
      <c r="F159" s="31">
        <v>14</v>
      </c>
    </row>
    <row r="160" spans="5:6" x14ac:dyDescent="0.35">
      <c r="E160" s="18">
        <v>45372</v>
      </c>
      <c r="F160" s="31">
        <v>17</v>
      </c>
    </row>
    <row r="161" spans="5:6" x14ac:dyDescent="0.35">
      <c r="E161" s="18">
        <v>45373</v>
      </c>
      <c r="F161" s="31">
        <v>4</v>
      </c>
    </row>
    <row r="162" spans="5:6" x14ac:dyDescent="0.35">
      <c r="E162" s="18">
        <v>45376</v>
      </c>
      <c r="F162" s="31">
        <v>4</v>
      </c>
    </row>
    <row r="163" spans="5:6" x14ac:dyDescent="0.35">
      <c r="E163" s="18">
        <v>45377</v>
      </c>
      <c r="F163" s="31">
        <v>5</v>
      </c>
    </row>
    <row r="164" spans="5:6" x14ac:dyDescent="0.35">
      <c r="E164" s="18">
        <v>45378</v>
      </c>
      <c r="F164" s="31">
        <v>1</v>
      </c>
    </row>
    <row r="165" spans="5:6" x14ac:dyDescent="0.35">
      <c r="E165" s="8" t="s">
        <v>2426</v>
      </c>
      <c r="F165" s="31">
        <v>172</v>
      </c>
    </row>
    <row r="166" spans="5:6" x14ac:dyDescent="0.35">
      <c r="E166" s="18">
        <v>45384</v>
      </c>
      <c r="F166" s="31">
        <v>3</v>
      </c>
    </row>
    <row r="167" spans="5:6" x14ac:dyDescent="0.35">
      <c r="E167" s="18">
        <v>45385</v>
      </c>
      <c r="F167" s="31">
        <v>8</v>
      </c>
    </row>
    <row r="168" spans="5:6" x14ac:dyDescent="0.35">
      <c r="E168" s="18">
        <v>45386</v>
      </c>
      <c r="F168" s="31">
        <v>7</v>
      </c>
    </row>
    <row r="169" spans="5:6" x14ac:dyDescent="0.35">
      <c r="E169" s="18">
        <v>45387</v>
      </c>
      <c r="F169" s="31">
        <v>2</v>
      </c>
    </row>
    <row r="170" spans="5:6" x14ac:dyDescent="0.35">
      <c r="E170" s="18">
        <v>45390</v>
      </c>
      <c r="F170" s="31">
        <v>2</v>
      </c>
    </row>
    <row r="171" spans="5:6" x14ac:dyDescent="0.35">
      <c r="E171" s="18">
        <v>45391</v>
      </c>
      <c r="F171" s="31">
        <v>8</v>
      </c>
    </row>
    <row r="172" spans="5:6" x14ac:dyDescent="0.35">
      <c r="E172" s="18">
        <v>45392</v>
      </c>
      <c r="F172" s="31">
        <v>17</v>
      </c>
    </row>
    <row r="173" spans="5:6" x14ac:dyDescent="0.35">
      <c r="E173" s="18">
        <v>45393</v>
      </c>
      <c r="F173" s="31">
        <v>6</v>
      </c>
    </row>
    <row r="174" spans="5:6" x14ac:dyDescent="0.35">
      <c r="E174" s="18">
        <v>45394</v>
      </c>
      <c r="F174" s="31">
        <v>3</v>
      </c>
    </row>
    <row r="175" spans="5:6" x14ac:dyDescent="0.35">
      <c r="E175" s="18">
        <v>45397</v>
      </c>
      <c r="F175" s="31">
        <v>18</v>
      </c>
    </row>
    <row r="176" spans="5:6" x14ac:dyDescent="0.35">
      <c r="E176" s="18">
        <v>45398</v>
      </c>
      <c r="F176" s="31">
        <v>10</v>
      </c>
    </row>
    <row r="177" spans="5:6" x14ac:dyDescent="0.35">
      <c r="E177" s="18">
        <v>45399</v>
      </c>
      <c r="F177" s="31">
        <v>25</v>
      </c>
    </row>
    <row r="178" spans="5:6" x14ac:dyDescent="0.35">
      <c r="E178" s="18">
        <v>45400</v>
      </c>
      <c r="F178" s="31">
        <v>9</v>
      </c>
    </row>
    <row r="179" spans="5:6" x14ac:dyDescent="0.35">
      <c r="E179" s="18">
        <v>45401</v>
      </c>
      <c r="F179" s="31">
        <v>10</v>
      </c>
    </row>
    <row r="180" spans="5:6" x14ac:dyDescent="0.35">
      <c r="E180" s="18">
        <v>45404</v>
      </c>
      <c r="F180" s="31">
        <v>8</v>
      </c>
    </row>
    <row r="181" spans="5:6" x14ac:dyDescent="0.35">
      <c r="E181" s="18">
        <v>45405</v>
      </c>
      <c r="F181" s="31">
        <v>9</v>
      </c>
    </row>
    <row r="182" spans="5:6" x14ac:dyDescent="0.35">
      <c r="E182" s="18">
        <v>45406</v>
      </c>
      <c r="F182" s="31">
        <v>11</v>
      </c>
    </row>
    <row r="183" spans="5:6" x14ac:dyDescent="0.35">
      <c r="E183" s="18">
        <v>45407</v>
      </c>
      <c r="F183" s="31">
        <v>4</v>
      </c>
    </row>
    <row r="184" spans="5:6" x14ac:dyDescent="0.35">
      <c r="E184" s="18">
        <v>45408</v>
      </c>
      <c r="F184" s="31">
        <v>1</v>
      </c>
    </row>
    <row r="185" spans="5:6" x14ac:dyDescent="0.35">
      <c r="E185" s="18">
        <v>45410</v>
      </c>
      <c r="F185" s="31">
        <v>1</v>
      </c>
    </row>
    <row r="186" spans="5:6" x14ac:dyDescent="0.35">
      <c r="E186" s="18">
        <v>45411</v>
      </c>
      <c r="F186" s="31">
        <v>5</v>
      </c>
    </row>
    <row r="187" spans="5:6" x14ac:dyDescent="0.35">
      <c r="E187" s="18">
        <v>45412</v>
      </c>
      <c r="F187" s="31">
        <v>5</v>
      </c>
    </row>
    <row r="188" spans="5:6" x14ac:dyDescent="0.35">
      <c r="E188" s="8" t="s">
        <v>2427</v>
      </c>
      <c r="F188" s="31">
        <v>202</v>
      </c>
    </row>
    <row r="189" spans="5:6" x14ac:dyDescent="0.35">
      <c r="E189" s="18">
        <v>45413</v>
      </c>
      <c r="F189" s="31">
        <v>22</v>
      </c>
    </row>
    <row r="190" spans="5:6" x14ac:dyDescent="0.35">
      <c r="E190" s="18">
        <v>45414</v>
      </c>
      <c r="F190" s="31">
        <v>9</v>
      </c>
    </row>
    <row r="191" spans="5:6" x14ac:dyDescent="0.35">
      <c r="E191" s="18">
        <v>45415</v>
      </c>
      <c r="F191" s="31">
        <v>7</v>
      </c>
    </row>
    <row r="192" spans="5:6" x14ac:dyDescent="0.35">
      <c r="E192" s="18">
        <v>45416</v>
      </c>
      <c r="F192" s="31">
        <v>2</v>
      </c>
    </row>
    <row r="193" spans="5:6" x14ac:dyDescent="0.35">
      <c r="E193" s="18">
        <v>45417</v>
      </c>
      <c r="F193" s="31">
        <v>1</v>
      </c>
    </row>
    <row r="194" spans="5:6" x14ac:dyDescent="0.35">
      <c r="E194" s="18">
        <v>45418</v>
      </c>
      <c r="F194" s="31">
        <v>4</v>
      </c>
    </row>
    <row r="195" spans="5:6" x14ac:dyDescent="0.35">
      <c r="E195" s="18">
        <v>45419</v>
      </c>
      <c r="F195" s="31">
        <v>11</v>
      </c>
    </row>
    <row r="196" spans="5:6" x14ac:dyDescent="0.35">
      <c r="E196" s="18">
        <v>45420</v>
      </c>
      <c r="F196" s="31">
        <v>15</v>
      </c>
    </row>
    <row r="197" spans="5:6" x14ac:dyDescent="0.35">
      <c r="E197" s="18">
        <v>45422</v>
      </c>
      <c r="F197" s="31">
        <v>2</v>
      </c>
    </row>
    <row r="198" spans="5:6" x14ac:dyDescent="0.35">
      <c r="E198" s="18">
        <v>45423</v>
      </c>
      <c r="F198" s="31">
        <v>1</v>
      </c>
    </row>
    <row r="199" spans="5:6" x14ac:dyDescent="0.35">
      <c r="E199" s="18">
        <v>45425</v>
      </c>
      <c r="F199" s="31">
        <v>6</v>
      </c>
    </row>
    <row r="200" spans="5:6" x14ac:dyDescent="0.35">
      <c r="E200" s="18">
        <v>45426</v>
      </c>
      <c r="F200" s="31">
        <v>8</v>
      </c>
    </row>
    <row r="201" spans="5:6" x14ac:dyDescent="0.35">
      <c r="E201" s="18">
        <v>45427</v>
      </c>
      <c r="F201" s="31">
        <v>16</v>
      </c>
    </row>
    <row r="202" spans="5:6" x14ac:dyDescent="0.35">
      <c r="E202" s="18">
        <v>45428</v>
      </c>
      <c r="F202" s="31">
        <v>11</v>
      </c>
    </row>
    <row r="203" spans="5:6" x14ac:dyDescent="0.35">
      <c r="E203" s="18">
        <v>45429</v>
      </c>
      <c r="F203" s="31">
        <v>4</v>
      </c>
    </row>
    <row r="204" spans="5:6" x14ac:dyDescent="0.35">
      <c r="E204" s="18">
        <v>45432</v>
      </c>
      <c r="F204" s="31"/>
    </row>
    <row r="205" spans="5:6" x14ac:dyDescent="0.35">
      <c r="E205" s="18">
        <v>45433</v>
      </c>
      <c r="F205" s="31">
        <v>6</v>
      </c>
    </row>
    <row r="206" spans="5:6" x14ac:dyDescent="0.35">
      <c r="E206" s="18">
        <v>45434</v>
      </c>
      <c r="F206" s="31">
        <v>5</v>
      </c>
    </row>
    <row r="207" spans="5:6" x14ac:dyDescent="0.35">
      <c r="E207" s="18">
        <v>45435</v>
      </c>
      <c r="F207" s="31">
        <v>22</v>
      </c>
    </row>
    <row r="208" spans="5:6" x14ac:dyDescent="0.35">
      <c r="E208" s="18">
        <v>45436</v>
      </c>
      <c r="F208" s="31">
        <v>7</v>
      </c>
    </row>
    <row r="209" spans="5:6" x14ac:dyDescent="0.35">
      <c r="E209" s="18">
        <v>45437</v>
      </c>
      <c r="F209" s="31">
        <v>2</v>
      </c>
    </row>
    <row r="210" spans="5:6" x14ac:dyDescent="0.35">
      <c r="E210" s="18">
        <v>45438</v>
      </c>
      <c r="F210" s="31">
        <v>2</v>
      </c>
    </row>
    <row r="211" spans="5:6" x14ac:dyDescent="0.35">
      <c r="E211" s="18">
        <v>45439</v>
      </c>
      <c r="F211" s="31">
        <v>9</v>
      </c>
    </row>
    <row r="212" spans="5:6" x14ac:dyDescent="0.35">
      <c r="E212" s="18">
        <v>45440</v>
      </c>
      <c r="F212" s="31">
        <v>8</v>
      </c>
    </row>
    <row r="213" spans="5:6" x14ac:dyDescent="0.35">
      <c r="E213" s="18">
        <v>45441</v>
      </c>
      <c r="F213" s="31">
        <v>9</v>
      </c>
    </row>
    <row r="214" spans="5:6" x14ac:dyDescent="0.35">
      <c r="E214" s="18">
        <v>45442</v>
      </c>
      <c r="F214" s="31">
        <v>5</v>
      </c>
    </row>
    <row r="215" spans="5:6" x14ac:dyDescent="0.35">
      <c r="E215" s="18">
        <v>45443</v>
      </c>
      <c r="F215" s="31">
        <v>8</v>
      </c>
    </row>
    <row r="216" spans="5:6" x14ac:dyDescent="0.35">
      <c r="E216" s="8" t="s">
        <v>2428</v>
      </c>
      <c r="F216" s="31">
        <v>112</v>
      </c>
    </row>
    <row r="217" spans="5:6" x14ac:dyDescent="0.35">
      <c r="E217" s="18">
        <v>45446</v>
      </c>
      <c r="F217" s="31">
        <v>8</v>
      </c>
    </row>
    <row r="218" spans="5:6" x14ac:dyDescent="0.35">
      <c r="E218" s="18">
        <v>45447</v>
      </c>
      <c r="F218" s="31">
        <v>3</v>
      </c>
    </row>
    <row r="219" spans="5:6" x14ac:dyDescent="0.35">
      <c r="E219" s="18">
        <v>45448</v>
      </c>
      <c r="F219" s="31">
        <v>6</v>
      </c>
    </row>
    <row r="220" spans="5:6" x14ac:dyDescent="0.35">
      <c r="E220" s="18">
        <v>45449</v>
      </c>
      <c r="F220" s="31">
        <v>5</v>
      </c>
    </row>
    <row r="221" spans="5:6" x14ac:dyDescent="0.35">
      <c r="E221" s="18">
        <v>45450</v>
      </c>
      <c r="F221" s="31">
        <v>2</v>
      </c>
    </row>
    <row r="222" spans="5:6" x14ac:dyDescent="0.35">
      <c r="E222" s="18">
        <v>45453</v>
      </c>
      <c r="F222" s="31">
        <v>2</v>
      </c>
    </row>
    <row r="223" spans="5:6" x14ac:dyDescent="0.35">
      <c r="E223" s="18">
        <v>45454</v>
      </c>
      <c r="F223" s="31">
        <v>6</v>
      </c>
    </row>
    <row r="224" spans="5:6" x14ac:dyDescent="0.35">
      <c r="E224" s="18">
        <v>45455</v>
      </c>
      <c r="F224" s="31">
        <v>9</v>
      </c>
    </row>
    <row r="225" spans="5:6" x14ac:dyDescent="0.35">
      <c r="E225" s="18">
        <v>45456</v>
      </c>
      <c r="F225" s="31">
        <v>8</v>
      </c>
    </row>
    <row r="226" spans="5:6" x14ac:dyDescent="0.35">
      <c r="E226" s="18">
        <v>45457</v>
      </c>
      <c r="F226" s="31">
        <v>2</v>
      </c>
    </row>
    <row r="227" spans="5:6" x14ac:dyDescent="0.35">
      <c r="E227" s="18">
        <v>45460</v>
      </c>
      <c r="F227" s="31">
        <v>4</v>
      </c>
    </row>
    <row r="228" spans="5:6" x14ac:dyDescent="0.35">
      <c r="E228" s="18">
        <v>45461</v>
      </c>
      <c r="F228" s="31">
        <v>7</v>
      </c>
    </row>
    <row r="229" spans="5:6" x14ac:dyDescent="0.35">
      <c r="E229" s="18">
        <v>45462</v>
      </c>
      <c r="F229" s="31">
        <v>5</v>
      </c>
    </row>
    <row r="230" spans="5:6" x14ac:dyDescent="0.35">
      <c r="E230" s="18">
        <v>45463</v>
      </c>
      <c r="F230" s="31">
        <v>2</v>
      </c>
    </row>
    <row r="231" spans="5:6" x14ac:dyDescent="0.35">
      <c r="E231" s="18">
        <v>45464</v>
      </c>
      <c r="F231" s="31">
        <v>7</v>
      </c>
    </row>
    <row r="232" spans="5:6" x14ac:dyDescent="0.35">
      <c r="E232" s="18">
        <v>45467</v>
      </c>
      <c r="F232" s="31">
        <v>5</v>
      </c>
    </row>
    <row r="233" spans="5:6" x14ac:dyDescent="0.35">
      <c r="E233" s="18">
        <v>45468</v>
      </c>
      <c r="F233" s="31">
        <v>9</v>
      </c>
    </row>
    <row r="234" spans="5:6" x14ac:dyDescent="0.35">
      <c r="E234" s="18">
        <v>45469</v>
      </c>
      <c r="F234" s="31">
        <v>15</v>
      </c>
    </row>
    <row r="235" spans="5:6" x14ac:dyDescent="0.35">
      <c r="E235" s="18">
        <v>45470</v>
      </c>
      <c r="F235" s="31">
        <v>7</v>
      </c>
    </row>
    <row r="236" spans="5:6" x14ac:dyDescent="0.35">
      <c r="E236" s="8" t="s">
        <v>2432</v>
      </c>
      <c r="F236" s="31">
        <v>51</v>
      </c>
    </row>
    <row r="237" spans="5:6" x14ac:dyDescent="0.35">
      <c r="E237" s="18">
        <v>45474</v>
      </c>
      <c r="F237" s="31">
        <v>4</v>
      </c>
    </row>
    <row r="238" spans="5:6" x14ac:dyDescent="0.35">
      <c r="E238" s="18">
        <v>45475</v>
      </c>
      <c r="F238" s="31">
        <v>4</v>
      </c>
    </row>
    <row r="239" spans="5:6" x14ac:dyDescent="0.35">
      <c r="E239" s="18">
        <v>45477</v>
      </c>
      <c r="F239" s="31">
        <v>4</v>
      </c>
    </row>
    <row r="240" spans="5:6" x14ac:dyDescent="0.35">
      <c r="E240" s="18">
        <v>45478</v>
      </c>
      <c r="F240" s="31"/>
    </row>
    <row r="241" spans="5:6" x14ac:dyDescent="0.35">
      <c r="E241" s="18">
        <v>45482</v>
      </c>
      <c r="F241" s="31">
        <v>4</v>
      </c>
    </row>
    <row r="242" spans="5:6" x14ac:dyDescent="0.35">
      <c r="E242" s="18">
        <v>45483</v>
      </c>
      <c r="F242" s="31">
        <v>14</v>
      </c>
    </row>
    <row r="243" spans="5:6" x14ac:dyDescent="0.35">
      <c r="E243" s="18">
        <v>45485</v>
      </c>
      <c r="F243" s="31">
        <v>2</v>
      </c>
    </row>
    <row r="244" spans="5:6" x14ac:dyDescent="0.35">
      <c r="E244" s="18">
        <v>45490</v>
      </c>
      <c r="F244" s="31">
        <v>6</v>
      </c>
    </row>
    <row r="245" spans="5:6" x14ac:dyDescent="0.35">
      <c r="E245" s="18">
        <v>45491</v>
      </c>
      <c r="F245" s="31">
        <v>1</v>
      </c>
    </row>
    <row r="246" spans="5:6" x14ac:dyDescent="0.35">
      <c r="E246" s="18">
        <v>45492</v>
      </c>
      <c r="F246" s="31">
        <v>1</v>
      </c>
    </row>
    <row r="247" spans="5:6" x14ac:dyDescent="0.35">
      <c r="E247" s="18">
        <v>45496</v>
      </c>
      <c r="F247" s="31">
        <v>1</v>
      </c>
    </row>
    <row r="248" spans="5:6" x14ac:dyDescent="0.35">
      <c r="E248" s="18">
        <v>45497</v>
      </c>
      <c r="F248" s="31">
        <v>3</v>
      </c>
    </row>
    <row r="249" spans="5:6" x14ac:dyDescent="0.35">
      <c r="E249" s="18">
        <v>45498</v>
      </c>
      <c r="F249" s="31">
        <v>1</v>
      </c>
    </row>
    <row r="250" spans="5:6" x14ac:dyDescent="0.35">
      <c r="E250" s="18">
        <v>45500</v>
      </c>
      <c r="F250" s="31">
        <v>1</v>
      </c>
    </row>
    <row r="251" spans="5:6" x14ac:dyDescent="0.35">
      <c r="E251" s="18">
        <v>45503</v>
      </c>
      <c r="F251" s="31">
        <v>3</v>
      </c>
    </row>
    <row r="252" spans="5:6" x14ac:dyDescent="0.35">
      <c r="E252" s="18">
        <v>45504</v>
      </c>
      <c r="F252" s="31">
        <v>2</v>
      </c>
    </row>
    <row r="253" spans="5:6" x14ac:dyDescent="0.35">
      <c r="E253" s="8" t="s">
        <v>2429</v>
      </c>
      <c r="F253" s="31">
        <v>118</v>
      </c>
    </row>
    <row r="254" spans="5:6" x14ac:dyDescent="0.35">
      <c r="E254" s="18">
        <v>45505</v>
      </c>
      <c r="F254" s="31">
        <v>6</v>
      </c>
    </row>
    <row r="255" spans="5:6" x14ac:dyDescent="0.35">
      <c r="E255" s="18">
        <v>45506</v>
      </c>
      <c r="F255" s="31">
        <v>2</v>
      </c>
    </row>
    <row r="256" spans="5:6" x14ac:dyDescent="0.35">
      <c r="E256" s="18">
        <v>45509</v>
      </c>
      <c r="F256" s="31">
        <v>1</v>
      </c>
    </row>
    <row r="257" spans="5:6" x14ac:dyDescent="0.35">
      <c r="E257" s="18">
        <v>45510</v>
      </c>
      <c r="F257" s="31">
        <v>2</v>
      </c>
    </row>
    <row r="258" spans="5:6" x14ac:dyDescent="0.35">
      <c r="E258" s="18">
        <v>45511</v>
      </c>
      <c r="F258" s="31">
        <v>5</v>
      </c>
    </row>
    <row r="259" spans="5:6" x14ac:dyDescent="0.35">
      <c r="E259" s="18">
        <v>45513</v>
      </c>
      <c r="F259" s="31">
        <v>2</v>
      </c>
    </row>
    <row r="260" spans="5:6" x14ac:dyDescent="0.35">
      <c r="E260" s="18">
        <v>45515</v>
      </c>
      <c r="F260" s="31">
        <v>1</v>
      </c>
    </row>
    <row r="261" spans="5:6" x14ac:dyDescent="0.35">
      <c r="E261" s="18">
        <v>45517</v>
      </c>
      <c r="F261" s="31">
        <v>9</v>
      </c>
    </row>
    <row r="262" spans="5:6" x14ac:dyDescent="0.35">
      <c r="E262" s="18">
        <v>45518</v>
      </c>
      <c r="F262" s="31">
        <v>3</v>
      </c>
    </row>
    <row r="263" spans="5:6" x14ac:dyDescent="0.35">
      <c r="E263" s="18">
        <v>45519</v>
      </c>
      <c r="F263" s="31">
        <v>3</v>
      </c>
    </row>
    <row r="264" spans="5:6" x14ac:dyDescent="0.35">
      <c r="E264" s="18">
        <v>45523</v>
      </c>
      <c r="F264" s="31">
        <v>2</v>
      </c>
    </row>
    <row r="265" spans="5:6" x14ac:dyDescent="0.35">
      <c r="E265" s="18">
        <v>45524</v>
      </c>
      <c r="F265" s="31">
        <v>10</v>
      </c>
    </row>
    <row r="266" spans="5:6" x14ac:dyDescent="0.35">
      <c r="E266" s="18">
        <v>45525</v>
      </c>
      <c r="F266" s="31">
        <v>8</v>
      </c>
    </row>
    <row r="267" spans="5:6" x14ac:dyDescent="0.35">
      <c r="E267" s="18">
        <v>45526</v>
      </c>
      <c r="F267" s="31">
        <v>9</v>
      </c>
    </row>
    <row r="268" spans="5:6" x14ac:dyDescent="0.35">
      <c r="E268" s="18">
        <v>45527</v>
      </c>
      <c r="F268" s="31">
        <v>18</v>
      </c>
    </row>
    <row r="269" spans="5:6" x14ac:dyDescent="0.35">
      <c r="E269" s="18">
        <v>45530</v>
      </c>
      <c r="F269" s="31">
        <v>8</v>
      </c>
    </row>
    <row r="270" spans="5:6" x14ac:dyDescent="0.35">
      <c r="E270" s="18">
        <v>45531</v>
      </c>
      <c r="F270" s="31">
        <v>13</v>
      </c>
    </row>
    <row r="271" spans="5:6" x14ac:dyDescent="0.35">
      <c r="E271" s="18">
        <v>45532</v>
      </c>
      <c r="F271" s="31">
        <v>9</v>
      </c>
    </row>
    <row r="272" spans="5:6" x14ac:dyDescent="0.35">
      <c r="E272" s="18">
        <v>45533</v>
      </c>
      <c r="F272" s="31">
        <v>7</v>
      </c>
    </row>
    <row r="273" spans="5:6" x14ac:dyDescent="0.35">
      <c r="E273" s="18">
        <v>45534</v>
      </c>
      <c r="F273" s="31"/>
    </row>
    <row r="274" spans="5:6" x14ac:dyDescent="0.35">
      <c r="E274" s="8" t="s">
        <v>2430</v>
      </c>
      <c r="F274" s="31">
        <v>168</v>
      </c>
    </row>
    <row r="275" spans="5:6" x14ac:dyDescent="0.35">
      <c r="E275" s="18">
        <v>45537</v>
      </c>
      <c r="F275" s="31">
        <v>3</v>
      </c>
    </row>
    <row r="276" spans="5:6" x14ac:dyDescent="0.35">
      <c r="E276" s="18">
        <v>45538</v>
      </c>
      <c r="F276" s="31">
        <v>9</v>
      </c>
    </row>
    <row r="277" spans="5:6" x14ac:dyDescent="0.35">
      <c r="E277" s="18">
        <v>45539</v>
      </c>
      <c r="F277" s="31">
        <v>9</v>
      </c>
    </row>
    <row r="278" spans="5:6" x14ac:dyDescent="0.35">
      <c r="E278" s="18">
        <v>45540</v>
      </c>
      <c r="F278" s="31">
        <v>15</v>
      </c>
    </row>
    <row r="279" spans="5:6" x14ac:dyDescent="0.35">
      <c r="E279" s="18">
        <v>45541</v>
      </c>
      <c r="F279" s="31">
        <v>3</v>
      </c>
    </row>
    <row r="280" spans="5:6" x14ac:dyDescent="0.35">
      <c r="E280" s="18">
        <v>45543</v>
      </c>
      <c r="F280" s="31">
        <v>1</v>
      </c>
    </row>
    <row r="281" spans="5:6" x14ac:dyDescent="0.35">
      <c r="E281" s="18">
        <v>45544</v>
      </c>
      <c r="F281" s="31">
        <v>4</v>
      </c>
    </row>
    <row r="282" spans="5:6" x14ac:dyDescent="0.35">
      <c r="E282" s="18">
        <v>45545</v>
      </c>
      <c r="F282" s="31">
        <v>5</v>
      </c>
    </row>
    <row r="283" spans="5:6" x14ac:dyDescent="0.35">
      <c r="E283" s="18">
        <v>45546</v>
      </c>
      <c r="F283" s="31">
        <v>14</v>
      </c>
    </row>
    <row r="284" spans="5:6" x14ac:dyDescent="0.35">
      <c r="E284" s="18">
        <v>45547</v>
      </c>
      <c r="F284" s="31">
        <v>8</v>
      </c>
    </row>
    <row r="285" spans="5:6" x14ac:dyDescent="0.35">
      <c r="E285" s="18">
        <v>45548</v>
      </c>
      <c r="F285" s="31">
        <v>5</v>
      </c>
    </row>
    <row r="286" spans="5:6" x14ac:dyDescent="0.35">
      <c r="E286" s="18">
        <v>45550</v>
      </c>
      <c r="F286" s="31">
        <v>1</v>
      </c>
    </row>
    <row r="287" spans="5:6" x14ac:dyDescent="0.35">
      <c r="E287" s="18">
        <v>45551</v>
      </c>
      <c r="F287" s="31">
        <v>5</v>
      </c>
    </row>
    <row r="288" spans="5:6" x14ac:dyDescent="0.35">
      <c r="E288" s="18">
        <v>45552</v>
      </c>
      <c r="F288" s="31">
        <v>8</v>
      </c>
    </row>
    <row r="289" spans="5:6" x14ac:dyDescent="0.35">
      <c r="E289" s="18">
        <v>45553</v>
      </c>
      <c r="F289" s="31">
        <v>7</v>
      </c>
    </row>
    <row r="290" spans="5:6" x14ac:dyDescent="0.35">
      <c r="E290" s="18">
        <v>45554</v>
      </c>
      <c r="F290" s="31">
        <v>15</v>
      </c>
    </row>
    <row r="291" spans="5:6" x14ac:dyDescent="0.35">
      <c r="E291" s="18">
        <v>45555</v>
      </c>
      <c r="F291" s="31">
        <v>3</v>
      </c>
    </row>
    <row r="292" spans="5:6" x14ac:dyDescent="0.35">
      <c r="E292" s="18">
        <v>45557</v>
      </c>
      <c r="F292" s="31">
        <v>1</v>
      </c>
    </row>
    <row r="293" spans="5:6" x14ac:dyDescent="0.35">
      <c r="E293" s="18">
        <v>45558</v>
      </c>
      <c r="F293" s="31">
        <v>14</v>
      </c>
    </row>
    <row r="294" spans="5:6" x14ac:dyDescent="0.35">
      <c r="E294" s="18">
        <v>45559</v>
      </c>
      <c r="F294" s="31">
        <v>16</v>
      </c>
    </row>
    <row r="295" spans="5:6" x14ac:dyDescent="0.35">
      <c r="E295" s="18">
        <v>45560</v>
      </c>
      <c r="F295" s="31">
        <v>9</v>
      </c>
    </row>
    <row r="296" spans="5:6" x14ac:dyDescent="0.35">
      <c r="E296" s="18">
        <v>45561</v>
      </c>
      <c r="F296" s="31">
        <v>2</v>
      </c>
    </row>
    <row r="297" spans="5:6" x14ac:dyDescent="0.35">
      <c r="E297" s="18">
        <v>45562</v>
      </c>
      <c r="F297" s="31">
        <v>4</v>
      </c>
    </row>
    <row r="298" spans="5:6" x14ac:dyDescent="0.35">
      <c r="E298" s="18">
        <v>45563</v>
      </c>
      <c r="F298" s="31">
        <v>3</v>
      </c>
    </row>
    <row r="299" spans="5:6" x14ac:dyDescent="0.35">
      <c r="E299" s="18">
        <v>45565</v>
      </c>
      <c r="F299" s="31">
        <v>4</v>
      </c>
    </row>
    <row r="300" spans="5:6" x14ac:dyDescent="0.35">
      <c r="E300" s="8" t="s">
        <v>2433</v>
      </c>
      <c r="F300" s="31">
        <v>163</v>
      </c>
    </row>
    <row r="301" spans="5:6" x14ac:dyDescent="0.35">
      <c r="E301" s="18">
        <v>45566</v>
      </c>
      <c r="F301" s="31">
        <v>8</v>
      </c>
    </row>
    <row r="302" spans="5:6" x14ac:dyDescent="0.35">
      <c r="E302" s="18">
        <v>45567</v>
      </c>
      <c r="F302" s="31">
        <v>7</v>
      </c>
    </row>
    <row r="303" spans="5:6" x14ac:dyDescent="0.35">
      <c r="E303" s="18">
        <v>45568</v>
      </c>
      <c r="F303" s="31">
        <v>9</v>
      </c>
    </row>
    <row r="304" spans="5:6" x14ac:dyDescent="0.35">
      <c r="E304" s="18">
        <v>45569</v>
      </c>
      <c r="F304" s="31">
        <v>4</v>
      </c>
    </row>
    <row r="305" spans="5:6" x14ac:dyDescent="0.35">
      <c r="E305" s="18">
        <v>45572</v>
      </c>
      <c r="F305" s="31">
        <v>7</v>
      </c>
    </row>
    <row r="306" spans="5:6" x14ac:dyDescent="0.35">
      <c r="E306" s="18">
        <v>45573</v>
      </c>
      <c r="F306" s="31">
        <v>15</v>
      </c>
    </row>
    <row r="307" spans="5:6" x14ac:dyDescent="0.35">
      <c r="E307" s="18">
        <v>45574</v>
      </c>
      <c r="F307" s="31">
        <v>15</v>
      </c>
    </row>
    <row r="308" spans="5:6" x14ac:dyDescent="0.35">
      <c r="E308" s="18">
        <v>45575</v>
      </c>
      <c r="F308" s="31">
        <v>17</v>
      </c>
    </row>
    <row r="309" spans="5:6" x14ac:dyDescent="0.35">
      <c r="E309" s="18">
        <v>45576</v>
      </c>
      <c r="F309" s="31">
        <v>4</v>
      </c>
    </row>
    <row r="310" spans="5:6" x14ac:dyDescent="0.35">
      <c r="E310" s="18">
        <v>45577</v>
      </c>
      <c r="F310" s="31">
        <v>1</v>
      </c>
    </row>
    <row r="311" spans="5:6" x14ac:dyDescent="0.35">
      <c r="E311" s="18">
        <v>45579</v>
      </c>
      <c r="F311" s="31">
        <v>6</v>
      </c>
    </row>
    <row r="312" spans="5:6" x14ac:dyDescent="0.35">
      <c r="E312" s="18">
        <v>45580</v>
      </c>
      <c r="F312" s="31">
        <v>1</v>
      </c>
    </row>
    <row r="313" spans="5:6" x14ac:dyDescent="0.35">
      <c r="E313" s="18">
        <v>45581</v>
      </c>
      <c r="F313" s="31">
        <v>10</v>
      </c>
    </row>
    <row r="314" spans="5:6" x14ac:dyDescent="0.35">
      <c r="E314" s="18">
        <v>45582</v>
      </c>
      <c r="F314" s="31">
        <v>10</v>
      </c>
    </row>
    <row r="315" spans="5:6" x14ac:dyDescent="0.35">
      <c r="E315" s="18">
        <v>45583</v>
      </c>
      <c r="F315" s="31">
        <v>3</v>
      </c>
    </row>
    <row r="316" spans="5:6" x14ac:dyDescent="0.35">
      <c r="E316" s="18">
        <v>45586</v>
      </c>
      <c r="F316" s="31">
        <v>2</v>
      </c>
    </row>
    <row r="317" spans="5:6" x14ac:dyDescent="0.35">
      <c r="E317" s="18">
        <v>45587</v>
      </c>
      <c r="F317" s="31">
        <v>8</v>
      </c>
    </row>
    <row r="318" spans="5:6" x14ac:dyDescent="0.35">
      <c r="E318" s="18">
        <v>45588</v>
      </c>
      <c r="F318" s="31">
        <v>5</v>
      </c>
    </row>
    <row r="319" spans="5:6" x14ac:dyDescent="0.35">
      <c r="E319" s="18">
        <v>45589</v>
      </c>
      <c r="F319" s="31">
        <v>6</v>
      </c>
    </row>
    <row r="320" spans="5:6" x14ac:dyDescent="0.35">
      <c r="E320" s="18">
        <v>45590</v>
      </c>
      <c r="F320" s="31">
        <v>6</v>
      </c>
    </row>
    <row r="321" spans="5:6" x14ac:dyDescent="0.35">
      <c r="E321" s="18">
        <v>45591</v>
      </c>
      <c r="F321" s="31">
        <v>1</v>
      </c>
    </row>
    <row r="322" spans="5:6" x14ac:dyDescent="0.35">
      <c r="E322" s="18">
        <v>45593</v>
      </c>
      <c r="F322" s="31">
        <v>7</v>
      </c>
    </row>
    <row r="323" spans="5:6" x14ac:dyDescent="0.35">
      <c r="E323" s="18">
        <v>45594</v>
      </c>
      <c r="F323" s="31">
        <v>5</v>
      </c>
    </row>
    <row r="324" spans="5:6" x14ac:dyDescent="0.35">
      <c r="E324" s="18">
        <v>45595</v>
      </c>
      <c r="F324" s="31"/>
    </row>
    <row r="325" spans="5:6" x14ac:dyDescent="0.35">
      <c r="E325" s="18">
        <v>45596</v>
      </c>
      <c r="F325" s="31">
        <v>6</v>
      </c>
    </row>
    <row r="326" spans="5:6" x14ac:dyDescent="0.35">
      <c r="E326" s="8" t="s">
        <v>2434</v>
      </c>
      <c r="F326" s="31">
        <v>389</v>
      </c>
    </row>
    <row r="327" spans="5:6" x14ac:dyDescent="0.35">
      <c r="E327" s="18">
        <v>45597</v>
      </c>
      <c r="F327" s="31">
        <v>8</v>
      </c>
    </row>
    <row r="328" spans="5:6" x14ac:dyDescent="0.35">
      <c r="E328" s="18">
        <v>45600</v>
      </c>
      <c r="F328" s="31">
        <v>1</v>
      </c>
    </row>
    <row r="329" spans="5:6" x14ac:dyDescent="0.35">
      <c r="E329" s="18">
        <v>45601</v>
      </c>
      <c r="F329" s="31">
        <v>6</v>
      </c>
    </row>
    <row r="330" spans="5:6" x14ac:dyDescent="0.35">
      <c r="E330" s="18">
        <v>45602</v>
      </c>
      <c r="F330" s="31">
        <v>13</v>
      </c>
    </row>
    <row r="331" spans="5:6" x14ac:dyDescent="0.35">
      <c r="E331" s="18">
        <v>45603</v>
      </c>
      <c r="F331" s="31">
        <v>4</v>
      </c>
    </row>
    <row r="332" spans="5:6" x14ac:dyDescent="0.35">
      <c r="E332" s="18">
        <v>45604</v>
      </c>
      <c r="F332" s="31">
        <v>2</v>
      </c>
    </row>
    <row r="333" spans="5:6" x14ac:dyDescent="0.35">
      <c r="E333" s="18">
        <v>45607</v>
      </c>
      <c r="F333" s="31">
        <v>6</v>
      </c>
    </row>
    <row r="334" spans="5:6" x14ac:dyDescent="0.35">
      <c r="E334" s="18">
        <v>45608</v>
      </c>
      <c r="F334" s="31">
        <v>11</v>
      </c>
    </row>
    <row r="335" spans="5:6" x14ac:dyDescent="0.35">
      <c r="E335" s="18">
        <v>45609</v>
      </c>
      <c r="F335" s="31">
        <v>10</v>
      </c>
    </row>
    <row r="336" spans="5:6" x14ac:dyDescent="0.35">
      <c r="E336" s="18">
        <v>45610</v>
      </c>
      <c r="F336" s="31">
        <v>17</v>
      </c>
    </row>
    <row r="337" spans="5:6" x14ac:dyDescent="0.35">
      <c r="E337" s="18">
        <v>45611</v>
      </c>
      <c r="F337" s="31">
        <v>8</v>
      </c>
    </row>
    <row r="338" spans="5:6" x14ac:dyDescent="0.35">
      <c r="E338" s="18">
        <v>45613</v>
      </c>
      <c r="F338" s="31">
        <v>1</v>
      </c>
    </row>
    <row r="339" spans="5:6" x14ac:dyDescent="0.35">
      <c r="E339" s="18">
        <v>45614</v>
      </c>
      <c r="F339" s="31">
        <v>13</v>
      </c>
    </row>
    <row r="340" spans="5:6" x14ac:dyDescent="0.35">
      <c r="E340" s="18">
        <v>45615</v>
      </c>
      <c r="F340" s="31">
        <v>12</v>
      </c>
    </row>
    <row r="341" spans="5:6" x14ac:dyDescent="0.35">
      <c r="E341" s="18">
        <v>45616</v>
      </c>
      <c r="F341" s="31">
        <v>21</v>
      </c>
    </row>
    <row r="342" spans="5:6" x14ac:dyDescent="0.35">
      <c r="E342" s="18">
        <v>45617</v>
      </c>
      <c r="F342" s="31">
        <v>26</v>
      </c>
    </row>
    <row r="343" spans="5:6" x14ac:dyDescent="0.35">
      <c r="E343" s="18">
        <v>45618</v>
      </c>
      <c r="F343" s="31">
        <v>6</v>
      </c>
    </row>
    <row r="344" spans="5:6" x14ac:dyDescent="0.35">
      <c r="E344" s="18">
        <v>45621</v>
      </c>
      <c r="F344" s="31">
        <v>31</v>
      </c>
    </row>
    <row r="345" spans="5:6" x14ac:dyDescent="0.35">
      <c r="E345" s="18">
        <v>45622</v>
      </c>
      <c r="F345" s="31">
        <v>50</v>
      </c>
    </row>
    <row r="346" spans="5:6" x14ac:dyDescent="0.35">
      <c r="E346" s="18">
        <v>45623</v>
      </c>
      <c r="F346" s="31">
        <v>47</v>
      </c>
    </row>
    <row r="347" spans="5:6" x14ac:dyDescent="0.35">
      <c r="E347" s="18">
        <v>45624</v>
      </c>
      <c r="F347" s="31">
        <v>50</v>
      </c>
    </row>
    <row r="348" spans="5:6" x14ac:dyDescent="0.35">
      <c r="E348" s="18">
        <v>45625</v>
      </c>
      <c r="F348" s="31">
        <v>45</v>
      </c>
    </row>
    <row r="349" spans="5:6" x14ac:dyDescent="0.35">
      <c r="E349" s="18">
        <v>45626</v>
      </c>
      <c r="F349" s="31">
        <v>1</v>
      </c>
    </row>
    <row r="350" spans="5:6" x14ac:dyDescent="0.35">
      <c r="E350" s="8" t="s">
        <v>2431</v>
      </c>
      <c r="F350" s="31">
        <v>781</v>
      </c>
    </row>
    <row r="351" spans="5:6" x14ac:dyDescent="0.35">
      <c r="E351" s="18">
        <v>45628</v>
      </c>
      <c r="F351" s="31">
        <v>41</v>
      </c>
    </row>
    <row r="352" spans="5:6" x14ac:dyDescent="0.35">
      <c r="E352" s="18">
        <v>45629</v>
      </c>
      <c r="F352" s="31">
        <v>48</v>
      </c>
    </row>
    <row r="353" spans="5:6" x14ac:dyDescent="0.35">
      <c r="E353" s="18">
        <v>45630</v>
      </c>
      <c r="F353" s="31">
        <v>63</v>
      </c>
    </row>
    <row r="354" spans="5:6" x14ac:dyDescent="0.35">
      <c r="E354" s="18">
        <v>45631</v>
      </c>
      <c r="F354" s="31">
        <v>52</v>
      </c>
    </row>
    <row r="355" spans="5:6" x14ac:dyDescent="0.35">
      <c r="E355" s="18">
        <v>45632</v>
      </c>
      <c r="F355" s="31">
        <v>38</v>
      </c>
    </row>
    <row r="356" spans="5:6" x14ac:dyDescent="0.35">
      <c r="E356" s="18">
        <v>45634</v>
      </c>
      <c r="F356" s="31">
        <v>2</v>
      </c>
    </row>
    <row r="357" spans="5:6" x14ac:dyDescent="0.35">
      <c r="E357" s="18">
        <v>45635</v>
      </c>
      <c r="F357" s="31">
        <v>43</v>
      </c>
    </row>
    <row r="358" spans="5:6" x14ac:dyDescent="0.35">
      <c r="E358" s="18">
        <v>45636</v>
      </c>
      <c r="F358" s="31">
        <v>65</v>
      </c>
    </row>
    <row r="359" spans="5:6" x14ac:dyDescent="0.35">
      <c r="E359" s="18">
        <v>45637</v>
      </c>
      <c r="F359" s="31">
        <v>68</v>
      </c>
    </row>
    <row r="360" spans="5:6" x14ac:dyDescent="0.35">
      <c r="E360" s="18">
        <v>45638</v>
      </c>
      <c r="F360" s="31">
        <v>70</v>
      </c>
    </row>
    <row r="361" spans="5:6" x14ac:dyDescent="0.35">
      <c r="E361" s="18">
        <v>45639</v>
      </c>
      <c r="F361" s="31">
        <v>45</v>
      </c>
    </row>
    <row r="362" spans="5:6" x14ac:dyDescent="0.35">
      <c r="E362" s="18">
        <v>45642</v>
      </c>
      <c r="F362" s="31">
        <v>66</v>
      </c>
    </row>
    <row r="363" spans="5:6" x14ac:dyDescent="0.35">
      <c r="E363" s="18">
        <v>45643</v>
      </c>
      <c r="F363" s="31">
        <v>51</v>
      </c>
    </row>
    <row r="364" spans="5:6" x14ac:dyDescent="0.35">
      <c r="E364" s="18">
        <v>45644</v>
      </c>
      <c r="F364" s="31">
        <v>49</v>
      </c>
    </row>
    <row r="365" spans="5:6" x14ac:dyDescent="0.35">
      <c r="E365" s="18">
        <v>45645</v>
      </c>
      <c r="F365" s="31">
        <v>55</v>
      </c>
    </row>
    <row r="366" spans="5:6" x14ac:dyDescent="0.35">
      <c r="E366" s="18">
        <v>45646</v>
      </c>
      <c r="F366" s="31">
        <v>21</v>
      </c>
    </row>
    <row r="367" spans="5:6" x14ac:dyDescent="0.35">
      <c r="E367" s="18">
        <v>45651</v>
      </c>
      <c r="F367" s="31">
        <v>1</v>
      </c>
    </row>
    <row r="368" spans="5:6" x14ac:dyDescent="0.35">
      <c r="E368" s="18">
        <v>45653</v>
      </c>
      <c r="F368" s="31">
        <v>3</v>
      </c>
    </row>
    <row r="369" spans="5:6" x14ac:dyDescent="0.35">
      <c r="E369" s="8" t="s">
        <v>106</v>
      </c>
      <c r="F369" s="31">
        <v>2424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9BAB8-2AE2-4A9A-868D-DFB29622243B}">
  <dimension ref="S9:S103"/>
  <sheetViews>
    <sheetView workbookViewId="0">
      <selection activeCell="H12" sqref="H12"/>
    </sheetView>
  </sheetViews>
  <sheetFormatPr defaultRowHeight="14.5" x14ac:dyDescent="0.35"/>
  <cols>
    <col min="14" max="14" width="39" bestFit="1" customWidth="1"/>
    <col min="15" max="15" width="11.1796875" bestFit="1" customWidth="1"/>
    <col min="16" max="18" width="25.7265625" bestFit="1" customWidth="1"/>
    <col min="19" max="19" width="52.26953125" customWidth="1"/>
  </cols>
  <sheetData>
    <row r="9" spans="19:19" x14ac:dyDescent="0.35">
      <c r="S9" s="16"/>
    </row>
    <row r="10" spans="19:19" x14ac:dyDescent="0.35">
      <c r="S10" s="16"/>
    </row>
    <row r="11" spans="19:19" x14ac:dyDescent="0.35">
      <c r="S11" s="16"/>
    </row>
    <row r="12" spans="19:19" x14ac:dyDescent="0.35">
      <c r="S12" s="16"/>
    </row>
    <row r="13" spans="19:19" x14ac:dyDescent="0.35">
      <c r="S13" s="16"/>
    </row>
    <row r="14" spans="19:19" x14ac:dyDescent="0.35">
      <c r="S14" s="16"/>
    </row>
    <row r="15" spans="19:19" x14ac:dyDescent="0.35">
      <c r="S15" s="16"/>
    </row>
    <row r="16" spans="19:19" x14ac:dyDescent="0.35">
      <c r="S16" s="16"/>
    </row>
    <row r="17" spans="19:19" x14ac:dyDescent="0.35">
      <c r="S17" s="16"/>
    </row>
    <row r="18" spans="19:19" x14ac:dyDescent="0.35">
      <c r="S18" s="16"/>
    </row>
    <row r="19" spans="19:19" x14ac:dyDescent="0.35">
      <c r="S19" s="16"/>
    </row>
    <row r="20" spans="19:19" x14ac:dyDescent="0.35">
      <c r="S20" s="16"/>
    </row>
    <row r="21" spans="19:19" x14ac:dyDescent="0.35">
      <c r="S21" s="16"/>
    </row>
    <row r="22" spans="19:19" x14ac:dyDescent="0.35">
      <c r="S22" s="16"/>
    </row>
    <row r="23" spans="19:19" x14ac:dyDescent="0.35">
      <c r="S23" s="16"/>
    </row>
    <row r="24" spans="19:19" x14ac:dyDescent="0.35">
      <c r="S24" s="16"/>
    </row>
    <row r="25" spans="19:19" x14ac:dyDescent="0.35">
      <c r="S25" s="16"/>
    </row>
    <row r="26" spans="19:19" x14ac:dyDescent="0.35">
      <c r="S26" s="16"/>
    </row>
    <row r="27" spans="19:19" x14ac:dyDescent="0.35">
      <c r="S27" s="16"/>
    </row>
    <row r="28" spans="19:19" x14ac:dyDescent="0.35">
      <c r="S28" s="16"/>
    </row>
    <row r="29" spans="19:19" x14ac:dyDescent="0.35">
      <c r="S29" s="16"/>
    </row>
    <row r="30" spans="19:19" x14ac:dyDescent="0.35">
      <c r="S30" s="16"/>
    </row>
    <row r="31" spans="19:19" x14ac:dyDescent="0.35">
      <c r="S31" s="16"/>
    </row>
    <row r="32" spans="19:19" x14ac:dyDescent="0.35">
      <c r="S32" s="16"/>
    </row>
    <row r="33" spans="19:19" x14ac:dyDescent="0.35">
      <c r="S33" s="16"/>
    </row>
    <row r="34" spans="19:19" x14ac:dyDescent="0.35">
      <c r="S34" s="16"/>
    </row>
    <row r="35" spans="19:19" x14ac:dyDescent="0.35">
      <c r="S35" s="16"/>
    </row>
    <row r="36" spans="19:19" x14ac:dyDescent="0.35">
      <c r="S36" s="16"/>
    </row>
    <row r="37" spans="19:19" x14ac:dyDescent="0.35">
      <c r="S37" s="16"/>
    </row>
    <row r="38" spans="19:19" x14ac:dyDescent="0.35">
      <c r="S38" s="16"/>
    </row>
    <row r="39" spans="19:19" x14ac:dyDescent="0.35">
      <c r="S39" s="16"/>
    </row>
    <row r="40" spans="19:19" x14ac:dyDescent="0.35">
      <c r="S40" s="16"/>
    </row>
    <row r="41" spans="19:19" x14ac:dyDescent="0.35">
      <c r="S41" s="16"/>
    </row>
    <row r="42" spans="19:19" x14ac:dyDescent="0.35">
      <c r="S42" s="16"/>
    </row>
    <row r="43" spans="19:19" x14ac:dyDescent="0.35">
      <c r="S43" s="16"/>
    </row>
    <row r="44" spans="19:19" x14ac:dyDescent="0.35">
      <c r="S44" s="16"/>
    </row>
    <row r="45" spans="19:19" x14ac:dyDescent="0.35">
      <c r="S45" s="16"/>
    </row>
    <row r="46" spans="19:19" x14ac:dyDescent="0.35">
      <c r="S46" s="16"/>
    </row>
    <row r="47" spans="19:19" x14ac:dyDescent="0.35">
      <c r="S47" s="16"/>
    </row>
    <row r="48" spans="19:19" x14ac:dyDescent="0.35">
      <c r="S48" s="16"/>
    </row>
    <row r="49" spans="19:19" x14ac:dyDescent="0.35">
      <c r="S49" s="16"/>
    </row>
    <row r="50" spans="19:19" x14ac:dyDescent="0.35">
      <c r="S50" s="16"/>
    </row>
    <row r="51" spans="19:19" x14ac:dyDescent="0.35">
      <c r="S51" s="16"/>
    </row>
    <row r="52" spans="19:19" x14ac:dyDescent="0.35">
      <c r="S52" s="16"/>
    </row>
    <row r="57" spans="19:19" x14ac:dyDescent="0.35">
      <c r="S57" s="16"/>
    </row>
    <row r="58" spans="19:19" x14ac:dyDescent="0.35">
      <c r="S58" s="16"/>
    </row>
    <row r="59" spans="19:19" x14ac:dyDescent="0.35">
      <c r="S59" s="16"/>
    </row>
    <row r="60" spans="19:19" x14ac:dyDescent="0.35">
      <c r="S60" s="16"/>
    </row>
    <row r="61" spans="19:19" x14ac:dyDescent="0.35">
      <c r="S61" s="16"/>
    </row>
    <row r="62" spans="19:19" x14ac:dyDescent="0.35">
      <c r="S62" s="16"/>
    </row>
    <row r="63" spans="19:19" x14ac:dyDescent="0.35">
      <c r="S63" s="16"/>
    </row>
    <row r="64" spans="19:19" x14ac:dyDescent="0.35">
      <c r="S64" s="16"/>
    </row>
    <row r="65" spans="19:19" x14ac:dyDescent="0.35">
      <c r="S65" s="16"/>
    </row>
    <row r="66" spans="19:19" x14ac:dyDescent="0.35">
      <c r="S66" s="16"/>
    </row>
    <row r="67" spans="19:19" x14ac:dyDescent="0.35">
      <c r="S67" s="16"/>
    </row>
    <row r="68" spans="19:19" x14ac:dyDescent="0.35">
      <c r="S68" s="16"/>
    </row>
    <row r="69" spans="19:19" x14ac:dyDescent="0.35">
      <c r="S69" s="16"/>
    </row>
    <row r="70" spans="19:19" x14ac:dyDescent="0.35">
      <c r="S70" s="16"/>
    </row>
    <row r="71" spans="19:19" x14ac:dyDescent="0.35">
      <c r="S71" s="16"/>
    </row>
    <row r="72" spans="19:19" x14ac:dyDescent="0.35">
      <c r="S72" s="16"/>
    </row>
    <row r="73" spans="19:19" x14ac:dyDescent="0.35">
      <c r="S73" s="16"/>
    </row>
    <row r="74" spans="19:19" x14ac:dyDescent="0.35">
      <c r="S74" s="16"/>
    </row>
    <row r="75" spans="19:19" x14ac:dyDescent="0.35">
      <c r="S75" s="16"/>
    </row>
    <row r="76" spans="19:19" x14ac:dyDescent="0.35">
      <c r="S76" s="16"/>
    </row>
    <row r="77" spans="19:19" x14ac:dyDescent="0.35">
      <c r="S77" s="16"/>
    </row>
    <row r="78" spans="19:19" x14ac:dyDescent="0.35">
      <c r="S78" s="16"/>
    </row>
    <row r="79" spans="19:19" x14ac:dyDescent="0.35">
      <c r="S79" s="16"/>
    </row>
    <row r="80" spans="19:19" x14ac:dyDescent="0.35">
      <c r="S80" s="16"/>
    </row>
    <row r="81" spans="19:19" x14ac:dyDescent="0.35">
      <c r="S81" s="16"/>
    </row>
    <row r="82" spans="19:19" x14ac:dyDescent="0.35">
      <c r="S82" s="16"/>
    </row>
    <row r="84" spans="19:19" x14ac:dyDescent="0.35">
      <c r="S84" s="17"/>
    </row>
    <row r="85" spans="19:19" x14ac:dyDescent="0.35">
      <c r="S85" s="17"/>
    </row>
    <row r="86" spans="19:19" x14ac:dyDescent="0.35">
      <c r="S86" s="17"/>
    </row>
    <row r="87" spans="19:19" x14ac:dyDescent="0.35">
      <c r="S87" s="17"/>
    </row>
    <row r="88" spans="19:19" x14ac:dyDescent="0.35">
      <c r="S88" s="17"/>
    </row>
    <row r="89" spans="19:19" x14ac:dyDescent="0.35">
      <c r="S89" s="17"/>
    </row>
    <row r="90" spans="19:19" x14ac:dyDescent="0.35">
      <c r="S90" s="17"/>
    </row>
    <row r="91" spans="19:19" x14ac:dyDescent="0.35">
      <c r="S91" s="17"/>
    </row>
    <row r="92" spans="19:19" x14ac:dyDescent="0.35">
      <c r="S92" s="17"/>
    </row>
    <row r="93" spans="19:19" x14ac:dyDescent="0.35">
      <c r="S93" s="17"/>
    </row>
    <row r="94" spans="19:19" x14ac:dyDescent="0.35">
      <c r="S94" s="17"/>
    </row>
    <row r="95" spans="19:19" x14ac:dyDescent="0.35">
      <c r="S95" s="17"/>
    </row>
    <row r="96" spans="19:19" x14ac:dyDescent="0.35">
      <c r="S96" s="17"/>
    </row>
    <row r="97" spans="19:19" x14ac:dyDescent="0.35">
      <c r="S97" s="17"/>
    </row>
    <row r="98" spans="19:19" x14ac:dyDescent="0.35">
      <c r="S98" s="17"/>
    </row>
    <row r="99" spans="19:19" x14ac:dyDescent="0.35">
      <c r="S99" s="17"/>
    </row>
    <row r="100" spans="19:19" x14ac:dyDescent="0.35">
      <c r="S100" s="17"/>
    </row>
    <row r="101" spans="19:19" x14ac:dyDescent="0.35">
      <c r="S101" s="17"/>
    </row>
    <row r="102" spans="19:19" x14ac:dyDescent="0.35">
      <c r="S102" s="17"/>
    </row>
    <row r="103" spans="19:19" x14ac:dyDescent="0.35">
      <c r="S103" s="17"/>
    </row>
  </sheetData>
  <sortState xmlns:xlrd2="http://schemas.microsoft.com/office/spreadsheetml/2017/richdata2" ref="S84:S103">
    <sortCondition ref="S84:S103"/>
  </sortState>
  <pageMargins left="0.7" right="0.7" top="0.75" bottom="0.75" header="0.3" footer="0.3"/>
  <pageSetup paperSize="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26786-8993-4B2D-8EF1-D56A1CA43D10}">
  <dimension ref="A1:M2989"/>
  <sheetViews>
    <sheetView workbookViewId="0">
      <selection activeCell="B1819" sqref="B1819"/>
    </sheetView>
  </sheetViews>
  <sheetFormatPr defaultRowHeight="14.5" x14ac:dyDescent="0.35"/>
  <cols>
    <col min="1" max="1" width="10.453125" bestFit="1" customWidth="1"/>
    <col min="2" max="2" width="43.453125" customWidth="1"/>
    <col min="3" max="3" width="18.453125" customWidth="1"/>
    <col min="4" max="4" width="21.453125" customWidth="1"/>
    <col min="6" max="6" width="9" customWidth="1"/>
    <col min="7" max="7" width="34.453125" customWidth="1"/>
    <col min="8" max="8" width="13.453125" customWidth="1"/>
    <col min="10" max="10" width="22.1796875" customWidth="1"/>
    <col min="11" max="11" width="14.453125" customWidth="1"/>
    <col min="13" max="13" width="18.542968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41</v>
      </c>
      <c r="H1" t="s">
        <v>7</v>
      </c>
      <c r="I1" t="s">
        <v>42</v>
      </c>
      <c r="J1" t="s">
        <v>43</v>
      </c>
      <c r="K1" t="s">
        <v>1243</v>
      </c>
      <c r="L1" t="s">
        <v>44</v>
      </c>
      <c r="M1" t="s">
        <v>52</v>
      </c>
    </row>
    <row r="2" spans="1:13" x14ac:dyDescent="0.35">
      <c r="A2" s="6">
        <v>45639</v>
      </c>
      <c r="B2" t="s">
        <v>138</v>
      </c>
      <c r="C2" t="s">
        <v>59</v>
      </c>
      <c r="D2">
        <v>1</v>
      </c>
      <c r="E2">
        <v>23</v>
      </c>
      <c r="F2">
        <v>2</v>
      </c>
      <c r="I2" t="s">
        <v>47</v>
      </c>
      <c r="J2" t="s">
        <v>48</v>
      </c>
      <c r="M2" t="s">
        <v>47</v>
      </c>
    </row>
    <row r="3" spans="1:13" x14ac:dyDescent="0.35">
      <c r="A3" s="6">
        <v>45300</v>
      </c>
      <c r="B3" t="s">
        <v>61</v>
      </c>
      <c r="C3" t="s">
        <v>55</v>
      </c>
      <c r="D3" t="s">
        <v>1255</v>
      </c>
      <c r="E3">
        <v>20</v>
      </c>
      <c r="F3">
        <v>1</v>
      </c>
      <c r="I3" t="s">
        <v>47</v>
      </c>
      <c r="J3" t="s">
        <v>48</v>
      </c>
      <c r="M3" t="s">
        <v>47</v>
      </c>
    </row>
    <row r="4" spans="1:13" x14ac:dyDescent="0.35">
      <c r="A4" s="6">
        <v>45300</v>
      </c>
      <c r="B4" t="s">
        <v>461</v>
      </c>
      <c r="C4" t="s">
        <v>59</v>
      </c>
      <c r="D4">
        <v>1</v>
      </c>
      <c r="E4">
        <v>17</v>
      </c>
      <c r="F4">
        <v>2</v>
      </c>
      <c r="I4" t="s">
        <v>47</v>
      </c>
      <c r="J4" t="s">
        <v>48</v>
      </c>
      <c r="M4" t="s">
        <v>47</v>
      </c>
    </row>
    <row r="5" spans="1:13" x14ac:dyDescent="0.35">
      <c r="A5" s="6">
        <v>45300</v>
      </c>
      <c r="B5" t="s">
        <v>1242</v>
      </c>
      <c r="C5" t="s">
        <v>64</v>
      </c>
      <c r="D5" t="s">
        <v>585</v>
      </c>
      <c r="E5">
        <v>26</v>
      </c>
      <c r="F5">
        <v>6</v>
      </c>
      <c r="I5" t="s">
        <v>47</v>
      </c>
      <c r="J5" t="s">
        <v>48</v>
      </c>
    </row>
    <row r="6" spans="1:13" x14ac:dyDescent="0.35">
      <c r="A6" s="6">
        <v>45301</v>
      </c>
      <c r="B6" t="s">
        <v>1237</v>
      </c>
      <c r="C6" t="s">
        <v>284</v>
      </c>
      <c r="D6" t="s">
        <v>861</v>
      </c>
      <c r="E6">
        <v>19</v>
      </c>
      <c r="F6">
        <v>2</v>
      </c>
      <c r="I6" t="s">
        <v>47</v>
      </c>
      <c r="J6" t="s">
        <v>48</v>
      </c>
    </row>
    <row r="7" spans="1:13" x14ac:dyDescent="0.35">
      <c r="A7" s="6">
        <v>45301</v>
      </c>
      <c r="B7" t="s">
        <v>1237</v>
      </c>
      <c r="C7" t="s">
        <v>284</v>
      </c>
      <c r="D7" t="s">
        <v>861</v>
      </c>
      <c r="E7">
        <v>19</v>
      </c>
      <c r="F7">
        <v>2</v>
      </c>
      <c r="I7" t="s">
        <v>47</v>
      </c>
      <c r="J7" t="s">
        <v>48</v>
      </c>
    </row>
    <row r="8" spans="1:13" x14ac:dyDescent="0.35">
      <c r="A8" s="6">
        <v>45301</v>
      </c>
      <c r="B8" t="s">
        <v>1237</v>
      </c>
      <c r="C8" t="s">
        <v>284</v>
      </c>
      <c r="D8">
        <v>4</v>
      </c>
      <c r="E8">
        <v>20</v>
      </c>
      <c r="F8">
        <v>1</v>
      </c>
      <c r="I8" t="s">
        <v>47</v>
      </c>
      <c r="J8" t="s">
        <v>48</v>
      </c>
    </row>
    <row r="9" spans="1:13" x14ac:dyDescent="0.35">
      <c r="A9" s="6">
        <v>45301</v>
      </c>
      <c r="B9" t="s">
        <v>73</v>
      </c>
      <c r="C9" t="s">
        <v>74</v>
      </c>
      <c r="D9" t="s">
        <v>129</v>
      </c>
      <c r="E9">
        <v>20</v>
      </c>
      <c r="F9">
        <v>2</v>
      </c>
      <c r="I9" t="s">
        <v>47</v>
      </c>
      <c r="J9" t="s">
        <v>48</v>
      </c>
    </row>
    <row r="10" spans="1:13" x14ac:dyDescent="0.35">
      <c r="A10" s="6">
        <v>45302</v>
      </c>
      <c r="B10" t="s">
        <v>1238</v>
      </c>
      <c r="C10" t="s">
        <v>55</v>
      </c>
      <c r="D10" t="s">
        <v>1004</v>
      </c>
      <c r="E10">
        <v>14</v>
      </c>
      <c r="F10">
        <v>2</v>
      </c>
      <c r="I10" t="s">
        <v>47</v>
      </c>
      <c r="J10" t="s">
        <v>48</v>
      </c>
    </row>
    <row r="11" spans="1:13" x14ac:dyDescent="0.35">
      <c r="A11" s="6">
        <v>45302</v>
      </c>
      <c r="B11" t="s">
        <v>1239</v>
      </c>
      <c r="C11" t="s">
        <v>64</v>
      </c>
      <c r="D11" t="s">
        <v>585</v>
      </c>
      <c r="E11">
        <v>7</v>
      </c>
      <c r="F11">
        <v>2</v>
      </c>
      <c r="I11" t="s">
        <v>47</v>
      </c>
      <c r="J11" t="s">
        <v>48</v>
      </c>
      <c r="M11" t="s">
        <v>47</v>
      </c>
    </row>
    <row r="12" spans="1:13" x14ac:dyDescent="0.35">
      <c r="A12" s="6">
        <v>45303</v>
      </c>
      <c r="B12" t="s">
        <v>347</v>
      </c>
      <c r="C12" t="s">
        <v>53</v>
      </c>
      <c r="D12" t="s">
        <v>378</v>
      </c>
      <c r="E12">
        <v>18</v>
      </c>
      <c r="F12">
        <v>1</v>
      </c>
      <c r="I12" t="s">
        <v>47</v>
      </c>
      <c r="J12" t="s">
        <v>48</v>
      </c>
      <c r="M12" t="s">
        <v>47</v>
      </c>
    </row>
    <row r="13" spans="1:13" x14ac:dyDescent="0.35">
      <c r="A13" s="6">
        <v>45303</v>
      </c>
      <c r="B13" t="s">
        <v>1240</v>
      </c>
      <c r="C13" t="s">
        <v>55</v>
      </c>
      <c r="D13" t="s">
        <v>1255</v>
      </c>
      <c r="E13">
        <v>14</v>
      </c>
      <c r="F13">
        <v>2</v>
      </c>
      <c r="I13" t="s">
        <v>47</v>
      </c>
      <c r="J13" t="s">
        <v>48</v>
      </c>
    </row>
    <row r="14" spans="1:13" x14ac:dyDescent="0.35">
      <c r="A14" s="6">
        <v>45303</v>
      </c>
      <c r="B14" t="s">
        <v>347</v>
      </c>
      <c r="C14" t="s">
        <v>53</v>
      </c>
      <c r="D14">
        <v>6</v>
      </c>
      <c r="E14">
        <v>19</v>
      </c>
      <c r="F14">
        <v>1</v>
      </c>
      <c r="G14" t="s">
        <v>37</v>
      </c>
      <c r="L14" t="s">
        <v>47</v>
      </c>
      <c r="M14" t="s">
        <v>47</v>
      </c>
    </row>
    <row r="15" spans="1:13" x14ac:dyDescent="0.35">
      <c r="A15" s="6">
        <v>45307</v>
      </c>
      <c r="B15" t="s">
        <v>1235</v>
      </c>
      <c r="C15" t="s">
        <v>64</v>
      </c>
      <c r="D15" t="s">
        <v>585</v>
      </c>
      <c r="E15">
        <v>17</v>
      </c>
      <c r="F15">
        <v>3</v>
      </c>
      <c r="I15" t="s">
        <v>47</v>
      </c>
      <c r="J15" t="s">
        <v>48</v>
      </c>
    </row>
    <row r="16" spans="1:13" x14ac:dyDescent="0.35">
      <c r="A16" s="6">
        <v>45307</v>
      </c>
      <c r="B16" t="s">
        <v>1241</v>
      </c>
      <c r="C16" t="s">
        <v>55</v>
      </c>
      <c r="D16" t="s">
        <v>978</v>
      </c>
      <c r="E16">
        <v>22</v>
      </c>
      <c r="F16">
        <v>1</v>
      </c>
      <c r="H16" t="s">
        <v>47</v>
      </c>
      <c r="M16" t="s">
        <v>47</v>
      </c>
    </row>
    <row r="17" spans="1:13" x14ac:dyDescent="0.35">
      <c r="A17" s="6">
        <v>45308</v>
      </c>
      <c r="B17" t="s">
        <v>1244</v>
      </c>
      <c r="C17" t="s">
        <v>53</v>
      </c>
      <c r="D17">
        <v>6</v>
      </c>
      <c r="E17">
        <v>18</v>
      </c>
      <c r="F17">
        <v>2</v>
      </c>
      <c r="G17" t="s">
        <v>34</v>
      </c>
    </row>
    <row r="18" spans="1:13" x14ac:dyDescent="0.35">
      <c r="A18" s="6">
        <v>45308</v>
      </c>
      <c r="B18" t="s">
        <v>1259</v>
      </c>
      <c r="C18" t="s">
        <v>225</v>
      </c>
      <c r="D18" t="s">
        <v>1260</v>
      </c>
      <c r="E18">
        <v>2</v>
      </c>
      <c r="F18">
        <v>1</v>
      </c>
      <c r="I18" t="s">
        <v>47</v>
      </c>
      <c r="J18" t="s">
        <v>48</v>
      </c>
    </row>
    <row r="19" spans="1:13" x14ac:dyDescent="0.35">
      <c r="A19" s="6">
        <v>45309</v>
      </c>
      <c r="B19" t="s">
        <v>61</v>
      </c>
      <c r="C19" t="s">
        <v>55</v>
      </c>
      <c r="D19" t="s">
        <v>1255</v>
      </c>
      <c r="E19">
        <v>14</v>
      </c>
      <c r="F19">
        <v>1</v>
      </c>
      <c r="I19" t="s">
        <v>47</v>
      </c>
      <c r="J19" t="s">
        <v>48</v>
      </c>
      <c r="M19" t="s">
        <v>47</v>
      </c>
    </row>
    <row r="20" spans="1:13" x14ac:dyDescent="0.35">
      <c r="A20" s="6">
        <v>45309</v>
      </c>
      <c r="B20" t="s">
        <v>1258</v>
      </c>
      <c r="C20" t="s">
        <v>64</v>
      </c>
      <c r="D20" t="s">
        <v>585</v>
      </c>
      <c r="E20">
        <v>11</v>
      </c>
      <c r="F20">
        <v>4</v>
      </c>
      <c r="I20" t="s">
        <v>47</v>
      </c>
      <c r="J20" t="s">
        <v>48</v>
      </c>
    </row>
    <row r="21" spans="1:13" x14ac:dyDescent="0.35">
      <c r="A21" s="6">
        <v>45309</v>
      </c>
      <c r="B21" t="s">
        <v>61</v>
      </c>
      <c r="C21" t="s">
        <v>55</v>
      </c>
      <c r="D21" t="s">
        <v>1255</v>
      </c>
      <c r="E21">
        <v>12</v>
      </c>
      <c r="F21">
        <v>1</v>
      </c>
      <c r="I21" t="s">
        <v>47</v>
      </c>
      <c r="J21" t="s">
        <v>48</v>
      </c>
      <c r="M21" t="s">
        <v>47</v>
      </c>
    </row>
    <row r="22" spans="1:13" x14ac:dyDescent="0.35">
      <c r="A22" s="6">
        <v>45310</v>
      </c>
      <c r="B22" t="s">
        <v>1241</v>
      </c>
      <c r="C22" t="s">
        <v>55</v>
      </c>
      <c r="D22" t="s">
        <v>978</v>
      </c>
      <c r="E22">
        <v>25</v>
      </c>
      <c r="F22">
        <v>1</v>
      </c>
      <c r="H22" t="s">
        <v>47</v>
      </c>
    </row>
    <row r="23" spans="1:13" x14ac:dyDescent="0.35">
      <c r="A23" s="6">
        <v>45313</v>
      </c>
      <c r="B23" t="s">
        <v>1246</v>
      </c>
      <c r="C23" t="s">
        <v>115</v>
      </c>
      <c r="D23" t="s">
        <v>1247</v>
      </c>
      <c r="E23">
        <v>4</v>
      </c>
      <c r="F23">
        <v>2</v>
      </c>
      <c r="G23" t="s">
        <v>1248</v>
      </c>
      <c r="K23" t="s">
        <v>47</v>
      </c>
      <c r="L23" t="s">
        <v>47</v>
      </c>
      <c r="M23" t="s">
        <v>47</v>
      </c>
    </row>
    <row r="24" spans="1:13" x14ac:dyDescent="0.35">
      <c r="A24" s="6">
        <v>45313</v>
      </c>
      <c r="B24" t="s">
        <v>171</v>
      </c>
      <c r="C24" t="s">
        <v>55</v>
      </c>
      <c r="D24" t="s">
        <v>1262</v>
      </c>
      <c r="E24">
        <v>13</v>
      </c>
      <c r="F24">
        <v>1</v>
      </c>
      <c r="I24" t="s">
        <v>47</v>
      </c>
      <c r="J24" t="s">
        <v>48</v>
      </c>
      <c r="M24" t="s">
        <v>47</v>
      </c>
    </row>
    <row r="25" spans="1:13" x14ac:dyDescent="0.35">
      <c r="A25" s="6">
        <v>45313</v>
      </c>
      <c r="B25" t="s">
        <v>469</v>
      </c>
      <c r="C25" t="s">
        <v>55</v>
      </c>
      <c r="D25" t="s">
        <v>1004</v>
      </c>
      <c r="E25">
        <v>26</v>
      </c>
      <c r="F25">
        <v>2</v>
      </c>
      <c r="I25" t="s">
        <v>47</v>
      </c>
      <c r="J25" t="s">
        <v>48</v>
      </c>
    </row>
    <row r="26" spans="1:13" x14ac:dyDescent="0.35">
      <c r="A26" s="6">
        <v>45313</v>
      </c>
      <c r="B26" t="s">
        <v>171</v>
      </c>
      <c r="C26" t="s">
        <v>55</v>
      </c>
      <c r="D26" t="s">
        <v>1262</v>
      </c>
      <c r="E26">
        <v>22</v>
      </c>
      <c r="F26">
        <v>1</v>
      </c>
      <c r="I26" t="s">
        <v>47</v>
      </c>
      <c r="J26" t="s">
        <v>48</v>
      </c>
    </row>
    <row r="27" spans="1:13" x14ac:dyDescent="0.35">
      <c r="A27" s="6">
        <v>45313</v>
      </c>
      <c r="B27" t="s">
        <v>1257</v>
      </c>
      <c r="C27" t="s">
        <v>64</v>
      </c>
      <c r="D27" t="s">
        <v>585</v>
      </c>
      <c r="E27">
        <v>14</v>
      </c>
      <c r="F27">
        <v>4</v>
      </c>
      <c r="I27" t="s">
        <v>47</v>
      </c>
      <c r="J27" t="s">
        <v>48</v>
      </c>
      <c r="M27" t="s">
        <v>47</v>
      </c>
    </row>
    <row r="28" spans="1:13" x14ac:dyDescent="0.35">
      <c r="A28" s="6">
        <v>45314</v>
      </c>
      <c r="B28" t="s">
        <v>747</v>
      </c>
      <c r="C28" t="s">
        <v>55</v>
      </c>
      <c r="D28" t="s">
        <v>1004</v>
      </c>
      <c r="E28">
        <v>27</v>
      </c>
      <c r="F28">
        <v>1</v>
      </c>
      <c r="G28" t="s">
        <v>1401</v>
      </c>
      <c r="M28" t="s">
        <v>47</v>
      </c>
    </row>
    <row r="29" spans="1:13" x14ac:dyDescent="0.35">
      <c r="A29" s="6">
        <v>45314</v>
      </c>
      <c r="B29" t="s">
        <v>1249</v>
      </c>
      <c r="C29" t="s">
        <v>53</v>
      </c>
      <c r="D29" t="s">
        <v>737</v>
      </c>
      <c r="E29">
        <v>29</v>
      </c>
      <c r="F29">
        <v>2</v>
      </c>
      <c r="G29" t="s">
        <v>34</v>
      </c>
    </row>
    <row r="30" spans="1:13" x14ac:dyDescent="0.35">
      <c r="A30" s="6">
        <v>45314</v>
      </c>
      <c r="B30" t="s">
        <v>1249</v>
      </c>
      <c r="C30" t="s">
        <v>53</v>
      </c>
      <c r="D30" t="s">
        <v>737</v>
      </c>
      <c r="E30">
        <v>22</v>
      </c>
      <c r="F30">
        <v>2</v>
      </c>
      <c r="G30" t="s">
        <v>34</v>
      </c>
    </row>
    <row r="31" spans="1:13" x14ac:dyDescent="0.35">
      <c r="A31" s="6">
        <v>45314</v>
      </c>
      <c r="B31" t="s">
        <v>461</v>
      </c>
      <c r="C31" t="s">
        <v>59</v>
      </c>
      <c r="D31">
        <v>0</v>
      </c>
      <c r="E31">
        <v>16</v>
      </c>
      <c r="F31">
        <v>0</v>
      </c>
      <c r="I31" t="s">
        <v>47</v>
      </c>
      <c r="J31" t="s">
        <v>48</v>
      </c>
      <c r="M31" t="s">
        <v>47</v>
      </c>
    </row>
    <row r="32" spans="1:13" x14ac:dyDescent="0.35">
      <c r="A32" s="6">
        <v>45314</v>
      </c>
      <c r="B32" t="s">
        <v>1263</v>
      </c>
      <c r="C32" t="s">
        <v>64</v>
      </c>
      <c r="D32" t="s">
        <v>585</v>
      </c>
      <c r="E32">
        <v>16</v>
      </c>
      <c r="F32">
        <v>3</v>
      </c>
      <c r="I32" t="s">
        <v>47</v>
      </c>
      <c r="J32" t="s">
        <v>48</v>
      </c>
    </row>
    <row r="33" spans="1:13" x14ac:dyDescent="0.35">
      <c r="A33" s="6">
        <v>45314</v>
      </c>
      <c r="B33" t="s">
        <v>1264</v>
      </c>
      <c r="C33" t="s">
        <v>64</v>
      </c>
      <c r="D33" t="s">
        <v>585</v>
      </c>
      <c r="E33">
        <v>14</v>
      </c>
      <c r="F33">
        <v>4</v>
      </c>
      <c r="I33" t="s">
        <v>47</v>
      </c>
      <c r="J33" t="s">
        <v>360</v>
      </c>
    </row>
    <row r="34" spans="1:13" x14ac:dyDescent="0.35">
      <c r="A34" s="6">
        <v>45314</v>
      </c>
      <c r="B34" t="s">
        <v>58</v>
      </c>
      <c r="C34" t="s">
        <v>53</v>
      </c>
      <c r="D34">
        <v>4</v>
      </c>
      <c r="E34">
        <v>22</v>
      </c>
      <c r="F34">
        <v>1</v>
      </c>
      <c r="I34" t="s">
        <v>47</v>
      </c>
      <c r="J34" t="s">
        <v>450</v>
      </c>
      <c r="M34" t="s">
        <v>47</v>
      </c>
    </row>
    <row r="35" spans="1:13" x14ac:dyDescent="0.35">
      <c r="A35" s="6">
        <v>45315</v>
      </c>
      <c r="B35" t="s">
        <v>747</v>
      </c>
      <c r="C35" t="s">
        <v>55</v>
      </c>
      <c r="D35" t="s">
        <v>1004</v>
      </c>
      <c r="E35">
        <v>27</v>
      </c>
      <c r="F35">
        <v>1</v>
      </c>
      <c r="G35" t="s">
        <v>1401</v>
      </c>
      <c r="M35" t="s">
        <v>47</v>
      </c>
    </row>
    <row r="36" spans="1:13" x14ac:dyDescent="0.35">
      <c r="A36" s="6">
        <v>45315</v>
      </c>
      <c r="B36" t="s">
        <v>1251</v>
      </c>
      <c r="C36" t="s">
        <v>115</v>
      </c>
      <c r="D36">
        <v>7</v>
      </c>
      <c r="E36">
        <v>17</v>
      </c>
      <c r="F36">
        <v>1</v>
      </c>
      <c r="G36" t="s">
        <v>34</v>
      </c>
    </row>
    <row r="37" spans="1:13" x14ac:dyDescent="0.35">
      <c r="A37" s="6">
        <v>45315</v>
      </c>
      <c r="B37" t="s">
        <v>83</v>
      </c>
      <c r="C37" t="s">
        <v>115</v>
      </c>
      <c r="D37" t="s">
        <v>1247</v>
      </c>
      <c r="E37">
        <v>4</v>
      </c>
      <c r="F37">
        <v>2</v>
      </c>
      <c r="I37" t="s">
        <v>47</v>
      </c>
      <c r="J37" t="s">
        <v>48</v>
      </c>
    </row>
    <row r="38" spans="1:13" x14ac:dyDescent="0.35">
      <c r="A38" s="6">
        <v>45315</v>
      </c>
      <c r="B38" t="s">
        <v>789</v>
      </c>
      <c r="C38" t="s">
        <v>64</v>
      </c>
      <c r="D38" t="s">
        <v>585</v>
      </c>
      <c r="E38">
        <v>3</v>
      </c>
      <c r="F38">
        <v>1</v>
      </c>
      <c r="I38" t="s">
        <v>47</v>
      </c>
      <c r="J38" t="s">
        <v>48</v>
      </c>
      <c r="M38" t="s">
        <v>47</v>
      </c>
    </row>
    <row r="39" spans="1:13" x14ac:dyDescent="0.35">
      <c r="A39" s="6">
        <v>45315</v>
      </c>
      <c r="B39" t="s">
        <v>58</v>
      </c>
      <c r="C39" t="s">
        <v>59</v>
      </c>
      <c r="D39">
        <v>2</v>
      </c>
      <c r="E39">
        <v>26</v>
      </c>
      <c r="F39">
        <v>2</v>
      </c>
      <c r="G39" t="s">
        <v>1250</v>
      </c>
      <c r="L39" t="s">
        <v>47</v>
      </c>
      <c r="M39" t="s">
        <v>47</v>
      </c>
    </row>
    <row r="40" spans="1:13" x14ac:dyDescent="0.35">
      <c r="A40" s="6">
        <v>45315</v>
      </c>
      <c r="B40" t="s">
        <v>58</v>
      </c>
      <c r="C40" t="s">
        <v>59</v>
      </c>
      <c r="D40">
        <v>3</v>
      </c>
      <c r="E40">
        <v>2</v>
      </c>
      <c r="F40">
        <v>1</v>
      </c>
      <c r="I40" t="s">
        <v>47</v>
      </c>
      <c r="J40" t="s">
        <v>48</v>
      </c>
      <c r="M40" t="s">
        <v>47</v>
      </c>
    </row>
    <row r="41" spans="1:13" x14ac:dyDescent="0.35">
      <c r="A41" s="6">
        <v>45316</v>
      </c>
      <c r="B41" t="s">
        <v>236</v>
      </c>
      <c r="C41" t="s">
        <v>55</v>
      </c>
      <c r="D41" t="s">
        <v>1254</v>
      </c>
      <c r="E41">
        <v>29</v>
      </c>
      <c r="F41">
        <v>1</v>
      </c>
      <c r="I41" t="s">
        <v>47</v>
      </c>
      <c r="J41" t="s">
        <v>48</v>
      </c>
      <c r="M41" t="s">
        <v>47</v>
      </c>
    </row>
    <row r="42" spans="1:13" x14ac:dyDescent="0.35">
      <c r="A42" s="6">
        <v>45316</v>
      </c>
      <c r="B42" t="s">
        <v>85</v>
      </c>
      <c r="C42" t="s">
        <v>55</v>
      </c>
      <c r="D42" t="s">
        <v>158</v>
      </c>
      <c r="E42">
        <v>2</v>
      </c>
      <c r="F42">
        <v>1</v>
      </c>
      <c r="I42" t="s">
        <v>47</v>
      </c>
      <c r="J42" t="s">
        <v>48</v>
      </c>
      <c r="M42" t="s">
        <v>47</v>
      </c>
    </row>
    <row r="43" spans="1:13" x14ac:dyDescent="0.35">
      <c r="A43" s="6">
        <v>45316</v>
      </c>
      <c r="B43" t="s">
        <v>1256</v>
      </c>
      <c r="C43" t="s">
        <v>55</v>
      </c>
      <c r="D43" t="s">
        <v>1254</v>
      </c>
      <c r="E43">
        <v>26</v>
      </c>
      <c r="F43">
        <v>1</v>
      </c>
      <c r="I43" t="s">
        <v>47</v>
      </c>
      <c r="J43" t="s">
        <v>450</v>
      </c>
    </row>
    <row r="44" spans="1:13" x14ac:dyDescent="0.35">
      <c r="A44" s="6">
        <v>45316</v>
      </c>
      <c r="B44" t="s">
        <v>1256</v>
      </c>
      <c r="C44" t="s">
        <v>55</v>
      </c>
      <c r="D44" t="s">
        <v>1254</v>
      </c>
      <c r="E44">
        <v>26</v>
      </c>
      <c r="F44">
        <v>1</v>
      </c>
      <c r="I44" t="s">
        <v>47</v>
      </c>
      <c r="J44" t="s">
        <v>450</v>
      </c>
    </row>
    <row r="45" spans="1:13" x14ac:dyDescent="0.35">
      <c r="A45" s="6">
        <v>45316</v>
      </c>
      <c r="B45" t="s">
        <v>1257</v>
      </c>
      <c r="C45" t="s">
        <v>64</v>
      </c>
      <c r="D45" t="s">
        <v>585</v>
      </c>
      <c r="E45">
        <v>13</v>
      </c>
      <c r="F45">
        <v>4</v>
      </c>
      <c r="I45" t="s">
        <v>47</v>
      </c>
      <c r="J45" t="s">
        <v>48</v>
      </c>
      <c r="M45" t="s">
        <v>47</v>
      </c>
    </row>
    <row r="46" spans="1:13" x14ac:dyDescent="0.35">
      <c r="A46" s="6">
        <v>45316</v>
      </c>
      <c r="B46" t="s">
        <v>811</v>
      </c>
      <c r="C46" t="s">
        <v>55</v>
      </c>
      <c r="D46" t="s">
        <v>1254</v>
      </c>
      <c r="E46">
        <v>25</v>
      </c>
      <c r="F46">
        <v>1</v>
      </c>
      <c r="I46" t="s">
        <v>47</v>
      </c>
      <c r="J46" t="s">
        <v>48</v>
      </c>
    </row>
    <row r="47" spans="1:13" x14ac:dyDescent="0.35">
      <c r="A47" s="6">
        <v>45316</v>
      </c>
      <c r="B47" t="s">
        <v>613</v>
      </c>
      <c r="C47" t="s">
        <v>64</v>
      </c>
      <c r="D47" t="s">
        <v>585</v>
      </c>
      <c r="E47">
        <v>4</v>
      </c>
      <c r="F47">
        <v>1</v>
      </c>
      <c r="I47" t="s">
        <v>47</v>
      </c>
      <c r="J47" t="s">
        <v>48</v>
      </c>
      <c r="M47" t="s">
        <v>47</v>
      </c>
    </row>
    <row r="48" spans="1:13" x14ac:dyDescent="0.35">
      <c r="A48" s="6">
        <v>45317</v>
      </c>
      <c r="B48" t="s">
        <v>1218</v>
      </c>
      <c r="C48" t="s">
        <v>115</v>
      </c>
      <c r="D48">
        <v>9</v>
      </c>
      <c r="E48">
        <v>24</v>
      </c>
      <c r="F48">
        <v>1</v>
      </c>
      <c r="G48" t="s">
        <v>1245</v>
      </c>
    </row>
    <row r="49" spans="1:13" x14ac:dyDescent="0.35">
      <c r="A49" s="6">
        <v>45317</v>
      </c>
      <c r="B49" t="s">
        <v>1253</v>
      </c>
      <c r="C49" t="s">
        <v>55</v>
      </c>
      <c r="D49" t="s">
        <v>1254</v>
      </c>
      <c r="E49">
        <v>25</v>
      </c>
      <c r="F49">
        <v>2</v>
      </c>
      <c r="I49" t="s">
        <v>47</v>
      </c>
      <c r="J49" t="s">
        <v>48</v>
      </c>
    </row>
    <row r="50" spans="1:13" x14ac:dyDescent="0.35">
      <c r="A50" s="6">
        <v>45317</v>
      </c>
      <c r="B50" t="s">
        <v>298</v>
      </c>
      <c r="C50" t="s">
        <v>55</v>
      </c>
      <c r="D50" t="s">
        <v>1254</v>
      </c>
      <c r="E50">
        <v>20</v>
      </c>
      <c r="F50">
        <v>1</v>
      </c>
      <c r="I50" t="s">
        <v>47</v>
      </c>
      <c r="J50" t="s">
        <v>48</v>
      </c>
      <c r="M50" t="s">
        <v>47</v>
      </c>
    </row>
    <row r="51" spans="1:13" x14ac:dyDescent="0.35">
      <c r="A51" s="6">
        <v>45321</v>
      </c>
      <c r="B51" t="s">
        <v>1252</v>
      </c>
      <c r="C51" t="s">
        <v>115</v>
      </c>
      <c r="E51">
        <v>22</v>
      </c>
      <c r="F51">
        <v>3</v>
      </c>
      <c r="G51" t="s">
        <v>34</v>
      </c>
    </row>
    <row r="52" spans="1:13" x14ac:dyDescent="0.35">
      <c r="A52" s="6">
        <v>45321</v>
      </c>
      <c r="B52" t="s">
        <v>1252</v>
      </c>
      <c r="C52" t="s">
        <v>115</v>
      </c>
      <c r="E52">
        <v>22</v>
      </c>
      <c r="F52">
        <v>3</v>
      </c>
      <c r="G52" t="s">
        <v>1248</v>
      </c>
    </row>
    <row r="53" spans="1:13" x14ac:dyDescent="0.35">
      <c r="A53" s="6">
        <v>45321</v>
      </c>
      <c r="B53" t="s">
        <v>1252</v>
      </c>
      <c r="C53" t="s">
        <v>115</v>
      </c>
      <c r="E53">
        <v>22</v>
      </c>
      <c r="F53">
        <v>3</v>
      </c>
      <c r="G53" t="s">
        <v>32</v>
      </c>
    </row>
    <row r="54" spans="1:13" x14ac:dyDescent="0.35">
      <c r="A54" s="6">
        <v>45321</v>
      </c>
      <c r="B54" t="s">
        <v>1241</v>
      </c>
      <c r="C54" t="s">
        <v>55</v>
      </c>
      <c r="D54" t="s">
        <v>978</v>
      </c>
      <c r="E54">
        <v>15</v>
      </c>
      <c r="F54">
        <v>1</v>
      </c>
      <c r="H54" t="s">
        <v>47</v>
      </c>
    </row>
    <row r="55" spans="1:13" x14ac:dyDescent="0.35">
      <c r="A55" s="6">
        <v>45321</v>
      </c>
      <c r="B55" t="s">
        <v>1274</v>
      </c>
      <c r="C55" t="s">
        <v>115</v>
      </c>
      <c r="D55">
        <v>9</v>
      </c>
      <c r="E55">
        <v>7</v>
      </c>
      <c r="F55">
        <v>2</v>
      </c>
      <c r="I55" t="s">
        <v>47</v>
      </c>
      <c r="J55" t="s">
        <v>48</v>
      </c>
    </row>
    <row r="56" spans="1:13" x14ac:dyDescent="0.35">
      <c r="A56" s="6">
        <v>45321</v>
      </c>
      <c r="B56" t="s">
        <v>1252</v>
      </c>
      <c r="C56" t="s">
        <v>115</v>
      </c>
      <c r="D56" t="s">
        <v>334</v>
      </c>
      <c r="E56">
        <v>10</v>
      </c>
      <c r="F56">
        <v>5</v>
      </c>
      <c r="I56" t="s">
        <v>47</v>
      </c>
      <c r="J56" t="s">
        <v>48</v>
      </c>
    </row>
    <row r="57" spans="1:13" x14ac:dyDescent="0.35">
      <c r="A57" s="6">
        <v>45321</v>
      </c>
      <c r="B57" t="s">
        <v>1272</v>
      </c>
      <c r="C57" t="s">
        <v>64</v>
      </c>
      <c r="D57" t="s">
        <v>564</v>
      </c>
      <c r="E57">
        <v>6</v>
      </c>
      <c r="F57">
        <v>3</v>
      </c>
      <c r="I57" t="s">
        <v>47</v>
      </c>
      <c r="J57" t="s">
        <v>48</v>
      </c>
      <c r="M57" t="s">
        <v>47</v>
      </c>
    </row>
    <row r="58" spans="1:13" x14ac:dyDescent="0.35">
      <c r="A58" s="6">
        <v>45321</v>
      </c>
      <c r="B58" t="s">
        <v>1275</v>
      </c>
      <c r="C58" t="s">
        <v>74</v>
      </c>
      <c r="D58">
        <v>10</v>
      </c>
      <c r="E58">
        <v>20</v>
      </c>
      <c r="F58">
        <v>3</v>
      </c>
      <c r="I58" t="s">
        <v>47</v>
      </c>
    </row>
    <row r="59" spans="1:13" x14ac:dyDescent="0.35">
      <c r="A59" s="6">
        <v>45321</v>
      </c>
      <c r="B59" t="s">
        <v>1275</v>
      </c>
      <c r="C59" t="s">
        <v>74</v>
      </c>
      <c r="D59">
        <v>10</v>
      </c>
      <c r="E59">
        <v>20</v>
      </c>
      <c r="F59">
        <v>3</v>
      </c>
      <c r="I59" t="s">
        <v>47</v>
      </c>
    </row>
    <row r="60" spans="1:13" x14ac:dyDescent="0.35">
      <c r="A60" s="6">
        <v>45322</v>
      </c>
      <c r="B60" t="s">
        <v>171</v>
      </c>
      <c r="C60" t="s">
        <v>55</v>
      </c>
      <c r="D60" t="s">
        <v>1262</v>
      </c>
      <c r="E60">
        <v>25</v>
      </c>
      <c r="F60">
        <v>1</v>
      </c>
      <c r="I60" t="s">
        <v>47</v>
      </c>
      <c r="M60" t="s">
        <v>47</v>
      </c>
    </row>
    <row r="61" spans="1:13" x14ac:dyDescent="0.35">
      <c r="A61" s="6">
        <v>45322</v>
      </c>
      <c r="B61" t="s">
        <v>1269</v>
      </c>
      <c r="C61" t="s">
        <v>55</v>
      </c>
      <c r="D61" t="s">
        <v>1254</v>
      </c>
      <c r="E61">
        <v>26</v>
      </c>
      <c r="F61">
        <v>2</v>
      </c>
      <c r="I61" t="s">
        <v>47</v>
      </c>
      <c r="J61" t="s">
        <v>48</v>
      </c>
    </row>
    <row r="62" spans="1:13" x14ac:dyDescent="0.35">
      <c r="A62" s="6">
        <v>45322</v>
      </c>
      <c r="B62" t="s">
        <v>1269</v>
      </c>
      <c r="C62" t="s">
        <v>55</v>
      </c>
      <c r="D62" t="s">
        <v>1254</v>
      </c>
      <c r="E62">
        <v>26</v>
      </c>
      <c r="F62">
        <v>2</v>
      </c>
      <c r="I62" t="s">
        <v>47</v>
      </c>
      <c r="J62" t="s">
        <v>48</v>
      </c>
    </row>
    <row r="63" spans="1:13" x14ac:dyDescent="0.35">
      <c r="A63" s="6">
        <v>45322</v>
      </c>
      <c r="B63" t="s">
        <v>1270</v>
      </c>
      <c r="C63" t="s">
        <v>115</v>
      </c>
      <c r="D63">
        <v>9</v>
      </c>
      <c r="E63">
        <v>26</v>
      </c>
      <c r="F63">
        <v>2</v>
      </c>
      <c r="I63" t="s">
        <v>47</v>
      </c>
      <c r="J63" t="s">
        <v>48</v>
      </c>
    </row>
    <row r="64" spans="1:13" x14ac:dyDescent="0.35">
      <c r="A64" s="6">
        <v>45322</v>
      </c>
      <c r="B64" t="s">
        <v>1270</v>
      </c>
      <c r="C64" t="s">
        <v>115</v>
      </c>
      <c r="D64">
        <v>9</v>
      </c>
      <c r="E64">
        <v>26</v>
      </c>
      <c r="F64">
        <v>2</v>
      </c>
      <c r="I64" t="s">
        <v>47</v>
      </c>
      <c r="J64" t="s">
        <v>48</v>
      </c>
    </row>
    <row r="65" spans="1:13" x14ac:dyDescent="0.35">
      <c r="A65" s="6">
        <v>45322</v>
      </c>
      <c r="B65" t="s">
        <v>410</v>
      </c>
      <c r="C65" t="s">
        <v>55</v>
      </c>
      <c r="D65" t="s">
        <v>1254</v>
      </c>
      <c r="E65">
        <v>21</v>
      </c>
      <c r="F65">
        <v>1</v>
      </c>
      <c r="I65" t="s">
        <v>47</v>
      </c>
      <c r="J65" t="s">
        <v>705</v>
      </c>
      <c r="M65" t="s">
        <v>47</v>
      </c>
    </row>
    <row r="66" spans="1:13" x14ac:dyDescent="0.35">
      <c r="A66" s="6">
        <v>45322</v>
      </c>
      <c r="B66" t="s">
        <v>1271</v>
      </c>
      <c r="C66" t="s">
        <v>115</v>
      </c>
      <c r="D66" t="s">
        <v>129</v>
      </c>
      <c r="E66">
        <v>18</v>
      </c>
      <c r="F66">
        <v>2</v>
      </c>
      <c r="I66" t="s">
        <v>47</v>
      </c>
      <c r="J66" t="s">
        <v>48</v>
      </c>
    </row>
    <row r="67" spans="1:13" x14ac:dyDescent="0.35">
      <c r="A67" s="6">
        <v>45322</v>
      </c>
      <c r="B67" t="s">
        <v>1271</v>
      </c>
      <c r="C67" t="s">
        <v>115</v>
      </c>
      <c r="D67" t="s">
        <v>129</v>
      </c>
      <c r="E67">
        <v>18</v>
      </c>
      <c r="F67">
        <v>2</v>
      </c>
      <c r="I67" t="s">
        <v>47</v>
      </c>
      <c r="J67" t="s">
        <v>48</v>
      </c>
    </row>
    <row r="68" spans="1:13" x14ac:dyDescent="0.35">
      <c r="A68" s="6">
        <v>45322</v>
      </c>
      <c r="B68" t="s">
        <v>1272</v>
      </c>
      <c r="C68" t="s">
        <v>64</v>
      </c>
      <c r="D68" t="s">
        <v>564</v>
      </c>
      <c r="E68">
        <v>6</v>
      </c>
      <c r="F68">
        <v>3</v>
      </c>
      <c r="I68" t="s">
        <v>47</v>
      </c>
      <c r="J68" t="s">
        <v>48</v>
      </c>
      <c r="M68" t="s">
        <v>47</v>
      </c>
    </row>
    <row r="69" spans="1:13" x14ac:dyDescent="0.35">
      <c r="A69" s="6">
        <v>45322</v>
      </c>
      <c r="B69" t="s">
        <v>99</v>
      </c>
      <c r="C69" t="s">
        <v>115</v>
      </c>
      <c r="D69">
        <v>7</v>
      </c>
      <c r="E69">
        <v>2</v>
      </c>
      <c r="F69">
        <v>1</v>
      </c>
      <c r="I69" t="s">
        <v>47</v>
      </c>
      <c r="J69" t="s">
        <v>48</v>
      </c>
      <c r="M69" t="s">
        <v>47</v>
      </c>
    </row>
    <row r="70" spans="1:13" x14ac:dyDescent="0.35">
      <c r="A70" s="6">
        <v>45322</v>
      </c>
      <c r="B70" t="s">
        <v>1273</v>
      </c>
      <c r="C70" t="s">
        <v>59</v>
      </c>
      <c r="D70">
        <v>2</v>
      </c>
      <c r="E70">
        <v>13</v>
      </c>
      <c r="F70">
        <v>2</v>
      </c>
      <c r="I70" t="s">
        <v>47</v>
      </c>
      <c r="J70" t="s">
        <v>48</v>
      </c>
      <c r="M70" t="s">
        <v>47</v>
      </c>
    </row>
    <row r="71" spans="1:13" x14ac:dyDescent="0.35">
      <c r="A71" s="6">
        <v>45322</v>
      </c>
      <c r="B71" t="s">
        <v>1273</v>
      </c>
      <c r="C71" t="s">
        <v>59</v>
      </c>
      <c r="D71">
        <v>2</v>
      </c>
      <c r="E71">
        <v>9</v>
      </c>
      <c r="F71">
        <v>1</v>
      </c>
      <c r="I71" t="s">
        <v>47</v>
      </c>
      <c r="J71" t="s">
        <v>360</v>
      </c>
      <c r="M71" t="s">
        <v>47</v>
      </c>
    </row>
    <row r="72" spans="1:13" x14ac:dyDescent="0.35">
      <c r="A72" s="6">
        <v>45322</v>
      </c>
      <c r="B72" t="s">
        <v>1273</v>
      </c>
      <c r="C72" t="s">
        <v>59</v>
      </c>
      <c r="D72">
        <v>2</v>
      </c>
      <c r="E72">
        <v>9</v>
      </c>
      <c r="F72">
        <v>1</v>
      </c>
      <c r="I72" t="s">
        <v>47</v>
      </c>
      <c r="J72" t="s">
        <v>360</v>
      </c>
      <c r="M72" t="s">
        <v>47</v>
      </c>
    </row>
    <row r="73" spans="1:13" x14ac:dyDescent="0.35">
      <c r="A73" s="6">
        <v>45323</v>
      </c>
      <c r="B73" t="s">
        <v>747</v>
      </c>
      <c r="C73" t="s">
        <v>55</v>
      </c>
      <c r="D73" t="s">
        <v>1004</v>
      </c>
      <c r="E73">
        <v>26</v>
      </c>
      <c r="F73">
        <v>1</v>
      </c>
      <c r="G73" t="s">
        <v>1401</v>
      </c>
      <c r="M73" t="s">
        <v>47</v>
      </c>
    </row>
    <row r="74" spans="1:13" x14ac:dyDescent="0.35">
      <c r="A74" s="6">
        <v>45323</v>
      </c>
      <c r="B74" t="s">
        <v>89</v>
      </c>
      <c r="C74" t="s">
        <v>59</v>
      </c>
      <c r="D74">
        <v>3</v>
      </c>
      <c r="E74">
        <v>20</v>
      </c>
      <c r="F74">
        <v>3</v>
      </c>
      <c r="I74" t="s">
        <v>47</v>
      </c>
      <c r="J74" t="s">
        <v>360</v>
      </c>
      <c r="M74" t="s">
        <v>47</v>
      </c>
    </row>
    <row r="75" spans="1:13" x14ac:dyDescent="0.35">
      <c r="A75" s="6">
        <v>45323</v>
      </c>
      <c r="B75" t="s">
        <v>1280</v>
      </c>
      <c r="C75" t="s">
        <v>55</v>
      </c>
      <c r="D75" t="s">
        <v>1254</v>
      </c>
      <c r="E75">
        <v>16</v>
      </c>
      <c r="F75">
        <v>2</v>
      </c>
      <c r="I75" t="s">
        <v>47</v>
      </c>
      <c r="J75" t="s">
        <v>48</v>
      </c>
    </row>
    <row r="76" spans="1:13" x14ac:dyDescent="0.35">
      <c r="A76" s="6">
        <v>45323</v>
      </c>
      <c r="B76" t="s">
        <v>1281</v>
      </c>
      <c r="C76" t="s">
        <v>55</v>
      </c>
      <c r="D76" t="s">
        <v>1254</v>
      </c>
      <c r="E76">
        <v>9</v>
      </c>
      <c r="F76">
        <v>2</v>
      </c>
      <c r="I76" t="s">
        <v>47</v>
      </c>
      <c r="J76" t="s">
        <v>48</v>
      </c>
    </row>
    <row r="77" spans="1:13" x14ac:dyDescent="0.35">
      <c r="A77" s="6">
        <v>45323</v>
      </c>
      <c r="B77" t="s">
        <v>1273</v>
      </c>
      <c r="C77" t="s">
        <v>59</v>
      </c>
      <c r="D77">
        <v>3</v>
      </c>
      <c r="E77">
        <v>28</v>
      </c>
      <c r="F77">
        <v>4</v>
      </c>
      <c r="I77" t="s">
        <v>47</v>
      </c>
      <c r="J77" t="s">
        <v>705</v>
      </c>
      <c r="M77" t="s">
        <v>47</v>
      </c>
    </row>
    <row r="78" spans="1:13" x14ac:dyDescent="0.35">
      <c r="A78" s="6">
        <v>45323</v>
      </c>
      <c r="B78" t="s">
        <v>1273</v>
      </c>
      <c r="C78" t="s">
        <v>59</v>
      </c>
      <c r="D78">
        <v>3</v>
      </c>
      <c r="E78">
        <v>36</v>
      </c>
      <c r="F78">
        <v>5</v>
      </c>
      <c r="I78" t="s">
        <v>47</v>
      </c>
      <c r="J78" t="s">
        <v>360</v>
      </c>
      <c r="M78" t="s">
        <v>47</v>
      </c>
    </row>
    <row r="79" spans="1:13" x14ac:dyDescent="0.35">
      <c r="A79" s="6">
        <v>45323</v>
      </c>
      <c r="B79" t="s">
        <v>70</v>
      </c>
      <c r="C79" t="s">
        <v>59</v>
      </c>
      <c r="D79">
        <v>1</v>
      </c>
      <c r="E79">
        <v>23</v>
      </c>
      <c r="F79">
        <v>4</v>
      </c>
      <c r="I79" t="s">
        <v>47</v>
      </c>
      <c r="J79" t="s">
        <v>360</v>
      </c>
      <c r="M79" t="s">
        <v>47</v>
      </c>
    </row>
    <row r="80" spans="1:13" x14ac:dyDescent="0.35">
      <c r="A80" s="6">
        <v>45323</v>
      </c>
      <c r="B80" t="s">
        <v>1241</v>
      </c>
      <c r="C80" t="s">
        <v>55</v>
      </c>
      <c r="D80" t="s">
        <v>978</v>
      </c>
      <c r="E80">
        <v>14</v>
      </c>
      <c r="F80">
        <v>1</v>
      </c>
      <c r="I80" t="s">
        <v>47</v>
      </c>
      <c r="J80" t="s">
        <v>48</v>
      </c>
      <c r="M80" t="s">
        <v>47</v>
      </c>
    </row>
    <row r="81" spans="1:13" x14ac:dyDescent="0.35">
      <c r="A81" s="6">
        <v>45323</v>
      </c>
      <c r="B81" t="s">
        <v>469</v>
      </c>
      <c r="C81" t="s">
        <v>55</v>
      </c>
      <c r="D81" t="s">
        <v>1004</v>
      </c>
      <c r="E81">
        <v>25</v>
      </c>
      <c r="F81">
        <v>2</v>
      </c>
      <c r="I81" t="s">
        <v>47</v>
      </c>
      <c r="J81" t="s">
        <v>48</v>
      </c>
    </row>
    <row r="82" spans="1:13" x14ac:dyDescent="0.35">
      <c r="A82" s="6">
        <v>45323</v>
      </c>
      <c r="B82" t="s">
        <v>1282</v>
      </c>
      <c r="C82" t="s">
        <v>115</v>
      </c>
      <c r="D82">
        <v>10</v>
      </c>
      <c r="E82">
        <v>16</v>
      </c>
      <c r="F82">
        <v>2</v>
      </c>
      <c r="I82" t="s">
        <v>47</v>
      </c>
      <c r="J82" t="s">
        <v>705</v>
      </c>
    </row>
    <row r="83" spans="1:13" x14ac:dyDescent="0.35">
      <c r="A83" s="6">
        <v>45323</v>
      </c>
      <c r="B83" t="s">
        <v>298</v>
      </c>
      <c r="C83" t="s">
        <v>55</v>
      </c>
      <c r="D83" t="s">
        <v>1254</v>
      </c>
      <c r="E83">
        <v>26</v>
      </c>
      <c r="F83">
        <v>2</v>
      </c>
      <c r="I83" t="s">
        <v>47</v>
      </c>
      <c r="J83" t="s">
        <v>48</v>
      </c>
      <c r="M83" t="s">
        <v>47</v>
      </c>
    </row>
    <row r="84" spans="1:13" x14ac:dyDescent="0.35">
      <c r="A84" s="6">
        <v>45323</v>
      </c>
      <c r="B84" t="s">
        <v>298</v>
      </c>
      <c r="C84" t="s">
        <v>55</v>
      </c>
      <c r="D84" t="s">
        <v>1254</v>
      </c>
      <c r="E84">
        <v>26</v>
      </c>
      <c r="F84">
        <v>2</v>
      </c>
      <c r="I84" t="s">
        <v>47</v>
      </c>
      <c r="J84" t="s">
        <v>48</v>
      </c>
      <c r="M84" t="s">
        <v>47</v>
      </c>
    </row>
    <row r="85" spans="1:13" x14ac:dyDescent="0.35">
      <c r="A85" s="6">
        <v>45323</v>
      </c>
      <c r="B85" t="s">
        <v>1286</v>
      </c>
      <c r="C85" t="s">
        <v>55</v>
      </c>
      <c r="D85" t="s">
        <v>978</v>
      </c>
      <c r="E85">
        <v>22</v>
      </c>
      <c r="F85">
        <v>1</v>
      </c>
      <c r="I85" t="s">
        <v>47</v>
      </c>
      <c r="J85" t="s">
        <v>48</v>
      </c>
    </row>
    <row r="86" spans="1:13" x14ac:dyDescent="0.35">
      <c r="A86" s="6">
        <v>45324</v>
      </c>
      <c r="B86" t="s">
        <v>171</v>
      </c>
      <c r="C86" t="s">
        <v>55</v>
      </c>
      <c r="D86" t="s">
        <v>1236</v>
      </c>
      <c r="E86">
        <v>20</v>
      </c>
      <c r="F86">
        <v>1</v>
      </c>
      <c r="I86" t="s">
        <v>47</v>
      </c>
      <c r="J86" t="s">
        <v>48</v>
      </c>
      <c r="M86" t="s">
        <v>47</v>
      </c>
    </row>
    <row r="87" spans="1:13" x14ac:dyDescent="0.35">
      <c r="A87" s="6">
        <v>45324</v>
      </c>
      <c r="B87" t="s">
        <v>212</v>
      </c>
      <c r="C87" t="s">
        <v>55</v>
      </c>
      <c r="D87" t="s">
        <v>1004</v>
      </c>
      <c r="E87">
        <v>24</v>
      </c>
      <c r="F87">
        <v>2</v>
      </c>
      <c r="I87" t="s">
        <v>47</v>
      </c>
      <c r="M87" t="s">
        <v>47</v>
      </c>
    </row>
    <row r="88" spans="1:13" x14ac:dyDescent="0.35">
      <c r="A88" s="6">
        <v>45324</v>
      </c>
      <c r="B88" t="s">
        <v>1276</v>
      </c>
      <c r="C88" t="s">
        <v>50</v>
      </c>
      <c r="D88" t="s">
        <v>334</v>
      </c>
      <c r="E88">
        <v>21</v>
      </c>
      <c r="F88">
        <v>1</v>
      </c>
      <c r="I88" t="s">
        <v>47</v>
      </c>
      <c r="J88" t="s">
        <v>48</v>
      </c>
    </row>
    <row r="89" spans="1:13" x14ac:dyDescent="0.35">
      <c r="A89" s="6">
        <v>45324</v>
      </c>
      <c r="B89" t="s">
        <v>1276</v>
      </c>
      <c r="C89" t="s">
        <v>50</v>
      </c>
      <c r="D89" t="s">
        <v>334</v>
      </c>
      <c r="E89">
        <v>21</v>
      </c>
      <c r="F89">
        <v>1</v>
      </c>
      <c r="I89" t="s">
        <v>47</v>
      </c>
      <c r="J89" t="s">
        <v>48</v>
      </c>
    </row>
    <row r="90" spans="1:13" x14ac:dyDescent="0.35">
      <c r="A90" s="6">
        <v>45324</v>
      </c>
      <c r="B90" t="s">
        <v>89</v>
      </c>
      <c r="C90" t="s">
        <v>59</v>
      </c>
      <c r="E90">
        <v>20</v>
      </c>
      <c r="F90">
        <v>2</v>
      </c>
      <c r="I90" t="s">
        <v>47</v>
      </c>
      <c r="J90" t="s">
        <v>360</v>
      </c>
      <c r="M90" t="s">
        <v>47</v>
      </c>
    </row>
    <row r="91" spans="1:13" x14ac:dyDescent="0.35">
      <c r="A91" s="6">
        <v>45324</v>
      </c>
      <c r="B91" t="s">
        <v>891</v>
      </c>
      <c r="C91" t="s">
        <v>115</v>
      </c>
      <c r="D91" t="s">
        <v>239</v>
      </c>
      <c r="E91">
        <v>22</v>
      </c>
      <c r="F91">
        <v>2</v>
      </c>
      <c r="I91" t="s">
        <v>47</v>
      </c>
      <c r="J91" t="s">
        <v>48</v>
      </c>
    </row>
    <row r="92" spans="1:13" x14ac:dyDescent="0.35">
      <c r="A92" s="6">
        <v>45324</v>
      </c>
      <c r="B92" t="s">
        <v>1287</v>
      </c>
      <c r="C92" t="s">
        <v>55</v>
      </c>
      <c r="D92" t="s">
        <v>1412</v>
      </c>
      <c r="E92">
        <v>20</v>
      </c>
      <c r="F92">
        <v>1</v>
      </c>
      <c r="I92" t="s">
        <v>47</v>
      </c>
      <c r="J92" t="s">
        <v>48</v>
      </c>
      <c r="M92" t="s">
        <v>47</v>
      </c>
    </row>
    <row r="93" spans="1:13" x14ac:dyDescent="0.35">
      <c r="A93" s="6">
        <v>45327</v>
      </c>
      <c r="B93" t="s">
        <v>247</v>
      </c>
      <c r="C93" t="s">
        <v>59</v>
      </c>
      <c r="D93">
        <v>2</v>
      </c>
      <c r="E93">
        <v>24</v>
      </c>
      <c r="F93">
        <v>3</v>
      </c>
      <c r="G93" t="s">
        <v>39</v>
      </c>
    </row>
    <row r="94" spans="1:13" x14ac:dyDescent="0.35">
      <c r="A94" s="6">
        <v>45327</v>
      </c>
      <c r="B94" t="s">
        <v>247</v>
      </c>
      <c r="C94" t="s">
        <v>59</v>
      </c>
      <c r="D94">
        <v>2</v>
      </c>
      <c r="E94">
        <v>22</v>
      </c>
      <c r="F94">
        <v>3</v>
      </c>
      <c r="I94" t="s">
        <v>47</v>
      </c>
      <c r="J94" t="s">
        <v>48</v>
      </c>
      <c r="M94" t="s">
        <v>47</v>
      </c>
    </row>
    <row r="95" spans="1:13" x14ac:dyDescent="0.35">
      <c r="A95" s="6">
        <v>45327</v>
      </c>
      <c r="B95" t="s">
        <v>1284</v>
      </c>
      <c r="C95" t="s">
        <v>115</v>
      </c>
      <c r="D95">
        <v>10</v>
      </c>
      <c r="E95">
        <v>18</v>
      </c>
      <c r="F95">
        <v>2</v>
      </c>
      <c r="I95" t="s">
        <v>47</v>
      </c>
      <c r="J95" t="s">
        <v>48</v>
      </c>
      <c r="M95" t="s">
        <v>47</v>
      </c>
    </row>
    <row r="96" spans="1:13" x14ac:dyDescent="0.35">
      <c r="A96" s="6">
        <v>45327</v>
      </c>
      <c r="B96" t="s">
        <v>905</v>
      </c>
      <c r="C96" t="s">
        <v>55</v>
      </c>
      <c r="D96" t="s">
        <v>1285</v>
      </c>
      <c r="E96">
        <v>26</v>
      </c>
      <c r="F96">
        <v>3</v>
      </c>
      <c r="I96" t="s">
        <v>47</v>
      </c>
      <c r="J96" t="s">
        <v>48</v>
      </c>
    </row>
    <row r="97" spans="1:13" x14ac:dyDescent="0.35">
      <c r="A97" s="6">
        <v>45327</v>
      </c>
      <c r="B97" t="s">
        <v>1277</v>
      </c>
      <c r="C97" t="s">
        <v>55</v>
      </c>
      <c r="D97" t="s">
        <v>1278</v>
      </c>
      <c r="E97">
        <v>30</v>
      </c>
      <c r="F97">
        <v>2</v>
      </c>
      <c r="I97" t="s">
        <v>47</v>
      </c>
      <c r="J97" t="s">
        <v>48</v>
      </c>
    </row>
    <row r="98" spans="1:13" x14ac:dyDescent="0.35">
      <c r="A98" s="6">
        <v>45327</v>
      </c>
      <c r="B98" t="s">
        <v>1284</v>
      </c>
      <c r="C98" t="s">
        <v>115</v>
      </c>
      <c r="D98" s="11">
        <v>10</v>
      </c>
      <c r="E98">
        <v>17</v>
      </c>
      <c r="F98">
        <v>2</v>
      </c>
      <c r="I98" t="s">
        <v>47</v>
      </c>
      <c r="J98" t="s">
        <v>48</v>
      </c>
      <c r="M98" t="s">
        <v>47</v>
      </c>
    </row>
    <row r="99" spans="1:13" x14ac:dyDescent="0.35">
      <c r="A99" s="6">
        <v>45327</v>
      </c>
      <c r="B99" t="s">
        <v>1284</v>
      </c>
      <c r="C99" t="s">
        <v>115</v>
      </c>
      <c r="D99" s="11">
        <v>10</v>
      </c>
      <c r="E99">
        <v>17</v>
      </c>
      <c r="F99">
        <v>2</v>
      </c>
      <c r="I99" t="s">
        <v>47</v>
      </c>
      <c r="J99" t="s">
        <v>48</v>
      </c>
      <c r="M99" t="s">
        <v>47</v>
      </c>
    </row>
    <row r="100" spans="1:13" x14ac:dyDescent="0.35">
      <c r="A100" s="6">
        <v>45327</v>
      </c>
      <c r="B100" t="s">
        <v>1284</v>
      </c>
      <c r="C100" t="s">
        <v>115</v>
      </c>
      <c r="D100" s="11">
        <v>10</v>
      </c>
      <c r="E100">
        <v>17</v>
      </c>
      <c r="F100">
        <v>2</v>
      </c>
      <c r="I100" t="s">
        <v>47</v>
      </c>
      <c r="J100" t="s">
        <v>48</v>
      </c>
      <c r="M100" t="s">
        <v>47</v>
      </c>
    </row>
    <row r="101" spans="1:13" x14ac:dyDescent="0.35">
      <c r="A101" s="6">
        <v>45327</v>
      </c>
      <c r="B101" t="s">
        <v>61</v>
      </c>
      <c r="C101" t="s">
        <v>55</v>
      </c>
      <c r="D101" t="s">
        <v>1255</v>
      </c>
      <c r="E101">
        <v>26</v>
      </c>
      <c r="F101">
        <v>2</v>
      </c>
      <c r="I101" t="s">
        <v>47</v>
      </c>
      <c r="M101" t="s">
        <v>47</v>
      </c>
    </row>
    <row r="102" spans="1:13" x14ac:dyDescent="0.35">
      <c r="A102" s="6">
        <v>45327</v>
      </c>
      <c r="B102" t="s">
        <v>171</v>
      </c>
      <c r="C102" t="s">
        <v>55</v>
      </c>
      <c r="D102" t="s">
        <v>1236</v>
      </c>
      <c r="E102">
        <v>30</v>
      </c>
      <c r="F102">
        <v>1</v>
      </c>
      <c r="I102" t="s">
        <v>47</v>
      </c>
      <c r="M102" t="s">
        <v>47</v>
      </c>
    </row>
    <row r="103" spans="1:13" x14ac:dyDescent="0.35">
      <c r="A103" s="6">
        <v>45327</v>
      </c>
      <c r="B103" t="s">
        <v>1272</v>
      </c>
      <c r="C103" t="s">
        <v>64</v>
      </c>
      <c r="D103" t="s">
        <v>564</v>
      </c>
      <c r="E103">
        <v>6</v>
      </c>
      <c r="F103">
        <v>3</v>
      </c>
      <c r="I103" t="s">
        <v>47</v>
      </c>
      <c r="M103" t="s">
        <v>47</v>
      </c>
    </row>
    <row r="104" spans="1:13" x14ac:dyDescent="0.35">
      <c r="A104" s="6">
        <v>45327</v>
      </c>
      <c r="B104" t="s">
        <v>461</v>
      </c>
      <c r="C104" t="s">
        <v>59</v>
      </c>
      <c r="D104" t="s">
        <v>1247</v>
      </c>
      <c r="E104">
        <v>13</v>
      </c>
      <c r="F104">
        <v>4</v>
      </c>
      <c r="G104" t="s">
        <v>39</v>
      </c>
      <c r="K104" t="s">
        <v>47</v>
      </c>
      <c r="M104" t="s">
        <v>47</v>
      </c>
    </row>
    <row r="105" spans="1:13" x14ac:dyDescent="0.35">
      <c r="A105" s="6">
        <v>45328</v>
      </c>
      <c r="B105" t="s">
        <v>88</v>
      </c>
      <c r="C105" t="s">
        <v>55</v>
      </c>
      <c r="D105" t="s">
        <v>1254</v>
      </c>
      <c r="E105">
        <v>22</v>
      </c>
      <c r="F105">
        <v>1</v>
      </c>
      <c r="I105" t="s">
        <v>47</v>
      </c>
      <c r="J105" t="s">
        <v>48</v>
      </c>
      <c r="M105" t="s">
        <v>47</v>
      </c>
    </row>
    <row r="106" spans="1:13" x14ac:dyDescent="0.35">
      <c r="A106" s="6">
        <v>45328</v>
      </c>
      <c r="B106" t="s">
        <v>837</v>
      </c>
      <c r="C106" t="s">
        <v>115</v>
      </c>
      <c r="D106" t="s">
        <v>334</v>
      </c>
      <c r="E106">
        <v>27</v>
      </c>
      <c r="F106">
        <v>3</v>
      </c>
      <c r="I106" t="s">
        <v>47</v>
      </c>
      <c r="J106" t="s">
        <v>48</v>
      </c>
    </row>
    <row r="107" spans="1:13" x14ac:dyDescent="0.35">
      <c r="A107" s="6">
        <v>45328</v>
      </c>
      <c r="B107" t="s">
        <v>837</v>
      </c>
      <c r="C107" t="s">
        <v>115</v>
      </c>
      <c r="D107" t="s">
        <v>334</v>
      </c>
      <c r="E107">
        <v>27</v>
      </c>
      <c r="F107">
        <v>3</v>
      </c>
      <c r="I107" t="s">
        <v>47</v>
      </c>
      <c r="J107" t="s">
        <v>48</v>
      </c>
    </row>
    <row r="108" spans="1:13" x14ac:dyDescent="0.35">
      <c r="A108" s="6">
        <v>45328</v>
      </c>
      <c r="B108" t="s">
        <v>461</v>
      </c>
      <c r="C108" t="s">
        <v>53</v>
      </c>
      <c r="E108">
        <v>13</v>
      </c>
      <c r="F108">
        <v>4</v>
      </c>
      <c r="I108" t="s">
        <v>47</v>
      </c>
      <c r="M108" t="s">
        <v>47</v>
      </c>
    </row>
    <row r="109" spans="1:13" x14ac:dyDescent="0.35">
      <c r="A109" s="6">
        <v>45328</v>
      </c>
      <c r="B109" t="s">
        <v>1302</v>
      </c>
      <c r="C109" t="s">
        <v>115</v>
      </c>
      <c r="D109">
        <v>7</v>
      </c>
      <c r="E109">
        <v>5</v>
      </c>
      <c r="F109">
        <v>2</v>
      </c>
      <c r="I109" t="s">
        <v>47</v>
      </c>
      <c r="J109" t="s">
        <v>48</v>
      </c>
    </row>
    <row r="110" spans="1:13" x14ac:dyDescent="0.35">
      <c r="A110" s="6">
        <v>45329</v>
      </c>
      <c r="B110" t="s">
        <v>1265</v>
      </c>
      <c r="C110" t="s">
        <v>53</v>
      </c>
      <c r="D110">
        <v>5</v>
      </c>
      <c r="E110">
        <v>16</v>
      </c>
      <c r="F110">
        <v>2</v>
      </c>
      <c r="G110" t="s">
        <v>35</v>
      </c>
      <c r="L110" t="s">
        <v>47</v>
      </c>
      <c r="M110" t="s">
        <v>47</v>
      </c>
    </row>
    <row r="111" spans="1:13" x14ac:dyDescent="0.35">
      <c r="A111" s="6">
        <v>45329</v>
      </c>
      <c r="B111" t="s">
        <v>171</v>
      </c>
      <c r="C111" t="s">
        <v>55</v>
      </c>
      <c r="D111" t="s">
        <v>1262</v>
      </c>
      <c r="E111">
        <v>20</v>
      </c>
      <c r="F111">
        <v>1</v>
      </c>
      <c r="I111" t="s">
        <v>47</v>
      </c>
      <c r="M111" t="s">
        <v>47</v>
      </c>
    </row>
    <row r="112" spans="1:13" x14ac:dyDescent="0.35">
      <c r="A112" s="6">
        <v>45329</v>
      </c>
      <c r="B112" t="s">
        <v>77</v>
      </c>
      <c r="C112" t="s">
        <v>55</v>
      </c>
      <c r="D112" t="s">
        <v>930</v>
      </c>
      <c r="E112">
        <v>23</v>
      </c>
      <c r="F112">
        <v>2</v>
      </c>
      <c r="I112" t="s">
        <v>47</v>
      </c>
    </row>
    <row r="113" spans="1:13" x14ac:dyDescent="0.35">
      <c r="A113" s="6">
        <v>45329</v>
      </c>
      <c r="B113" t="s">
        <v>1283</v>
      </c>
      <c r="C113" t="s">
        <v>55</v>
      </c>
      <c r="E113">
        <v>23</v>
      </c>
      <c r="F113">
        <v>2</v>
      </c>
      <c r="I113" t="s">
        <v>47</v>
      </c>
      <c r="J113" t="s">
        <v>48</v>
      </c>
    </row>
    <row r="114" spans="1:13" x14ac:dyDescent="0.35">
      <c r="A114" s="6">
        <v>45330</v>
      </c>
      <c r="B114" t="s">
        <v>1277</v>
      </c>
      <c r="C114" t="s">
        <v>55</v>
      </c>
      <c r="D114" t="s">
        <v>1278</v>
      </c>
      <c r="E114">
        <v>16</v>
      </c>
      <c r="F114">
        <v>2</v>
      </c>
      <c r="I114" t="s">
        <v>47</v>
      </c>
      <c r="J114" t="s">
        <v>48</v>
      </c>
    </row>
    <row r="115" spans="1:13" x14ac:dyDescent="0.35">
      <c r="A115" s="6">
        <v>45330</v>
      </c>
      <c r="B115" t="s">
        <v>461</v>
      </c>
      <c r="C115" t="s">
        <v>115</v>
      </c>
      <c r="D115" t="s">
        <v>334</v>
      </c>
      <c r="E115">
        <v>23</v>
      </c>
      <c r="F115">
        <v>8</v>
      </c>
      <c r="I115" t="s">
        <v>47</v>
      </c>
      <c r="J115" t="s">
        <v>48</v>
      </c>
      <c r="M115" t="s">
        <v>47</v>
      </c>
    </row>
    <row r="116" spans="1:13" x14ac:dyDescent="0.35">
      <c r="A116" s="6">
        <v>45330</v>
      </c>
      <c r="B116" t="s">
        <v>1279</v>
      </c>
      <c r="C116" t="s">
        <v>115</v>
      </c>
      <c r="D116">
        <v>9</v>
      </c>
      <c r="E116">
        <v>20</v>
      </c>
      <c r="F116">
        <v>2</v>
      </c>
      <c r="I116" t="s">
        <v>47</v>
      </c>
      <c r="J116" t="s">
        <v>48</v>
      </c>
    </row>
    <row r="117" spans="1:13" x14ac:dyDescent="0.35">
      <c r="A117" s="6">
        <v>45330</v>
      </c>
      <c r="B117" t="s">
        <v>1277</v>
      </c>
      <c r="C117" t="s">
        <v>55</v>
      </c>
      <c r="D117" t="s">
        <v>1278</v>
      </c>
      <c r="E117">
        <v>22</v>
      </c>
      <c r="F117">
        <v>2</v>
      </c>
      <c r="I117" t="s">
        <v>47</v>
      </c>
      <c r="J117" t="s">
        <v>48</v>
      </c>
    </row>
    <row r="118" spans="1:13" x14ac:dyDescent="0.35">
      <c r="A118" s="6">
        <v>45330</v>
      </c>
      <c r="B118" t="s">
        <v>1277</v>
      </c>
      <c r="C118" t="s">
        <v>55</v>
      </c>
      <c r="D118" t="s">
        <v>1278</v>
      </c>
      <c r="E118">
        <v>22</v>
      </c>
      <c r="F118">
        <v>2</v>
      </c>
      <c r="I118" t="s">
        <v>47</v>
      </c>
      <c r="J118" t="s">
        <v>48</v>
      </c>
    </row>
    <row r="119" spans="1:13" x14ac:dyDescent="0.35">
      <c r="A119" s="6">
        <v>45330</v>
      </c>
      <c r="B119" t="s">
        <v>1277</v>
      </c>
      <c r="C119" t="s">
        <v>55</v>
      </c>
      <c r="D119" t="s">
        <v>1278</v>
      </c>
      <c r="E119">
        <v>22</v>
      </c>
      <c r="F119">
        <v>2</v>
      </c>
      <c r="I119" t="s">
        <v>47</v>
      </c>
      <c r="J119" t="s">
        <v>48</v>
      </c>
    </row>
    <row r="120" spans="1:13" x14ac:dyDescent="0.35">
      <c r="A120" s="6">
        <v>45330</v>
      </c>
      <c r="B120" t="s">
        <v>461</v>
      </c>
      <c r="C120" t="s">
        <v>53</v>
      </c>
      <c r="D120">
        <v>5</v>
      </c>
      <c r="E120">
        <v>4</v>
      </c>
      <c r="F120">
        <v>2</v>
      </c>
      <c r="I120" t="s">
        <v>47</v>
      </c>
      <c r="J120" t="s">
        <v>48</v>
      </c>
      <c r="M120" t="s">
        <v>47</v>
      </c>
    </row>
    <row r="121" spans="1:13" x14ac:dyDescent="0.35">
      <c r="A121" s="6">
        <v>45330</v>
      </c>
      <c r="B121" t="s">
        <v>1258</v>
      </c>
      <c r="C121" t="s">
        <v>64</v>
      </c>
      <c r="D121" t="s">
        <v>585</v>
      </c>
      <c r="E121">
        <v>11</v>
      </c>
      <c r="F121">
        <v>3</v>
      </c>
      <c r="I121" t="s">
        <v>47</v>
      </c>
      <c r="J121" t="s">
        <v>48</v>
      </c>
      <c r="M121" t="s">
        <v>47</v>
      </c>
    </row>
    <row r="122" spans="1:13" x14ac:dyDescent="0.35">
      <c r="A122" s="6">
        <v>45331</v>
      </c>
      <c r="B122" t="s">
        <v>347</v>
      </c>
      <c r="C122" t="s">
        <v>59</v>
      </c>
      <c r="D122">
        <v>1</v>
      </c>
      <c r="E122">
        <v>20</v>
      </c>
      <c r="F122">
        <v>2</v>
      </c>
      <c r="I122" t="s">
        <v>47</v>
      </c>
      <c r="J122" t="s">
        <v>360</v>
      </c>
      <c r="M122" t="s">
        <v>47</v>
      </c>
    </row>
    <row r="123" spans="1:13" x14ac:dyDescent="0.35">
      <c r="A123" s="6">
        <v>45331</v>
      </c>
      <c r="B123" t="s">
        <v>461</v>
      </c>
      <c r="C123" t="s">
        <v>115</v>
      </c>
      <c r="D123" t="s">
        <v>334</v>
      </c>
      <c r="E123">
        <v>5</v>
      </c>
      <c r="F123">
        <v>3</v>
      </c>
      <c r="I123" t="s">
        <v>47</v>
      </c>
      <c r="J123" t="s">
        <v>48</v>
      </c>
    </row>
    <row r="124" spans="1:13" x14ac:dyDescent="0.35">
      <c r="A124" s="6">
        <v>45331</v>
      </c>
      <c r="B124" t="s">
        <v>1293</v>
      </c>
      <c r="C124" t="s">
        <v>53</v>
      </c>
      <c r="D124">
        <v>6</v>
      </c>
      <c r="E124">
        <v>21</v>
      </c>
      <c r="F124">
        <v>2</v>
      </c>
      <c r="I124" t="s">
        <v>47</v>
      </c>
      <c r="J124" t="s">
        <v>705</v>
      </c>
    </row>
    <row r="125" spans="1:13" x14ac:dyDescent="0.35">
      <c r="A125" s="6">
        <v>45331</v>
      </c>
      <c r="B125" t="s">
        <v>1294</v>
      </c>
      <c r="C125" t="s">
        <v>74</v>
      </c>
      <c r="D125" t="s">
        <v>204</v>
      </c>
      <c r="E125">
        <v>20</v>
      </c>
      <c r="F125">
        <v>2</v>
      </c>
      <c r="I125" t="s">
        <v>47</v>
      </c>
      <c r="J125" t="s">
        <v>48</v>
      </c>
    </row>
    <row r="126" spans="1:13" x14ac:dyDescent="0.35">
      <c r="A126" s="6">
        <v>45331</v>
      </c>
      <c r="B126" t="s">
        <v>1294</v>
      </c>
      <c r="C126" t="s">
        <v>74</v>
      </c>
      <c r="D126" t="s">
        <v>204</v>
      </c>
      <c r="E126">
        <v>20</v>
      </c>
      <c r="F126">
        <v>2</v>
      </c>
      <c r="I126" t="s">
        <v>47</v>
      </c>
      <c r="J126" t="s">
        <v>48</v>
      </c>
    </row>
    <row r="127" spans="1:13" x14ac:dyDescent="0.35">
      <c r="A127" s="6">
        <v>45331</v>
      </c>
      <c r="B127" t="s">
        <v>1294</v>
      </c>
      <c r="C127" t="s">
        <v>74</v>
      </c>
      <c r="D127" t="s">
        <v>204</v>
      </c>
      <c r="E127">
        <v>20</v>
      </c>
      <c r="F127">
        <v>2</v>
      </c>
      <c r="I127" t="s">
        <v>47</v>
      </c>
      <c r="J127" t="s">
        <v>48</v>
      </c>
    </row>
    <row r="128" spans="1:13" x14ac:dyDescent="0.35">
      <c r="A128" s="6">
        <v>45331</v>
      </c>
      <c r="B128" t="s">
        <v>1294</v>
      </c>
      <c r="C128" t="s">
        <v>74</v>
      </c>
      <c r="D128" t="s">
        <v>204</v>
      </c>
      <c r="E128">
        <v>20</v>
      </c>
      <c r="F128">
        <v>2</v>
      </c>
      <c r="I128" t="s">
        <v>47</v>
      </c>
      <c r="J128" t="s">
        <v>48</v>
      </c>
    </row>
    <row r="129" spans="1:13" x14ac:dyDescent="0.35">
      <c r="A129" s="6">
        <v>45331</v>
      </c>
      <c r="B129" t="s">
        <v>171</v>
      </c>
      <c r="C129" t="s">
        <v>55</v>
      </c>
      <c r="D129" t="s">
        <v>1295</v>
      </c>
      <c r="E129">
        <v>22</v>
      </c>
      <c r="F129">
        <v>1</v>
      </c>
      <c r="I129" t="s">
        <v>47</v>
      </c>
      <c r="J129" t="s">
        <v>48</v>
      </c>
      <c r="M129" t="s">
        <v>47</v>
      </c>
    </row>
    <row r="130" spans="1:13" x14ac:dyDescent="0.35">
      <c r="A130" s="6">
        <v>45331</v>
      </c>
      <c r="B130" t="s">
        <v>171</v>
      </c>
      <c r="C130" t="s">
        <v>55</v>
      </c>
      <c r="D130" t="s">
        <v>1295</v>
      </c>
      <c r="E130">
        <v>22</v>
      </c>
      <c r="F130">
        <v>2</v>
      </c>
      <c r="I130" t="s">
        <v>47</v>
      </c>
      <c r="M130" t="s">
        <v>47</v>
      </c>
    </row>
    <row r="131" spans="1:13" x14ac:dyDescent="0.35">
      <c r="A131" s="6">
        <v>45331</v>
      </c>
      <c r="B131" t="s">
        <v>171</v>
      </c>
      <c r="C131" t="s">
        <v>55</v>
      </c>
      <c r="D131" t="s">
        <v>1295</v>
      </c>
      <c r="E131">
        <v>22</v>
      </c>
      <c r="F131">
        <v>2</v>
      </c>
      <c r="I131" t="s">
        <v>47</v>
      </c>
      <c r="M131" t="s">
        <v>47</v>
      </c>
    </row>
    <row r="132" spans="1:13" x14ac:dyDescent="0.35">
      <c r="A132" s="6">
        <v>45331</v>
      </c>
      <c r="B132" t="s">
        <v>1296</v>
      </c>
      <c r="C132" t="s">
        <v>59</v>
      </c>
      <c r="D132" t="s">
        <v>563</v>
      </c>
      <c r="E132">
        <v>3</v>
      </c>
      <c r="F132">
        <v>2</v>
      </c>
      <c r="I132" t="s">
        <v>47</v>
      </c>
      <c r="J132" t="s">
        <v>48</v>
      </c>
    </row>
    <row r="133" spans="1:13" x14ac:dyDescent="0.35">
      <c r="A133" s="6">
        <v>45334</v>
      </c>
      <c r="B133" t="s">
        <v>171</v>
      </c>
      <c r="C133" t="s">
        <v>55</v>
      </c>
      <c r="D133" t="s">
        <v>1236</v>
      </c>
      <c r="E133">
        <v>4</v>
      </c>
      <c r="F133">
        <v>1</v>
      </c>
      <c r="I133" t="s">
        <v>47</v>
      </c>
      <c r="J133" t="s">
        <v>48</v>
      </c>
    </row>
    <row r="134" spans="1:13" x14ac:dyDescent="0.35">
      <c r="A134" s="6">
        <v>45335</v>
      </c>
      <c r="B134" t="s">
        <v>1328</v>
      </c>
      <c r="C134" t="s">
        <v>115</v>
      </c>
      <c r="D134">
        <v>8</v>
      </c>
      <c r="E134">
        <v>23</v>
      </c>
      <c r="F134">
        <v>2</v>
      </c>
      <c r="G134" t="s">
        <v>34</v>
      </c>
    </row>
    <row r="135" spans="1:13" x14ac:dyDescent="0.35">
      <c r="A135" s="6">
        <v>45336</v>
      </c>
      <c r="B135" t="s">
        <v>347</v>
      </c>
      <c r="C135" t="s">
        <v>59</v>
      </c>
      <c r="D135" t="s">
        <v>272</v>
      </c>
      <c r="E135">
        <v>19</v>
      </c>
      <c r="F135">
        <v>5</v>
      </c>
      <c r="I135" t="s">
        <v>47</v>
      </c>
      <c r="J135" t="s">
        <v>48</v>
      </c>
      <c r="M135" t="s">
        <v>47</v>
      </c>
    </row>
    <row r="136" spans="1:13" x14ac:dyDescent="0.35">
      <c r="A136" s="6">
        <v>45336</v>
      </c>
      <c r="B136" t="s">
        <v>1288</v>
      </c>
      <c r="C136" t="s">
        <v>64</v>
      </c>
      <c r="D136" t="s">
        <v>585</v>
      </c>
      <c r="E136">
        <v>15</v>
      </c>
      <c r="F136">
        <v>7</v>
      </c>
      <c r="I136" t="s">
        <v>47</v>
      </c>
      <c r="J136" t="s">
        <v>48</v>
      </c>
      <c r="M136" t="s">
        <v>47</v>
      </c>
    </row>
    <row r="137" spans="1:13" x14ac:dyDescent="0.35">
      <c r="A137" s="6">
        <v>45336</v>
      </c>
      <c r="B137" t="s">
        <v>1241</v>
      </c>
      <c r="C137" t="s">
        <v>55</v>
      </c>
      <c r="D137" t="s">
        <v>978</v>
      </c>
      <c r="E137">
        <v>8</v>
      </c>
      <c r="F137">
        <v>1</v>
      </c>
      <c r="I137" t="s">
        <v>47</v>
      </c>
      <c r="M137" t="s">
        <v>47</v>
      </c>
    </row>
    <row r="138" spans="1:13" x14ac:dyDescent="0.35">
      <c r="A138" s="6">
        <v>45336</v>
      </c>
      <c r="B138" t="s">
        <v>1289</v>
      </c>
      <c r="C138" t="s">
        <v>64</v>
      </c>
      <c r="D138" t="s">
        <v>585</v>
      </c>
      <c r="E138">
        <v>12</v>
      </c>
      <c r="F138">
        <v>4</v>
      </c>
      <c r="I138" t="s">
        <v>47</v>
      </c>
      <c r="J138" t="s">
        <v>48</v>
      </c>
      <c r="M138" t="s">
        <v>47</v>
      </c>
    </row>
    <row r="139" spans="1:13" x14ac:dyDescent="0.35">
      <c r="A139" s="6">
        <v>45336</v>
      </c>
      <c r="B139" t="s">
        <v>1290</v>
      </c>
      <c r="C139" t="s">
        <v>64</v>
      </c>
      <c r="D139" t="s">
        <v>118</v>
      </c>
      <c r="E139">
        <v>15</v>
      </c>
      <c r="F139">
        <v>5</v>
      </c>
      <c r="I139" t="s">
        <v>47</v>
      </c>
      <c r="J139" t="s">
        <v>48</v>
      </c>
    </row>
    <row r="140" spans="1:13" x14ac:dyDescent="0.35">
      <c r="A140" s="6">
        <v>45336</v>
      </c>
      <c r="B140" t="s">
        <v>1259</v>
      </c>
      <c r="C140" t="s">
        <v>225</v>
      </c>
      <c r="D140" t="s">
        <v>1291</v>
      </c>
      <c r="E140">
        <v>2</v>
      </c>
      <c r="F140">
        <v>2</v>
      </c>
      <c r="I140" t="s">
        <v>47</v>
      </c>
      <c r="J140" t="s">
        <v>1292</v>
      </c>
    </row>
    <row r="141" spans="1:13" x14ac:dyDescent="0.35">
      <c r="A141" s="6">
        <v>45337</v>
      </c>
      <c r="B141" t="s">
        <v>104</v>
      </c>
      <c r="C141" t="s">
        <v>1266</v>
      </c>
      <c r="E141">
        <v>6</v>
      </c>
      <c r="F141">
        <v>1</v>
      </c>
      <c r="G141" t="s">
        <v>1267</v>
      </c>
      <c r="M141" t="s">
        <v>47</v>
      </c>
    </row>
    <row r="142" spans="1:13" x14ac:dyDescent="0.35">
      <c r="A142" s="6">
        <v>45337</v>
      </c>
      <c r="B142" t="s">
        <v>1317</v>
      </c>
      <c r="C142" t="s">
        <v>53</v>
      </c>
      <c r="D142" s="11" t="s">
        <v>1319</v>
      </c>
      <c r="E142">
        <v>6</v>
      </c>
      <c r="F142">
        <v>2</v>
      </c>
      <c r="I142" t="s">
        <v>47</v>
      </c>
      <c r="J142" t="s">
        <v>48</v>
      </c>
    </row>
    <row r="143" spans="1:13" x14ac:dyDescent="0.35">
      <c r="A143" s="6">
        <v>45337</v>
      </c>
      <c r="B143" t="s">
        <v>90</v>
      </c>
      <c r="C143" t="s">
        <v>59</v>
      </c>
      <c r="D143" s="11" t="s">
        <v>406</v>
      </c>
      <c r="E143">
        <v>5</v>
      </c>
      <c r="F143">
        <v>4</v>
      </c>
      <c r="I143" t="s">
        <v>47</v>
      </c>
      <c r="J143" t="s">
        <v>48</v>
      </c>
      <c r="M143" t="s">
        <v>47</v>
      </c>
    </row>
    <row r="144" spans="1:13" x14ac:dyDescent="0.35">
      <c r="A144" s="6">
        <v>45337</v>
      </c>
      <c r="B144" t="s">
        <v>1320</v>
      </c>
      <c r="C144" t="s">
        <v>64</v>
      </c>
      <c r="D144" t="s">
        <v>118</v>
      </c>
      <c r="E144">
        <v>23</v>
      </c>
      <c r="F144">
        <v>4</v>
      </c>
      <c r="I144" t="s">
        <v>47</v>
      </c>
      <c r="J144" t="s">
        <v>48</v>
      </c>
      <c r="M144" t="s">
        <v>47</v>
      </c>
    </row>
    <row r="145" spans="1:13" x14ac:dyDescent="0.35">
      <c r="A145" s="6">
        <v>45338</v>
      </c>
      <c r="B145" t="s">
        <v>1518</v>
      </c>
      <c r="C145" t="s">
        <v>115</v>
      </c>
      <c r="D145">
        <v>7</v>
      </c>
      <c r="E145">
        <v>21</v>
      </c>
      <c r="F145">
        <v>2</v>
      </c>
      <c r="I145" t="s">
        <v>47</v>
      </c>
      <c r="J145" t="s">
        <v>48</v>
      </c>
    </row>
    <row r="146" spans="1:13" x14ac:dyDescent="0.35">
      <c r="A146" s="6">
        <v>45341</v>
      </c>
      <c r="B146" t="s">
        <v>1265</v>
      </c>
      <c r="C146" t="s">
        <v>59</v>
      </c>
      <c r="D146">
        <v>2</v>
      </c>
      <c r="E146">
        <v>2</v>
      </c>
      <c r="F146">
        <v>1</v>
      </c>
      <c r="I146" t="s">
        <v>47</v>
      </c>
      <c r="M146" t="s">
        <v>47</v>
      </c>
    </row>
    <row r="147" spans="1:13" x14ac:dyDescent="0.35">
      <c r="A147" s="6">
        <v>45342</v>
      </c>
      <c r="B147" t="s">
        <v>367</v>
      </c>
      <c r="C147" t="s">
        <v>55</v>
      </c>
      <c r="D147" t="s">
        <v>1254</v>
      </c>
      <c r="E147">
        <v>8</v>
      </c>
      <c r="F147">
        <v>2</v>
      </c>
      <c r="I147" t="s">
        <v>47</v>
      </c>
      <c r="J147" t="s">
        <v>48</v>
      </c>
    </row>
    <row r="148" spans="1:13" x14ac:dyDescent="0.35">
      <c r="A148" s="6">
        <v>45342</v>
      </c>
      <c r="B148" t="s">
        <v>1323</v>
      </c>
      <c r="C148" t="s">
        <v>55</v>
      </c>
      <c r="D148" t="s">
        <v>1324</v>
      </c>
      <c r="E148">
        <v>14</v>
      </c>
      <c r="F148">
        <v>1</v>
      </c>
      <c r="H148" t="s">
        <v>47</v>
      </c>
    </row>
    <row r="149" spans="1:13" x14ac:dyDescent="0.35">
      <c r="A149" s="6">
        <v>45343</v>
      </c>
      <c r="B149" t="s">
        <v>1321</v>
      </c>
      <c r="C149" t="s">
        <v>55</v>
      </c>
      <c r="D149" t="s">
        <v>1412</v>
      </c>
      <c r="E149">
        <v>11</v>
      </c>
      <c r="F149">
        <v>2</v>
      </c>
      <c r="I149" t="s">
        <v>47</v>
      </c>
      <c r="J149" t="s">
        <v>48</v>
      </c>
    </row>
    <row r="150" spans="1:13" x14ac:dyDescent="0.35">
      <c r="A150" s="6">
        <v>45343</v>
      </c>
      <c r="B150" t="s">
        <v>1302</v>
      </c>
      <c r="C150" t="s">
        <v>115</v>
      </c>
      <c r="D150">
        <v>7</v>
      </c>
      <c r="E150">
        <v>5</v>
      </c>
      <c r="F150">
        <v>2</v>
      </c>
      <c r="I150" t="s">
        <v>47</v>
      </c>
      <c r="J150" t="s">
        <v>48</v>
      </c>
    </row>
    <row r="151" spans="1:13" x14ac:dyDescent="0.35">
      <c r="A151" s="6">
        <v>45343</v>
      </c>
      <c r="B151" t="s">
        <v>125</v>
      </c>
      <c r="C151" t="s">
        <v>55</v>
      </c>
      <c r="D151" t="s">
        <v>158</v>
      </c>
      <c r="E151">
        <v>7</v>
      </c>
      <c r="F151">
        <v>4</v>
      </c>
      <c r="I151" t="s">
        <v>47</v>
      </c>
      <c r="J151" t="s">
        <v>48</v>
      </c>
      <c r="M151" t="s">
        <v>47</v>
      </c>
    </row>
    <row r="152" spans="1:13" x14ac:dyDescent="0.35">
      <c r="A152" s="6">
        <v>45343</v>
      </c>
      <c r="B152" t="s">
        <v>470</v>
      </c>
      <c r="C152" t="s">
        <v>53</v>
      </c>
      <c r="D152" t="s">
        <v>430</v>
      </c>
      <c r="E152">
        <v>7</v>
      </c>
      <c r="F152">
        <v>3</v>
      </c>
      <c r="I152" t="s">
        <v>47</v>
      </c>
      <c r="M152" t="s">
        <v>47</v>
      </c>
    </row>
    <row r="153" spans="1:13" x14ac:dyDescent="0.35">
      <c r="A153" s="6">
        <v>45343</v>
      </c>
      <c r="B153" t="s">
        <v>88</v>
      </c>
      <c r="C153" t="s">
        <v>55</v>
      </c>
      <c r="D153" t="s">
        <v>1254</v>
      </c>
      <c r="E153">
        <v>19</v>
      </c>
      <c r="F153">
        <v>2</v>
      </c>
      <c r="I153" t="s">
        <v>47</v>
      </c>
      <c r="J153" t="s">
        <v>48</v>
      </c>
      <c r="M153" t="s">
        <v>47</v>
      </c>
    </row>
    <row r="154" spans="1:13" x14ac:dyDescent="0.35">
      <c r="A154" s="6">
        <v>45343</v>
      </c>
      <c r="B154" t="s">
        <v>88</v>
      </c>
      <c r="C154" t="s">
        <v>55</v>
      </c>
      <c r="D154" t="s">
        <v>1254</v>
      </c>
      <c r="E154">
        <v>19</v>
      </c>
      <c r="F154">
        <v>2</v>
      </c>
      <c r="I154" t="s">
        <v>47</v>
      </c>
      <c r="J154" t="s">
        <v>48</v>
      </c>
      <c r="M154" t="s">
        <v>47</v>
      </c>
    </row>
    <row r="155" spans="1:13" x14ac:dyDescent="0.35">
      <c r="A155" s="6">
        <v>45343</v>
      </c>
      <c r="B155" t="s">
        <v>1322</v>
      </c>
      <c r="C155" t="s">
        <v>64</v>
      </c>
      <c r="D155" t="s">
        <v>585</v>
      </c>
      <c r="E155">
        <v>16</v>
      </c>
      <c r="F155">
        <v>5</v>
      </c>
      <c r="I155" t="s">
        <v>47</v>
      </c>
      <c r="J155" t="s">
        <v>48</v>
      </c>
    </row>
    <row r="156" spans="1:13" x14ac:dyDescent="0.35">
      <c r="A156" s="6">
        <v>45344</v>
      </c>
      <c r="B156" t="s">
        <v>104</v>
      </c>
      <c r="C156" t="s">
        <v>1266</v>
      </c>
      <c r="E156">
        <v>6</v>
      </c>
      <c r="F156">
        <v>1</v>
      </c>
      <c r="G156" t="s">
        <v>1267</v>
      </c>
      <c r="M156" t="s">
        <v>47</v>
      </c>
    </row>
    <row r="157" spans="1:13" x14ac:dyDescent="0.35">
      <c r="A157" s="6">
        <v>45344</v>
      </c>
      <c r="B157" t="s">
        <v>1018</v>
      </c>
      <c r="C157" t="s">
        <v>55</v>
      </c>
      <c r="D157" s="11" t="s">
        <v>1254</v>
      </c>
      <c r="E157">
        <v>29</v>
      </c>
      <c r="F157">
        <v>1</v>
      </c>
      <c r="I157" t="s">
        <v>47</v>
      </c>
      <c r="J157" t="s">
        <v>48</v>
      </c>
      <c r="M157" t="s">
        <v>47</v>
      </c>
    </row>
    <row r="158" spans="1:13" x14ac:dyDescent="0.35">
      <c r="A158" s="6">
        <v>45345</v>
      </c>
      <c r="B158" t="s">
        <v>1268</v>
      </c>
      <c r="C158" t="s">
        <v>59</v>
      </c>
      <c r="D158">
        <v>3</v>
      </c>
      <c r="E158">
        <v>18</v>
      </c>
      <c r="F158">
        <v>2</v>
      </c>
      <c r="G158" t="s">
        <v>34</v>
      </c>
    </row>
    <row r="159" spans="1:13" x14ac:dyDescent="0.35">
      <c r="A159" s="6">
        <v>45345</v>
      </c>
      <c r="B159" t="s">
        <v>1297</v>
      </c>
      <c r="C159" t="s">
        <v>1266</v>
      </c>
      <c r="D159" t="s">
        <v>1298</v>
      </c>
      <c r="E159">
        <v>15</v>
      </c>
      <c r="F159">
        <v>1</v>
      </c>
      <c r="G159" t="s">
        <v>1401</v>
      </c>
      <c r="M159" t="s">
        <v>47</v>
      </c>
    </row>
    <row r="160" spans="1:13" x14ac:dyDescent="0.35">
      <c r="A160" s="6">
        <v>45345</v>
      </c>
      <c r="B160" t="s">
        <v>1268</v>
      </c>
      <c r="C160" t="s">
        <v>59</v>
      </c>
      <c r="D160">
        <v>3</v>
      </c>
      <c r="E160">
        <v>16</v>
      </c>
      <c r="F160">
        <v>3</v>
      </c>
      <c r="I160" t="s">
        <v>47</v>
      </c>
      <c r="J160" t="s">
        <v>48</v>
      </c>
    </row>
    <row r="161" spans="1:13" x14ac:dyDescent="0.35">
      <c r="A161" s="6">
        <v>45345</v>
      </c>
      <c r="B161" t="s">
        <v>1310</v>
      </c>
      <c r="C161" t="s">
        <v>55</v>
      </c>
      <c r="D161" t="s">
        <v>62</v>
      </c>
      <c r="E161">
        <v>6</v>
      </c>
      <c r="F161">
        <v>1</v>
      </c>
      <c r="I161" t="s">
        <v>47</v>
      </c>
      <c r="J161" t="s">
        <v>48</v>
      </c>
    </row>
    <row r="162" spans="1:13" x14ac:dyDescent="0.35">
      <c r="A162" s="6">
        <v>45345</v>
      </c>
      <c r="B162" t="s">
        <v>1145</v>
      </c>
      <c r="C162" t="s">
        <v>64</v>
      </c>
      <c r="D162" t="s">
        <v>585</v>
      </c>
      <c r="E162">
        <v>14</v>
      </c>
      <c r="F162">
        <v>3</v>
      </c>
      <c r="I162" t="s">
        <v>47</v>
      </c>
      <c r="J162" t="s">
        <v>48</v>
      </c>
    </row>
    <row r="163" spans="1:13" x14ac:dyDescent="0.35">
      <c r="A163" s="6">
        <v>45345</v>
      </c>
      <c r="B163" t="s">
        <v>1311</v>
      </c>
      <c r="C163" t="s">
        <v>55</v>
      </c>
      <c r="D163" t="s">
        <v>1254</v>
      </c>
      <c r="E163">
        <v>18</v>
      </c>
      <c r="F163">
        <v>2</v>
      </c>
      <c r="I163" t="s">
        <v>47</v>
      </c>
      <c r="J163" t="s">
        <v>48</v>
      </c>
    </row>
    <row r="164" spans="1:13" x14ac:dyDescent="0.35">
      <c r="A164" s="6">
        <v>45345</v>
      </c>
      <c r="B164" t="s">
        <v>1311</v>
      </c>
      <c r="C164" t="s">
        <v>55</v>
      </c>
      <c r="D164" t="s">
        <v>1254</v>
      </c>
      <c r="E164">
        <v>18</v>
      </c>
      <c r="F164">
        <v>2</v>
      </c>
      <c r="I164" t="s">
        <v>47</v>
      </c>
      <c r="J164" t="s">
        <v>48</v>
      </c>
    </row>
    <row r="165" spans="1:13" x14ac:dyDescent="0.35">
      <c r="A165" s="6">
        <v>45345</v>
      </c>
      <c r="B165" t="s">
        <v>247</v>
      </c>
      <c r="C165" t="s">
        <v>53</v>
      </c>
      <c r="D165" t="s">
        <v>249</v>
      </c>
      <c r="E165">
        <v>6</v>
      </c>
      <c r="F165">
        <v>2</v>
      </c>
      <c r="I165" t="s">
        <v>47</v>
      </c>
      <c r="J165" t="s">
        <v>48</v>
      </c>
      <c r="M165" t="s">
        <v>47</v>
      </c>
    </row>
    <row r="166" spans="1:13" x14ac:dyDescent="0.35">
      <c r="A166" s="6">
        <v>45348</v>
      </c>
      <c r="B166" t="s">
        <v>157</v>
      </c>
      <c r="C166" t="s">
        <v>55</v>
      </c>
      <c r="D166" t="s">
        <v>930</v>
      </c>
      <c r="E166">
        <v>22</v>
      </c>
      <c r="F166">
        <v>1</v>
      </c>
      <c r="I166" t="s">
        <v>47</v>
      </c>
      <c r="J166" t="s">
        <v>48</v>
      </c>
      <c r="M166" t="s">
        <v>47</v>
      </c>
    </row>
    <row r="167" spans="1:13" x14ac:dyDescent="0.35">
      <c r="A167" s="6">
        <v>45348</v>
      </c>
      <c r="B167" t="s">
        <v>1315</v>
      </c>
      <c r="C167" t="s">
        <v>74</v>
      </c>
      <c r="D167">
        <v>10</v>
      </c>
      <c r="E167">
        <v>21</v>
      </c>
      <c r="F167">
        <v>2</v>
      </c>
      <c r="I167" t="s">
        <v>47</v>
      </c>
      <c r="J167" t="s">
        <v>48</v>
      </c>
    </row>
    <row r="168" spans="1:13" x14ac:dyDescent="0.35">
      <c r="A168" s="6">
        <v>45348</v>
      </c>
      <c r="B168" t="s">
        <v>1315</v>
      </c>
      <c r="C168" t="s">
        <v>74</v>
      </c>
      <c r="D168">
        <v>10</v>
      </c>
      <c r="E168">
        <v>21</v>
      </c>
      <c r="F168">
        <v>2</v>
      </c>
      <c r="I168" t="s">
        <v>47</v>
      </c>
      <c r="J168" t="s">
        <v>48</v>
      </c>
    </row>
    <row r="169" spans="1:13" x14ac:dyDescent="0.35">
      <c r="A169" s="6">
        <v>45348</v>
      </c>
      <c r="B169" t="s">
        <v>70</v>
      </c>
      <c r="C169" t="s">
        <v>59</v>
      </c>
      <c r="D169" s="11" t="s">
        <v>1318</v>
      </c>
      <c r="E169">
        <v>21</v>
      </c>
      <c r="F169">
        <v>2</v>
      </c>
      <c r="I169" t="s">
        <v>47</v>
      </c>
      <c r="J169" t="s">
        <v>48</v>
      </c>
      <c r="M169" t="s">
        <v>47</v>
      </c>
    </row>
    <row r="170" spans="1:13" x14ac:dyDescent="0.35">
      <c r="A170" s="6">
        <v>45348</v>
      </c>
      <c r="B170" t="s">
        <v>1316</v>
      </c>
      <c r="C170" t="s">
        <v>64</v>
      </c>
      <c r="D170" s="11" t="s">
        <v>585</v>
      </c>
      <c r="E170">
        <v>19</v>
      </c>
      <c r="F170">
        <v>4</v>
      </c>
      <c r="I170" t="s">
        <v>47</v>
      </c>
      <c r="J170" t="s">
        <v>48</v>
      </c>
      <c r="M170" t="s">
        <v>47</v>
      </c>
    </row>
    <row r="171" spans="1:13" x14ac:dyDescent="0.35">
      <c r="A171" s="6">
        <v>45349</v>
      </c>
      <c r="B171" t="s">
        <v>1103</v>
      </c>
      <c r="C171" t="s">
        <v>64</v>
      </c>
      <c r="D171" t="s">
        <v>585</v>
      </c>
      <c r="E171">
        <v>15</v>
      </c>
      <c r="F171">
        <v>3</v>
      </c>
      <c r="G171" t="s">
        <v>1299</v>
      </c>
      <c r="L171" t="s">
        <v>47</v>
      </c>
      <c r="M171" t="s">
        <v>47</v>
      </c>
    </row>
    <row r="172" spans="1:13" x14ac:dyDescent="0.35">
      <c r="A172" s="6">
        <v>45349</v>
      </c>
      <c r="B172" t="s">
        <v>758</v>
      </c>
      <c r="C172" t="s">
        <v>115</v>
      </c>
      <c r="D172" t="s">
        <v>890</v>
      </c>
      <c r="E172">
        <v>19</v>
      </c>
      <c r="F172">
        <v>2</v>
      </c>
      <c r="I172" t="s">
        <v>47</v>
      </c>
      <c r="J172" t="s">
        <v>48</v>
      </c>
      <c r="M172" t="s">
        <v>47</v>
      </c>
    </row>
    <row r="173" spans="1:13" x14ac:dyDescent="0.35">
      <c r="A173" s="6">
        <v>45349</v>
      </c>
      <c r="B173" t="s">
        <v>758</v>
      </c>
      <c r="C173" t="s">
        <v>115</v>
      </c>
      <c r="D173" t="s">
        <v>890</v>
      </c>
      <c r="E173">
        <v>19</v>
      </c>
      <c r="F173">
        <v>2</v>
      </c>
      <c r="I173" t="s">
        <v>47</v>
      </c>
      <c r="J173" t="s">
        <v>48</v>
      </c>
      <c r="M173" t="s">
        <v>47</v>
      </c>
    </row>
    <row r="174" spans="1:13" x14ac:dyDescent="0.35">
      <c r="A174" s="6">
        <v>45349</v>
      </c>
      <c r="B174" t="s">
        <v>321</v>
      </c>
      <c r="C174" t="s">
        <v>55</v>
      </c>
      <c r="D174" t="s">
        <v>1254</v>
      </c>
      <c r="E174">
        <v>19</v>
      </c>
      <c r="F174">
        <v>2</v>
      </c>
      <c r="I174" t="s">
        <v>47</v>
      </c>
      <c r="J174" t="s">
        <v>48</v>
      </c>
    </row>
    <row r="175" spans="1:13" x14ac:dyDescent="0.35">
      <c r="A175" s="6">
        <v>45349</v>
      </c>
      <c r="B175" t="s">
        <v>1305</v>
      </c>
      <c r="C175" t="s">
        <v>115</v>
      </c>
      <c r="D175" t="s">
        <v>353</v>
      </c>
      <c r="E175">
        <v>18</v>
      </c>
      <c r="F175">
        <v>1</v>
      </c>
      <c r="I175" t="s">
        <v>47</v>
      </c>
      <c r="J175" t="s">
        <v>48</v>
      </c>
    </row>
    <row r="176" spans="1:13" x14ac:dyDescent="0.35">
      <c r="A176" s="6">
        <v>45349</v>
      </c>
      <c r="B176" t="s">
        <v>1305</v>
      </c>
      <c r="C176" t="s">
        <v>115</v>
      </c>
      <c r="D176" t="s">
        <v>353</v>
      </c>
      <c r="E176">
        <v>18</v>
      </c>
      <c r="F176">
        <v>1</v>
      </c>
      <c r="I176" t="s">
        <v>47</v>
      </c>
      <c r="J176" t="s">
        <v>48</v>
      </c>
    </row>
    <row r="177" spans="1:13" x14ac:dyDescent="0.35">
      <c r="A177" s="6">
        <v>45349</v>
      </c>
      <c r="B177" t="s">
        <v>1312</v>
      </c>
      <c r="C177" t="s">
        <v>115</v>
      </c>
      <c r="D177">
        <v>9</v>
      </c>
      <c r="E177">
        <v>9</v>
      </c>
      <c r="F177">
        <v>3</v>
      </c>
      <c r="I177" t="s">
        <v>47</v>
      </c>
      <c r="J177" t="s">
        <v>48</v>
      </c>
    </row>
    <row r="178" spans="1:13" x14ac:dyDescent="0.35">
      <c r="A178" s="6">
        <v>45349</v>
      </c>
      <c r="B178" t="s">
        <v>1038</v>
      </c>
      <c r="C178" t="s">
        <v>64</v>
      </c>
      <c r="D178" t="s">
        <v>585</v>
      </c>
      <c r="E178">
        <v>2</v>
      </c>
      <c r="F178">
        <v>1</v>
      </c>
      <c r="I178" t="s">
        <v>47</v>
      </c>
      <c r="J178" t="s">
        <v>48</v>
      </c>
      <c r="M178" t="s">
        <v>47</v>
      </c>
    </row>
    <row r="179" spans="1:13" x14ac:dyDescent="0.35">
      <c r="A179" s="6">
        <v>45349</v>
      </c>
      <c r="B179" t="s">
        <v>925</v>
      </c>
      <c r="C179" t="s">
        <v>55</v>
      </c>
      <c r="D179" t="s">
        <v>1255</v>
      </c>
      <c r="E179">
        <v>22</v>
      </c>
      <c r="F179">
        <v>2</v>
      </c>
      <c r="I179" t="s">
        <v>47</v>
      </c>
    </row>
    <row r="180" spans="1:13" x14ac:dyDescent="0.35">
      <c r="A180" s="6">
        <v>45349</v>
      </c>
      <c r="B180" t="s">
        <v>1313</v>
      </c>
      <c r="C180" t="s">
        <v>64</v>
      </c>
      <c r="D180" t="s">
        <v>585</v>
      </c>
      <c r="E180">
        <v>14</v>
      </c>
      <c r="F180">
        <v>2</v>
      </c>
      <c r="I180" t="s">
        <v>47</v>
      </c>
      <c r="J180" t="s">
        <v>48</v>
      </c>
      <c r="M180" t="s">
        <v>47</v>
      </c>
    </row>
    <row r="181" spans="1:13" x14ac:dyDescent="0.35">
      <c r="A181" s="6">
        <v>45349</v>
      </c>
      <c r="B181" t="s">
        <v>1314</v>
      </c>
      <c r="C181" t="s">
        <v>55</v>
      </c>
      <c r="D181" t="s">
        <v>1278</v>
      </c>
      <c r="E181">
        <v>14</v>
      </c>
      <c r="F181">
        <v>2</v>
      </c>
      <c r="H181" t="s">
        <v>47</v>
      </c>
      <c r="M181" t="s">
        <v>47</v>
      </c>
    </row>
    <row r="182" spans="1:13" x14ac:dyDescent="0.35">
      <c r="A182" s="6">
        <v>45350</v>
      </c>
      <c r="B182" t="s">
        <v>61</v>
      </c>
      <c r="C182" t="s">
        <v>55</v>
      </c>
      <c r="D182" t="s">
        <v>1255</v>
      </c>
      <c r="E182">
        <v>22</v>
      </c>
      <c r="F182">
        <v>2</v>
      </c>
      <c r="I182" t="s">
        <v>47</v>
      </c>
      <c r="J182" t="s">
        <v>48</v>
      </c>
      <c r="M182" t="s">
        <v>47</v>
      </c>
    </row>
    <row r="183" spans="1:13" x14ac:dyDescent="0.35">
      <c r="A183" s="6">
        <v>45350</v>
      </c>
      <c r="B183" t="s">
        <v>61</v>
      </c>
      <c r="C183" t="s">
        <v>55</v>
      </c>
      <c r="D183" t="s">
        <v>1255</v>
      </c>
      <c r="E183">
        <v>22</v>
      </c>
      <c r="F183">
        <v>2</v>
      </c>
      <c r="I183" t="s">
        <v>47</v>
      </c>
      <c r="J183" t="s">
        <v>48</v>
      </c>
      <c r="M183" t="s">
        <v>47</v>
      </c>
    </row>
    <row r="184" spans="1:13" x14ac:dyDescent="0.35">
      <c r="A184" s="6">
        <v>45350</v>
      </c>
      <c r="B184" t="s">
        <v>61</v>
      </c>
      <c r="C184" t="s">
        <v>55</v>
      </c>
      <c r="D184" t="s">
        <v>1255</v>
      </c>
      <c r="E184">
        <v>22</v>
      </c>
      <c r="F184">
        <v>2</v>
      </c>
      <c r="I184" t="s">
        <v>47</v>
      </c>
      <c r="J184" t="s">
        <v>48</v>
      </c>
      <c r="M184" t="s">
        <v>47</v>
      </c>
    </row>
    <row r="185" spans="1:13" x14ac:dyDescent="0.35">
      <c r="A185" s="6">
        <v>45350</v>
      </c>
      <c r="B185" t="s">
        <v>1306</v>
      </c>
      <c r="C185" t="s">
        <v>115</v>
      </c>
      <c r="D185" t="s">
        <v>311</v>
      </c>
      <c r="E185">
        <v>5</v>
      </c>
      <c r="F185">
        <v>2</v>
      </c>
      <c r="I185" t="s">
        <v>47</v>
      </c>
      <c r="J185" t="s">
        <v>48</v>
      </c>
    </row>
    <row r="186" spans="1:13" x14ac:dyDescent="0.35">
      <c r="A186" s="6">
        <v>45350</v>
      </c>
      <c r="B186" t="s">
        <v>1302</v>
      </c>
      <c r="C186" t="s">
        <v>115</v>
      </c>
      <c r="D186">
        <v>7</v>
      </c>
      <c r="E186">
        <v>5</v>
      </c>
      <c r="F186">
        <v>2</v>
      </c>
      <c r="I186" t="s">
        <v>47</v>
      </c>
      <c r="J186" t="s">
        <v>48</v>
      </c>
    </row>
    <row r="187" spans="1:13" x14ac:dyDescent="0.35">
      <c r="A187" s="6">
        <v>45350</v>
      </c>
      <c r="B187" t="s">
        <v>1307</v>
      </c>
      <c r="C187" t="s">
        <v>115</v>
      </c>
      <c r="D187">
        <v>9</v>
      </c>
      <c r="E187">
        <v>21</v>
      </c>
      <c r="F187">
        <v>2</v>
      </c>
      <c r="I187" t="s">
        <v>47</v>
      </c>
      <c r="J187" t="s">
        <v>48</v>
      </c>
    </row>
    <row r="188" spans="1:13" x14ac:dyDescent="0.35">
      <c r="A188" s="6">
        <v>45350</v>
      </c>
      <c r="B188" t="s">
        <v>1408</v>
      </c>
      <c r="C188" t="s">
        <v>284</v>
      </c>
      <c r="D188" t="s">
        <v>183</v>
      </c>
      <c r="E188">
        <v>18</v>
      </c>
      <c r="F188">
        <v>2</v>
      </c>
      <c r="I188" t="s">
        <v>47</v>
      </c>
    </row>
    <row r="189" spans="1:13" x14ac:dyDescent="0.35">
      <c r="A189" s="6">
        <v>45351</v>
      </c>
      <c r="B189" t="s">
        <v>141</v>
      </c>
      <c r="C189" t="s">
        <v>115</v>
      </c>
      <c r="D189">
        <v>7</v>
      </c>
      <c r="E189">
        <v>4</v>
      </c>
      <c r="F189">
        <v>2</v>
      </c>
      <c r="I189" t="s">
        <v>47</v>
      </c>
      <c r="J189" t="s">
        <v>48</v>
      </c>
      <c r="M189" t="s">
        <v>47</v>
      </c>
    </row>
    <row r="190" spans="1:13" x14ac:dyDescent="0.35">
      <c r="A190" s="6">
        <v>45351</v>
      </c>
      <c r="B190" t="s">
        <v>1308</v>
      </c>
      <c r="C190" t="s">
        <v>55</v>
      </c>
      <c r="D190" t="s">
        <v>1254</v>
      </c>
      <c r="E190">
        <v>15</v>
      </c>
      <c r="F190">
        <v>3</v>
      </c>
      <c r="I190" t="s">
        <v>47</v>
      </c>
      <c r="J190" t="s">
        <v>48</v>
      </c>
    </row>
    <row r="191" spans="1:13" x14ac:dyDescent="0.35">
      <c r="A191" s="6">
        <v>45352</v>
      </c>
      <c r="B191" t="s">
        <v>1008</v>
      </c>
      <c r="C191" t="s">
        <v>64</v>
      </c>
      <c r="D191" t="s">
        <v>585</v>
      </c>
      <c r="E191">
        <v>8</v>
      </c>
      <c r="F191">
        <v>2</v>
      </c>
      <c r="I191" t="s">
        <v>47</v>
      </c>
      <c r="J191" t="s">
        <v>48</v>
      </c>
      <c r="M191" t="s">
        <v>47</v>
      </c>
    </row>
    <row r="192" spans="1:13" x14ac:dyDescent="0.35">
      <c r="A192" s="6">
        <v>45352</v>
      </c>
      <c r="B192" t="s">
        <v>61</v>
      </c>
      <c r="C192" t="s">
        <v>55</v>
      </c>
      <c r="D192" t="s">
        <v>1309</v>
      </c>
      <c r="E192">
        <v>21</v>
      </c>
      <c r="F192">
        <v>1</v>
      </c>
      <c r="I192" t="s">
        <v>47</v>
      </c>
      <c r="M192" t="s">
        <v>47</v>
      </c>
    </row>
    <row r="193" spans="1:13" x14ac:dyDescent="0.35">
      <c r="A193" s="6">
        <v>45352</v>
      </c>
      <c r="B193" t="s">
        <v>1008</v>
      </c>
      <c r="C193" t="s">
        <v>64</v>
      </c>
      <c r="D193" t="s">
        <v>585</v>
      </c>
      <c r="E193">
        <v>9</v>
      </c>
      <c r="F193">
        <v>2</v>
      </c>
      <c r="G193" t="s">
        <v>1299</v>
      </c>
      <c r="M193" t="s">
        <v>47</v>
      </c>
    </row>
    <row r="194" spans="1:13" x14ac:dyDescent="0.35">
      <c r="A194" s="6">
        <v>45355</v>
      </c>
      <c r="B194" t="s">
        <v>982</v>
      </c>
      <c r="C194" t="s">
        <v>53</v>
      </c>
      <c r="D194">
        <v>6</v>
      </c>
      <c r="E194">
        <v>17</v>
      </c>
      <c r="F194">
        <v>2</v>
      </c>
      <c r="G194" t="s">
        <v>35</v>
      </c>
    </row>
    <row r="195" spans="1:13" x14ac:dyDescent="0.35">
      <c r="A195" s="6">
        <v>45355</v>
      </c>
      <c r="B195" t="s">
        <v>171</v>
      </c>
      <c r="C195" t="s">
        <v>55</v>
      </c>
      <c r="D195" t="s">
        <v>1295</v>
      </c>
      <c r="E195">
        <v>11</v>
      </c>
      <c r="F195">
        <v>2</v>
      </c>
      <c r="I195" t="s">
        <v>47</v>
      </c>
      <c r="J195" t="s">
        <v>48</v>
      </c>
    </row>
    <row r="196" spans="1:13" x14ac:dyDescent="0.35">
      <c r="A196" s="6">
        <v>45356</v>
      </c>
      <c r="B196" t="s">
        <v>1301</v>
      </c>
      <c r="C196" t="s">
        <v>55</v>
      </c>
      <c r="D196" t="s">
        <v>930</v>
      </c>
      <c r="E196">
        <v>8</v>
      </c>
      <c r="F196">
        <v>2</v>
      </c>
      <c r="I196" t="s">
        <v>47</v>
      </c>
      <c r="J196" t="s">
        <v>48</v>
      </c>
    </row>
    <row r="197" spans="1:13" x14ac:dyDescent="0.35">
      <c r="A197" s="6">
        <v>45356</v>
      </c>
      <c r="B197" t="s">
        <v>61</v>
      </c>
      <c r="C197" t="s">
        <v>55</v>
      </c>
      <c r="D197" t="s">
        <v>1255</v>
      </c>
      <c r="E197">
        <v>18</v>
      </c>
      <c r="F197">
        <v>1</v>
      </c>
      <c r="I197" t="s">
        <v>47</v>
      </c>
      <c r="J197" t="s">
        <v>48</v>
      </c>
      <c r="M197" t="s">
        <v>47</v>
      </c>
    </row>
    <row r="198" spans="1:13" x14ac:dyDescent="0.35">
      <c r="A198" s="6">
        <v>45356</v>
      </c>
      <c r="B198" t="s">
        <v>123</v>
      </c>
      <c r="C198" t="s">
        <v>55</v>
      </c>
      <c r="D198" t="s">
        <v>1254</v>
      </c>
      <c r="E198">
        <v>30</v>
      </c>
      <c r="F198">
        <v>1</v>
      </c>
      <c r="I198" t="s">
        <v>47</v>
      </c>
      <c r="J198" t="s">
        <v>48</v>
      </c>
    </row>
    <row r="199" spans="1:13" x14ac:dyDescent="0.35">
      <c r="A199" s="6">
        <v>45356</v>
      </c>
      <c r="B199" t="s">
        <v>123</v>
      </c>
      <c r="C199" t="s">
        <v>55</v>
      </c>
      <c r="D199" t="s">
        <v>1254</v>
      </c>
      <c r="E199">
        <v>24</v>
      </c>
      <c r="F199">
        <v>2</v>
      </c>
      <c r="I199" t="s">
        <v>47</v>
      </c>
      <c r="J199" t="s">
        <v>48</v>
      </c>
    </row>
    <row r="200" spans="1:13" x14ac:dyDescent="0.35">
      <c r="A200" s="6">
        <v>45356</v>
      </c>
      <c r="B200" t="s">
        <v>1241</v>
      </c>
      <c r="C200" t="s">
        <v>55</v>
      </c>
      <c r="D200" t="s">
        <v>978</v>
      </c>
      <c r="E200">
        <v>26</v>
      </c>
      <c r="F200">
        <v>1</v>
      </c>
      <c r="H200" t="s">
        <v>47</v>
      </c>
      <c r="M200" t="s">
        <v>47</v>
      </c>
    </row>
    <row r="201" spans="1:13" x14ac:dyDescent="0.35">
      <c r="A201" s="6">
        <v>45356</v>
      </c>
      <c r="B201" t="s">
        <v>1241</v>
      </c>
      <c r="C201" t="s">
        <v>55</v>
      </c>
      <c r="D201" t="s">
        <v>978</v>
      </c>
      <c r="E201">
        <v>25</v>
      </c>
      <c r="F201">
        <v>1</v>
      </c>
      <c r="H201" t="s">
        <v>47</v>
      </c>
      <c r="M201" t="s">
        <v>47</v>
      </c>
    </row>
    <row r="202" spans="1:13" x14ac:dyDescent="0.35">
      <c r="A202" s="6">
        <v>45357</v>
      </c>
      <c r="B202" t="s">
        <v>1246</v>
      </c>
      <c r="C202" t="s">
        <v>53</v>
      </c>
      <c r="D202">
        <v>4</v>
      </c>
      <c r="E202">
        <v>25</v>
      </c>
      <c r="F202">
        <v>1</v>
      </c>
      <c r="G202" t="s">
        <v>34</v>
      </c>
      <c r="L202" t="s">
        <v>47</v>
      </c>
      <c r="M202" t="s">
        <v>47</v>
      </c>
    </row>
    <row r="203" spans="1:13" x14ac:dyDescent="0.35">
      <c r="A203" s="6">
        <v>45357</v>
      </c>
      <c r="B203" t="s">
        <v>1246</v>
      </c>
      <c r="C203" t="s">
        <v>53</v>
      </c>
      <c r="D203">
        <v>4</v>
      </c>
      <c r="E203">
        <v>25</v>
      </c>
      <c r="F203">
        <v>1</v>
      </c>
      <c r="G203" t="s">
        <v>34</v>
      </c>
      <c r="L203" t="s">
        <v>47</v>
      </c>
      <c r="M203" t="s">
        <v>47</v>
      </c>
    </row>
    <row r="204" spans="1:13" x14ac:dyDescent="0.35">
      <c r="A204" s="6">
        <v>45357</v>
      </c>
      <c r="B204" t="s">
        <v>1246</v>
      </c>
      <c r="C204" t="s">
        <v>53</v>
      </c>
      <c r="D204">
        <v>4</v>
      </c>
      <c r="E204">
        <v>25</v>
      </c>
      <c r="F204">
        <v>1</v>
      </c>
      <c r="G204" t="s">
        <v>34</v>
      </c>
      <c r="L204" t="s">
        <v>47</v>
      </c>
      <c r="M204" t="s">
        <v>47</v>
      </c>
    </row>
    <row r="205" spans="1:13" x14ac:dyDescent="0.35">
      <c r="A205" s="6">
        <v>45357</v>
      </c>
      <c r="B205" t="s">
        <v>1302</v>
      </c>
      <c r="C205" t="s">
        <v>53</v>
      </c>
      <c r="D205">
        <v>5</v>
      </c>
      <c r="E205">
        <v>23</v>
      </c>
      <c r="F205">
        <v>2</v>
      </c>
      <c r="I205" t="s">
        <v>47</v>
      </c>
      <c r="J205" t="s">
        <v>48</v>
      </c>
    </row>
    <row r="206" spans="1:13" x14ac:dyDescent="0.35">
      <c r="A206" s="6">
        <v>45357</v>
      </c>
      <c r="B206" t="s">
        <v>1303</v>
      </c>
      <c r="C206" t="s">
        <v>55</v>
      </c>
      <c r="D206" t="s">
        <v>1076</v>
      </c>
      <c r="E206">
        <v>14</v>
      </c>
      <c r="F206">
        <v>1</v>
      </c>
      <c r="I206" t="s">
        <v>47</v>
      </c>
      <c r="J206" t="s">
        <v>48</v>
      </c>
    </row>
    <row r="207" spans="1:13" x14ac:dyDescent="0.35">
      <c r="A207" s="6">
        <v>45357</v>
      </c>
      <c r="B207" t="s">
        <v>1304</v>
      </c>
      <c r="C207" t="s">
        <v>115</v>
      </c>
      <c r="D207">
        <v>9</v>
      </c>
      <c r="E207">
        <v>31</v>
      </c>
      <c r="F207">
        <v>3</v>
      </c>
      <c r="I207" t="s">
        <v>47</v>
      </c>
      <c r="J207" t="s">
        <v>48</v>
      </c>
    </row>
    <row r="208" spans="1:13" x14ac:dyDescent="0.35">
      <c r="A208" s="6">
        <v>45357</v>
      </c>
      <c r="B208" t="s">
        <v>138</v>
      </c>
      <c r="C208" t="s">
        <v>115</v>
      </c>
      <c r="D208">
        <v>8</v>
      </c>
      <c r="E208">
        <v>25</v>
      </c>
      <c r="F208">
        <v>1</v>
      </c>
      <c r="G208" t="s">
        <v>34</v>
      </c>
      <c r="L208" t="s">
        <v>47</v>
      </c>
      <c r="M208" t="s">
        <v>47</v>
      </c>
    </row>
    <row r="209" spans="1:13" x14ac:dyDescent="0.35">
      <c r="A209" s="6">
        <v>45358</v>
      </c>
      <c r="B209" t="s">
        <v>104</v>
      </c>
      <c r="C209" t="s">
        <v>1266</v>
      </c>
      <c r="E209">
        <v>6</v>
      </c>
      <c r="F209">
        <v>1</v>
      </c>
      <c r="G209" t="s">
        <v>1267</v>
      </c>
      <c r="M209" t="s">
        <v>47</v>
      </c>
    </row>
    <row r="210" spans="1:13" x14ac:dyDescent="0.35">
      <c r="A210" s="6">
        <v>45358</v>
      </c>
      <c r="B210" t="s">
        <v>123</v>
      </c>
      <c r="C210" t="s">
        <v>55</v>
      </c>
      <c r="D210" t="s">
        <v>1254</v>
      </c>
      <c r="E210">
        <v>27</v>
      </c>
      <c r="F210">
        <v>2</v>
      </c>
      <c r="H210" t="s">
        <v>47</v>
      </c>
    </row>
    <row r="211" spans="1:13" x14ac:dyDescent="0.35">
      <c r="A211" s="6">
        <v>45358</v>
      </c>
      <c r="B211" t="s">
        <v>123</v>
      </c>
      <c r="C211" t="s">
        <v>55</v>
      </c>
      <c r="D211" t="s">
        <v>1254</v>
      </c>
      <c r="E211">
        <v>27</v>
      </c>
      <c r="F211">
        <v>2</v>
      </c>
      <c r="I211" t="s">
        <v>47</v>
      </c>
      <c r="J211" t="s">
        <v>48</v>
      </c>
    </row>
    <row r="212" spans="1:13" x14ac:dyDescent="0.35">
      <c r="A212" s="6">
        <v>45358</v>
      </c>
      <c r="B212" t="s">
        <v>123</v>
      </c>
      <c r="C212" t="s">
        <v>55</v>
      </c>
      <c r="D212" t="s">
        <v>1254</v>
      </c>
      <c r="E212">
        <v>20</v>
      </c>
      <c r="F212">
        <v>2</v>
      </c>
      <c r="I212" t="s">
        <v>47</v>
      </c>
      <c r="J212" t="s">
        <v>48</v>
      </c>
    </row>
    <row r="213" spans="1:13" x14ac:dyDescent="0.35">
      <c r="A213" s="6">
        <v>45358</v>
      </c>
      <c r="B213" t="s">
        <v>1325</v>
      </c>
      <c r="C213" t="s">
        <v>225</v>
      </c>
      <c r="D213" t="s">
        <v>1326</v>
      </c>
      <c r="E213">
        <v>18</v>
      </c>
      <c r="F213">
        <v>10</v>
      </c>
      <c r="G213" t="s">
        <v>1250</v>
      </c>
    </row>
    <row r="214" spans="1:13" x14ac:dyDescent="0.35">
      <c r="A214" s="6">
        <v>45358</v>
      </c>
      <c r="B214" t="s">
        <v>1354</v>
      </c>
      <c r="C214" t="s">
        <v>53</v>
      </c>
      <c r="D214" t="s">
        <v>370</v>
      </c>
      <c r="E214">
        <v>10</v>
      </c>
      <c r="F214">
        <v>1</v>
      </c>
      <c r="I214" t="s">
        <v>47</v>
      </c>
      <c r="J214" t="s">
        <v>48</v>
      </c>
      <c r="M214" t="s">
        <v>47</v>
      </c>
    </row>
    <row r="215" spans="1:13" x14ac:dyDescent="0.35">
      <c r="A215" s="6">
        <v>45358</v>
      </c>
      <c r="B215" t="s">
        <v>54</v>
      </c>
      <c r="C215" t="s">
        <v>55</v>
      </c>
      <c r="D215" t="s">
        <v>1254</v>
      </c>
      <c r="E215">
        <v>27</v>
      </c>
      <c r="F215">
        <v>1</v>
      </c>
      <c r="I215" t="s">
        <v>47</v>
      </c>
      <c r="J215" t="s">
        <v>48</v>
      </c>
      <c r="M215" t="s">
        <v>47</v>
      </c>
    </row>
    <row r="216" spans="1:13" x14ac:dyDescent="0.35">
      <c r="A216" s="6">
        <v>45358</v>
      </c>
      <c r="B216" t="s">
        <v>318</v>
      </c>
      <c r="C216" t="s">
        <v>115</v>
      </c>
      <c r="D216">
        <v>7</v>
      </c>
      <c r="E216">
        <v>22</v>
      </c>
      <c r="F216">
        <v>2</v>
      </c>
      <c r="I216" t="s">
        <v>47</v>
      </c>
      <c r="J216" t="s">
        <v>48</v>
      </c>
    </row>
    <row r="217" spans="1:13" x14ac:dyDescent="0.35">
      <c r="A217" s="6">
        <v>45358</v>
      </c>
      <c r="B217" t="s">
        <v>212</v>
      </c>
      <c r="C217" t="s">
        <v>55</v>
      </c>
      <c r="D217" t="s">
        <v>1004</v>
      </c>
      <c r="E217">
        <v>28</v>
      </c>
      <c r="F217">
        <v>1</v>
      </c>
      <c r="I217" t="s">
        <v>47</v>
      </c>
      <c r="J217" t="s">
        <v>450</v>
      </c>
      <c r="M217" t="s">
        <v>47</v>
      </c>
    </row>
    <row r="218" spans="1:13" x14ac:dyDescent="0.35">
      <c r="A218" s="6">
        <v>45358</v>
      </c>
      <c r="B218" t="s">
        <v>1355</v>
      </c>
      <c r="C218" t="s">
        <v>55</v>
      </c>
      <c r="D218" t="s">
        <v>1356</v>
      </c>
      <c r="E218">
        <v>5</v>
      </c>
      <c r="F218">
        <v>1</v>
      </c>
      <c r="H218" t="s">
        <v>47</v>
      </c>
    </row>
    <row r="219" spans="1:13" x14ac:dyDescent="0.35">
      <c r="A219" s="6">
        <v>45359</v>
      </c>
      <c r="B219" t="s">
        <v>157</v>
      </c>
      <c r="C219" t="s">
        <v>55</v>
      </c>
      <c r="D219" t="s">
        <v>1254</v>
      </c>
      <c r="E219">
        <v>21</v>
      </c>
      <c r="F219">
        <v>1</v>
      </c>
      <c r="I219" t="s">
        <v>47</v>
      </c>
      <c r="J219" t="s">
        <v>48</v>
      </c>
      <c r="M219" t="s">
        <v>47</v>
      </c>
    </row>
    <row r="220" spans="1:13" x14ac:dyDescent="0.35">
      <c r="A220" s="6">
        <v>45359</v>
      </c>
      <c r="B220" t="s">
        <v>1344</v>
      </c>
      <c r="C220" t="s">
        <v>55</v>
      </c>
      <c r="D220" t="s">
        <v>1285</v>
      </c>
      <c r="E220">
        <v>3</v>
      </c>
      <c r="F220">
        <v>1</v>
      </c>
      <c r="I220" t="s">
        <v>47</v>
      </c>
      <c r="J220" t="s">
        <v>450</v>
      </c>
      <c r="M220" t="s">
        <v>47</v>
      </c>
    </row>
    <row r="221" spans="1:13" x14ac:dyDescent="0.35">
      <c r="A221" s="6">
        <v>45359</v>
      </c>
      <c r="B221" t="s">
        <v>171</v>
      </c>
      <c r="C221" t="s">
        <v>55</v>
      </c>
      <c r="D221" t="s">
        <v>1262</v>
      </c>
      <c r="E221">
        <v>26</v>
      </c>
      <c r="F221">
        <v>1</v>
      </c>
      <c r="I221" t="s">
        <v>47</v>
      </c>
      <c r="M221" t="s">
        <v>47</v>
      </c>
    </row>
    <row r="222" spans="1:13" x14ac:dyDescent="0.35">
      <c r="A222" s="6">
        <v>45359</v>
      </c>
      <c r="B222" t="s">
        <v>1345</v>
      </c>
      <c r="C222" t="s">
        <v>1266</v>
      </c>
      <c r="D222" t="s">
        <v>1278</v>
      </c>
      <c r="E222">
        <v>9</v>
      </c>
      <c r="F222">
        <v>1</v>
      </c>
      <c r="I222" t="s">
        <v>47</v>
      </c>
      <c r="J222" t="s">
        <v>48</v>
      </c>
      <c r="M222" t="s">
        <v>47</v>
      </c>
    </row>
    <row r="223" spans="1:13" x14ac:dyDescent="0.35">
      <c r="A223" s="6">
        <v>45362</v>
      </c>
      <c r="B223" t="s">
        <v>1379</v>
      </c>
      <c r="C223" t="s">
        <v>55</v>
      </c>
      <c r="D223" t="s">
        <v>158</v>
      </c>
      <c r="E223">
        <v>9</v>
      </c>
      <c r="F223">
        <v>2</v>
      </c>
      <c r="I223" t="s">
        <v>47</v>
      </c>
      <c r="J223" t="s">
        <v>48</v>
      </c>
    </row>
    <row r="224" spans="1:13" x14ac:dyDescent="0.35">
      <c r="A224" s="6">
        <v>45363</v>
      </c>
      <c r="B224" t="s">
        <v>1041</v>
      </c>
      <c r="C224" t="s">
        <v>59</v>
      </c>
      <c r="D224">
        <v>3</v>
      </c>
      <c r="E224">
        <v>7</v>
      </c>
      <c r="F224">
        <v>2</v>
      </c>
      <c r="I224" t="s">
        <v>47</v>
      </c>
      <c r="J224" t="s">
        <v>48</v>
      </c>
    </row>
    <row r="225" spans="1:13" x14ac:dyDescent="0.35">
      <c r="A225" s="6">
        <v>45363</v>
      </c>
      <c r="B225" t="s">
        <v>1371</v>
      </c>
      <c r="C225" t="s">
        <v>64</v>
      </c>
      <c r="D225" t="s">
        <v>585</v>
      </c>
      <c r="E225">
        <v>13</v>
      </c>
      <c r="F225">
        <v>2</v>
      </c>
      <c r="I225" t="s">
        <v>47</v>
      </c>
      <c r="J225" t="s">
        <v>48</v>
      </c>
      <c r="M225" t="s">
        <v>47</v>
      </c>
    </row>
    <row r="226" spans="1:13" x14ac:dyDescent="0.35">
      <c r="A226" s="6">
        <v>45363</v>
      </c>
      <c r="B226" t="s">
        <v>1364</v>
      </c>
      <c r="C226" t="s">
        <v>115</v>
      </c>
      <c r="D226">
        <v>8</v>
      </c>
      <c r="E226">
        <v>16</v>
      </c>
      <c r="F226">
        <v>2</v>
      </c>
      <c r="I226" t="s">
        <v>47</v>
      </c>
      <c r="J226" t="s">
        <v>48</v>
      </c>
    </row>
    <row r="227" spans="1:13" x14ac:dyDescent="0.35">
      <c r="A227" s="6">
        <v>45364</v>
      </c>
      <c r="B227" t="s">
        <v>1327</v>
      </c>
      <c r="C227" t="s">
        <v>53</v>
      </c>
      <c r="D227">
        <v>4</v>
      </c>
      <c r="E227">
        <v>24</v>
      </c>
      <c r="F227">
        <v>2</v>
      </c>
      <c r="G227" t="s">
        <v>37</v>
      </c>
    </row>
    <row r="228" spans="1:13" x14ac:dyDescent="0.35">
      <c r="A228" s="6">
        <v>45364</v>
      </c>
      <c r="B228" t="s">
        <v>1327</v>
      </c>
      <c r="C228" t="s">
        <v>53</v>
      </c>
      <c r="D228">
        <v>4</v>
      </c>
      <c r="E228">
        <v>24</v>
      </c>
      <c r="F228">
        <v>2</v>
      </c>
      <c r="G228" t="s">
        <v>35</v>
      </c>
    </row>
    <row r="229" spans="1:13" x14ac:dyDescent="0.35">
      <c r="A229" s="6">
        <v>45364</v>
      </c>
      <c r="B229" t="s">
        <v>1328</v>
      </c>
      <c r="C229" t="s">
        <v>115</v>
      </c>
      <c r="D229">
        <v>8</v>
      </c>
      <c r="E229">
        <v>23</v>
      </c>
      <c r="F229">
        <v>2</v>
      </c>
      <c r="G229" t="s">
        <v>34</v>
      </c>
    </row>
    <row r="230" spans="1:13" x14ac:dyDescent="0.35">
      <c r="A230" s="6">
        <v>45364</v>
      </c>
      <c r="B230" t="s">
        <v>1328</v>
      </c>
      <c r="C230" t="s">
        <v>115</v>
      </c>
      <c r="D230">
        <v>8</v>
      </c>
      <c r="E230">
        <v>23</v>
      </c>
      <c r="F230">
        <v>2</v>
      </c>
      <c r="G230" t="s">
        <v>34</v>
      </c>
    </row>
    <row r="231" spans="1:13" x14ac:dyDescent="0.35">
      <c r="A231" s="6">
        <v>45364</v>
      </c>
      <c r="B231" t="s">
        <v>1328</v>
      </c>
      <c r="C231" t="s">
        <v>115</v>
      </c>
      <c r="D231">
        <v>8</v>
      </c>
      <c r="E231">
        <v>23</v>
      </c>
      <c r="F231">
        <v>2</v>
      </c>
      <c r="G231" t="s">
        <v>34</v>
      </c>
    </row>
    <row r="232" spans="1:13" x14ac:dyDescent="0.35">
      <c r="A232" s="6">
        <v>45364</v>
      </c>
      <c r="B232" t="s">
        <v>1328</v>
      </c>
      <c r="C232" t="s">
        <v>115</v>
      </c>
      <c r="D232">
        <v>8</v>
      </c>
      <c r="E232">
        <v>23</v>
      </c>
      <c r="F232">
        <v>2</v>
      </c>
      <c r="H232" t="s">
        <v>47</v>
      </c>
    </row>
    <row r="233" spans="1:13" x14ac:dyDescent="0.35">
      <c r="A233" s="6">
        <v>45364</v>
      </c>
      <c r="B233" t="s">
        <v>1126</v>
      </c>
      <c r="C233" t="s">
        <v>55</v>
      </c>
      <c r="D233" t="s">
        <v>1365</v>
      </c>
      <c r="E233">
        <v>28</v>
      </c>
      <c r="F233">
        <v>3</v>
      </c>
      <c r="I233" t="s">
        <v>47</v>
      </c>
      <c r="J233" t="s">
        <v>48</v>
      </c>
    </row>
    <row r="234" spans="1:13" x14ac:dyDescent="0.35">
      <c r="A234" s="6">
        <v>45364</v>
      </c>
      <c r="B234" t="s">
        <v>1327</v>
      </c>
      <c r="C234" t="s">
        <v>53</v>
      </c>
      <c r="E234">
        <v>25</v>
      </c>
      <c r="F234">
        <v>2</v>
      </c>
      <c r="I234" t="s">
        <v>47</v>
      </c>
    </row>
    <row r="235" spans="1:13" x14ac:dyDescent="0.35">
      <c r="A235" s="6">
        <v>45364</v>
      </c>
      <c r="B235" t="s">
        <v>1021</v>
      </c>
      <c r="C235" t="s">
        <v>115</v>
      </c>
      <c r="D235">
        <v>9</v>
      </c>
      <c r="E235">
        <v>29</v>
      </c>
      <c r="F235">
        <v>2</v>
      </c>
      <c r="I235" t="s">
        <v>47</v>
      </c>
      <c r="J235" t="s">
        <v>48</v>
      </c>
    </row>
    <row r="236" spans="1:13" x14ac:dyDescent="0.35">
      <c r="A236" s="6">
        <v>45364</v>
      </c>
      <c r="B236" t="s">
        <v>1021</v>
      </c>
      <c r="C236" t="s">
        <v>115</v>
      </c>
      <c r="D236">
        <v>9</v>
      </c>
      <c r="E236">
        <v>29</v>
      </c>
      <c r="F236">
        <v>2</v>
      </c>
      <c r="I236" t="s">
        <v>47</v>
      </c>
      <c r="J236" t="s">
        <v>48</v>
      </c>
    </row>
    <row r="237" spans="1:13" x14ac:dyDescent="0.35">
      <c r="A237" s="6">
        <v>45364</v>
      </c>
      <c r="B237" t="s">
        <v>1137</v>
      </c>
      <c r="C237" t="s">
        <v>53</v>
      </c>
      <c r="E237">
        <v>4</v>
      </c>
      <c r="F237">
        <v>4</v>
      </c>
      <c r="I237" t="s">
        <v>47</v>
      </c>
      <c r="J237" t="s">
        <v>48</v>
      </c>
      <c r="K237" t="s">
        <v>47</v>
      </c>
    </row>
    <row r="238" spans="1:13" x14ac:dyDescent="0.35">
      <c r="A238" s="6">
        <v>45364</v>
      </c>
      <c r="B238" t="s">
        <v>1363</v>
      </c>
      <c r="C238" t="s">
        <v>64</v>
      </c>
      <c r="D238" t="s">
        <v>585</v>
      </c>
      <c r="E238">
        <v>10</v>
      </c>
      <c r="F238">
        <v>2</v>
      </c>
      <c r="I238" t="s">
        <v>47</v>
      </c>
      <c r="J238" t="s">
        <v>48</v>
      </c>
    </row>
    <row r="239" spans="1:13" x14ac:dyDescent="0.35">
      <c r="A239" s="6">
        <v>45364</v>
      </c>
      <c r="B239" t="s">
        <v>1366</v>
      </c>
      <c r="C239" t="s">
        <v>115</v>
      </c>
      <c r="D239" t="s">
        <v>353</v>
      </c>
      <c r="E239">
        <v>27</v>
      </c>
      <c r="F239">
        <v>4</v>
      </c>
      <c r="I239" t="s">
        <v>47</v>
      </c>
      <c r="J239" t="s">
        <v>48</v>
      </c>
    </row>
    <row r="240" spans="1:13" x14ac:dyDescent="0.35">
      <c r="A240" s="6">
        <v>45364</v>
      </c>
      <c r="B240" t="s">
        <v>1367</v>
      </c>
      <c r="C240" t="s">
        <v>1266</v>
      </c>
      <c r="E240">
        <v>5</v>
      </c>
      <c r="F240">
        <v>1</v>
      </c>
      <c r="I240" t="s">
        <v>47</v>
      </c>
      <c r="J240" t="s">
        <v>48</v>
      </c>
    </row>
    <row r="241" spans="1:13" x14ac:dyDescent="0.35">
      <c r="A241" s="6">
        <v>45364</v>
      </c>
      <c r="B241" t="s">
        <v>138</v>
      </c>
      <c r="C241" t="s">
        <v>115</v>
      </c>
      <c r="D241">
        <v>8</v>
      </c>
      <c r="E241">
        <v>26</v>
      </c>
      <c r="F241">
        <v>1</v>
      </c>
      <c r="G241" t="s">
        <v>34</v>
      </c>
      <c r="L241" t="s">
        <v>47</v>
      </c>
      <c r="M241" t="s">
        <v>47</v>
      </c>
    </row>
    <row r="242" spans="1:13" x14ac:dyDescent="0.35">
      <c r="A242" s="6">
        <v>45365</v>
      </c>
      <c r="B242" t="s">
        <v>461</v>
      </c>
      <c r="C242" t="s">
        <v>53</v>
      </c>
      <c r="D242" t="s">
        <v>486</v>
      </c>
      <c r="E242">
        <v>34</v>
      </c>
      <c r="F242">
        <v>7</v>
      </c>
      <c r="I242" t="s">
        <v>47</v>
      </c>
      <c r="J242" t="s">
        <v>48</v>
      </c>
      <c r="M242" t="s">
        <v>47</v>
      </c>
    </row>
    <row r="243" spans="1:13" x14ac:dyDescent="0.35">
      <c r="A243" s="6">
        <v>45365</v>
      </c>
      <c r="B243" t="s">
        <v>1269</v>
      </c>
      <c r="C243" t="s">
        <v>55</v>
      </c>
      <c r="D243" t="s">
        <v>1254</v>
      </c>
      <c r="E243">
        <v>35</v>
      </c>
      <c r="F243">
        <v>2</v>
      </c>
      <c r="I243" t="s">
        <v>47</v>
      </c>
      <c r="J243" t="s">
        <v>48</v>
      </c>
    </row>
    <row r="244" spans="1:13" x14ac:dyDescent="0.35">
      <c r="A244" s="6">
        <v>45366</v>
      </c>
      <c r="B244" t="s">
        <v>489</v>
      </c>
      <c r="C244" t="s">
        <v>59</v>
      </c>
      <c r="D244">
        <v>1</v>
      </c>
      <c r="E244">
        <v>25</v>
      </c>
      <c r="F244">
        <v>2</v>
      </c>
      <c r="G244" t="s">
        <v>1250</v>
      </c>
      <c r="L244" t="s">
        <v>47</v>
      </c>
      <c r="M244" t="s">
        <v>47</v>
      </c>
    </row>
    <row r="245" spans="1:13" x14ac:dyDescent="0.35">
      <c r="A245" s="6">
        <v>45366</v>
      </c>
      <c r="B245" t="s">
        <v>1343</v>
      </c>
      <c r="C245" t="s">
        <v>1266</v>
      </c>
      <c r="E245">
        <v>6</v>
      </c>
      <c r="F245">
        <v>2</v>
      </c>
      <c r="I245" t="s">
        <v>47</v>
      </c>
      <c r="J245" t="s">
        <v>48</v>
      </c>
    </row>
    <row r="246" spans="1:13" x14ac:dyDescent="0.35">
      <c r="A246" s="6">
        <v>45366</v>
      </c>
      <c r="B246" t="s">
        <v>224</v>
      </c>
      <c r="C246" t="s">
        <v>55</v>
      </c>
      <c r="D246" t="s">
        <v>1254</v>
      </c>
      <c r="E246">
        <v>24</v>
      </c>
      <c r="F246">
        <v>3</v>
      </c>
      <c r="I246" t="s">
        <v>47</v>
      </c>
      <c r="J246" t="s">
        <v>48</v>
      </c>
    </row>
    <row r="247" spans="1:13" x14ac:dyDescent="0.35">
      <c r="A247" s="6">
        <v>45366</v>
      </c>
      <c r="B247" t="s">
        <v>63</v>
      </c>
      <c r="C247" t="s">
        <v>64</v>
      </c>
      <c r="D247" t="s">
        <v>585</v>
      </c>
      <c r="E247">
        <v>11</v>
      </c>
      <c r="F247">
        <v>2</v>
      </c>
      <c r="I247" t="s">
        <v>47</v>
      </c>
      <c r="J247" t="s">
        <v>48</v>
      </c>
      <c r="M247" t="s">
        <v>47</v>
      </c>
    </row>
    <row r="248" spans="1:13" x14ac:dyDescent="0.35">
      <c r="A248" s="6">
        <v>45369</v>
      </c>
      <c r="B248" t="s">
        <v>1375</v>
      </c>
      <c r="C248" t="s">
        <v>55</v>
      </c>
      <c r="D248" t="s">
        <v>930</v>
      </c>
      <c r="E248">
        <v>29</v>
      </c>
      <c r="F248">
        <v>4</v>
      </c>
      <c r="I248" t="s">
        <v>47</v>
      </c>
      <c r="J248" t="s">
        <v>48</v>
      </c>
    </row>
    <row r="249" spans="1:13" x14ac:dyDescent="0.35">
      <c r="A249" s="6">
        <v>45369</v>
      </c>
      <c r="B249" t="s">
        <v>1345</v>
      </c>
      <c r="C249" t="s">
        <v>1266</v>
      </c>
      <c r="D249" t="s">
        <v>1278</v>
      </c>
      <c r="E249">
        <v>25</v>
      </c>
      <c r="F249">
        <v>1</v>
      </c>
      <c r="I249" t="s">
        <v>47</v>
      </c>
      <c r="M249" t="s">
        <v>47</v>
      </c>
    </row>
    <row r="250" spans="1:13" x14ac:dyDescent="0.35">
      <c r="A250" s="6">
        <v>45369</v>
      </c>
      <c r="B250" t="s">
        <v>1376</v>
      </c>
      <c r="C250" t="s">
        <v>115</v>
      </c>
      <c r="D250">
        <v>10</v>
      </c>
      <c r="E250">
        <v>28</v>
      </c>
      <c r="F250">
        <v>2</v>
      </c>
      <c r="I250" t="s">
        <v>47</v>
      </c>
      <c r="J250" t="s">
        <v>48</v>
      </c>
    </row>
    <row r="251" spans="1:13" x14ac:dyDescent="0.35">
      <c r="A251" s="6">
        <v>45369</v>
      </c>
      <c r="B251" t="s">
        <v>1377</v>
      </c>
      <c r="C251" t="s">
        <v>115</v>
      </c>
      <c r="D251">
        <v>9</v>
      </c>
      <c r="E251">
        <v>23</v>
      </c>
      <c r="F251">
        <v>2</v>
      </c>
      <c r="I251" t="s">
        <v>47</v>
      </c>
      <c r="J251" t="s">
        <v>48</v>
      </c>
    </row>
    <row r="252" spans="1:13" x14ac:dyDescent="0.35">
      <c r="A252" s="6">
        <v>45369</v>
      </c>
      <c r="B252" t="s">
        <v>1378</v>
      </c>
      <c r="C252" t="s">
        <v>115</v>
      </c>
      <c r="D252">
        <v>7</v>
      </c>
      <c r="E252">
        <v>33</v>
      </c>
      <c r="F252">
        <v>5</v>
      </c>
      <c r="I252" t="s">
        <v>47</v>
      </c>
      <c r="J252" t="s">
        <v>48</v>
      </c>
    </row>
    <row r="253" spans="1:13" x14ac:dyDescent="0.35">
      <c r="A253" s="6">
        <v>45369</v>
      </c>
      <c r="B253" t="s">
        <v>235</v>
      </c>
      <c r="C253" t="s">
        <v>55</v>
      </c>
      <c r="D253" t="s">
        <v>1254</v>
      </c>
      <c r="E253">
        <v>23</v>
      </c>
      <c r="F253">
        <v>1</v>
      </c>
      <c r="I253" t="s">
        <v>47</v>
      </c>
      <c r="J253" t="s">
        <v>48</v>
      </c>
    </row>
    <row r="254" spans="1:13" x14ac:dyDescent="0.35">
      <c r="A254" s="6">
        <v>45369</v>
      </c>
      <c r="B254" t="s">
        <v>235</v>
      </c>
      <c r="C254" t="s">
        <v>55</v>
      </c>
      <c r="D254" t="s">
        <v>1254</v>
      </c>
      <c r="E254">
        <v>23</v>
      </c>
      <c r="F254">
        <v>1</v>
      </c>
      <c r="I254" t="s">
        <v>47</v>
      </c>
      <c r="J254" t="s">
        <v>48</v>
      </c>
    </row>
    <row r="255" spans="1:13" x14ac:dyDescent="0.35">
      <c r="A255" s="6">
        <v>45369</v>
      </c>
      <c r="B255" t="s">
        <v>1360</v>
      </c>
      <c r="C255" t="s">
        <v>115</v>
      </c>
      <c r="D255" t="s">
        <v>486</v>
      </c>
      <c r="E255">
        <v>19</v>
      </c>
      <c r="F255">
        <v>1</v>
      </c>
      <c r="I255" t="s">
        <v>47</v>
      </c>
      <c r="J255" t="s">
        <v>48</v>
      </c>
      <c r="M255" t="s">
        <v>47</v>
      </c>
    </row>
    <row r="256" spans="1:13" x14ac:dyDescent="0.35">
      <c r="A256" s="6">
        <v>45369</v>
      </c>
      <c r="B256" t="s">
        <v>1360</v>
      </c>
      <c r="C256" t="s">
        <v>115</v>
      </c>
      <c r="D256" t="s">
        <v>486</v>
      </c>
      <c r="E256">
        <v>19</v>
      </c>
      <c r="F256">
        <v>1</v>
      </c>
      <c r="I256" t="s">
        <v>47</v>
      </c>
      <c r="J256" t="s">
        <v>48</v>
      </c>
      <c r="M256" t="s">
        <v>47</v>
      </c>
    </row>
    <row r="257" spans="1:13" x14ac:dyDescent="0.35">
      <c r="A257" s="6">
        <v>45369</v>
      </c>
      <c r="B257" t="s">
        <v>70</v>
      </c>
      <c r="C257" t="s">
        <v>115</v>
      </c>
      <c r="D257">
        <v>8</v>
      </c>
      <c r="E257">
        <v>21</v>
      </c>
      <c r="F257">
        <v>2</v>
      </c>
      <c r="I257" t="s">
        <v>47</v>
      </c>
      <c r="J257" t="s">
        <v>48</v>
      </c>
      <c r="M257" t="s">
        <v>47</v>
      </c>
    </row>
    <row r="258" spans="1:13" x14ac:dyDescent="0.35">
      <c r="A258" s="6">
        <v>45369</v>
      </c>
      <c r="B258" t="s">
        <v>70</v>
      </c>
      <c r="C258" t="s">
        <v>115</v>
      </c>
      <c r="D258">
        <v>8</v>
      </c>
      <c r="E258">
        <v>21</v>
      </c>
      <c r="F258">
        <v>2</v>
      </c>
      <c r="I258" t="s">
        <v>47</v>
      </c>
      <c r="J258" t="s">
        <v>48</v>
      </c>
      <c r="M258" t="s">
        <v>47</v>
      </c>
    </row>
    <row r="259" spans="1:13" x14ac:dyDescent="0.35">
      <c r="A259" s="6">
        <v>45369</v>
      </c>
      <c r="B259" t="s">
        <v>1380</v>
      </c>
      <c r="C259" t="s">
        <v>55</v>
      </c>
      <c r="E259">
        <v>6</v>
      </c>
      <c r="F259">
        <v>1</v>
      </c>
      <c r="I259" t="s">
        <v>47</v>
      </c>
      <c r="J259" t="s">
        <v>48</v>
      </c>
    </row>
    <row r="260" spans="1:13" x14ac:dyDescent="0.35">
      <c r="A260" s="6">
        <v>45369</v>
      </c>
      <c r="B260" t="s">
        <v>1165</v>
      </c>
      <c r="C260" t="s">
        <v>53</v>
      </c>
      <c r="D260">
        <v>5</v>
      </c>
      <c r="E260">
        <v>27</v>
      </c>
      <c r="F260">
        <v>3</v>
      </c>
      <c r="I260" t="s">
        <v>47</v>
      </c>
      <c r="J260" t="s">
        <v>360</v>
      </c>
      <c r="M260" t="s">
        <v>47</v>
      </c>
    </row>
    <row r="261" spans="1:13" x14ac:dyDescent="0.35">
      <c r="A261" s="6">
        <v>45369</v>
      </c>
      <c r="B261" t="s">
        <v>512</v>
      </c>
      <c r="C261" t="s">
        <v>115</v>
      </c>
      <c r="D261">
        <v>7</v>
      </c>
      <c r="E261">
        <v>26</v>
      </c>
      <c r="F261">
        <v>4</v>
      </c>
      <c r="I261" t="s">
        <v>47</v>
      </c>
      <c r="J261" t="s">
        <v>48</v>
      </c>
      <c r="M261" t="s">
        <v>47</v>
      </c>
    </row>
    <row r="262" spans="1:13" x14ac:dyDescent="0.35">
      <c r="A262" s="6">
        <v>45370</v>
      </c>
      <c r="B262" t="s">
        <v>347</v>
      </c>
      <c r="C262" t="s">
        <v>53</v>
      </c>
      <c r="D262">
        <v>6</v>
      </c>
      <c r="E262">
        <v>20</v>
      </c>
      <c r="F262">
        <v>1</v>
      </c>
      <c r="G262" t="s">
        <v>37</v>
      </c>
      <c r="L262" t="s">
        <v>47</v>
      </c>
      <c r="M262" t="s">
        <v>47</v>
      </c>
    </row>
    <row r="263" spans="1:13" x14ac:dyDescent="0.35">
      <c r="A263" s="6">
        <v>45370</v>
      </c>
      <c r="B263" t="s">
        <v>1165</v>
      </c>
      <c r="C263" t="s">
        <v>53</v>
      </c>
      <c r="D263">
        <v>6</v>
      </c>
      <c r="E263">
        <v>22</v>
      </c>
      <c r="F263">
        <v>2</v>
      </c>
      <c r="G263" t="s">
        <v>35</v>
      </c>
      <c r="L263" t="s">
        <v>47</v>
      </c>
      <c r="M263" t="s">
        <v>47</v>
      </c>
    </row>
    <row r="264" spans="1:13" x14ac:dyDescent="0.35">
      <c r="A264" s="6">
        <v>45370</v>
      </c>
      <c r="B264" t="s">
        <v>1368</v>
      </c>
      <c r="C264" t="s">
        <v>53</v>
      </c>
      <c r="D264">
        <v>6</v>
      </c>
      <c r="E264">
        <v>32</v>
      </c>
      <c r="F264">
        <v>3</v>
      </c>
      <c r="I264" t="s">
        <v>47</v>
      </c>
      <c r="J264" t="s">
        <v>705</v>
      </c>
    </row>
    <row r="265" spans="1:13" x14ac:dyDescent="0.35">
      <c r="A265" s="6">
        <v>45370</v>
      </c>
      <c r="B265" t="s">
        <v>483</v>
      </c>
      <c r="C265" t="s">
        <v>115</v>
      </c>
      <c r="D265">
        <v>7</v>
      </c>
      <c r="E265">
        <v>31</v>
      </c>
      <c r="F265">
        <v>1</v>
      </c>
      <c r="I265" t="s">
        <v>47</v>
      </c>
      <c r="J265" t="s">
        <v>1369</v>
      </c>
    </row>
    <row r="266" spans="1:13" x14ac:dyDescent="0.35">
      <c r="A266" s="6">
        <v>45370</v>
      </c>
      <c r="B266" t="s">
        <v>483</v>
      </c>
      <c r="C266" t="s">
        <v>115</v>
      </c>
      <c r="D266">
        <v>7</v>
      </c>
      <c r="E266">
        <v>31</v>
      </c>
      <c r="F266">
        <v>1</v>
      </c>
      <c r="I266" t="s">
        <v>47</v>
      </c>
      <c r="J266" t="s">
        <v>1292</v>
      </c>
    </row>
    <row r="267" spans="1:13" x14ac:dyDescent="0.35">
      <c r="A267" s="6">
        <v>45370</v>
      </c>
      <c r="B267" t="s">
        <v>483</v>
      </c>
      <c r="C267" t="s">
        <v>115</v>
      </c>
      <c r="D267">
        <v>7</v>
      </c>
      <c r="E267">
        <v>31</v>
      </c>
      <c r="F267">
        <v>1</v>
      </c>
      <c r="I267" t="s">
        <v>47</v>
      </c>
      <c r="J267" t="s">
        <v>48</v>
      </c>
    </row>
    <row r="268" spans="1:13" x14ac:dyDescent="0.35">
      <c r="A268" s="6">
        <v>45370</v>
      </c>
      <c r="B268" t="s">
        <v>1370</v>
      </c>
      <c r="C268" t="s">
        <v>74</v>
      </c>
      <c r="D268">
        <v>10</v>
      </c>
      <c r="E268">
        <v>36</v>
      </c>
      <c r="F268">
        <v>4</v>
      </c>
      <c r="I268" t="s">
        <v>47</v>
      </c>
      <c r="J268" t="s">
        <v>48</v>
      </c>
    </row>
    <row r="269" spans="1:13" x14ac:dyDescent="0.35">
      <c r="A269" s="6">
        <v>45370</v>
      </c>
      <c r="B269" t="s">
        <v>1372</v>
      </c>
      <c r="C269" t="s">
        <v>64</v>
      </c>
      <c r="D269" t="s">
        <v>585</v>
      </c>
      <c r="E269">
        <v>7</v>
      </c>
      <c r="F269">
        <v>2</v>
      </c>
      <c r="I269" t="s">
        <v>47</v>
      </c>
      <c r="J269" t="s">
        <v>48</v>
      </c>
      <c r="M269" t="s">
        <v>47</v>
      </c>
    </row>
    <row r="270" spans="1:13" x14ac:dyDescent="0.35">
      <c r="A270" s="6">
        <v>45370</v>
      </c>
      <c r="B270" t="s">
        <v>1373</v>
      </c>
      <c r="C270" t="s">
        <v>115</v>
      </c>
      <c r="D270">
        <v>7</v>
      </c>
      <c r="E270">
        <v>22</v>
      </c>
      <c r="F270">
        <v>2</v>
      </c>
      <c r="I270" t="s">
        <v>47</v>
      </c>
      <c r="J270" t="s">
        <v>1374</v>
      </c>
    </row>
    <row r="271" spans="1:13" x14ac:dyDescent="0.35">
      <c r="A271" s="6">
        <v>45370</v>
      </c>
      <c r="B271" t="s">
        <v>1373</v>
      </c>
      <c r="C271" t="s">
        <v>115</v>
      </c>
      <c r="D271">
        <v>7</v>
      </c>
      <c r="E271">
        <v>22</v>
      </c>
      <c r="F271">
        <v>2</v>
      </c>
      <c r="I271" t="s">
        <v>47</v>
      </c>
      <c r="J271" t="s">
        <v>705</v>
      </c>
    </row>
    <row r="272" spans="1:13" x14ac:dyDescent="0.35">
      <c r="A272" s="6">
        <v>45370</v>
      </c>
      <c r="B272" t="s">
        <v>347</v>
      </c>
      <c r="C272" t="s">
        <v>53</v>
      </c>
      <c r="D272">
        <v>6</v>
      </c>
      <c r="E272">
        <v>23</v>
      </c>
      <c r="F272">
        <v>1</v>
      </c>
      <c r="I272" t="s">
        <v>47</v>
      </c>
      <c r="J272" t="s">
        <v>705</v>
      </c>
      <c r="M272" t="s">
        <v>47</v>
      </c>
    </row>
    <row r="273" spans="1:13" x14ac:dyDescent="0.35">
      <c r="A273" s="6">
        <v>45370</v>
      </c>
      <c r="B273" t="s">
        <v>1360</v>
      </c>
      <c r="C273" t="s">
        <v>115</v>
      </c>
      <c r="D273" t="s">
        <v>486</v>
      </c>
      <c r="E273">
        <v>18</v>
      </c>
      <c r="F273">
        <v>2</v>
      </c>
      <c r="I273" t="s">
        <v>47</v>
      </c>
      <c r="J273" t="s">
        <v>48</v>
      </c>
      <c r="M273" t="s">
        <v>47</v>
      </c>
    </row>
    <row r="274" spans="1:13" x14ac:dyDescent="0.35">
      <c r="A274" s="6">
        <v>45370</v>
      </c>
      <c r="B274" t="s">
        <v>1360</v>
      </c>
      <c r="C274" t="s">
        <v>115</v>
      </c>
      <c r="D274" t="s">
        <v>486</v>
      </c>
      <c r="E274">
        <v>18</v>
      </c>
      <c r="F274">
        <v>2</v>
      </c>
      <c r="I274" t="s">
        <v>47</v>
      </c>
      <c r="J274" t="s">
        <v>48</v>
      </c>
      <c r="M274" t="s">
        <v>47</v>
      </c>
    </row>
    <row r="275" spans="1:13" x14ac:dyDescent="0.35">
      <c r="A275" s="6">
        <v>45370</v>
      </c>
      <c r="B275" t="s">
        <v>1165</v>
      </c>
      <c r="C275" t="s">
        <v>59</v>
      </c>
      <c r="D275">
        <v>2</v>
      </c>
      <c r="E275">
        <v>27</v>
      </c>
      <c r="F275">
        <v>6</v>
      </c>
      <c r="I275" t="s">
        <v>47</v>
      </c>
      <c r="J275" t="s">
        <v>48</v>
      </c>
      <c r="M275" t="s">
        <v>47</v>
      </c>
    </row>
    <row r="276" spans="1:13" x14ac:dyDescent="0.35">
      <c r="A276" s="6">
        <v>45371</v>
      </c>
      <c r="B276" t="s">
        <v>1329</v>
      </c>
      <c r="C276" t="s">
        <v>121</v>
      </c>
      <c r="D276">
        <v>0</v>
      </c>
      <c r="E276">
        <v>18</v>
      </c>
      <c r="F276">
        <v>1</v>
      </c>
      <c r="G276" t="s">
        <v>39</v>
      </c>
    </row>
    <row r="277" spans="1:13" x14ac:dyDescent="0.35">
      <c r="A277" s="6">
        <v>45371</v>
      </c>
      <c r="B277" t="s">
        <v>1329</v>
      </c>
      <c r="C277" t="s">
        <v>121</v>
      </c>
      <c r="D277">
        <v>1</v>
      </c>
      <c r="E277">
        <v>16</v>
      </c>
      <c r="F277">
        <v>1</v>
      </c>
      <c r="G277" t="s">
        <v>39</v>
      </c>
    </row>
    <row r="278" spans="1:13" x14ac:dyDescent="0.35">
      <c r="A278" s="6">
        <v>45371</v>
      </c>
      <c r="B278" t="s">
        <v>236</v>
      </c>
      <c r="C278" t="s">
        <v>55</v>
      </c>
      <c r="D278" t="s">
        <v>1254</v>
      </c>
      <c r="E278">
        <v>24</v>
      </c>
      <c r="F278">
        <v>1</v>
      </c>
      <c r="I278" t="s">
        <v>47</v>
      </c>
      <c r="J278" t="s">
        <v>48</v>
      </c>
      <c r="M278" t="s">
        <v>47</v>
      </c>
    </row>
    <row r="279" spans="1:13" x14ac:dyDescent="0.35">
      <c r="A279" s="6">
        <v>45371</v>
      </c>
      <c r="B279" t="s">
        <v>1357</v>
      </c>
      <c r="C279" t="s">
        <v>284</v>
      </c>
      <c r="D279">
        <v>6</v>
      </c>
      <c r="E279">
        <v>24</v>
      </c>
      <c r="F279">
        <v>3</v>
      </c>
      <c r="I279" t="s">
        <v>47</v>
      </c>
      <c r="J279" t="s">
        <v>1358</v>
      </c>
    </row>
    <row r="280" spans="1:13" x14ac:dyDescent="0.35">
      <c r="A280" s="6">
        <v>45371</v>
      </c>
      <c r="B280" t="s">
        <v>898</v>
      </c>
      <c r="C280" t="s">
        <v>284</v>
      </c>
      <c r="D280" t="s">
        <v>890</v>
      </c>
      <c r="E280">
        <v>24</v>
      </c>
      <c r="F280">
        <v>1</v>
      </c>
      <c r="I280" t="s">
        <v>47</v>
      </c>
      <c r="J280" t="s">
        <v>48</v>
      </c>
      <c r="M280" t="s">
        <v>47</v>
      </c>
    </row>
    <row r="281" spans="1:13" x14ac:dyDescent="0.35">
      <c r="A281" s="6">
        <v>45371</v>
      </c>
      <c r="B281" t="s">
        <v>1359</v>
      </c>
      <c r="C281" t="s">
        <v>50</v>
      </c>
      <c r="D281">
        <v>10</v>
      </c>
      <c r="E281">
        <v>1</v>
      </c>
      <c r="F281">
        <v>1</v>
      </c>
      <c r="I281" t="s">
        <v>47</v>
      </c>
      <c r="J281" t="s">
        <v>48</v>
      </c>
    </row>
    <row r="282" spans="1:13" x14ac:dyDescent="0.35">
      <c r="A282" s="6">
        <v>45371</v>
      </c>
      <c r="B282" t="s">
        <v>1360</v>
      </c>
      <c r="C282" t="s">
        <v>115</v>
      </c>
      <c r="D282" t="s">
        <v>486</v>
      </c>
      <c r="E282">
        <v>35</v>
      </c>
      <c r="F282">
        <v>3</v>
      </c>
      <c r="I282" t="s">
        <v>47</v>
      </c>
      <c r="J282" t="s">
        <v>48</v>
      </c>
      <c r="M282" t="s">
        <v>47</v>
      </c>
    </row>
    <row r="283" spans="1:13" x14ac:dyDescent="0.35">
      <c r="A283" s="6">
        <v>45371</v>
      </c>
      <c r="B283" t="s">
        <v>1361</v>
      </c>
      <c r="C283" t="s">
        <v>74</v>
      </c>
      <c r="D283" t="s">
        <v>129</v>
      </c>
      <c r="E283">
        <v>9</v>
      </c>
      <c r="F283">
        <v>2</v>
      </c>
      <c r="I283" t="s">
        <v>47</v>
      </c>
      <c r="J283" t="s">
        <v>48</v>
      </c>
      <c r="M283" t="s">
        <v>47</v>
      </c>
    </row>
    <row r="284" spans="1:13" x14ac:dyDescent="0.35">
      <c r="A284" s="6">
        <v>45371</v>
      </c>
      <c r="B284" t="s">
        <v>1362</v>
      </c>
      <c r="C284" t="s">
        <v>64</v>
      </c>
      <c r="D284" t="s">
        <v>585</v>
      </c>
      <c r="E284">
        <v>14</v>
      </c>
      <c r="F284">
        <v>3</v>
      </c>
      <c r="I284" t="s">
        <v>47</v>
      </c>
      <c r="J284" t="s">
        <v>48</v>
      </c>
      <c r="M284" t="s">
        <v>47</v>
      </c>
    </row>
    <row r="285" spans="1:13" x14ac:dyDescent="0.35">
      <c r="A285" s="6">
        <v>45371</v>
      </c>
      <c r="B285" t="s">
        <v>1363</v>
      </c>
      <c r="C285" t="s">
        <v>64</v>
      </c>
      <c r="D285" t="s">
        <v>585</v>
      </c>
      <c r="E285">
        <v>11</v>
      </c>
      <c r="F285">
        <v>3</v>
      </c>
      <c r="I285" t="s">
        <v>47</v>
      </c>
      <c r="M285" t="s">
        <v>47</v>
      </c>
    </row>
    <row r="286" spans="1:13" x14ac:dyDescent="0.35">
      <c r="A286" s="6">
        <v>45371</v>
      </c>
      <c r="B286" t="s">
        <v>1265</v>
      </c>
      <c r="C286" t="s">
        <v>115</v>
      </c>
      <c r="D286">
        <v>7</v>
      </c>
      <c r="E286">
        <v>6</v>
      </c>
      <c r="F286">
        <v>2</v>
      </c>
      <c r="I286" t="s">
        <v>47</v>
      </c>
      <c r="J286" t="s">
        <v>48</v>
      </c>
      <c r="M286" t="s">
        <v>47</v>
      </c>
    </row>
    <row r="287" spans="1:13" x14ac:dyDescent="0.35">
      <c r="A287" s="6">
        <v>45371</v>
      </c>
      <c r="B287" t="s">
        <v>1165</v>
      </c>
      <c r="C287" t="s">
        <v>53</v>
      </c>
      <c r="E287">
        <v>22</v>
      </c>
      <c r="F287">
        <v>2</v>
      </c>
      <c r="H287" t="s">
        <v>47</v>
      </c>
      <c r="M287" t="s">
        <v>47</v>
      </c>
    </row>
    <row r="288" spans="1:13" x14ac:dyDescent="0.35">
      <c r="A288" s="6">
        <v>45371</v>
      </c>
      <c r="B288" t="s">
        <v>1364</v>
      </c>
      <c r="C288" t="s">
        <v>115</v>
      </c>
      <c r="D288">
        <v>8</v>
      </c>
      <c r="E288">
        <v>17</v>
      </c>
      <c r="F288">
        <v>2</v>
      </c>
      <c r="I288" t="s">
        <v>47</v>
      </c>
      <c r="J288" t="s">
        <v>48</v>
      </c>
    </row>
    <row r="289" spans="1:13" x14ac:dyDescent="0.35">
      <c r="A289" s="6">
        <v>45371</v>
      </c>
      <c r="B289" t="s">
        <v>1169</v>
      </c>
      <c r="C289" t="s">
        <v>55</v>
      </c>
      <c r="D289" t="s">
        <v>978</v>
      </c>
      <c r="E289">
        <v>22</v>
      </c>
      <c r="F289">
        <v>1</v>
      </c>
      <c r="I289" t="s">
        <v>47</v>
      </c>
      <c r="J289" t="s">
        <v>48</v>
      </c>
    </row>
    <row r="290" spans="1:13" x14ac:dyDescent="0.35">
      <c r="A290" s="6">
        <v>45371</v>
      </c>
      <c r="B290" t="s">
        <v>1169</v>
      </c>
      <c r="C290" t="s">
        <v>55</v>
      </c>
      <c r="D290" t="s">
        <v>978</v>
      </c>
      <c r="E290">
        <v>22</v>
      </c>
      <c r="F290">
        <v>1</v>
      </c>
      <c r="I290" t="s">
        <v>47</v>
      </c>
      <c r="J290" t="s">
        <v>48</v>
      </c>
    </row>
    <row r="291" spans="1:13" x14ac:dyDescent="0.35">
      <c r="A291" s="6">
        <v>45371</v>
      </c>
      <c r="B291" t="s">
        <v>1169</v>
      </c>
      <c r="C291" t="s">
        <v>55</v>
      </c>
      <c r="D291" t="s">
        <v>978</v>
      </c>
      <c r="E291">
        <v>22</v>
      </c>
      <c r="F291">
        <v>1</v>
      </c>
      <c r="I291" t="s">
        <v>47</v>
      </c>
      <c r="J291" t="s">
        <v>48</v>
      </c>
    </row>
    <row r="292" spans="1:13" x14ac:dyDescent="0.35">
      <c r="A292" s="6">
        <v>45371</v>
      </c>
      <c r="B292" t="s">
        <v>1169</v>
      </c>
      <c r="C292" t="s">
        <v>55</v>
      </c>
      <c r="D292" t="s">
        <v>978</v>
      </c>
      <c r="E292">
        <v>22</v>
      </c>
      <c r="F292">
        <v>1</v>
      </c>
      <c r="I292" t="s">
        <v>47</v>
      </c>
      <c r="J292" t="s">
        <v>48</v>
      </c>
    </row>
    <row r="293" spans="1:13" x14ac:dyDescent="0.35">
      <c r="A293" s="6">
        <v>45372</v>
      </c>
      <c r="B293" t="s">
        <v>1346</v>
      </c>
      <c r="C293" t="s">
        <v>1266</v>
      </c>
      <c r="E293">
        <v>23</v>
      </c>
      <c r="F293">
        <v>2</v>
      </c>
      <c r="I293" t="s">
        <v>47</v>
      </c>
      <c r="J293" t="s">
        <v>48</v>
      </c>
    </row>
    <row r="294" spans="1:13" x14ac:dyDescent="0.35">
      <c r="A294" s="6">
        <v>45372</v>
      </c>
      <c r="B294" t="s">
        <v>1346</v>
      </c>
      <c r="C294" t="s">
        <v>1266</v>
      </c>
      <c r="E294">
        <v>6</v>
      </c>
      <c r="F294">
        <v>2</v>
      </c>
      <c r="I294" t="s">
        <v>47</v>
      </c>
      <c r="J294" t="s">
        <v>48</v>
      </c>
    </row>
    <row r="295" spans="1:13" x14ac:dyDescent="0.35">
      <c r="A295" s="6">
        <v>45372</v>
      </c>
      <c r="B295" t="s">
        <v>1347</v>
      </c>
      <c r="C295" t="s">
        <v>53</v>
      </c>
      <c r="E295">
        <v>23</v>
      </c>
      <c r="F295">
        <v>1</v>
      </c>
      <c r="I295" t="s">
        <v>47</v>
      </c>
      <c r="J295" t="s">
        <v>705</v>
      </c>
    </row>
    <row r="296" spans="1:13" x14ac:dyDescent="0.35">
      <c r="A296" s="6">
        <v>45372</v>
      </c>
      <c r="B296" t="s">
        <v>1347</v>
      </c>
      <c r="C296" t="s">
        <v>53</v>
      </c>
      <c r="E296">
        <v>23</v>
      </c>
      <c r="F296">
        <v>1</v>
      </c>
      <c r="I296" t="s">
        <v>47</v>
      </c>
      <c r="J296" t="s">
        <v>705</v>
      </c>
    </row>
    <row r="297" spans="1:13" x14ac:dyDescent="0.35">
      <c r="A297" s="6">
        <v>45372</v>
      </c>
      <c r="B297" t="s">
        <v>487</v>
      </c>
      <c r="C297" t="s">
        <v>115</v>
      </c>
      <c r="D297">
        <v>8</v>
      </c>
      <c r="E297">
        <v>19</v>
      </c>
      <c r="F297">
        <v>1</v>
      </c>
      <c r="I297" t="s">
        <v>47</v>
      </c>
      <c r="J297" t="s">
        <v>48</v>
      </c>
    </row>
    <row r="298" spans="1:13" x14ac:dyDescent="0.35">
      <c r="A298" s="6">
        <v>45372</v>
      </c>
      <c r="B298" t="s">
        <v>487</v>
      </c>
      <c r="C298" t="s">
        <v>115</v>
      </c>
      <c r="D298">
        <v>8</v>
      </c>
      <c r="E298">
        <v>19</v>
      </c>
      <c r="F298">
        <v>1</v>
      </c>
      <c r="I298" t="s">
        <v>47</v>
      </c>
      <c r="J298" t="s">
        <v>48</v>
      </c>
    </row>
    <row r="299" spans="1:13" x14ac:dyDescent="0.35">
      <c r="A299" s="6">
        <v>45372</v>
      </c>
      <c r="B299" t="s">
        <v>410</v>
      </c>
      <c r="C299" t="s">
        <v>55</v>
      </c>
      <c r="D299" t="s">
        <v>1254</v>
      </c>
      <c r="E299">
        <v>16</v>
      </c>
      <c r="F299">
        <v>1</v>
      </c>
      <c r="I299" t="s">
        <v>47</v>
      </c>
      <c r="J299" t="s">
        <v>48</v>
      </c>
      <c r="M299" t="s">
        <v>47</v>
      </c>
    </row>
    <row r="300" spans="1:13" x14ac:dyDescent="0.35">
      <c r="A300" s="6">
        <v>45372</v>
      </c>
      <c r="B300" t="s">
        <v>171</v>
      </c>
      <c r="C300" t="s">
        <v>55</v>
      </c>
      <c r="D300" t="s">
        <v>1262</v>
      </c>
      <c r="E300">
        <v>26</v>
      </c>
      <c r="F300">
        <v>1</v>
      </c>
      <c r="I300" t="s">
        <v>47</v>
      </c>
      <c r="J300" t="s">
        <v>481</v>
      </c>
      <c r="M300" t="s">
        <v>47</v>
      </c>
    </row>
    <row r="301" spans="1:13" x14ac:dyDescent="0.35">
      <c r="A301" s="6">
        <v>45372</v>
      </c>
      <c r="B301" t="s">
        <v>1348</v>
      </c>
      <c r="C301" t="s">
        <v>225</v>
      </c>
      <c r="D301" t="s">
        <v>1088</v>
      </c>
      <c r="E301">
        <v>4</v>
      </c>
      <c r="F301">
        <v>2</v>
      </c>
      <c r="I301" t="s">
        <v>47</v>
      </c>
      <c r="J301" t="s">
        <v>48</v>
      </c>
    </row>
    <row r="302" spans="1:13" x14ac:dyDescent="0.35">
      <c r="A302" s="6">
        <v>45372</v>
      </c>
      <c r="B302" t="s">
        <v>1349</v>
      </c>
      <c r="C302" t="s">
        <v>55</v>
      </c>
      <c r="D302" t="s">
        <v>978</v>
      </c>
      <c r="E302">
        <v>18</v>
      </c>
      <c r="F302">
        <v>2</v>
      </c>
      <c r="I302" t="s">
        <v>47</v>
      </c>
      <c r="J302" t="s">
        <v>48</v>
      </c>
    </row>
    <row r="303" spans="1:13" x14ac:dyDescent="0.35">
      <c r="A303" s="6">
        <v>45372</v>
      </c>
      <c r="B303" t="s">
        <v>762</v>
      </c>
      <c r="C303" t="s">
        <v>115</v>
      </c>
      <c r="D303">
        <v>9</v>
      </c>
      <c r="E303">
        <v>4</v>
      </c>
      <c r="F303">
        <v>4</v>
      </c>
      <c r="I303" t="s">
        <v>47</v>
      </c>
      <c r="J303" t="s">
        <v>48</v>
      </c>
    </row>
    <row r="304" spans="1:13" x14ac:dyDescent="0.35">
      <c r="A304" s="6">
        <v>45372</v>
      </c>
      <c r="B304" t="s">
        <v>1350</v>
      </c>
      <c r="C304" t="s">
        <v>55</v>
      </c>
      <c r="D304" t="s">
        <v>930</v>
      </c>
      <c r="E304">
        <v>29</v>
      </c>
      <c r="F304">
        <v>1</v>
      </c>
      <c r="I304" t="s">
        <v>47</v>
      </c>
      <c r="J304" t="s">
        <v>48</v>
      </c>
      <c r="M304" t="s">
        <v>47</v>
      </c>
    </row>
    <row r="305" spans="1:13" x14ac:dyDescent="0.35">
      <c r="A305" s="6">
        <v>45372</v>
      </c>
      <c r="B305" t="s">
        <v>811</v>
      </c>
      <c r="C305" t="s">
        <v>55</v>
      </c>
      <c r="D305" t="s">
        <v>930</v>
      </c>
      <c r="E305">
        <v>29</v>
      </c>
      <c r="F305">
        <v>1</v>
      </c>
      <c r="I305" t="s">
        <v>47</v>
      </c>
    </row>
    <row r="306" spans="1:13" x14ac:dyDescent="0.35">
      <c r="A306" s="6">
        <v>45372</v>
      </c>
      <c r="B306" t="s">
        <v>1351</v>
      </c>
      <c r="C306" t="s">
        <v>115</v>
      </c>
      <c r="D306" t="s">
        <v>353</v>
      </c>
      <c r="E306">
        <v>4</v>
      </c>
      <c r="F306">
        <v>2</v>
      </c>
      <c r="I306" t="s">
        <v>47</v>
      </c>
      <c r="J306" t="s">
        <v>48</v>
      </c>
    </row>
    <row r="307" spans="1:13" x14ac:dyDescent="0.35">
      <c r="A307" s="6">
        <v>45372</v>
      </c>
      <c r="B307" t="s">
        <v>1352</v>
      </c>
      <c r="C307" t="s">
        <v>55</v>
      </c>
      <c r="D307" t="s">
        <v>1254</v>
      </c>
      <c r="E307">
        <v>21</v>
      </c>
      <c r="F307">
        <v>2</v>
      </c>
      <c r="I307" t="s">
        <v>47</v>
      </c>
      <c r="J307" t="s">
        <v>48</v>
      </c>
    </row>
    <row r="308" spans="1:13" x14ac:dyDescent="0.35">
      <c r="A308" s="6">
        <v>45372</v>
      </c>
      <c r="B308" t="s">
        <v>1353</v>
      </c>
      <c r="C308" t="s">
        <v>64</v>
      </c>
      <c r="D308" t="s">
        <v>585</v>
      </c>
      <c r="E308">
        <v>14</v>
      </c>
      <c r="F308">
        <v>2</v>
      </c>
      <c r="I308" t="s">
        <v>47</v>
      </c>
      <c r="J308" t="s">
        <v>48</v>
      </c>
      <c r="M308" t="s">
        <v>47</v>
      </c>
    </row>
    <row r="309" spans="1:13" x14ac:dyDescent="0.35">
      <c r="A309" s="6">
        <v>45372</v>
      </c>
      <c r="B309" t="s">
        <v>501</v>
      </c>
      <c r="C309" t="s">
        <v>74</v>
      </c>
      <c r="D309">
        <v>10</v>
      </c>
      <c r="E309">
        <v>26</v>
      </c>
      <c r="F309">
        <v>2</v>
      </c>
      <c r="I309" t="s">
        <v>47</v>
      </c>
      <c r="J309" t="s">
        <v>48</v>
      </c>
    </row>
    <row r="310" spans="1:13" x14ac:dyDescent="0.35">
      <c r="A310" s="6">
        <v>45373</v>
      </c>
      <c r="B310" t="s">
        <v>1342</v>
      </c>
      <c r="C310" t="s">
        <v>53</v>
      </c>
      <c r="D310">
        <v>6</v>
      </c>
      <c r="E310">
        <v>15</v>
      </c>
      <c r="F310">
        <v>2</v>
      </c>
      <c r="I310" t="s">
        <v>47</v>
      </c>
      <c r="J310" t="s">
        <v>48</v>
      </c>
    </row>
    <row r="311" spans="1:13" x14ac:dyDescent="0.35">
      <c r="A311" s="6">
        <v>45373</v>
      </c>
      <c r="B311" t="s">
        <v>483</v>
      </c>
      <c r="C311" t="s">
        <v>115</v>
      </c>
      <c r="D311">
        <v>8</v>
      </c>
      <c r="E311">
        <v>30</v>
      </c>
      <c r="F311">
        <v>2</v>
      </c>
      <c r="I311" t="s">
        <v>47</v>
      </c>
      <c r="J311" t="s">
        <v>48</v>
      </c>
    </row>
    <row r="312" spans="1:13" x14ac:dyDescent="0.35">
      <c r="A312" s="6">
        <v>45373</v>
      </c>
      <c r="B312" t="s">
        <v>483</v>
      </c>
      <c r="C312" t="s">
        <v>115</v>
      </c>
      <c r="D312">
        <v>8</v>
      </c>
      <c r="E312">
        <v>30</v>
      </c>
      <c r="F312">
        <v>2</v>
      </c>
      <c r="I312" t="s">
        <v>47</v>
      </c>
      <c r="J312" t="s">
        <v>48</v>
      </c>
    </row>
    <row r="313" spans="1:13" x14ac:dyDescent="0.35">
      <c r="A313" s="6">
        <v>45373</v>
      </c>
      <c r="B313" t="s">
        <v>298</v>
      </c>
      <c r="C313" t="s">
        <v>55</v>
      </c>
      <c r="D313" t="s">
        <v>1254</v>
      </c>
      <c r="E313">
        <v>25</v>
      </c>
      <c r="F313">
        <v>5</v>
      </c>
      <c r="I313" t="s">
        <v>47</v>
      </c>
      <c r="J313" t="s">
        <v>48</v>
      </c>
      <c r="M313" t="s">
        <v>47</v>
      </c>
    </row>
    <row r="314" spans="1:13" x14ac:dyDescent="0.35">
      <c r="A314" s="6">
        <v>45376</v>
      </c>
      <c r="B314" t="s">
        <v>247</v>
      </c>
      <c r="C314" t="s">
        <v>53</v>
      </c>
      <c r="E314">
        <v>13</v>
      </c>
      <c r="F314">
        <v>3</v>
      </c>
      <c r="I314" t="s">
        <v>47</v>
      </c>
      <c r="J314" t="s">
        <v>48</v>
      </c>
      <c r="M314" t="s">
        <v>47</v>
      </c>
    </row>
    <row r="315" spans="1:13" x14ac:dyDescent="0.35">
      <c r="A315" s="6">
        <v>45376</v>
      </c>
      <c r="B315" t="s">
        <v>1381</v>
      </c>
      <c r="C315" t="s">
        <v>53</v>
      </c>
      <c r="D315" t="s">
        <v>573</v>
      </c>
      <c r="E315">
        <v>11</v>
      </c>
      <c r="F315">
        <v>2</v>
      </c>
      <c r="I315" t="s">
        <v>47</v>
      </c>
      <c r="J315" t="s">
        <v>48</v>
      </c>
      <c r="M315" t="s">
        <v>47</v>
      </c>
    </row>
    <row r="316" spans="1:13" x14ac:dyDescent="0.35">
      <c r="A316" s="6">
        <v>45376</v>
      </c>
      <c r="B316" t="s">
        <v>1382</v>
      </c>
      <c r="C316" t="s">
        <v>53</v>
      </c>
      <c r="D316" t="s">
        <v>976</v>
      </c>
      <c r="E316">
        <v>2</v>
      </c>
      <c r="F316">
        <v>1</v>
      </c>
      <c r="I316" t="s">
        <v>47</v>
      </c>
      <c r="J316" t="s">
        <v>48</v>
      </c>
      <c r="M316" t="s">
        <v>47</v>
      </c>
    </row>
    <row r="317" spans="1:13" x14ac:dyDescent="0.35">
      <c r="A317" s="6">
        <v>45376</v>
      </c>
      <c r="B317" t="s">
        <v>1383</v>
      </c>
      <c r="C317" t="s">
        <v>55</v>
      </c>
      <c r="D317" t="s">
        <v>1324</v>
      </c>
      <c r="E317">
        <v>25</v>
      </c>
      <c r="F317">
        <v>3</v>
      </c>
      <c r="I317" t="s">
        <v>47</v>
      </c>
      <c r="J317" t="s">
        <v>48</v>
      </c>
    </row>
    <row r="318" spans="1:13" x14ac:dyDescent="0.35">
      <c r="A318" s="6">
        <v>45377</v>
      </c>
      <c r="B318" t="s">
        <v>1384</v>
      </c>
      <c r="C318" t="s">
        <v>74</v>
      </c>
      <c r="D318" t="s">
        <v>129</v>
      </c>
      <c r="E318">
        <v>15</v>
      </c>
      <c r="F318">
        <v>2</v>
      </c>
      <c r="I318" t="s">
        <v>47</v>
      </c>
      <c r="J318" t="s">
        <v>48</v>
      </c>
    </row>
    <row r="319" spans="1:13" x14ac:dyDescent="0.35">
      <c r="A319" s="6">
        <v>45377</v>
      </c>
      <c r="B319" t="s">
        <v>1385</v>
      </c>
      <c r="C319" t="s">
        <v>55</v>
      </c>
      <c r="E319">
        <v>12</v>
      </c>
      <c r="F319">
        <v>3</v>
      </c>
      <c r="I319" t="s">
        <v>47</v>
      </c>
      <c r="J319" t="s">
        <v>48</v>
      </c>
    </row>
    <row r="320" spans="1:13" x14ac:dyDescent="0.35">
      <c r="A320" s="6">
        <v>45377</v>
      </c>
      <c r="B320" t="s">
        <v>1386</v>
      </c>
      <c r="C320" t="s">
        <v>74</v>
      </c>
      <c r="D320">
        <v>10</v>
      </c>
      <c r="E320">
        <v>19</v>
      </c>
      <c r="F320">
        <v>3</v>
      </c>
      <c r="I320" t="s">
        <v>47</v>
      </c>
      <c r="J320" t="s">
        <v>48</v>
      </c>
    </row>
    <row r="321" spans="1:13" x14ac:dyDescent="0.35">
      <c r="A321" s="6">
        <v>45377</v>
      </c>
      <c r="B321" t="s">
        <v>1387</v>
      </c>
      <c r="C321" t="s">
        <v>1266</v>
      </c>
      <c r="E321">
        <v>33</v>
      </c>
      <c r="F321">
        <v>1</v>
      </c>
      <c r="I321" t="s">
        <v>47</v>
      </c>
    </row>
    <row r="322" spans="1:13" x14ac:dyDescent="0.35">
      <c r="A322" s="6">
        <v>45377</v>
      </c>
      <c r="B322" t="s">
        <v>1387</v>
      </c>
      <c r="C322" t="s">
        <v>1266</v>
      </c>
      <c r="E322">
        <v>33</v>
      </c>
      <c r="F322">
        <v>1</v>
      </c>
      <c r="I322" t="s">
        <v>47</v>
      </c>
    </row>
    <row r="323" spans="1:13" x14ac:dyDescent="0.35">
      <c r="A323" s="6">
        <v>45378</v>
      </c>
      <c r="B323" t="s">
        <v>1241</v>
      </c>
      <c r="C323" t="s">
        <v>55</v>
      </c>
      <c r="D323" t="s">
        <v>978</v>
      </c>
      <c r="E323">
        <v>26</v>
      </c>
      <c r="F323">
        <v>1</v>
      </c>
      <c r="I323" t="s">
        <v>47</v>
      </c>
      <c r="J323" t="s">
        <v>48</v>
      </c>
      <c r="M323" t="s">
        <v>47</v>
      </c>
    </row>
    <row r="324" spans="1:13" x14ac:dyDescent="0.35">
      <c r="A324" s="6">
        <v>45384</v>
      </c>
      <c r="B324" t="s">
        <v>1085</v>
      </c>
      <c r="C324" t="s">
        <v>55</v>
      </c>
      <c r="D324" t="s">
        <v>978</v>
      </c>
      <c r="E324">
        <v>13</v>
      </c>
      <c r="F324">
        <v>1</v>
      </c>
      <c r="H324" t="s">
        <v>47</v>
      </c>
    </row>
    <row r="325" spans="1:13" x14ac:dyDescent="0.35">
      <c r="A325" s="6">
        <v>45384</v>
      </c>
      <c r="B325" t="s">
        <v>461</v>
      </c>
      <c r="C325" t="s">
        <v>59</v>
      </c>
      <c r="D325">
        <v>1</v>
      </c>
      <c r="E325">
        <v>22</v>
      </c>
      <c r="F325">
        <v>4</v>
      </c>
      <c r="I325" t="s">
        <v>47</v>
      </c>
      <c r="J325" t="s">
        <v>48</v>
      </c>
      <c r="M325" t="s">
        <v>47</v>
      </c>
    </row>
    <row r="326" spans="1:13" x14ac:dyDescent="0.35">
      <c r="A326" s="6">
        <v>45384</v>
      </c>
      <c r="B326" t="s">
        <v>461</v>
      </c>
      <c r="C326" t="s">
        <v>59</v>
      </c>
      <c r="D326">
        <v>1</v>
      </c>
      <c r="E326">
        <v>22</v>
      </c>
      <c r="F326">
        <v>4</v>
      </c>
      <c r="I326" t="s">
        <v>47</v>
      </c>
      <c r="J326" t="s">
        <v>48</v>
      </c>
      <c r="M326" t="s">
        <v>47</v>
      </c>
    </row>
    <row r="327" spans="1:13" x14ac:dyDescent="0.35">
      <c r="A327" s="6">
        <v>45384</v>
      </c>
      <c r="B327" t="s">
        <v>1085</v>
      </c>
      <c r="C327" t="s">
        <v>55</v>
      </c>
      <c r="D327" t="s">
        <v>978</v>
      </c>
      <c r="E327">
        <v>26</v>
      </c>
      <c r="F327">
        <v>1</v>
      </c>
      <c r="H327" t="s">
        <v>47</v>
      </c>
    </row>
    <row r="328" spans="1:13" x14ac:dyDescent="0.35">
      <c r="A328" s="6">
        <v>45384</v>
      </c>
      <c r="B328" t="s">
        <v>1253</v>
      </c>
      <c r="C328" t="s">
        <v>55</v>
      </c>
      <c r="D328" t="s">
        <v>1365</v>
      </c>
      <c r="E328">
        <v>28</v>
      </c>
      <c r="F328">
        <v>2</v>
      </c>
      <c r="I328" t="s">
        <v>47</v>
      </c>
      <c r="J328" t="s">
        <v>48</v>
      </c>
    </row>
    <row r="329" spans="1:13" x14ac:dyDescent="0.35">
      <c r="A329" s="6">
        <v>45385</v>
      </c>
      <c r="B329" t="s">
        <v>240</v>
      </c>
      <c r="C329" t="s">
        <v>53</v>
      </c>
      <c r="D329">
        <v>5</v>
      </c>
      <c r="E329">
        <v>20</v>
      </c>
      <c r="F329">
        <v>2</v>
      </c>
      <c r="G329" t="s">
        <v>35</v>
      </c>
    </row>
    <row r="330" spans="1:13" x14ac:dyDescent="0.35">
      <c r="A330" s="6">
        <v>45385</v>
      </c>
      <c r="B330" t="s">
        <v>410</v>
      </c>
      <c r="C330" t="s">
        <v>55</v>
      </c>
      <c r="D330" t="s">
        <v>1365</v>
      </c>
      <c r="E330">
        <v>20</v>
      </c>
      <c r="F330">
        <v>2</v>
      </c>
      <c r="I330" t="s">
        <v>47</v>
      </c>
      <c r="J330" t="s">
        <v>48</v>
      </c>
      <c r="M330" t="s">
        <v>47</v>
      </c>
    </row>
    <row r="331" spans="1:13" x14ac:dyDescent="0.35">
      <c r="A331" s="6">
        <v>45385</v>
      </c>
      <c r="B331" t="s">
        <v>747</v>
      </c>
      <c r="C331" t="s">
        <v>55</v>
      </c>
      <c r="D331" t="s">
        <v>1004</v>
      </c>
      <c r="E331">
        <v>22</v>
      </c>
      <c r="F331">
        <v>1</v>
      </c>
      <c r="I331" t="s">
        <v>47</v>
      </c>
      <c r="J331" t="s">
        <v>48</v>
      </c>
      <c r="M331" t="s">
        <v>47</v>
      </c>
    </row>
    <row r="332" spans="1:13" x14ac:dyDescent="0.35">
      <c r="A332" s="6">
        <v>45385</v>
      </c>
      <c r="B332" t="s">
        <v>703</v>
      </c>
      <c r="C332" t="s">
        <v>53</v>
      </c>
      <c r="D332">
        <v>4</v>
      </c>
      <c r="E332">
        <v>12</v>
      </c>
      <c r="F332">
        <v>2</v>
      </c>
      <c r="I332" t="s">
        <v>47</v>
      </c>
      <c r="J332" t="s">
        <v>48</v>
      </c>
    </row>
    <row r="333" spans="1:13" x14ac:dyDescent="0.35">
      <c r="A333" s="6">
        <v>45385</v>
      </c>
      <c r="B333" t="s">
        <v>1392</v>
      </c>
      <c r="C333" t="s">
        <v>55</v>
      </c>
      <c r="D333" t="s">
        <v>1365</v>
      </c>
      <c r="E333">
        <v>15</v>
      </c>
      <c r="F333">
        <v>3</v>
      </c>
      <c r="I333" t="s">
        <v>47</v>
      </c>
      <c r="J333" t="s">
        <v>48</v>
      </c>
    </row>
    <row r="334" spans="1:13" x14ac:dyDescent="0.35">
      <c r="A334" s="6">
        <v>45385</v>
      </c>
      <c r="B334" t="s">
        <v>1037</v>
      </c>
      <c r="C334" t="s">
        <v>64</v>
      </c>
      <c r="D334" t="s">
        <v>585</v>
      </c>
      <c r="E334">
        <v>4</v>
      </c>
      <c r="F334">
        <v>1</v>
      </c>
      <c r="I334" t="s">
        <v>47</v>
      </c>
      <c r="J334" t="s">
        <v>48</v>
      </c>
      <c r="M334" t="s">
        <v>47</v>
      </c>
    </row>
    <row r="335" spans="1:13" x14ac:dyDescent="0.35">
      <c r="A335" s="6">
        <v>45385</v>
      </c>
      <c r="B335" t="s">
        <v>171</v>
      </c>
      <c r="C335" t="s">
        <v>55</v>
      </c>
      <c r="D335" t="s">
        <v>1262</v>
      </c>
      <c r="E335">
        <v>31</v>
      </c>
      <c r="F335">
        <v>1</v>
      </c>
      <c r="H335" t="s">
        <v>47</v>
      </c>
      <c r="M335" t="s">
        <v>47</v>
      </c>
    </row>
    <row r="336" spans="1:13" x14ac:dyDescent="0.35">
      <c r="A336" s="6">
        <v>45385</v>
      </c>
      <c r="B336" t="s">
        <v>1090</v>
      </c>
      <c r="C336" t="s">
        <v>115</v>
      </c>
      <c r="D336" s="11">
        <v>45573</v>
      </c>
      <c r="E336">
        <v>5</v>
      </c>
      <c r="F336">
        <v>2</v>
      </c>
      <c r="I336" t="s">
        <v>47</v>
      </c>
      <c r="J336" t="s">
        <v>48</v>
      </c>
    </row>
    <row r="337" spans="1:13" x14ac:dyDescent="0.35">
      <c r="A337" s="6">
        <v>45385</v>
      </c>
      <c r="B337" t="s">
        <v>1393</v>
      </c>
      <c r="C337" t="s">
        <v>115</v>
      </c>
      <c r="D337">
        <v>8</v>
      </c>
      <c r="E337">
        <v>12</v>
      </c>
      <c r="F337">
        <v>2</v>
      </c>
      <c r="I337" t="s">
        <v>47</v>
      </c>
      <c r="J337" t="s">
        <v>48</v>
      </c>
    </row>
    <row r="338" spans="1:13" x14ac:dyDescent="0.35">
      <c r="A338" s="6">
        <v>45385</v>
      </c>
      <c r="B338" t="s">
        <v>894</v>
      </c>
      <c r="C338" t="s">
        <v>115</v>
      </c>
      <c r="D338">
        <v>7</v>
      </c>
      <c r="E338">
        <v>24</v>
      </c>
      <c r="F338">
        <v>3</v>
      </c>
      <c r="I338" t="s">
        <v>47</v>
      </c>
      <c r="J338" t="s">
        <v>450</v>
      </c>
      <c r="M338" t="s">
        <v>47</v>
      </c>
    </row>
    <row r="339" spans="1:13" x14ac:dyDescent="0.35">
      <c r="A339" s="6">
        <v>45385</v>
      </c>
      <c r="B339" t="s">
        <v>171</v>
      </c>
      <c r="C339" t="s">
        <v>55</v>
      </c>
      <c r="D339" t="s">
        <v>1262</v>
      </c>
      <c r="E339">
        <v>25</v>
      </c>
      <c r="F339">
        <v>1</v>
      </c>
      <c r="G339" t="s">
        <v>1336</v>
      </c>
      <c r="M339" t="s">
        <v>47</v>
      </c>
    </row>
    <row r="340" spans="1:13" x14ac:dyDescent="0.35">
      <c r="A340" s="6">
        <v>45386</v>
      </c>
      <c r="B340" t="s">
        <v>797</v>
      </c>
      <c r="C340" t="s">
        <v>53</v>
      </c>
      <c r="D340">
        <v>4</v>
      </c>
      <c r="E340">
        <v>22</v>
      </c>
      <c r="F340">
        <v>3</v>
      </c>
      <c r="G340" t="s">
        <v>34</v>
      </c>
      <c r="L340" t="s">
        <v>47</v>
      </c>
      <c r="M340" t="s">
        <v>47</v>
      </c>
    </row>
    <row r="341" spans="1:13" x14ac:dyDescent="0.35">
      <c r="A341" s="6">
        <v>45386</v>
      </c>
      <c r="B341" t="s">
        <v>797</v>
      </c>
      <c r="C341" t="s">
        <v>53</v>
      </c>
      <c r="D341">
        <v>4</v>
      </c>
      <c r="E341">
        <v>22</v>
      </c>
      <c r="F341">
        <v>3</v>
      </c>
      <c r="G341" t="s">
        <v>34</v>
      </c>
      <c r="L341" t="s">
        <v>47</v>
      </c>
      <c r="M341" t="s">
        <v>47</v>
      </c>
    </row>
    <row r="342" spans="1:13" x14ac:dyDescent="0.35">
      <c r="A342" s="6">
        <v>45386</v>
      </c>
      <c r="B342" t="s">
        <v>1330</v>
      </c>
      <c r="C342" t="s">
        <v>284</v>
      </c>
      <c r="D342">
        <v>4</v>
      </c>
      <c r="E342">
        <v>21</v>
      </c>
      <c r="F342">
        <v>1</v>
      </c>
      <c r="G342" t="s">
        <v>35</v>
      </c>
    </row>
    <row r="343" spans="1:13" x14ac:dyDescent="0.35">
      <c r="A343" s="6">
        <v>45386</v>
      </c>
      <c r="B343" t="s">
        <v>1330</v>
      </c>
      <c r="C343" t="s">
        <v>284</v>
      </c>
      <c r="D343">
        <v>4</v>
      </c>
      <c r="E343">
        <v>19</v>
      </c>
      <c r="F343">
        <v>1</v>
      </c>
      <c r="G343" t="s">
        <v>35</v>
      </c>
    </row>
    <row r="344" spans="1:13" x14ac:dyDescent="0.35">
      <c r="A344" s="6">
        <v>45386</v>
      </c>
      <c r="B344" t="s">
        <v>797</v>
      </c>
      <c r="C344" t="s">
        <v>53</v>
      </c>
      <c r="D344">
        <v>6</v>
      </c>
      <c r="E344">
        <v>20</v>
      </c>
      <c r="F344">
        <v>2</v>
      </c>
      <c r="I344" t="s">
        <v>47</v>
      </c>
      <c r="J344" t="s">
        <v>48</v>
      </c>
      <c r="M344" t="s">
        <v>47</v>
      </c>
    </row>
    <row r="345" spans="1:13" x14ac:dyDescent="0.35">
      <c r="A345" s="6">
        <v>45386</v>
      </c>
      <c r="B345" t="s">
        <v>1330</v>
      </c>
      <c r="C345" t="s">
        <v>284</v>
      </c>
      <c r="D345">
        <v>5</v>
      </c>
      <c r="E345">
        <v>20</v>
      </c>
      <c r="F345">
        <v>2</v>
      </c>
      <c r="I345" t="s">
        <v>47</v>
      </c>
      <c r="J345" t="s">
        <v>48</v>
      </c>
    </row>
    <row r="346" spans="1:13" x14ac:dyDescent="0.35">
      <c r="A346" s="6">
        <v>45386</v>
      </c>
      <c r="B346" t="s">
        <v>1330</v>
      </c>
      <c r="C346" t="s">
        <v>284</v>
      </c>
      <c r="D346">
        <v>5</v>
      </c>
      <c r="E346">
        <v>20</v>
      </c>
      <c r="F346">
        <v>2</v>
      </c>
      <c r="I346" t="s">
        <v>47</v>
      </c>
      <c r="J346" t="s">
        <v>48</v>
      </c>
    </row>
    <row r="347" spans="1:13" x14ac:dyDescent="0.35">
      <c r="A347" s="6">
        <v>45386</v>
      </c>
      <c r="B347" t="s">
        <v>841</v>
      </c>
      <c r="C347" t="s">
        <v>53</v>
      </c>
      <c r="E347">
        <v>23</v>
      </c>
      <c r="F347">
        <v>1</v>
      </c>
      <c r="H347" t="s">
        <v>47</v>
      </c>
      <c r="M347" t="s">
        <v>47</v>
      </c>
    </row>
    <row r="348" spans="1:13" x14ac:dyDescent="0.35">
      <c r="A348" s="6">
        <v>45386</v>
      </c>
      <c r="B348" t="s">
        <v>1389</v>
      </c>
      <c r="C348" t="s">
        <v>55</v>
      </c>
      <c r="D348" t="s">
        <v>1285</v>
      </c>
      <c r="E348">
        <v>11</v>
      </c>
      <c r="F348">
        <v>1</v>
      </c>
      <c r="H348" t="s">
        <v>47</v>
      </c>
    </row>
    <row r="349" spans="1:13" x14ac:dyDescent="0.35">
      <c r="A349" s="6">
        <v>45386</v>
      </c>
      <c r="B349" t="s">
        <v>54</v>
      </c>
      <c r="C349" t="s">
        <v>55</v>
      </c>
      <c r="D349" t="s">
        <v>1365</v>
      </c>
      <c r="E349">
        <v>27</v>
      </c>
      <c r="F349">
        <v>2</v>
      </c>
      <c r="I349" t="s">
        <v>47</v>
      </c>
      <c r="J349" t="s">
        <v>48</v>
      </c>
      <c r="M349" t="s">
        <v>47</v>
      </c>
    </row>
    <row r="350" spans="1:13" x14ac:dyDescent="0.35">
      <c r="A350" s="6">
        <v>45386</v>
      </c>
      <c r="B350" t="s">
        <v>1126</v>
      </c>
      <c r="C350" t="s">
        <v>55</v>
      </c>
      <c r="D350" t="s">
        <v>1365</v>
      </c>
      <c r="E350">
        <v>25</v>
      </c>
      <c r="F350">
        <v>2</v>
      </c>
      <c r="I350" t="s">
        <v>47</v>
      </c>
      <c r="J350" t="s">
        <v>48</v>
      </c>
    </row>
    <row r="351" spans="1:13" x14ac:dyDescent="0.35">
      <c r="A351" s="6">
        <v>45386</v>
      </c>
      <c r="B351" t="s">
        <v>1126</v>
      </c>
      <c r="C351" t="s">
        <v>55</v>
      </c>
      <c r="D351" t="s">
        <v>1365</v>
      </c>
      <c r="E351">
        <v>25</v>
      </c>
      <c r="F351">
        <v>2</v>
      </c>
      <c r="I351" t="s">
        <v>47</v>
      </c>
      <c r="J351" t="s">
        <v>48</v>
      </c>
    </row>
    <row r="352" spans="1:13" x14ac:dyDescent="0.35">
      <c r="A352" s="6">
        <v>45386</v>
      </c>
      <c r="B352" t="s">
        <v>841</v>
      </c>
      <c r="C352" t="s">
        <v>115</v>
      </c>
      <c r="D352">
        <v>7</v>
      </c>
      <c r="E352">
        <v>25</v>
      </c>
      <c r="F352">
        <v>2</v>
      </c>
      <c r="G352" t="s">
        <v>32</v>
      </c>
      <c r="L352" t="s">
        <v>47</v>
      </c>
      <c r="M352" t="s">
        <v>47</v>
      </c>
    </row>
    <row r="353" spans="1:13" x14ac:dyDescent="0.35">
      <c r="A353" s="6">
        <v>45386</v>
      </c>
      <c r="B353" t="s">
        <v>1404</v>
      </c>
      <c r="C353" t="s">
        <v>55</v>
      </c>
      <c r="D353" t="s">
        <v>1254</v>
      </c>
      <c r="E353">
        <v>18</v>
      </c>
      <c r="F353">
        <v>1</v>
      </c>
      <c r="I353" t="s">
        <v>47</v>
      </c>
      <c r="J353" t="s">
        <v>48</v>
      </c>
    </row>
    <row r="354" spans="1:13" x14ac:dyDescent="0.35">
      <c r="A354" s="6">
        <v>45387</v>
      </c>
      <c r="B354" t="s">
        <v>837</v>
      </c>
      <c r="C354" t="s">
        <v>115</v>
      </c>
      <c r="D354">
        <v>9</v>
      </c>
      <c r="E354">
        <v>31</v>
      </c>
      <c r="F354">
        <v>4</v>
      </c>
      <c r="I354" t="s">
        <v>47</v>
      </c>
      <c r="J354" t="s">
        <v>48</v>
      </c>
    </row>
    <row r="355" spans="1:13" x14ac:dyDescent="0.35">
      <c r="A355" s="6">
        <v>45387</v>
      </c>
      <c r="B355" t="s">
        <v>1388</v>
      </c>
      <c r="C355" t="s">
        <v>55</v>
      </c>
      <c r="D355" t="s">
        <v>1004</v>
      </c>
      <c r="E355">
        <v>5</v>
      </c>
      <c r="F355">
        <v>2</v>
      </c>
      <c r="I355" t="s">
        <v>47</v>
      </c>
      <c r="J355" t="s">
        <v>48</v>
      </c>
    </row>
    <row r="356" spans="1:13" x14ac:dyDescent="0.35">
      <c r="A356" s="6">
        <v>45390</v>
      </c>
      <c r="B356" t="s">
        <v>1300</v>
      </c>
      <c r="C356" t="s">
        <v>53</v>
      </c>
      <c r="D356">
        <v>4</v>
      </c>
      <c r="E356">
        <v>26</v>
      </c>
      <c r="F356">
        <v>2</v>
      </c>
      <c r="G356" t="s">
        <v>35</v>
      </c>
      <c r="L356" t="s">
        <v>47</v>
      </c>
      <c r="M356" t="s">
        <v>47</v>
      </c>
    </row>
    <row r="357" spans="1:13" x14ac:dyDescent="0.35">
      <c r="A357" s="6">
        <v>45390</v>
      </c>
      <c r="B357" t="s">
        <v>236</v>
      </c>
      <c r="C357" t="s">
        <v>55</v>
      </c>
      <c r="D357" t="s">
        <v>1254</v>
      </c>
      <c r="E357">
        <v>32</v>
      </c>
      <c r="F357">
        <v>2</v>
      </c>
      <c r="I357" t="s">
        <v>47</v>
      </c>
      <c r="J357" t="s">
        <v>48</v>
      </c>
      <c r="M357" t="s">
        <v>47</v>
      </c>
    </row>
    <row r="358" spans="1:13" x14ac:dyDescent="0.35">
      <c r="A358" s="6">
        <v>45390</v>
      </c>
      <c r="B358" t="s">
        <v>236</v>
      </c>
      <c r="C358" t="s">
        <v>55</v>
      </c>
      <c r="D358" t="s">
        <v>1254</v>
      </c>
      <c r="E358">
        <v>32</v>
      </c>
      <c r="F358">
        <v>2</v>
      </c>
      <c r="I358" t="s">
        <v>47</v>
      </c>
      <c r="J358" t="s">
        <v>48</v>
      </c>
      <c r="M358" t="s">
        <v>47</v>
      </c>
    </row>
    <row r="359" spans="1:13" x14ac:dyDescent="0.35">
      <c r="A359" s="6">
        <v>45391</v>
      </c>
      <c r="B359" t="s">
        <v>375</v>
      </c>
      <c r="C359" t="s">
        <v>53</v>
      </c>
      <c r="D359">
        <v>4</v>
      </c>
      <c r="E359">
        <v>22</v>
      </c>
      <c r="F359">
        <v>2</v>
      </c>
      <c r="G359" t="s">
        <v>35</v>
      </c>
      <c r="L359" t="s">
        <v>47</v>
      </c>
      <c r="M359" t="s">
        <v>47</v>
      </c>
    </row>
    <row r="360" spans="1:13" x14ac:dyDescent="0.35">
      <c r="A360" s="6">
        <v>45391</v>
      </c>
      <c r="B360" t="s">
        <v>1394</v>
      </c>
      <c r="C360" t="s">
        <v>53</v>
      </c>
      <c r="E360">
        <v>26</v>
      </c>
      <c r="F360">
        <v>5</v>
      </c>
      <c r="I360" t="s">
        <v>47</v>
      </c>
      <c r="M360" t="s">
        <v>47</v>
      </c>
    </row>
    <row r="361" spans="1:13" x14ac:dyDescent="0.35">
      <c r="A361" s="6">
        <v>45391</v>
      </c>
      <c r="B361" t="s">
        <v>171</v>
      </c>
      <c r="C361" t="s">
        <v>55</v>
      </c>
      <c r="D361" t="s">
        <v>1262</v>
      </c>
      <c r="E361">
        <v>21</v>
      </c>
      <c r="F361">
        <v>1</v>
      </c>
      <c r="I361" t="s">
        <v>47</v>
      </c>
      <c r="J361" t="s">
        <v>48</v>
      </c>
      <c r="M361" t="s">
        <v>47</v>
      </c>
    </row>
    <row r="362" spans="1:13" x14ac:dyDescent="0.35">
      <c r="A362" s="6">
        <v>45391</v>
      </c>
      <c r="B362" t="s">
        <v>1395</v>
      </c>
      <c r="C362" t="s">
        <v>115</v>
      </c>
      <c r="D362" t="s">
        <v>149</v>
      </c>
      <c r="E362">
        <v>24</v>
      </c>
      <c r="F362">
        <v>2</v>
      </c>
      <c r="I362" t="s">
        <v>47</v>
      </c>
      <c r="J362" t="s">
        <v>1396</v>
      </c>
      <c r="M362" t="s">
        <v>47</v>
      </c>
    </row>
    <row r="363" spans="1:13" x14ac:dyDescent="0.35">
      <c r="A363" s="6">
        <v>45391</v>
      </c>
      <c r="B363" t="s">
        <v>1397</v>
      </c>
      <c r="C363" t="s">
        <v>53</v>
      </c>
      <c r="D363">
        <v>6</v>
      </c>
      <c r="E363">
        <v>17</v>
      </c>
      <c r="F363">
        <v>3</v>
      </c>
      <c r="I363" t="s">
        <v>47</v>
      </c>
      <c r="J363" t="s">
        <v>48</v>
      </c>
    </row>
    <row r="364" spans="1:13" x14ac:dyDescent="0.35">
      <c r="A364" s="6">
        <v>45391</v>
      </c>
      <c r="B364" t="s">
        <v>1398</v>
      </c>
      <c r="C364" t="s">
        <v>115</v>
      </c>
      <c r="D364">
        <v>7</v>
      </c>
      <c r="E364">
        <v>23</v>
      </c>
      <c r="F364">
        <v>3</v>
      </c>
      <c r="I364" t="s">
        <v>47</v>
      </c>
      <c r="J364" t="s">
        <v>48</v>
      </c>
    </row>
    <row r="365" spans="1:13" x14ac:dyDescent="0.35">
      <c r="A365" s="6">
        <v>45391</v>
      </c>
      <c r="B365" t="s">
        <v>1399</v>
      </c>
      <c r="C365" t="s">
        <v>115</v>
      </c>
      <c r="D365">
        <v>8</v>
      </c>
      <c r="E365">
        <v>20</v>
      </c>
      <c r="F365">
        <v>3</v>
      </c>
      <c r="G365" t="s">
        <v>94</v>
      </c>
    </row>
    <row r="366" spans="1:13" x14ac:dyDescent="0.35">
      <c r="A366" s="6">
        <v>45391</v>
      </c>
      <c r="B366" t="s">
        <v>1394</v>
      </c>
      <c r="C366" t="s">
        <v>59</v>
      </c>
      <c r="D366">
        <v>3</v>
      </c>
      <c r="E366">
        <v>20</v>
      </c>
      <c r="F366">
        <v>5</v>
      </c>
      <c r="G366" t="s">
        <v>1400</v>
      </c>
    </row>
    <row r="367" spans="1:13" x14ac:dyDescent="0.35">
      <c r="A367" s="6">
        <v>45391</v>
      </c>
      <c r="B367" t="s">
        <v>388</v>
      </c>
      <c r="C367" t="s">
        <v>50</v>
      </c>
      <c r="D367" t="s">
        <v>353</v>
      </c>
      <c r="E367">
        <v>23</v>
      </c>
      <c r="F367">
        <v>2</v>
      </c>
      <c r="I367" t="s">
        <v>47</v>
      </c>
      <c r="J367" t="s">
        <v>48</v>
      </c>
      <c r="M367" t="s">
        <v>47</v>
      </c>
    </row>
    <row r="368" spans="1:13" x14ac:dyDescent="0.35">
      <c r="A368" s="6">
        <v>45391</v>
      </c>
      <c r="B368" t="s">
        <v>388</v>
      </c>
      <c r="C368" t="s">
        <v>50</v>
      </c>
      <c r="D368" t="s">
        <v>353</v>
      </c>
      <c r="E368">
        <v>23</v>
      </c>
      <c r="F368">
        <v>2</v>
      </c>
      <c r="I368" t="s">
        <v>47</v>
      </c>
      <c r="J368" t="s">
        <v>48</v>
      </c>
      <c r="M368" t="s">
        <v>47</v>
      </c>
    </row>
    <row r="369" spans="1:13" x14ac:dyDescent="0.35">
      <c r="A369" s="6">
        <v>45391</v>
      </c>
      <c r="B369" t="s">
        <v>157</v>
      </c>
      <c r="C369" t="s">
        <v>55</v>
      </c>
      <c r="D369" t="s">
        <v>930</v>
      </c>
      <c r="E369">
        <v>27</v>
      </c>
      <c r="F369">
        <v>2</v>
      </c>
      <c r="I369" t="s">
        <v>47</v>
      </c>
      <c r="J369" t="s">
        <v>48</v>
      </c>
      <c r="M369" t="s">
        <v>47</v>
      </c>
    </row>
    <row r="370" spans="1:13" x14ac:dyDescent="0.35">
      <c r="A370" s="6">
        <v>45392</v>
      </c>
      <c r="B370" t="s">
        <v>1165</v>
      </c>
      <c r="C370" t="s">
        <v>53</v>
      </c>
      <c r="D370">
        <v>5</v>
      </c>
      <c r="E370">
        <v>26</v>
      </c>
      <c r="F370">
        <v>2</v>
      </c>
      <c r="G370" t="s">
        <v>37</v>
      </c>
      <c r="L370" t="s">
        <v>47</v>
      </c>
      <c r="M370" t="s">
        <v>47</v>
      </c>
    </row>
    <row r="371" spans="1:13" x14ac:dyDescent="0.35">
      <c r="A371" s="6">
        <v>45392</v>
      </c>
      <c r="B371" t="s">
        <v>1331</v>
      </c>
      <c r="C371" t="s">
        <v>50</v>
      </c>
      <c r="D371">
        <v>7</v>
      </c>
      <c r="E371">
        <v>20</v>
      </c>
      <c r="F371">
        <v>2</v>
      </c>
      <c r="G371" t="s">
        <v>37</v>
      </c>
    </row>
    <row r="372" spans="1:13" x14ac:dyDescent="0.35">
      <c r="A372" s="6">
        <v>45392</v>
      </c>
      <c r="B372" t="s">
        <v>236</v>
      </c>
      <c r="C372" t="s">
        <v>55</v>
      </c>
      <c r="D372" t="s">
        <v>1365</v>
      </c>
      <c r="E372">
        <v>29</v>
      </c>
      <c r="F372">
        <v>2</v>
      </c>
      <c r="I372" t="s">
        <v>47</v>
      </c>
      <c r="J372" t="s">
        <v>48</v>
      </c>
      <c r="M372" t="s">
        <v>47</v>
      </c>
    </row>
    <row r="373" spans="1:13" x14ac:dyDescent="0.35">
      <c r="A373" s="6">
        <v>45392</v>
      </c>
      <c r="B373" t="s">
        <v>1390</v>
      </c>
      <c r="C373" t="s">
        <v>284</v>
      </c>
      <c r="D373">
        <v>6</v>
      </c>
      <c r="E373">
        <v>18</v>
      </c>
      <c r="F373">
        <v>2</v>
      </c>
      <c r="I373" t="s">
        <v>47</v>
      </c>
      <c r="J373" t="s">
        <v>48</v>
      </c>
    </row>
    <row r="374" spans="1:13" x14ac:dyDescent="0.35">
      <c r="A374" s="6">
        <v>45392</v>
      </c>
      <c r="B374" t="s">
        <v>1390</v>
      </c>
      <c r="C374" t="s">
        <v>284</v>
      </c>
      <c r="D374">
        <v>6</v>
      </c>
      <c r="E374">
        <v>18</v>
      </c>
      <c r="F374">
        <v>2</v>
      </c>
      <c r="I374" t="s">
        <v>47</v>
      </c>
      <c r="J374" t="s">
        <v>48</v>
      </c>
    </row>
    <row r="375" spans="1:13" x14ac:dyDescent="0.35">
      <c r="A375" s="6">
        <v>45392</v>
      </c>
      <c r="B375" t="s">
        <v>1391</v>
      </c>
      <c r="C375" t="s">
        <v>64</v>
      </c>
      <c r="D375" t="s">
        <v>585</v>
      </c>
      <c r="E375">
        <v>5</v>
      </c>
      <c r="F375">
        <v>2</v>
      </c>
      <c r="I375" t="s">
        <v>47</v>
      </c>
      <c r="J375" t="s">
        <v>48</v>
      </c>
      <c r="M375" t="s">
        <v>47</v>
      </c>
    </row>
    <row r="376" spans="1:13" x14ac:dyDescent="0.35">
      <c r="A376" s="6">
        <v>45392</v>
      </c>
      <c r="B376" t="s">
        <v>620</v>
      </c>
      <c r="C376" t="s">
        <v>55</v>
      </c>
      <c r="D376" t="s">
        <v>62</v>
      </c>
      <c r="E376">
        <v>11</v>
      </c>
      <c r="F376">
        <v>3</v>
      </c>
      <c r="I376" t="s">
        <v>47</v>
      </c>
      <c r="J376" t="s">
        <v>1358</v>
      </c>
      <c r="M376" t="s">
        <v>47</v>
      </c>
    </row>
    <row r="377" spans="1:13" x14ac:dyDescent="0.35">
      <c r="A377" s="6">
        <v>45392</v>
      </c>
      <c r="B377" t="s">
        <v>1413</v>
      </c>
      <c r="C377" t="s">
        <v>55</v>
      </c>
      <c r="D377" t="s">
        <v>1254</v>
      </c>
      <c r="E377">
        <v>22</v>
      </c>
      <c r="F377">
        <v>3</v>
      </c>
      <c r="I377" t="s">
        <v>47</v>
      </c>
      <c r="J377" t="s">
        <v>48</v>
      </c>
    </row>
    <row r="378" spans="1:13" x14ac:dyDescent="0.35">
      <c r="A378" s="6">
        <v>45392</v>
      </c>
      <c r="B378" t="s">
        <v>341</v>
      </c>
      <c r="C378" t="s">
        <v>55</v>
      </c>
      <c r="D378" t="s">
        <v>1254</v>
      </c>
      <c r="E378">
        <v>26</v>
      </c>
      <c r="F378">
        <v>2</v>
      </c>
      <c r="I378" t="s">
        <v>47</v>
      </c>
      <c r="J378" t="s">
        <v>705</v>
      </c>
    </row>
    <row r="379" spans="1:13" x14ac:dyDescent="0.35">
      <c r="A379" s="6">
        <v>45392</v>
      </c>
      <c r="B379" t="s">
        <v>388</v>
      </c>
      <c r="C379" t="s">
        <v>50</v>
      </c>
      <c r="D379">
        <v>8</v>
      </c>
      <c r="E379">
        <v>24</v>
      </c>
      <c r="F379">
        <v>2</v>
      </c>
      <c r="I379" t="s">
        <v>47</v>
      </c>
      <c r="J379" t="s">
        <v>48</v>
      </c>
      <c r="M379" t="s">
        <v>47</v>
      </c>
    </row>
    <row r="380" spans="1:13" x14ac:dyDescent="0.35">
      <c r="A380" s="6">
        <v>45392</v>
      </c>
      <c r="B380" t="s">
        <v>388</v>
      </c>
      <c r="C380" t="s">
        <v>50</v>
      </c>
      <c r="D380">
        <v>8</v>
      </c>
      <c r="E380">
        <v>24</v>
      </c>
      <c r="F380">
        <v>2</v>
      </c>
      <c r="I380" t="s">
        <v>47</v>
      </c>
      <c r="J380" t="s">
        <v>48</v>
      </c>
      <c r="M380" t="s">
        <v>47</v>
      </c>
    </row>
    <row r="381" spans="1:13" x14ac:dyDescent="0.35">
      <c r="A381" s="6">
        <v>45392</v>
      </c>
      <c r="B381" t="s">
        <v>1350</v>
      </c>
      <c r="C381" t="s">
        <v>55</v>
      </c>
      <c r="D381" t="s">
        <v>1254</v>
      </c>
      <c r="E381">
        <v>25</v>
      </c>
      <c r="F381">
        <v>1</v>
      </c>
      <c r="I381" t="s">
        <v>47</v>
      </c>
      <c r="J381" t="s">
        <v>481</v>
      </c>
      <c r="M381" t="s">
        <v>47</v>
      </c>
    </row>
    <row r="382" spans="1:13" x14ac:dyDescent="0.35">
      <c r="A382" s="6">
        <v>45392</v>
      </c>
      <c r="B382" t="s">
        <v>1350</v>
      </c>
      <c r="C382" t="s">
        <v>55</v>
      </c>
      <c r="D382" t="s">
        <v>1254</v>
      </c>
      <c r="E382">
        <v>25</v>
      </c>
      <c r="F382">
        <v>1</v>
      </c>
      <c r="I382" t="s">
        <v>47</v>
      </c>
      <c r="J382" t="s">
        <v>481</v>
      </c>
      <c r="M382" t="s">
        <v>47</v>
      </c>
    </row>
    <row r="383" spans="1:13" x14ac:dyDescent="0.35">
      <c r="A383" s="6">
        <v>45392</v>
      </c>
      <c r="B383" t="s">
        <v>388</v>
      </c>
      <c r="C383" t="s">
        <v>50</v>
      </c>
      <c r="D383">
        <v>8</v>
      </c>
      <c r="E383">
        <v>23</v>
      </c>
      <c r="F383">
        <v>3</v>
      </c>
      <c r="I383" t="s">
        <v>47</v>
      </c>
      <c r="J383" t="s">
        <v>450</v>
      </c>
      <c r="M383" t="s">
        <v>47</v>
      </c>
    </row>
    <row r="384" spans="1:13" x14ac:dyDescent="0.35">
      <c r="A384" s="6">
        <v>45392</v>
      </c>
      <c r="B384" t="s">
        <v>388</v>
      </c>
      <c r="C384" t="s">
        <v>50</v>
      </c>
      <c r="D384">
        <v>8</v>
      </c>
      <c r="E384">
        <v>23</v>
      </c>
      <c r="F384">
        <v>3</v>
      </c>
      <c r="I384" t="s">
        <v>47</v>
      </c>
      <c r="J384" t="s">
        <v>450</v>
      </c>
      <c r="M384" t="s">
        <v>47</v>
      </c>
    </row>
    <row r="385" spans="1:13" x14ac:dyDescent="0.35">
      <c r="A385" s="6">
        <v>45392</v>
      </c>
      <c r="B385" t="s">
        <v>157</v>
      </c>
      <c r="C385" t="s">
        <v>55</v>
      </c>
      <c r="D385" t="s">
        <v>930</v>
      </c>
      <c r="E385">
        <v>30</v>
      </c>
      <c r="F385">
        <v>1</v>
      </c>
      <c r="I385" t="s">
        <v>47</v>
      </c>
      <c r="M385" t="s">
        <v>47</v>
      </c>
    </row>
    <row r="386" spans="1:13" x14ac:dyDescent="0.35">
      <c r="A386" s="6">
        <v>45392</v>
      </c>
      <c r="B386" t="s">
        <v>1404</v>
      </c>
      <c r="C386" t="s">
        <v>55</v>
      </c>
      <c r="D386" t="s">
        <v>1254</v>
      </c>
      <c r="E386">
        <v>31</v>
      </c>
      <c r="F386">
        <v>1</v>
      </c>
      <c r="H386" t="s">
        <v>47</v>
      </c>
    </row>
    <row r="387" spans="1:13" x14ac:dyDescent="0.35">
      <c r="A387" s="6">
        <v>45392</v>
      </c>
      <c r="B387" t="s">
        <v>1414</v>
      </c>
      <c r="C387" t="s">
        <v>53</v>
      </c>
      <c r="D387">
        <v>5</v>
      </c>
      <c r="E387">
        <v>18</v>
      </c>
      <c r="F387">
        <v>2</v>
      </c>
      <c r="I387" t="s">
        <v>47</v>
      </c>
      <c r="J387" t="s">
        <v>705</v>
      </c>
    </row>
    <row r="388" spans="1:13" x14ac:dyDescent="0.35">
      <c r="A388" s="6">
        <v>45392</v>
      </c>
      <c r="B388" t="s">
        <v>1414</v>
      </c>
      <c r="C388" t="s">
        <v>53</v>
      </c>
      <c r="D388">
        <v>5</v>
      </c>
      <c r="E388">
        <v>18</v>
      </c>
      <c r="F388">
        <v>2</v>
      </c>
      <c r="I388" t="s">
        <v>47</v>
      </c>
      <c r="J388" t="s">
        <v>705</v>
      </c>
    </row>
    <row r="389" spans="1:13" x14ac:dyDescent="0.35">
      <c r="A389" s="6">
        <v>45392</v>
      </c>
      <c r="B389" t="s">
        <v>1415</v>
      </c>
      <c r="C389" t="s">
        <v>53</v>
      </c>
      <c r="D389" t="s">
        <v>1051</v>
      </c>
      <c r="E389">
        <v>8</v>
      </c>
      <c r="F389">
        <v>5</v>
      </c>
      <c r="I389" t="s">
        <v>47</v>
      </c>
      <c r="J389" t="s">
        <v>48</v>
      </c>
    </row>
    <row r="390" spans="1:13" x14ac:dyDescent="0.35">
      <c r="A390" s="6">
        <v>45393</v>
      </c>
      <c r="B390" t="s">
        <v>104</v>
      </c>
      <c r="C390" t="s">
        <v>1266</v>
      </c>
      <c r="E390">
        <v>6</v>
      </c>
      <c r="F390">
        <v>1</v>
      </c>
      <c r="G390" t="s">
        <v>1267</v>
      </c>
      <c r="M390" t="s">
        <v>47</v>
      </c>
    </row>
    <row r="391" spans="1:13" x14ac:dyDescent="0.35">
      <c r="A391" s="6">
        <v>45393</v>
      </c>
      <c r="B391" t="s">
        <v>1085</v>
      </c>
      <c r="C391" t="s">
        <v>55</v>
      </c>
      <c r="D391" t="s">
        <v>978</v>
      </c>
      <c r="E391">
        <v>14</v>
      </c>
      <c r="F391">
        <v>1</v>
      </c>
      <c r="H391" t="s">
        <v>47</v>
      </c>
    </row>
    <row r="392" spans="1:13" x14ac:dyDescent="0.35">
      <c r="A392" s="6">
        <v>45393</v>
      </c>
      <c r="B392" t="s">
        <v>1409</v>
      </c>
      <c r="C392" t="s">
        <v>115</v>
      </c>
      <c r="D392">
        <v>9</v>
      </c>
      <c r="E392">
        <v>4</v>
      </c>
      <c r="F392">
        <v>2</v>
      </c>
      <c r="I392" t="s">
        <v>47</v>
      </c>
      <c r="J392" t="s">
        <v>48</v>
      </c>
    </row>
    <row r="393" spans="1:13" x14ac:dyDescent="0.35">
      <c r="A393" s="6">
        <v>45393</v>
      </c>
      <c r="B393" t="s">
        <v>470</v>
      </c>
      <c r="C393" t="s">
        <v>115</v>
      </c>
      <c r="D393">
        <v>9</v>
      </c>
      <c r="E393">
        <v>1</v>
      </c>
      <c r="F393">
        <v>1</v>
      </c>
      <c r="I393" t="s">
        <v>47</v>
      </c>
      <c r="J393" t="s">
        <v>48</v>
      </c>
      <c r="M393" t="s">
        <v>47</v>
      </c>
    </row>
    <row r="394" spans="1:13" x14ac:dyDescent="0.35">
      <c r="A394" s="6">
        <v>45393</v>
      </c>
      <c r="B394" t="s">
        <v>1410</v>
      </c>
      <c r="C394" t="s">
        <v>59</v>
      </c>
      <c r="D394">
        <v>0</v>
      </c>
      <c r="E394">
        <v>16</v>
      </c>
      <c r="F394">
        <v>3</v>
      </c>
      <c r="I394" t="s">
        <v>47</v>
      </c>
      <c r="J394" t="s">
        <v>48</v>
      </c>
      <c r="M394" t="s">
        <v>47</v>
      </c>
    </row>
    <row r="395" spans="1:13" x14ac:dyDescent="0.35">
      <c r="A395" s="6">
        <v>45393</v>
      </c>
      <c r="B395" t="s">
        <v>1411</v>
      </c>
      <c r="C395" t="s">
        <v>64</v>
      </c>
      <c r="D395" t="s">
        <v>585</v>
      </c>
      <c r="E395">
        <v>24</v>
      </c>
      <c r="F395">
        <v>4</v>
      </c>
      <c r="I395" t="s">
        <v>47</v>
      </c>
      <c r="J395" t="s">
        <v>48</v>
      </c>
    </row>
    <row r="396" spans="1:13" x14ac:dyDescent="0.35">
      <c r="A396" s="6">
        <v>45393</v>
      </c>
      <c r="B396" t="s">
        <v>808</v>
      </c>
      <c r="C396" t="s">
        <v>55</v>
      </c>
      <c r="D396" t="s">
        <v>1412</v>
      </c>
      <c r="E396">
        <v>25</v>
      </c>
      <c r="F396">
        <v>4</v>
      </c>
      <c r="I396" t="s">
        <v>47</v>
      </c>
      <c r="J396" t="s">
        <v>48</v>
      </c>
      <c r="M396" t="s">
        <v>47</v>
      </c>
    </row>
    <row r="397" spans="1:13" x14ac:dyDescent="0.35">
      <c r="A397" s="6">
        <v>45393</v>
      </c>
      <c r="B397" t="s">
        <v>1618</v>
      </c>
      <c r="C397" t="s">
        <v>64</v>
      </c>
      <c r="D397" t="s">
        <v>585</v>
      </c>
      <c r="E397">
        <v>4</v>
      </c>
      <c r="F397">
        <v>1</v>
      </c>
      <c r="I397" t="s">
        <v>47</v>
      </c>
      <c r="J397" t="s">
        <v>48</v>
      </c>
      <c r="M397" t="s">
        <v>47</v>
      </c>
    </row>
    <row r="398" spans="1:13" x14ac:dyDescent="0.35">
      <c r="A398" s="6">
        <v>45394</v>
      </c>
      <c r="B398" t="s">
        <v>322</v>
      </c>
      <c r="C398" t="s">
        <v>74</v>
      </c>
      <c r="D398">
        <v>10</v>
      </c>
      <c r="E398">
        <v>18</v>
      </c>
      <c r="F398">
        <v>2</v>
      </c>
      <c r="I398" t="s">
        <v>47</v>
      </c>
      <c r="J398" t="s">
        <v>48</v>
      </c>
    </row>
    <row r="399" spans="1:13" x14ac:dyDescent="0.35">
      <c r="A399" s="6">
        <v>45394</v>
      </c>
      <c r="B399" t="s">
        <v>322</v>
      </c>
      <c r="C399" t="s">
        <v>74</v>
      </c>
      <c r="D399">
        <v>10</v>
      </c>
      <c r="E399">
        <v>18</v>
      </c>
      <c r="F399">
        <v>2</v>
      </c>
      <c r="I399" t="s">
        <v>47</v>
      </c>
      <c r="J399" t="s">
        <v>48</v>
      </c>
    </row>
    <row r="400" spans="1:13" x14ac:dyDescent="0.35">
      <c r="A400" s="6">
        <v>45394</v>
      </c>
      <c r="B400" t="s">
        <v>322</v>
      </c>
      <c r="C400" t="s">
        <v>74</v>
      </c>
      <c r="D400">
        <v>10</v>
      </c>
      <c r="E400">
        <v>18</v>
      </c>
      <c r="F400">
        <v>2</v>
      </c>
      <c r="I400" t="s">
        <v>47</v>
      </c>
      <c r="J400" t="s">
        <v>48</v>
      </c>
    </row>
    <row r="401" spans="1:13" x14ac:dyDescent="0.35">
      <c r="A401" s="6">
        <v>45394</v>
      </c>
      <c r="B401" t="s">
        <v>99</v>
      </c>
      <c r="C401" t="s">
        <v>53</v>
      </c>
      <c r="D401">
        <v>4</v>
      </c>
      <c r="E401">
        <v>20</v>
      </c>
      <c r="F401">
        <v>1</v>
      </c>
      <c r="G401" t="s">
        <v>1332</v>
      </c>
      <c r="L401" t="s">
        <v>47</v>
      </c>
      <c r="M401" t="s">
        <v>47</v>
      </c>
    </row>
    <row r="402" spans="1:13" x14ac:dyDescent="0.35">
      <c r="A402" s="6">
        <v>45397</v>
      </c>
      <c r="B402" t="s">
        <v>1165</v>
      </c>
      <c r="C402" t="s">
        <v>59</v>
      </c>
      <c r="D402">
        <v>3</v>
      </c>
      <c r="E402">
        <v>7</v>
      </c>
      <c r="F402">
        <v>2</v>
      </c>
      <c r="G402" t="s">
        <v>34</v>
      </c>
      <c r="K402" t="s">
        <v>47</v>
      </c>
      <c r="L402" t="s">
        <v>47</v>
      </c>
      <c r="M402" t="s">
        <v>47</v>
      </c>
    </row>
    <row r="403" spans="1:13" x14ac:dyDescent="0.35">
      <c r="A403" s="6">
        <v>45397</v>
      </c>
      <c r="B403" t="s">
        <v>461</v>
      </c>
      <c r="C403" t="s">
        <v>115</v>
      </c>
      <c r="D403">
        <v>8</v>
      </c>
      <c r="E403">
        <v>20</v>
      </c>
      <c r="F403">
        <v>2</v>
      </c>
      <c r="I403" t="s">
        <v>47</v>
      </c>
      <c r="J403" t="s">
        <v>48</v>
      </c>
    </row>
    <row r="404" spans="1:13" x14ac:dyDescent="0.35">
      <c r="A404" s="6">
        <v>45397</v>
      </c>
      <c r="B404" t="s">
        <v>461</v>
      </c>
      <c r="C404" t="s">
        <v>115</v>
      </c>
      <c r="D404">
        <v>8</v>
      </c>
      <c r="E404">
        <v>20</v>
      </c>
      <c r="F404">
        <v>2</v>
      </c>
      <c r="I404" t="s">
        <v>47</v>
      </c>
      <c r="J404" t="s">
        <v>48</v>
      </c>
    </row>
    <row r="405" spans="1:13" x14ac:dyDescent="0.35">
      <c r="A405" s="6">
        <v>45397</v>
      </c>
      <c r="B405" t="s">
        <v>1429</v>
      </c>
      <c r="C405" t="s">
        <v>115</v>
      </c>
      <c r="D405">
        <v>6</v>
      </c>
      <c r="E405">
        <v>7</v>
      </c>
      <c r="F405">
        <v>2</v>
      </c>
      <c r="I405" t="s">
        <v>47</v>
      </c>
      <c r="J405" t="s">
        <v>48</v>
      </c>
    </row>
    <row r="406" spans="1:13" x14ac:dyDescent="0.35">
      <c r="A406" s="6">
        <v>45397</v>
      </c>
      <c r="B406" t="s">
        <v>54</v>
      </c>
      <c r="C406" t="s">
        <v>55</v>
      </c>
      <c r="D406" t="s">
        <v>1254</v>
      </c>
      <c r="E406">
        <v>33</v>
      </c>
      <c r="F406">
        <v>4</v>
      </c>
      <c r="I406" t="s">
        <v>47</v>
      </c>
      <c r="J406" t="s">
        <v>48</v>
      </c>
      <c r="M406" t="s">
        <v>47</v>
      </c>
    </row>
    <row r="407" spans="1:13" x14ac:dyDescent="0.35">
      <c r="A407" s="6">
        <v>45397</v>
      </c>
      <c r="B407" t="s">
        <v>1430</v>
      </c>
      <c r="C407" t="s">
        <v>115</v>
      </c>
      <c r="D407">
        <v>9</v>
      </c>
      <c r="E407">
        <v>3</v>
      </c>
      <c r="F407">
        <v>2</v>
      </c>
      <c r="I407" t="s">
        <v>47</v>
      </c>
      <c r="J407" t="s">
        <v>48</v>
      </c>
    </row>
    <row r="408" spans="1:13" x14ac:dyDescent="0.35">
      <c r="A408" s="6">
        <v>45397</v>
      </c>
      <c r="B408" t="s">
        <v>238</v>
      </c>
      <c r="C408" t="s">
        <v>53</v>
      </c>
      <c r="D408">
        <v>5</v>
      </c>
      <c r="E408">
        <v>22</v>
      </c>
      <c r="F408">
        <v>3</v>
      </c>
      <c r="I408" t="s">
        <v>47</v>
      </c>
      <c r="J408" t="s">
        <v>705</v>
      </c>
      <c r="M408" t="s">
        <v>47</v>
      </c>
    </row>
    <row r="409" spans="1:13" x14ac:dyDescent="0.35">
      <c r="A409" s="6">
        <v>45397</v>
      </c>
      <c r="B409" t="s">
        <v>238</v>
      </c>
      <c r="C409" t="s">
        <v>53</v>
      </c>
      <c r="D409">
        <v>5</v>
      </c>
      <c r="E409">
        <v>22</v>
      </c>
      <c r="F409">
        <v>3</v>
      </c>
      <c r="I409" t="s">
        <v>47</v>
      </c>
      <c r="J409" t="s">
        <v>705</v>
      </c>
      <c r="M409" t="s">
        <v>47</v>
      </c>
    </row>
    <row r="410" spans="1:13" x14ac:dyDescent="0.35">
      <c r="A410" s="6">
        <v>45397</v>
      </c>
      <c r="B410" t="s">
        <v>1431</v>
      </c>
      <c r="C410" t="s">
        <v>59</v>
      </c>
      <c r="D410">
        <v>2</v>
      </c>
      <c r="E410">
        <v>25</v>
      </c>
      <c r="F410">
        <v>2</v>
      </c>
      <c r="I410" t="s">
        <v>47</v>
      </c>
    </row>
    <row r="411" spans="1:13" x14ac:dyDescent="0.35">
      <c r="A411" s="6">
        <v>45397</v>
      </c>
      <c r="B411" t="s">
        <v>1431</v>
      </c>
      <c r="C411" t="s">
        <v>59</v>
      </c>
      <c r="D411">
        <v>3</v>
      </c>
      <c r="E411">
        <v>25</v>
      </c>
      <c r="F411">
        <v>2</v>
      </c>
      <c r="I411" t="s">
        <v>47</v>
      </c>
    </row>
    <row r="412" spans="1:13" x14ac:dyDescent="0.35">
      <c r="A412" s="6">
        <v>45397</v>
      </c>
      <c r="B412" t="s">
        <v>1431</v>
      </c>
      <c r="C412" t="s">
        <v>53</v>
      </c>
      <c r="D412">
        <v>4</v>
      </c>
      <c r="E412">
        <v>25</v>
      </c>
      <c r="F412">
        <v>2</v>
      </c>
      <c r="I412" t="s">
        <v>47</v>
      </c>
    </row>
    <row r="413" spans="1:13" x14ac:dyDescent="0.35">
      <c r="A413" s="6">
        <v>45397</v>
      </c>
      <c r="B413" t="s">
        <v>1431</v>
      </c>
      <c r="C413" t="s">
        <v>59</v>
      </c>
      <c r="D413">
        <v>0</v>
      </c>
      <c r="E413">
        <v>25</v>
      </c>
      <c r="F413">
        <v>2</v>
      </c>
      <c r="I413" t="s">
        <v>47</v>
      </c>
    </row>
    <row r="414" spans="1:13" x14ac:dyDescent="0.35">
      <c r="A414" s="6">
        <v>45397</v>
      </c>
      <c r="B414" t="s">
        <v>1431</v>
      </c>
      <c r="C414" t="s">
        <v>59</v>
      </c>
      <c r="D414">
        <v>1</v>
      </c>
      <c r="E414">
        <v>25</v>
      </c>
      <c r="F414">
        <v>2</v>
      </c>
      <c r="I414" t="s">
        <v>47</v>
      </c>
    </row>
    <row r="415" spans="1:13" x14ac:dyDescent="0.35">
      <c r="A415" s="6">
        <v>45397</v>
      </c>
      <c r="B415" t="s">
        <v>1431</v>
      </c>
      <c r="C415" t="s">
        <v>53</v>
      </c>
      <c r="D415">
        <v>5</v>
      </c>
      <c r="E415">
        <v>25</v>
      </c>
      <c r="F415">
        <v>2</v>
      </c>
      <c r="I415" t="s">
        <v>47</v>
      </c>
    </row>
    <row r="416" spans="1:13" x14ac:dyDescent="0.35">
      <c r="A416" s="6">
        <v>45397</v>
      </c>
      <c r="B416" t="s">
        <v>1431</v>
      </c>
      <c r="C416" t="s">
        <v>53</v>
      </c>
      <c r="D416">
        <v>6</v>
      </c>
      <c r="E416">
        <v>20</v>
      </c>
      <c r="F416">
        <v>1</v>
      </c>
      <c r="I416" t="s">
        <v>47</v>
      </c>
      <c r="J416" t="s">
        <v>48</v>
      </c>
    </row>
    <row r="417" spans="1:13" x14ac:dyDescent="0.35">
      <c r="A417" s="6">
        <v>45397</v>
      </c>
      <c r="B417" t="s">
        <v>1431</v>
      </c>
      <c r="C417" t="s">
        <v>53</v>
      </c>
      <c r="D417">
        <v>6</v>
      </c>
      <c r="E417">
        <v>15</v>
      </c>
      <c r="F417">
        <v>1</v>
      </c>
      <c r="I417" t="s">
        <v>47</v>
      </c>
      <c r="J417" t="s">
        <v>48</v>
      </c>
    </row>
    <row r="418" spans="1:13" x14ac:dyDescent="0.35">
      <c r="A418" s="6">
        <v>45397</v>
      </c>
      <c r="B418" t="s">
        <v>365</v>
      </c>
      <c r="C418" t="s">
        <v>64</v>
      </c>
      <c r="D418" t="s">
        <v>585</v>
      </c>
      <c r="E418">
        <v>6</v>
      </c>
      <c r="F418">
        <v>2</v>
      </c>
      <c r="I418" t="s">
        <v>47</v>
      </c>
      <c r="J418" t="s">
        <v>48</v>
      </c>
      <c r="M418" t="s">
        <v>47</v>
      </c>
    </row>
    <row r="419" spans="1:13" x14ac:dyDescent="0.35">
      <c r="A419" s="6">
        <v>45397</v>
      </c>
      <c r="B419" t="s">
        <v>1432</v>
      </c>
      <c r="C419" t="s">
        <v>64</v>
      </c>
      <c r="D419" t="s">
        <v>585</v>
      </c>
      <c r="E419">
        <v>5</v>
      </c>
      <c r="F419">
        <v>2</v>
      </c>
      <c r="I419" t="s">
        <v>47</v>
      </c>
      <c r="J419" t="s">
        <v>48</v>
      </c>
      <c r="M419" t="s">
        <v>47</v>
      </c>
    </row>
    <row r="420" spans="1:13" x14ac:dyDescent="0.35">
      <c r="A420" s="6">
        <v>45397</v>
      </c>
      <c r="B420" t="s">
        <v>1433</v>
      </c>
      <c r="C420" t="s">
        <v>64</v>
      </c>
      <c r="D420" t="s">
        <v>585</v>
      </c>
      <c r="E420">
        <v>18</v>
      </c>
      <c r="F420">
        <v>3</v>
      </c>
      <c r="I420" t="s">
        <v>47</v>
      </c>
      <c r="J420" t="s">
        <v>48</v>
      </c>
    </row>
    <row r="421" spans="1:13" x14ac:dyDescent="0.35">
      <c r="A421" s="6">
        <v>45397</v>
      </c>
      <c r="B421" t="s">
        <v>58</v>
      </c>
      <c r="C421" t="s">
        <v>53</v>
      </c>
      <c r="D421">
        <v>5</v>
      </c>
      <c r="E421">
        <v>26</v>
      </c>
      <c r="F421">
        <v>1</v>
      </c>
      <c r="G421" t="s">
        <v>1332</v>
      </c>
      <c r="L421" t="s">
        <v>47</v>
      </c>
      <c r="M421" t="s">
        <v>47</v>
      </c>
    </row>
    <row r="422" spans="1:13" x14ac:dyDescent="0.35">
      <c r="A422" s="6">
        <v>45397</v>
      </c>
      <c r="B422" t="s">
        <v>99</v>
      </c>
      <c r="C422" t="s">
        <v>53</v>
      </c>
      <c r="D422">
        <v>4</v>
      </c>
      <c r="E422">
        <v>20</v>
      </c>
      <c r="F422">
        <v>1</v>
      </c>
      <c r="G422" t="s">
        <v>1332</v>
      </c>
      <c r="L422" t="s">
        <v>47</v>
      </c>
      <c r="M422" t="s">
        <v>47</v>
      </c>
    </row>
    <row r="423" spans="1:13" x14ac:dyDescent="0.35">
      <c r="A423" s="6">
        <v>45398</v>
      </c>
      <c r="B423" t="s">
        <v>374</v>
      </c>
      <c r="C423" t="s">
        <v>59</v>
      </c>
      <c r="D423">
        <v>3</v>
      </c>
      <c r="E423">
        <v>8</v>
      </c>
      <c r="F423">
        <v>4</v>
      </c>
      <c r="G423" t="s">
        <v>1333</v>
      </c>
      <c r="K423" t="s">
        <v>47</v>
      </c>
      <c r="L423" t="s">
        <v>47</v>
      </c>
      <c r="M423" t="s">
        <v>47</v>
      </c>
    </row>
    <row r="424" spans="1:13" x14ac:dyDescent="0.35">
      <c r="A424" s="6">
        <v>45398</v>
      </c>
      <c r="B424" t="s">
        <v>1334</v>
      </c>
      <c r="C424" t="s">
        <v>53</v>
      </c>
      <c r="D424">
        <v>6</v>
      </c>
      <c r="E424">
        <v>20</v>
      </c>
      <c r="F424">
        <v>2</v>
      </c>
      <c r="G424" t="s">
        <v>35</v>
      </c>
    </row>
    <row r="425" spans="1:13" x14ac:dyDescent="0.35">
      <c r="A425" s="6">
        <v>45398</v>
      </c>
      <c r="B425" t="s">
        <v>1423</v>
      </c>
      <c r="C425" t="s">
        <v>53</v>
      </c>
      <c r="D425">
        <v>6</v>
      </c>
      <c r="E425">
        <v>22</v>
      </c>
      <c r="F425">
        <v>2</v>
      </c>
      <c r="I425" t="s">
        <v>47</v>
      </c>
      <c r="J425" t="s">
        <v>1292</v>
      </c>
    </row>
    <row r="426" spans="1:13" x14ac:dyDescent="0.35">
      <c r="A426" s="6">
        <v>45398</v>
      </c>
      <c r="B426" t="s">
        <v>1423</v>
      </c>
      <c r="C426" t="s">
        <v>53</v>
      </c>
      <c r="D426">
        <v>6</v>
      </c>
      <c r="E426">
        <v>22</v>
      </c>
      <c r="F426">
        <v>2</v>
      </c>
      <c r="I426" t="s">
        <v>47</v>
      </c>
      <c r="J426" t="s">
        <v>1292</v>
      </c>
    </row>
    <row r="427" spans="1:13" x14ac:dyDescent="0.35">
      <c r="A427" s="6">
        <v>45398</v>
      </c>
      <c r="B427" t="s">
        <v>785</v>
      </c>
      <c r="C427" t="s">
        <v>53</v>
      </c>
      <c r="E427">
        <v>25</v>
      </c>
      <c r="F427">
        <v>3</v>
      </c>
      <c r="H427" t="s">
        <v>47</v>
      </c>
    </row>
    <row r="428" spans="1:13" x14ac:dyDescent="0.35">
      <c r="A428" s="6">
        <v>45398</v>
      </c>
      <c r="B428" t="s">
        <v>1334</v>
      </c>
      <c r="C428" t="s">
        <v>53</v>
      </c>
      <c r="E428">
        <v>20</v>
      </c>
      <c r="F428">
        <v>3</v>
      </c>
      <c r="H428" t="s">
        <v>47</v>
      </c>
    </row>
    <row r="429" spans="1:13" x14ac:dyDescent="0.35">
      <c r="A429" s="6">
        <v>45398</v>
      </c>
      <c r="B429" t="s">
        <v>142</v>
      </c>
      <c r="C429" t="s">
        <v>53</v>
      </c>
      <c r="D429">
        <v>4</v>
      </c>
      <c r="E429">
        <v>20</v>
      </c>
      <c r="F429">
        <v>1</v>
      </c>
      <c r="I429" t="s">
        <v>47</v>
      </c>
      <c r="J429" t="s">
        <v>48</v>
      </c>
      <c r="M429" t="s">
        <v>47</v>
      </c>
    </row>
    <row r="430" spans="1:13" x14ac:dyDescent="0.35">
      <c r="A430" s="6">
        <v>45398</v>
      </c>
      <c r="B430" t="s">
        <v>142</v>
      </c>
      <c r="C430" t="s">
        <v>53</v>
      </c>
      <c r="D430">
        <v>4</v>
      </c>
      <c r="E430">
        <v>20</v>
      </c>
      <c r="F430">
        <v>2</v>
      </c>
      <c r="I430" t="s">
        <v>47</v>
      </c>
      <c r="J430" t="s">
        <v>48</v>
      </c>
      <c r="M430" t="s">
        <v>47</v>
      </c>
    </row>
    <row r="431" spans="1:13" x14ac:dyDescent="0.35">
      <c r="A431" s="6">
        <v>45398</v>
      </c>
      <c r="B431" t="s">
        <v>1425</v>
      </c>
      <c r="C431" t="s">
        <v>115</v>
      </c>
      <c r="D431" t="s">
        <v>149</v>
      </c>
      <c r="E431">
        <v>20</v>
      </c>
      <c r="F431">
        <v>2</v>
      </c>
      <c r="I431" t="s">
        <v>47</v>
      </c>
      <c r="J431" t="s">
        <v>1396</v>
      </c>
    </row>
    <row r="432" spans="1:13" x14ac:dyDescent="0.35">
      <c r="A432" s="6">
        <v>45398</v>
      </c>
      <c r="B432" t="s">
        <v>1426</v>
      </c>
      <c r="C432" t="s">
        <v>55</v>
      </c>
      <c r="D432" t="s">
        <v>1254</v>
      </c>
      <c r="E432">
        <v>36</v>
      </c>
      <c r="F432">
        <v>2</v>
      </c>
      <c r="I432" t="s">
        <v>47</v>
      </c>
      <c r="J432" t="s">
        <v>48</v>
      </c>
    </row>
    <row r="433" spans="1:13" x14ac:dyDescent="0.35">
      <c r="A433" s="6">
        <v>45398</v>
      </c>
      <c r="B433" t="s">
        <v>1427</v>
      </c>
      <c r="C433" t="s">
        <v>115</v>
      </c>
      <c r="D433" t="s">
        <v>149</v>
      </c>
      <c r="E433">
        <v>33</v>
      </c>
      <c r="F433">
        <v>2</v>
      </c>
      <c r="I433" t="s">
        <v>47</v>
      </c>
      <c r="J433" t="s">
        <v>1358</v>
      </c>
      <c r="M433" t="s">
        <v>47</v>
      </c>
    </row>
    <row r="434" spans="1:13" x14ac:dyDescent="0.35">
      <c r="A434" s="6">
        <v>45398</v>
      </c>
      <c r="B434" t="s">
        <v>1427</v>
      </c>
      <c r="C434" t="s">
        <v>115</v>
      </c>
      <c r="D434" t="s">
        <v>149</v>
      </c>
      <c r="E434">
        <v>33</v>
      </c>
      <c r="F434">
        <v>2</v>
      </c>
      <c r="I434" t="s">
        <v>47</v>
      </c>
      <c r="J434" t="s">
        <v>1358</v>
      </c>
      <c r="M434" t="s">
        <v>47</v>
      </c>
    </row>
    <row r="435" spans="1:13" x14ac:dyDescent="0.35">
      <c r="A435" s="6">
        <v>45398</v>
      </c>
      <c r="B435" t="s">
        <v>1428</v>
      </c>
      <c r="C435" t="s">
        <v>53</v>
      </c>
      <c r="D435">
        <v>6</v>
      </c>
      <c r="E435">
        <v>27</v>
      </c>
      <c r="F435">
        <v>4</v>
      </c>
      <c r="I435" t="s">
        <v>47</v>
      </c>
    </row>
    <row r="436" spans="1:13" x14ac:dyDescent="0.35">
      <c r="A436" s="6">
        <v>45398</v>
      </c>
      <c r="B436" t="s">
        <v>374</v>
      </c>
      <c r="C436" t="s">
        <v>59</v>
      </c>
      <c r="D436">
        <v>3</v>
      </c>
      <c r="E436">
        <v>6</v>
      </c>
      <c r="F436">
        <v>3</v>
      </c>
      <c r="I436" t="s">
        <v>47</v>
      </c>
      <c r="J436" t="s">
        <v>48</v>
      </c>
      <c r="M436" t="s">
        <v>47</v>
      </c>
    </row>
    <row r="437" spans="1:13" x14ac:dyDescent="0.35">
      <c r="A437" s="6">
        <v>45399</v>
      </c>
      <c r="B437" t="s">
        <v>238</v>
      </c>
      <c r="C437" t="s">
        <v>115</v>
      </c>
      <c r="D437">
        <v>7</v>
      </c>
      <c r="E437">
        <v>25</v>
      </c>
      <c r="F437">
        <v>1</v>
      </c>
      <c r="G437" t="s">
        <v>32</v>
      </c>
      <c r="L437" t="s">
        <v>47</v>
      </c>
      <c r="M437" t="s">
        <v>47</v>
      </c>
    </row>
    <row r="438" spans="1:13" x14ac:dyDescent="0.35">
      <c r="A438" s="6">
        <v>45399</v>
      </c>
      <c r="B438" t="s">
        <v>1334</v>
      </c>
      <c r="C438" t="s">
        <v>53</v>
      </c>
      <c r="D438">
        <v>6</v>
      </c>
      <c r="E438">
        <v>20</v>
      </c>
      <c r="F438">
        <v>2</v>
      </c>
      <c r="G438" t="s">
        <v>35</v>
      </c>
    </row>
    <row r="439" spans="1:13" x14ac:dyDescent="0.35">
      <c r="A439" s="6">
        <v>45399</v>
      </c>
      <c r="B439" t="s">
        <v>1416</v>
      </c>
      <c r="C439" t="s">
        <v>53</v>
      </c>
      <c r="D439">
        <v>5</v>
      </c>
      <c r="E439">
        <v>20</v>
      </c>
      <c r="F439">
        <v>2</v>
      </c>
      <c r="I439" t="s">
        <v>47</v>
      </c>
      <c r="J439" t="s">
        <v>48</v>
      </c>
    </row>
    <row r="440" spans="1:13" x14ac:dyDescent="0.35">
      <c r="A440" s="6">
        <v>45399</v>
      </c>
      <c r="B440" t="s">
        <v>1416</v>
      </c>
      <c r="C440" t="s">
        <v>53</v>
      </c>
      <c r="D440">
        <v>5</v>
      </c>
      <c r="E440">
        <v>20</v>
      </c>
      <c r="F440">
        <v>2</v>
      </c>
      <c r="I440" t="s">
        <v>47</v>
      </c>
      <c r="J440" t="s">
        <v>48</v>
      </c>
    </row>
    <row r="441" spans="1:13" x14ac:dyDescent="0.35">
      <c r="A441" s="6">
        <v>45399</v>
      </c>
      <c r="B441" t="s">
        <v>1417</v>
      </c>
      <c r="C441" t="s">
        <v>50</v>
      </c>
      <c r="D441">
        <v>8</v>
      </c>
      <c r="E441">
        <v>20</v>
      </c>
      <c r="F441">
        <v>1</v>
      </c>
      <c r="I441" t="s">
        <v>47</v>
      </c>
      <c r="J441" t="s">
        <v>48</v>
      </c>
    </row>
    <row r="442" spans="1:13" x14ac:dyDescent="0.35">
      <c r="A442" s="6">
        <v>45399</v>
      </c>
      <c r="B442" t="s">
        <v>1417</v>
      </c>
      <c r="C442" t="s">
        <v>50</v>
      </c>
      <c r="D442">
        <v>8</v>
      </c>
      <c r="E442">
        <v>20</v>
      </c>
      <c r="F442">
        <v>1</v>
      </c>
      <c r="I442" t="s">
        <v>47</v>
      </c>
      <c r="J442" t="s">
        <v>48</v>
      </c>
    </row>
    <row r="443" spans="1:13" x14ac:dyDescent="0.35">
      <c r="A443" s="6">
        <v>45399</v>
      </c>
      <c r="B443" t="s">
        <v>1417</v>
      </c>
      <c r="C443" t="s">
        <v>50</v>
      </c>
      <c r="D443">
        <v>8</v>
      </c>
      <c r="E443">
        <v>20</v>
      </c>
      <c r="F443">
        <v>1</v>
      </c>
      <c r="I443" t="s">
        <v>47</v>
      </c>
      <c r="J443" t="s">
        <v>48</v>
      </c>
    </row>
    <row r="444" spans="1:13" x14ac:dyDescent="0.35">
      <c r="A444" s="6">
        <v>45399</v>
      </c>
      <c r="B444" t="s">
        <v>1417</v>
      </c>
      <c r="C444" t="s">
        <v>50</v>
      </c>
      <c r="D444">
        <v>8</v>
      </c>
      <c r="E444">
        <v>20</v>
      </c>
      <c r="F444">
        <v>1</v>
      </c>
      <c r="I444" t="s">
        <v>47</v>
      </c>
      <c r="J444" t="s">
        <v>48</v>
      </c>
    </row>
    <row r="445" spans="1:13" x14ac:dyDescent="0.35">
      <c r="A445" s="6">
        <v>45399</v>
      </c>
      <c r="B445" t="s">
        <v>1418</v>
      </c>
      <c r="C445" t="s">
        <v>115</v>
      </c>
      <c r="D445" t="s">
        <v>311</v>
      </c>
      <c r="E445">
        <v>11</v>
      </c>
      <c r="F445">
        <v>5</v>
      </c>
      <c r="I445" t="s">
        <v>47</v>
      </c>
      <c r="J445" t="s">
        <v>1292</v>
      </c>
    </row>
    <row r="446" spans="1:13" x14ac:dyDescent="0.35">
      <c r="A446" s="6">
        <v>45399</v>
      </c>
      <c r="B446" t="s">
        <v>768</v>
      </c>
      <c r="C446" t="s">
        <v>53</v>
      </c>
      <c r="D446">
        <v>5</v>
      </c>
      <c r="E446">
        <v>1</v>
      </c>
      <c r="F446">
        <v>1</v>
      </c>
      <c r="I446" t="s">
        <v>47</v>
      </c>
      <c r="J446" t="s">
        <v>48</v>
      </c>
    </row>
    <row r="447" spans="1:13" x14ac:dyDescent="0.35">
      <c r="A447" s="6">
        <v>45399</v>
      </c>
      <c r="B447" t="s">
        <v>1419</v>
      </c>
      <c r="C447" t="s">
        <v>115</v>
      </c>
      <c r="D447" t="s">
        <v>353</v>
      </c>
      <c r="E447">
        <v>31</v>
      </c>
      <c r="F447">
        <v>3</v>
      </c>
      <c r="I447" t="s">
        <v>47</v>
      </c>
      <c r="J447" t="s">
        <v>48</v>
      </c>
    </row>
    <row r="448" spans="1:13" x14ac:dyDescent="0.35">
      <c r="A448" s="6">
        <v>45399</v>
      </c>
      <c r="B448" t="s">
        <v>1419</v>
      </c>
      <c r="C448" t="s">
        <v>115</v>
      </c>
      <c r="D448" t="s">
        <v>353</v>
      </c>
      <c r="E448">
        <v>31</v>
      </c>
      <c r="F448">
        <v>3</v>
      </c>
      <c r="I448" t="s">
        <v>47</v>
      </c>
      <c r="J448" t="s">
        <v>48</v>
      </c>
    </row>
    <row r="449" spans="1:13" x14ac:dyDescent="0.35">
      <c r="A449" s="6">
        <v>45399</v>
      </c>
      <c r="B449" t="s">
        <v>191</v>
      </c>
      <c r="C449" t="s">
        <v>115</v>
      </c>
      <c r="D449">
        <v>7</v>
      </c>
      <c r="E449">
        <v>16</v>
      </c>
      <c r="F449">
        <v>1</v>
      </c>
      <c r="I449" t="s">
        <v>47</v>
      </c>
      <c r="M449" t="s">
        <v>47</v>
      </c>
    </row>
    <row r="450" spans="1:13" x14ac:dyDescent="0.35">
      <c r="A450" s="6">
        <v>45399</v>
      </c>
      <c r="B450" t="s">
        <v>61</v>
      </c>
      <c r="C450" t="s">
        <v>55</v>
      </c>
      <c r="D450" t="s">
        <v>1255</v>
      </c>
      <c r="E450">
        <v>9</v>
      </c>
      <c r="F450">
        <v>1</v>
      </c>
      <c r="I450" t="s">
        <v>47</v>
      </c>
      <c r="M450" t="s">
        <v>47</v>
      </c>
    </row>
    <row r="451" spans="1:13" x14ac:dyDescent="0.35">
      <c r="A451" s="6">
        <v>45399</v>
      </c>
      <c r="B451" t="s">
        <v>1420</v>
      </c>
      <c r="C451" t="s">
        <v>55</v>
      </c>
      <c r="D451" t="s">
        <v>978</v>
      </c>
      <c r="E451">
        <v>27</v>
      </c>
      <c r="F451">
        <v>2</v>
      </c>
      <c r="I451" t="s">
        <v>47</v>
      </c>
      <c r="J451" t="s">
        <v>48</v>
      </c>
    </row>
    <row r="452" spans="1:13" x14ac:dyDescent="0.35">
      <c r="A452" s="6">
        <v>45399</v>
      </c>
      <c r="B452" t="s">
        <v>1142</v>
      </c>
      <c r="C452" t="s">
        <v>55</v>
      </c>
      <c r="D452" t="s">
        <v>1254</v>
      </c>
      <c r="E452">
        <v>25</v>
      </c>
      <c r="F452">
        <v>2</v>
      </c>
      <c r="I452" t="s">
        <v>47</v>
      </c>
    </row>
    <row r="453" spans="1:13" x14ac:dyDescent="0.35">
      <c r="A453" s="6">
        <v>45399</v>
      </c>
      <c r="B453" t="s">
        <v>1142</v>
      </c>
      <c r="C453" t="s">
        <v>55</v>
      </c>
      <c r="D453" t="s">
        <v>1254</v>
      </c>
      <c r="E453">
        <v>25</v>
      </c>
      <c r="F453">
        <v>2</v>
      </c>
      <c r="I453" t="s">
        <v>47</v>
      </c>
    </row>
    <row r="454" spans="1:13" x14ac:dyDescent="0.35">
      <c r="A454" s="6">
        <v>45399</v>
      </c>
      <c r="B454" t="s">
        <v>1421</v>
      </c>
      <c r="C454" t="s">
        <v>55</v>
      </c>
      <c r="D454" t="s">
        <v>1422</v>
      </c>
      <c r="E454">
        <v>16</v>
      </c>
      <c r="F454">
        <v>1</v>
      </c>
      <c r="I454" t="s">
        <v>47</v>
      </c>
      <c r="J454" t="s">
        <v>48</v>
      </c>
      <c r="M454" t="s">
        <v>47</v>
      </c>
    </row>
    <row r="455" spans="1:13" x14ac:dyDescent="0.35">
      <c r="A455" s="6">
        <v>45399</v>
      </c>
      <c r="B455" t="s">
        <v>1423</v>
      </c>
      <c r="C455" t="s">
        <v>284</v>
      </c>
      <c r="D455">
        <v>6</v>
      </c>
      <c r="E455">
        <v>21</v>
      </c>
      <c r="F455">
        <v>2</v>
      </c>
      <c r="I455" t="s">
        <v>47</v>
      </c>
      <c r="J455" t="s">
        <v>1292</v>
      </c>
    </row>
    <row r="456" spans="1:13" x14ac:dyDescent="0.35">
      <c r="A456" s="6">
        <v>45399</v>
      </c>
      <c r="B456" t="s">
        <v>1423</v>
      </c>
      <c r="C456" t="s">
        <v>284</v>
      </c>
      <c r="D456">
        <v>6</v>
      </c>
      <c r="E456">
        <v>21</v>
      </c>
      <c r="F456">
        <v>2</v>
      </c>
      <c r="I456" t="s">
        <v>47</v>
      </c>
      <c r="J456" t="s">
        <v>1292</v>
      </c>
    </row>
    <row r="457" spans="1:13" x14ac:dyDescent="0.35">
      <c r="A457" s="6">
        <v>45399</v>
      </c>
      <c r="B457" t="s">
        <v>1424</v>
      </c>
      <c r="C457" t="s">
        <v>115</v>
      </c>
      <c r="D457" t="s">
        <v>242</v>
      </c>
      <c r="E457">
        <v>3</v>
      </c>
      <c r="F457">
        <v>2</v>
      </c>
      <c r="I457" t="s">
        <v>47</v>
      </c>
      <c r="J457" t="s">
        <v>48</v>
      </c>
    </row>
    <row r="458" spans="1:13" x14ac:dyDescent="0.35">
      <c r="A458" s="6">
        <v>45399</v>
      </c>
      <c r="B458" t="s">
        <v>787</v>
      </c>
      <c r="C458" t="s">
        <v>55</v>
      </c>
      <c r="D458" t="s">
        <v>978</v>
      </c>
      <c r="E458">
        <v>20</v>
      </c>
      <c r="F458">
        <v>2</v>
      </c>
      <c r="I458" t="s">
        <v>47</v>
      </c>
      <c r="J458" t="s">
        <v>48</v>
      </c>
    </row>
    <row r="459" spans="1:13" x14ac:dyDescent="0.35">
      <c r="A459" s="6">
        <v>45399</v>
      </c>
      <c r="B459" t="s">
        <v>1284</v>
      </c>
      <c r="C459" t="s">
        <v>115</v>
      </c>
      <c r="D459">
        <v>8</v>
      </c>
      <c r="E459">
        <v>25</v>
      </c>
      <c r="F459">
        <v>2</v>
      </c>
      <c r="I459" t="s">
        <v>47</v>
      </c>
      <c r="J459" t="s">
        <v>48</v>
      </c>
      <c r="M459" t="s">
        <v>47</v>
      </c>
    </row>
    <row r="460" spans="1:13" x14ac:dyDescent="0.35">
      <c r="A460" s="6">
        <v>45399</v>
      </c>
      <c r="B460" t="s">
        <v>1284</v>
      </c>
      <c r="C460" t="s">
        <v>115</v>
      </c>
      <c r="D460">
        <v>8</v>
      </c>
      <c r="E460">
        <v>25</v>
      </c>
      <c r="F460">
        <v>2</v>
      </c>
      <c r="I460" t="s">
        <v>47</v>
      </c>
      <c r="J460" t="s">
        <v>48</v>
      </c>
      <c r="M460" t="s">
        <v>47</v>
      </c>
    </row>
    <row r="461" spans="1:13" x14ac:dyDescent="0.35">
      <c r="A461" s="6">
        <v>45399</v>
      </c>
      <c r="B461" t="s">
        <v>1284</v>
      </c>
      <c r="C461" t="s">
        <v>115</v>
      </c>
      <c r="D461">
        <v>8</v>
      </c>
      <c r="E461">
        <v>25</v>
      </c>
      <c r="F461">
        <v>2</v>
      </c>
      <c r="I461" t="s">
        <v>47</v>
      </c>
      <c r="J461" t="s">
        <v>48</v>
      </c>
      <c r="M461" t="s">
        <v>47</v>
      </c>
    </row>
    <row r="462" spans="1:13" x14ac:dyDescent="0.35">
      <c r="A462" s="6">
        <v>45399</v>
      </c>
      <c r="B462" t="s">
        <v>1284</v>
      </c>
      <c r="C462" t="s">
        <v>115</v>
      </c>
      <c r="D462">
        <v>8</v>
      </c>
      <c r="E462">
        <v>25</v>
      </c>
      <c r="F462">
        <v>2</v>
      </c>
      <c r="I462" t="s">
        <v>47</v>
      </c>
      <c r="J462" t="s">
        <v>48</v>
      </c>
      <c r="M462" t="s">
        <v>47</v>
      </c>
    </row>
    <row r="463" spans="1:13" x14ac:dyDescent="0.35">
      <c r="A463" s="6">
        <v>45399</v>
      </c>
      <c r="B463" t="s">
        <v>343</v>
      </c>
      <c r="C463" t="s">
        <v>115</v>
      </c>
      <c r="D463">
        <v>8</v>
      </c>
      <c r="E463">
        <v>16</v>
      </c>
      <c r="F463">
        <v>2</v>
      </c>
      <c r="I463" t="s">
        <v>47</v>
      </c>
      <c r="J463" t="s">
        <v>705</v>
      </c>
    </row>
    <row r="464" spans="1:13" x14ac:dyDescent="0.35">
      <c r="A464" s="6">
        <v>45399</v>
      </c>
      <c r="B464" t="s">
        <v>1454</v>
      </c>
      <c r="C464" t="s">
        <v>55</v>
      </c>
      <c r="D464" t="s">
        <v>392</v>
      </c>
      <c r="E464">
        <v>15</v>
      </c>
      <c r="F464">
        <v>2</v>
      </c>
      <c r="H464" t="s">
        <v>47</v>
      </c>
    </row>
    <row r="465" spans="1:13" x14ac:dyDescent="0.35">
      <c r="A465" s="6">
        <v>45399</v>
      </c>
      <c r="B465" t="s">
        <v>191</v>
      </c>
      <c r="C465" t="s">
        <v>115</v>
      </c>
      <c r="D465">
        <v>7</v>
      </c>
      <c r="E465">
        <v>16</v>
      </c>
      <c r="F465">
        <v>1</v>
      </c>
      <c r="G465" t="s">
        <v>32</v>
      </c>
      <c r="L465" t="s">
        <v>47</v>
      </c>
      <c r="M465" t="s">
        <v>47</v>
      </c>
    </row>
    <row r="466" spans="1:13" x14ac:dyDescent="0.35">
      <c r="A466" s="6">
        <v>45400</v>
      </c>
      <c r="B466" t="s">
        <v>238</v>
      </c>
      <c r="C466" t="s">
        <v>53</v>
      </c>
      <c r="D466">
        <v>5</v>
      </c>
      <c r="E466">
        <v>22</v>
      </c>
      <c r="F466">
        <v>2</v>
      </c>
      <c r="G466" t="s">
        <v>35</v>
      </c>
      <c r="L466" t="s">
        <v>47</v>
      </c>
      <c r="M466" t="s">
        <v>47</v>
      </c>
    </row>
    <row r="467" spans="1:13" x14ac:dyDescent="0.35">
      <c r="A467" s="6">
        <v>45400</v>
      </c>
      <c r="B467" t="s">
        <v>104</v>
      </c>
      <c r="C467" t="s">
        <v>1266</v>
      </c>
      <c r="E467">
        <v>8</v>
      </c>
      <c r="F467">
        <v>2</v>
      </c>
      <c r="G467" t="s">
        <v>1267</v>
      </c>
      <c r="M467" t="s">
        <v>47</v>
      </c>
    </row>
    <row r="468" spans="1:13" x14ac:dyDescent="0.35">
      <c r="A468" s="6">
        <v>45400</v>
      </c>
      <c r="B468" t="s">
        <v>1405</v>
      </c>
      <c r="C468" t="s">
        <v>1266</v>
      </c>
      <c r="D468" t="s">
        <v>1278</v>
      </c>
      <c r="E468">
        <v>33</v>
      </c>
      <c r="F468">
        <v>3</v>
      </c>
      <c r="I468" t="s">
        <v>47</v>
      </c>
      <c r="J468" t="s">
        <v>48</v>
      </c>
    </row>
    <row r="469" spans="1:13" x14ac:dyDescent="0.35">
      <c r="A469" s="6">
        <v>45400</v>
      </c>
      <c r="B469" t="s">
        <v>1406</v>
      </c>
      <c r="C469" t="s">
        <v>115</v>
      </c>
      <c r="D469">
        <v>8</v>
      </c>
      <c r="E469">
        <v>21</v>
      </c>
      <c r="F469">
        <v>2</v>
      </c>
      <c r="I469" t="s">
        <v>47</v>
      </c>
      <c r="J469" t="s">
        <v>48</v>
      </c>
    </row>
    <row r="470" spans="1:13" x14ac:dyDescent="0.35">
      <c r="A470" s="6">
        <v>45400</v>
      </c>
      <c r="B470" t="s">
        <v>238</v>
      </c>
      <c r="C470" t="s">
        <v>115</v>
      </c>
      <c r="D470">
        <v>8</v>
      </c>
      <c r="E470">
        <v>18</v>
      </c>
      <c r="F470">
        <v>2</v>
      </c>
      <c r="I470" t="s">
        <v>47</v>
      </c>
      <c r="J470" t="s">
        <v>48</v>
      </c>
      <c r="M470" t="s">
        <v>47</v>
      </c>
    </row>
    <row r="471" spans="1:13" x14ac:dyDescent="0.35">
      <c r="A471" s="6">
        <v>45400</v>
      </c>
      <c r="B471" t="s">
        <v>350</v>
      </c>
      <c r="C471" t="s">
        <v>53</v>
      </c>
      <c r="D471">
        <v>5</v>
      </c>
      <c r="E471">
        <v>15</v>
      </c>
      <c r="F471">
        <v>1</v>
      </c>
      <c r="I471" t="s">
        <v>47</v>
      </c>
      <c r="J471" t="s">
        <v>48</v>
      </c>
    </row>
    <row r="472" spans="1:13" x14ac:dyDescent="0.35">
      <c r="A472" s="6">
        <v>45400</v>
      </c>
      <c r="B472" t="s">
        <v>350</v>
      </c>
      <c r="C472" t="s">
        <v>53</v>
      </c>
      <c r="D472">
        <v>5</v>
      </c>
      <c r="E472">
        <v>19</v>
      </c>
      <c r="F472">
        <v>2</v>
      </c>
      <c r="I472" t="s">
        <v>47</v>
      </c>
      <c r="J472" t="s">
        <v>48</v>
      </c>
    </row>
    <row r="473" spans="1:13" x14ac:dyDescent="0.35">
      <c r="A473" s="6">
        <v>45400</v>
      </c>
      <c r="B473" t="s">
        <v>515</v>
      </c>
      <c r="C473" t="s">
        <v>115</v>
      </c>
      <c r="D473">
        <v>7</v>
      </c>
      <c r="E473">
        <v>4</v>
      </c>
      <c r="F473">
        <v>2</v>
      </c>
      <c r="I473" t="s">
        <v>47</v>
      </c>
      <c r="J473" t="s">
        <v>48</v>
      </c>
    </row>
    <row r="474" spans="1:13" x14ac:dyDescent="0.35">
      <c r="A474" s="6">
        <v>45400</v>
      </c>
      <c r="B474" t="s">
        <v>1407</v>
      </c>
      <c r="C474" t="s">
        <v>55</v>
      </c>
      <c r="D474" t="s">
        <v>1254</v>
      </c>
      <c r="E474">
        <v>22</v>
      </c>
      <c r="F474">
        <v>2</v>
      </c>
      <c r="I474" t="s">
        <v>47</v>
      </c>
      <c r="J474" t="s">
        <v>48</v>
      </c>
    </row>
    <row r="475" spans="1:13" x14ac:dyDescent="0.35">
      <c r="A475" s="6">
        <v>45400</v>
      </c>
      <c r="B475" t="s">
        <v>350</v>
      </c>
      <c r="C475" t="s">
        <v>59</v>
      </c>
      <c r="D475">
        <v>2</v>
      </c>
      <c r="E475">
        <v>25</v>
      </c>
      <c r="F475">
        <v>2</v>
      </c>
      <c r="I475" t="s">
        <v>47</v>
      </c>
      <c r="J475" t="s">
        <v>48</v>
      </c>
    </row>
    <row r="476" spans="1:13" x14ac:dyDescent="0.35">
      <c r="A476" s="6">
        <v>45400</v>
      </c>
      <c r="B476" t="s">
        <v>350</v>
      </c>
      <c r="C476" t="s">
        <v>59</v>
      </c>
      <c r="D476">
        <v>2</v>
      </c>
      <c r="E476">
        <v>25</v>
      </c>
      <c r="F476">
        <v>2</v>
      </c>
      <c r="I476" t="s">
        <v>47</v>
      </c>
      <c r="J476" t="s">
        <v>48</v>
      </c>
    </row>
    <row r="477" spans="1:13" x14ac:dyDescent="0.35">
      <c r="A477" s="6">
        <v>45401</v>
      </c>
      <c r="B477" t="s">
        <v>171</v>
      </c>
      <c r="C477" t="s">
        <v>55</v>
      </c>
      <c r="D477" t="s">
        <v>1262</v>
      </c>
      <c r="E477">
        <v>21</v>
      </c>
      <c r="F477">
        <v>1</v>
      </c>
      <c r="I477" t="s">
        <v>47</v>
      </c>
      <c r="J477" t="s">
        <v>48</v>
      </c>
      <c r="M477" t="s">
        <v>47</v>
      </c>
    </row>
    <row r="478" spans="1:13" x14ac:dyDescent="0.35">
      <c r="A478" s="6">
        <v>45401</v>
      </c>
      <c r="B478" t="s">
        <v>1335</v>
      </c>
      <c r="C478" t="s">
        <v>55</v>
      </c>
      <c r="D478" t="s">
        <v>1254</v>
      </c>
      <c r="E478">
        <v>30</v>
      </c>
      <c r="F478">
        <v>3</v>
      </c>
      <c r="G478" t="s">
        <v>1336</v>
      </c>
    </row>
    <row r="479" spans="1:13" x14ac:dyDescent="0.35">
      <c r="A479" s="6">
        <v>45401</v>
      </c>
      <c r="B479" t="s">
        <v>1335</v>
      </c>
      <c r="C479" t="s">
        <v>55</v>
      </c>
      <c r="D479" t="s">
        <v>1254</v>
      </c>
      <c r="E479">
        <v>30</v>
      </c>
      <c r="F479">
        <v>3</v>
      </c>
      <c r="G479" t="s">
        <v>1336</v>
      </c>
    </row>
    <row r="480" spans="1:13" x14ac:dyDescent="0.35">
      <c r="A480" s="6">
        <v>45401</v>
      </c>
      <c r="B480" t="s">
        <v>255</v>
      </c>
      <c r="C480" t="s">
        <v>115</v>
      </c>
      <c r="D480">
        <v>7</v>
      </c>
      <c r="E480">
        <v>18</v>
      </c>
      <c r="F480">
        <v>1</v>
      </c>
      <c r="I480" t="s">
        <v>47</v>
      </c>
      <c r="J480" t="s">
        <v>48</v>
      </c>
      <c r="M480" t="s">
        <v>47</v>
      </c>
    </row>
    <row r="481" spans="1:13" x14ac:dyDescent="0.35">
      <c r="A481" s="6">
        <v>45401</v>
      </c>
      <c r="B481" t="s">
        <v>1335</v>
      </c>
      <c r="C481" t="s">
        <v>55</v>
      </c>
      <c r="D481" t="s">
        <v>1254</v>
      </c>
      <c r="E481">
        <v>30</v>
      </c>
      <c r="F481">
        <v>1</v>
      </c>
      <c r="I481" t="s">
        <v>47</v>
      </c>
      <c r="J481" t="s">
        <v>48</v>
      </c>
    </row>
    <row r="482" spans="1:13" x14ac:dyDescent="0.35">
      <c r="A482" s="6">
        <v>45401</v>
      </c>
      <c r="B482" t="s">
        <v>1403</v>
      </c>
      <c r="C482" t="s">
        <v>55</v>
      </c>
      <c r="D482" t="s">
        <v>930</v>
      </c>
      <c r="E482">
        <v>31</v>
      </c>
      <c r="F482">
        <v>1</v>
      </c>
      <c r="I482" t="s">
        <v>47</v>
      </c>
      <c r="J482" t="s">
        <v>48</v>
      </c>
    </row>
    <row r="483" spans="1:13" x14ac:dyDescent="0.35">
      <c r="A483" s="6">
        <v>45401</v>
      </c>
      <c r="B483" t="s">
        <v>317</v>
      </c>
      <c r="C483" t="s">
        <v>50</v>
      </c>
      <c r="D483">
        <v>8</v>
      </c>
      <c r="E483">
        <v>16</v>
      </c>
      <c r="F483">
        <v>2</v>
      </c>
      <c r="I483" t="s">
        <v>47</v>
      </c>
      <c r="J483" t="s">
        <v>705</v>
      </c>
    </row>
    <row r="484" spans="1:13" x14ac:dyDescent="0.35">
      <c r="A484" s="6">
        <v>45401</v>
      </c>
      <c r="B484" t="s">
        <v>410</v>
      </c>
      <c r="C484" t="s">
        <v>55</v>
      </c>
      <c r="D484" t="s">
        <v>1254</v>
      </c>
      <c r="E484">
        <v>20</v>
      </c>
      <c r="F484">
        <v>1</v>
      </c>
      <c r="I484" t="s">
        <v>47</v>
      </c>
      <c r="J484" t="s">
        <v>705</v>
      </c>
      <c r="M484" t="s">
        <v>47</v>
      </c>
    </row>
    <row r="485" spans="1:13" x14ac:dyDescent="0.35">
      <c r="A485" s="6">
        <v>45401</v>
      </c>
      <c r="B485" t="s">
        <v>323</v>
      </c>
      <c r="C485" t="s">
        <v>115</v>
      </c>
      <c r="D485">
        <v>8</v>
      </c>
      <c r="E485">
        <v>22</v>
      </c>
      <c r="F485">
        <v>2</v>
      </c>
      <c r="I485" t="s">
        <v>47</v>
      </c>
      <c r="J485" t="s">
        <v>48</v>
      </c>
    </row>
    <row r="486" spans="1:13" x14ac:dyDescent="0.35">
      <c r="A486" s="6">
        <v>45401</v>
      </c>
      <c r="B486" t="s">
        <v>323</v>
      </c>
      <c r="C486" t="s">
        <v>115</v>
      </c>
      <c r="D486">
        <v>8</v>
      </c>
      <c r="E486">
        <v>22</v>
      </c>
      <c r="F486">
        <v>2</v>
      </c>
      <c r="I486" t="s">
        <v>47</v>
      </c>
      <c r="J486" t="s">
        <v>48</v>
      </c>
    </row>
    <row r="487" spans="1:13" x14ac:dyDescent="0.35">
      <c r="A487" s="6">
        <v>45401</v>
      </c>
      <c r="B487" t="s">
        <v>323</v>
      </c>
      <c r="C487" t="s">
        <v>115</v>
      </c>
      <c r="D487">
        <v>8</v>
      </c>
      <c r="E487">
        <v>22</v>
      </c>
      <c r="F487">
        <v>2</v>
      </c>
      <c r="I487" t="s">
        <v>47</v>
      </c>
      <c r="J487" t="s">
        <v>48</v>
      </c>
    </row>
    <row r="488" spans="1:13" x14ac:dyDescent="0.35">
      <c r="A488" s="6">
        <v>45401</v>
      </c>
      <c r="B488" t="s">
        <v>323</v>
      </c>
      <c r="C488" t="s">
        <v>115</v>
      </c>
      <c r="D488">
        <v>8</v>
      </c>
      <c r="E488">
        <v>22</v>
      </c>
      <c r="F488">
        <v>2</v>
      </c>
      <c r="I488" t="s">
        <v>47</v>
      </c>
      <c r="J488" t="s">
        <v>48</v>
      </c>
    </row>
    <row r="489" spans="1:13" x14ac:dyDescent="0.35">
      <c r="A489" s="6">
        <v>45404</v>
      </c>
      <c r="B489" t="s">
        <v>1455</v>
      </c>
      <c r="C489" t="s">
        <v>53</v>
      </c>
      <c r="D489" t="s">
        <v>249</v>
      </c>
      <c r="E489">
        <v>5</v>
      </c>
      <c r="F489">
        <v>3</v>
      </c>
      <c r="I489" t="s">
        <v>47</v>
      </c>
      <c r="J489" t="s">
        <v>48</v>
      </c>
      <c r="M489" t="s">
        <v>47</v>
      </c>
    </row>
    <row r="490" spans="1:13" x14ac:dyDescent="0.35">
      <c r="A490" s="6">
        <v>45404</v>
      </c>
      <c r="B490" t="s">
        <v>1456</v>
      </c>
      <c r="C490" t="s">
        <v>64</v>
      </c>
      <c r="D490" t="s">
        <v>585</v>
      </c>
      <c r="E490">
        <v>4</v>
      </c>
      <c r="F490">
        <v>2</v>
      </c>
      <c r="I490" t="s">
        <v>47</v>
      </c>
      <c r="J490" t="s">
        <v>48</v>
      </c>
      <c r="M490" t="s">
        <v>47</v>
      </c>
    </row>
    <row r="491" spans="1:13" x14ac:dyDescent="0.35">
      <c r="A491" s="6">
        <v>45404</v>
      </c>
      <c r="B491" t="s">
        <v>1265</v>
      </c>
      <c r="C491" t="s">
        <v>59</v>
      </c>
      <c r="D491">
        <v>2</v>
      </c>
      <c r="E491">
        <v>2</v>
      </c>
      <c r="F491">
        <v>1</v>
      </c>
      <c r="I491" t="s">
        <v>47</v>
      </c>
      <c r="J491" t="s">
        <v>48</v>
      </c>
      <c r="M491" t="s">
        <v>47</v>
      </c>
    </row>
    <row r="492" spans="1:13" x14ac:dyDescent="0.35">
      <c r="A492" s="6">
        <v>45404</v>
      </c>
      <c r="B492" t="s">
        <v>1457</v>
      </c>
      <c r="C492" t="s">
        <v>64</v>
      </c>
      <c r="D492" t="s">
        <v>585</v>
      </c>
      <c r="E492">
        <v>7</v>
      </c>
      <c r="F492">
        <v>2</v>
      </c>
      <c r="I492" t="s">
        <v>47</v>
      </c>
      <c r="J492" t="s">
        <v>48</v>
      </c>
      <c r="M492" t="s">
        <v>47</v>
      </c>
    </row>
    <row r="493" spans="1:13" x14ac:dyDescent="0.35">
      <c r="A493" s="6">
        <v>45404</v>
      </c>
      <c r="B493" t="s">
        <v>1458</v>
      </c>
      <c r="C493" t="s">
        <v>115</v>
      </c>
      <c r="D493">
        <v>10</v>
      </c>
      <c r="E493">
        <v>20</v>
      </c>
      <c r="F493">
        <v>1</v>
      </c>
      <c r="I493" t="s">
        <v>47</v>
      </c>
      <c r="J493" t="s">
        <v>48</v>
      </c>
    </row>
    <row r="494" spans="1:13" x14ac:dyDescent="0.35">
      <c r="A494" s="6">
        <v>45404</v>
      </c>
      <c r="B494" t="s">
        <v>1458</v>
      </c>
      <c r="C494" t="s">
        <v>115</v>
      </c>
      <c r="D494">
        <v>10</v>
      </c>
      <c r="E494">
        <v>20</v>
      </c>
      <c r="F494">
        <v>1</v>
      </c>
      <c r="I494" t="s">
        <v>47</v>
      </c>
      <c r="J494" t="s">
        <v>48</v>
      </c>
    </row>
    <row r="495" spans="1:13" x14ac:dyDescent="0.35">
      <c r="A495" s="6">
        <v>45404</v>
      </c>
      <c r="B495" t="s">
        <v>1458</v>
      </c>
      <c r="C495" t="s">
        <v>115</v>
      </c>
      <c r="D495">
        <v>10</v>
      </c>
      <c r="E495">
        <v>20</v>
      </c>
      <c r="F495">
        <v>1</v>
      </c>
      <c r="I495" t="s">
        <v>47</v>
      </c>
      <c r="J495" t="s">
        <v>48</v>
      </c>
    </row>
    <row r="496" spans="1:13" x14ac:dyDescent="0.35">
      <c r="A496" s="6">
        <v>45404</v>
      </c>
      <c r="B496" t="s">
        <v>1458</v>
      </c>
      <c r="C496" t="s">
        <v>115</v>
      </c>
      <c r="D496">
        <v>10</v>
      </c>
      <c r="E496">
        <v>20</v>
      </c>
      <c r="F496">
        <v>1</v>
      </c>
      <c r="I496" t="s">
        <v>47</v>
      </c>
      <c r="J496" t="s">
        <v>48</v>
      </c>
    </row>
    <row r="497" spans="1:13" x14ac:dyDescent="0.35">
      <c r="A497" s="6">
        <v>45405</v>
      </c>
      <c r="B497" t="s">
        <v>258</v>
      </c>
      <c r="C497" t="s">
        <v>53</v>
      </c>
      <c r="D497">
        <v>5</v>
      </c>
      <c r="E497">
        <v>26</v>
      </c>
      <c r="F497">
        <v>2</v>
      </c>
      <c r="G497" t="s">
        <v>35</v>
      </c>
    </row>
    <row r="498" spans="1:13" x14ac:dyDescent="0.35">
      <c r="A498" s="6">
        <v>45405</v>
      </c>
      <c r="B498" t="s">
        <v>258</v>
      </c>
      <c r="C498" t="s">
        <v>53</v>
      </c>
      <c r="D498">
        <v>5</v>
      </c>
      <c r="E498">
        <v>26</v>
      </c>
      <c r="F498">
        <v>2</v>
      </c>
      <c r="G498" t="s">
        <v>35</v>
      </c>
    </row>
    <row r="499" spans="1:13" x14ac:dyDescent="0.35">
      <c r="A499" s="6">
        <v>45405</v>
      </c>
      <c r="B499" t="s">
        <v>258</v>
      </c>
      <c r="C499" t="s">
        <v>53</v>
      </c>
      <c r="D499">
        <v>5</v>
      </c>
      <c r="E499">
        <v>26</v>
      </c>
      <c r="F499">
        <v>2</v>
      </c>
      <c r="G499" t="s">
        <v>35</v>
      </c>
    </row>
    <row r="500" spans="1:13" x14ac:dyDescent="0.35">
      <c r="A500" s="6">
        <v>45405</v>
      </c>
      <c r="B500" t="s">
        <v>1484</v>
      </c>
      <c r="C500" t="s">
        <v>1266</v>
      </c>
      <c r="D500" t="s">
        <v>573</v>
      </c>
      <c r="E500">
        <v>7</v>
      </c>
      <c r="F500">
        <v>4</v>
      </c>
      <c r="I500" t="s">
        <v>47</v>
      </c>
      <c r="J500" t="s">
        <v>48</v>
      </c>
      <c r="M500" t="s">
        <v>47</v>
      </c>
    </row>
    <row r="501" spans="1:13" x14ac:dyDescent="0.35">
      <c r="A501" s="6">
        <v>45405</v>
      </c>
      <c r="B501" t="s">
        <v>1345</v>
      </c>
      <c r="C501" t="s">
        <v>1266</v>
      </c>
      <c r="D501" t="s">
        <v>1278</v>
      </c>
      <c r="E501">
        <v>5</v>
      </c>
      <c r="F501">
        <v>1</v>
      </c>
      <c r="H501" t="s">
        <v>47</v>
      </c>
      <c r="M501" t="s">
        <v>47</v>
      </c>
    </row>
    <row r="502" spans="1:13" x14ac:dyDescent="0.35">
      <c r="A502" s="6">
        <v>45405</v>
      </c>
      <c r="B502" t="s">
        <v>329</v>
      </c>
      <c r="C502" t="s">
        <v>55</v>
      </c>
      <c r="E502">
        <v>11</v>
      </c>
      <c r="F502">
        <v>3</v>
      </c>
      <c r="I502" t="s">
        <v>47</v>
      </c>
      <c r="J502" t="s">
        <v>48</v>
      </c>
      <c r="M502" t="s">
        <v>47</v>
      </c>
    </row>
    <row r="503" spans="1:13" x14ac:dyDescent="0.35">
      <c r="A503" s="6">
        <v>45405</v>
      </c>
      <c r="B503" t="s">
        <v>1485</v>
      </c>
      <c r="C503" t="s">
        <v>1266</v>
      </c>
      <c r="D503" t="s">
        <v>1486</v>
      </c>
      <c r="E503">
        <v>10</v>
      </c>
      <c r="F503">
        <v>2</v>
      </c>
      <c r="I503" t="s">
        <v>47</v>
      </c>
    </row>
    <row r="504" spans="1:13" x14ac:dyDescent="0.35">
      <c r="A504" s="6">
        <v>45405</v>
      </c>
      <c r="B504" t="s">
        <v>1241</v>
      </c>
      <c r="C504" t="s">
        <v>55</v>
      </c>
      <c r="D504" t="s">
        <v>978</v>
      </c>
      <c r="E504">
        <v>21</v>
      </c>
      <c r="F504">
        <v>1</v>
      </c>
      <c r="I504" t="s">
        <v>47</v>
      </c>
      <c r="J504" t="s">
        <v>48</v>
      </c>
      <c r="M504" t="s">
        <v>47</v>
      </c>
    </row>
    <row r="505" spans="1:13" x14ac:dyDescent="0.35">
      <c r="A505" s="6">
        <v>45405</v>
      </c>
      <c r="B505" t="s">
        <v>1487</v>
      </c>
      <c r="C505" t="s">
        <v>55</v>
      </c>
      <c r="D505" t="s">
        <v>978</v>
      </c>
      <c r="E505">
        <v>24</v>
      </c>
      <c r="F505">
        <v>1</v>
      </c>
      <c r="H505" t="s">
        <v>47</v>
      </c>
    </row>
    <row r="506" spans="1:13" x14ac:dyDescent="0.35">
      <c r="A506" s="6">
        <v>45405</v>
      </c>
      <c r="B506" t="s">
        <v>1488</v>
      </c>
      <c r="C506" t="s">
        <v>74</v>
      </c>
      <c r="D506">
        <v>10</v>
      </c>
      <c r="E506">
        <v>27</v>
      </c>
      <c r="F506">
        <v>6</v>
      </c>
      <c r="I506" t="s">
        <v>47</v>
      </c>
      <c r="J506" t="s">
        <v>48</v>
      </c>
    </row>
    <row r="507" spans="1:13" x14ac:dyDescent="0.35">
      <c r="A507" s="6">
        <v>45405</v>
      </c>
      <c r="B507" t="s">
        <v>1489</v>
      </c>
      <c r="C507" t="s">
        <v>55</v>
      </c>
      <c r="D507">
        <v>10</v>
      </c>
      <c r="E507">
        <v>22</v>
      </c>
      <c r="F507">
        <v>2</v>
      </c>
      <c r="I507" t="s">
        <v>47</v>
      </c>
    </row>
    <row r="508" spans="1:13" x14ac:dyDescent="0.35">
      <c r="A508" s="6">
        <v>45405</v>
      </c>
      <c r="B508" t="s">
        <v>1489</v>
      </c>
      <c r="C508" t="s">
        <v>55</v>
      </c>
      <c r="D508">
        <v>10</v>
      </c>
      <c r="E508">
        <v>22</v>
      </c>
      <c r="F508">
        <v>2</v>
      </c>
      <c r="I508" t="s">
        <v>47</v>
      </c>
    </row>
    <row r="509" spans="1:13" x14ac:dyDescent="0.35">
      <c r="A509" s="6">
        <v>45405</v>
      </c>
      <c r="B509" t="s">
        <v>1490</v>
      </c>
      <c r="C509" t="s">
        <v>115</v>
      </c>
      <c r="D509" t="s">
        <v>334</v>
      </c>
      <c r="E509">
        <v>12</v>
      </c>
      <c r="F509">
        <v>4</v>
      </c>
      <c r="I509" t="s">
        <v>47</v>
      </c>
      <c r="J509" t="s">
        <v>48</v>
      </c>
    </row>
    <row r="510" spans="1:13" x14ac:dyDescent="0.35">
      <c r="A510" s="6">
        <v>45405</v>
      </c>
      <c r="B510" t="s">
        <v>367</v>
      </c>
      <c r="C510" t="s">
        <v>55</v>
      </c>
      <c r="D510" t="s">
        <v>1254</v>
      </c>
      <c r="E510">
        <v>27</v>
      </c>
      <c r="F510">
        <v>1</v>
      </c>
      <c r="I510" t="s">
        <v>47</v>
      </c>
      <c r="J510" t="s">
        <v>48</v>
      </c>
    </row>
    <row r="511" spans="1:13" x14ac:dyDescent="0.35">
      <c r="A511" s="6">
        <v>45406</v>
      </c>
      <c r="B511" t="s">
        <v>594</v>
      </c>
      <c r="C511" t="s">
        <v>64</v>
      </c>
      <c r="D511" t="s">
        <v>585</v>
      </c>
      <c r="E511">
        <v>10</v>
      </c>
      <c r="F511">
        <v>2</v>
      </c>
      <c r="I511" t="s">
        <v>47</v>
      </c>
      <c r="J511" t="s">
        <v>48</v>
      </c>
      <c r="M511" t="s">
        <v>47</v>
      </c>
    </row>
    <row r="512" spans="1:13" x14ac:dyDescent="0.35">
      <c r="A512" s="6">
        <v>45406</v>
      </c>
      <c r="B512" t="s">
        <v>396</v>
      </c>
      <c r="C512" t="s">
        <v>55</v>
      </c>
      <c r="D512" t="s">
        <v>158</v>
      </c>
      <c r="E512">
        <v>22</v>
      </c>
      <c r="F512">
        <v>4</v>
      </c>
      <c r="I512" t="s">
        <v>47</v>
      </c>
      <c r="J512" t="s">
        <v>48</v>
      </c>
    </row>
    <row r="513" spans="1:13" x14ac:dyDescent="0.35">
      <c r="A513" s="6">
        <v>45406</v>
      </c>
      <c r="B513" t="s">
        <v>1463</v>
      </c>
      <c r="C513" t="s">
        <v>55</v>
      </c>
      <c r="D513" t="s">
        <v>158</v>
      </c>
      <c r="E513">
        <v>17</v>
      </c>
      <c r="F513">
        <v>3</v>
      </c>
      <c r="I513" t="s">
        <v>47</v>
      </c>
      <c r="J513" t="s">
        <v>48</v>
      </c>
    </row>
    <row r="514" spans="1:13" x14ac:dyDescent="0.35">
      <c r="A514" s="6">
        <v>45406</v>
      </c>
      <c r="B514" t="s">
        <v>1464</v>
      </c>
      <c r="C514" t="s">
        <v>53</v>
      </c>
      <c r="D514">
        <v>6</v>
      </c>
      <c r="E514">
        <v>21</v>
      </c>
      <c r="F514">
        <v>3</v>
      </c>
      <c r="I514" t="s">
        <v>47</v>
      </c>
      <c r="J514" t="s">
        <v>48</v>
      </c>
    </row>
    <row r="515" spans="1:13" x14ac:dyDescent="0.35">
      <c r="A515" s="6">
        <v>45406</v>
      </c>
      <c r="B515" t="s">
        <v>1464</v>
      </c>
      <c r="C515" t="s">
        <v>53</v>
      </c>
      <c r="D515">
        <v>6</v>
      </c>
      <c r="E515">
        <v>21</v>
      </c>
      <c r="F515">
        <v>3</v>
      </c>
      <c r="I515" t="s">
        <v>47</v>
      </c>
      <c r="J515" t="s">
        <v>48</v>
      </c>
    </row>
    <row r="516" spans="1:13" x14ac:dyDescent="0.35">
      <c r="A516" s="6">
        <v>45406</v>
      </c>
      <c r="B516" t="s">
        <v>1464</v>
      </c>
      <c r="C516" t="s">
        <v>53</v>
      </c>
      <c r="D516">
        <v>6</v>
      </c>
      <c r="E516">
        <v>21</v>
      </c>
      <c r="F516">
        <v>3</v>
      </c>
      <c r="I516" t="s">
        <v>47</v>
      </c>
      <c r="J516" t="s">
        <v>48</v>
      </c>
    </row>
    <row r="517" spans="1:13" x14ac:dyDescent="0.35">
      <c r="A517" s="6">
        <v>45406</v>
      </c>
      <c r="B517" t="s">
        <v>1465</v>
      </c>
      <c r="C517" t="s">
        <v>64</v>
      </c>
      <c r="D517" t="s">
        <v>585</v>
      </c>
      <c r="E517">
        <v>8</v>
      </c>
      <c r="F517">
        <v>1</v>
      </c>
      <c r="I517" t="s">
        <v>47</v>
      </c>
      <c r="J517" t="s">
        <v>48</v>
      </c>
    </row>
    <row r="518" spans="1:13" x14ac:dyDescent="0.35">
      <c r="A518" s="6">
        <v>45406</v>
      </c>
      <c r="B518" t="s">
        <v>1281</v>
      </c>
      <c r="C518" t="s">
        <v>55</v>
      </c>
      <c r="D518" t="s">
        <v>1254</v>
      </c>
      <c r="E518">
        <v>17</v>
      </c>
      <c r="F518">
        <v>1</v>
      </c>
      <c r="I518" t="s">
        <v>47</v>
      </c>
      <c r="J518" t="s">
        <v>48</v>
      </c>
    </row>
    <row r="519" spans="1:13" x14ac:dyDescent="0.35">
      <c r="A519" s="6">
        <v>45406</v>
      </c>
      <c r="B519" t="s">
        <v>1281</v>
      </c>
      <c r="C519" t="s">
        <v>55</v>
      </c>
      <c r="D519" t="s">
        <v>1004</v>
      </c>
      <c r="E519">
        <v>2</v>
      </c>
      <c r="F519">
        <v>1</v>
      </c>
      <c r="I519" t="s">
        <v>47</v>
      </c>
      <c r="J519" t="s">
        <v>48</v>
      </c>
    </row>
    <row r="520" spans="1:13" x14ac:dyDescent="0.35">
      <c r="A520" s="6">
        <v>45406</v>
      </c>
      <c r="B520" t="s">
        <v>367</v>
      </c>
      <c r="C520" t="s">
        <v>55</v>
      </c>
      <c r="D520" t="s">
        <v>1254</v>
      </c>
      <c r="E520">
        <v>22</v>
      </c>
      <c r="F520">
        <v>3</v>
      </c>
      <c r="I520" t="s">
        <v>47</v>
      </c>
      <c r="J520" t="s">
        <v>48</v>
      </c>
    </row>
    <row r="521" spans="1:13" x14ac:dyDescent="0.35">
      <c r="A521" s="6">
        <v>45406</v>
      </c>
      <c r="B521" t="s">
        <v>367</v>
      </c>
      <c r="C521" t="s">
        <v>55</v>
      </c>
      <c r="D521" t="s">
        <v>1254</v>
      </c>
      <c r="E521">
        <v>22</v>
      </c>
      <c r="F521">
        <v>3</v>
      </c>
      <c r="I521" t="s">
        <v>47</v>
      </c>
      <c r="J521" t="s">
        <v>48</v>
      </c>
    </row>
    <row r="522" spans="1:13" x14ac:dyDescent="0.35">
      <c r="A522" s="6">
        <v>45406</v>
      </c>
      <c r="B522" t="s">
        <v>191</v>
      </c>
      <c r="C522" s="11" t="s">
        <v>115</v>
      </c>
      <c r="D522">
        <v>7</v>
      </c>
      <c r="E522">
        <v>22</v>
      </c>
      <c r="F522">
        <v>1</v>
      </c>
      <c r="G522" t="s">
        <v>32</v>
      </c>
      <c r="L522" t="s">
        <v>47</v>
      </c>
      <c r="M522" t="s">
        <v>47</v>
      </c>
    </row>
    <row r="523" spans="1:13" x14ac:dyDescent="0.35">
      <c r="A523" s="6">
        <v>45407</v>
      </c>
      <c r="B523" t="s">
        <v>1256</v>
      </c>
      <c r="C523" t="s">
        <v>55</v>
      </c>
      <c r="D523" t="s">
        <v>1254</v>
      </c>
      <c r="E523">
        <v>14</v>
      </c>
      <c r="F523">
        <v>1</v>
      </c>
      <c r="G523" t="s">
        <v>1401</v>
      </c>
    </row>
    <row r="524" spans="1:13" x14ac:dyDescent="0.35">
      <c r="A524" s="6">
        <v>45407</v>
      </c>
      <c r="B524" t="s">
        <v>298</v>
      </c>
      <c r="C524" t="s">
        <v>55</v>
      </c>
      <c r="D524" t="s">
        <v>1254</v>
      </c>
      <c r="E524">
        <v>29</v>
      </c>
      <c r="F524">
        <v>2</v>
      </c>
      <c r="I524" t="s">
        <v>47</v>
      </c>
      <c r="J524" t="s">
        <v>48</v>
      </c>
      <c r="M524" t="s">
        <v>47</v>
      </c>
    </row>
    <row r="525" spans="1:13" x14ac:dyDescent="0.35">
      <c r="A525" s="6">
        <v>45407</v>
      </c>
      <c r="B525" t="s">
        <v>1005</v>
      </c>
      <c r="C525" t="s">
        <v>53</v>
      </c>
      <c r="E525">
        <v>6</v>
      </c>
      <c r="F525">
        <v>1</v>
      </c>
      <c r="I525" t="s">
        <v>47</v>
      </c>
      <c r="J525" t="s">
        <v>48</v>
      </c>
      <c r="M525" t="s">
        <v>47</v>
      </c>
    </row>
    <row r="526" spans="1:13" x14ac:dyDescent="0.35">
      <c r="A526" s="6">
        <v>45407</v>
      </c>
      <c r="B526" t="s">
        <v>331</v>
      </c>
      <c r="C526" t="s">
        <v>115</v>
      </c>
      <c r="D526">
        <v>8</v>
      </c>
      <c r="E526">
        <v>20</v>
      </c>
      <c r="F526">
        <v>2</v>
      </c>
      <c r="I526" t="s">
        <v>47</v>
      </c>
      <c r="J526" t="s">
        <v>48</v>
      </c>
    </row>
    <row r="527" spans="1:13" x14ac:dyDescent="0.35">
      <c r="A527" s="6">
        <v>45407</v>
      </c>
      <c r="B527" t="s">
        <v>1467</v>
      </c>
      <c r="C527" t="s">
        <v>55</v>
      </c>
      <c r="D527" t="s">
        <v>1254</v>
      </c>
      <c r="E527">
        <v>28</v>
      </c>
      <c r="F527">
        <v>1</v>
      </c>
      <c r="I527" t="s">
        <v>47</v>
      </c>
      <c r="J527" t="s">
        <v>48</v>
      </c>
    </row>
    <row r="528" spans="1:13" x14ac:dyDescent="0.35">
      <c r="A528" s="6">
        <v>45407</v>
      </c>
      <c r="B528" t="s">
        <v>76</v>
      </c>
      <c r="C528" t="s">
        <v>55</v>
      </c>
      <c r="D528" t="s">
        <v>392</v>
      </c>
      <c r="E528">
        <v>12</v>
      </c>
      <c r="F528">
        <v>2</v>
      </c>
      <c r="H528" t="s">
        <v>47</v>
      </c>
      <c r="M528" t="s">
        <v>47</v>
      </c>
    </row>
    <row r="529" spans="1:13" x14ac:dyDescent="0.35">
      <c r="A529" s="6">
        <v>45408</v>
      </c>
      <c r="B529" t="s">
        <v>1402</v>
      </c>
      <c r="C529" t="s">
        <v>53</v>
      </c>
      <c r="D529">
        <v>5</v>
      </c>
      <c r="E529">
        <v>29</v>
      </c>
      <c r="F529">
        <v>3</v>
      </c>
      <c r="G529" t="s">
        <v>34</v>
      </c>
    </row>
    <row r="530" spans="1:13" x14ac:dyDescent="0.35">
      <c r="A530" s="6">
        <v>45408</v>
      </c>
      <c r="B530" t="s">
        <v>1402</v>
      </c>
      <c r="C530" t="s">
        <v>53</v>
      </c>
      <c r="D530">
        <v>6</v>
      </c>
      <c r="E530">
        <v>20</v>
      </c>
      <c r="F530">
        <v>2</v>
      </c>
      <c r="G530" t="s">
        <v>34</v>
      </c>
    </row>
    <row r="531" spans="1:13" x14ac:dyDescent="0.35">
      <c r="A531" s="6">
        <v>45408</v>
      </c>
      <c r="B531" t="s">
        <v>1402</v>
      </c>
      <c r="C531" t="s">
        <v>53</v>
      </c>
      <c r="D531">
        <v>4</v>
      </c>
      <c r="E531">
        <v>30</v>
      </c>
      <c r="F531">
        <v>2</v>
      </c>
      <c r="G531" t="s">
        <v>35</v>
      </c>
    </row>
    <row r="532" spans="1:13" x14ac:dyDescent="0.35">
      <c r="A532" s="6">
        <v>45408</v>
      </c>
      <c r="B532" t="s">
        <v>1466</v>
      </c>
      <c r="C532" t="s">
        <v>55</v>
      </c>
      <c r="D532" t="s">
        <v>1254</v>
      </c>
      <c r="E532">
        <v>24</v>
      </c>
      <c r="F532">
        <v>1</v>
      </c>
      <c r="I532" t="s">
        <v>47</v>
      </c>
      <c r="J532" t="s">
        <v>48</v>
      </c>
      <c r="M532" t="s">
        <v>47</v>
      </c>
    </row>
    <row r="533" spans="1:13" x14ac:dyDescent="0.35">
      <c r="A533" s="6">
        <v>45410</v>
      </c>
      <c r="B533" t="s">
        <v>1459</v>
      </c>
      <c r="C533" t="s">
        <v>64</v>
      </c>
      <c r="D533" t="s">
        <v>585</v>
      </c>
      <c r="E533">
        <v>9</v>
      </c>
      <c r="F533">
        <v>2</v>
      </c>
      <c r="I533" t="s">
        <v>47</v>
      </c>
      <c r="J533" t="s">
        <v>48</v>
      </c>
      <c r="M533" t="s">
        <v>47</v>
      </c>
    </row>
    <row r="534" spans="1:13" x14ac:dyDescent="0.35">
      <c r="A534" s="6">
        <v>45411</v>
      </c>
      <c r="B534" t="s">
        <v>298</v>
      </c>
      <c r="C534" t="s">
        <v>55</v>
      </c>
      <c r="D534" t="s">
        <v>1254</v>
      </c>
      <c r="E534">
        <v>31</v>
      </c>
      <c r="F534">
        <v>2</v>
      </c>
      <c r="I534" t="s">
        <v>47</v>
      </c>
      <c r="J534" t="s">
        <v>48</v>
      </c>
      <c r="M534" t="s">
        <v>47</v>
      </c>
    </row>
    <row r="535" spans="1:13" x14ac:dyDescent="0.35">
      <c r="A535" s="6">
        <v>45411</v>
      </c>
      <c r="B535" t="s">
        <v>80</v>
      </c>
      <c r="C535" t="s">
        <v>59</v>
      </c>
      <c r="D535">
        <v>3</v>
      </c>
      <c r="E535">
        <v>4</v>
      </c>
      <c r="F535">
        <v>3</v>
      </c>
      <c r="I535" t="s">
        <v>47</v>
      </c>
      <c r="J535" t="s">
        <v>48</v>
      </c>
      <c r="M535" t="s">
        <v>47</v>
      </c>
    </row>
    <row r="536" spans="1:13" x14ac:dyDescent="0.35">
      <c r="A536" s="6">
        <v>45411</v>
      </c>
      <c r="B536" t="s">
        <v>171</v>
      </c>
      <c r="C536" t="s">
        <v>55</v>
      </c>
      <c r="D536" t="s">
        <v>1460</v>
      </c>
      <c r="E536">
        <v>14</v>
      </c>
      <c r="F536">
        <v>2</v>
      </c>
      <c r="I536" t="s">
        <v>47</v>
      </c>
      <c r="J536" t="s">
        <v>48</v>
      </c>
      <c r="M536" t="s">
        <v>47</v>
      </c>
    </row>
    <row r="537" spans="1:13" x14ac:dyDescent="0.35">
      <c r="A537" s="6">
        <v>45411</v>
      </c>
      <c r="B537" t="s">
        <v>1461</v>
      </c>
      <c r="C537" t="s">
        <v>115</v>
      </c>
      <c r="D537">
        <v>10</v>
      </c>
      <c r="E537">
        <v>24</v>
      </c>
      <c r="F537">
        <v>4</v>
      </c>
      <c r="I537" t="s">
        <v>47</v>
      </c>
      <c r="J537" t="s">
        <v>48</v>
      </c>
      <c r="M537" t="s">
        <v>47</v>
      </c>
    </row>
    <row r="538" spans="1:13" x14ac:dyDescent="0.35">
      <c r="A538" s="6">
        <v>45411</v>
      </c>
      <c r="B538" t="s">
        <v>1462</v>
      </c>
      <c r="C538" t="s">
        <v>225</v>
      </c>
      <c r="E538">
        <v>3</v>
      </c>
      <c r="F538">
        <v>2</v>
      </c>
      <c r="I538" t="s">
        <v>47</v>
      </c>
      <c r="J538" t="s">
        <v>48</v>
      </c>
    </row>
    <row r="539" spans="1:13" x14ac:dyDescent="0.35">
      <c r="A539" s="6">
        <v>45412</v>
      </c>
      <c r="B539" t="s">
        <v>171</v>
      </c>
      <c r="C539" t="s">
        <v>55</v>
      </c>
      <c r="D539" t="s">
        <v>1262</v>
      </c>
      <c r="E539">
        <v>20</v>
      </c>
      <c r="F539">
        <v>1</v>
      </c>
      <c r="G539" t="s">
        <v>1336</v>
      </c>
      <c r="M539" t="s">
        <v>47</v>
      </c>
    </row>
    <row r="540" spans="1:13" x14ac:dyDescent="0.35">
      <c r="A540" s="6">
        <v>45412</v>
      </c>
      <c r="B540" t="s">
        <v>341</v>
      </c>
      <c r="C540" t="s">
        <v>55</v>
      </c>
      <c r="D540" t="s">
        <v>1254</v>
      </c>
      <c r="E540">
        <v>29</v>
      </c>
      <c r="F540">
        <v>2</v>
      </c>
      <c r="G540" t="s">
        <v>1401</v>
      </c>
    </row>
    <row r="541" spans="1:13" x14ac:dyDescent="0.35">
      <c r="A541" s="6">
        <v>45412</v>
      </c>
      <c r="B541" t="s">
        <v>494</v>
      </c>
      <c r="C541" t="s">
        <v>1266</v>
      </c>
      <c r="D541" t="s">
        <v>573</v>
      </c>
      <c r="E541">
        <v>26</v>
      </c>
      <c r="F541">
        <v>3</v>
      </c>
      <c r="I541" t="s">
        <v>47</v>
      </c>
      <c r="J541" t="s">
        <v>48</v>
      </c>
      <c r="M541" t="s">
        <v>47</v>
      </c>
    </row>
    <row r="542" spans="1:13" x14ac:dyDescent="0.35">
      <c r="A542" s="6">
        <v>45412</v>
      </c>
      <c r="B542" t="s">
        <v>1483</v>
      </c>
      <c r="C542" t="s">
        <v>55</v>
      </c>
      <c r="E542">
        <v>21</v>
      </c>
      <c r="F542">
        <v>1</v>
      </c>
      <c r="I542" t="s">
        <v>47</v>
      </c>
      <c r="J542" t="s">
        <v>48</v>
      </c>
      <c r="M542" t="s">
        <v>47</v>
      </c>
    </row>
    <row r="543" spans="1:13" x14ac:dyDescent="0.35">
      <c r="A543" s="6">
        <v>45412</v>
      </c>
      <c r="B543" t="s">
        <v>892</v>
      </c>
      <c r="C543" t="s">
        <v>115</v>
      </c>
      <c r="D543">
        <v>7</v>
      </c>
      <c r="E543">
        <v>8</v>
      </c>
      <c r="F543">
        <v>2</v>
      </c>
      <c r="I543" t="s">
        <v>47</v>
      </c>
      <c r="J543" t="s">
        <v>48</v>
      </c>
      <c r="M543" t="s">
        <v>47</v>
      </c>
    </row>
    <row r="544" spans="1:13" x14ac:dyDescent="0.35">
      <c r="A544" s="6">
        <v>45412</v>
      </c>
      <c r="B544" t="s">
        <v>99</v>
      </c>
      <c r="C544" t="s">
        <v>59</v>
      </c>
      <c r="D544" t="s">
        <v>563</v>
      </c>
      <c r="E544">
        <v>26</v>
      </c>
      <c r="F544">
        <v>2</v>
      </c>
      <c r="I544" t="s">
        <v>47</v>
      </c>
      <c r="J544" t="s">
        <v>48</v>
      </c>
      <c r="M544" t="s">
        <v>47</v>
      </c>
    </row>
    <row r="545" spans="1:13" x14ac:dyDescent="0.35">
      <c r="A545" s="6">
        <v>45412</v>
      </c>
      <c r="B545" t="s">
        <v>1302</v>
      </c>
      <c r="C545" t="s">
        <v>115</v>
      </c>
      <c r="D545" t="s">
        <v>311</v>
      </c>
      <c r="E545">
        <v>6</v>
      </c>
      <c r="F545">
        <v>2</v>
      </c>
      <c r="I545" t="s">
        <v>47</v>
      </c>
    </row>
    <row r="546" spans="1:13" x14ac:dyDescent="0.35">
      <c r="A546" s="6">
        <v>45412</v>
      </c>
      <c r="B546" t="s">
        <v>99</v>
      </c>
      <c r="C546" t="s">
        <v>59</v>
      </c>
      <c r="D546" t="s">
        <v>239</v>
      </c>
      <c r="E546">
        <v>25</v>
      </c>
      <c r="F546">
        <v>2</v>
      </c>
      <c r="G546" t="s">
        <v>39</v>
      </c>
      <c r="L546" t="s">
        <v>47</v>
      </c>
      <c r="M546" t="s">
        <v>47</v>
      </c>
    </row>
    <row r="547" spans="1:13" x14ac:dyDescent="0.35">
      <c r="A547" s="6">
        <v>45412</v>
      </c>
      <c r="B547" t="s">
        <v>191</v>
      </c>
      <c r="C547" t="s">
        <v>59</v>
      </c>
      <c r="D547">
        <v>2</v>
      </c>
      <c r="E547">
        <v>20</v>
      </c>
      <c r="F547">
        <v>2</v>
      </c>
      <c r="G547" t="s">
        <v>1250</v>
      </c>
      <c r="L547" t="s">
        <v>47</v>
      </c>
      <c r="M547" t="s">
        <v>47</v>
      </c>
    </row>
    <row r="548" spans="1:13" x14ac:dyDescent="0.35">
      <c r="A548" s="6">
        <v>45413</v>
      </c>
      <c r="B548" t="s">
        <v>323</v>
      </c>
      <c r="C548" t="s">
        <v>53</v>
      </c>
      <c r="D548">
        <v>6</v>
      </c>
      <c r="E548">
        <v>22</v>
      </c>
      <c r="F548">
        <v>1</v>
      </c>
      <c r="G548" t="s">
        <v>35</v>
      </c>
    </row>
    <row r="549" spans="1:13" x14ac:dyDescent="0.35">
      <c r="A549" s="6">
        <v>45413</v>
      </c>
      <c r="B549" t="s">
        <v>323</v>
      </c>
      <c r="C549" t="s">
        <v>53</v>
      </c>
      <c r="D549">
        <v>6</v>
      </c>
      <c r="E549">
        <v>22</v>
      </c>
      <c r="F549">
        <v>1</v>
      </c>
      <c r="G549" t="s">
        <v>35</v>
      </c>
    </row>
    <row r="550" spans="1:13" x14ac:dyDescent="0.35">
      <c r="A550" s="6">
        <v>45413</v>
      </c>
      <c r="B550" t="s">
        <v>1448</v>
      </c>
      <c r="C550" t="s">
        <v>115</v>
      </c>
      <c r="D550">
        <v>8</v>
      </c>
      <c r="E550">
        <v>18</v>
      </c>
      <c r="F550">
        <v>2</v>
      </c>
      <c r="G550" t="s">
        <v>1245</v>
      </c>
      <c r="M550" t="s">
        <v>47</v>
      </c>
    </row>
    <row r="551" spans="1:13" x14ac:dyDescent="0.35">
      <c r="A551" s="6">
        <v>45413</v>
      </c>
      <c r="B551" t="s">
        <v>212</v>
      </c>
      <c r="C551" t="s">
        <v>55</v>
      </c>
      <c r="D551" t="s">
        <v>1004</v>
      </c>
      <c r="E551">
        <v>25</v>
      </c>
      <c r="F551">
        <v>1</v>
      </c>
      <c r="I551" t="s">
        <v>47</v>
      </c>
      <c r="J551" t="s">
        <v>48</v>
      </c>
      <c r="M551" t="s">
        <v>47</v>
      </c>
    </row>
    <row r="552" spans="1:13" x14ac:dyDescent="0.35">
      <c r="A552" s="6">
        <v>45413</v>
      </c>
      <c r="B552" t="s">
        <v>171</v>
      </c>
      <c r="C552" t="s">
        <v>55</v>
      </c>
      <c r="D552" t="s">
        <v>1262</v>
      </c>
      <c r="E552">
        <v>17</v>
      </c>
      <c r="F552">
        <v>1</v>
      </c>
      <c r="I552" t="s">
        <v>47</v>
      </c>
      <c r="J552" t="s">
        <v>48</v>
      </c>
      <c r="M552" t="s">
        <v>47</v>
      </c>
    </row>
    <row r="553" spans="1:13" x14ac:dyDescent="0.35">
      <c r="A553" s="6">
        <v>45413</v>
      </c>
      <c r="B553" t="s">
        <v>1448</v>
      </c>
      <c r="C553" t="s">
        <v>115</v>
      </c>
      <c r="D553">
        <v>8</v>
      </c>
      <c r="E553">
        <v>16</v>
      </c>
      <c r="F553">
        <v>2</v>
      </c>
      <c r="I553" t="s">
        <v>47</v>
      </c>
      <c r="J553" t="s">
        <v>48</v>
      </c>
    </row>
    <row r="554" spans="1:13" x14ac:dyDescent="0.35">
      <c r="A554" s="6">
        <v>45413</v>
      </c>
      <c r="B554" t="s">
        <v>371</v>
      </c>
      <c r="C554" t="s">
        <v>55</v>
      </c>
      <c r="D554" t="s">
        <v>1254</v>
      </c>
      <c r="E554">
        <v>23</v>
      </c>
      <c r="F554">
        <v>2</v>
      </c>
      <c r="I554" t="s">
        <v>47</v>
      </c>
      <c r="J554" t="s">
        <v>48</v>
      </c>
    </row>
    <row r="555" spans="1:13" x14ac:dyDescent="0.35">
      <c r="A555" s="6">
        <v>45413</v>
      </c>
      <c r="B555" t="s">
        <v>371</v>
      </c>
      <c r="C555" t="s">
        <v>55</v>
      </c>
      <c r="D555" t="s">
        <v>1254</v>
      </c>
      <c r="E555">
        <v>23</v>
      </c>
      <c r="F555">
        <v>2</v>
      </c>
      <c r="I555" t="s">
        <v>47</v>
      </c>
      <c r="J555" t="s">
        <v>48</v>
      </c>
    </row>
    <row r="556" spans="1:13" x14ac:dyDescent="0.35">
      <c r="A556" s="6">
        <v>45413</v>
      </c>
      <c r="B556" t="s">
        <v>371</v>
      </c>
      <c r="C556" t="s">
        <v>55</v>
      </c>
      <c r="D556" t="s">
        <v>1254</v>
      </c>
      <c r="E556">
        <v>23</v>
      </c>
      <c r="F556">
        <v>2</v>
      </c>
      <c r="I556" t="s">
        <v>47</v>
      </c>
      <c r="J556" t="s">
        <v>48</v>
      </c>
    </row>
    <row r="557" spans="1:13" x14ac:dyDescent="0.35">
      <c r="A557" s="6">
        <v>45413</v>
      </c>
      <c r="B557" t="s">
        <v>371</v>
      </c>
      <c r="C557" t="s">
        <v>55</v>
      </c>
      <c r="D557" t="s">
        <v>1254</v>
      </c>
      <c r="E557">
        <v>23</v>
      </c>
      <c r="F557">
        <v>2</v>
      </c>
      <c r="I557" t="s">
        <v>47</v>
      </c>
      <c r="J557" t="s">
        <v>48</v>
      </c>
    </row>
    <row r="558" spans="1:13" x14ac:dyDescent="0.35">
      <c r="A558" s="6">
        <v>45413</v>
      </c>
      <c r="B558" t="s">
        <v>371</v>
      </c>
      <c r="C558" t="s">
        <v>55</v>
      </c>
      <c r="D558" t="s">
        <v>1254</v>
      </c>
      <c r="E558">
        <v>23</v>
      </c>
      <c r="F558">
        <v>2</v>
      </c>
      <c r="I558" t="s">
        <v>47</v>
      </c>
      <c r="J558" t="s">
        <v>48</v>
      </c>
    </row>
    <row r="559" spans="1:13" x14ac:dyDescent="0.35">
      <c r="A559" s="6">
        <v>45413</v>
      </c>
      <c r="B559" t="s">
        <v>371</v>
      </c>
      <c r="C559" t="s">
        <v>55</v>
      </c>
      <c r="D559" t="s">
        <v>1254</v>
      </c>
      <c r="E559">
        <v>23</v>
      </c>
      <c r="F559">
        <v>2</v>
      </c>
      <c r="I559" t="s">
        <v>47</v>
      </c>
      <c r="J559" t="s">
        <v>48</v>
      </c>
    </row>
    <row r="560" spans="1:13" x14ac:dyDescent="0.35">
      <c r="A560" s="6">
        <v>45413</v>
      </c>
      <c r="B560" t="s">
        <v>371</v>
      </c>
      <c r="C560" t="s">
        <v>55</v>
      </c>
      <c r="D560" t="s">
        <v>1254</v>
      </c>
      <c r="E560">
        <v>23</v>
      </c>
      <c r="F560">
        <v>2</v>
      </c>
      <c r="I560" t="s">
        <v>47</v>
      </c>
      <c r="J560" t="s">
        <v>48</v>
      </c>
    </row>
    <row r="561" spans="1:13" x14ac:dyDescent="0.35">
      <c r="A561" s="6">
        <v>45413</v>
      </c>
      <c r="B561" t="s">
        <v>371</v>
      </c>
      <c r="C561" t="s">
        <v>55</v>
      </c>
      <c r="D561" t="s">
        <v>1254</v>
      </c>
      <c r="E561">
        <v>23</v>
      </c>
      <c r="F561">
        <v>2</v>
      </c>
      <c r="I561" t="s">
        <v>47</v>
      </c>
      <c r="J561" t="s">
        <v>48</v>
      </c>
    </row>
    <row r="562" spans="1:13" x14ac:dyDescent="0.35">
      <c r="A562" s="6">
        <v>45413</v>
      </c>
      <c r="B562" t="s">
        <v>1468</v>
      </c>
      <c r="C562" t="s">
        <v>53</v>
      </c>
      <c r="D562">
        <v>5</v>
      </c>
      <c r="E562">
        <v>6</v>
      </c>
      <c r="F562">
        <v>3</v>
      </c>
      <c r="I562" t="s">
        <v>47</v>
      </c>
      <c r="J562" t="s">
        <v>48</v>
      </c>
      <c r="M562" t="s">
        <v>47</v>
      </c>
    </row>
    <row r="563" spans="1:13" x14ac:dyDescent="0.35">
      <c r="A563" s="6">
        <v>45413</v>
      </c>
      <c r="B563" t="s">
        <v>1477</v>
      </c>
      <c r="C563" t="s">
        <v>115</v>
      </c>
      <c r="D563">
        <v>7</v>
      </c>
      <c r="E563">
        <v>12</v>
      </c>
      <c r="F563">
        <v>1</v>
      </c>
      <c r="I563" t="s">
        <v>47</v>
      </c>
      <c r="J563" t="s">
        <v>1478</v>
      </c>
    </row>
    <row r="564" spans="1:13" x14ac:dyDescent="0.35">
      <c r="A564" s="6">
        <v>45413</v>
      </c>
      <c r="B564" t="s">
        <v>1479</v>
      </c>
      <c r="C564" t="s">
        <v>53</v>
      </c>
      <c r="D564" t="s">
        <v>249</v>
      </c>
      <c r="E564">
        <v>27</v>
      </c>
      <c r="F564">
        <v>6</v>
      </c>
      <c r="I564" t="s">
        <v>47</v>
      </c>
      <c r="J564" t="s">
        <v>48</v>
      </c>
    </row>
    <row r="565" spans="1:13" x14ac:dyDescent="0.35">
      <c r="A565" s="6">
        <v>45413</v>
      </c>
      <c r="B565" t="s">
        <v>1480</v>
      </c>
      <c r="C565" t="s">
        <v>64</v>
      </c>
      <c r="D565" t="s">
        <v>585</v>
      </c>
      <c r="E565">
        <v>21</v>
      </c>
      <c r="F565">
        <v>5</v>
      </c>
      <c r="I565" t="s">
        <v>47</v>
      </c>
      <c r="J565" t="s">
        <v>48</v>
      </c>
      <c r="M565" t="s">
        <v>47</v>
      </c>
    </row>
    <row r="566" spans="1:13" x14ac:dyDescent="0.35">
      <c r="A566" s="6">
        <v>45413</v>
      </c>
      <c r="B566" t="s">
        <v>1368</v>
      </c>
      <c r="C566" t="s">
        <v>115</v>
      </c>
      <c r="D566">
        <v>8</v>
      </c>
      <c r="E566">
        <v>18</v>
      </c>
      <c r="F566">
        <v>2</v>
      </c>
      <c r="I566" t="s">
        <v>47</v>
      </c>
    </row>
    <row r="567" spans="1:13" x14ac:dyDescent="0.35">
      <c r="A567" s="6">
        <v>45413</v>
      </c>
      <c r="B567" t="s">
        <v>1368</v>
      </c>
      <c r="C567" t="s">
        <v>115</v>
      </c>
      <c r="D567">
        <v>8</v>
      </c>
      <c r="E567">
        <v>18</v>
      </c>
      <c r="F567">
        <v>2</v>
      </c>
      <c r="I567" t="s">
        <v>47</v>
      </c>
    </row>
    <row r="568" spans="1:13" x14ac:dyDescent="0.35">
      <c r="A568" s="6">
        <v>45413</v>
      </c>
      <c r="B568" t="s">
        <v>594</v>
      </c>
      <c r="C568" t="s">
        <v>64</v>
      </c>
      <c r="D568" t="s">
        <v>585</v>
      </c>
      <c r="E568">
        <v>9</v>
      </c>
      <c r="F568">
        <v>2</v>
      </c>
      <c r="I568" t="s">
        <v>47</v>
      </c>
      <c r="J568" t="s">
        <v>48</v>
      </c>
      <c r="M568" t="s">
        <v>47</v>
      </c>
    </row>
    <row r="569" spans="1:13" x14ac:dyDescent="0.35">
      <c r="A569" s="6">
        <v>45413</v>
      </c>
      <c r="B569" t="s">
        <v>1481</v>
      </c>
      <c r="C569" t="s">
        <v>115</v>
      </c>
      <c r="D569">
        <v>6</v>
      </c>
      <c r="E569">
        <v>18</v>
      </c>
      <c r="F569">
        <v>2</v>
      </c>
      <c r="I569" t="s">
        <v>47</v>
      </c>
      <c r="J569" t="s">
        <v>48</v>
      </c>
    </row>
    <row r="570" spans="1:13" x14ac:dyDescent="0.35">
      <c r="A570" s="6">
        <v>45413</v>
      </c>
      <c r="B570" t="s">
        <v>1481</v>
      </c>
      <c r="C570" t="s">
        <v>115</v>
      </c>
      <c r="D570">
        <v>6</v>
      </c>
      <c r="E570">
        <v>18</v>
      </c>
      <c r="F570">
        <v>2</v>
      </c>
      <c r="I570" t="s">
        <v>47</v>
      </c>
      <c r="J570" t="s">
        <v>48</v>
      </c>
    </row>
    <row r="571" spans="1:13" x14ac:dyDescent="0.35">
      <c r="A571" s="6">
        <v>45413</v>
      </c>
      <c r="B571" t="s">
        <v>224</v>
      </c>
      <c r="C571" t="s">
        <v>55</v>
      </c>
      <c r="D571" t="s">
        <v>1254</v>
      </c>
      <c r="E571">
        <v>17</v>
      </c>
      <c r="F571">
        <v>3</v>
      </c>
      <c r="I571" t="s">
        <v>47</v>
      </c>
      <c r="J571" t="s">
        <v>48</v>
      </c>
    </row>
    <row r="572" spans="1:13" x14ac:dyDescent="0.35">
      <c r="A572" s="6">
        <v>45413</v>
      </c>
      <c r="B572" t="s">
        <v>1482</v>
      </c>
      <c r="C572" t="s">
        <v>55</v>
      </c>
      <c r="D572" t="s">
        <v>158</v>
      </c>
      <c r="E572">
        <v>1</v>
      </c>
      <c r="F572">
        <v>1</v>
      </c>
      <c r="I572" t="s">
        <v>47</v>
      </c>
    </row>
    <row r="573" spans="1:13" x14ac:dyDescent="0.35">
      <c r="A573" s="6">
        <v>45414</v>
      </c>
      <c r="B573" t="s">
        <v>104</v>
      </c>
      <c r="C573" t="s">
        <v>1266</v>
      </c>
      <c r="E573">
        <v>6</v>
      </c>
      <c r="F573">
        <v>1</v>
      </c>
      <c r="G573" t="s">
        <v>1267</v>
      </c>
      <c r="M573" t="s">
        <v>47</v>
      </c>
    </row>
    <row r="574" spans="1:13" x14ac:dyDescent="0.35">
      <c r="A574" s="6">
        <v>45414</v>
      </c>
      <c r="B574" t="s">
        <v>1449</v>
      </c>
      <c r="C574" t="s">
        <v>59</v>
      </c>
      <c r="D574">
        <v>3</v>
      </c>
      <c r="E574">
        <v>24</v>
      </c>
      <c r="F574">
        <v>1</v>
      </c>
      <c r="G574" t="s">
        <v>1400</v>
      </c>
    </row>
    <row r="575" spans="1:13" x14ac:dyDescent="0.35">
      <c r="A575" s="6">
        <v>45414</v>
      </c>
      <c r="B575" t="s">
        <v>1471</v>
      </c>
      <c r="C575" t="s">
        <v>1266</v>
      </c>
      <c r="D575" t="s">
        <v>573</v>
      </c>
      <c r="E575">
        <v>4</v>
      </c>
      <c r="F575">
        <v>2</v>
      </c>
      <c r="I575" t="s">
        <v>47</v>
      </c>
      <c r="M575" t="s">
        <v>47</v>
      </c>
    </row>
    <row r="576" spans="1:13" x14ac:dyDescent="0.35">
      <c r="A576" s="6">
        <v>45414</v>
      </c>
      <c r="B576" t="s">
        <v>1472</v>
      </c>
      <c r="C576" t="s">
        <v>115</v>
      </c>
      <c r="D576">
        <v>7</v>
      </c>
      <c r="E576">
        <v>18</v>
      </c>
      <c r="F576">
        <v>2</v>
      </c>
      <c r="I576" t="s">
        <v>47</v>
      </c>
      <c r="J576" t="s">
        <v>48</v>
      </c>
    </row>
    <row r="577" spans="1:10" x14ac:dyDescent="0.35">
      <c r="A577" s="6">
        <v>45414</v>
      </c>
      <c r="B577" t="s">
        <v>984</v>
      </c>
      <c r="C577" t="s">
        <v>115</v>
      </c>
      <c r="D577">
        <v>8</v>
      </c>
      <c r="E577">
        <v>26</v>
      </c>
      <c r="F577">
        <v>1</v>
      </c>
      <c r="I577" t="s">
        <v>47</v>
      </c>
      <c r="J577" t="s">
        <v>48</v>
      </c>
    </row>
    <row r="578" spans="1:10" x14ac:dyDescent="0.35">
      <c r="A578" s="6">
        <v>45414</v>
      </c>
      <c r="B578" t="s">
        <v>984</v>
      </c>
      <c r="C578" t="s">
        <v>115</v>
      </c>
      <c r="D578">
        <v>8</v>
      </c>
      <c r="E578">
        <v>26</v>
      </c>
      <c r="F578">
        <v>1</v>
      </c>
      <c r="I578" t="s">
        <v>47</v>
      </c>
      <c r="J578" t="s">
        <v>48</v>
      </c>
    </row>
    <row r="579" spans="1:10" x14ac:dyDescent="0.35">
      <c r="A579" s="6">
        <v>45414</v>
      </c>
      <c r="B579" t="s">
        <v>1473</v>
      </c>
      <c r="C579" t="s">
        <v>53</v>
      </c>
      <c r="D579">
        <v>6</v>
      </c>
      <c r="E579">
        <v>12</v>
      </c>
      <c r="F579">
        <v>3</v>
      </c>
      <c r="I579" t="s">
        <v>47</v>
      </c>
      <c r="J579" t="s">
        <v>48</v>
      </c>
    </row>
    <row r="580" spans="1:10" x14ac:dyDescent="0.35">
      <c r="A580" s="6">
        <v>45414</v>
      </c>
      <c r="B580" t="s">
        <v>1474</v>
      </c>
      <c r="C580" t="s">
        <v>115</v>
      </c>
      <c r="D580" t="s">
        <v>1247</v>
      </c>
      <c r="E580">
        <v>4</v>
      </c>
      <c r="F580">
        <v>2</v>
      </c>
      <c r="I580" t="s">
        <v>47</v>
      </c>
      <c r="J580" t="s">
        <v>48</v>
      </c>
    </row>
    <row r="581" spans="1:10" x14ac:dyDescent="0.35">
      <c r="A581" s="6">
        <v>45414</v>
      </c>
      <c r="B581" t="s">
        <v>1475</v>
      </c>
      <c r="C581" t="s">
        <v>55</v>
      </c>
      <c r="D581" t="s">
        <v>1476</v>
      </c>
      <c r="E581">
        <v>14</v>
      </c>
      <c r="F581">
        <v>1</v>
      </c>
      <c r="I581" t="s">
        <v>47</v>
      </c>
      <c r="J581" t="s">
        <v>48</v>
      </c>
    </row>
    <row r="582" spans="1:10" x14ac:dyDescent="0.35">
      <c r="A582" s="6">
        <v>45414</v>
      </c>
      <c r="B582" t="s">
        <v>1342</v>
      </c>
      <c r="C582" t="s">
        <v>53</v>
      </c>
      <c r="D582">
        <v>6</v>
      </c>
      <c r="E582">
        <v>18</v>
      </c>
      <c r="F582">
        <v>2</v>
      </c>
      <c r="I582" t="s">
        <v>47</v>
      </c>
    </row>
    <row r="583" spans="1:10" x14ac:dyDescent="0.35">
      <c r="A583" s="6">
        <v>45414</v>
      </c>
      <c r="B583" t="s">
        <v>1301</v>
      </c>
      <c r="C583" t="s">
        <v>55</v>
      </c>
      <c r="D583" t="s">
        <v>1254</v>
      </c>
      <c r="E583">
        <v>17</v>
      </c>
      <c r="F583">
        <v>2</v>
      </c>
      <c r="I583" t="s">
        <v>47</v>
      </c>
      <c r="J583" t="s">
        <v>48</v>
      </c>
    </row>
    <row r="584" spans="1:10" x14ac:dyDescent="0.35">
      <c r="A584" s="6">
        <v>45415</v>
      </c>
      <c r="B584" t="s">
        <v>367</v>
      </c>
      <c r="C584" t="s">
        <v>55</v>
      </c>
      <c r="D584" t="s">
        <v>1254</v>
      </c>
      <c r="E584">
        <v>20</v>
      </c>
      <c r="F584">
        <v>2</v>
      </c>
      <c r="I584" t="s">
        <v>47</v>
      </c>
      <c r="J584" t="s">
        <v>48</v>
      </c>
    </row>
    <row r="585" spans="1:10" x14ac:dyDescent="0.35">
      <c r="A585" s="6">
        <v>45415</v>
      </c>
      <c r="B585" t="s">
        <v>367</v>
      </c>
      <c r="C585" t="s">
        <v>55</v>
      </c>
      <c r="D585" t="s">
        <v>1254</v>
      </c>
      <c r="E585">
        <v>20</v>
      </c>
      <c r="F585">
        <v>2</v>
      </c>
      <c r="I585" t="s">
        <v>47</v>
      </c>
      <c r="J585" t="s">
        <v>48</v>
      </c>
    </row>
    <row r="586" spans="1:10" x14ac:dyDescent="0.35">
      <c r="A586" s="6">
        <v>45415</v>
      </c>
      <c r="B586" t="s">
        <v>787</v>
      </c>
      <c r="C586" t="s">
        <v>55</v>
      </c>
      <c r="D586" t="s">
        <v>978</v>
      </c>
      <c r="E586">
        <v>30</v>
      </c>
      <c r="F586">
        <v>1</v>
      </c>
      <c r="I586" t="s">
        <v>47</v>
      </c>
      <c r="J586" t="s">
        <v>48</v>
      </c>
    </row>
    <row r="587" spans="1:10" x14ac:dyDescent="0.35">
      <c r="A587" s="6">
        <v>45415</v>
      </c>
      <c r="B587" t="s">
        <v>787</v>
      </c>
      <c r="C587" t="s">
        <v>55</v>
      </c>
      <c r="D587" t="s">
        <v>978</v>
      </c>
      <c r="E587">
        <v>30</v>
      </c>
      <c r="F587">
        <v>1</v>
      </c>
      <c r="I587" t="s">
        <v>47</v>
      </c>
      <c r="J587" t="s">
        <v>48</v>
      </c>
    </row>
    <row r="588" spans="1:10" x14ac:dyDescent="0.35">
      <c r="A588" s="6">
        <v>45415</v>
      </c>
      <c r="B588" t="s">
        <v>301</v>
      </c>
      <c r="C588" t="s">
        <v>55</v>
      </c>
      <c r="D588" t="s">
        <v>1254</v>
      </c>
      <c r="E588">
        <v>33</v>
      </c>
      <c r="F588">
        <v>2</v>
      </c>
      <c r="I588" t="s">
        <v>47</v>
      </c>
      <c r="J588" t="s">
        <v>48</v>
      </c>
    </row>
    <row r="589" spans="1:10" x14ac:dyDescent="0.35">
      <c r="A589" s="6">
        <v>45415</v>
      </c>
      <c r="B589" t="s">
        <v>301</v>
      </c>
      <c r="C589" t="s">
        <v>55</v>
      </c>
      <c r="D589" t="s">
        <v>1254</v>
      </c>
      <c r="E589">
        <v>33</v>
      </c>
      <c r="F589">
        <v>3</v>
      </c>
      <c r="I589" t="s">
        <v>47</v>
      </c>
      <c r="J589" t="s">
        <v>48</v>
      </c>
    </row>
    <row r="590" spans="1:10" x14ac:dyDescent="0.35">
      <c r="A590" s="6">
        <v>45415</v>
      </c>
      <c r="B590" t="s">
        <v>1469</v>
      </c>
      <c r="C590" t="s">
        <v>55</v>
      </c>
      <c r="D590" t="s">
        <v>1470</v>
      </c>
      <c r="E590">
        <v>21</v>
      </c>
      <c r="F590">
        <v>1</v>
      </c>
      <c r="I590" t="s">
        <v>47</v>
      </c>
      <c r="J590" t="s">
        <v>48</v>
      </c>
    </row>
    <row r="591" spans="1:10" x14ac:dyDescent="0.35">
      <c r="A591" s="6">
        <v>45416</v>
      </c>
      <c r="B591" t="s">
        <v>1491</v>
      </c>
      <c r="C591" t="s">
        <v>115</v>
      </c>
      <c r="D591">
        <v>9</v>
      </c>
      <c r="E591">
        <v>19</v>
      </c>
      <c r="F591">
        <v>2</v>
      </c>
      <c r="I591" t="s">
        <v>47</v>
      </c>
      <c r="J591" t="s">
        <v>705</v>
      </c>
    </row>
    <row r="592" spans="1:10" x14ac:dyDescent="0.35">
      <c r="A592" s="6">
        <v>45416</v>
      </c>
      <c r="B592" t="s">
        <v>1491</v>
      </c>
      <c r="C592" t="s">
        <v>115</v>
      </c>
      <c r="D592">
        <v>9</v>
      </c>
      <c r="E592">
        <v>19</v>
      </c>
      <c r="F592">
        <v>2</v>
      </c>
      <c r="I592" t="s">
        <v>47</v>
      </c>
      <c r="J592" t="s">
        <v>705</v>
      </c>
    </row>
    <row r="593" spans="1:13" x14ac:dyDescent="0.35">
      <c r="A593" s="6">
        <v>45417</v>
      </c>
      <c r="B593" t="s">
        <v>1256</v>
      </c>
      <c r="C593" t="s">
        <v>55</v>
      </c>
      <c r="D593" t="s">
        <v>1254</v>
      </c>
      <c r="E593">
        <v>15</v>
      </c>
      <c r="F593">
        <v>2</v>
      </c>
      <c r="I593" t="s">
        <v>47</v>
      </c>
      <c r="J593" t="s">
        <v>48</v>
      </c>
    </row>
    <row r="594" spans="1:13" x14ac:dyDescent="0.35">
      <c r="A594" s="6">
        <v>45418</v>
      </c>
      <c r="B594" t="s">
        <v>894</v>
      </c>
      <c r="C594" t="s">
        <v>115</v>
      </c>
      <c r="D594">
        <v>9</v>
      </c>
      <c r="E594">
        <v>3</v>
      </c>
      <c r="F594">
        <v>1</v>
      </c>
      <c r="I594" t="s">
        <v>47</v>
      </c>
      <c r="J594" t="s">
        <v>48</v>
      </c>
    </row>
    <row r="595" spans="1:13" x14ac:dyDescent="0.35">
      <c r="A595" s="6">
        <v>45418</v>
      </c>
      <c r="B595" t="s">
        <v>513</v>
      </c>
      <c r="C595" t="s">
        <v>53</v>
      </c>
      <c r="D595">
        <v>5</v>
      </c>
      <c r="E595">
        <v>24</v>
      </c>
      <c r="F595">
        <v>2</v>
      </c>
      <c r="I595" t="s">
        <v>47</v>
      </c>
      <c r="J595" t="s">
        <v>1292</v>
      </c>
    </row>
    <row r="596" spans="1:13" x14ac:dyDescent="0.35">
      <c r="A596" s="6">
        <v>45418</v>
      </c>
      <c r="B596" t="s">
        <v>1350</v>
      </c>
      <c r="C596" t="s">
        <v>55</v>
      </c>
      <c r="D596" t="s">
        <v>930</v>
      </c>
      <c r="E596">
        <v>23</v>
      </c>
      <c r="F596">
        <v>1</v>
      </c>
      <c r="I596" t="s">
        <v>47</v>
      </c>
      <c r="J596" t="s">
        <v>481</v>
      </c>
      <c r="M596" t="s">
        <v>47</v>
      </c>
    </row>
    <row r="597" spans="1:13" x14ac:dyDescent="0.35">
      <c r="A597" s="6">
        <v>45418</v>
      </c>
      <c r="B597" t="s">
        <v>54</v>
      </c>
      <c r="C597" t="s">
        <v>55</v>
      </c>
      <c r="D597" t="s">
        <v>1254</v>
      </c>
      <c r="E597">
        <v>24</v>
      </c>
      <c r="F597">
        <v>1</v>
      </c>
      <c r="I597" t="s">
        <v>47</v>
      </c>
      <c r="J597" t="s">
        <v>48</v>
      </c>
      <c r="M597" t="s">
        <v>47</v>
      </c>
    </row>
    <row r="598" spans="1:13" x14ac:dyDescent="0.35">
      <c r="A598" s="6">
        <v>45418</v>
      </c>
      <c r="B598" t="s">
        <v>1337</v>
      </c>
      <c r="C598" t="s">
        <v>59</v>
      </c>
      <c r="D598">
        <v>0</v>
      </c>
      <c r="E598">
        <v>20</v>
      </c>
      <c r="F598">
        <v>2</v>
      </c>
      <c r="G598" t="s">
        <v>39</v>
      </c>
      <c r="L598" t="s">
        <v>47</v>
      </c>
      <c r="M598" t="s">
        <v>47</v>
      </c>
    </row>
    <row r="599" spans="1:13" x14ac:dyDescent="0.35">
      <c r="A599" s="6">
        <v>45419</v>
      </c>
      <c r="B599" t="s">
        <v>455</v>
      </c>
      <c r="C599" t="s">
        <v>59</v>
      </c>
      <c r="D599">
        <v>3</v>
      </c>
      <c r="E599">
        <v>29</v>
      </c>
      <c r="F599">
        <v>3</v>
      </c>
      <c r="G599" t="s">
        <v>1400</v>
      </c>
    </row>
    <row r="600" spans="1:13" x14ac:dyDescent="0.35">
      <c r="A600" s="6">
        <v>45419</v>
      </c>
      <c r="B600" t="s">
        <v>1494</v>
      </c>
      <c r="C600" t="s">
        <v>115</v>
      </c>
      <c r="D600">
        <v>10</v>
      </c>
      <c r="E600">
        <v>23</v>
      </c>
      <c r="F600">
        <v>1</v>
      </c>
      <c r="I600" t="s">
        <v>47</v>
      </c>
      <c r="J600" t="s">
        <v>48</v>
      </c>
      <c r="M600" t="s">
        <v>47</v>
      </c>
    </row>
    <row r="601" spans="1:13" x14ac:dyDescent="0.35">
      <c r="A601" s="6">
        <v>45419</v>
      </c>
      <c r="B601" t="s">
        <v>335</v>
      </c>
      <c r="C601" t="s">
        <v>55</v>
      </c>
      <c r="D601" t="s">
        <v>1324</v>
      </c>
      <c r="E601">
        <v>25</v>
      </c>
      <c r="F601">
        <v>1</v>
      </c>
      <c r="I601" t="s">
        <v>47</v>
      </c>
      <c r="J601" t="s">
        <v>48</v>
      </c>
      <c r="M601" t="s">
        <v>47</v>
      </c>
    </row>
    <row r="602" spans="1:13" x14ac:dyDescent="0.35">
      <c r="A602" s="6">
        <v>45419</v>
      </c>
      <c r="B602" t="s">
        <v>335</v>
      </c>
      <c r="C602" t="s">
        <v>55</v>
      </c>
      <c r="D602" t="s">
        <v>1324</v>
      </c>
      <c r="E602">
        <v>22</v>
      </c>
      <c r="F602">
        <v>1</v>
      </c>
      <c r="I602" t="s">
        <v>47</v>
      </c>
      <c r="J602" t="s">
        <v>48</v>
      </c>
      <c r="M602" t="s">
        <v>47</v>
      </c>
    </row>
    <row r="603" spans="1:13" x14ac:dyDescent="0.35">
      <c r="A603" s="6">
        <v>45419</v>
      </c>
      <c r="B603" t="s">
        <v>335</v>
      </c>
      <c r="C603" t="s">
        <v>55</v>
      </c>
      <c r="D603" t="s">
        <v>1324</v>
      </c>
      <c r="E603">
        <v>23</v>
      </c>
      <c r="F603">
        <v>1</v>
      </c>
      <c r="I603" t="s">
        <v>47</v>
      </c>
      <c r="J603" t="s">
        <v>48</v>
      </c>
      <c r="M603" t="s">
        <v>47</v>
      </c>
    </row>
    <row r="604" spans="1:13" x14ac:dyDescent="0.35">
      <c r="A604" s="6">
        <v>45419</v>
      </c>
      <c r="B604" t="s">
        <v>1495</v>
      </c>
      <c r="C604" t="s">
        <v>53</v>
      </c>
      <c r="D604">
        <v>5</v>
      </c>
      <c r="E604">
        <v>19</v>
      </c>
      <c r="F604">
        <v>3</v>
      </c>
      <c r="I604" t="s">
        <v>47</v>
      </c>
      <c r="J604" t="s">
        <v>1396</v>
      </c>
    </row>
    <row r="605" spans="1:13" x14ac:dyDescent="0.35">
      <c r="A605" s="6">
        <v>45419</v>
      </c>
      <c r="B605" t="s">
        <v>347</v>
      </c>
      <c r="C605" t="s">
        <v>115</v>
      </c>
      <c r="D605" t="s">
        <v>1496</v>
      </c>
      <c r="E605">
        <v>5</v>
      </c>
      <c r="F605">
        <v>2</v>
      </c>
      <c r="I605" t="s">
        <v>47</v>
      </c>
      <c r="J605" t="s">
        <v>48</v>
      </c>
      <c r="M605" t="s">
        <v>47</v>
      </c>
    </row>
    <row r="606" spans="1:13" x14ac:dyDescent="0.35">
      <c r="A606" s="6">
        <v>45419</v>
      </c>
      <c r="B606" t="s">
        <v>1497</v>
      </c>
      <c r="C606" t="s">
        <v>53</v>
      </c>
      <c r="D606">
        <v>5</v>
      </c>
      <c r="E606">
        <v>22</v>
      </c>
      <c r="F606">
        <v>2</v>
      </c>
      <c r="I606" t="s">
        <v>47</v>
      </c>
      <c r="J606" t="s">
        <v>48</v>
      </c>
    </row>
    <row r="607" spans="1:13" x14ac:dyDescent="0.35">
      <c r="A607" s="6">
        <v>45419</v>
      </c>
      <c r="B607" t="s">
        <v>1497</v>
      </c>
      <c r="C607" t="s">
        <v>53</v>
      </c>
      <c r="D607">
        <v>5</v>
      </c>
      <c r="E607">
        <v>22</v>
      </c>
      <c r="F607">
        <v>2</v>
      </c>
      <c r="I607" t="s">
        <v>47</v>
      </c>
      <c r="J607" t="s">
        <v>48</v>
      </c>
    </row>
    <row r="608" spans="1:13" x14ac:dyDescent="0.35">
      <c r="A608" s="6">
        <v>45419</v>
      </c>
      <c r="B608" t="s">
        <v>1498</v>
      </c>
      <c r="C608" t="s">
        <v>115</v>
      </c>
      <c r="D608">
        <v>8</v>
      </c>
      <c r="E608">
        <v>5</v>
      </c>
      <c r="F608">
        <v>4</v>
      </c>
      <c r="I608" t="s">
        <v>47</v>
      </c>
      <c r="J608" t="s">
        <v>48</v>
      </c>
    </row>
    <row r="609" spans="1:13" x14ac:dyDescent="0.35">
      <c r="A609" s="6">
        <v>45419</v>
      </c>
      <c r="B609" t="s">
        <v>410</v>
      </c>
      <c r="C609" t="s">
        <v>55</v>
      </c>
      <c r="D609" t="s">
        <v>1254</v>
      </c>
      <c r="E609">
        <v>18</v>
      </c>
      <c r="F609">
        <v>1</v>
      </c>
      <c r="I609" t="s">
        <v>47</v>
      </c>
      <c r="J609" t="s">
        <v>48</v>
      </c>
      <c r="M609" t="s">
        <v>47</v>
      </c>
    </row>
    <row r="610" spans="1:13" x14ac:dyDescent="0.35">
      <c r="A610" s="6">
        <v>45419</v>
      </c>
      <c r="B610" t="s">
        <v>410</v>
      </c>
      <c r="C610" t="s">
        <v>55</v>
      </c>
      <c r="D610" t="s">
        <v>1254</v>
      </c>
      <c r="E610">
        <v>18</v>
      </c>
      <c r="F610">
        <v>1</v>
      </c>
      <c r="I610" t="s">
        <v>47</v>
      </c>
      <c r="J610" t="s">
        <v>48</v>
      </c>
      <c r="M610" t="s">
        <v>47</v>
      </c>
    </row>
    <row r="611" spans="1:13" x14ac:dyDescent="0.35">
      <c r="A611" s="6">
        <v>45419</v>
      </c>
      <c r="B611" t="s">
        <v>1337</v>
      </c>
      <c r="C611" t="s">
        <v>59</v>
      </c>
      <c r="D611">
        <v>0</v>
      </c>
      <c r="E611">
        <v>20</v>
      </c>
      <c r="F611">
        <v>2</v>
      </c>
      <c r="G611" t="s">
        <v>39</v>
      </c>
      <c r="L611" t="s">
        <v>47</v>
      </c>
      <c r="M611" t="s">
        <v>47</v>
      </c>
    </row>
    <row r="612" spans="1:13" x14ac:dyDescent="0.35">
      <c r="A612" s="6">
        <v>45420</v>
      </c>
      <c r="B612" t="s">
        <v>1502</v>
      </c>
      <c r="C612" t="s">
        <v>115</v>
      </c>
      <c r="D612">
        <v>7</v>
      </c>
      <c r="E612">
        <v>4</v>
      </c>
      <c r="F612">
        <v>1</v>
      </c>
      <c r="I612" t="s">
        <v>47</v>
      </c>
      <c r="J612" t="s">
        <v>48</v>
      </c>
      <c r="M612" t="s">
        <v>47</v>
      </c>
    </row>
    <row r="613" spans="1:13" x14ac:dyDescent="0.35">
      <c r="A613" s="6">
        <v>45420</v>
      </c>
      <c r="B613" t="s">
        <v>298</v>
      </c>
      <c r="C613" t="s">
        <v>55</v>
      </c>
      <c r="D613" t="s">
        <v>1254</v>
      </c>
      <c r="E613">
        <v>25</v>
      </c>
      <c r="F613">
        <v>1</v>
      </c>
      <c r="I613" t="s">
        <v>47</v>
      </c>
      <c r="J613" t="s">
        <v>48</v>
      </c>
      <c r="M613" t="s">
        <v>47</v>
      </c>
    </row>
    <row r="614" spans="1:13" x14ac:dyDescent="0.35">
      <c r="A614" s="6">
        <v>45420</v>
      </c>
      <c r="B614" t="s">
        <v>1350</v>
      </c>
      <c r="C614" t="s">
        <v>55</v>
      </c>
      <c r="D614" t="s">
        <v>930</v>
      </c>
      <c r="E614">
        <v>29</v>
      </c>
      <c r="F614">
        <v>2</v>
      </c>
      <c r="I614" t="s">
        <v>47</v>
      </c>
      <c r="J614" t="s">
        <v>48</v>
      </c>
      <c r="M614" t="s">
        <v>47</v>
      </c>
    </row>
    <row r="615" spans="1:13" x14ac:dyDescent="0.35">
      <c r="A615" s="6">
        <v>45420</v>
      </c>
      <c r="B615" t="s">
        <v>191</v>
      </c>
      <c r="C615" t="s">
        <v>115</v>
      </c>
      <c r="D615">
        <v>7</v>
      </c>
      <c r="E615">
        <v>14</v>
      </c>
      <c r="F615">
        <v>1</v>
      </c>
      <c r="I615" t="s">
        <v>47</v>
      </c>
      <c r="J615" t="s">
        <v>48</v>
      </c>
      <c r="M615" t="s">
        <v>47</v>
      </c>
    </row>
    <row r="616" spans="1:13" x14ac:dyDescent="0.35">
      <c r="A616" s="6">
        <v>45420</v>
      </c>
      <c r="B616" t="s">
        <v>1503</v>
      </c>
      <c r="C616" t="s">
        <v>115</v>
      </c>
      <c r="D616" t="s">
        <v>1247</v>
      </c>
      <c r="E616">
        <v>5</v>
      </c>
      <c r="F616">
        <v>2</v>
      </c>
      <c r="I616" t="s">
        <v>47</v>
      </c>
      <c r="J616" t="s">
        <v>48</v>
      </c>
    </row>
    <row r="617" spans="1:13" x14ac:dyDescent="0.35">
      <c r="A617" s="6">
        <v>45420</v>
      </c>
      <c r="B617" t="s">
        <v>1241</v>
      </c>
      <c r="C617" t="s">
        <v>55</v>
      </c>
      <c r="D617" t="s">
        <v>978</v>
      </c>
      <c r="E617">
        <v>15</v>
      </c>
      <c r="F617">
        <v>1</v>
      </c>
      <c r="I617" t="s">
        <v>47</v>
      </c>
      <c r="J617" t="s">
        <v>48</v>
      </c>
      <c r="M617" t="s">
        <v>47</v>
      </c>
    </row>
    <row r="618" spans="1:13" x14ac:dyDescent="0.35">
      <c r="A618" s="6">
        <v>45420</v>
      </c>
      <c r="B618" t="s">
        <v>488</v>
      </c>
      <c r="C618" t="s">
        <v>115</v>
      </c>
      <c r="D618">
        <v>7</v>
      </c>
      <c r="E618">
        <v>32</v>
      </c>
      <c r="F618">
        <v>3</v>
      </c>
      <c r="I618" t="s">
        <v>47</v>
      </c>
      <c r="J618" t="s">
        <v>48</v>
      </c>
    </row>
    <row r="619" spans="1:13" x14ac:dyDescent="0.35">
      <c r="A619" s="6">
        <v>45420</v>
      </c>
      <c r="B619" t="s">
        <v>347</v>
      </c>
      <c r="C619" t="s">
        <v>53</v>
      </c>
      <c r="D619">
        <v>5</v>
      </c>
      <c r="E619">
        <v>23</v>
      </c>
      <c r="F619">
        <v>1</v>
      </c>
      <c r="I619" t="s">
        <v>47</v>
      </c>
      <c r="J619" t="s">
        <v>48</v>
      </c>
      <c r="M619" t="s">
        <v>47</v>
      </c>
    </row>
    <row r="620" spans="1:13" x14ac:dyDescent="0.35">
      <c r="A620" s="6">
        <v>45420</v>
      </c>
      <c r="B620" t="s">
        <v>347</v>
      </c>
      <c r="C620" t="s">
        <v>53</v>
      </c>
      <c r="D620">
        <v>5</v>
      </c>
      <c r="E620">
        <v>19</v>
      </c>
      <c r="F620">
        <v>1</v>
      </c>
      <c r="I620" t="s">
        <v>47</v>
      </c>
      <c r="J620" t="s">
        <v>48</v>
      </c>
      <c r="M620" t="s">
        <v>47</v>
      </c>
    </row>
    <row r="621" spans="1:13" x14ac:dyDescent="0.35">
      <c r="A621" s="6">
        <v>45420</v>
      </c>
      <c r="B621" t="s">
        <v>1504</v>
      </c>
      <c r="C621" t="s">
        <v>53</v>
      </c>
      <c r="D621" t="s">
        <v>378</v>
      </c>
      <c r="E621">
        <v>1</v>
      </c>
      <c r="F621">
        <v>1</v>
      </c>
      <c r="I621" t="s">
        <v>47</v>
      </c>
      <c r="J621" t="s">
        <v>48</v>
      </c>
    </row>
    <row r="622" spans="1:13" x14ac:dyDescent="0.35">
      <c r="A622" s="6">
        <v>45420</v>
      </c>
      <c r="B622" t="s">
        <v>347</v>
      </c>
      <c r="C622" t="s">
        <v>53</v>
      </c>
      <c r="D622">
        <v>5</v>
      </c>
      <c r="E622">
        <v>19</v>
      </c>
      <c r="F622">
        <v>1</v>
      </c>
      <c r="I622" t="s">
        <v>47</v>
      </c>
      <c r="J622" t="s">
        <v>48</v>
      </c>
      <c r="M622" t="s">
        <v>47</v>
      </c>
    </row>
    <row r="623" spans="1:13" x14ac:dyDescent="0.35">
      <c r="A623" s="6">
        <v>45420</v>
      </c>
      <c r="B623" t="s">
        <v>61</v>
      </c>
      <c r="C623" t="s">
        <v>55</v>
      </c>
      <c r="D623" t="s">
        <v>1255</v>
      </c>
      <c r="E623">
        <v>16</v>
      </c>
      <c r="F623">
        <v>1</v>
      </c>
      <c r="I623" t="s">
        <v>47</v>
      </c>
      <c r="J623" t="s">
        <v>48</v>
      </c>
      <c r="M623" t="s">
        <v>47</v>
      </c>
    </row>
    <row r="624" spans="1:13" x14ac:dyDescent="0.35">
      <c r="A624" s="6">
        <v>45420</v>
      </c>
      <c r="B624" t="s">
        <v>1391</v>
      </c>
      <c r="C624" t="s">
        <v>64</v>
      </c>
      <c r="D624" t="s">
        <v>585</v>
      </c>
      <c r="E624">
        <v>8</v>
      </c>
      <c r="F624">
        <v>2</v>
      </c>
      <c r="I624" t="s">
        <v>47</v>
      </c>
      <c r="J624" t="s">
        <v>48</v>
      </c>
      <c r="M624" t="s">
        <v>47</v>
      </c>
    </row>
    <row r="625" spans="1:13" x14ac:dyDescent="0.35">
      <c r="A625" s="6">
        <v>45420</v>
      </c>
      <c r="B625" t="s">
        <v>138</v>
      </c>
      <c r="C625" t="s">
        <v>115</v>
      </c>
      <c r="D625">
        <v>8</v>
      </c>
      <c r="E625">
        <v>24</v>
      </c>
      <c r="F625">
        <v>1</v>
      </c>
      <c r="I625" t="s">
        <v>47</v>
      </c>
      <c r="J625" t="s">
        <v>48</v>
      </c>
      <c r="M625" t="s">
        <v>47</v>
      </c>
    </row>
    <row r="626" spans="1:13" x14ac:dyDescent="0.35">
      <c r="A626" s="6">
        <v>45420</v>
      </c>
      <c r="B626" t="s">
        <v>1301</v>
      </c>
      <c r="C626" t="s">
        <v>55</v>
      </c>
      <c r="D626" t="s">
        <v>1254</v>
      </c>
      <c r="E626">
        <v>4</v>
      </c>
      <c r="F626">
        <v>2</v>
      </c>
      <c r="I626" t="s">
        <v>47</v>
      </c>
      <c r="J626" t="s">
        <v>48</v>
      </c>
    </row>
    <row r="627" spans="1:13" x14ac:dyDescent="0.35">
      <c r="A627" s="6">
        <v>45420</v>
      </c>
      <c r="B627" t="s">
        <v>191</v>
      </c>
      <c r="C627" t="s">
        <v>115</v>
      </c>
      <c r="D627">
        <v>7</v>
      </c>
      <c r="E627">
        <v>22</v>
      </c>
      <c r="F627">
        <v>1</v>
      </c>
      <c r="G627" t="s">
        <v>32</v>
      </c>
      <c r="L627" t="s">
        <v>47</v>
      </c>
      <c r="M627" t="s">
        <v>47</v>
      </c>
    </row>
    <row r="628" spans="1:13" x14ac:dyDescent="0.35">
      <c r="A628" s="6">
        <v>45422</v>
      </c>
      <c r="B628" t="s">
        <v>343</v>
      </c>
      <c r="C628" t="s">
        <v>115</v>
      </c>
      <c r="D628">
        <v>8</v>
      </c>
      <c r="E628">
        <v>21</v>
      </c>
      <c r="F628">
        <v>2</v>
      </c>
      <c r="I628" t="s">
        <v>47</v>
      </c>
      <c r="J628" t="s">
        <v>705</v>
      </c>
    </row>
    <row r="629" spans="1:13" x14ac:dyDescent="0.35">
      <c r="A629" s="6">
        <v>45422</v>
      </c>
      <c r="B629" t="s">
        <v>1557</v>
      </c>
      <c r="C629" t="s">
        <v>1266</v>
      </c>
      <c r="D629" t="s">
        <v>1278</v>
      </c>
      <c r="E629">
        <v>18</v>
      </c>
      <c r="F629">
        <v>3</v>
      </c>
      <c r="I629" t="s">
        <v>47</v>
      </c>
      <c r="J629" t="s">
        <v>48</v>
      </c>
    </row>
    <row r="630" spans="1:13" x14ac:dyDescent="0.35">
      <c r="A630" s="6">
        <v>45423</v>
      </c>
      <c r="B630" t="s">
        <v>1492</v>
      </c>
      <c r="C630" t="s">
        <v>55</v>
      </c>
      <c r="D630" t="s">
        <v>1493</v>
      </c>
      <c r="E630">
        <v>22</v>
      </c>
      <c r="F630">
        <v>1</v>
      </c>
      <c r="I630" t="s">
        <v>47</v>
      </c>
      <c r="J630" t="s">
        <v>48</v>
      </c>
      <c r="M630" t="s">
        <v>47</v>
      </c>
    </row>
    <row r="631" spans="1:13" x14ac:dyDescent="0.35">
      <c r="A631" s="6">
        <v>45425</v>
      </c>
      <c r="B631" t="s">
        <v>1338</v>
      </c>
      <c r="C631" t="s">
        <v>121</v>
      </c>
      <c r="D631">
        <v>3</v>
      </c>
      <c r="E631">
        <v>23</v>
      </c>
      <c r="F631">
        <v>2</v>
      </c>
      <c r="G631" t="s">
        <v>34</v>
      </c>
    </row>
    <row r="632" spans="1:13" x14ac:dyDescent="0.35">
      <c r="A632" s="6">
        <v>45425</v>
      </c>
      <c r="B632" t="s">
        <v>1338</v>
      </c>
      <c r="C632" t="s">
        <v>121</v>
      </c>
      <c r="D632">
        <v>3</v>
      </c>
      <c r="E632">
        <v>23</v>
      </c>
      <c r="F632">
        <v>2</v>
      </c>
      <c r="G632" t="s">
        <v>34</v>
      </c>
    </row>
    <row r="633" spans="1:13" x14ac:dyDescent="0.35">
      <c r="A633" s="6">
        <v>45425</v>
      </c>
      <c r="B633" t="s">
        <v>1541</v>
      </c>
      <c r="C633" t="s">
        <v>1266</v>
      </c>
      <c r="D633" t="s">
        <v>573</v>
      </c>
      <c r="E633">
        <v>11</v>
      </c>
      <c r="F633">
        <v>2</v>
      </c>
      <c r="I633" t="s">
        <v>47</v>
      </c>
      <c r="J633" t="s">
        <v>48</v>
      </c>
      <c r="M633" t="s">
        <v>47</v>
      </c>
    </row>
    <row r="634" spans="1:13" x14ac:dyDescent="0.35">
      <c r="A634" s="6">
        <v>45425</v>
      </c>
      <c r="B634" t="s">
        <v>1241</v>
      </c>
      <c r="C634" t="s">
        <v>55</v>
      </c>
      <c r="D634" t="s">
        <v>978</v>
      </c>
      <c r="E634">
        <v>17</v>
      </c>
      <c r="F634">
        <v>1</v>
      </c>
      <c r="H634" t="s">
        <v>47</v>
      </c>
      <c r="M634" t="s">
        <v>47</v>
      </c>
    </row>
    <row r="635" spans="1:13" x14ac:dyDescent="0.35">
      <c r="A635" s="6">
        <v>45425</v>
      </c>
      <c r="B635" t="s">
        <v>1542</v>
      </c>
      <c r="C635" t="s">
        <v>50</v>
      </c>
      <c r="D635">
        <v>7</v>
      </c>
      <c r="E635">
        <v>21</v>
      </c>
      <c r="F635">
        <v>2</v>
      </c>
      <c r="I635" t="s">
        <v>47</v>
      </c>
      <c r="J635" t="s">
        <v>1396</v>
      </c>
      <c r="M635" t="s">
        <v>47</v>
      </c>
    </row>
    <row r="636" spans="1:13" x14ac:dyDescent="0.35">
      <c r="A636" s="6">
        <v>45425</v>
      </c>
      <c r="B636" t="s">
        <v>1543</v>
      </c>
      <c r="C636" t="s">
        <v>115</v>
      </c>
      <c r="D636">
        <v>8</v>
      </c>
      <c r="E636">
        <v>23</v>
      </c>
      <c r="F636">
        <v>2</v>
      </c>
      <c r="I636" t="s">
        <v>47</v>
      </c>
      <c r="J636" t="s">
        <v>48</v>
      </c>
    </row>
    <row r="637" spans="1:13" x14ac:dyDescent="0.35">
      <c r="A637" s="6">
        <v>45425</v>
      </c>
      <c r="B637" t="s">
        <v>457</v>
      </c>
      <c r="C637" t="s">
        <v>74</v>
      </c>
      <c r="D637">
        <v>9</v>
      </c>
      <c r="E637">
        <v>17</v>
      </c>
      <c r="F637">
        <v>3</v>
      </c>
      <c r="I637" t="s">
        <v>47</v>
      </c>
      <c r="J637" t="s">
        <v>705</v>
      </c>
    </row>
    <row r="638" spans="1:13" x14ac:dyDescent="0.35">
      <c r="A638" s="6">
        <v>45425</v>
      </c>
      <c r="B638" t="s">
        <v>1544</v>
      </c>
      <c r="C638" t="s">
        <v>115</v>
      </c>
      <c r="D638">
        <v>9</v>
      </c>
      <c r="E638">
        <v>1</v>
      </c>
      <c r="F638">
        <v>1</v>
      </c>
      <c r="I638" t="s">
        <v>47</v>
      </c>
      <c r="J638" t="s">
        <v>48</v>
      </c>
    </row>
    <row r="639" spans="1:13" x14ac:dyDescent="0.35">
      <c r="A639" s="6">
        <v>45425</v>
      </c>
      <c r="B639" t="s">
        <v>1432</v>
      </c>
      <c r="C639" t="s">
        <v>64</v>
      </c>
      <c r="D639" t="s">
        <v>585</v>
      </c>
      <c r="E639">
        <v>4</v>
      </c>
      <c r="F639">
        <v>2</v>
      </c>
      <c r="I639" t="s">
        <v>47</v>
      </c>
      <c r="J639" t="s">
        <v>48</v>
      </c>
      <c r="M639" t="s">
        <v>47</v>
      </c>
    </row>
    <row r="640" spans="1:13" x14ac:dyDescent="0.35">
      <c r="A640" s="6">
        <v>45425</v>
      </c>
      <c r="B640" t="s">
        <v>1545</v>
      </c>
      <c r="C640" t="s">
        <v>55</v>
      </c>
      <c r="D640" t="s">
        <v>1254</v>
      </c>
      <c r="E640">
        <v>15</v>
      </c>
      <c r="F640">
        <v>1</v>
      </c>
      <c r="G640" t="s">
        <v>1336</v>
      </c>
    </row>
    <row r="641" spans="1:13" x14ac:dyDescent="0.35">
      <c r="A641" s="6">
        <v>45425</v>
      </c>
      <c r="B641" t="s">
        <v>1545</v>
      </c>
      <c r="C641" t="s">
        <v>55</v>
      </c>
      <c r="D641" t="s">
        <v>1254</v>
      </c>
      <c r="E641">
        <v>15</v>
      </c>
      <c r="F641">
        <v>1</v>
      </c>
      <c r="G641" t="s">
        <v>1401</v>
      </c>
    </row>
    <row r="642" spans="1:13" x14ac:dyDescent="0.35">
      <c r="A642" s="6">
        <v>45425</v>
      </c>
      <c r="B642" t="s">
        <v>58</v>
      </c>
      <c r="C642" t="s">
        <v>53</v>
      </c>
      <c r="D642">
        <v>5</v>
      </c>
      <c r="E642">
        <v>26</v>
      </c>
      <c r="F642">
        <v>1</v>
      </c>
      <c r="G642" t="s">
        <v>1332</v>
      </c>
      <c r="L642" t="s">
        <v>47</v>
      </c>
      <c r="M642" t="s">
        <v>47</v>
      </c>
    </row>
    <row r="643" spans="1:13" x14ac:dyDescent="0.35">
      <c r="A643" s="6">
        <v>45426</v>
      </c>
      <c r="B643" t="s">
        <v>758</v>
      </c>
      <c r="C643" t="s">
        <v>59</v>
      </c>
      <c r="D643">
        <v>2</v>
      </c>
      <c r="E643">
        <v>18</v>
      </c>
      <c r="F643">
        <v>3</v>
      </c>
      <c r="G643" t="s">
        <v>1400</v>
      </c>
      <c r="L643" t="s">
        <v>47</v>
      </c>
      <c r="M643" t="s">
        <v>47</v>
      </c>
    </row>
    <row r="644" spans="1:13" x14ac:dyDescent="0.35">
      <c r="A644" s="6">
        <v>45426</v>
      </c>
      <c r="B644" t="s">
        <v>1537</v>
      </c>
      <c r="C644" t="s">
        <v>55</v>
      </c>
      <c r="D644" t="s">
        <v>1004</v>
      </c>
      <c r="E644">
        <v>16</v>
      </c>
      <c r="F644">
        <v>1</v>
      </c>
      <c r="I644" t="s">
        <v>47</v>
      </c>
      <c r="J644" t="s">
        <v>48</v>
      </c>
      <c r="M644" t="s">
        <v>47</v>
      </c>
    </row>
    <row r="645" spans="1:13" x14ac:dyDescent="0.35">
      <c r="A645" s="6">
        <v>45426</v>
      </c>
      <c r="B645" t="s">
        <v>1350</v>
      </c>
      <c r="C645" t="s">
        <v>55</v>
      </c>
      <c r="D645" t="s">
        <v>930</v>
      </c>
      <c r="E645">
        <v>24</v>
      </c>
      <c r="F645">
        <v>1</v>
      </c>
      <c r="I645" t="s">
        <v>47</v>
      </c>
      <c r="J645" t="s">
        <v>481</v>
      </c>
      <c r="M645" t="s">
        <v>47</v>
      </c>
    </row>
    <row r="646" spans="1:13" x14ac:dyDescent="0.35">
      <c r="A646" s="6">
        <v>45426</v>
      </c>
      <c r="B646" t="s">
        <v>1022</v>
      </c>
      <c r="C646" t="s">
        <v>115</v>
      </c>
      <c r="D646">
        <v>8</v>
      </c>
      <c r="E646">
        <v>28</v>
      </c>
      <c r="F646">
        <v>4</v>
      </c>
      <c r="I646" t="s">
        <v>47</v>
      </c>
      <c r="J646" t="s">
        <v>48</v>
      </c>
    </row>
    <row r="647" spans="1:13" x14ac:dyDescent="0.35">
      <c r="A647" s="6">
        <v>45426</v>
      </c>
      <c r="B647" t="s">
        <v>1241</v>
      </c>
      <c r="C647" t="s">
        <v>55</v>
      </c>
      <c r="D647" t="s">
        <v>978</v>
      </c>
      <c r="E647">
        <v>26</v>
      </c>
      <c r="F647">
        <v>1</v>
      </c>
      <c r="H647" t="s">
        <v>47</v>
      </c>
      <c r="M647" t="s">
        <v>47</v>
      </c>
    </row>
    <row r="648" spans="1:13" x14ac:dyDescent="0.35">
      <c r="A648" s="6">
        <v>45426</v>
      </c>
      <c r="B648" t="s">
        <v>1538</v>
      </c>
      <c r="C648" t="s">
        <v>74</v>
      </c>
      <c r="D648">
        <v>10</v>
      </c>
      <c r="E648">
        <v>18</v>
      </c>
      <c r="F648">
        <v>3</v>
      </c>
      <c r="I648" t="s">
        <v>47</v>
      </c>
      <c r="J648" t="s">
        <v>48</v>
      </c>
    </row>
    <row r="649" spans="1:13" x14ac:dyDescent="0.35">
      <c r="A649" s="6">
        <v>45426</v>
      </c>
      <c r="B649" t="s">
        <v>1539</v>
      </c>
      <c r="C649" t="s">
        <v>53</v>
      </c>
      <c r="D649">
        <v>5</v>
      </c>
      <c r="E649">
        <v>24</v>
      </c>
      <c r="F649">
        <v>2</v>
      </c>
      <c r="I649" t="s">
        <v>47</v>
      </c>
      <c r="J649" t="s">
        <v>48</v>
      </c>
      <c r="M649" t="s">
        <v>47</v>
      </c>
    </row>
    <row r="650" spans="1:13" x14ac:dyDescent="0.35">
      <c r="A650" s="6">
        <v>45426</v>
      </c>
      <c r="B650" t="s">
        <v>247</v>
      </c>
      <c r="C650" t="s">
        <v>59</v>
      </c>
      <c r="D650">
        <v>1</v>
      </c>
      <c r="E650">
        <v>24</v>
      </c>
      <c r="F650">
        <v>3</v>
      </c>
      <c r="I650" t="s">
        <v>47</v>
      </c>
      <c r="J650" t="s">
        <v>48</v>
      </c>
      <c r="M650" t="s">
        <v>47</v>
      </c>
    </row>
    <row r="651" spans="1:13" x14ac:dyDescent="0.35">
      <c r="A651" s="6">
        <v>45426</v>
      </c>
      <c r="B651" t="s">
        <v>1037</v>
      </c>
      <c r="C651" t="s">
        <v>64</v>
      </c>
      <c r="D651" t="s">
        <v>585</v>
      </c>
      <c r="E651">
        <v>8</v>
      </c>
      <c r="F651">
        <v>2</v>
      </c>
      <c r="I651" t="s">
        <v>47</v>
      </c>
      <c r="J651" t="s">
        <v>48</v>
      </c>
      <c r="M651" t="s">
        <v>47</v>
      </c>
    </row>
    <row r="652" spans="1:13" x14ac:dyDescent="0.35">
      <c r="A652" s="6">
        <v>45426</v>
      </c>
      <c r="B652" t="s">
        <v>1540</v>
      </c>
      <c r="C652" t="s">
        <v>115</v>
      </c>
      <c r="D652">
        <v>8</v>
      </c>
      <c r="E652">
        <v>18</v>
      </c>
      <c r="F652">
        <v>2</v>
      </c>
      <c r="I652" t="s">
        <v>47</v>
      </c>
      <c r="J652" t="s">
        <v>48</v>
      </c>
    </row>
    <row r="653" spans="1:13" x14ac:dyDescent="0.35">
      <c r="A653" s="6">
        <v>45426</v>
      </c>
      <c r="B653" t="s">
        <v>58</v>
      </c>
      <c r="C653" t="s">
        <v>53</v>
      </c>
      <c r="D653">
        <v>5</v>
      </c>
      <c r="E653">
        <v>26</v>
      </c>
      <c r="F653">
        <v>1</v>
      </c>
      <c r="G653" t="s">
        <v>1332</v>
      </c>
      <c r="L653" t="s">
        <v>47</v>
      </c>
      <c r="M653" t="s">
        <v>47</v>
      </c>
    </row>
    <row r="654" spans="1:13" x14ac:dyDescent="0.35">
      <c r="A654" s="6">
        <v>45427</v>
      </c>
      <c r="B654" t="s">
        <v>104</v>
      </c>
      <c r="C654" t="s">
        <v>1266</v>
      </c>
      <c r="E654">
        <v>8</v>
      </c>
      <c r="F654">
        <v>1</v>
      </c>
      <c r="G654" t="s">
        <v>1267</v>
      </c>
      <c r="M654" t="s">
        <v>47</v>
      </c>
    </row>
    <row r="655" spans="1:13" x14ac:dyDescent="0.35">
      <c r="A655" s="6">
        <v>45427</v>
      </c>
      <c r="B655" t="s">
        <v>1450</v>
      </c>
      <c r="C655" t="s">
        <v>115</v>
      </c>
      <c r="D655">
        <v>7</v>
      </c>
      <c r="E655">
        <v>25</v>
      </c>
      <c r="F655">
        <v>3</v>
      </c>
      <c r="G655" t="s">
        <v>32</v>
      </c>
    </row>
    <row r="656" spans="1:13" x14ac:dyDescent="0.35">
      <c r="A656" s="6">
        <v>45427</v>
      </c>
      <c r="B656" t="s">
        <v>171</v>
      </c>
      <c r="C656" t="s">
        <v>55</v>
      </c>
      <c r="D656" t="s">
        <v>1262</v>
      </c>
      <c r="E656">
        <v>25</v>
      </c>
      <c r="F656">
        <v>2</v>
      </c>
      <c r="G656" t="s">
        <v>97</v>
      </c>
      <c r="M656" t="s">
        <v>47</v>
      </c>
    </row>
    <row r="657" spans="1:13" x14ac:dyDescent="0.35">
      <c r="A657" s="6">
        <v>45427</v>
      </c>
      <c r="B657" t="s">
        <v>1451</v>
      </c>
      <c r="C657" t="s">
        <v>284</v>
      </c>
      <c r="D657" t="s">
        <v>288</v>
      </c>
      <c r="E657">
        <v>18</v>
      </c>
      <c r="F657">
        <v>2</v>
      </c>
      <c r="G657" t="s">
        <v>34</v>
      </c>
    </row>
    <row r="658" spans="1:13" x14ac:dyDescent="0.35">
      <c r="A658" s="6">
        <v>45427</v>
      </c>
      <c r="B658" t="s">
        <v>1451</v>
      </c>
      <c r="C658" t="s">
        <v>284</v>
      </c>
      <c r="D658" t="s">
        <v>288</v>
      </c>
      <c r="E658">
        <v>18</v>
      </c>
      <c r="F658">
        <v>2</v>
      </c>
      <c r="G658" t="s">
        <v>34</v>
      </c>
    </row>
    <row r="659" spans="1:13" x14ac:dyDescent="0.35">
      <c r="A659" s="6">
        <v>45427</v>
      </c>
      <c r="B659" t="s">
        <v>1451</v>
      </c>
      <c r="C659" t="s">
        <v>284</v>
      </c>
      <c r="D659" t="s">
        <v>288</v>
      </c>
      <c r="E659">
        <v>18</v>
      </c>
      <c r="F659">
        <v>2</v>
      </c>
      <c r="G659" t="s">
        <v>34</v>
      </c>
    </row>
    <row r="660" spans="1:13" x14ac:dyDescent="0.35">
      <c r="A660" s="6">
        <v>45427</v>
      </c>
      <c r="B660" t="s">
        <v>1526</v>
      </c>
      <c r="C660" t="s">
        <v>74</v>
      </c>
      <c r="D660" t="s">
        <v>129</v>
      </c>
      <c r="E660">
        <v>26</v>
      </c>
      <c r="F660">
        <v>2</v>
      </c>
      <c r="I660" t="s">
        <v>47</v>
      </c>
      <c r="J660" t="s">
        <v>48</v>
      </c>
    </row>
    <row r="661" spans="1:13" x14ac:dyDescent="0.35">
      <c r="A661" s="6">
        <v>45427</v>
      </c>
      <c r="B661" t="s">
        <v>1527</v>
      </c>
      <c r="C661" t="s">
        <v>53</v>
      </c>
      <c r="D661" t="s">
        <v>430</v>
      </c>
      <c r="E661">
        <v>23</v>
      </c>
      <c r="F661">
        <v>2</v>
      </c>
      <c r="I661" t="s">
        <v>47</v>
      </c>
      <c r="J661" t="s">
        <v>48</v>
      </c>
    </row>
    <row r="662" spans="1:13" x14ac:dyDescent="0.35">
      <c r="A662" s="6">
        <v>45427</v>
      </c>
      <c r="B662" t="s">
        <v>1281</v>
      </c>
      <c r="C662" t="s">
        <v>55</v>
      </c>
      <c r="D662" t="s">
        <v>1365</v>
      </c>
      <c r="E662">
        <v>25</v>
      </c>
      <c r="F662">
        <v>2</v>
      </c>
      <c r="I662" t="s">
        <v>47</v>
      </c>
      <c r="J662" t="s">
        <v>48</v>
      </c>
    </row>
    <row r="663" spans="1:13" x14ac:dyDescent="0.35">
      <c r="A663" s="6">
        <v>45427</v>
      </c>
      <c r="B663" t="s">
        <v>1281</v>
      </c>
      <c r="C663" t="s">
        <v>55</v>
      </c>
      <c r="D663" t="s">
        <v>1365</v>
      </c>
      <c r="E663">
        <v>25</v>
      </c>
      <c r="F663">
        <v>2</v>
      </c>
      <c r="I663" t="s">
        <v>47</v>
      </c>
      <c r="J663" t="s">
        <v>48</v>
      </c>
    </row>
    <row r="664" spans="1:13" x14ac:dyDescent="0.35">
      <c r="A664" s="6">
        <v>45427</v>
      </c>
      <c r="B664" t="s">
        <v>1350</v>
      </c>
      <c r="C664" t="s">
        <v>55</v>
      </c>
      <c r="D664" t="s">
        <v>62</v>
      </c>
      <c r="E664">
        <v>23</v>
      </c>
      <c r="F664">
        <v>1</v>
      </c>
      <c r="I664" t="s">
        <v>47</v>
      </c>
      <c r="J664" t="s">
        <v>48</v>
      </c>
      <c r="M664" t="s">
        <v>47</v>
      </c>
    </row>
    <row r="665" spans="1:13" x14ac:dyDescent="0.35">
      <c r="A665" s="6">
        <v>45427</v>
      </c>
      <c r="B665" t="s">
        <v>1528</v>
      </c>
      <c r="C665" t="s">
        <v>55</v>
      </c>
      <c r="D665" t="s">
        <v>158</v>
      </c>
      <c r="E665">
        <v>9</v>
      </c>
      <c r="F665">
        <v>2</v>
      </c>
      <c r="I665" t="s">
        <v>47</v>
      </c>
      <c r="J665" t="s">
        <v>48</v>
      </c>
    </row>
    <row r="666" spans="1:13" x14ac:dyDescent="0.35">
      <c r="A666" s="6">
        <v>45427</v>
      </c>
      <c r="B666" t="s">
        <v>787</v>
      </c>
      <c r="C666" t="s">
        <v>55</v>
      </c>
      <c r="D666" t="s">
        <v>978</v>
      </c>
      <c r="E666">
        <v>28</v>
      </c>
      <c r="F666">
        <v>2</v>
      </c>
      <c r="H666" t="s">
        <v>47</v>
      </c>
    </row>
    <row r="667" spans="1:13" x14ac:dyDescent="0.35">
      <c r="A667" s="6">
        <v>45427</v>
      </c>
      <c r="B667" t="s">
        <v>512</v>
      </c>
      <c r="C667" t="s">
        <v>59</v>
      </c>
      <c r="D667">
        <v>0</v>
      </c>
      <c r="E667">
        <v>14</v>
      </c>
      <c r="F667">
        <v>3</v>
      </c>
      <c r="I667" t="s">
        <v>47</v>
      </c>
      <c r="J667" t="s">
        <v>48</v>
      </c>
      <c r="M667" t="s">
        <v>47</v>
      </c>
    </row>
    <row r="668" spans="1:13" x14ac:dyDescent="0.35">
      <c r="A668" s="6">
        <v>45427</v>
      </c>
      <c r="B668" t="s">
        <v>1529</v>
      </c>
      <c r="C668" t="s">
        <v>64</v>
      </c>
      <c r="D668" t="s">
        <v>585</v>
      </c>
      <c r="E668">
        <v>20</v>
      </c>
      <c r="F668">
        <v>4</v>
      </c>
      <c r="I668" t="s">
        <v>47</v>
      </c>
      <c r="J668" t="s">
        <v>48</v>
      </c>
      <c r="M668" t="s">
        <v>47</v>
      </c>
    </row>
    <row r="669" spans="1:13" x14ac:dyDescent="0.35">
      <c r="A669" s="6">
        <v>45427</v>
      </c>
      <c r="B669" t="s">
        <v>63</v>
      </c>
      <c r="C669" t="s">
        <v>64</v>
      </c>
      <c r="D669" t="s">
        <v>585</v>
      </c>
      <c r="E669">
        <v>8</v>
      </c>
      <c r="F669">
        <v>1</v>
      </c>
      <c r="I669" t="s">
        <v>47</v>
      </c>
      <c r="J669" t="s">
        <v>48</v>
      </c>
      <c r="M669" t="s">
        <v>47</v>
      </c>
    </row>
    <row r="670" spans="1:13" x14ac:dyDescent="0.35">
      <c r="A670" s="6">
        <v>45427</v>
      </c>
      <c r="B670" t="s">
        <v>1530</v>
      </c>
      <c r="C670" t="s">
        <v>55</v>
      </c>
      <c r="D670" t="s">
        <v>392</v>
      </c>
      <c r="E670">
        <v>21</v>
      </c>
      <c r="F670">
        <v>2</v>
      </c>
      <c r="I670" t="s">
        <v>47</v>
      </c>
      <c r="J670" t="s">
        <v>48</v>
      </c>
      <c r="M670" t="s">
        <v>47</v>
      </c>
    </row>
    <row r="671" spans="1:13" x14ac:dyDescent="0.35">
      <c r="A671" s="6">
        <v>45427</v>
      </c>
      <c r="B671" t="s">
        <v>1531</v>
      </c>
      <c r="C671" t="s">
        <v>64</v>
      </c>
      <c r="D671" t="s">
        <v>585</v>
      </c>
      <c r="E671">
        <v>15</v>
      </c>
      <c r="F671">
        <v>3</v>
      </c>
      <c r="I671" t="s">
        <v>47</v>
      </c>
      <c r="J671" t="s">
        <v>48</v>
      </c>
      <c r="M671" t="s">
        <v>47</v>
      </c>
    </row>
    <row r="672" spans="1:13" x14ac:dyDescent="0.35">
      <c r="A672" s="6">
        <v>45427</v>
      </c>
      <c r="B672" t="s">
        <v>1532</v>
      </c>
      <c r="C672" t="s">
        <v>55</v>
      </c>
      <c r="D672" t="s">
        <v>158</v>
      </c>
      <c r="E672">
        <v>9</v>
      </c>
      <c r="F672">
        <v>7</v>
      </c>
      <c r="I672" t="s">
        <v>47</v>
      </c>
      <c r="J672" t="s">
        <v>48</v>
      </c>
    </row>
    <row r="673" spans="1:13" x14ac:dyDescent="0.35">
      <c r="A673" s="6">
        <v>45427</v>
      </c>
      <c r="B673" t="s">
        <v>607</v>
      </c>
      <c r="C673" t="s">
        <v>55</v>
      </c>
      <c r="D673" t="s">
        <v>978</v>
      </c>
      <c r="E673">
        <v>26</v>
      </c>
      <c r="F673">
        <v>2</v>
      </c>
      <c r="I673" t="s">
        <v>47</v>
      </c>
      <c r="J673" t="s">
        <v>705</v>
      </c>
    </row>
    <row r="674" spans="1:13" x14ac:dyDescent="0.35">
      <c r="A674" s="6">
        <v>45427</v>
      </c>
      <c r="B674" t="s">
        <v>841</v>
      </c>
      <c r="C674" t="s">
        <v>115</v>
      </c>
      <c r="D674">
        <v>8</v>
      </c>
      <c r="E674">
        <v>27</v>
      </c>
      <c r="F674">
        <v>2</v>
      </c>
      <c r="I674" t="s">
        <v>47</v>
      </c>
      <c r="J674" t="s">
        <v>48</v>
      </c>
      <c r="M674" t="s">
        <v>47</v>
      </c>
    </row>
    <row r="675" spans="1:13" x14ac:dyDescent="0.35">
      <c r="A675" s="6">
        <v>45427</v>
      </c>
      <c r="B675" t="s">
        <v>841</v>
      </c>
      <c r="C675" t="s">
        <v>115</v>
      </c>
      <c r="D675">
        <v>8</v>
      </c>
      <c r="E675">
        <v>27</v>
      </c>
      <c r="F675">
        <v>2</v>
      </c>
      <c r="I675" t="s">
        <v>47</v>
      </c>
      <c r="J675" t="s">
        <v>48</v>
      </c>
      <c r="M675" t="s">
        <v>47</v>
      </c>
    </row>
    <row r="676" spans="1:13" x14ac:dyDescent="0.35">
      <c r="A676" s="6">
        <v>45427</v>
      </c>
      <c r="B676" t="s">
        <v>171</v>
      </c>
      <c r="C676" t="s">
        <v>1266</v>
      </c>
      <c r="D676" t="s">
        <v>1486</v>
      </c>
      <c r="E676">
        <v>25</v>
      </c>
      <c r="F676">
        <v>2</v>
      </c>
      <c r="I676" t="s">
        <v>47</v>
      </c>
      <c r="J676" t="s">
        <v>48</v>
      </c>
      <c r="M676" t="s">
        <v>47</v>
      </c>
    </row>
    <row r="677" spans="1:13" x14ac:dyDescent="0.35">
      <c r="A677" s="6">
        <v>45428</v>
      </c>
      <c r="B677" t="s">
        <v>254</v>
      </c>
      <c r="C677" t="s">
        <v>53</v>
      </c>
      <c r="D677">
        <v>5</v>
      </c>
      <c r="E677">
        <v>23</v>
      </c>
      <c r="F677">
        <v>1</v>
      </c>
      <c r="G677" t="s">
        <v>1332</v>
      </c>
    </row>
    <row r="678" spans="1:13" x14ac:dyDescent="0.35">
      <c r="A678" s="6">
        <v>45428</v>
      </c>
      <c r="B678" t="s">
        <v>1339</v>
      </c>
      <c r="C678" t="s">
        <v>74</v>
      </c>
      <c r="D678" t="s">
        <v>1340</v>
      </c>
      <c r="E678">
        <v>28</v>
      </c>
      <c r="F678">
        <v>2</v>
      </c>
      <c r="G678" t="s">
        <v>34</v>
      </c>
      <c r="K678" t="s">
        <v>47</v>
      </c>
    </row>
    <row r="679" spans="1:13" x14ac:dyDescent="0.35">
      <c r="A679" s="6">
        <v>45428</v>
      </c>
      <c r="B679" t="s">
        <v>1339</v>
      </c>
      <c r="C679" t="s">
        <v>74</v>
      </c>
      <c r="D679" t="s">
        <v>1340</v>
      </c>
      <c r="E679">
        <v>28</v>
      </c>
      <c r="F679">
        <v>2</v>
      </c>
      <c r="G679" t="s">
        <v>34</v>
      </c>
      <c r="K679" t="s">
        <v>47</v>
      </c>
    </row>
    <row r="680" spans="1:13" x14ac:dyDescent="0.35">
      <c r="A680" s="6">
        <v>45428</v>
      </c>
      <c r="B680" t="s">
        <v>1339</v>
      </c>
      <c r="C680" t="s">
        <v>74</v>
      </c>
      <c r="D680" t="s">
        <v>1340</v>
      </c>
      <c r="E680">
        <v>28</v>
      </c>
      <c r="F680">
        <v>2</v>
      </c>
      <c r="G680" t="s">
        <v>32</v>
      </c>
      <c r="K680" t="s">
        <v>47</v>
      </c>
    </row>
    <row r="681" spans="1:13" x14ac:dyDescent="0.35">
      <c r="A681" s="6">
        <v>45428</v>
      </c>
      <c r="B681" t="s">
        <v>1339</v>
      </c>
      <c r="C681" t="s">
        <v>74</v>
      </c>
      <c r="D681" t="s">
        <v>1340</v>
      </c>
      <c r="E681">
        <v>28</v>
      </c>
      <c r="F681">
        <v>2</v>
      </c>
      <c r="G681" t="s">
        <v>37</v>
      </c>
      <c r="K681" t="s">
        <v>47</v>
      </c>
    </row>
    <row r="682" spans="1:13" x14ac:dyDescent="0.35">
      <c r="A682" s="6">
        <v>45428</v>
      </c>
      <c r="B682" t="s">
        <v>1339</v>
      </c>
      <c r="C682" t="s">
        <v>74</v>
      </c>
      <c r="D682" t="s">
        <v>1340</v>
      </c>
      <c r="E682">
        <v>28</v>
      </c>
      <c r="F682">
        <v>2</v>
      </c>
      <c r="G682" t="s">
        <v>704</v>
      </c>
      <c r="K682" t="s">
        <v>47</v>
      </c>
    </row>
    <row r="683" spans="1:13" x14ac:dyDescent="0.35">
      <c r="A683" s="6">
        <v>45428</v>
      </c>
      <c r="B683" t="s">
        <v>1339</v>
      </c>
      <c r="C683" t="s">
        <v>74</v>
      </c>
      <c r="D683" t="s">
        <v>1340</v>
      </c>
      <c r="E683">
        <v>28</v>
      </c>
      <c r="F683">
        <v>2</v>
      </c>
      <c r="G683" t="s">
        <v>704</v>
      </c>
      <c r="K683" t="s">
        <v>47</v>
      </c>
    </row>
    <row r="684" spans="1:13" x14ac:dyDescent="0.35">
      <c r="A684" s="6">
        <v>45428</v>
      </c>
      <c r="B684" t="s">
        <v>1499</v>
      </c>
      <c r="C684" t="s">
        <v>284</v>
      </c>
      <c r="D684" t="s">
        <v>976</v>
      </c>
      <c r="E684">
        <v>14</v>
      </c>
      <c r="F684">
        <v>2</v>
      </c>
      <c r="I684" t="s">
        <v>47</v>
      </c>
      <c r="J684" t="s">
        <v>48</v>
      </c>
    </row>
    <row r="685" spans="1:13" x14ac:dyDescent="0.35">
      <c r="A685" s="6">
        <v>45428</v>
      </c>
      <c r="B685" t="s">
        <v>1500</v>
      </c>
      <c r="C685" t="s">
        <v>55</v>
      </c>
      <c r="D685" t="s">
        <v>1247</v>
      </c>
      <c r="E685">
        <v>1</v>
      </c>
      <c r="F685">
        <v>1</v>
      </c>
      <c r="I685" t="s">
        <v>47</v>
      </c>
      <c r="J685" t="s">
        <v>48</v>
      </c>
    </row>
    <row r="686" spans="1:13" x14ac:dyDescent="0.35">
      <c r="A686" s="6">
        <v>45428</v>
      </c>
      <c r="B686" t="s">
        <v>620</v>
      </c>
      <c r="C686" t="s">
        <v>55</v>
      </c>
      <c r="D686" t="s">
        <v>62</v>
      </c>
      <c r="E686">
        <v>10</v>
      </c>
      <c r="F686">
        <v>1</v>
      </c>
      <c r="I686" t="s">
        <v>47</v>
      </c>
      <c r="J686" t="s">
        <v>48</v>
      </c>
      <c r="M686" t="s">
        <v>47</v>
      </c>
    </row>
    <row r="687" spans="1:13" x14ac:dyDescent="0.35">
      <c r="A687" s="6">
        <v>45428</v>
      </c>
      <c r="B687" t="s">
        <v>1345</v>
      </c>
      <c r="C687" t="s">
        <v>1266</v>
      </c>
      <c r="D687" t="s">
        <v>1278</v>
      </c>
      <c r="E687">
        <v>14</v>
      </c>
      <c r="F687">
        <v>3</v>
      </c>
      <c r="I687" t="s">
        <v>47</v>
      </c>
      <c r="J687" t="s">
        <v>48</v>
      </c>
      <c r="M687" t="s">
        <v>47</v>
      </c>
    </row>
    <row r="688" spans="1:13" x14ac:dyDescent="0.35">
      <c r="A688" s="6">
        <v>45428</v>
      </c>
      <c r="B688" t="s">
        <v>331</v>
      </c>
      <c r="C688" t="s">
        <v>115</v>
      </c>
      <c r="D688">
        <v>8</v>
      </c>
      <c r="E688">
        <v>21</v>
      </c>
      <c r="F688">
        <v>2</v>
      </c>
      <c r="I688" t="s">
        <v>47</v>
      </c>
      <c r="J688" t="s">
        <v>48</v>
      </c>
    </row>
    <row r="689" spans="1:13" x14ac:dyDescent="0.35">
      <c r="A689" s="6">
        <v>45428</v>
      </c>
      <c r="B689" t="s">
        <v>331</v>
      </c>
      <c r="C689" t="s">
        <v>115</v>
      </c>
      <c r="D689">
        <v>8</v>
      </c>
      <c r="E689">
        <v>21</v>
      </c>
      <c r="F689">
        <v>2</v>
      </c>
      <c r="I689" t="s">
        <v>47</v>
      </c>
      <c r="J689" t="s">
        <v>48</v>
      </c>
    </row>
    <row r="690" spans="1:13" x14ac:dyDescent="0.35">
      <c r="A690" s="6">
        <v>45428</v>
      </c>
      <c r="B690" t="s">
        <v>331</v>
      </c>
      <c r="C690" t="s">
        <v>115</v>
      </c>
      <c r="D690">
        <v>8</v>
      </c>
      <c r="E690">
        <v>21</v>
      </c>
      <c r="F690">
        <v>2</v>
      </c>
      <c r="I690" t="s">
        <v>47</v>
      </c>
      <c r="J690" t="s">
        <v>48</v>
      </c>
    </row>
    <row r="691" spans="1:13" x14ac:dyDescent="0.35">
      <c r="A691" s="6">
        <v>45428</v>
      </c>
      <c r="B691" t="s">
        <v>1516</v>
      </c>
      <c r="C691" t="s">
        <v>64</v>
      </c>
      <c r="D691" t="s">
        <v>596</v>
      </c>
      <c r="E691">
        <v>6</v>
      </c>
      <c r="F691">
        <v>2</v>
      </c>
      <c r="I691" t="s">
        <v>47</v>
      </c>
      <c r="J691" t="s">
        <v>48</v>
      </c>
      <c r="M691" t="s">
        <v>47</v>
      </c>
    </row>
    <row r="692" spans="1:13" x14ac:dyDescent="0.35">
      <c r="A692" s="6">
        <v>45428</v>
      </c>
      <c r="B692" t="s">
        <v>61</v>
      </c>
      <c r="C692" t="s">
        <v>55</v>
      </c>
      <c r="D692" t="s">
        <v>1255</v>
      </c>
      <c r="E692">
        <v>6</v>
      </c>
      <c r="F692">
        <v>1</v>
      </c>
      <c r="I692" t="s">
        <v>47</v>
      </c>
      <c r="J692" t="s">
        <v>48</v>
      </c>
      <c r="M692" t="s">
        <v>47</v>
      </c>
    </row>
    <row r="693" spans="1:13" x14ac:dyDescent="0.35">
      <c r="A693" s="6">
        <v>45428</v>
      </c>
      <c r="B693" t="s">
        <v>1517</v>
      </c>
      <c r="C693" t="s">
        <v>55</v>
      </c>
      <c r="D693" t="s">
        <v>1486</v>
      </c>
      <c r="E693">
        <v>25</v>
      </c>
      <c r="F693">
        <v>2</v>
      </c>
      <c r="I693" t="s">
        <v>47</v>
      </c>
      <c r="J693" t="s">
        <v>48</v>
      </c>
    </row>
    <row r="694" spans="1:13" x14ac:dyDescent="0.35">
      <c r="A694" s="6">
        <v>45428</v>
      </c>
      <c r="B694" t="s">
        <v>470</v>
      </c>
      <c r="C694" t="s">
        <v>115</v>
      </c>
      <c r="D694">
        <v>9</v>
      </c>
      <c r="E694">
        <v>1</v>
      </c>
      <c r="F694">
        <v>1</v>
      </c>
      <c r="I694" t="s">
        <v>47</v>
      </c>
      <c r="J694" t="s">
        <v>48</v>
      </c>
      <c r="M694" t="s">
        <v>47</v>
      </c>
    </row>
    <row r="695" spans="1:13" x14ac:dyDescent="0.35">
      <c r="A695" s="6">
        <v>45429</v>
      </c>
      <c r="B695" t="s">
        <v>171</v>
      </c>
      <c r="C695" t="s">
        <v>55</v>
      </c>
      <c r="D695" t="s">
        <v>1262</v>
      </c>
      <c r="E695">
        <v>15</v>
      </c>
      <c r="F695">
        <v>1</v>
      </c>
      <c r="G695" t="s">
        <v>97</v>
      </c>
      <c r="M695" t="s">
        <v>47</v>
      </c>
    </row>
    <row r="696" spans="1:13" x14ac:dyDescent="0.35">
      <c r="A696" s="6">
        <v>45429</v>
      </c>
      <c r="B696" t="s">
        <v>1501</v>
      </c>
      <c r="C696" t="s">
        <v>1266</v>
      </c>
      <c r="D696" t="s">
        <v>1278</v>
      </c>
      <c r="E696">
        <v>25</v>
      </c>
      <c r="F696">
        <v>2</v>
      </c>
      <c r="I696" t="s">
        <v>47</v>
      </c>
      <c r="J696" t="s">
        <v>48</v>
      </c>
    </row>
    <row r="697" spans="1:13" x14ac:dyDescent="0.35">
      <c r="A697" s="6">
        <v>45429</v>
      </c>
      <c r="B697" t="s">
        <v>925</v>
      </c>
      <c r="C697" t="s">
        <v>55</v>
      </c>
      <c r="D697" t="s">
        <v>1486</v>
      </c>
      <c r="E697">
        <v>22</v>
      </c>
      <c r="F697">
        <v>2</v>
      </c>
      <c r="I697" t="s">
        <v>47</v>
      </c>
      <c r="J697" t="s">
        <v>48</v>
      </c>
    </row>
    <row r="698" spans="1:13" x14ac:dyDescent="0.35">
      <c r="A698" s="6">
        <v>45429</v>
      </c>
      <c r="B698" t="s">
        <v>925</v>
      </c>
      <c r="C698" t="s">
        <v>55</v>
      </c>
      <c r="D698" t="s">
        <v>1486</v>
      </c>
      <c r="E698">
        <v>22</v>
      </c>
      <c r="F698">
        <v>2</v>
      </c>
      <c r="I698" t="s">
        <v>47</v>
      </c>
      <c r="J698" t="s">
        <v>48</v>
      </c>
    </row>
    <row r="699" spans="1:13" x14ac:dyDescent="0.35">
      <c r="A699" s="6">
        <v>45429</v>
      </c>
      <c r="B699" t="s">
        <v>335</v>
      </c>
      <c r="C699" t="s">
        <v>55</v>
      </c>
      <c r="D699" t="s">
        <v>1324</v>
      </c>
      <c r="E699">
        <v>18</v>
      </c>
      <c r="F699">
        <v>1</v>
      </c>
      <c r="I699" t="s">
        <v>47</v>
      </c>
      <c r="J699" t="s">
        <v>48</v>
      </c>
      <c r="M699" t="s">
        <v>47</v>
      </c>
    </row>
    <row r="700" spans="1:13" x14ac:dyDescent="0.35">
      <c r="A700" s="6">
        <v>45432</v>
      </c>
      <c r="B700" t="s">
        <v>1535</v>
      </c>
      <c r="C700" t="s">
        <v>55</v>
      </c>
      <c r="D700" t="s">
        <v>1236</v>
      </c>
      <c r="E700">
        <v>21</v>
      </c>
      <c r="F700">
        <v>1</v>
      </c>
      <c r="H700" t="s">
        <v>47</v>
      </c>
    </row>
    <row r="701" spans="1:13" x14ac:dyDescent="0.35">
      <c r="A701" s="6">
        <v>45433</v>
      </c>
      <c r="B701" t="s">
        <v>1533</v>
      </c>
      <c r="C701" t="s">
        <v>1266</v>
      </c>
      <c r="D701" t="s">
        <v>1486</v>
      </c>
      <c r="E701">
        <v>12</v>
      </c>
      <c r="F701">
        <v>9</v>
      </c>
      <c r="I701" t="s">
        <v>47</v>
      </c>
      <c r="J701" t="s">
        <v>48</v>
      </c>
    </row>
    <row r="702" spans="1:13" x14ac:dyDescent="0.35">
      <c r="A702" s="6">
        <v>45433</v>
      </c>
      <c r="B702" t="s">
        <v>1534</v>
      </c>
      <c r="C702" t="s">
        <v>59</v>
      </c>
      <c r="D702" t="s">
        <v>563</v>
      </c>
      <c r="E702">
        <v>27</v>
      </c>
      <c r="F702">
        <v>2</v>
      </c>
      <c r="I702" t="s">
        <v>47</v>
      </c>
      <c r="J702" t="s">
        <v>48</v>
      </c>
    </row>
    <row r="703" spans="1:13" x14ac:dyDescent="0.35">
      <c r="A703" s="6">
        <v>45433</v>
      </c>
      <c r="B703" t="s">
        <v>212</v>
      </c>
      <c r="C703" t="s">
        <v>55</v>
      </c>
      <c r="D703" t="s">
        <v>1004</v>
      </c>
      <c r="E703">
        <v>17</v>
      </c>
      <c r="F703">
        <v>2</v>
      </c>
      <c r="I703" t="s">
        <v>47</v>
      </c>
      <c r="J703" t="s">
        <v>48</v>
      </c>
      <c r="M703" t="s">
        <v>47</v>
      </c>
    </row>
    <row r="704" spans="1:13" x14ac:dyDescent="0.35">
      <c r="A704" s="6">
        <v>45433</v>
      </c>
      <c r="B704" t="s">
        <v>141</v>
      </c>
      <c r="C704" t="s">
        <v>53</v>
      </c>
      <c r="D704">
        <v>5</v>
      </c>
      <c r="E704">
        <v>19</v>
      </c>
      <c r="F704">
        <v>1</v>
      </c>
      <c r="I704" t="s">
        <v>47</v>
      </c>
      <c r="J704" t="s">
        <v>48</v>
      </c>
      <c r="M704" t="s">
        <v>47</v>
      </c>
    </row>
    <row r="705" spans="1:13" x14ac:dyDescent="0.35">
      <c r="A705" s="6">
        <v>45433</v>
      </c>
      <c r="B705" t="s">
        <v>1241</v>
      </c>
      <c r="C705" t="s">
        <v>55</v>
      </c>
      <c r="D705" t="s">
        <v>978</v>
      </c>
      <c r="E705">
        <v>27</v>
      </c>
      <c r="F705">
        <v>1</v>
      </c>
      <c r="I705" t="s">
        <v>47</v>
      </c>
      <c r="J705" t="s">
        <v>48</v>
      </c>
      <c r="M705" t="s">
        <v>47</v>
      </c>
    </row>
    <row r="706" spans="1:13" x14ac:dyDescent="0.35">
      <c r="A706" s="6">
        <v>45433</v>
      </c>
      <c r="B706" t="s">
        <v>1536</v>
      </c>
      <c r="C706" t="s">
        <v>115</v>
      </c>
      <c r="D706">
        <v>9</v>
      </c>
      <c r="E706">
        <v>21</v>
      </c>
      <c r="F706">
        <v>2</v>
      </c>
      <c r="I706" t="s">
        <v>47</v>
      </c>
      <c r="J706" t="s">
        <v>48</v>
      </c>
    </row>
    <row r="707" spans="1:13" x14ac:dyDescent="0.35">
      <c r="A707" s="6">
        <v>45433</v>
      </c>
      <c r="B707" t="s">
        <v>141</v>
      </c>
      <c r="C707" t="s">
        <v>53</v>
      </c>
      <c r="D707">
        <v>5</v>
      </c>
      <c r="E707">
        <v>19</v>
      </c>
      <c r="F707">
        <v>1</v>
      </c>
      <c r="G707" t="s">
        <v>35</v>
      </c>
      <c r="L707" t="s">
        <v>47</v>
      </c>
      <c r="M707" t="s">
        <v>47</v>
      </c>
    </row>
    <row r="708" spans="1:13" x14ac:dyDescent="0.35">
      <c r="A708" s="6">
        <v>45434</v>
      </c>
      <c r="B708" t="s">
        <v>104</v>
      </c>
      <c r="C708" t="s">
        <v>1266</v>
      </c>
      <c r="E708">
        <v>6</v>
      </c>
      <c r="F708">
        <v>1</v>
      </c>
      <c r="G708" t="s">
        <v>1267</v>
      </c>
      <c r="M708" t="s">
        <v>47</v>
      </c>
    </row>
    <row r="709" spans="1:13" x14ac:dyDescent="0.35">
      <c r="A709" s="6">
        <v>45434</v>
      </c>
      <c r="B709" t="s">
        <v>76</v>
      </c>
      <c r="C709" t="s">
        <v>55</v>
      </c>
      <c r="D709" t="s">
        <v>392</v>
      </c>
      <c r="E709">
        <v>4</v>
      </c>
      <c r="F709">
        <v>2</v>
      </c>
      <c r="I709" t="s">
        <v>47</v>
      </c>
      <c r="J709" t="s">
        <v>48</v>
      </c>
      <c r="M709" t="s">
        <v>47</v>
      </c>
    </row>
    <row r="710" spans="1:13" x14ac:dyDescent="0.35">
      <c r="A710" s="6">
        <v>45434</v>
      </c>
      <c r="B710" t="s">
        <v>1241</v>
      </c>
      <c r="C710" t="s">
        <v>55</v>
      </c>
      <c r="D710" t="s">
        <v>978</v>
      </c>
      <c r="E710">
        <v>28</v>
      </c>
      <c r="F710">
        <v>1</v>
      </c>
      <c r="I710" t="s">
        <v>47</v>
      </c>
      <c r="J710" t="s">
        <v>48</v>
      </c>
      <c r="M710" t="s">
        <v>47</v>
      </c>
    </row>
    <row r="711" spans="1:13" x14ac:dyDescent="0.35">
      <c r="A711" s="6">
        <v>45434</v>
      </c>
      <c r="B711" t="s">
        <v>1367</v>
      </c>
      <c r="C711" t="s">
        <v>55</v>
      </c>
      <c r="D711" t="s">
        <v>1255</v>
      </c>
      <c r="E711">
        <v>17</v>
      </c>
      <c r="F711">
        <v>1</v>
      </c>
      <c r="H711" t="s">
        <v>47</v>
      </c>
    </row>
    <row r="712" spans="1:13" x14ac:dyDescent="0.35">
      <c r="A712" s="6">
        <v>45434</v>
      </c>
      <c r="B712" t="s">
        <v>141</v>
      </c>
      <c r="C712" t="s">
        <v>53</v>
      </c>
      <c r="D712">
        <v>5</v>
      </c>
      <c r="E712">
        <v>14</v>
      </c>
      <c r="F712">
        <v>2</v>
      </c>
      <c r="I712" t="s">
        <v>47</v>
      </c>
      <c r="J712" t="s">
        <v>48</v>
      </c>
      <c r="M712" t="s">
        <v>47</v>
      </c>
    </row>
    <row r="713" spans="1:13" x14ac:dyDescent="0.35">
      <c r="A713" s="6">
        <v>45434</v>
      </c>
      <c r="B713" t="s">
        <v>1187</v>
      </c>
      <c r="C713" t="s">
        <v>59</v>
      </c>
      <c r="D713">
        <v>2</v>
      </c>
      <c r="E713">
        <v>19</v>
      </c>
      <c r="F713">
        <v>2</v>
      </c>
      <c r="I713" t="s">
        <v>47</v>
      </c>
      <c r="J713" t="s">
        <v>48</v>
      </c>
    </row>
    <row r="714" spans="1:13" x14ac:dyDescent="0.35">
      <c r="A714" s="6">
        <v>45434</v>
      </c>
      <c r="B714" t="s">
        <v>1525</v>
      </c>
      <c r="C714" t="s">
        <v>55</v>
      </c>
      <c r="D714" t="s">
        <v>158</v>
      </c>
      <c r="E714">
        <v>27</v>
      </c>
      <c r="F714">
        <v>7</v>
      </c>
      <c r="I714" t="s">
        <v>47</v>
      </c>
      <c r="J714" t="s">
        <v>48</v>
      </c>
    </row>
    <row r="715" spans="1:13" x14ac:dyDescent="0.35">
      <c r="A715" s="6">
        <v>45434</v>
      </c>
      <c r="B715" t="s">
        <v>141</v>
      </c>
      <c r="C715" t="s">
        <v>53</v>
      </c>
      <c r="D715">
        <v>5</v>
      </c>
      <c r="E715">
        <v>18</v>
      </c>
      <c r="F715">
        <v>2</v>
      </c>
      <c r="G715" t="s">
        <v>1332</v>
      </c>
      <c r="L715" t="s">
        <v>47</v>
      </c>
      <c r="M715" t="s">
        <v>47</v>
      </c>
    </row>
    <row r="716" spans="1:13" x14ac:dyDescent="0.35">
      <c r="A716" s="6">
        <v>45435</v>
      </c>
      <c r="B716" t="s">
        <v>1509</v>
      </c>
      <c r="C716" t="s">
        <v>53</v>
      </c>
      <c r="D716">
        <v>6</v>
      </c>
      <c r="E716">
        <v>17</v>
      </c>
      <c r="F716">
        <v>3</v>
      </c>
      <c r="I716" t="s">
        <v>47</v>
      </c>
      <c r="J716" t="s">
        <v>48</v>
      </c>
    </row>
    <row r="717" spans="1:13" x14ac:dyDescent="0.35">
      <c r="A717" s="6">
        <v>45435</v>
      </c>
      <c r="B717" t="s">
        <v>1510</v>
      </c>
      <c r="C717" t="s">
        <v>115</v>
      </c>
      <c r="D717">
        <v>6</v>
      </c>
      <c r="E717">
        <v>22</v>
      </c>
      <c r="F717">
        <v>2</v>
      </c>
      <c r="I717" t="s">
        <v>47</v>
      </c>
      <c r="J717" t="s">
        <v>48</v>
      </c>
    </row>
    <row r="718" spans="1:13" x14ac:dyDescent="0.35">
      <c r="A718" s="6">
        <v>45435</v>
      </c>
      <c r="B718" t="s">
        <v>1510</v>
      </c>
      <c r="C718" t="s">
        <v>115</v>
      </c>
      <c r="D718">
        <v>6</v>
      </c>
      <c r="E718">
        <v>22</v>
      </c>
      <c r="F718">
        <v>2</v>
      </c>
      <c r="I718" t="s">
        <v>47</v>
      </c>
      <c r="J718" t="s">
        <v>48</v>
      </c>
    </row>
    <row r="719" spans="1:13" x14ac:dyDescent="0.35">
      <c r="A719" s="6">
        <v>45435</v>
      </c>
      <c r="B719" t="s">
        <v>1510</v>
      </c>
      <c r="C719" t="s">
        <v>115</v>
      </c>
      <c r="D719">
        <v>6</v>
      </c>
      <c r="E719">
        <v>22</v>
      </c>
      <c r="F719">
        <v>2</v>
      </c>
      <c r="I719" t="s">
        <v>47</v>
      </c>
      <c r="J719" t="s">
        <v>48</v>
      </c>
    </row>
    <row r="720" spans="1:13" x14ac:dyDescent="0.35">
      <c r="A720" s="6">
        <v>45435</v>
      </c>
      <c r="B720" t="s">
        <v>61</v>
      </c>
      <c r="C720" t="s">
        <v>1511</v>
      </c>
      <c r="D720" t="s">
        <v>1255</v>
      </c>
      <c r="E720">
        <v>16</v>
      </c>
      <c r="F720">
        <v>1</v>
      </c>
      <c r="I720" t="s">
        <v>47</v>
      </c>
      <c r="J720" t="s">
        <v>48</v>
      </c>
      <c r="M720" t="s">
        <v>47</v>
      </c>
    </row>
    <row r="721" spans="1:13" x14ac:dyDescent="0.35">
      <c r="A721" s="6">
        <v>45435</v>
      </c>
      <c r="B721" t="s">
        <v>374</v>
      </c>
      <c r="C721" t="s">
        <v>115</v>
      </c>
      <c r="D721">
        <v>7</v>
      </c>
      <c r="E721">
        <v>15</v>
      </c>
      <c r="F721">
        <v>1</v>
      </c>
      <c r="I721" t="s">
        <v>47</v>
      </c>
      <c r="J721" t="s">
        <v>48</v>
      </c>
      <c r="M721" t="s">
        <v>47</v>
      </c>
    </row>
    <row r="722" spans="1:13" x14ac:dyDescent="0.35">
      <c r="A722" s="6">
        <v>45435</v>
      </c>
      <c r="B722" t="s">
        <v>1512</v>
      </c>
      <c r="C722" t="s">
        <v>115</v>
      </c>
      <c r="D722">
        <v>7</v>
      </c>
      <c r="E722">
        <v>4</v>
      </c>
      <c r="F722">
        <v>2</v>
      </c>
      <c r="I722" t="s">
        <v>47</v>
      </c>
      <c r="J722" t="s">
        <v>48</v>
      </c>
    </row>
    <row r="723" spans="1:13" x14ac:dyDescent="0.35">
      <c r="A723" s="6">
        <v>45435</v>
      </c>
      <c r="B723" t="s">
        <v>1513</v>
      </c>
      <c r="C723" t="s">
        <v>115</v>
      </c>
      <c r="D723">
        <v>9</v>
      </c>
      <c r="E723">
        <v>7</v>
      </c>
      <c r="F723">
        <v>2</v>
      </c>
      <c r="I723" t="s">
        <v>47</v>
      </c>
      <c r="J723" t="s">
        <v>48</v>
      </c>
    </row>
    <row r="724" spans="1:13" x14ac:dyDescent="0.35">
      <c r="A724" s="6">
        <v>45435</v>
      </c>
      <c r="B724" t="s">
        <v>70</v>
      </c>
      <c r="C724" t="s">
        <v>53</v>
      </c>
      <c r="D724">
        <v>5</v>
      </c>
      <c r="E724">
        <v>26</v>
      </c>
      <c r="F724">
        <v>2</v>
      </c>
      <c r="I724" t="s">
        <v>47</v>
      </c>
      <c r="J724" t="s">
        <v>48</v>
      </c>
    </row>
    <row r="725" spans="1:13" x14ac:dyDescent="0.35">
      <c r="A725" s="6">
        <v>45435</v>
      </c>
      <c r="B725" t="s">
        <v>141</v>
      </c>
      <c r="C725" t="s">
        <v>53</v>
      </c>
      <c r="D725">
        <v>5</v>
      </c>
      <c r="E725">
        <v>18</v>
      </c>
      <c r="F725">
        <v>1</v>
      </c>
      <c r="I725" t="s">
        <v>47</v>
      </c>
      <c r="J725" t="s">
        <v>48</v>
      </c>
      <c r="M725" t="s">
        <v>47</v>
      </c>
    </row>
    <row r="726" spans="1:13" x14ac:dyDescent="0.35">
      <c r="A726" s="6">
        <v>45435</v>
      </c>
      <c r="B726" t="s">
        <v>1514</v>
      </c>
      <c r="C726" t="s">
        <v>53</v>
      </c>
      <c r="D726" t="s">
        <v>486</v>
      </c>
      <c r="E726">
        <v>4</v>
      </c>
      <c r="F726">
        <v>2</v>
      </c>
      <c r="I726" t="s">
        <v>47</v>
      </c>
      <c r="J726" t="s">
        <v>705</v>
      </c>
    </row>
    <row r="727" spans="1:13" x14ac:dyDescent="0.35">
      <c r="A727" s="6">
        <v>45435</v>
      </c>
      <c r="B727" t="s">
        <v>374</v>
      </c>
      <c r="C727" t="s">
        <v>59</v>
      </c>
      <c r="D727">
        <v>1</v>
      </c>
      <c r="E727">
        <v>17</v>
      </c>
      <c r="F727">
        <v>2</v>
      </c>
      <c r="I727" t="s">
        <v>47</v>
      </c>
      <c r="J727" t="s">
        <v>360</v>
      </c>
      <c r="M727" t="s">
        <v>47</v>
      </c>
    </row>
    <row r="728" spans="1:13" x14ac:dyDescent="0.35">
      <c r="A728" s="6">
        <v>45435</v>
      </c>
      <c r="B728" t="s">
        <v>374</v>
      </c>
      <c r="C728" t="s">
        <v>59</v>
      </c>
      <c r="D728">
        <v>1</v>
      </c>
      <c r="E728">
        <v>17</v>
      </c>
      <c r="F728">
        <v>2</v>
      </c>
      <c r="I728" t="s">
        <v>47</v>
      </c>
      <c r="J728" t="s">
        <v>360</v>
      </c>
      <c r="M728" t="s">
        <v>47</v>
      </c>
    </row>
    <row r="729" spans="1:13" x14ac:dyDescent="0.35">
      <c r="A729" s="6">
        <v>45435</v>
      </c>
      <c r="B729" t="s">
        <v>462</v>
      </c>
      <c r="C729" t="s">
        <v>115</v>
      </c>
      <c r="D729" t="s">
        <v>129</v>
      </c>
      <c r="E729">
        <v>28</v>
      </c>
      <c r="F729">
        <v>2</v>
      </c>
      <c r="I729" t="s">
        <v>47</v>
      </c>
      <c r="J729" t="s">
        <v>48</v>
      </c>
    </row>
    <row r="730" spans="1:13" x14ac:dyDescent="0.35">
      <c r="A730" s="6">
        <v>45435</v>
      </c>
      <c r="B730" t="s">
        <v>1384</v>
      </c>
      <c r="C730" t="s">
        <v>74</v>
      </c>
      <c r="D730">
        <v>10</v>
      </c>
      <c r="E730">
        <v>10</v>
      </c>
      <c r="F730">
        <v>2</v>
      </c>
      <c r="I730" t="s">
        <v>47</v>
      </c>
      <c r="J730" t="s">
        <v>48</v>
      </c>
    </row>
    <row r="731" spans="1:13" x14ac:dyDescent="0.35">
      <c r="A731" s="6">
        <v>45435</v>
      </c>
      <c r="B731" t="s">
        <v>1515</v>
      </c>
      <c r="C731" t="s">
        <v>55</v>
      </c>
      <c r="D731" t="s">
        <v>1309</v>
      </c>
      <c r="E731">
        <v>9</v>
      </c>
      <c r="F731">
        <v>1</v>
      </c>
      <c r="I731" t="s">
        <v>47</v>
      </c>
      <c r="J731" t="s">
        <v>48</v>
      </c>
    </row>
    <row r="732" spans="1:13" x14ac:dyDescent="0.35">
      <c r="A732" s="6">
        <v>45435</v>
      </c>
      <c r="B732" t="s">
        <v>1523</v>
      </c>
      <c r="C732" t="s">
        <v>55</v>
      </c>
      <c r="D732" t="s">
        <v>1004</v>
      </c>
      <c r="E732">
        <v>25</v>
      </c>
      <c r="F732">
        <v>2</v>
      </c>
      <c r="I732" t="s">
        <v>47</v>
      </c>
      <c r="J732" t="s">
        <v>48</v>
      </c>
    </row>
    <row r="733" spans="1:13" x14ac:dyDescent="0.35">
      <c r="A733" s="6">
        <v>45435</v>
      </c>
      <c r="B733" t="s">
        <v>1523</v>
      </c>
      <c r="C733" t="s">
        <v>55</v>
      </c>
      <c r="D733" t="s">
        <v>1004</v>
      </c>
      <c r="E733">
        <v>25</v>
      </c>
      <c r="F733">
        <v>2</v>
      </c>
      <c r="I733" t="s">
        <v>47</v>
      </c>
      <c r="J733" t="s">
        <v>48</v>
      </c>
    </row>
    <row r="734" spans="1:13" x14ac:dyDescent="0.35">
      <c r="A734" s="6">
        <v>45435</v>
      </c>
      <c r="B734" t="s">
        <v>1523</v>
      </c>
      <c r="C734" t="s">
        <v>55</v>
      </c>
      <c r="D734" t="s">
        <v>1004</v>
      </c>
      <c r="E734">
        <v>25</v>
      </c>
      <c r="F734">
        <v>2</v>
      </c>
      <c r="I734" t="s">
        <v>47</v>
      </c>
      <c r="J734" t="s">
        <v>48</v>
      </c>
    </row>
    <row r="735" spans="1:13" x14ac:dyDescent="0.35">
      <c r="A735" s="6">
        <v>45435</v>
      </c>
      <c r="B735" t="s">
        <v>1524</v>
      </c>
      <c r="C735" t="s">
        <v>64</v>
      </c>
      <c r="D735" t="s">
        <v>564</v>
      </c>
      <c r="E735">
        <v>4</v>
      </c>
      <c r="F735">
        <v>1</v>
      </c>
      <c r="I735" t="s">
        <v>47</v>
      </c>
      <c r="J735" t="s">
        <v>48</v>
      </c>
      <c r="M735" t="s">
        <v>47</v>
      </c>
    </row>
    <row r="736" spans="1:13" x14ac:dyDescent="0.35">
      <c r="A736" s="6">
        <v>45435</v>
      </c>
      <c r="B736" t="s">
        <v>1302</v>
      </c>
      <c r="C736" t="s">
        <v>53</v>
      </c>
      <c r="D736" t="s">
        <v>1247</v>
      </c>
      <c r="E736">
        <v>6</v>
      </c>
      <c r="F736">
        <v>4</v>
      </c>
      <c r="G736" t="s">
        <v>1250</v>
      </c>
      <c r="K736" t="s">
        <v>47</v>
      </c>
    </row>
    <row r="737" spans="1:13" x14ac:dyDescent="0.35">
      <c r="A737" s="6">
        <v>45435</v>
      </c>
      <c r="B737" t="s">
        <v>70</v>
      </c>
      <c r="C737" t="s">
        <v>53</v>
      </c>
      <c r="D737">
        <v>5</v>
      </c>
      <c r="E737">
        <v>26</v>
      </c>
      <c r="F737">
        <v>2</v>
      </c>
      <c r="G737" t="s">
        <v>34</v>
      </c>
      <c r="L737" t="s">
        <v>47</v>
      </c>
      <c r="M737" t="s">
        <v>47</v>
      </c>
    </row>
    <row r="738" spans="1:13" x14ac:dyDescent="0.35">
      <c r="A738" s="6">
        <v>45435</v>
      </c>
      <c r="B738" t="s">
        <v>837</v>
      </c>
      <c r="C738" t="s">
        <v>115</v>
      </c>
      <c r="D738">
        <v>8</v>
      </c>
      <c r="E738">
        <v>22</v>
      </c>
      <c r="F738">
        <v>2</v>
      </c>
      <c r="I738" t="s">
        <v>47</v>
      </c>
      <c r="J738" t="s">
        <v>48</v>
      </c>
    </row>
    <row r="739" spans="1:13" x14ac:dyDescent="0.35">
      <c r="A739" s="6">
        <v>45435</v>
      </c>
      <c r="B739" t="s">
        <v>837</v>
      </c>
      <c r="C739" t="s">
        <v>115</v>
      </c>
      <c r="D739">
        <v>8</v>
      </c>
      <c r="E739">
        <v>22</v>
      </c>
      <c r="F739">
        <v>2</v>
      </c>
      <c r="I739" t="s">
        <v>47</v>
      </c>
      <c r="J739" t="s">
        <v>48</v>
      </c>
    </row>
    <row r="740" spans="1:13" x14ac:dyDescent="0.35">
      <c r="A740" s="6">
        <v>45435</v>
      </c>
      <c r="B740" t="s">
        <v>141</v>
      </c>
      <c r="C740" t="s">
        <v>53</v>
      </c>
      <c r="D740">
        <v>5</v>
      </c>
      <c r="E740">
        <v>18</v>
      </c>
      <c r="F740">
        <v>2</v>
      </c>
      <c r="G740" t="s">
        <v>1332</v>
      </c>
      <c r="L740" t="s">
        <v>47</v>
      </c>
      <c r="M740" t="s">
        <v>47</v>
      </c>
    </row>
    <row r="741" spans="1:13" x14ac:dyDescent="0.35">
      <c r="A741" s="6">
        <v>45436</v>
      </c>
      <c r="B741" t="s">
        <v>1466</v>
      </c>
      <c r="C741" t="s">
        <v>55</v>
      </c>
      <c r="D741" t="s">
        <v>930</v>
      </c>
      <c r="E741">
        <v>22</v>
      </c>
      <c r="F741">
        <v>1</v>
      </c>
      <c r="I741" t="s">
        <v>47</v>
      </c>
      <c r="J741" t="s">
        <v>48</v>
      </c>
      <c r="M741" t="s">
        <v>47</v>
      </c>
    </row>
    <row r="742" spans="1:13" x14ac:dyDescent="0.35">
      <c r="A742" s="6">
        <v>45436</v>
      </c>
      <c r="B742" t="s">
        <v>747</v>
      </c>
      <c r="C742" t="s">
        <v>55</v>
      </c>
      <c r="D742" t="s">
        <v>1004</v>
      </c>
      <c r="E742">
        <v>18</v>
      </c>
      <c r="F742">
        <v>1</v>
      </c>
      <c r="I742" t="s">
        <v>47</v>
      </c>
      <c r="J742" t="s">
        <v>48</v>
      </c>
      <c r="M742" t="s">
        <v>47</v>
      </c>
    </row>
    <row r="743" spans="1:13" x14ac:dyDescent="0.35">
      <c r="A743" s="6">
        <v>45436</v>
      </c>
      <c r="B743" t="s">
        <v>1241</v>
      </c>
      <c r="C743" t="s">
        <v>55</v>
      </c>
      <c r="D743" t="s">
        <v>978</v>
      </c>
      <c r="E743">
        <v>26</v>
      </c>
      <c r="F743">
        <v>1</v>
      </c>
      <c r="I743" t="s">
        <v>47</v>
      </c>
      <c r="J743" t="s">
        <v>48</v>
      </c>
      <c r="M743" t="s">
        <v>47</v>
      </c>
    </row>
    <row r="744" spans="1:13" x14ac:dyDescent="0.35">
      <c r="A744" s="6">
        <v>45436</v>
      </c>
      <c r="B744" t="s">
        <v>1506</v>
      </c>
      <c r="C744" t="s">
        <v>53</v>
      </c>
      <c r="D744">
        <v>4</v>
      </c>
      <c r="E744">
        <v>22</v>
      </c>
      <c r="F744">
        <v>1</v>
      </c>
      <c r="I744" t="s">
        <v>47</v>
      </c>
      <c r="J744" t="s">
        <v>48</v>
      </c>
      <c r="M744" t="s">
        <v>47</v>
      </c>
    </row>
    <row r="745" spans="1:13" x14ac:dyDescent="0.35">
      <c r="A745" s="6">
        <v>45436</v>
      </c>
      <c r="B745" t="s">
        <v>1506</v>
      </c>
      <c r="C745" t="s">
        <v>53</v>
      </c>
      <c r="D745">
        <v>4</v>
      </c>
      <c r="E745">
        <v>22</v>
      </c>
      <c r="F745">
        <v>1</v>
      </c>
      <c r="I745" t="s">
        <v>47</v>
      </c>
      <c r="J745" t="s">
        <v>48</v>
      </c>
      <c r="M745" t="s">
        <v>47</v>
      </c>
    </row>
    <row r="746" spans="1:13" x14ac:dyDescent="0.35">
      <c r="A746" s="6">
        <v>45436</v>
      </c>
      <c r="B746" t="s">
        <v>1507</v>
      </c>
      <c r="C746" t="s">
        <v>115</v>
      </c>
      <c r="D746">
        <v>7</v>
      </c>
      <c r="E746">
        <v>3</v>
      </c>
      <c r="F746">
        <v>1</v>
      </c>
      <c r="I746" t="s">
        <v>47</v>
      </c>
      <c r="J746" t="s">
        <v>48</v>
      </c>
      <c r="M746" t="s">
        <v>47</v>
      </c>
    </row>
    <row r="747" spans="1:13" x14ac:dyDescent="0.35">
      <c r="A747" s="6">
        <v>45436</v>
      </c>
      <c r="B747" t="s">
        <v>1508</v>
      </c>
      <c r="C747" t="s">
        <v>225</v>
      </c>
      <c r="D747" t="s">
        <v>866</v>
      </c>
      <c r="E747">
        <v>6</v>
      </c>
      <c r="F747">
        <v>3</v>
      </c>
      <c r="I747" t="s">
        <v>47</v>
      </c>
      <c r="J747" t="s">
        <v>48</v>
      </c>
    </row>
    <row r="748" spans="1:13" x14ac:dyDescent="0.35">
      <c r="A748" s="6">
        <v>45436</v>
      </c>
      <c r="B748" t="s">
        <v>1259</v>
      </c>
      <c r="C748" t="s">
        <v>225</v>
      </c>
      <c r="D748" t="s">
        <v>1546</v>
      </c>
      <c r="E748">
        <v>6</v>
      </c>
      <c r="F748">
        <v>3</v>
      </c>
      <c r="G748" t="s">
        <v>1250</v>
      </c>
    </row>
    <row r="749" spans="1:13" x14ac:dyDescent="0.35">
      <c r="A749" s="6">
        <v>45436</v>
      </c>
      <c r="B749" t="s">
        <v>191</v>
      </c>
      <c r="C749" t="s">
        <v>115</v>
      </c>
      <c r="D749">
        <v>7</v>
      </c>
      <c r="E749">
        <v>24</v>
      </c>
      <c r="F749">
        <v>1</v>
      </c>
      <c r="G749" t="s">
        <v>34</v>
      </c>
      <c r="L749" t="s">
        <v>47</v>
      </c>
      <c r="M749" t="s">
        <v>47</v>
      </c>
    </row>
    <row r="750" spans="1:13" x14ac:dyDescent="0.35">
      <c r="A750" s="6">
        <v>45436</v>
      </c>
      <c r="B750" t="s">
        <v>191</v>
      </c>
      <c r="C750" t="s">
        <v>115</v>
      </c>
      <c r="D750">
        <v>7</v>
      </c>
      <c r="E750">
        <v>24</v>
      </c>
      <c r="F750">
        <v>1</v>
      </c>
      <c r="G750" t="s">
        <v>34</v>
      </c>
      <c r="L750" t="s">
        <v>47</v>
      </c>
      <c r="M750" t="s">
        <v>47</v>
      </c>
    </row>
    <row r="751" spans="1:13" x14ac:dyDescent="0.35">
      <c r="A751" s="6">
        <v>45437</v>
      </c>
      <c r="B751" t="s">
        <v>89</v>
      </c>
      <c r="C751" t="s">
        <v>53</v>
      </c>
      <c r="D751" t="s">
        <v>200</v>
      </c>
      <c r="E751">
        <v>6</v>
      </c>
      <c r="F751">
        <v>1</v>
      </c>
      <c r="I751" t="s">
        <v>47</v>
      </c>
      <c r="J751" t="s">
        <v>48</v>
      </c>
      <c r="M751" t="s">
        <v>47</v>
      </c>
    </row>
    <row r="752" spans="1:13" x14ac:dyDescent="0.35">
      <c r="A752" s="6">
        <v>45437</v>
      </c>
      <c r="B752" t="s">
        <v>1579</v>
      </c>
      <c r="C752" t="s">
        <v>115</v>
      </c>
      <c r="D752">
        <v>7</v>
      </c>
      <c r="E752">
        <v>6</v>
      </c>
      <c r="F752">
        <v>2</v>
      </c>
      <c r="I752" t="s">
        <v>47</v>
      </c>
      <c r="J752" t="s">
        <v>48</v>
      </c>
    </row>
    <row r="753" spans="1:13" x14ac:dyDescent="0.35">
      <c r="A753" s="6">
        <v>45438</v>
      </c>
      <c r="B753" t="s">
        <v>1505</v>
      </c>
      <c r="C753" t="s">
        <v>55</v>
      </c>
      <c r="D753" t="s">
        <v>1486</v>
      </c>
      <c r="E753">
        <v>25</v>
      </c>
      <c r="F753">
        <v>2</v>
      </c>
      <c r="I753" t="s">
        <v>47</v>
      </c>
      <c r="J753" t="s">
        <v>48</v>
      </c>
    </row>
    <row r="754" spans="1:13" x14ac:dyDescent="0.35">
      <c r="A754" s="6">
        <v>45438</v>
      </c>
      <c r="B754" t="s">
        <v>1505</v>
      </c>
      <c r="C754" t="s">
        <v>55</v>
      </c>
      <c r="D754" t="s">
        <v>1486</v>
      </c>
      <c r="E754">
        <v>25</v>
      </c>
      <c r="F754">
        <v>2</v>
      </c>
      <c r="I754" t="s">
        <v>47</v>
      </c>
      <c r="J754" t="s">
        <v>48</v>
      </c>
    </row>
    <row r="755" spans="1:13" x14ac:dyDescent="0.35">
      <c r="A755" s="6">
        <v>45439</v>
      </c>
      <c r="B755" t="s">
        <v>70</v>
      </c>
      <c r="C755" t="s">
        <v>53</v>
      </c>
      <c r="D755">
        <v>5</v>
      </c>
      <c r="E755">
        <v>7</v>
      </c>
      <c r="F755">
        <v>2</v>
      </c>
      <c r="G755" t="s">
        <v>1332</v>
      </c>
      <c r="K755" t="s">
        <v>47</v>
      </c>
      <c r="L755" t="s">
        <v>47</v>
      </c>
      <c r="M755" t="s">
        <v>47</v>
      </c>
    </row>
    <row r="756" spans="1:13" x14ac:dyDescent="0.35">
      <c r="A756" s="6">
        <v>45439</v>
      </c>
      <c r="B756" t="s">
        <v>285</v>
      </c>
      <c r="C756" t="s">
        <v>64</v>
      </c>
      <c r="D756" t="s">
        <v>585</v>
      </c>
      <c r="E756">
        <v>13</v>
      </c>
      <c r="F756">
        <v>3</v>
      </c>
      <c r="I756" t="s">
        <v>47</v>
      </c>
      <c r="J756" t="s">
        <v>48</v>
      </c>
      <c r="M756" t="s">
        <v>47</v>
      </c>
    </row>
    <row r="757" spans="1:13" x14ac:dyDescent="0.35">
      <c r="A757" s="6">
        <v>45439</v>
      </c>
      <c r="B757" t="s">
        <v>1519</v>
      </c>
      <c r="C757" t="s">
        <v>53</v>
      </c>
      <c r="D757">
        <v>5</v>
      </c>
      <c r="E757">
        <v>20</v>
      </c>
      <c r="F757">
        <v>1</v>
      </c>
      <c r="I757" t="s">
        <v>47</v>
      </c>
      <c r="J757" t="s">
        <v>705</v>
      </c>
    </row>
    <row r="758" spans="1:13" x14ac:dyDescent="0.35">
      <c r="A758" s="6">
        <v>45439</v>
      </c>
      <c r="B758" t="s">
        <v>1519</v>
      </c>
      <c r="C758" t="s">
        <v>53</v>
      </c>
      <c r="D758">
        <v>5</v>
      </c>
      <c r="E758">
        <v>20</v>
      </c>
      <c r="F758">
        <v>1</v>
      </c>
      <c r="I758" t="s">
        <v>47</v>
      </c>
      <c r="J758" t="s">
        <v>450</v>
      </c>
    </row>
    <row r="759" spans="1:13" x14ac:dyDescent="0.35">
      <c r="A759" s="6">
        <v>45439</v>
      </c>
      <c r="B759" t="s">
        <v>747</v>
      </c>
      <c r="C759" t="s">
        <v>55</v>
      </c>
      <c r="D759" t="s">
        <v>1004</v>
      </c>
      <c r="E759">
        <v>19</v>
      </c>
      <c r="F759">
        <v>1</v>
      </c>
      <c r="I759" t="s">
        <v>47</v>
      </c>
      <c r="J759" t="s">
        <v>48</v>
      </c>
      <c r="M759" t="s">
        <v>47</v>
      </c>
    </row>
    <row r="760" spans="1:13" x14ac:dyDescent="0.35">
      <c r="A760" s="6">
        <v>45439</v>
      </c>
      <c r="B760" t="s">
        <v>1520</v>
      </c>
      <c r="C760" t="s">
        <v>50</v>
      </c>
      <c r="D760">
        <v>8</v>
      </c>
      <c r="E760">
        <v>17</v>
      </c>
      <c r="F760">
        <v>1</v>
      </c>
      <c r="I760" t="s">
        <v>47</v>
      </c>
      <c r="J760" t="s">
        <v>705</v>
      </c>
    </row>
    <row r="761" spans="1:13" x14ac:dyDescent="0.35">
      <c r="A761" s="6">
        <v>45439</v>
      </c>
      <c r="B761" t="s">
        <v>1521</v>
      </c>
      <c r="C761" t="s">
        <v>55</v>
      </c>
      <c r="D761" t="s">
        <v>1254</v>
      </c>
      <c r="E761">
        <v>27</v>
      </c>
      <c r="F761">
        <v>1</v>
      </c>
      <c r="I761" t="s">
        <v>47</v>
      </c>
      <c r="J761" t="s">
        <v>450</v>
      </c>
      <c r="M761" t="s">
        <v>47</v>
      </c>
    </row>
    <row r="762" spans="1:13" x14ac:dyDescent="0.35">
      <c r="A762" s="6">
        <v>45439</v>
      </c>
      <c r="B762" t="s">
        <v>1520</v>
      </c>
      <c r="C762" t="s">
        <v>50</v>
      </c>
      <c r="D762">
        <v>7</v>
      </c>
      <c r="E762">
        <v>18</v>
      </c>
      <c r="F762">
        <v>2</v>
      </c>
      <c r="I762" t="s">
        <v>47</v>
      </c>
      <c r="J762" t="s">
        <v>705</v>
      </c>
    </row>
    <row r="763" spans="1:13" x14ac:dyDescent="0.35">
      <c r="A763" s="6">
        <v>45439</v>
      </c>
      <c r="B763" t="s">
        <v>1522</v>
      </c>
      <c r="C763" t="s">
        <v>1266</v>
      </c>
      <c r="D763" t="s">
        <v>573</v>
      </c>
      <c r="E763">
        <v>1</v>
      </c>
      <c r="F763">
        <v>1</v>
      </c>
      <c r="I763" t="s">
        <v>47</v>
      </c>
      <c r="J763" t="s">
        <v>48</v>
      </c>
      <c r="M763" t="s">
        <v>47</v>
      </c>
    </row>
    <row r="764" spans="1:13" x14ac:dyDescent="0.35">
      <c r="A764" s="6">
        <v>45439</v>
      </c>
      <c r="B764" t="s">
        <v>54</v>
      </c>
      <c r="C764" t="s">
        <v>55</v>
      </c>
      <c r="D764" t="s">
        <v>1254</v>
      </c>
      <c r="E764">
        <v>19</v>
      </c>
      <c r="F764">
        <v>1</v>
      </c>
      <c r="I764" t="s">
        <v>47</v>
      </c>
      <c r="J764" t="s">
        <v>48</v>
      </c>
      <c r="M764" t="s">
        <v>47</v>
      </c>
    </row>
    <row r="765" spans="1:13" x14ac:dyDescent="0.35">
      <c r="A765" s="6">
        <v>45440</v>
      </c>
      <c r="B765" t="s">
        <v>1555</v>
      </c>
      <c r="C765" t="s">
        <v>115</v>
      </c>
      <c r="D765" t="s">
        <v>976</v>
      </c>
      <c r="E765">
        <v>8</v>
      </c>
      <c r="F765">
        <v>2</v>
      </c>
      <c r="I765" t="s">
        <v>47</v>
      </c>
      <c r="J765" t="s">
        <v>48</v>
      </c>
    </row>
    <row r="766" spans="1:13" x14ac:dyDescent="0.35">
      <c r="A766" s="6">
        <v>45440</v>
      </c>
      <c r="B766" t="s">
        <v>1576</v>
      </c>
      <c r="C766" t="s">
        <v>1266</v>
      </c>
      <c r="D766" t="s">
        <v>573</v>
      </c>
      <c r="E766">
        <v>4</v>
      </c>
      <c r="F766">
        <v>2</v>
      </c>
      <c r="I766" t="s">
        <v>47</v>
      </c>
      <c r="J766" t="s">
        <v>48</v>
      </c>
      <c r="M766" t="s">
        <v>47</v>
      </c>
    </row>
    <row r="767" spans="1:13" x14ac:dyDescent="0.35">
      <c r="A767" s="6">
        <v>45440</v>
      </c>
      <c r="B767" t="s">
        <v>1577</v>
      </c>
      <c r="C767" t="s">
        <v>55</v>
      </c>
      <c r="D767" t="s">
        <v>930</v>
      </c>
      <c r="E767">
        <v>19</v>
      </c>
      <c r="F767">
        <v>1</v>
      </c>
      <c r="I767" t="s">
        <v>47</v>
      </c>
      <c r="J767" t="s">
        <v>48</v>
      </c>
    </row>
    <row r="768" spans="1:13" x14ac:dyDescent="0.35">
      <c r="A768" s="6">
        <v>45440</v>
      </c>
      <c r="B768" t="s">
        <v>1578</v>
      </c>
      <c r="C768" t="s">
        <v>53</v>
      </c>
      <c r="D768">
        <v>6</v>
      </c>
      <c r="E768">
        <v>10</v>
      </c>
      <c r="F768">
        <v>2</v>
      </c>
      <c r="I768" t="s">
        <v>47</v>
      </c>
      <c r="J768" t="s">
        <v>450</v>
      </c>
    </row>
    <row r="769" spans="1:13" x14ac:dyDescent="0.35">
      <c r="A769" s="6">
        <v>45440</v>
      </c>
      <c r="B769" t="s">
        <v>449</v>
      </c>
      <c r="C769" t="s">
        <v>55</v>
      </c>
      <c r="D769" t="s">
        <v>1309</v>
      </c>
      <c r="E769">
        <v>19</v>
      </c>
      <c r="F769">
        <v>1</v>
      </c>
      <c r="I769" t="s">
        <v>47</v>
      </c>
      <c r="J769" t="s">
        <v>48</v>
      </c>
    </row>
    <row r="770" spans="1:13" x14ac:dyDescent="0.35">
      <c r="A770" s="6">
        <v>45440</v>
      </c>
      <c r="B770" t="s">
        <v>449</v>
      </c>
      <c r="C770" t="s">
        <v>55</v>
      </c>
      <c r="D770" t="s">
        <v>1309</v>
      </c>
      <c r="E770">
        <v>19</v>
      </c>
      <c r="F770">
        <v>1</v>
      </c>
      <c r="I770" t="s">
        <v>47</v>
      </c>
      <c r="J770" t="s">
        <v>48</v>
      </c>
    </row>
    <row r="771" spans="1:13" x14ac:dyDescent="0.35">
      <c r="A771" s="6">
        <v>45440</v>
      </c>
      <c r="B771" t="s">
        <v>1580</v>
      </c>
      <c r="C771" t="s">
        <v>74</v>
      </c>
      <c r="D771" t="s">
        <v>204</v>
      </c>
      <c r="E771">
        <v>22</v>
      </c>
      <c r="F771">
        <v>1</v>
      </c>
      <c r="I771" t="s">
        <v>47</v>
      </c>
      <c r="J771" t="s">
        <v>48</v>
      </c>
    </row>
    <row r="772" spans="1:13" x14ac:dyDescent="0.35">
      <c r="A772" s="6">
        <v>45440</v>
      </c>
      <c r="B772" t="s">
        <v>1580</v>
      </c>
      <c r="C772" t="s">
        <v>74</v>
      </c>
      <c r="D772" t="s">
        <v>204</v>
      </c>
      <c r="E772">
        <v>22</v>
      </c>
      <c r="F772">
        <v>1</v>
      </c>
      <c r="I772" t="s">
        <v>47</v>
      </c>
      <c r="J772" t="s">
        <v>48</v>
      </c>
    </row>
    <row r="773" spans="1:13" x14ac:dyDescent="0.35">
      <c r="A773" s="6">
        <v>45440</v>
      </c>
      <c r="B773" t="s">
        <v>142</v>
      </c>
      <c r="C773" t="s">
        <v>53</v>
      </c>
      <c r="D773">
        <v>6</v>
      </c>
      <c r="E773">
        <v>16</v>
      </c>
      <c r="F773">
        <v>2</v>
      </c>
      <c r="G773" t="s">
        <v>1332</v>
      </c>
      <c r="L773" t="s">
        <v>47</v>
      </c>
      <c r="M773" t="s">
        <v>47</v>
      </c>
    </row>
    <row r="774" spans="1:13" x14ac:dyDescent="0.35">
      <c r="A774" s="6">
        <v>45441</v>
      </c>
      <c r="B774" t="s">
        <v>104</v>
      </c>
      <c r="C774" t="s">
        <v>1266</v>
      </c>
      <c r="E774">
        <v>6</v>
      </c>
      <c r="F774">
        <v>1</v>
      </c>
      <c r="G774" t="s">
        <v>1267</v>
      </c>
      <c r="M774" t="s">
        <v>47</v>
      </c>
    </row>
    <row r="775" spans="1:13" x14ac:dyDescent="0.35">
      <c r="A775" s="6">
        <v>45441</v>
      </c>
      <c r="B775" t="s">
        <v>1341</v>
      </c>
      <c r="C775" t="s">
        <v>284</v>
      </c>
      <c r="D775" t="s">
        <v>890</v>
      </c>
      <c r="E775">
        <v>18</v>
      </c>
      <c r="F775">
        <v>2</v>
      </c>
      <c r="G775" t="s">
        <v>37</v>
      </c>
    </row>
    <row r="776" spans="1:13" x14ac:dyDescent="0.35">
      <c r="A776" s="6">
        <v>45441</v>
      </c>
      <c r="B776" t="s">
        <v>1452</v>
      </c>
      <c r="C776" t="s">
        <v>53</v>
      </c>
      <c r="D776">
        <v>5</v>
      </c>
      <c r="E776">
        <v>23</v>
      </c>
      <c r="F776">
        <v>2</v>
      </c>
      <c r="G776" t="s">
        <v>1332</v>
      </c>
    </row>
    <row r="777" spans="1:13" x14ac:dyDescent="0.35">
      <c r="A777" s="6">
        <v>45441</v>
      </c>
      <c r="B777" t="s">
        <v>85</v>
      </c>
      <c r="C777" t="s">
        <v>55</v>
      </c>
      <c r="D777" t="s">
        <v>158</v>
      </c>
      <c r="E777">
        <v>2</v>
      </c>
      <c r="F777">
        <v>1</v>
      </c>
      <c r="I777" t="s">
        <v>47</v>
      </c>
      <c r="J777" t="s">
        <v>48</v>
      </c>
      <c r="M777" t="s">
        <v>47</v>
      </c>
    </row>
    <row r="778" spans="1:13" x14ac:dyDescent="0.35">
      <c r="A778" s="6">
        <v>45441</v>
      </c>
      <c r="B778" t="s">
        <v>1560</v>
      </c>
      <c r="C778" t="s">
        <v>115</v>
      </c>
      <c r="D778" t="s">
        <v>204</v>
      </c>
      <c r="E778">
        <v>6</v>
      </c>
      <c r="F778">
        <v>3</v>
      </c>
      <c r="I778" t="s">
        <v>47</v>
      </c>
      <c r="J778" t="s">
        <v>48</v>
      </c>
    </row>
    <row r="779" spans="1:13" x14ac:dyDescent="0.35">
      <c r="A779" s="6">
        <v>45441</v>
      </c>
      <c r="B779" t="s">
        <v>1571</v>
      </c>
      <c r="C779" t="s">
        <v>55</v>
      </c>
      <c r="D779" t="s">
        <v>1486</v>
      </c>
      <c r="E779">
        <v>13</v>
      </c>
      <c r="F779">
        <v>2</v>
      </c>
      <c r="I779" t="s">
        <v>47</v>
      </c>
      <c r="J779" t="s">
        <v>48</v>
      </c>
    </row>
    <row r="780" spans="1:13" x14ac:dyDescent="0.35">
      <c r="A780" s="6">
        <v>45441</v>
      </c>
      <c r="B780" t="s">
        <v>1572</v>
      </c>
      <c r="C780" t="s">
        <v>50</v>
      </c>
      <c r="D780" t="s">
        <v>242</v>
      </c>
      <c r="E780">
        <v>12</v>
      </c>
      <c r="F780">
        <v>2</v>
      </c>
      <c r="I780" t="s">
        <v>47</v>
      </c>
      <c r="J780" t="s">
        <v>48</v>
      </c>
    </row>
    <row r="781" spans="1:13" x14ac:dyDescent="0.35">
      <c r="A781" s="6">
        <v>45441</v>
      </c>
      <c r="B781" t="s">
        <v>1573</v>
      </c>
      <c r="C781" t="s">
        <v>284</v>
      </c>
      <c r="D781">
        <v>5</v>
      </c>
      <c r="E781">
        <v>21</v>
      </c>
      <c r="F781">
        <v>2</v>
      </c>
      <c r="I781" t="s">
        <v>47</v>
      </c>
    </row>
    <row r="782" spans="1:13" x14ac:dyDescent="0.35">
      <c r="A782" s="6">
        <v>45441</v>
      </c>
      <c r="B782" t="s">
        <v>1521</v>
      </c>
      <c r="C782" t="s">
        <v>55</v>
      </c>
      <c r="D782" t="s">
        <v>1254</v>
      </c>
      <c r="E782">
        <v>4</v>
      </c>
      <c r="F782">
        <v>1</v>
      </c>
      <c r="I782" t="s">
        <v>47</v>
      </c>
      <c r="J782" t="s">
        <v>450</v>
      </c>
      <c r="M782" t="s">
        <v>47</v>
      </c>
    </row>
    <row r="783" spans="1:13" x14ac:dyDescent="0.35">
      <c r="A783" s="6">
        <v>45441</v>
      </c>
      <c r="B783" t="s">
        <v>487</v>
      </c>
      <c r="C783" t="s">
        <v>59</v>
      </c>
      <c r="D783">
        <v>3</v>
      </c>
      <c r="E783">
        <v>19</v>
      </c>
      <c r="F783">
        <v>2</v>
      </c>
      <c r="I783" t="s">
        <v>47</v>
      </c>
      <c r="J783" t="s">
        <v>48</v>
      </c>
    </row>
    <row r="784" spans="1:13" x14ac:dyDescent="0.35">
      <c r="A784" s="6">
        <v>45441</v>
      </c>
      <c r="B784" t="s">
        <v>487</v>
      </c>
      <c r="C784" t="s">
        <v>59</v>
      </c>
      <c r="D784">
        <v>3</v>
      </c>
      <c r="E784">
        <v>19</v>
      </c>
      <c r="F784">
        <v>2</v>
      </c>
      <c r="I784" t="s">
        <v>47</v>
      </c>
      <c r="J784" t="s">
        <v>48</v>
      </c>
    </row>
    <row r="785" spans="1:13" x14ac:dyDescent="0.35">
      <c r="A785" s="6">
        <v>45441</v>
      </c>
      <c r="B785" t="s">
        <v>1241</v>
      </c>
      <c r="C785" t="s">
        <v>55</v>
      </c>
      <c r="D785" t="s">
        <v>978</v>
      </c>
      <c r="E785">
        <v>23</v>
      </c>
      <c r="F785">
        <v>1</v>
      </c>
      <c r="H785" t="s">
        <v>47</v>
      </c>
      <c r="M785" t="s">
        <v>47</v>
      </c>
    </row>
    <row r="786" spans="1:13" x14ac:dyDescent="0.35">
      <c r="A786" s="6">
        <v>45441</v>
      </c>
      <c r="B786" t="s">
        <v>1241</v>
      </c>
      <c r="C786" t="s">
        <v>55</v>
      </c>
      <c r="D786" t="s">
        <v>978</v>
      </c>
      <c r="E786">
        <v>4</v>
      </c>
      <c r="F786">
        <v>0</v>
      </c>
      <c r="I786" t="s">
        <v>47</v>
      </c>
    </row>
    <row r="787" spans="1:13" x14ac:dyDescent="0.35">
      <c r="A787" s="6">
        <v>45442</v>
      </c>
      <c r="B787" t="s">
        <v>1452</v>
      </c>
      <c r="C787" t="s">
        <v>53</v>
      </c>
      <c r="D787">
        <v>6</v>
      </c>
      <c r="E787">
        <v>23</v>
      </c>
      <c r="F787">
        <v>2</v>
      </c>
      <c r="G787" t="s">
        <v>1332</v>
      </c>
    </row>
    <row r="788" spans="1:13" x14ac:dyDescent="0.35">
      <c r="A788" s="6">
        <v>45442</v>
      </c>
      <c r="B788" t="s">
        <v>1453</v>
      </c>
      <c r="C788" t="s">
        <v>53</v>
      </c>
      <c r="D788">
        <v>6</v>
      </c>
      <c r="E788">
        <v>20</v>
      </c>
      <c r="F788">
        <v>2</v>
      </c>
      <c r="G788" t="s">
        <v>34</v>
      </c>
    </row>
    <row r="789" spans="1:13" x14ac:dyDescent="0.35">
      <c r="A789" s="6">
        <v>45442</v>
      </c>
      <c r="B789" t="s">
        <v>1554</v>
      </c>
      <c r="C789" t="s">
        <v>53</v>
      </c>
      <c r="D789" t="s">
        <v>249</v>
      </c>
      <c r="E789">
        <v>31</v>
      </c>
      <c r="F789">
        <v>3</v>
      </c>
      <c r="I789" t="s">
        <v>47</v>
      </c>
      <c r="J789" t="s">
        <v>48</v>
      </c>
    </row>
    <row r="790" spans="1:13" x14ac:dyDescent="0.35">
      <c r="A790" s="6">
        <v>45442</v>
      </c>
      <c r="B790" t="s">
        <v>454</v>
      </c>
      <c r="C790" t="s">
        <v>53</v>
      </c>
      <c r="D790">
        <v>6</v>
      </c>
      <c r="E790">
        <v>32</v>
      </c>
      <c r="F790">
        <v>4</v>
      </c>
      <c r="I790" t="s">
        <v>47</v>
      </c>
      <c r="J790" t="s">
        <v>705</v>
      </c>
    </row>
    <row r="791" spans="1:13" x14ac:dyDescent="0.35">
      <c r="A791" s="6">
        <v>45442</v>
      </c>
      <c r="B791" t="s">
        <v>1301</v>
      </c>
      <c r="C791" t="s">
        <v>55</v>
      </c>
      <c r="D791" t="s">
        <v>930</v>
      </c>
      <c r="E791">
        <v>21</v>
      </c>
      <c r="F791">
        <v>1</v>
      </c>
      <c r="I791" t="s">
        <v>47</v>
      </c>
      <c r="J791" t="s">
        <v>481</v>
      </c>
    </row>
    <row r="792" spans="1:13" x14ac:dyDescent="0.35">
      <c r="A792" s="6">
        <v>45442</v>
      </c>
      <c r="B792" t="s">
        <v>1303</v>
      </c>
      <c r="C792" t="s">
        <v>55</v>
      </c>
      <c r="D792" t="s">
        <v>1255</v>
      </c>
      <c r="E792">
        <v>17</v>
      </c>
      <c r="F792">
        <v>3</v>
      </c>
      <c r="I792" t="s">
        <v>47</v>
      </c>
      <c r="J792" t="s">
        <v>48</v>
      </c>
    </row>
    <row r="793" spans="1:13" x14ac:dyDescent="0.35">
      <c r="A793" s="6">
        <v>45442</v>
      </c>
      <c r="B793" t="s">
        <v>1425</v>
      </c>
      <c r="C793" t="s">
        <v>53</v>
      </c>
      <c r="D793">
        <v>5</v>
      </c>
      <c r="E793">
        <v>23</v>
      </c>
      <c r="F793">
        <v>2</v>
      </c>
      <c r="I793" t="s">
        <v>47</v>
      </c>
      <c r="J793" t="s">
        <v>48</v>
      </c>
    </row>
    <row r="794" spans="1:13" x14ac:dyDescent="0.35">
      <c r="A794" s="6">
        <v>45443</v>
      </c>
      <c r="B794" t="s">
        <v>507</v>
      </c>
      <c r="C794" t="s">
        <v>59</v>
      </c>
      <c r="D794">
        <v>3</v>
      </c>
      <c r="E794">
        <v>25</v>
      </c>
      <c r="F794">
        <v>2</v>
      </c>
      <c r="G794" t="s">
        <v>1400</v>
      </c>
      <c r="L794" t="s">
        <v>47</v>
      </c>
      <c r="M794" t="s">
        <v>47</v>
      </c>
    </row>
    <row r="795" spans="1:13" x14ac:dyDescent="0.35">
      <c r="A795" s="6">
        <v>45443</v>
      </c>
      <c r="B795" t="s">
        <v>1547</v>
      </c>
      <c r="C795" t="s">
        <v>53</v>
      </c>
      <c r="D795">
        <v>5</v>
      </c>
      <c r="E795">
        <v>25</v>
      </c>
      <c r="F795">
        <v>2</v>
      </c>
      <c r="G795" t="s">
        <v>35</v>
      </c>
    </row>
    <row r="796" spans="1:13" x14ac:dyDescent="0.35">
      <c r="A796" s="6">
        <v>45443</v>
      </c>
      <c r="B796" t="s">
        <v>1547</v>
      </c>
      <c r="C796" t="s">
        <v>53</v>
      </c>
      <c r="D796">
        <v>5</v>
      </c>
      <c r="E796">
        <v>25</v>
      </c>
      <c r="F796">
        <v>2</v>
      </c>
      <c r="G796" t="s">
        <v>35</v>
      </c>
    </row>
    <row r="797" spans="1:13" x14ac:dyDescent="0.35">
      <c r="A797" s="6">
        <v>45443</v>
      </c>
      <c r="B797" t="s">
        <v>1548</v>
      </c>
      <c r="C797" t="s">
        <v>59</v>
      </c>
      <c r="D797" t="s">
        <v>406</v>
      </c>
      <c r="E797">
        <v>9</v>
      </c>
      <c r="F797">
        <v>1</v>
      </c>
      <c r="G797" t="s">
        <v>1250</v>
      </c>
      <c r="L797" t="s">
        <v>47</v>
      </c>
      <c r="M797" t="s">
        <v>47</v>
      </c>
    </row>
    <row r="798" spans="1:13" x14ac:dyDescent="0.35">
      <c r="A798" s="6">
        <v>45443</v>
      </c>
      <c r="B798" t="s">
        <v>1547</v>
      </c>
      <c r="C798" t="s">
        <v>53</v>
      </c>
      <c r="D798">
        <v>5</v>
      </c>
      <c r="E798">
        <v>25</v>
      </c>
      <c r="F798">
        <v>2</v>
      </c>
      <c r="I798" t="s">
        <v>47</v>
      </c>
      <c r="J798" t="s">
        <v>48</v>
      </c>
    </row>
    <row r="799" spans="1:13" x14ac:dyDescent="0.35">
      <c r="A799" s="6">
        <v>45443</v>
      </c>
      <c r="B799" t="s">
        <v>1547</v>
      </c>
      <c r="C799" t="s">
        <v>53</v>
      </c>
      <c r="D799">
        <v>5</v>
      </c>
      <c r="E799">
        <v>25</v>
      </c>
      <c r="F799">
        <v>2</v>
      </c>
      <c r="I799" t="s">
        <v>47</v>
      </c>
      <c r="J799" t="s">
        <v>48</v>
      </c>
    </row>
    <row r="800" spans="1:13" x14ac:dyDescent="0.35">
      <c r="A800" s="6">
        <v>45443</v>
      </c>
      <c r="B800" t="s">
        <v>1534</v>
      </c>
      <c r="C800" t="s">
        <v>53</v>
      </c>
      <c r="E800">
        <v>24</v>
      </c>
      <c r="F800">
        <v>3</v>
      </c>
      <c r="H800" t="s">
        <v>47</v>
      </c>
      <c r="M800" t="s">
        <v>47</v>
      </c>
    </row>
    <row r="801" spans="1:13" x14ac:dyDescent="0.35">
      <c r="A801" s="6">
        <v>45443</v>
      </c>
      <c r="B801" t="s">
        <v>1568</v>
      </c>
      <c r="C801" t="s">
        <v>64</v>
      </c>
      <c r="D801" t="s">
        <v>585</v>
      </c>
      <c r="E801">
        <v>16</v>
      </c>
      <c r="F801">
        <v>3</v>
      </c>
      <c r="I801" t="s">
        <v>47</v>
      </c>
      <c r="J801" t="s">
        <v>48</v>
      </c>
      <c r="M801" t="s">
        <v>47</v>
      </c>
    </row>
    <row r="802" spans="1:13" x14ac:dyDescent="0.35">
      <c r="A802" s="6">
        <v>45443</v>
      </c>
      <c r="B802" t="s">
        <v>1350</v>
      </c>
      <c r="C802" t="s">
        <v>55</v>
      </c>
      <c r="D802" t="s">
        <v>62</v>
      </c>
      <c r="E802">
        <v>30</v>
      </c>
      <c r="F802">
        <v>6</v>
      </c>
      <c r="I802" t="s">
        <v>47</v>
      </c>
      <c r="J802" t="s">
        <v>48</v>
      </c>
      <c r="M802" t="s">
        <v>47</v>
      </c>
    </row>
    <row r="803" spans="1:13" x14ac:dyDescent="0.35">
      <c r="A803" s="6">
        <v>45443</v>
      </c>
      <c r="B803" t="s">
        <v>771</v>
      </c>
      <c r="C803" t="s">
        <v>53</v>
      </c>
      <c r="D803">
        <v>5</v>
      </c>
      <c r="E803">
        <v>13</v>
      </c>
      <c r="F803">
        <v>2</v>
      </c>
      <c r="I803" t="s">
        <v>47</v>
      </c>
      <c r="J803" t="s">
        <v>48</v>
      </c>
    </row>
    <row r="804" spans="1:13" x14ac:dyDescent="0.35">
      <c r="A804" s="6">
        <v>45443</v>
      </c>
      <c r="B804" t="s">
        <v>1569</v>
      </c>
      <c r="C804" t="s">
        <v>53</v>
      </c>
      <c r="D804">
        <v>6</v>
      </c>
      <c r="E804">
        <v>24</v>
      </c>
      <c r="F804">
        <v>2</v>
      </c>
      <c r="I804" t="s">
        <v>47</v>
      </c>
      <c r="J804" t="s">
        <v>48</v>
      </c>
    </row>
    <row r="805" spans="1:13" x14ac:dyDescent="0.35">
      <c r="A805" s="6">
        <v>45443</v>
      </c>
      <c r="B805" t="s">
        <v>1569</v>
      </c>
      <c r="C805" t="s">
        <v>53</v>
      </c>
      <c r="D805">
        <v>6</v>
      </c>
      <c r="E805">
        <v>24</v>
      </c>
      <c r="F805">
        <v>2</v>
      </c>
      <c r="I805" t="s">
        <v>47</v>
      </c>
      <c r="J805" t="s">
        <v>48</v>
      </c>
    </row>
    <row r="806" spans="1:13" x14ac:dyDescent="0.35">
      <c r="A806" s="6">
        <v>45443</v>
      </c>
      <c r="B806" t="s">
        <v>1350</v>
      </c>
      <c r="C806" t="s">
        <v>55</v>
      </c>
      <c r="D806" t="s">
        <v>1254</v>
      </c>
      <c r="E806">
        <v>25</v>
      </c>
      <c r="F806">
        <v>2</v>
      </c>
      <c r="I806" t="s">
        <v>47</v>
      </c>
      <c r="J806" t="s">
        <v>1582</v>
      </c>
      <c r="M806" t="s">
        <v>47</v>
      </c>
    </row>
    <row r="807" spans="1:13" x14ac:dyDescent="0.35">
      <c r="A807" s="6">
        <v>45446</v>
      </c>
      <c r="B807" t="s">
        <v>257</v>
      </c>
      <c r="C807" t="s">
        <v>53</v>
      </c>
      <c r="D807">
        <v>5</v>
      </c>
      <c r="E807">
        <v>22</v>
      </c>
      <c r="F807">
        <v>2</v>
      </c>
      <c r="G807" t="s">
        <v>35</v>
      </c>
    </row>
    <row r="808" spans="1:13" x14ac:dyDescent="0.35">
      <c r="A808" s="6">
        <v>45446</v>
      </c>
      <c r="B808" t="s">
        <v>1581</v>
      </c>
      <c r="C808" t="s">
        <v>53</v>
      </c>
      <c r="D808" t="s">
        <v>744</v>
      </c>
      <c r="E808">
        <v>28</v>
      </c>
      <c r="F808">
        <v>3</v>
      </c>
      <c r="I808" t="s">
        <v>47</v>
      </c>
      <c r="J808" t="s">
        <v>48</v>
      </c>
    </row>
    <row r="809" spans="1:13" x14ac:dyDescent="0.35">
      <c r="A809" s="6">
        <v>45446</v>
      </c>
      <c r="B809" t="s">
        <v>1241</v>
      </c>
      <c r="C809" t="s">
        <v>55</v>
      </c>
      <c r="D809" t="s">
        <v>978</v>
      </c>
      <c r="E809">
        <v>19</v>
      </c>
      <c r="F809">
        <v>1</v>
      </c>
      <c r="I809" t="s">
        <v>47</v>
      </c>
      <c r="J809" t="s">
        <v>48</v>
      </c>
      <c r="M809" t="s">
        <v>47</v>
      </c>
    </row>
    <row r="810" spans="1:13" x14ac:dyDescent="0.35">
      <c r="A810" s="6">
        <v>45446</v>
      </c>
      <c r="B810" t="s">
        <v>489</v>
      </c>
      <c r="C810" t="s">
        <v>59</v>
      </c>
      <c r="D810">
        <v>1</v>
      </c>
      <c r="E810">
        <v>20</v>
      </c>
      <c r="F810">
        <v>4</v>
      </c>
      <c r="I810" t="s">
        <v>47</v>
      </c>
      <c r="J810" t="s">
        <v>48</v>
      </c>
      <c r="M810" t="s">
        <v>47</v>
      </c>
    </row>
    <row r="811" spans="1:13" x14ac:dyDescent="0.35">
      <c r="A811" s="6">
        <v>45446</v>
      </c>
      <c r="B811" t="s">
        <v>1542</v>
      </c>
      <c r="C811" t="s">
        <v>50</v>
      </c>
      <c r="D811" t="s">
        <v>129</v>
      </c>
      <c r="E811">
        <v>22</v>
      </c>
      <c r="F811">
        <v>1</v>
      </c>
      <c r="I811" t="s">
        <v>47</v>
      </c>
      <c r="J811" t="s">
        <v>48</v>
      </c>
      <c r="M811" t="s">
        <v>47</v>
      </c>
    </row>
    <row r="812" spans="1:13" x14ac:dyDescent="0.35">
      <c r="A812" s="6">
        <v>45446</v>
      </c>
      <c r="B812" t="s">
        <v>1542</v>
      </c>
      <c r="C812" t="s">
        <v>50</v>
      </c>
      <c r="D812" t="s">
        <v>129</v>
      </c>
      <c r="E812">
        <v>22</v>
      </c>
      <c r="F812">
        <v>1</v>
      </c>
      <c r="I812" t="s">
        <v>47</v>
      </c>
      <c r="J812" t="s">
        <v>48</v>
      </c>
      <c r="M812" t="s">
        <v>47</v>
      </c>
    </row>
    <row r="813" spans="1:13" x14ac:dyDescent="0.35">
      <c r="A813" s="6">
        <v>45446</v>
      </c>
      <c r="B813" t="s">
        <v>1542</v>
      </c>
      <c r="C813" t="s">
        <v>50</v>
      </c>
      <c r="D813" t="s">
        <v>129</v>
      </c>
      <c r="E813">
        <v>22</v>
      </c>
      <c r="F813">
        <v>1</v>
      </c>
      <c r="I813" t="s">
        <v>47</v>
      </c>
      <c r="J813" t="s">
        <v>48</v>
      </c>
      <c r="M813" t="s">
        <v>47</v>
      </c>
    </row>
    <row r="814" spans="1:13" x14ac:dyDescent="0.35">
      <c r="A814" s="6">
        <v>45446</v>
      </c>
      <c r="B814" t="s">
        <v>257</v>
      </c>
      <c r="C814" t="s">
        <v>53</v>
      </c>
      <c r="E814">
        <v>20</v>
      </c>
      <c r="F814">
        <v>2</v>
      </c>
      <c r="I814" t="s">
        <v>47</v>
      </c>
      <c r="J814" t="s">
        <v>48</v>
      </c>
      <c r="M814" t="s">
        <v>47</v>
      </c>
    </row>
    <row r="815" spans="1:13" x14ac:dyDescent="0.35">
      <c r="A815" s="6">
        <v>45446</v>
      </c>
      <c r="B815" t="s">
        <v>1350</v>
      </c>
      <c r="C815" t="s">
        <v>55</v>
      </c>
      <c r="D815" t="s">
        <v>930</v>
      </c>
      <c r="E815">
        <v>28</v>
      </c>
      <c r="F815">
        <v>1</v>
      </c>
      <c r="I815" t="s">
        <v>47</v>
      </c>
      <c r="J815" t="s">
        <v>48</v>
      </c>
      <c r="M815" t="s">
        <v>47</v>
      </c>
    </row>
    <row r="816" spans="1:13" x14ac:dyDescent="0.35">
      <c r="A816" s="6">
        <v>45447</v>
      </c>
      <c r="B816" t="s">
        <v>58</v>
      </c>
      <c r="C816" t="s">
        <v>53</v>
      </c>
      <c r="D816">
        <v>5</v>
      </c>
      <c r="E816">
        <v>24</v>
      </c>
      <c r="F816">
        <v>1</v>
      </c>
      <c r="G816" t="s">
        <v>1332</v>
      </c>
      <c r="L816" t="s">
        <v>47</v>
      </c>
      <c r="M816" t="s">
        <v>47</v>
      </c>
    </row>
    <row r="817" spans="1:13" x14ac:dyDescent="0.35">
      <c r="A817" s="6">
        <v>45447</v>
      </c>
      <c r="B817" s="6" t="s">
        <v>1574</v>
      </c>
      <c r="C817" t="s">
        <v>1266</v>
      </c>
      <c r="D817" t="s">
        <v>573</v>
      </c>
      <c r="E817">
        <v>4</v>
      </c>
      <c r="F817">
        <v>3</v>
      </c>
      <c r="I817" t="s">
        <v>47</v>
      </c>
      <c r="J817" t="s">
        <v>48</v>
      </c>
      <c r="M817" t="s">
        <v>47</v>
      </c>
    </row>
    <row r="818" spans="1:13" x14ac:dyDescent="0.35">
      <c r="A818" s="6">
        <v>45447</v>
      </c>
      <c r="B818" t="s">
        <v>400</v>
      </c>
      <c r="C818" t="s">
        <v>64</v>
      </c>
      <c r="D818" t="s">
        <v>585</v>
      </c>
      <c r="E818">
        <v>22</v>
      </c>
      <c r="F818">
        <v>6</v>
      </c>
      <c r="I818" t="s">
        <v>47</v>
      </c>
      <c r="J818" t="s">
        <v>48</v>
      </c>
      <c r="M818" t="s">
        <v>47</v>
      </c>
    </row>
    <row r="819" spans="1:13" x14ac:dyDescent="0.35">
      <c r="A819" s="6">
        <v>45447</v>
      </c>
      <c r="B819" t="s">
        <v>1575</v>
      </c>
      <c r="C819" t="s">
        <v>53</v>
      </c>
      <c r="D819">
        <v>5</v>
      </c>
      <c r="E819">
        <v>14</v>
      </c>
      <c r="F819">
        <v>2</v>
      </c>
      <c r="I819" t="s">
        <v>47</v>
      </c>
      <c r="J819" t="s">
        <v>48</v>
      </c>
    </row>
    <row r="820" spans="1:13" x14ac:dyDescent="0.35">
      <c r="A820" s="6">
        <v>45448</v>
      </c>
      <c r="B820" t="s">
        <v>620</v>
      </c>
      <c r="C820" t="s">
        <v>55</v>
      </c>
      <c r="D820" t="s">
        <v>1412</v>
      </c>
      <c r="E820">
        <v>14</v>
      </c>
      <c r="F820">
        <v>2</v>
      </c>
      <c r="I820" t="s">
        <v>47</v>
      </c>
      <c r="J820" t="s">
        <v>48</v>
      </c>
      <c r="M820" t="s">
        <v>47</v>
      </c>
    </row>
    <row r="821" spans="1:13" x14ac:dyDescent="0.35">
      <c r="A821" s="6">
        <v>45448</v>
      </c>
      <c r="B821" t="s">
        <v>620</v>
      </c>
      <c r="C821" t="s">
        <v>55</v>
      </c>
      <c r="D821" t="s">
        <v>1412</v>
      </c>
      <c r="E821">
        <v>20</v>
      </c>
      <c r="F821">
        <v>2</v>
      </c>
      <c r="I821" t="s">
        <v>47</v>
      </c>
      <c r="J821" t="s">
        <v>48</v>
      </c>
      <c r="M821" t="s">
        <v>47</v>
      </c>
    </row>
    <row r="822" spans="1:13" x14ac:dyDescent="0.35">
      <c r="A822" s="6">
        <v>45448</v>
      </c>
      <c r="B822" t="s">
        <v>1556</v>
      </c>
      <c r="C822" t="s">
        <v>64</v>
      </c>
      <c r="D822" t="s">
        <v>596</v>
      </c>
      <c r="E822">
        <v>6</v>
      </c>
      <c r="F822">
        <v>2</v>
      </c>
      <c r="I822" t="s">
        <v>47</v>
      </c>
      <c r="J822" t="s">
        <v>48</v>
      </c>
      <c r="M822" t="s">
        <v>47</v>
      </c>
    </row>
    <row r="823" spans="1:13" x14ac:dyDescent="0.35">
      <c r="A823" s="6">
        <v>45448</v>
      </c>
      <c r="B823" t="s">
        <v>1558</v>
      </c>
      <c r="C823" t="s">
        <v>53</v>
      </c>
      <c r="D823">
        <v>6</v>
      </c>
      <c r="E823">
        <v>22</v>
      </c>
      <c r="F823">
        <v>2</v>
      </c>
      <c r="I823" t="s">
        <v>47</v>
      </c>
      <c r="J823" t="s">
        <v>705</v>
      </c>
    </row>
    <row r="824" spans="1:13" x14ac:dyDescent="0.35">
      <c r="A824" s="6">
        <v>45448</v>
      </c>
      <c r="B824" t="s">
        <v>61</v>
      </c>
      <c r="C824" t="s">
        <v>55</v>
      </c>
      <c r="D824" t="s">
        <v>1255</v>
      </c>
      <c r="E824">
        <v>3</v>
      </c>
      <c r="F824">
        <v>1</v>
      </c>
      <c r="I824" t="s">
        <v>47</v>
      </c>
      <c r="M824" t="s">
        <v>47</v>
      </c>
    </row>
    <row r="825" spans="1:13" x14ac:dyDescent="0.35">
      <c r="A825" s="6">
        <v>45448</v>
      </c>
      <c r="B825" t="s">
        <v>1559</v>
      </c>
      <c r="C825" t="s">
        <v>55</v>
      </c>
      <c r="D825" t="s">
        <v>1412</v>
      </c>
      <c r="E825">
        <v>11</v>
      </c>
      <c r="F825">
        <v>3</v>
      </c>
      <c r="I825" t="s">
        <v>47</v>
      </c>
      <c r="J825" t="s">
        <v>48</v>
      </c>
    </row>
    <row r="826" spans="1:13" x14ac:dyDescent="0.35">
      <c r="A826" s="6">
        <v>45449</v>
      </c>
      <c r="B826" t="s">
        <v>70</v>
      </c>
      <c r="C826" t="s">
        <v>53</v>
      </c>
      <c r="D826" t="s">
        <v>1247</v>
      </c>
      <c r="E826">
        <v>8</v>
      </c>
      <c r="F826">
        <v>2</v>
      </c>
      <c r="G826" t="s">
        <v>1248</v>
      </c>
      <c r="K826" t="s">
        <v>47</v>
      </c>
      <c r="L826" t="s">
        <v>47</v>
      </c>
      <c r="M826" t="s">
        <v>47</v>
      </c>
    </row>
    <row r="827" spans="1:13" x14ac:dyDescent="0.35">
      <c r="A827" s="6">
        <v>45449</v>
      </c>
      <c r="B827" t="s">
        <v>196</v>
      </c>
      <c r="C827" t="s">
        <v>284</v>
      </c>
      <c r="D827">
        <v>4</v>
      </c>
      <c r="E827">
        <v>26</v>
      </c>
      <c r="F827">
        <v>2</v>
      </c>
      <c r="G827" t="s">
        <v>35</v>
      </c>
    </row>
    <row r="828" spans="1:13" x14ac:dyDescent="0.35">
      <c r="A828" s="6">
        <v>45449</v>
      </c>
      <c r="B828" t="s">
        <v>1549</v>
      </c>
      <c r="C828" t="s">
        <v>53</v>
      </c>
      <c r="D828">
        <v>6</v>
      </c>
      <c r="E828">
        <v>22</v>
      </c>
      <c r="F828">
        <v>2</v>
      </c>
      <c r="G828" t="s">
        <v>34</v>
      </c>
    </row>
    <row r="829" spans="1:13" x14ac:dyDescent="0.35">
      <c r="A829" s="6">
        <v>45449</v>
      </c>
      <c r="B829" t="s">
        <v>1549</v>
      </c>
      <c r="C829" t="s">
        <v>53</v>
      </c>
      <c r="D829">
        <v>7</v>
      </c>
      <c r="E829">
        <v>22</v>
      </c>
      <c r="F829">
        <v>2</v>
      </c>
      <c r="G829" t="s">
        <v>34</v>
      </c>
    </row>
    <row r="830" spans="1:13" x14ac:dyDescent="0.35">
      <c r="A830" s="6">
        <v>45449</v>
      </c>
      <c r="B830" t="s">
        <v>171</v>
      </c>
      <c r="C830" t="s">
        <v>1266</v>
      </c>
      <c r="D830" t="s">
        <v>1076</v>
      </c>
      <c r="E830">
        <v>0</v>
      </c>
      <c r="F830">
        <v>9</v>
      </c>
      <c r="G830" t="s">
        <v>97</v>
      </c>
      <c r="M830" t="s">
        <v>47</v>
      </c>
    </row>
    <row r="831" spans="1:13" x14ac:dyDescent="0.35">
      <c r="A831" s="6">
        <v>45449</v>
      </c>
      <c r="B831" t="s">
        <v>1552</v>
      </c>
      <c r="C831" t="s">
        <v>115</v>
      </c>
      <c r="D831" t="s">
        <v>311</v>
      </c>
      <c r="E831">
        <v>11</v>
      </c>
      <c r="F831">
        <v>4</v>
      </c>
      <c r="I831" t="s">
        <v>47</v>
      </c>
      <c r="J831" t="s">
        <v>48</v>
      </c>
    </row>
    <row r="832" spans="1:13" x14ac:dyDescent="0.35">
      <c r="A832" s="6">
        <v>45449</v>
      </c>
      <c r="B832" t="s">
        <v>1553</v>
      </c>
      <c r="C832" t="s">
        <v>59</v>
      </c>
      <c r="D832">
        <v>0</v>
      </c>
      <c r="E832">
        <v>23</v>
      </c>
      <c r="F832">
        <v>2</v>
      </c>
      <c r="I832" t="s">
        <v>47</v>
      </c>
      <c r="J832" t="s">
        <v>48</v>
      </c>
      <c r="M832" t="s">
        <v>47</v>
      </c>
    </row>
    <row r="833" spans="1:13" x14ac:dyDescent="0.35">
      <c r="A833" s="6">
        <v>45449</v>
      </c>
      <c r="B833" t="s">
        <v>1570</v>
      </c>
      <c r="C833" t="s">
        <v>115</v>
      </c>
      <c r="D833">
        <v>7</v>
      </c>
      <c r="E833">
        <v>20</v>
      </c>
      <c r="F833">
        <v>2</v>
      </c>
      <c r="I833" t="s">
        <v>47</v>
      </c>
      <c r="J833" t="s">
        <v>48</v>
      </c>
    </row>
    <row r="834" spans="1:13" x14ac:dyDescent="0.35">
      <c r="A834" s="6">
        <v>45449</v>
      </c>
      <c r="B834" t="s">
        <v>1570</v>
      </c>
      <c r="C834" t="s">
        <v>115</v>
      </c>
      <c r="D834">
        <v>7</v>
      </c>
      <c r="E834">
        <v>20</v>
      </c>
      <c r="F834">
        <v>2</v>
      </c>
      <c r="I834" t="s">
        <v>47</v>
      </c>
      <c r="J834" t="s">
        <v>48</v>
      </c>
    </row>
    <row r="835" spans="1:13" x14ac:dyDescent="0.35">
      <c r="A835" s="6">
        <v>45449</v>
      </c>
      <c r="B835" t="s">
        <v>926</v>
      </c>
      <c r="C835" t="s">
        <v>115</v>
      </c>
      <c r="D835">
        <v>10</v>
      </c>
      <c r="E835">
        <v>2</v>
      </c>
      <c r="F835">
        <v>2</v>
      </c>
      <c r="I835" t="s">
        <v>47</v>
      </c>
      <c r="J835" t="s">
        <v>48</v>
      </c>
    </row>
    <row r="836" spans="1:13" x14ac:dyDescent="0.35">
      <c r="A836" s="6">
        <v>45450</v>
      </c>
      <c r="B836" t="s">
        <v>1468</v>
      </c>
      <c r="C836" t="s">
        <v>53</v>
      </c>
      <c r="D836">
        <v>4</v>
      </c>
      <c r="E836">
        <v>25</v>
      </c>
      <c r="F836">
        <v>2</v>
      </c>
      <c r="G836" t="s">
        <v>1250</v>
      </c>
      <c r="L836" t="s">
        <v>47</v>
      </c>
      <c r="M836" t="s">
        <v>47</v>
      </c>
    </row>
    <row r="837" spans="1:13" x14ac:dyDescent="0.35">
      <c r="A837" s="6">
        <v>45450</v>
      </c>
      <c r="B837" t="s">
        <v>388</v>
      </c>
      <c r="C837" t="s">
        <v>53</v>
      </c>
      <c r="D837">
        <v>4</v>
      </c>
      <c r="E837">
        <v>22</v>
      </c>
      <c r="F837">
        <v>2</v>
      </c>
      <c r="G837" t="s">
        <v>1332</v>
      </c>
      <c r="L837" t="s">
        <v>47</v>
      </c>
      <c r="M837" t="s">
        <v>47</v>
      </c>
    </row>
    <row r="838" spans="1:13" x14ac:dyDescent="0.35">
      <c r="A838" s="6">
        <v>45450</v>
      </c>
      <c r="B838" t="s">
        <v>388</v>
      </c>
      <c r="C838" t="s">
        <v>53</v>
      </c>
      <c r="D838">
        <v>5</v>
      </c>
      <c r="E838">
        <v>24</v>
      </c>
      <c r="F838">
        <v>2</v>
      </c>
      <c r="G838" t="s">
        <v>34</v>
      </c>
      <c r="L838" t="s">
        <v>47</v>
      </c>
      <c r="M838" t="s">
        <v>47</v>
      </c>
    </row>
    <row r="839" spans="1:13" x14ac:dyDescent="0.35">
      <c r="A839" s="6">
        <v>45450</v>
      </c>
      <c r="B839" t="s">
        <v>1553</v>
      </c>
      <c r="C839" t="s">
        <v>53</v>
      </c>
      <c r="D839">
        <v>6</v>
      </c>
      <c r="E839">
        <v>23</v>
      </c>
      <c r="F839">
        <v>2</v>
      </c>
      <c r="I839" t="s">
        <v>47</v>
      </c>
      <c r="J839" t="s">
        <v>48</v>
      </c>
      <c r="M839" t="s">
        <v>47</v>
      </c>
    </row>
    <row r="840" spans="1:13" x14ac:dyDescent="0.35">
      <c r="A840" s="6">
        <v>45450</v>
      </c>
      <c r="B840" t="s">
        <v>1561</v>
      </c>
      <c r="C840" t="s">
        <v>284</v>
      </c>
      <c r="D840">
        <v>5</v>
      </c>
      <c r="E840">
        <v>19</v>
      </c>
      <c r="F840">
        <v>2</v>
      </c>
      <c r="I840" t="s">
        <v>47</v>
      </c>
      <c r="J840" t="s">
        <v>48</v>
      </c>
    </row>
    <row r="841" spans="1:13" x14ac:dyDescent="0.35">
      <c r="A841" s="6">
        <v>45453</v>
      </c>
      <c r="B841" t="s">
        <v>70</v>
      </c>
      <c r="C841" t="s">
        <v>53</v>
      </c>
      <c r="D841">
        <v>5</v>
      </c>
      <c r="E841">
        <v>26</v>
      </c>
      <c r="F841">
        <v>2</v>
      </c>
      <c r="G841" t="s">
        <v>1400</v>
      </c>
      <c r="L841" t="s">
        <v>47</v>
      </c>
      <c r="M841" t="s">
        <v>47</v>
      </c>
    </row>
    <row r="842" spans="1:13" x14ac:dyDescent="0.35">
      <c r="A842" s="6">
        <v>45453</v>
      </c>
      <c r="B842" t="s">
        <v>1550</v>
      </c>
      <c r="C842" t="s">
        <v>284</v>
      </c>
      <c r="D842">
        <v>5</v>
      </c>
      <c r="E842">
        <v>24</v>
      </c>
      <c r="F842">
        <v>2</v>
      </c>
      <c r="G842" t="s">
        <v>35</v>
      </c>
    </row>
    <row r="843" spans="1:13" x14ac:dyDescent="0.35">
      <c r="A843" s="6">
        <v>45453</v>
      </c>
      <c r="B843" t="s">
        <v>1550</v>
      </c>
      <c r="C843" t="s">
        <v>284</v>
      </c>
      <c r="D843">
        <v>5</v>
      </c>
      <c r="E843">
        <v>22</v>
      </c>
      <c r="F843">
        <v>2</v>
      </c>
      <c r="G843" t="s">
        <v>35</v>
      </c>
    </row>
    <row r="844" spans="1:13" x14ac:dyDescent="0.35">
      <c r="A844" s="6">
        <v>45453</v>
      </c>
      <c r="B844" t="s">
        <v>171</v>
      </c>
      <c r="C844" t="s">
        <v>115</v>
      </c>
      <c r="D844">
        <v>7</v>
      </c>
      <c r="E844">
        <v>2</v>
      </c>
      <c r="F844">
        <v>1</v>
      </c>
      <c r="I844" t="s">
        <v>47</v>
      </c>
      <c r="J844" t="s">
        <v>48</v>
      </c>
      <c r="M844" t="s">
        <v>47</v>
      </c>
    </row>
    <row r="845" spans="1:13" x14ac:dyDescent="0.35">
      <c r="A845" s="6">
        <v>45453</v>
      </c>
      <c r="B845" t="s">
        <v>213</v>
      </c>
      <c r="C845" t="s">
        <v>50</v>
      </c>
      <c r="D845">
        <v>7</v>
      </c>
      <c r="E845">
        <v>27</v>
      </c>
      <c r="F845">
        <v>5</v>
      </c>
      <c r="I845" t="s">
        <v>47</v>
      </c>
      <c r="J845" t="s">
        <v>48</v>
      </c>
      <c r="M845" t="s">
        <v>47</v>
      </c>
    </row>
    <row r="846" spans="1:13" x14ac:dyDescent="0.35">
      <c r="A846" s="6">
        <v>45454</v>
      </c>
      <c r="B846" t="s">
        <v>171</v>
      </c>
      <c r="C846" t="s">
        <v>55</v>
      </c>
      <c r="D846" t="s">
        <v>1236</v>
      </c>
      <c r="E846">
        <v>16</v>
      </c>
      <c r="F846">
        <v>1</v>
      </c>
      <c r="I846" t="s">
        <v>47</v>
      </c>
      <c r="J846" t="s">
        <v>48</v>
      </c>
      <c r="M846" t="s">
        <v>47</v>
      </c>
    </row>
    <row r="847" spans="1:13" x14ac:dyDescent="0.35">
      <c r="A847" s="6">
        <v>45454</v>
      </c>
      <c r="B847" t="s">
        <v>99</v>
      </c>
      <c r="C847" t="s">
        <v>59</v>
      </c>
      <c r="D847" t="s">
        <v>563</v>
      </c>
      <c r="E847">
        <v>21</v>
      </c>
      <c r="F847">
        <v>2</v>
      </c>
      <c r="I847" t="s">
        <v>47</v>
      </c>
      <c r="J847" t="s">
        <v>48</v>
      </c>
      <c r="M847" t="s">
        <v>47</v>
      </c>
    </row>
    <row r="848" spans="1:13" x14ac:dyDescent="0.35">
      <c r="A848" s="6">
        <v>45454</v>
      </c>
      <c r="B848" t="s">
        <v>1312</v>
      </c>
      <c r="C848" t="s">
        <v>115</v>
      </c>
      <c r="D848">
        <v>8</v>
      </c>
      <c r="E848">
        <v>6</v>
      </c>
      <c r="F848">
        <v>2</v>
      </c>
      <c r="I848" t="s">
        <v>47</v>
      </c>
      <c r="J848" t="s">
        <v>48</v>
      </c>
    </row>
    <row r="849" spans="1:13" x14ac:dyDescent="0.35">
      <c r="A849" s="6">
        <v>45454</v>
      </c>
      <c r="B849" t="s">
        <v>471</v>
      </c>
      <c r="C849" t="s">
        <v>64</v>
      </c>
      <c r="D849" t="s">
        <v>585</v>
      </c>
      <c r="E849">
        <v>6</v>
      </c>
      <c r="F849">
        <v>2</v>
      </c>
      <c r="I849" t="s">
        <v>47</v>
      </c>
      <c r="J849" t="s">
        <v>48</v>
      </c>
      <c r="M849" t="s">
        <v>47</v>
      </c>
    </row>
    <row r="850" spans="1:13" x14ac:dyDescent="0.35">
      <c r="A850" s="6">
        <v>45454</v>
      </c>
      <c r="B850" t="s">
        <v>1457</v>
      </c>
      <c r="C850" t="s">
        <v>64</v>
      </c>
      <c r="D850" t="s">
        <v>585</v>
      </c>
      <c r="E850">
        <v>8</v>
      </c>
      <c r="F850">
        <v>2</v>
      </c>
      <c r="I850" t="s">
        <v>47</v>
      </c>
      <c r="J850" t="s">
        <v>48</v>
      </c>
      <c r="M850" t="s">
        <v>47</v>
      </c>
    </row>
    <row r="851" spans="1:13" x14ac:dyDescent="0.35">
      <c r="A851" s="6">
        <v>45454</v>
      </c>
      <c r="B851" t="s">
        <v>1567</v>
      </c>
      <c r="C851" t="s">
        <v>59</v>
      </c>
      <c r="D851" t="s">
        <v>200</v>
      </c>
      <c r="E851">
        <v>5</v>
      </c>
      <c r="F851">
        <v>2</v>
      </c>
      <c r="I851" t="s">
        <v>47</v>
      </c>
      <c r="J851" t="s">
        <v>48</v>
      </c>
      <c r="M851" t="s">
        <v>47</v>
      </c>
    </row>
    <row r="852" spans="1:13" x14ac:dyDescent="0.35">
      <c r="A852" s="6">
        <v>45454</v>
      </c>
      <c r="B852" t="s">
        <v>1241</v>
      </c>
      <c r="C852" t="s">
        <v>55</v>
      </c>
      <c r="D852" t="s">
        <v>978</v>
      </c>
      <c r="E852">
        <v>24</v>
      </c>
      <c r="F852">
        <v>1</v>
      </c>
      <c r="H852" t="s">
        <v>47</v>
      </c>
      <c r="M852" t="s">
        <v>47</v>
      </c>
    </row>
    <row r="853" spans="1:13" x14ac:dyDescent="0.35">
      <c r="A853" s="6">
        <v>45454</v>
      </c>
      <c r="B853" t="s">
        <v>471</v>
      </c>
      <c r="C853" t="s">
        <v>64</v>
      </c>
      <c r="D853" t="s">
        <v>585</v>
      </c>
      <c r="E853">
        <v>7</v>
      </c>
      <c r="F853">
        <v>2</v>
      </c>
      <c r="G853" t="s">
        <v>1299</v>
      </c>
      <c r="M853" t="s">
        <v>47</v>
      </c>
    </row>
    <row r="854" spans="1:13" x14ac:dyDescent="0.35">
      <c r="A854" s="6">
        <v>45455</v>
      </c>
      <c r="B854" t="s">
        <v>238</v>
      </c>
      <c r="C854" t="s">
        <v>115</v>
      </c>
      <c r="D854">
        <v>8</v>
      </c>
      <c r="E854">
        <v>9</v>
      </c>
      <c r="F854">
        <v>1</v>
      </c>
      <c r="I854" t="s">
        <v>47</v>
      </c>
      <c r="J854" t="s">
        <v>48</v>
      </c>
      <c r="M854" t="s">
        <v>47</v>
      </c>
    </row>
    <row r="855" spans="1:13" x14ac:dyDescent="0.35">
      <c r="A855" s="6">
        <v>45455</v>
      </c>
      <c r="B855" t="s">
        <v>1562</v>
      </c>
      <c r="C855" t="s">
        <v>55</v>
      </c>
      <c r="D855" t="s">
        <v>1486</v>
      </c>
      <c r="E855">
        <v>4</v>
      </c>
      <c r="F855">
        <v>2</v>
      </c>
      <c r="I855" t="s">
        <v>47</v>
      </c>
      <c r="J855" t="s">
        <v>48</v>
      </c>
    </row>
    <row r="856" spans="1:13" x14ac:dyDescent="0.35">
      <c r="A856" s="6">
        <v>45455</v>
      </c>
      <c r="B856" t="s">
        <v>513</v>
      </c>
      <c r="C856" t="s">
        <v>53</v>
      </c>
      <c r="D856">
        <v>5</v>
      </c>
      <c r="E856">
        <v>25</v>
      </c>
      <c r="F856">
        <v>2</v>
      </c>
      <c r="I856" t="s">
        <v>47</v>
      </c>
      <c r="J856" t="s">
        <v>48</v>
      </c>
    </row>
    <row r="857" spans="1:13" x14ac:dyDescent="0.35">
      <c r="A857" s="6">
        <v>45455</v>
      </c>
      <c r="B857" t="s">
        <v>1259</v>
      </c>
      <c r="C857" t="s">
        <v>225</v>
      </c>
      <c r="D857" t="s">
        <v>1563</v>
      </c>
      <c r="E857">
        <v>4</v>
      </c>
      <c r="F857">
        <v>1</v>
      </c>
      <c r="I857" t="s">
        <v>47</v>
      </c>
      <c r="J857" t="s">
        <v>48</v>
      </c>
    </row>
    <row r="858" spans="1:13" x14ac:dyDescent="0.35">
      <c r="A858" s="6">
        <v>45455</v>
      </c>
      <c r="B858" t="s">
        <v>1564</v>
      </c>
      <c r="C858" t="s">
        <v>53</v>
      </c>
      <c r="D858">
        <v>5</v>
      </c>
      <c r="E858">
        <v>18</v>
      </c>
      <c r="F858">
        <v>2</v>
      </c>
      <c r="I858" t="s">
        <v>47</v>
      </c>
      <c r="J858" t="s">
        <v>1292</v>
      </c>
      <c r="M858" t="s">
        <v>47</v>
      </c>
    </row>
    <row r="859" spans="1:13" x14ac:dyDescent="0.35">
      <c r="A859" s="6">
        <v>45455</v>
      </c>
      <c r="B859" t="s">
        <v>388</v>
      </c>
      <c r="C859" t="s">
        <v>59</v>
      </c>
      <c r="D859">
        <v>0</v>
      </c>
      <c r="E859">
        <v>4</v>
      </c>
      <c r="F859">
        <v>2</v>
      </c>
      <c r="I859" t="s">
        <v>47</v>
      </c>
      <c r="M859" t="s">
        <v>47</v>
      </c>
    </row>
    <row r="860" spans="1:13" x14ac:dyDescent="0.35">
      <c r="A860" s="6">
        <v>45455</v>
      </c>
      <c r="B860" t="s">
        <v>1241</v>
      </c>
      <c r="C860" t="s">
        <v>55</v>
      </c>
      <c r="D860" t="s">
        <v>978</v>
      </c>
      <c r="E860">
        <v>20</v>
      </c>
      <c r="F860">
        <v>1</v>
      </c>
      <c r="H860" t="s">
        <v>47</v>
      </c>
      <c r="M860" t="s">
        <v>47</v>
      </c>
    </row>
    <row r="861" spans="1:13" x14ac:dyDescent="0.35">
      <c r="A861" s="6">
        <v>45455</v>
      </c>
      <c r="B861" t="s">
        <v>1468</v>
      </c>
      <c r="C861" t="s">
        <v>59</v>
      </c>
      <c r="D861">
        <v>1</v>
      </c>
      <c r="E861">
        <v>23</v>
      </c>
      <c r="F861">
        <v>2</v>
      </c>
      <c r="I861" t="s">
        <v>47</v>
      </c>
      <c r="J861" t="s">
        <v>360</v>
      </c>
      <c r="M861" t="s">
        <v>47</v>
      </c>
    </row>
    <row r="862" spans="1:13" x14ac:dyDescent="0.35">
      <c r="A862" s="6">
        <v>45455</v>
      </c>
      <c r="B862" t="s">
        <v>1565</v>
      </c>
      <c r="C862" t="s">
        <v>115</v>
      </c>
      <c r="D862">
        <v>10</v>
      </c>
      <c r="E862">
        <v>4</v>
      </c>
      <c r="F862">
        <v>2</v>
      </c>
      <c r="I862" t="s">
        <v>47</v>
      </c>
      <c r="J862" t="s">
        <v>1369</v>
      </c>
    </row>
    <row r="863" spans="1:13" x14ac:dyDescent="0.35">
      <c r="A863" s="6">
        <v>45455</v>
      </c>
      <c r="B863" t="s">
        <v>1566</v>
      </c>
      <c r="C863" t="s">
        <v>115</v>
      </c>
      <c r="D863">
        <v>7</v>
      </c>
      <c r="E863">
        <v>23</v>
      </c>
      <c r="F863">
        <v>3</v>
      </c>
      <c r="I863" t="s">
        <v>47</v>
      </c>
      <c r="J863" t="s">
        <v>48</v>
      </c>
    </row>
    <row r="864" spans="1:13" x14ac:dyDescent="0.35">
      <c r="A864" s="6">
        <v>45455</v>
      </c>
      <c r="B864" t="s">
        <v>138</v>
      </c>
      <c r="C864" t="s">
        <v>53</v>
      </c>
      <c r="D864">
        <v>5</v>
      </c>
      <c r="E864">
        <v>22</v>
      </c>
      <c r="F864">
        <v>2</v>
      </c>
      <c r="G864" t="s">
        <v>1332</v>
      </c>
      <c r="L864" t="s">
        <v>47</v>
      </c>
      <c r="M864" t="s">
        <v>47</v>
      </c>
    </row>
    <row r="865" spans="1:13" x14ac:dyDescent="0.35">
      <c r="A865" s="6">
        <v>45456</v>
      </c>
      <c r="B865" t="s">
        <v>1484</v>
      </c>
      <c r="C865" t="s">
        <v>1266</v>
      </c>
      <c r="D865" t="s">
        <v>573</v>
      </c>
      <c r="E865">
        <v>10</v>
      </c>
      <c r="F865">
        <v>3</v>
      </c>
      <c r="I865" t="s">
        <v>47</v>
      </c>
      <c r="J865" t="s">
        <v>48</v>
      </c>
      <c r="M865" t="s">
        <v>47</v>
      </c>
    </row>
    <row r="866" spans="1:13" x14ac:dyDescent="0.35">
      <c r="A866" s="6">
        <v>45456</v>
      </c>
      <c r="B866" t="s">
        <v>1590</v>
      </c>
      <c r="C866" t="s">
        <v>53</v>
      </c>
      <c r="D866">
        <v>6</v>
      </c>
      <c r="E866">
        <v>24</v>
      </c>
      <c r="F866">
        <v>2</v>
      </c>
      <c r="I866" t="s">
        <v>47</v>
      </c>
      <c r="J866" t="s">
        <v>48</v>
      </c>
      <c r="M866" t="s">
        <v>47</v>
      </c>
    </row>
    <row r="867" spans="1:13" x14ac:dyDescent="0.35">
      <c r="A867" s="6">
        <v>45456</v>
      </c>
      <c r="B867" t="s">
        <v>1591</v>
      </c>
      <c r="C867" t="s">
        <v>59</v>
      </c>
      <c r="D867">
        <v>2</v>
      </c>
      <c r="E867">
        <v>7</v>
      </c>
      <c r="F867">
        <v>3</v>
      </c>
      <c r="I867" t="s">
        <v>47</v>
      </c>
      <c r="J867" t="s">
        <v>48</v>
      </c>
    </row>
    <row r="868" spans="1:13" x14ac:dyDescent="0.35">
      <c r="A868" s="6">
        <v>45456</v>
      </c>
      <c r="B868" t="s">
        <v>1117</v>
      </c>
      <c r="C868" t="s">
        <v>59</v>
      </c>
      <c r="D868">
        <v>3</v>
      </c>
      <c r="E868">
        <v>16</v>
      </c>
      <c r="F868">
        <v>3</v>
      </c>
      <c r="I868" t="s">
        <v>47</v>
      </c>
      <c r="J868" t="s">
        <v>48</v>
      </c>
    </row>
    <row r="869" spans="1:13" x14ac:dyDescent="0.35">
      <c r="A869" s="6">
        <v>45456</v>
      </c>
      <c r="B869" t="s">
        <v>1117</v>
      </c>
      <c r="C869" t="s">
        <v>59</v>
      </c>
      <c r="D869">
        <v>3</v>
      </c>
      <c r="E869">
        <v>17</v>
      </c>
      <c r="F869">
        <v>3</v>
      </c>
      <c r="I869" t="s">
        <v>47</v>
      </c>
      <c r="J869" t="s">
        <v>48</v>
      </c>
    </row>
    <row r="870" spans="1:13" x14ac:dyDescent="0.35">
      <c r="A870" s="6">
        <v>45456</v>
      </c>
      <c r="B870" t="s">
        <v>1592</v>
      </c>
      <c r="C870" t="s">
        <v>53</v>
      </c>
      <c r="D870" t="s">
        <v>737</v>
      </c>
      <c r="E870">
        <v>6</v>
      </c>
      <c r="F870">
        <v>2</v>
      </c>
      <c r="I870" t="s">
        <v>47</v>
      </c>
      <c r="J870" t="s">
        <v>48</v>
      </c>
    </row>
    <row r="871" spans="1:13" x14ac:dyDescent="0.35">
      <c r="A871" s="6">
        <v>45456</v>
      </c>
      <c r="B871" t="s">
        <v>61</v>
      </c>
      <c r="C871" t="s">
        <v>55</v>
      </c>
      <c r="D871" t="s">
        <v>1255</v>
      </c>
      <c r="E871">
        <v>7</v>
      </c>
      <c r="F871">
        <v>1</v>
      </c>
      <c r="I871" t="s">
        <v>47</v>
      </c>
      <c r="J871" t="s">
        <v>48</v>
      </c>
      <c r="M871" t="s">
        <v>47</v>
      </c>
    </row>
    <row r="872" spans="1:13" x14ac:dyDescent="0.35">
      <c r="A872" s="6">
        <v>45456</v>
      </c>
      <c r="B872" t="s">
        <v>409</v>
      </c>
      <c r="C872" t="s">
        <v>115</v>
      </c>
      <c r="D872">
        <v>7</v>
      </c>
      <c r="E872">
        <v>15</v>
      </c>
      <c r="F872">
        <v>1</v>
      </c>
      <c r="G872" t="s">
        <v>32</v>
      </c>
      <c r="M872" t="s">
        <v>47</v>
      </c>
    </row>
    <row r="873" spans="1:13" x14ac:dyDescent="0.35">
      <c r="A873" s="6">
        <v>45456</v>
      </c>
      <c r="B873" t="s">
        <v>1593</v>
      </c>
      <c r="C873" t="s">
        <v>64</v>
      </c>
      <c r="D873" t="s">
        <v>564</v>
      </c>
      <c r="E873">
        <v>10</v>
      </c>
      <c r="F873">
        <v>4</v>
      </c>
      <c r="I873" t="s">
        <v>47</v>
      </c>
      <c r="J873" t="s">
        <v>48</v>
      </c>
      <c r="M873" t="s">
        <v>47</v>
      </c>
    </row>
    <row r="874" spans="1:13" x14ac:dyDescent="0.35">
      <c r="A874" s="6">
        <v>45456</v>
      </c>
      <c r="B874" t="s">
        <v>1596</v>
      </c>
      <c r="C874" t="s">
        <v>50</v>
      </c>
      <c r="D874">
        <v>7</v>
      </c>
      <c r="E874">
        <v>16</v>
      </c>
      <c r="F874">
        <v>2</v>
      </c>
      <c r="G874" t="s">
        <v>32</v>
      </c>
      <c r="M874" t="s">
        <v>47</v>
      </c>
    </row>
    <row r="875" spans="1:13" x14ac:dyDescent="0.35">
      <c r="A875" s="6">
        <v>45457</v>
      </c>
      <c r="B875" t="s">
        <v>1551</v>
      </c>
      <c r="C875" t="s">
        <v>59</v>
      </c>
      <c r="D875">
        <v>2</v>
      </c>
      <c r="E875">
        <v>24</v>
      </c>
      <c r="F875">
        <v>3</v>
      </c>
      <c r="G875" t="s">
        <v>34</v>
      </c>
      <c r="L875" t="s">
        <v>47</v>
      </c>
      <c r="M875" t="s">
        <v>47</v>
      </c>
    </row>
    <row r="876" spans="1:13" x14ac:dyDescent="0.35">
      <c r="A876" s="6">
        <v>45457</v>
      </c>
      <c r="B876" t="s">
        <v>1594</v>
      </c>
      <c r="C876" t="s">
        <v>59</v>
      </c>
      <c r="D876">
        <v>3</v>
      </c>
      <c r="E876">
        <v>9</v>
      </c>
      <c r="F876">
        <v>4</v>
      </c>
      <c r="I876" t="s">
        <v>47</v>
      </c>
      <c r="J876" t="s">
        <v>48</v>
      </c>
    </row>
    <row r="877" spans="1:13" x14ac:dyDescent="0.35">
      <c r="A877" s="6">
        <v>45457</v>
      </c>
      <c r="B877" t="s">
        <v>1595</v>
      </c>
      <c r="C877" t="s">
        <v>59</v>
      </c>
      <c r="D877">
        <v>2</v>
      </c>
      <c r="E877">
        <v>22</v>
      </c>
      <c r="F877">
        <v>4</v>
      </c>
      <c r="I877" t="s">
        <v>47</v>
      </c>
      <c r="J877" t="s">
        <v>48</v>
      </c>
      <c r="M877" t="s">
        <v>47</v>
      </c>
    </row>
    <row r="878" spans="1:13" x14ac:dyDescent="0.35">
      <c r="A878" s="6">
        <v>45460</v>
      </c>
      <c r="B878" t="s">
        <v>650</v>
      </c>
      <c r="C878" t="s">
        <v>284</v>
      </c>
      <c r="D878">
        <v>5</v>
      </c>
      <c r="E878">
        <v>17</v>
      </c>
      <c r="F878">
        <v>3</v>
      </c>
      <c r="I878" t="s">
        <v>47</v>
      </c>
      <c r="J878" t="s">
        <v>48</v>
      </c>
      <c r="M878" t="s">
        <v>47</v>
      </c>
    </row>
    <row r="879" spans="1:13" x14ac:dyDescent="0.35">
      <c r="A879" s="6">
        <v>45460</v>
      </c>
      <c r="B879" t="s">
        <v>247</v>
      </c>
      <c r="C879" t="s">
        <v>115</v>
      </c>
      <c r="D879">
        <v>10</v>
      </c>
      <c r="E879">
        <v>8</v>
      </c>
      <c r="F879">
        <v>1</v>
      </c>
      <c r="I879" t="s">
        <v>47</v>
      </c>
      <c r="J879" t="s">
        <v>48</v>
      </c>
      <c r="M879" t="s">
        <v>47</v>
      </c>
    </row>
    <row r="880" spans="1:13" x14ac:dyDescent="0.35">
      <c r="A880" s="6">
        <v>45460</v>
      </c>
      <c r="B880" t="s">
        <v>1506</v>
      </c>
      <c r="C880" t="s">
        <v>115</v>
      </c>
      <c r="D880">
        <v>8</v>
      </c>
      <c r="E880">
        <v>20</v>
      </c>
      <c r="F880">
        <v>2</v>
      </c>
      <c r="I880" t="s">
        <v>47</v>
      </c>
      <c r="J880" t="s">
        <v>48</v>
      </c>
      <c r="M880" t="s">
        <v>47</v>
      </c>
    </row>
    <row r="881" spans="1:13" x14ac:dyDescent="0.35">
      <c r="A881" s="6">
        <v>45460</v>
      </c>
      <c r="B881" t="s">
        <v>1589</v>
      </c>
      <c r="C881" t="s">
        <v>64</v>
      </c>
      <c r="D881" t="s">
        <v>596</v>
      </c>
      <c r="E881">
        <v>8</v>
      </c>
      <c r="F881">
        <v>3</v>
      </c>
      <c r="I881" t="s">
        <v>47</v>
      </c>
      <c r="J881" t="s">
        <v>48</v>
      </c>
      <c r="M881" t="s">
        <v>47</v>
      </c>
    </row>
    <row r="882" spans="1:13" x14ac:dyDescent="0.35">
      <c r="A882" s="6">
        <v>45461</v>
      </c>
      <c r="B882" t="s">
        <v>1587</v>
      </c>
      <c r="C882" t="s">
        <v>55</v>
      </c>
      <c r="D882" t="s">
        <v>1004</v>
      </c>
      <c r="E882">
        <v>14</v>
      </c>
      <c r="F882">
        <v>1</v>
      </c>
      <c r="I882" t="s">
        <v>47</v>
      </c>
      <c r="J882" t="s">
        <v>48</v>
      </c>
      <c r="M882" t="s">
        <v>47</v>
      </c>
    </row>
    <row r="883" spans="1:13" x14ac:dyDescent="0.35">
      <c r="A883" s="6">
        <v>45461</v>
      </c>
      <c r="B883" t="s">
        <v>1588</v>
      </c>
      <c r="C883" t="s">
        <v>115</v>
      </c>
      <c r="D883" t="s">
        <v>334</v>
      </c>
      <c r="E883">
        <v>5</v>
      </c>
      <c r="F883">
        <v>4</v>
      </c>
      <c r="I883" t="s">
        <v>47</v>
      </c>
      <c r="J883" t="s">
        <v>48</v>
      </c>
    </row>
    <row r="884" spans="1:13" x14ac:dyDescent="0.35">
      <c r="A884" s="6">
        <v>45461</v>
      </c>
      <c r="B884" t="s">
        <v>362</v>
      </c>
      <c r="C884" t="s">
        <v>115</v>
      </c>
      <c r="D884">
        <v>8</v>
      </c>
      <c r="E884">
        <v>19</v>
      </c>
      <c r="F884">
        <v>2</v>
      </c>
      <c r="I884" t="s">
        <v>47</v>
      </c>
      <c r="J884" t="s">
        <v>48</v>
      </c>
    </row>
    <row r="885" spans="1:13" x14ac:dyDescent="0.35">
      <c r="A885" s="6">
        <v>45461</v>
      </c>
      <c r="B885" t="s">
        <v>362</v>
      </c>
      <c r="C885" t="s">
        <v>115</v>
      </c>
      <c r="D885">
        <v>8</v>
      </c>
      <c r="E885">
        <v>19</v>
      </c>
      <c r="F885">
        <v>2</v>
      </c>
      <c r="I885" t="s">
        <v>47</v>
      </c>
      <c r="J885" t="s">
        <v>48</v>
      </c>
    </row>
    <row r="886" spans="1:13" x14ac:dyDescent="0.35">
      <c r="A886" s="6">
        <v>45461</v>
      </c>
      <c r="B886" t="s">
        <v>501</v>
      </c>
      <c r="C886" t="s">
        <v>74</v>
      </c>
      <c r="D886">
        <v>10</v>
      </c>
      <c r="E886">
        <v>23</v>
      </c>
      <c r="F886">
        <v>1</v>
      </c>
      <c r="I886" t="s">
        <v>47</v>
      </c>
      <c r="J886" t="s">
        <v>48</v>
      </c>
    </row>
    <row r="887" spans="1:13" x14ac:dyDescent="0.35">
      <c r="A887" s="6">
        <v>45461</v>
      </c>
      <c r="B887" t="s">
        <v>1187</v>
      </c>
      <c r="C887" t="s">
        <v>53</v>
      </c>
      <c r="D887">
        <v>6</v>
      </c>
      <c r="E887">
        <v>21</v>
      </c>
      <c r="F887">
        <v>2</v>
      </c>
      <c r="I887" t="s">
        <v>47</v>
      </c>
      <c r="J887" t="s">
        <v>48</v>
      </c>
    </row>
    <row r="888" spans="1:13" x14ac:dyDescent="0.35">
      <c r="A888" s="6">
        <v>45461</v>
      </c>
      <c r="B888" t="s">
        <v>1187</v>
      </c>
      <c r="C888" t="s">
        <v>53</v>
      </c>
      <c r="D888">
        <v>6</v>
      </c>
      <c r="E888">
        <v>25</v>
      </c>
      <c r="F888">
        <v>2</v>
      </c>
      <c r="I888" t="s">
        <v>47</v>
      </c>
      <c r="J888" t="s">
        <v>48</v>
      </c>
    </row>
    <row r="889" spans="1:13" x14ac:dyDescent="0.35">
      <c r="A889" s="6">
        <v>45462</v>
      </c>
      <c r="B889" t="s">
        <v>1113</v>
      </c>
      <c r="C889" t="s">
        <v>55</v>
      </c>
      <c r="D889" t="s">
        <v>158</v>
      </c>
      <c r="E889">
        <v>5</v>
      </c>
      <c r="F889">
        <v>4</v>
      </c>
      <c r="I889" t="s">
        <v>47</v>
      </c>
      <c r="J889" t="s">
        <v>48</v>
      </c>
    </row>
    <row r="890" spans="1:13" x14ac:dyDescent="0.35">
      <c r="A890" s="6">
        <v>45462</v>
      </c>
      <c r="B890" t="s">
        <v>1583</v>
      </c>
      <c r="C890" t="s">
        <v>53</v>
      </c>
      <c r="D890">
        <v>5</v>
      </c>
      <c r="E890">
        <v>28</v>
      </c>
      <c r="F890">
        <v>2</v>
      </c>
      <c r="I890" t="s">
        <v>47</v>
      </c>
      <c r="J890" t="s">
        <v>450</v>
      </c>
    </row>
    <row r="891" spans="1:13" x14ac:dyDescent="0.35">
      <c r="A891" s="6">
        <v>45462</v>
      </c>
      <c r="B891" t="s">
        <v>1584</v>
      </c>
      <c r="C891" t="s">
        <v>53</v>
      </c>
      <c r="E891">
        <v>32</v>
      </c>
      <c r="F891">
        <v>2</v>
      </c>
      <c r="H891" t="s">
        <v>47</v>
      </c>
    </row>
    <row r="892" spans="1:13" x14ac:dyDescent="0.35">
      <c r="A892" s="6">
        <v>45462</v>
      </c>
      <c r="B892" t="s">
        <v>1584</v>
      </c>
      <c r="C892" t="s">
        <v>53</v>
      </c>
      <c r="E892">
        <v>25</v>
      </c>
      <c r="F892">
        <v>2</v>
      </c>
      <c r="H892" t="s">
        <v>47</v>
      </c>
    </row>
    <row r="893" spans="1:13" x14ac:dyDescent="0.35">
      <c r="A893" s="6">
        <v>45462</v>
      </c>
      <c r="B893" t="s">
        <v>275</v>
      </c>
      <c r="C893" t="s">
        <v>115</v>
      </c>
      <c r="D893">
        <v>8</v>
      </c>
      <c r="E893">
        <v>25</v>
      </c>
      <c r="F893">
        <v>2</v>
      </c>
      <c r="I893" t="s">
        <v>47</v>
      </c>
      <c r="J893" t="s">
        <v>48</v>
      </c>
    </row>
    <row r="894" spans="1:13" x14ac:dyDescent="0.35">
      <c r="A894" s="6">
        <v>45462</v>
      </c>
      <c r="B894" t="s">
        <v>1585</v>
      </c>
      <c r="C894" t="s">
        <v>64</v>
      </c>
      <c r="D894" t="s">
        <v>585</v>
      </c>
      <c r="E894">
        <v>9</v>
      </c>
      <c r="F894">
        <v>2</v>
      </c>
      <c r="I894" t="s">
        <v>47</v>
      </c>
      <c r="J894" t="s">
        <v>48</v>
      </c>
      <c r="M894" t="s">
        <v>47</v>
      </c>
    </row>
    <row r="895" spans="1:13" x14ac:dyDescent="0.35">
      <c r="A895" s="6">
        <v>45462</v>
      </c>
      <c r="B895" t="s">
        <v>1586</v>
      </c>
      <c r="C895" t="s">
        <v>50</v>
      </c>
      <c r="D895" t="s">
        <v>390</v>
      </c>
      <c r="E895">
        <v>15</v>
      </c>
      <c r="F895">
        <v>1</v>
      </c>
      <c r="I895" t="s">
        <v>47</v>
      </c>
      <c r="J895" t="s">
        <v>48</v>
      </c>
    </row>
    <row r="896" spans="1:13" x14ac:dyDescent="0.35">
      <c r="A896" s="6">
        <v>45463</v>
      </c>
      <c r="B896" t="s">
        <v>1468</v>
      </c>
      <c r="C896" t="s">
        <v>53</v>
      </c>
      <c r="D896">
        <v>4</v>
      </c>
      <c r="E896">
        <v>26</v>
      </c>
      <c r="F896">
        <v>2</v>
      </c>
      <c r="G896" t="s">
        <v>35</v>
      </c>
      <c r="L896" t="s">
        <v>47</v>
      </c>
      <c r="M896" t="s">
        <v>47</v>
      </c>
    </row>
    <row r="897" spans="1:13" x14ac:dyDescent="0.35">
      <c r="A897" s="6">
        <v>45463</v>
      </c>
      <c r="B897" t="s">
        <v>1599</v>
      </c>
      <c r="C897" t="s">
        <v>115</v>
      </c>
      <c r="D897" t="s">
        <v>334</v>
      </c>
      <c r="E897">
        <v>25</v>
      </c>
      <c r="F897">
        <v>4</v>
      </c>
      <c r="I897" t="s">
        <v>47</v>
      </c>
      <c r="J897" t="s">
        <v>48</v>
      </c>
    </row>
    <row r="898" spans="1:13" x14ac:dyDescent="0.35">
      <c r="A898" s="6">
        <v>45463</v>
      </c>
      <c r="B898" t="s">
        <v>1599</v>
      </c>
      <c r="C898" t="s">
        <v>115</v>
      </c>
      <c r="D898" t="s">
        <v>334</v>
      </c>
      <c r="E898">
        <v>25</v>
      </c>
      <c r="F898">
        <v>4</v>
      </c>
      <c r="I898" t="s">
        <v>47</v>
      </c>
      <c r="J898" t="s">
        <v>48</v>
      </c>
    </row>
    <row r="899" spans="1:13" x14ac:dyDescent="0.35">
      <c r="A899" s="6">
        <v>45464</v>
      </c>
      <c r="B899" t="s">
        <v>388</v>
      </c>
      <c r="C899" t="s">
        <v>53</v>
      </c>
      <c r="D899">
        <v>4</v>
      </c>
      <c r="E899">
        <v>23</v>
      </c>
      <c r="F899">
        <v>2</v>
      </c>
      <c r="G899" t="s">
        <v>1400</v>
      </c>
      <c r="L899" t="s">
        <v>47</v>
      </c>
      <c r="M899" t="s">
        <v>47</v>
      </c>
    </row>
    <row r="900" spans="1:13" x14ac:dyDescent="0.35">
      <c r="A900" s="6">
        <v>45464</v>
      </c>
      <c r="B900" t="s">
        <v>1597</v>
      </c>
      <c r="C900" t="s">
        <v>1266</v>
      </c>
      <c r="D900" t="s">
        <v>1278</v>
      </c>
      <c r="E900">
        <v>9</v>
      </c>
      <c r="F900">
        <v>1</v>
      </c>
      <c r="I900" t="s">
        <v>47</v>
      </c>
      <c r="J900" t="s">
        <v>48</v>
      </c>
    </row>
    <row r="901" spans="1:13" x14ac:dyDescent="0.35">
      <c r="A901" s="6">
        <v>45464</v>
      </c>
      <c r="B901" t="s">
        <v>388</v>
      </c>
      <c r="C901" t="s">
        <v>53</v>
      </c>
      <c r="D901">
        <v>4</v>
      </c>
      <c r="E901">
        <v>23</v>
      </c>
      <c r="F901">
        <v>2</v>
      </c>
      <c r="I901" t="s">
        <v>47</v>
      </c>
      <c r="J901" t="s">
        <v>48</v>
      </c>
      <c r="M901" t="s">
        <v>47</v>
      </c>
    </row>
    <row r="902" spans="1:13" x14ac:dyDescent="0.35">
      <c r="A902" s="6">
        <v>45464</v>
      </c>
      <c r="B902" t="s">
        <v>547</v>
      </c>
      <c r="C902" t="s">
        <v>59</v>
      </c>
      <c r="D902">
        <v>3</v>
      </c>
      <c r="E902">
        <v>27</v>
      </c>
      <c r="F902">
        <v>2</v>
      </c>
      <c r="I902" t="s">
        <v>47</v>
      </c>
      <c r="J902" t="s">
        <v>48</v>
      </c>
    </row>
    <row r="903" spans="1:13" x14ac:dyDescent="0.35">
      <c r="A903" s="6">
        <v>45464</v>
      </c>
      <c r="B903" t="s">
        <v>547</v>
      </c>
      <c r="C903" t="s">
        <v>59</v>
      </c>
      <c r="D903">
        <v>3</v>
      </c>
      <c r="E903">
        <v>27</v>
      </c>
      <c r="F903">
        <v>2</v>
      </c>
      <c r="I903" t="s">
        <v>47</v>
      </c>
      <c r="J903" t="s">
        <v>48</v>
      </c>
    </row>
    <row r="904" spans="1:13" x14ac:dyDescent="0.35">
      <c r="A904" s="6">
        <v>45464</v>
      </c>
      <c r="B904" t="s">
        <v>969</v>
      </c>
      <c r="C904" t="s">
        <v>53</v>
      </c>
      <c r="D904">
        <v>4</v>
      </c>
      <c r="E904">
        <v>21</v>
      </c>
      <c r="F904">
        <v>3</v>
      </c>
      <c r="I904" t="s">
        <v>47</v>
      </c>
      <c r="J904" t="s">
        <v>48</v>
      </c>
      <c r="M904" t="s">
        <v>47</v>
      </c>
    </row>
    <row r="905" spans="1:13" x14ac:dyDescent="0.35">
      <c r="A905" s="6">
        <v>45464</v>
      </c>
      <c r="B905" t="s">
        <v>1598</v>
      </c>
      <c r="C905" t="s">
        <v>64</v>
      </c>
      <c r="D905" t="s">
        <v>585</v>
      </c>
      <c r="E905">
        <v>13</v>
      </c>
      <c r="F905">
        <v>2</v>
      </c>
      <c r="I905" t="s">
        <v>47</v>
      </c>
      <c r="J905" t="s">
        <v>48</v>
      </c>
      <c r="M905" t="s">
        <v>47</v>
      </c>
    </row>
    <row r="906" spans="1:13" x14ac:dyDescent="0.35">
      <c r="A906" s="6">
        <v>45464</v>
      </c>
      <c r="B906" t="s">
        <v>374</v>
      </c>
      <c r="C906" t="s">
        <v>115</v>
      </c>
      <c r="D906" s="11" t="s">
        <v>353</v>
      </c>
      <c r="E906">
        <v>2</v>
      </c>
      <c r="F906">
        <v>2</v>
      </c>
      <c r="I906" t="s">
        <v>47</v>
      </c>
      <c r="J906" t="s">
        <v>48</v>
      </c>
      <c r="M906" t="s">
        <v>47</v>
      </c>
    </row>
    <row r="907" spans="1:13" x14ac:dyDescent="0.35">
      <c r="A907" s="6">
        <v>45467</v>
      </c>
      <c r="B907" t="s">
        <v>1600</v>
      </c>
      <c r="C907" t="s">
        <v>115</v>
      </c>
      <c r="D907">
        <v>8</v>
      </c>
      <c r="E907">
        <v>21</v>
      </c>
      <c r="F907">
        <v>2</v>
      </c>
      <c r="I907" t="s">
        <v>47</v>
      </c>
      <c r="J907" t="s">
        <v>48</v>
      </c>
    </row>
    <row r="908" spans="1:13" x14ac:dyDescent="0.35">
      <c r="A908" s="6">
        <v>45467</v>
      </c>
      <c r="B908" t="s">
        <v>1601</v>
      </c>
      <c r="C908" t="s">
        <v>115</v>
      </c>
      <c r="D908">
        <v>9</v>
      </c>
      <c r="E908">
        <v>3</v>
      </c>
      <c r="F908">
        <v>2</v>
      </c>
      <c r="I908" t="s">
        <v>47</v>
      </c>
      <c r="J908" t="s">
        <v>48</v>
      </c>
    </row>
    <row r="909" spans="1:13" x14ac:dyDescent="0.35">
      <c r="A909" s="6">
        <v>45467</v>
      </c>
      <c r="B909" t="s">
        <v>85</v>
      </c>
      <c r="C909" t="s">
        <v>55</v>
      </c>
      <c r="D909" t="s">
        <v>158</v>
      </c>
      <c r="E909">
        <v>4</v>
      </c>
      <c r="F909">
        <v>2</v>
      </c>
      <c r="I909" t="s">
        <v>47</v>
      </c>
      <c r="J909" t="s">
        <v>48</v>
      </c>
      <c r="M909" t="s">
        <v>47</v>
      </c>
    </row>
    <row r="910" spans="1:13" x14ac:dyDescent="0.35">
      <c r="A910" s="6">
        <v>45467</v>
      </c>
      <c r="B910" t="s">
        <v>1043</v>
      </c>
      <c r="C910" t="s">
        <v>59</v>
      </c>
      <c r="D910">
        <v>0</v>
      </c>
      <c r="E910">
        <v>20</v>
      </c>
      <c r="F910">
        <v>2</v>
      </c>
      <c r="I910" t="s">
        <v>47</v>
      </c>
      <c r="J910" t="s">
        <v>48</v>
      </c>
    </row>
    <row r="911" spans="1:13" x14ac:dyDescent="0.35">
      <c r="A911" s="6">
        <v>45467</v>
      </c>
      <c r="B911" t="s">
        <v>1043</v>
      </c>
      <c r="C911" t="s">
        <v>59</v>
      </c>
      <c r="D911">
        <v>0</v>
      </c>
      <c r="E911">
        <v>20</v>
      </c>
      <c r="F911">
        <v>2</v>
      </c>
      <c r="I911" t="s">
        <v>47</v>
      </c>
      <c r="J911" t="s">
        <v>48</v>
      </c>
    </row>
    <row r="912" spans="1:13" x14ac:dyDescent="0.35">
      <c r="A912" s="6">
        <v>45468</v>
      </c>
      <c r="B912" t="s">
        <v>374</v>
      </c>
      <c r="C912" t="s">
        <v>53</v>
      </c>
      <c r="D912">
        <v>4</v>
      </c>
      <c r="E912">
        <v>9</v>
      </c>
      <c r="F912">
        <v>2</v>
      </c>
      <c r="I912" t="s">
        <v>47</v>
      </c>
      <c r="J912" t="s">
        <v>48</v>
      </c>
      <c r="M912" t="s">
        <v>47</v>
      </c>
    </row>
    <row r="913" spans="1:13" x14ac:dyDescent="0.35">
      <c r="A913" s="6">
        <v>45468</v>
      </c>
      <c r="B913" t="s">
        <v>99</v>
      </c>
      <c r="C913" t="s">
        <v>59</v>
      </c>
      <c r="D913" t="s">
        <v>563</v>
      </c>
      <c r="E913">
        <v>26</v>
      </c>
      <c r="F913">
        <v>3</v>
      </c>
      <c r="I913" t="s">
        <v>47</v>
      </c>
      <c r="J913" t="s">
        <v>48</v>
      </c>
      <c r="M913" t="s">
        <v>47</v>
      </c>
    </row>
    <row r="914" spans="1:13" x14ac:dyDescent="0.35">
      <c r="A914" s="6">
        <v>45468</v>
      </c>
      <c r="B914" t="s">
        <v>350</v>
      </c>
      <c r="C914" t="s">
        <v>59</v>
      </c>
      <c r="D914">
        <v>3</v>
      </c>
      <c r="E914">
        <v>30</v>
      </c>
      <c r="F914">
        <v>2</v>
      </c>
      <c r="I914" t="s">
        <v>47</v>
      </c>
      <c r="J914" t="s">
        <v>705</v>
      </c>
    </row>
    <row r="915" spans="1:13" x14ac:dyDescent="0.35">
      <c r="A915" s="6">
        <v>45468</v>
      </c>
      <c r="B915" t="s">
        <v>350</v>
      </c>
      <c r="C915" t="s">
        <v>59</v>
      </c>
      <c r="D915">
        <v>3</v>
      </c>
      <c r="E915">
        <v>30</v>
      </c>
      <c r="F915">
        <v>2</v>
      </c>
      <c r="I915" t="s">
        <v>47</v>
      </c>
      <c r="J915" t="s">
        <v>705</v>
      </c>
    </row>
    <row r="916" spans="1:13" x14ac:dyDescent="0.35">
      <c r="A916" s="6">
        <v>45468</v>
      </c>
      <c r="B916" t="s">
        <v>1137</v>
      </c>
      <c r="C916" t="s">
        <v>115</v>
      </c>
      <c r="D916" t="s">
        <v>1247</v>
      </c>
      <c r="E916">
        <v>10</v>
      </c>
      <c r="F916">
        <v>7</v>
      </c>
      <c r="I916" t="s">
        <v>47</v>
      </c>
      <c r="J916" t="s">
        <v>48</v>
      </c>
    </row>
    <row r="917" spans="1:13" x14ac:dyDescent="0.35">
      <c r="A917" s="6">
        <v>45468</v>
      </c>
      <c r="B917" t="s">
        <v>461</v>
      </c>
      <c r="C917" t="s">
        <v>53</v>
      </c>
      <c r="D917">
        <v>6</v>
      </c>
      <c r="E917">
        <v>20</v>
      </c>
      <c r="F917">
        <v>1</v>
      </c>
      <c r="I917" t="s">
        <v>47</v>
      </c>
      <c r="J917" t="s">
        <v>48</v>
      </c>
      <c r="M917" t="s">
        <v>47</v>
      </c>
    </row>
    <row r="918" spans="1:13" x14ac:dyDescent="0.35">
      <c r="A918" s="6">
        <v>45468</v>
      </c>
      <c r="B918" t="s">
        <v>461</v>
      </c>
      <c r="C918" t="s">
        <v>53</v>
      </c>
      <c r="D918">
        <v>6</v>
      </c>
      <c r="E918">
        <v>20</v>
      </c>
      <c r="F918">
        <v>1</v>
      </c>
      <c r="I918" t="s">
        <v>47</v>
      </c>
      <c r="J918" t="s">
        <v>48</v>
      </c>
      <c r="M918" t="s">
        <v>47</v>
      </c>
    </row>
    <row r="919" spans="1:13" x14ac:dyDescent="0.35">
      <c r="A919" s="6">
        <v>45468</v>
      </c>
      <c r="B919" t="s">
        <v>1607</v>
      </c>
      <c r="C919" t="s">
        <v>115</v>
      </c>
      <c r="D919">
        <v>8</v>
      </c>
      <c r="E919">
        <v>18</v>
      </c>
      <c r="F919">
        <v>2</v>
      </c>
      <c r="I919" t="s">
        <v>47</v>
      </c>
      <c r="J919" t="s">
        <v>1608</v>
      </c>
    </row>
    <row r="920" spans="1:13" x14ac:dyDescent="0.35">
      <c r="A920" s="6">
        <v>45468</v>
      </c>
      <c r="B920" t="s">
        <v>259</v>
      </c>
      <c r="C920" t="s">
        <v>115</v>
      </c>
      <c r="D920">
        <v>6</v>
      </c>
      <c r="E920">
        <v>18</v>
      </c>
      <c r="F920">
        <v>1</v>
      </c>
      <c r="I920" t="s">
        <v>47</v>
      </c>
      <c r="J920" t="s">
        <v>48</v>
      </c>
      <c r="M920" t="s">
        <v>47</v>
      </c>
    </row>
    <row r="921" spans="1:13" x14ac:dyDescent="0.35">
      <c r="A921" s="6">
        <v>45469</v>
      </c>
      <c r="B921" t="s">
        <v>1265</v>
      </c>
      <c r="C921" t="s">
        <v>53</v>
      </c>
      <c r="D921" t="s">
        <v>1247</v>
      </c>
      <c r="E921">
        <v>7</v>
      </c>
      <c r="F921">
        <v>2</v>
      </c>
      <c r="G921" t="s">
        <v>1248</v>
      </c>
      <c r="K921" t="s">
        <v>47</v>
      </c>
      <c r="L921" t="s">
        <v>47</v>
      </c>
      <c r="M921" t="s">
        <v>47</v>
      </c>
    </row>
    <row r="922" spans="1:13" x14ac:dyDescent="0.35">
      <c r="A922" s="6">
        <v>45469</v>
      </c>
      <c r="B922" t="s">
        <v>1602</v>
      </c>
      <c r="C922" t="s">
        <v>64</v>
      </c>
      <c r="D922" t="s">
        <v>585</v>
      </c>
      <c r="E922">
        <v>9</v>
      </c>
      <c r="F922">
        <v>3</v>
      </c>
      <c r="I922" t="s">
        <v>47</v>
      </c>
      <c r="J922" t="s">
        <v>48</v>
      </c>
      <c r="M922" t="s">
        <v>47</v>
      </c>
    </row>
    <row r="923" spans="1:13" x14ac:dyDescent="0.35">
      <c r="A923" s="6">
        <v>45469</v>
      </c>
      <c r="B923" t="s">
        <v>1391</v>
      </c>
      <c r="C923" t="s">
        <v>64</v>
      </c>
      <c r="D923" t="s">
        <v>585</v>
      </c>
      <c r="E923">
        <v>4</v>
      </c>
      <c r="F923">
        <v>1</v>
      </c>
      <c r="I923" t="s">
        <v>47</v>
      </c>
      <c r="J923" t="s">
        <v>48</v>
      </c>
      <c r="M923" t="s">
        <v>47</v>
      </c>
    </row>
    <row r="924" spans="1:13" x14ac:dyDescent="0.35">
      <c r="A924" s="6">
        <v>45469</v>
      </c>
      <c r="B924" t="s">
        <v>1603</v>
      </c>
      <c r="C924" t="s">
        <v>59</v>
      </c>
      <c r="D924">
        <v>2</v>
      </c>
      <c r="E924">
        <v>16</v>
      </c>
      <c r="F924">
        <v>2</v>
      </c>
      <c r="I924" t="s">
        <v>47</v>
      </c>
      <c r="J924" t="s">
        <v>360</v>
      </c>
    </row>
    <row r="925" spans="1:13" x14ac:dyDescent="0.35">
      <c r="A925" s="6">
        <v>45469</v>
      </c>
      <c r="B925" t="s">
        <v>1603</v>
      </c>
      <c r="C925" t="s">
        <v>59</v>
      </c>
      <c r="D925">
        <v>2</v>
      </c>
      <c r="E925">
        <v>16</v>
      </c>
      <c r="F925">
        <v>2</v>
      </c>
      <c r="I925" t="s">
        <v>47</v>
      </c>
      <c r="J925" t="s">
        <v>705</v>
      </c>
    </row>
    <row r="926" spans="1:13" x14ac:dyDescent="0.35">
      <c r="A926" s="6">
        <v>45469</v>
      </c>
      <c r="B926" t="s">
        <v>1603</v>
      </c>
      <c r="C926" t="s">
        <v>59</v>
      </c>
      <c r="D926">
        <v>0</v>
      </c>
      <c r="E926">
        <v>28</v>
      </c>
      <c r="F926">
        <v>3</v>
      </c>
      <c r="I926" t="s">
        <v>47</v>
      </c>
      <c r="J926" t="s">
        <v>48</v>
      </c>
    </row>
    <row r="927" spans="1:13" x14ac:dyDescent="0.35">
      <c r="A927" s="6">
        <v>45469</v>
      </c>
      <c r="B927" t="s">
        <v>1603</v>
      </c>
      <c r="C927" t="s">
        <v>59</v>
      </c>
      <c r="D927">
        <v>1</v>
      </c>
      <c r="E927">
        <v>21</v>
      </c>
      <c r="F927">
        <v>3</v>
      </c>
      <c r="I927" t="s">
        <v>47</v>
      </c>
      <c r="J927" t="s">
        <v>48</v>
      </c>
    </row>
    <row r="928" spans="1:13" x14ac:dyDescent="0.35">
      <c r="A928" s="6">
        <v>45469</v>
      </c>
      <c r="B928" t="s">
        <v>1603</v>
      </c>
      <c r="C928" t="s">
        <v>1266</v>
      </c>
      <c r="D928" t="s">
        <v>1604</v>
      </c>
      <c r="E928">
        <v>29</v>
      </c>
      <c r="F928">
        <v>3</v>
      </c>
      <c r="I928" t="s">
        <v>47</v>
      </c>
      <c r="J928" t="s">
        <v>48</v>
      </c>
    </row>
    <row r="929" spans="1:13" x14ac:dyDescent="0.35">
      <c r="A929" s="6">
        <v>45469</v>
      </c>
      <c r="B929" t="s">
        <v>1492</v>
      </c>
      <c r="C929" t="s">
        <v>1266</v>
      </c>
      <c r="D929" t="s">
        <v>1493</v>
      </c>
      <c r="E929">
        <v>10</v>
      </c>
      <c r="F929">
        <v>1</v>
      </c>
      <c r="I929" t="s">
        <v>47</v>
      </c>
      <c r="J929" t="s">
        <v>48</v>
      </c>
      <c r="M929" t="s">
        <v>47</v>
      </c>
    </row>
    <row r="930" spans="1:13" x14ac:dyDescent="0.35">
      <c r="A930" s="6">
        <v>45469</v>
      </c>
      <c r="B930" t="s">
        <v>1603</v>
      </c>
      <c r="C930" t="s">
        <v>59</v>
      </c>
      <c r="D930">
        <v>3</v>
      </c>
      <c r="E930">
        <v>17</v>
      </c>
      <c r="F930">
        <v>2</v>
      </c>
      <c r="I930" t="s">
        <v>47</v>
      </c>
      <c r="J930" t="s">
        <v>48</v>
      </c>
    </row>
    <row r="931" spans="1:13" x14ac:dyDescent="0.35">
      <c r="A931" s="6">
        <v>45469</v>
      </c>
      <c r="B931" t="s">
        <v>1606</v>
      </c>
      <c r="C931" t="s">
        <v>115</v>
      </c>
      <c r="D931">
        <v>8</v>
      </c>
      <c r="E931">
        <v>26</v>
      </c>
      <c r="F931">
        <v>2</v>
      </c>
      <c r="I931" t="s">
        <v>47</v>
      </c>
      <c r="J931" t="s">
        <v>48</v>
      </c>
    </row>
    <row r="932" spans="1:13" x14ac:dyDescent="0.35">
      <c r="A932" s="6">
        <v>45469</v>
      </c>
      <c r="B932" t="s">
        <v>1606</v>
      </c>
      <c r="C932" t="s">
        <v>115</v>
      </c>
      <c r="D932">
        <v>8</v>
      </c>
      <c r="E932">
        <v>26</v>
      </c>
      <c r="F932">
        <v>2</v>
      </c>
      <c r="I932" t="s">
        <v>47</v>
      </c>
      <c r="J932" t="s">
        <v>48</v>
      </c>
    </row>
    <row r="933" spans="1:13" x14ac:dyDescent="0.35">
      <c r="A933" s="6">
        <v>45469</v>
      </c>
      <c r="B933" t="s">
        <v>1606</v>
      </c>
      <c r="C933" t="s">
        <v>115</v>
      </c>
      <c r="D933">
        <v>8</v>
      </c>
      <c r="E933">
        <v>26</v>
      </c>
      <c r="F933">
        <v>2</v>
      </c>
      <c r="I933" t="s">
        <v>47</v>
      </c>
      <c r="J933" t="s">
        <v>48</v>
      </c>
    </row>
    <row r="934" spans="1:13" x14ac:dyDescent="0.35">
      <c r="A934" s="6">
        <v>45469</v>
      </c>
      <c r="B934" t="s">
        <v>1606</v>
      </c>
      <c r="C934" t="s">
        <v>115</v>
      </c>
      <c r="D934">
        <v>8</v>
      </c>
      <c r="E934">
        <v>26</v>
      </c>
      <c r="F934">
        <v>2</v>
      </c>
      <c r="I934" t="s">
        <v>47</v>
      </c>
      <c r="J934" t="s">
        <v>48</v>
      </c>
    </row>
    <row r="935" spans="1:13" x14ac:dyDescent="0.35">
      <c r="A935" s="6">
        <v>45469</v>
      </c>
      <c r="B935" t="s">
        <v>1606</v>
      </c>
      <c r="C935" t="s">
        <v>115</v>
      </c>
      <c r="D935">
        <v>8</v>
      </c>
      <c r="E935">
        <v>26</v>
      </c>
      <c r="F935">
        <v>2</v>
      </c>
      <c r="I935" t="s">
        <v>47</v>
      </c>
      <c r="J935" t="s">
        <v>48</v>
      </c>
    </row>
    <row r="936" spans="1:13" x14ac:dyDescent="0.35">
      <c r="A936" s="6">
        <v>45469</v>
      </c>
      <c r="B936" t="s">
        <v>1606</v>
      </c>
      <c r="C936" t="s">
        <v>115</v>
      </c>
      <c r="D936">
        <v>8</v>
      </c>
      <c r="E936">
        <v>26</v>
      </c>
      <c r="F936">
        <v>2</v>
      </c>
      <c r="I936" t="s">
        <v>47</v>
      </c>
      <c r="J936" t="s">
        <v>48</v>
      </c>
    </row>
    <row r="937" spans="1:13" x14ac:dyDescent="0.35">
      <c r="A937" s="6">
        <v>45470</v>
      </c>
      <c r="B937" t="s">
        <v>1605</v>
      </c>
      <c r="C937" t="s">
        <v>64</v>
      </c>
      <c r="D937" t="s">
        <v>585</v>
      </c>
      <c r="E937">
        <v>21</v>
      </c>
      <c r="F937">
        <v>3</v>
      </c>
      <c r="I937" t="s">
        <v>47</v>
      </c>
      <c r="J937" t="s">
        <v>48</v>
      </c>
    </row>
    <row r="938" spans="1:13" x14ac:dyDescent="0.35">
      <c r="A938" s="6">
        <v>45470</v>
      </c>
      <c r="B938" t="s">
        <v>99</v>
      </c>
      <c r="C938" t="s">
        <v>59</v>
      </c>
      <c r="D938">
        <v>1</v>
      </c>
      <c r="E938">
        <v>25</v>
      </c>
      <c r="F938">
        <v>2</v>
      </c>
      <c r="I938" t="s">
        <v>47</v>
      </c>
      <c r="J938" t="s">
        <v>48</v>
      </c>
      <c r="M938" t="s">
        <v>47</v>
      </c>
    </row>
    <row r="939" spans="1:13" x14ac:dyDescent="0.35">
      <c r="A939" s="6">
        <v>45470</v>
      </c>
      <c r="B939" t="s">
        <v>238</v>
      </c>
      <c r="C939" t="s">
        <v>59</v>
      </c>
      <c r="D939">
        <v>2</v>
      </c>
      <c r="E939">
        <v>16</v>
      </c>
      <c r="F939">
        <v>2</v>
      </c>
      <c r="I939" t="s">
        <v>47</v>
      </c>
      <c r="J939" t="s">
        <v>48</v>
      </c>
      <c r="M939" t="s">
        <v>47</v>
      </c>
    </row>
    <row r="940" spans="1:13" x14ac:dyDescent="0.35">
      <c r="A940" s="6">
        <v>45470</v>
      </c>
      <c r="B940" t="s">
        <v>238</v>
      </c>
      <c r="C940" t="s">
        <v>59</v>
      </c>
      <c r="D940">
        <v>0</v>
      </c>
      <c r="E940">
        <v>13</v>
      </c>
      <c r="F940">
        <v>2</v>
      </c>
      <c r="I940" t="s">
        <v>47</v>
      </c>
      <c r="J940" t="s">
        <v>48</v>
      </c>
      <c r="M940" t="s">
        <v>47</v>
      </c>
    </row>
    <row r="941" spans="1:13" x14ac:dyDescent="0.35">
      <c r="A941" s="6">
        <v>45470</v>
      </c>
      <c r="B941" t="s">
        <v>1492</v>
      </c>
      <c r="C941" t="s">
        <v>1266</v>
      </c>
      <c r="D941" t="s">
        <v>1493</v>
      </c>
      <c r="E941">
        <v>18</v>
      </c>
      <c r="F941">
        <v>1</v>
      </c>
      <c r="I941" t="s">
        <v>47</v>
      </c>
      <c r="J941" t="s">
        <v>48</v>
      </c>
      <c r="M941" t="s">
        <v>47</v>
      </c>
    </row>
    <row r="942" spans="1:13" x14ac:dyDescent="0.35">
      <c r="A942" s="6">
        <v>45470</v>
      </c>
      <c r="B942" t="s">
        <v>1620</v>
      </c>
      <c r="C942" t="s">
        <v>115</v>
      </c>
      <c r="D942">
        <v>7</v>
      </c>
      <c r="E942">
        <v>36</v>
      </c>
      <c r="F942">
        <v>3</v>
      </c>
      <c r="I942" t="s">
        <v>47</v>
      </c>
      <c r="J942" t="s">
        <v>48</v>
      </c>
    </row>
    <row r="943" spans="1:13" x14ac:dyDescent="0.35">
      <c r="A943" s="6">
        <v>45470</v>
      </c>
      <c r="B943" t="s">
        <v>470</v>
      </c>
      <c r="C943" t="s">
        <v>115</v>
      </c>
      <c r="D943">
        <v>9</v>
      </c>
      <c r="E943">
        <v>1</v>
      </c>
      <c r="F943">
        <v>1</v>
      </c>
      <c r="I943" t="s">
        <v>47</v>
      </c>
      <c r="J943" t="s">
        <v>48</v>
      </c>
      <c r="M943" t="s">
        <v>47</v>
      </c>
    </row>
    <row r="944" spans="1:13" x14ac:dyDescent="0.35">
      <c r="A944" s="6">
        <v>45474</v>
      </c>
      <c r="B944" t="s">
        <v>1241</v>
      </c>
      <c r="C944" t="s">
        <v>55</v>
      </c>
      <c r="D944" t="s">
        <v>978</v>
      </c>
      <c r="E944">
        <v>20</v>
      </c>
      <c r="F944">
        <v>2</v>
      </c>
      <c r="I944" t="s">
        <v>47</v>
      </c>
      <c r="J944" t="s">
        <v>48</v>
      </c>
      <c r="M944" t="s">
        <v>47</v>
      </c>
    </row>
    <row r="945" spans="1:13" x14ac:dyDescent="0.35">
      <c r="A945" s="6">
        <v>45474</v>
      </c>
      <c r="B945" t="s">
        <v>1633</v>
      </c>
      <c r="C945" t="s">
        <v>53</v>
      </c>
      <c r="D945">
        <v>6</v>
      </c>
      <c r="E945">
        <v>24</v>
      </c>
      <c r="F945">
        <v>2</v>
      </c>
      <c r="I945" t="s">
        <v>47</v>
      </c>
      <c r="J945" t="s">
        <v>48</v>
      </c>
    </row>
    <row r="946" spans="1:13" x14ac:dyDescent="0.35">
      <c r="A946" s="6">
        <v>45474</v>
      </c>
      <c r="B946" t="s">
        <v>1633</v>
      </c>
      <c r="C946" t="s">
        <v>53</v>
      </c>
      <c r="D946">
        <v>6</v>
      </c>
      <c r="E946">
        <v>24</v>
      </c>
      <c r="F946">
        <v>2</v>
      </c>
      <c r="I946" t="s">
        <v>47</v>
      </c>
      <c r="J946" t="s">
        <v>48</v>
      </c>
    </row>
    <row r="947" spans="1:13" x14ac:dyDescent="0.35">
      <c r="A947" s="6">
        <v>45474</v>
      </c>
      <c r="B947" t="s">
        <v>1259</v>
      </c>
      <c r="C947" t="s">
        <v>225</v>
      </c>
      <c r="D947" t="s">
        <v>1088</v>
      </c>
      <c r="E947">
        <v>3</v>
      </c>
      <c r="F947">
        <v>2</v>
      </c>
      <c r="I947" t="s">
        <v>47</v>
      </c>
      <c r="J947" t="s">
        <v>48</v>
      </c>
    </row>
    <row r="948" spans="1:13" x14ac:dyDescent="0.35">
      <c r="A948" s="6">
        <v>45474</v>
      </c>
      <c r="B948" t="s">
        <v>1241</v>
      </c>
      <c r="C948" t="s">
        <v>1266</v>
      </c>
      <c r="D948" t="s">
        <v>978</v>
      </c>
      <c r="E948">
        <v>18</v>
      </c>
      <c r="F948">
        <v>1</v>
      </c>
      <c r="H948" t="s">
        <v>47</v>
      </c>
      <c r="M948" t="s">
        <v>47</v>
      </c>
    </row>
    <row r="949" spans="1:13" x14ac:dyDescent="0.35">
      <c r="A949" s="6">
        <v>45475</v>
      </c>
      <c r="B949" t="s">
        <v>317</v>
      </c>
      <c r="C949" t="s">
        <v>1266</v>
      </c>
      <c r="D949" t="s">
        <v>1511</v>
      </c>
      <c r="E949">
        <v>0</v>
      </c>
      <c r="F949">
        <v>18</v>
      </c>
      <c r="I949" t="s">
        <v>47</v>
      </c>
      <c r="J949" t="s">
        <v>48</v>
      </c>
    </row>
    <row r="950" spans="1:13" x14ac:dyDescent="0.35">
      <c r="A950" s="6">
        <v>45475</v>
      </c>
      <c r="B950" t="s">
        <v>1631</v>
      </c>
      <c r="C950" t="s">
        <v>64</v>
      </c>
      <c r="D950" t="s">
        <v>118</v>
      </c>
      <c r="E950">
        <v>8</v>
      </c>
      <c r="F950">
        <v>4</v>
      </c>
      <c r="I950" t="s">
        <v>47</v>
      </c>
      <c r="J950" t="s">
        <v>48</v>
      </c>
      <c r="M950" t="s">
        <v>47</v>
      </c>
    </row>
    <row r="951" spans="1:13" x14ac:dyDescent="0.35">
      <c r="A951" s="6">
        <v>45475</v>
      </c>
      <c r="B951" t="s">
        <v>76</v>
      </c>
      <c r="C951" t="s">
        <v>55</v>
      </c>
      <c r="D951" t="s">
        <v>392</v>
      </c>
      <c r="E951">
        <v>9</v>
      </c>
      <c r="F951">
        <v>2</v>
      </c>
      <c r="I951" t="s">
        <v>47</v>
      </c>
      <c r="J951" t="s">
        <v>48</v>
      </c>
      <c r="M951" t="s">
        <v>47</v>
      </c>
    </row>
    <row r="952" spans="1:13" x14ac:dyDescent="0.35">
      <c r="A952" s="6">
        <v>45475</v>
      </c>
      <c r="B952" t="s">
        <v>1632</v>
      </c>
      <c r="C952" t="s">
        <v>55</v>
      </c>
      <c r="D952" t="s">
        <v>392</v>
      </c>
      <c r="E952">
        <v>34</v>
      </c>
      <c r="F952">
        <v>9</v>
      </c>
      <c r="I952" t="s">
        <v>47</v>
      </c>
      <c r="J952" t="s">
        <v>705</v>
      </c>
    </row>
    <row r="953" spans="1:13" x14ac:dyDescent="0.35">
      <c r="A953" s="6">
        <v>45477</v>
      </c>
      <c r="B953" t="s">
        <v>1619</v>
      </c>
      <c r="C953" t="s">
        <v>55</v>
      </c>
      <c r="D953" t="s">
        <v>129</v>
      </c>
      <c r="E953">
        <v>12</v>
      </c>
      <c r="F953">
        <v>4</v>
      </c>
      <c r="I953" t="s">
        <v>47</v>
      </c>
      <c r="J953" t="s">
        <v>48</v>
      </c>
    </row>
    <row r="954" spans="1:13" x14ac:dyDescent="0.35">
      <c r="A954" s="6">
        <v>45477</v>
      </c>
      <c r="B954" t="s">
        <v>1144</v>
      </c>
      <c r="C954" t="s">
        <v>55</v>
      </c>
      <c r="D954" t="s">
        <v>392</v>
      </c>
      <c r="E954">
        <v>25</v>
      </c>
      <c r="F954">
        <v>3</v>
      </c>
      <c r="I954" t="s">
        <v>47</v>
      </c>
      <c r="J954" t="s">
        <v>48</v>
      </c>
    </row>
    <row r="955" spans="1:13" x14ac:dyDescent="0.35">
      <c r="A955" s="6">
        <v>45477</v>
      </c>
      <c r="B955" t="s">
        <v>1144</v>
      </c>
      <c r="C955" t="s">
        <v>55</v>
      </c>
      <c r="D955" t="s">
        <v>392</v>
      </c>
      <c r="E955">
        <v>25</v>
      </c>
      <c r="F955">
        <v>3</v>
      </c>
      <c r="I955" t="s">
        <v>47</v>
      </c>
      <c r="J955" t="s">
        <v>48</v>
      </c>
    </row>
    <row r="956" spans="1:13" x14ac:dyDescent="0.35">
      <c r="A956" s="6">
        <v>45477</v>
      </c>
      <c r="B956" t="s">
        <v>1144</v>
      </c>
      <c r="C956" t="s">
        <v>55</v>
      </c>
      <c r="D956" t="s">
        <v>392</v>
      </c>
      <c r="E956">
        <v>25</v>
      </c>
      <c r="F956">
        <v>3</v>
      </c>
      <c r="I956" t="s">
        <v>47</v>
      </c>
      <c r="J956" t="s">
        <v>48</v>
      </c>
    </row>
    <row r="957" spans="1:13" x14ac:dyDescent="0.35">
      <c r="A957" s="6">
        <v>45478</v>
      </c>
      <c r="B957" t="s">
        <v>350</v>
      </c>
      <c r="C957" t="s">
        <v>53</v>
      </c>
      <c r="D957" t="s">
        <v>737</v>
      </c>
      <c r="E957">
        <v>23</v>
      </c>
      <c r="F957">
        <v>2</v>
      </c>
      <c r="G957" t="s">
        <v>34</v>
      </c>
    </row>
    <row r="958" spans="1:13" x14ac:dyDescent="0.35">
      <c r="A958" s="6">
        <v>45482</v>
      </c>
      <c r="B958" t="s">
        <v>1564</v>
      </c>
      <c r="C958" t="s">
        <v>64</v>
      </c>
      <c r="D958" t="s">
        <v>118</v>
      </c>
      <c r="E958">
        <v>27</v>
      </c>
      <c r="F958">
        <v>7</v>
      </c>
      <c r="I958" t="s">
        <v>47</v>
      </c>
      <c r="J958" t="s">
        <v>48</v>
      </c>
      <c r="M958" t="s">
        <v>47</v>
      </c>
    </row>
    <row r="959" spans="1:13" x14ac:dyDescent="0.35">
      <c r="A959" s="6">
        <v>45482</v>
      </c>
      <c r="B959" t="s">
        <v>1628</v>
      </c>
      <c r="C959" t="s">
        <v>64</v>
      </c>
      <c r="D959" t="s">
        <v>585</v>
      </c>
      <c r="E959">
        <v>18</v>
      </c>
      <c r="F959">
        <v>4</v>
      </c>
      <c r="I959" t="s">
        <v>47</v>
      </c>
      <c r="J959" t="s">
        <v>48</v>
      </c>
    </row>
    <row r="960" spans="1:13" x14ac:dyDescent="0.35">
      <c r="A960" s="6">
        <v>45482</v>
      </c>
      <c r="B960" t="s">
        <v>1629</v>
      </c>
      <c r="C960" t="s">
        <v>53</v>
      </c>
      <c r="D960">
        <v>4</v>
      </c>
      <c r="E960">
        <v>3</v>
      </c>
      <c r="F960">
        <v>2</v>
      </c>
      <c r="I960" t="s">
        <v>47</v>
      </c>
      <c r="J960" t="s">
        <v>48</v>
      </c>
    </row>
    <row r="961" spans="1:13" x14ac:dyDescent="0.35">
      <c r="A961" s="6">
        <v>45482</v>
      </c>
      <c r="B961" t="s">
        <v>1630</v>
      </c>
      <c r="C961" t="s">
        <v>59</v>
      </c>
      <c r="D961" t="s">
        <v>406</v>
      </c>
      <c r="E961">
        <v>14</v>
      </c>
      <c r="F961">
        <v>2</v>
      </c>
      <c r="I961" t="s">
        <v>47</v>
      </c>
      <c r="J961" t="s">
        <v>48</v>
      </c>
      <c r="M961" t="s">
        <v>47</v>
      </c>
    </row>
    <row r="962" spans="1:13" x14ac:dyDescent="0.35">
      <c r="A962" s="6">
        <v>45483</v>
      </c>
      <c r="B962" t="s">
        <v>608</v>
      </c>
      <c r="C962" t="s">
        <v>74</v>
      </c>
      <c r="D962" t="s">
        <v>129</v>
      </c>
      <c r="E962">
        <v>21</v>
      </c>
      <c r="F962">
        <v>1</v>
      </c>
      <c r="I962" t="s">
        <v>47</v>
      </c>
      <c r="J962" t="s">
        <v>48</v>
      </c>
    </row>
    <row r="963" spans="1:13" x14ac:dyDescent="0.35">
      <c r="A963" s="6">
        <v>45483</v>
      </c>
      <c r="B963" t="s">
        <v>608</v>
      </c>
      <c r="C963" t="s">
        <v>74</v>
      </c>
      <c r="D963" t="s">
        <v>129</v>
      </c>
      <c r="E963">
        <v>21</v>
      </c>
      <c r="F963">
        <v>1</v>
      </c>
      <c r="I963" t="s">
        <v>47</v>
      </c>
      <c r="J963" t="s">
        <v>48</v>
      </c>
    </row>
    <row r="964" spans="1:13" x14ac:dyDescent="0.35">
      <c r="A964" s="6">
        <v>45483</v>
      </c>
      <c r="B964" t="s">
        <v>608</v>
      </c>
      <c r="C964" t="s">
        <v>74</v>
      </c>
      <c r="D964" t="s">
        <v>129</v>
      </c>
      <c r="E964">
        <v>21</v>
      </c>
      <c r="F964">
        <v>1</v>
      </c>
      <c r="I964" t="s">
        <v>47</v>
      </c>
      <c r="J964" t="s">
        <v>48</v>
      </c>
    </row>
    <row r="965" spans="1:13" x14ac:dyDescent="0.35">
      <c r="A965" s="6">
        <v>45483</v>
      </c>
      <c r="B965" t="s">
        <v>608</v>
      </c>
      <c r="C965" t="s">
        <v>74</v>
      </c>
      <c r="D965" t="s">
        <v>129</v>
      </c>
      <c r="E965">
        <v>21</v>
      </c>
      <c r="F965">
        <v>1</v>
      </c>
      <c r="I965" t="s">
        <v>47</v>
      </c>
      <c r="J965" t="s">
        <v>48</v>
      </c>
    </row>
    <row r="966" spans="1:13" x14ac:dyDescent="0.35">
      <c r="A966" s="6">
        <v>45483</v>
      </c>
      <c r="B966" t="s">
        <v>608</v>
      </c>
      <c r="C966" t="s">
        <v>74</v>
      </c>
      <c r="D966" t="s">
        <v>129</v>
      </c>
      <c r="E966">
        <v>21</v>
      </c>
      <c r="F966">
        <v>1</v>
      </c>
      <c r="I966" t="s">
        <v>47</v>
      </c>
      <c r="J966" t="s">
        <v>48</v>
      </c>
    </row>
    <row r="967" spans="1:13" x14ac:dyDescent="0.35">
      <c r="A967" s="6">
        <v>45483</v>
      </c>
      <c r="B967" t="s">
        <v>608</v>
      </c>
      <c r="C967" t="s">
        <v>74</v>
      </c>
      <c r="D967" t="s">
        <v>129</v>
      </c>
      <c r="E967">
        <v>21</v>
      </c>
      <c r="F967">
        <v>1</v>
      </c>
      <c r="I967" t="s">
        <v>47</v>
      </c>
      <c r="J967" t="s">
        <v>48</v>
      </c>
    </row>
    <row r="968" spans="1:13" x14ac:dyDescent="0.35">
      <c r="A968" s="6">
        <v>45483</v>
      </c>
      <c r="B968" t="s">
        <v>608</v>
      </c>
      <c r="C968" t="s">
        <v>74</v>
      </c>
      <c r="D968" t="s">
        <v>129</v>
      </c>
      <c r="E968">
        <v>21</v>
      </c>
      <c r="F968">
        <v>1</v>
      </c>
      <c r="I968" t="s">
        <v>47</v>
      </c>
      <c r="J968" t="s">
        <v>48</v>
      </c>
    </row>
    <row r="969" spans="1:13" x14ac:dyDescent="0.35">
      <c r="A969" s="6">
        <v>45483</v>
      </c>
      <c r="B969" t="s">
        <v>608</v>
      </c>
      <c r="C969" t="s">
        <v>74</v>
      </c>
      <c r="D969" t="s">
        <v>129</v>
      </c>
      <c r="E969">
        <v>21</v>
      </c>
      <c r="F969">
        <v>1</v>
      </c>
      <c r="I969" t="s">
        <v>47</v>
      </c>
      <c r="J969" t="s">
        <v>48</v>
      </c>
    </row>
    <row r="970" spans="1:13" x14ac:dyDescent="0.35">
      <c r="A970" s="6">
        <v>45483</v>
      </c>
      <c r="B970" t="s">
        <v>608</v>
      </c>
      <c r="C970" t="s">
        <v>74</v>
      </c>
      <c r="D970" t="s">
        <v>129</v>
      </c>
      <c r="E970">
        <v>21</v>
      </c>
      <c r="F970">
        <v>1</v>
      </c>
      <c r="I970" t="s">
        <v>47</v>
      </c>
      <c r="J970" t="s">
        <v>48</v>
      </c>
    </row>
    <row r="971" spans="1:13" x14ac:dyDescent="0.35">
      <c r="A971" s="6">
        <v>45483</v>
      </c>
      <c r="B971" t="s">
        <v>608</v>
      </c>
      <c r="C971" t="s">
        <v>74</v>
      </c>
      <c r="D971" t="s">
        <v>129</v>
      </c>
      <c r="E971">
        <v>21</v>
      </c>
      <c r="F971">
        <v>1</v>
      </c>
      <c r="I971" t="s">
        <v>47</v>
      </c>
      <c r="J971" t="s">
        <v>48</v>
      </c>
    </row>
    <row r="972" spans="1:13" x14ac:dyDescent="0.35">
      <c r="A972" s="6">
        <v>45483</v>
      </c>
      <c r="B972" t="s">
        <v>1625</v>
      </c>
      <c r="C972" t="s">
        <v>64</v>
      </c>
      <c r="D972" t="s">
        <v>585</v>
      </c>
      <c r="E972">
        <v>5</v>
      </c>
      <c r="F972">
        <v>3</v>
      </c>
      <c r="I972" t="s">
        <v>47</v>
      </c>
      <c r="J972" t="s">
        <v>48</v>
      </c>
      <c r="M972" t="s">
        <v>47</v>
      </c>
    </row>
    <row r="973" spans="1:13" x14ac:dyDescent="0.35">
      <c r="A973" s="6">
        <v>45483</v>
      </c>
      <c r="B973" t="s">
        <v>1626</v>
      </c>
      <c r="C973" t="s">
        <v>64</v>
      </c>
      <c r="D973" t="s">
        <v>585</v>
      </c>
      <c r="E973">
        <v>7</v>
      </c>
      <c r="F973">
        <v>2</v>
      </c>
      <c r="I973" t="s">
        <v>47</v>
      </c>
      <c r="J973" t="s">
        <v>48</v>
      </c>
      <c r="M973" t="s">
        <v>47</v>
      </c>
    </row>
    <row r="974" spans="1:13" x14ac:dyDescent="0.35">
      <c r="A974" s="6">
        <v>45483</v>
      </c>
      <c r="B974" t="s">
        <v>1616</v>
      </c>
      <c r="C974" t="s">
        <v>64</v>
      </c>
      <c r="D974" t="s">
        <v>564</v>
      </c>
      <c r="E974">
        <v>4</v>
      </c>
      <c r="F974">
        <v>3</v>
      </c>
      <c r="I974" t="s">
        <v>47</v>
      </c>
      <c r="J974" t="s">
        <v>48</v>
      </c>
      <c r="M974" t="s">
        <v>47</v>
      </c>
    </row>
    <row r="975" spans="1:13" x14ac:dyDescent="0.35">
      <c r="A975" s="6">
        <v>45483</v>
      </c>
      <c r="B975" t="s">
        <v>862</v>
      </c>
      <c r="C975" t="s">
        <v>64</v>
      </c>
      <c r="D975" t="s">
        <v>564</v>
      </c>
      <c r="E975">
        <v>8</v>
      </c>
      <c r="F975">
        <v>3</v>
      </c>
      <c r="I975" t="s">
        <v>47</v>
      </c>
      <c r="J975" t="s">
        <v>48</v>
      </c>
      <c r="M975" t="s">
        <v>47</v>
      </c>
    </row>
    <row r="976" spans="1:13" x14ac:dyDescent="0.35">
      <c r="A976" s="6">
        <v>45485</v>
      </c>
      <c r="B976" t="s">
        <v>1615</v>
      </c>
      <c r="C976" t="s">
        <v>64</v>
      </c>
      <c r="D976" t="s">
        <v>596</v>
      </c>
      <c r="E976">
        <v>3</v>
      </c>
      <c r="F976">
        <v>1</v>
      </c>
      <c r="I976" t="s">
        <v>47</v>
      </c>
      <c r="J976" t="s">
        <v>48</v>
      </c>
      <c r="M976" t="s">
        <v>47</v>
      </c>
    </row>
    <row r="977" spans="1:13" x14ac:dyDescent="0.35">
      <c r="A977" s="6">
        <v>45485</v>
      </c>
      <c r="B977" t="s">
        <v>415</v>
      </c>
      <c r="C977" t="s">
        <v>64</v>
      </c>
      <c r="D977" t="s">
        <v>585</v>
      </c>
      <c r="E977">
        <v>6</v>
      </c>
      <c r="F977">
        <v>2</v>
      </c>
      <c r="I977" t="s">
        <v>47</v>
      </c>
      <c r="J977" t="s">
        <v>48</v>
      </c>
      <c r="M977" t="s">
        <v>47</v>
      </c>
    </row>
    <row r="978" spans="1:13" x14ac:dyDescent="0.35">
      <c r="A978" s="6">
        <v>45490</v>
      </c>
      <c r="B978" t="s">
        <v>1345</v>
      </c>
      <c r="C978" t="s">
        <v>1266</v>
      </c>
      <c r="D978" t="s">
        <v>1278</v>
      </c>
      <c r="E978">
        <v>22</v>
      </c>
      <c r="F978">
        <v>1</v>
      </c>
      <c r="I978" t="s">
        <v>47</v>
      </c>
      <c r="J978" t="s">
        <v>48</v>
      </c>
      <c r="M978" t="s">
        <v>47</v>
      </c>
    </row>
    <row r="979" spans="1:13" x14ac:dyDescent="0.35">
      <c r="A979" s="6">
        <v>45490</v>
      </c>
      <c r="B979" t="s">
        <v>1345</v>
      </c>
      <c r="C979" t="s">
        <v>1266</v>
      </c>
      <c r="D979" t="s">
        <v>1278</v>
      </c>
      <c r="E979">
        <v>22</v>
      </c>
      <c r="F979">
        <v>1</v>
      </c>
      <c r="I979" t="s">
        <v>47</v>
      </c>
      <c r="J979" t="s">
        <v>48</v>
      </c>
      <c r="M979" t="s">
        <v>47</v>
      </c>
    </row>
    <row r="980" spans="1:13" x14ac:dyDescent="0.35">
      <c r="A980" s="6">
        <v>45490</v>
      </c>
      <c r="B980" t="s">
        <v>1345</v>
      </c>
      <c r="C980" t="s">
        <v>1266</v>
      </c>
      <c r="D980" t="s">
        <v>1278</v>
      </c>
      <c r="E980">
        <v>22</v>
      </c>
      <c r="F980">
        <v>1</v>
      </c>
      <c r="I980" t="s">
        <v>47</v>
      </c>
      <c r="J980" t="s">
        <v>48</v>
      </c>
      <c r="M980" t="s">
        <v>47</v>
      </c>
    </row>
    <row r="981" spans="1:13" x14ac:dyDescent="0.35">
      <c r="A981" s="6">
        <v>45490</v>
      </c>
      <c r="B981" t="s">
        <v>1624</v>
      </c>
      <c r="C981" t="s">
        <v>64</v>
      </c>
      <c r="D981" t="s">
        <v>585</v>
      </c>
      <c r="E981">
        <v>1</v>
      </c>
      <c r="F981">
        <v>1</v>
      </c>
      <c r="I981" t="s">
        <v>47</v>
      </c>
      <c r="J981" t="s">
        <v>48</v>
      </c>
      <c r="M981" t="s">
        <v>47</v>
      </c>
    </row>
    <row r="982" spans="1:13" x14ac:dyDescent="0.35">
      <c r="A982" s="6">
        <v>45490</v>
      </c>
      <c r="B982" t="s">
        <v>892</v>
      </c>
      <c r="C982" t="s">
        <v>64</v>
      </c>
      <c r="D982" t="s">
        <v>118</v>
      </c>
      <c r="E982">
        <v>5</v>
      </c>
      <c r="F982">
        <v>5</v>
      </c>
      <c r="I982" t="s">
        <v>47</v>
      </c>
      <c r="J982" t="s">
        <v>48</v>
      </c>
      <c r="M982" t="s">
        <v>47</v>
      </c>
    </row>
    <row r="983" spans="1:13" x14ac:dyDescent="0.35">
      <c r="A983" s="6">
        <v>45490</v>
      </c>
      <c r="B983" t="s">
        <v>1345</v>
      </c>
      <c r="C983" t="s">
        <v>1266</v>
      </c>
      <c r="D983" t="s">
        <v>1486</v>
      </c>
      <c r="E983">
        <v>10</v>
      </c>
      <c r="F983">
        <v>2</v>
      </c>
      <c r="I983" t="s">
        <v>47</v>
      </c>
      <c r="M983" t="s">
        <v>47</v>
      </c>
    </row>
    <row r="984" spans="1:13" x14ac:dyDescent="0.35">
      <c r="A984" s="6">
        <v>45491</v>
      </c>
      <c r="B984" t="s">
        <v>1617</v>
      </c>
      <c r="C984" t="s">
        <v>55</v>
      </c>
      <c r="D984" t="s">
        <v>158</v>
      </c>
      <c r="E984">
        <v>7</v>
      </c>
      <c r="F984">
        <v>2</v>
      </c>
      <c r="I984" t="s">
        <v>47</v>
      </c>
      <c r="M984" t="s">
        <v>47</v>
      </c>
    </row>
    <row r="985" spans="1:13" x14ac:dyDescent="0.35">
      <c r="A985" s="6">
        <v>45492</v>
      </c>
      <c r="B985" t="s">
        <v>1232</v>
      </c>
      <c r="C985" t="s">
        <v>64</v>
      </c>
      <c r="D985" t="s">
        <v>585</v>
      </c>
      <c r="E985">
        <v>12</v>
      </c>
      <c r="F985">
        <v>4</v>
      </c>
      <c r="I985" t="s">
        <v>47</v>
      </c>
      <c r="J985" t="s">
        <v>48</v>
      </c>
      <c r="M985" t="s">
        <v>47</v>
      </c>
    </row>
    <row r="986" spans="1:13" x14ac:dyDescent="0.35">
      <c r="A986" s="6">
        <v>45496</v>
      </c>
      <c r="B986" t="s">
        <v>1616</v>
      </c>
      <c r="C986" t="s">
        <v>64</v>
      </c>
      <c r="D986" t="s">
        <v>564</v>
      </c>
      <c r="E986">
        <v>6</v>
      </c>
      <c r="F986">
        <v>4</v>
      </c>
      <c r="I986" t="s">
        <v>47</v>
      </c>
      <c r="J986" t="s">
        <v>48</v>
      </c>
      <c r="M986" t="s">
        <v>47</v>
      </c>
    </row>
    <row r="987" spans="1:13" x14ac:dyDescent="0.35">
      <c r="A987" s="6">
        <v>45497</v>
      </c>
      <c r="B987" t="s">
        <v>1623</v>
      </c>
      <c r="C987" t="s">
        <v>1266</v>
      </c>
      <c r="D987" t="s">
        <v>1486</v>
      </c>
      <c r="E987">
        <v>8</v>
      </c>
      <c r="F987">
        <v>4</v>
      </c>
      <c r="I987" t="s">
        <v>47</v>
      </c>
      <c r="J987" t="s">
        <v>48</v>
      </c>
    </row>
    <row r="988" spans="1:13" x14ac:dyDescent="0.35">
      <c r="A988" s="6">
        <v>45497</v>
      </c>
      <c r="B988" t="s">
        <v>1259</v>
      </c>
      <c r="C988" t="s">
        <v>225</v>
      </c>
      <c r="D988">
        <v>1</v>
      </c>
      <c r="E988">
        <v>2</v>
      </c>
      <c r="F988">
        <v>1</v>
      </c>
      <c r="I988" t="s">
        <v>47</v>
      </c>
      <c r="J988" t="s">
        <v>48</v>
      </c>
    </row>
    <row r="989" spans="1:13" x14ac:dyDescent="0.35">
      <c r="A989" s="6">
        <v>45497</v>
      </c>
      <c r="B989" t="s">
        <v>1017</v>
      </c>
      <c r="C989" t="s">
        <v>64</v>
      </c>
      <c r="D989" t="s">
        <v>564</v>
      </c>
      <c r="E989">
        <v>7</v>
      </c>
      <c r="F989">
        <v>1</v>
      </c>
      <c r="I989" t="s">
        <v>47</v>
      </c>
      <c r="J989" t="s">
        <v>48</v>
      </c>
      <c r="M989" t="s">
        <v>47</v>
      </c>
    </row>
    <row r="990" spans="1:13" x14ac:dyDescent="0.35">
      <c r="A990" s="6">
        <v>45498</v>
      </c>
      <c r="B990" t="s">
        <v>191</v>
      </c>
      <c r="C990" t="s">
        <v>53</v>
      </c>
      <c r="D990" t="s">
        <v>976</v>
      </c>
      <c r="E990">
        <v>14</v>
      </c>
      <c r="F990">
        <v>3</v>
      </c>
      <c r="I990" t="s">
        <v>47</v>
      </c>
      <c r="M990" t="s">
        <v>47</v>
      </c>
    </row>
    <row r="991" spans="1:13" x14ac:dyDescent="0.35">
      <c r="A991" s="6">
        <v>45500</v>
      </c>
      <c r="B991" t="s">
        <v>1622</v>
      </c>
      <c r="C991" t="s">
        <v>64</v>
      </c>
      <c r="D991" t="s">
        <v>118</v>
      </c>
      <c r="E991">
        <v>8</v>
      </c>
      <c r="F991">
        <v>1</v>
      </c>
      <c r="I991" t="s">
        <v>47</v>
      </c>
      <c r="J991" t="s">
        <v>48</v>
      </c>
      <c r="M991" t="s">
        <v>47</v>
      </c>
    </row>
    <row r="992" spans="1:13" x14ac:dyDescent="0.35">
      <c r="A992" s="6">
        <v>45503</v>
      </c>
      <c r="B992" t="s">
        <v>787</v>
      </c>
      <c r="C992" t="s">
        <v>55</v>
      </c>
      <c r="D992" t="s">
        <v>978</v>
      </c>
      <c r="E992">
        <v>24</v>
      </c>
      <c r="F992">
        <v>6</v>
      </c>
      <c r="I992" t="s">
        <v>47</v>
      </c>
      <c r="J992" t="s">
        <v>48</v>
      </c>
    </row>
    <row r="993" spans="1:13" x14ac:dyDescent="0.35">
      <c r="A993" s="6">
        <v>45503</v>
      </c>
      <c r="B993" t="s">
        <v>1627</v>
      </c>
      <c r="C993" t="s">
        <v>53</v>
      </c>
      <c r="D993" t="s">
        <v>744</v>
      </c>
      <c r="E993">
        <v>5</v>
      </c>
      <c r="F993">
        <v>2</v>
      </c>
      <c r="I993" t="s">
        <v>47</v>
      </c>
      <c r="J993" t="s">
        <v>48</v>
      </c>
    </row>
    <row r="994" spans="1:13" x14ac:dyDescent="0.35">
      <c r="A994" s="6">
        <v>45503</v>
      </c>
      <c r="B994" t="s">
        <v>1457</v>
      </c>
      <c r="C994" t="s">
        <v>64</v>
      </c>
      <c r="D994" t="s">
        <v>585</v>
      </c>
      <c r="E994">
        <v>12</v>
      </c>
      <c r="F994">
        <v>4</v>
      </c>
      <c r="I994" t="s">
        <v>47</v>
      </c>
      <c r="J994" t="s">
        <v>48</v>
      </c>
      <c r="M994" t="s">
        <v>47</v>
      </c>
    </row>
    <row r="995" spans="1:13" x14ac:dyDescent="0.35">
      <c r="A995" s="6">
        <v>45504</v>
      </c>
      <c r="B995" t="s">
        <v>494</v>
      </c>
      <c r="C995" t="s">
        <v>55</v>
      </c>
      <c r="D995" t="s">
        <v>573</v>
      </c>
      <c r="E995">
        <v>3</v>
      </c>
      <c r="F995">
        <v>1</v>
      </c>
      <c r="I995" t="s">
        <v>47</v>
      </c>
      <c r="J995" t="s">
        <v>48</v>
      </c>
      <c r="M995" t="s">
        <v>47</v>
      </c>
    </row>
    <row r="996" spans="1:13" x14ac:dyDescent="0.35">
      <c r="A996" s="6">
        <v>45504</v>
      </c>
      <c r="B996" t="s">
        <v>1621</v>
      </c>
      <c r="C996" t="s">
        <v>64</v>
      </c>
      <c r="D996" t="s">
        <v>118</v>
      </c>
      <c r="E996">
        <v>15</v>
      </c>
      <c r="F996">
        <v>3</v>
      </c>
      <c r="I996" t="s">
        <v>47</v>
      </c>
      <c r="J996" t="s">
        <v>48</v>
      </c>
      <c r="M996" t="s">
        <v>47</v>
      </c>
    </row>
    <row r="997" spans="1:13" x14ac:dyDescent="0.35">
      <c r="A997" s="6">
        <v>45505</v>
      </c>
      <c r="B997" t="s">
        <v>562</v>
      </c>
      <c r="C997" t="s">
        <v>121</v>
      </c>
      <c r="D997" t="s">
        <v>866</v>
      </c>
      <c r="E997">
        <v>11</v>
      </c>
      <c r="F997">
        <v>4</v>
      </c>
      <c r="I997" t="s">
        <v>47</v>
      </c>
      <c r="J997" t="s">
        <v>48</v>
      </c>
      <c r="M997" t="s">
        <v>47</v>
      </c>
    </row>
    <row r="998" spans="1:13" x14ac:dyDescent="0.35">
      <c r="A998" s="6">
        <v>45505</v>
      </c>
      <c r="B998" t="s">
        <v>620</v>
      </c>
      <c r="C998" t="s">
        <v>55</v>
      </c>
      <c r="D998" t="s">
        <v>1486</v>
      </c>
      <c r="E998">
        <v>18</v>
      </c>
      <c r="F998">
        <v>4</v>
      </c>
      <c r="I998" t="s">
        <v>47</v>
      </c>
      <c r="J998" t="s">
        <v>48</v>
      </c>
      <c r="M998" t="s">
        <v>47</v>
      </c>
    </row>
    <row r="999" spans="1:13" x14ac:dyDescent="0.35">
      <c r="A999" s="6">
        <v>45505</v>
      </c>
      <c r="B999" t="s">
        <v>61</v>
      </c>
      <c r="C999" t="s">
        <v>55</v>
      </c>
      <c r="D999" t="s">
        <v>1255</v>
      </c>
      <c r="E999">
        <v>18</v>
      </c>
      <c r="F999">
        <v>1</v>
      </c>
      <c r="I999" t="s">
        <v>47</v>
      </c>
      <c r="J999" t="s">
        <v>48</v>
      </c>
      <c r="M999" t="s">
        <v>47</v>
      </c>
    </row>
    <row r="1000" spans="1:13" x14ac:dyDescent="0.35">
      <c r="A1000" s="6">
        <v>45505</v>
      </c>
      <c r="B1000" t="s">
        <v>61</v>
      </c>
      <c r="C1000" t="s">
        <v>55</v>
      </c>
      <c r="D1000" t="s">
        <v>1255</v>
      </c>
      <c r="E1000">
        <v>12</v>
      </c>
      <c r="F1000">
        <v>1</v>
      </c>
      <c r="I1000" t="s">
        <v>47</v>
      </c>
      <c r="J1000" t="s">
        <v>48</v>
      </c>
      <c r="M1000" t="s">
        <v>47</v>
      </c>
    </row>
    <row r="1001" spans="1:13" x14ac:dyDescent="0.35">
      <c r="A1001" s="6">
        <v>45505</v>
      </c>
      <c r="B1001" t="s">
        <v>1612</v>
      </c>
      <c r="C1001" t="s">
        <v>64</v>
      </c>
      <c r="D1001" t="s">
        <v>596</v>
      </c>
      <c r="E1001">
        <v>6</v>
      </c>
      <c r="F1001">
        <v>2</v>
      </c>
      <c r="I1001" t="s">
        <v>47</v>
      </c>
      <c r="J1001" t="s">
        <v>48</v>
      </c>
      <c r="M1001" t="s">
        <v>47</v>
      </c>
    </row>
    <row r="1002" spans="1:13" x14ac:dyDescent="0.35">
      <c r="A1002" s="6">
        <v>45505</v>
      </c>
      <c r="B1002" t="s">
        <v>1345</v>
      </c>
      <c r="C1002" t="s">
        <v>1266</v>
      </c>
      <c r="D1002" t="s">
        <v>1278</v>
      </c>
      <c r="E1002">
        <v>20</v>
      </c>
      <c r="F1002">
        <v>4</v>
      </c>
      <c r="I1002" t="s">
        <v>47</v>
      </c>
      <c r="J1002" t="s">
        <v>48</v>
      </c>
      <c r="M1002" t="s">
        <v>47</v>
      </c>
    </row>
    <row r="1003" spans="1:13" x14ac:dyDescent="0.35">
      <c r="A1003" s="6">
        <v>45506</v>
      </c>
      <c r="B1003" t="s">
        <v>1457</v>
      </c>
      <c r="C1003" t="s">
        <v>64</v>
      </c>
      <c r="D1003" t="s">
        <v>585</v>
      </c>
      <c r="E1003">
        <v>12</v>
      </c>
      <c r="F1003">
        <v>4</v>
      </c>
      <c r="I1003" t="s">
        <v>47</v>
      </c>
      <c r="J1003" t="s">
        <v>48</v>
      </c>
      <c r="M1003" t="s">
        <v>47</v>
      </c>
    </row>
    <row r="1004" spans="1:13" x14ac:dyDescent="0.35">
      <c r="A1004" s="6">
        <v>45506</v>
      </c>
      <c r="B1004" t="s">
        <v>453</v>
      </c>
      <c r="C1004" t="s">
        <v>64</v>
      </c>
      <c r="D1004" t="s">
        <v>585</v>
      </c>
      <c r="E1004">
        <v>8</v>
      </c>
      <c r="F1004">
        <v>2</v>
      </c>
      <c r="I1004" t="s">
        <v>47</v>
      </c>
      <c r="J1004" t="s">
        <v>48</v>
      </c>
      <c r="M1004" t="s">
        <v>47</v>
      </c>
    </row>
    <row r="1005" spans="1:13" x14ac:dyDescent="0.35">
      <c r="A1005" s="6">
        <v>45509</v>
      </c>
      <c r="B1005" t="s">
        <v>171</v>
      </c>
      <c r="C1005" t="s">
        <v>55</v>
      </c>
      <c r="D1005" t="s">
        <v>1511</v>
      </c>
      <c r="E1005">
        <v>0</v>
      </c>
      <c r="F1005">
        <v>12</v>
      </c>
      <c r="I1005" t="s">
        <v>47</v>
      </c>
      <c r="J1005" t="s">
        <v>48</v>
      </c>
      <c r="M1005" t="s">
        <v>47</v>
      </c>
    </row>
    <row r="1006" spans="1:13" x14ac:dyDescent="0.35">
      <c r="A1006" s="6">
        <v>45510</v>
      </c>
      <c r="B1006" t="s">
        <v>61</v>
      </c>
      <c r="C1006" t="s">
        <v>55</v>
      </c>
      <c r="D1006" t="s">
        <v>1255</v>
      </c>
      <c r="E1006">
        <v>15</v>
      </c>
      <c r="F1006">
        <v>1</v>
      </c>
      <c r="I1006" t="s">
        <v>47</v>
      </c>
      <c r="J1006" t="s">
        <v>48</v>
      </c>
      <c r="M1006" t="s">
        <v>47</v>
      </c>
    </row>
    <row r="1007" spans="1:13" x14ac:dyDescent="0.35">
      <c r="A1007" s="6">
        <v>45510</v>
      </c>
      <c r="B1007" t="s">
        <v>1614</v>
      </c>
      <c r="C1007" t="s">
        <v>64</v>
      </c>
      <c r="D1007" t="s">
        <v>585</v>
      </c>
      <c r="E1007">
        <v>11</v>
      </c>
      <c r="F1007">
        <v>3</v>
      </c>
      <c r="I1007" t="s">
        <v>47</v>
      </c>
      <c r="J1007" t="s">
        <v>48</v>
      </c>
    </row>
    <row r="1008" spans="1:13" x14ac:dyDescent="0.35">
      <c r="A1008" s="6">
        <v>45511</v>
      </c>
      <c r="B1008" t="s">
        <v>61</v>
      </c>
      <c r="C1008" t="s">
        <v>55</v>
      </c>
      <c r="D1008" t="s">
        <v>62</v>
      </c>
      <c r="E1008">
        <v>20</v>
      </c>
      <c r="F1008">
        <v>1</v>
      </c>
      <c r="I1008" t="s">
        <v>47</v>
      </c>
      <c r="J1008" t="s">
        <v>48</v>
      </c>
      <c r="M1008" t="s">
        <v>47</v>
      </c>
    </row>
    <row r="1009" spans="1:13" x14ac:dyDescent="0.35">
      <c r="A1009" s="6">
        <v>45511</v>
      </c>
      <c r="B1009" t="s">
        <v>61</v>
      </c>
      <c r="C1009" t="s">
        <v>55</v>
      </c>
      <c r="D1009" t="s">
        <v>62</v>
      </c>
      <c r="E1009">
        <v>20</v>
      </c>
      <c r="F1009">
        <v>1</v>
      </c>
      <c r="I1009" t="s">
        <v>47</v>
      </c>
      <c r="J1009" t="s">
        <v>48</v>
      </c>
      <c r="M1009" t="s">
        <v>47</v>
      </c>
    </row>
    <row r="1010" spans="1:13" x14ac:dyDescent="0.35">
      <c r="A1010" s="6">
        <v>45511</v>
      </c>
      <c r="B1010" t="s">
        <v>1613</v>
      </c>
      <c r="C1010" t="s">
        <v>1266</v>
      </c>
      <c r="D1010" t="s">
        <v>1278</v>
      </c>
      <c r="E1010">
        <v>21</v>
      </c>
      <c r="F1010">
        <v>1</v>
      </c>
      <c r="I1010" t="s">
        <v>47</v>
      </c>
      <c r="J1010" t="s">
        <v>48</v>
      </c>
      <c r="M1010" t="s">
        <v>47</v>
      </c>
    </row>
    <row r="1011" spans="1:13" x14ac:dyDescent="0.35">
      <c r="A1011" s="6">
        <v>45511</v>
      </c>
      <c r="B1011" t="s">
        <v>1613</v>
      </c>
      <c r="C1011" t="s">
        <v>1266</v>
      </c>
      <c r="D1011" t="s">
        <v>1278</v>
      </c>
      <c r="E1011">
        <v>21</v>
      </c>
      <c r="F1011">
        <v>1</v>
      </c>
      <c r="I1011" t="s">
        <v>47</v>
      </c>
      <c r="J1011" t="s">
        <v>48</v>
      </c>
      <c r="M1011" t="s">
        <v>47</v>
      </c>
    </row>
    <row r="1012" spans="1:13" x14ac:dyDescent="0.35">
      <c r="A1012" s="6">
        <v>45511</v>
      </c>
      <c r="B1012" t="s">
        <v>1613</v>
      </c>
      <c r="C1012" t="s">
        <v>1266</v>
      </c>
      <c r="D1012" t="s">
        <v>1278</v>
      </c>
      <c r="E1012">
        <v>21</v>
      </c>
      <c r="F1012">
        <v>1</v>
      </c>
      <c r="I1012" t="s">
        <v>47</v>
      </c>
      <c r="J1012" t="s">
        <v>48</v>
      </c>
      <c r="M1012" t="s">
        <v>47</v>
      </c>
    </row>
    <row r="1013" spans="1:13" x14ac:dyDescent="0.35">
      <c r="A1013" s="6">
        <v>45513</v>
      </c>
      <c r="B1013" t="s">
        <v>1610</v>
      </c>
      <c r="C1013" t="s">
        <v>55</v>
      </c>
      <c r="D1013" t="s">
        <v>1412</v>
      </c>
      <c r="E1013">
        <v>15</v>
      </c>
      <c r="F1013">
        <v>3</v>
      </c>
      <c r="I1013" t="s">
        <v>47</v>
      </c>
    </row>
    <row r="1014" spans="1:13" x14ac:dyDescent="0.35">
      <c r="A1014" s="6">
        <v>45513</v>
      </c>
      <c r="B1014" t="s">
        <v>1611</v>
      </c>
      <c r="C1014" t="s">
        <v>64</v>
      </c>
      <c r="D1014" t="s">
        <v>596</v>
      </c>
      <c r="E1014">
        <v>7</v>
      </c>
      <c r="F1014">
        <v>3</v>
      </c>
      <c r="I1014" t="s">
        <v>47</v>
      </c>
      <c r="J1014" t="s">
        <v>48</v>
      </c>
      <c r="M1014" t="s">
        <v>47</v>
      </c>
    </row>
    <row r="1015" spans="1:13" x14ac:dyDescent="0.35">
      <c r="A1015" s="6">
        <v>45515</v>
      </c>
      <c r="B1015" t="s">
        <v>1609</v>
      </c>
      <c r="C1015" t="s">
        <v>55</v>
      </c>
      <c r="D1015" s="11">
        <v>10</v>
      </c>
      <c r="E1015">
        <v>20</v>
      </c>
      <c r="F1015">
        <v>2</v>
      </c>
      <c r="I1015" t="s">
        <v>47</v>
      </c>
    </row>
    <row r="1016" spans="1:13" x14ac:dyDescent="0.35">
      <c r="A1016" s="6">
        <v>45517</v>
      </c>
      <c r="B1016" t="s">
        <v>1345</v>
      </c>
      <c r="C1016" t="s">
        <v>1266</v>
      </c>
      <c r="D1016" t="s">
        <v>1278</v>
      </c>
      <c r="E1016">
        <v>25</v>
      </c>
      <c r="F1016">
        <v>1</v>
      </c>
      <c r="I1016" t="s">
        <v>47</v>
      </c>
      <c r="M1016" t="s">
        <v>47</v>
      </c>
    </row>
    <row r="1017" spans="1:13" x14ac:dyDescent="0.35">
      <c r="A1017" s="6">
        <v>45517</v>
      </c>
      <c r="B1017" t="s">
        <v>1345</v>
      </c>
      <c r="C1017" t="s">
        <v>1266</v>
      </c>
      <c r="D1017" t="s">
        <v>1278</v>
      </c>
      <c r="E1017">
        <v>25</v>
      </c>
      <c r="F1017">
        <v>1</v>
      </c>
      <c r="I1017" t="s">
        <v>47</v>
      </c>
      <c r="M1017" t="s">
        <v>47</v>
      </c>
    </row>
    <row r="1018" spans="1:13" x14ac:dyDescent="0.35">
      <c r="A1018" s="6">
        <v>45517</v>
      </c>
      <c r="B1018" t="s">
        <v>1345</v>
      </c>
      <c r="C1018" t="s">
        <v>1266</v>
      </c>
      <c r="D1018" t="s">
        <v>1278</v>
      </c>
      <c r="E1018">
        <v>25</v>
      </c>
      <c r="F1018">
        <v>1</v>
      </c>
      <c r="I1018" t="s">
        <v>47</v>
      </c>
      <c r="M1018" t="s">
        <v>47</v>
      </c>
    </row>
    <row r="1019" spans="1:13" x14ac:dyDescent="0.35">
      <c r="A1019" s="6">
        <v>45517</v>
      </c>
      <c r="B1019" t="s">
        <v>883</v>
      </c>
      <c r="C1019" t="s">
        <v>53</v>
      </c>
      <c r="D1019">
        <v>5</v>
      </c>
      <c r="E1019">
        <v>20</v>
      </c>
      <c r="F1019">
        <v>2</v>
      </c>
      <c r="I1019" t="s">
        <v>47</v>
      </c>
      <c r="J1019" t="s">
        <v>705</v>
      </c>
      <c r="M1019" t="s">
        <v>47</v>
      </c>
    </row>
    <row r="1020" spans="1:13" x14ac:dyDescent="0.35">
      <c r="A1020" s="6">
        <v>45517</v>
      </c>
      <c r="B1020" t="s">
        <v>883</v>
      </c>
      <c r="C1020" t="s">
        <v>53</v>
      </c>
      <c r="D1020">
        <v>5</v>
      </c>
      <c r="E1020">
        <v>20</v>
      </c>
      <c r="F1020">
        <v>2</v>
      </c>
      <c r="I1020" t="s">
        <v>47</v>
      </c>
      <c r="J1020" t="s">
        <v>705</v>
      </c>
      <c r="M1020" t="s">
        <v>47</v>
      </c>
    </row>
    <row r="1021" spans="1:13" x14ac:dyDescent="0.35">
      <c r="A1021" s="6">
        <v>45517</v>
      </c>
      <c r="B1021" t="s">
        <v>1696</v>
      </c>
      <c r="C1021" t="s">
        <v>55</v>
      </c>
      <c r="D1021" t="s">
        <v>1004</v>
      </c>
      <c r="E1021">
        <v>8</v>
      </c>
      <c r="F1021">
        <v>1</v>
      </c>
      <c r="I1021" t="s">
        <v>47</v>
      </c>
    </row>
    <row r="1022" spans="1:13" x14ac:dyDescent="0.35">
      <c r="A1022" s="6">
        <v>45517</v>
      </c>
      <c r="B1022" t="s">
        <v>1465</v>
      </c>
      <c r="C1022" t="s">
        <v>64</v>
      </c>
      <c r="D1022" t="s">
        <v>585</v>
      </c>
      <c r="E1022">
        <v>5</v>
      </c>
      <c r="F1022">
        <v>1</v>
      </c>
      <c r="I1022" t="s">
        <v>47</v>
      </c>
      <c r="J1022" t="s">
        <v>48</v>
      </c>
    </row>
    <row r="1023" spans="1:13" x14ac:dyDescent="0.35">
      <c r="A1023" s="6">
        <v>45517</v>
      </c>
      <c r="B1023" t="s">
        <v>1614</v>
      </c>
      <c r="C1023" t="s">
        <v>64</v>
      </c>
      <c r="D1023" t="s">
        <v>585</v>
      </c>
      <c r="E1023">
        <v>11</v>
      </c>
      <c r="F1023">
        <v>3</v>
      </c>
      <c r="I1023" t="s">
        <v>47</v>
      </c>
      <c r="J1023" t="s">
        <v>48</v>
      </c>
    </row>
    <row r="1024" spans="1:13" x14ac:dyDescent="0.35">
      <c r="A1024" s="6">
        <v>45517</v>
      </c>
      <c r="B1024" t="s">
        <v>489</v>
      </c>
      <c r="C1024" t="s">
        <v>115</v>
      </c>
      <c r="D1024">
        <v>7</v>
      </c>
      <c r="E1024">
        <v>26</v>
      </c>
      <c r="F1024">
        <v>2</v>
      </c>
      <c r="I1024" t="s">
        <v>47</v>
      </c>
      <c r="J1024" t="s">
        <v>48</v>
      </c>
      <c r="M1024" t="s">
        <v>47</v>
      </c>
    </row>
    <row r="1025" spans="1:13" x14ac:dyDescent="0.35">
      <c r="A1025" s="6">
        <v>45518</v>
      </c>
      <c r="B1025" t="s">
        <v>517</v>
      </c>
      <c r="C1025" t="s">
        <v>64</v>
      </c>
      <c r="D1025" t="s">
        <v>564</v>
      </c>
      <c r="E1025">
        <v>2</v>
      </c>
      <c r="F1025">
        <v>1</v>
      </c>
      <c r="I1025" t="s">
        <v>47</v>
      </c>
      <c r="J1025" t="s">
        <v>48</v>
      </c>
      <c r="M1025" t="s">
        <v>47</v>
      </c>
    </row>
    <row r="1026" spans="1:13" x14ac:dyDescent="0.35">
      <c r="A1026" s="6">
        <v>45518</v>
      </c>
      <c r="B1026" t="s">
        <v>622</v>
      </c>
      <c r="C1026" t="s">
        <v>50</v>
      </c>
      <c r="D1026">
        <v>7</v>
      </c>
      <c r="E1026">
        <v>18</v>
      </c>
      <c r="F1026">
        <v>2</v>
      </c>
      <c r="I1026" t="s">
        <v>47</v>
      </c>
      <c r="J1026" t="s">
        <v>1692</v>
      </c>
    </row>
    <row r="1027" spans="1:13" x14ac:dyDescent="0.35">
      <c r="A1027" s="6">
        <v>45518</v>
      </c>
      <c r="B1027" t="s">
        <v>171</v>
      </c>
      <c r="C1027" t="s">
        <v>55</v>
      </c>
      <c r="D1027" t="s">
        <v>1262</v>
      </c>
      <c r="E1027">
        <v>2</v>
      </c>
      <c r="F1027">
        <v>1</v>
      </c>
      <c r="I1027" t="s">
        <v>47</v>
      </c>
      <c r="J1027" t="s">
        <v>48</v>
      </c>
      <c r="M1027" t="s">
        <v>47</v>
      </c>
    </row>
    <row r="1028" spans="1:13" x14ac:dyDescent="0.35">
      <c r="A1028" s="6">
        <v>45519</v>
      </c>
      <c r="B1028" t="s">
        <v>1634</v>
      </c>
      <c r="C1028" t="s">
        <v>115</v>
      </c>
      <c r="D1028">
        <v>10</v>
      </c>
      <c r="E1028">
        <v>28</v>
      </c>
      <c r="F1028">
        <v>2</v>
      </c>
      <c r="G1028" t="s">
        <v>34</v>
      </c>
    </row>
    <row r="1029" spans="1:13" x14ac:dyDescent="0.35">
      <c r="A1029" s="6">
        <v>45519</v>
      </c>
      <c r="B1029" t="s">
        <v>1634</v>
      </c>
      <c r="C1029" t="s">
        <v>115</v>
      </c>
      <c r="D1029">
        <v>10</v>
      </c>
      <c r="E1029">
        <v>28</v>
      </c>
      <c r="F1029">
        <v>2</v>
      </c>
      <c r="G1029" t="s">
        <v>34</v>
      </c>
    </row>
    <row r="1030" spans="1:13" x14ac:dyDescent="0.35">
      <c r="A1030" s="6">
        <v>45519</v>
      </c>
      <c r="B1030" t="s">
        <v>335</v>
      </c>
      <c r="C1030" t="s">
        <v>55</v>
      </c>
      <c r="D1030" t="s">
        <v>1324</v>
      </c>
      <c r="E1030">
        <v>27</v>
      </c>
      <c r="F1030">
        <v>1</v>
      </c>
      <c r="I1030" t="s">
        <v>47</v>
      </c>
      <c r="J1030" t="s">
        <v>48</v>
      </c>
      <c r="M1030" t="s">
        <v>47</v>
      </c>
    </row>
    <row r="1031" spans="1:13" x14ac:dyDescent="0.35">
      <c r="A1031" s="6">
        <v>45519</v>
      </c>
      <c r="B1031" t="s">
        <v>61</v>
      </c>
      <c r="C1031" t="s">
        <v>55</v>
      </c>
      <c r="D1031">
        <v>10</v>
      </c>
      <c r="E1031">
        <v>22</v>
      </c>
      <c r="F1031">
        <v>1</v>
      </c>
      <c r="I1031" t="s">
        <v>47</v>
      </c>
      <c r="M1031" t="s">
        <v>47</v>
      </c>
    </row>
    <row r="1032" spans="1:13" x14ac:dyDescent="0.35">
      <c r="A1032" s="6">
        <v>45519</v>
      </c>
      <c r="B1032" t="s">
        <v>61</v>
      </c>
      <c r="C1032" t="s">
        <v>55</v>
      </c>
      <c r="D1032">
        <v>10</v>
      </c>
      <c r="E1032">
        <v>22</v>
      </c>
      <c r="F1032">
        <v>1</v>
      </c>
      <c r="I1032" t="s">
        <v>47</v>
      </c>
      <c r="M1032" t="s">
        <v>47</v>
      </c>
    </row>
    <row r="1033" spans="1:13" x14ac:dyDescent="0.35">
      <c r="A1033" s="6">
        <v>45523</v>
      </c>
      <c r="B1033" t="s">
        <v>1556</v>
      </c>
      <c r="C1033" t="s">
        <v>64</v>
      </c>
      <c r="D1033" t="s">
        <v>596</v>
      </c>
      <c r="E1033">
        <v>2</v>
      </c>
      <c r="F1033">
        <v>1</v>
      </c>
      <c r="I1033" t="s">
        <v>47</v>
      </c>
      <c r="J1033" t="s">
        <v>48</v>
      </c>
      <c r="M1033" t="s">
        <v>47</v>
      </c>
    </row>
    <row r="1034" spans="1:13" x14ac:dyDescent="0.35">
      <c r="A1034" s="6">
        <v>45523</v>
      </c>
      <c r="B1034" t="s">
        <v>1241</v>
      </c>
      <c r="C1034" t="s">
        <v>55</v>
      </c>
      <c r="D1034" t="s">
        <v>978</v>
      </c>
      <c r="E1034">
        <v>15</v>
      </c>
      <c r="F1034">
        <v>1</v>
      </c>
      <c r="I1034" t="s">
        <v>47</v>
      </c>
      <c r="J1034" t="s">
        <v>705</v>
      </c>
      <c r="M1034" t="s">
        <v>47</v>
      </c>
    </row>
    <row r="1035" spans="1:13" x14ac:dyDescent="0.35">
      <c r="A1035" s="6">
        <v>45524</v>
      </c>
      <c r="B1035" t="s">
        <v>1635</v>
      </c>
      <c r="C1035" t="s">
        <v>115</v>
      </c>
      <c r="D1035">
        <v>9</v>
      </c>
      <c r="E1035">
        <v>14</v>
      </c>
      <c r="F1035">
        <v>2</v>
      </c>
      <c r="G1035" t="s">
        <v>34</v>
      </c>
    </row>
    <row r="1036" spans="1:13" x14ac:dyDescent="0.35">
      <c r="A1036" s="6">
        <v>45524</v>
      </c>
      <c r="B1036" t="s">
        <v>1691</v>
      </c>
      <c r="C1036" t="s">
        <v>1266</v>
      </c>
      <c r="D1036" t="s">
        <v>573</v>
      </c>
      <c r="E1036">
        <v>30</v>
      </c>
      <c r="F1036">
        <v>2</v>
      </c>
      <c r="I1036" t="s">
        <v>47</v>
      </c>
      <c r="J1036" t="s">
        <v>48</v>
      </c>
    </row>
    <row r="1037" spans="1:13" x14ac:dyDescent="0.35">
      <c r="A1037" s="6">
        <v>45524</v>
      </c>
      <c r="B1037" t="s">
        <v>1691</v>
      </c>
      <c r="C1037" t="s">
        <v>1266</v>
      </c>
      <c r="D1037" t="s">
        <v>573</v>
      </c>
      <c r="E1037">
        <v>30</v>
      </c>
      <c r="F1037">
        <v>2</v>
      </c>
      <c r="I1037" t="s">
        <v>47</v>
      </c>
      <c r="J1037" t="s">
        <v>48</v>
      </c>
    </row>
    <row r="1038" spans="1:13" x14ac:dyDescent="0.35">
      <c r="A1038" s="6">
        <v>45524</v>
      </c>
      <c r="B1038" t="s">
        <v>171</v>
      </c>
      <c r="C1038" t="s">
        <v>55</v>
      </c>
      <c r="D1038" t="s">
        <v>1693</v>
      </c>
      <c r="E1038">
        <v>22</v>
      </c>
      <c r="F1038">
        <v>1</v>
      </c>
      <c r="I1038" t="s">
        <v>47</v>
      </c>
      <c r="J1038" t="s">
        <v>48</v>
      </c>
      <c r="M1038" t="s">
        <v>47</v>
      </c>
    </row>
    <row r="1039" spans="1:13" x14ac:dyDescent="0.35">
      <c r="A1039" s="6">
        <v>45524</v>
      </c>
      <c r="B1039" t="s">
        <v>674</v>
      </c>
      <c r="C1039" t="s">
        <v>284</v>
      </c>
      <c r="D1039">
        <v>6</v>
      </c>
      <c r="E1039">
        <v>20</v>
      </c>
      <c r="F1039">
        <v>3</v>
      </c>
      <c r="I1039" t="s">
        <v>47</v>
      </c>
      <c r="J1039" t="s">
        <v>48</v>
      </c>
    </row>
    <row r="1040" spans="1:13" x14ac:dyDescent="0.35">
      <c r="A1040" s="6">
        <v>45524</v>
      </c>
      <c r="B1040" t="s">
        <v>1694</v>
      </c>
      <c r="C1040" t="s">
        <v>115</v>
      </c>
      <c r="D1040">
        <v>9</v>
      </c>
      <c r="E1040">
        <v>21</v>
      </c>
      <c r="F1040">
        <v>2</v>
      </c>
      <c r="I1040" t="s">
        <v>47</v>
      </c>
      <c r="J1040" t="s">
        <v>48</v>
      </c>
    </row>
    <row r="1041" spans="1:13" x14ac:dyDescent="0.35">
      <c r="A1041" s="6">
        <v>45524</v>
      </c>
      <c r="B1041" t="s">
        <v>1695</v>
      </c>
      <c r="C1041" t="s">
        <v>53</v>
      </c>
      <c r="D1041">
        <v>6</v>
      </c>
      <c r="E1041">
        <v>23</v>
      </c>
      <c r="F1041">
        <v>2</v>
      </c>
      <c r="I1041" t="s">
        <v>47</v>
      </c>
      <c r="J1041" t="s">
        <v>1292</v>
      </c>
    </row>
    <row r="1042" spans="1:13" x14ac:dyDescent="0.35">
      <c r="A1042" s="6">
        <v>45524</v>
      </c>
      <c r="B1042" t="s">
        <v>1695</v>
      </c>
      <c r="C1042" t="s">
        <v>53</v>
      </c>
      <c r="D1042">
        <v>6</v>
      </c>
      <c r="E1042">
        <v>24</v>
      </c>
      <c r="F1042">
        <v>2</v>
      </c>
      <c r="I1042" t="s">
        <v>47</v>
      </c>
      <c r="J1042" t="s">
        <v>450</v>
      </c>
    </row>
    <row r="1043" spans="1:13" x14ac:dyDescent="0.35">
      <c r="A1043" s="6">
        <v>45524</v>
      </c>
      <c r="B1043" t="s">
        <v>1695</v>
      </c>
      <c r="C1043" t="s">
        <v>53</v>
      </c>
      <c r="D1043">
        <v>6</v>
      </c>
      <c r="E1043">
        <v>23</v>
      </c>
      <c r="F1043">
        <v>2</v>
      </c>
      <c r="I1043" t="s">
        <v>47</v>
      </c>
    </row>
    <row r="1044" spans="1:13" x14ac:dyDescent="0.35">
      <c r="A1044" s="6">
        <v>45524</v>
      </c>
      <c r="B1044" t="s">
        <v>1695</v>
      </c>
      <c r="C1044" t="s">
        <v>53</v>
      </c>
      <c r="D1044">
        <v>6</v>
      </c>
      <c r="E1044">
        <v>18</v>
      </c>
      <c r="F1044">
        <v>2</v>
      </c>
      <c r="I1044" t="s">
        <v>47</v>
      </c>
      <c r="J1044" t="s">
        <v>1292</v>
      </c>
    </row>
    <row r="1045" spans="1:13" x14ac:dyDescent="0.35">
      <c r="A1045" s="6">
        <v>45524</v>
      </c>
      <c r="B1045" t="s">
        <v>1695</v>
      </c>
      <c r="C1045" t="s">
        <v>53</v>
      </c>
      <c r="D1045">
        <v>6</v>
      </c>
      <c r="E1045">
        <v>24</v>
      </c>
      <c r="F1045">
        <v>2</v>
      </c>
      <c r="I1045" t="s">
        <v>47</v>
      </c>
      <c r="J1045" t="s">
        <v>450</v>
      </c>
    </row>
    <row r="1046" spans="1:13" x14ac:dyDescent="0.35">
      <c r="A1046" s="6">
        <v>45525</v>
      </c>
      <c r="B1046" t="s">
        <v>362</v>
      </c>
      <c r="C1046" t="s">
        <v>115</v>
      </c>
      <c r="D1046" t="s">
        <v>353</v>
      </c>
      <c r="E1046">
        <v>15</v>
      </c>
      <c r="F1046">
        <v>8</v>
      </c>
      <c r="G1046" t="s">
        <v>34</v>
      </c>
      <c r="K1046" t="s">
        <v>47</v>
      </c>
    </row>
    <row r="1047" spans="1:13" x14ac:dyDescent="0.35">
      <c r="A1047" s="6">
        <v>45525</v>
      </c>
      <c r="B1047" t="s">
        <v>1636</v>
      </c>
      <c r="C1047" t="s">
        <v>53</v>
      </c>
      <c r="D1047">
        <v>5</v>
      </c>
      <c r="E1047">
        <v>25</v>
      </c>
      <c r="F1047">
        <v>2</v>
      </c>
      <c r="G1047" t="s">
        <v>1400</v>
      </c>
    </row>
    <row r="1048" spans="1:13" x14ac:dyDescent="0.35">
      <c r="A1048" s="6">
        <v>45525</v>
      </c>
      <c r="B1048" t="s">
        <v>1636</v>
      </c>
      <c r="C1048" t="s">
        <v>53</v>
      </c>
      <c r="D1048">
        <v>5</v>
      </c>
      <c r="E1048">
        <v>25</v>
      </c>
      <c r="F1048">
        <v>2</v>
      </c>
      <c r="G1048" t="s">
        <v>1400</v>
      </c>
    </row>
    <row r="1049" spans="1:13" x14ac:dyDescent="0.35">
      <c r="A1049" s="6">
        <v>45525</v>
      </c>
      <c r="B1049" t="s">
        <v>747</v>
      </c>
      <c r="C1049" t="s">
        <v>55</v>
      </c>
      <c r="D1049" t="s">
        <v>1004</v>
      </c>
      <c r="E1049">
        <v>25</v>
      </c>
      <c r="F1049">
        <v>2</v>
      </c>
      <c r="I1049" t="s">
        <v>47</v>
      </c>
      <c r="J1049" t="s">
        <v>48</v>
      </c>
      <c r="M1049" t="s">
        <v>47</v>
      </c>
    </row>
    <row r="1050" spans="1:13" x14ac:dyDescent="0.35">
      <c r="A1050" s="6">
        <v>45525</v>
      </c>
      <c r="B1050" t="s">
        <v>1690</v>
      </c>
      <c r="C1050" t="s">
        <v>55</v>
      </c>
      <c r="D1050" t="s">
        <v>978</v>
      </c>
      <c r="E1050">
        <v>25</v>
      </c>
      <c r="F1050">
        <v>2</v>
      </c>
      <c r="I1050" t="s">
        <v>47</v>
      </c>
      <c r="J1050" t="s">
        <v>48</v>
      </c>
    </row>
    <row r="1051" spans="1:13" x14ac:dyDescent="0.35">
      <c r="A1051" s="6">
        <v>45525</v>
      </c>
      <c r="B1051" t="s">
        <v>1690</v>
      </c>
      <c r="C1051" t="s">
        <v>55</v>
      </c>
      <c r="D1051" t="s">
        <v>978</v>
      </c>
      <c r="E1051">
        <v>25</v>
      </c>
      <c r="F1051">
        <v>2</v>
      </c>
      <c r="I1051" t="s">
        <v>47</v>
      </c>
      <c r="J1051" t="s">
        <v>48</v>
      </c>
    </row>
    <row r="1052" spans="1:13" x14ac:dyDescent="0.35">
      <c r="A1052" s="6">
        <v>45525</v>
      </c>
      <c r="B1052" t="s">
        <v>1690</v>
      </c>
      <c r="C1052" t="s">
        <v>55</v>
      </c>
      <c r="D1052" t="s">
        <v>978</v>
      </c>
      <c r="E1052">
        <v>25</v>
      </c>
      <c r="F1052">
        <v>2</v>
      </c>
      <c r="I1052" t="s">
        <v>47</v>
      </c>
      <c r="J1052" t="s">
        <v>48</v>
      </c>
    </row>
    <row r="1053" spans="1:13" x14ac:dyDescent="0.35">
      <c r="A1053" s="6">
        <v>45525</v>
      </c>
      <c r="B1053" t="s">
        <v>620</v>
      </c>
      <c r="C1053" t="s">
        <v>55</v>
      </c>
      <c r="E1053">
        <v>5</v>
      </c>
      <c r="F1053">
        <v>1</v>
      </c>
      <c r="I1053" t="s">
        <v>47</v>
      </c>
      <c r="M1053" t="s">
        <v>47</v>
      </c>
    </row>
    <row r="1054" spans="1:13" x14ac:dyDescent="0.35">
      <c r="A1054" s="6">
        <v>45525</v>
      </c>
      <c r="B1054" t="s">
        <v>1636</v>
      </c>
      <c r="C1054" t="s">
        <v>53</v>
      </c>
      <c r="D1054">
        <v>5</v>
      </c>
      <c r="E1054">
        <v>22</v>
      </c>
      <c r="F1054">
        <v>2</v>
      </c>
      <c r="I1054" t="s">
        <v>47</v>
      </c>
      <c r="J1054" t="s">
        <v>48</v>
      </c>
    </row>
    <row r="1055" spans="1:13" x14ac:dyDescent="0.35">
      <c r="A1055" s="6">
        <v>45525</v>
      </c>
      <c r="B1055" t="s">
        <v>1636</v>
      </c>
      <c r="C1055" t="s">
        <v>53</v>
      </c>
      <c r="D1055">
        <v>5</v>
      </c>
      <c r="E1055">
        <v>22</v>
      </c>
      <c r="F1055">
        <v>2</v>
      </c>
      <c r="I1055" t="s">
        <v>47</v>
      </c>
      <c r="J1055" t="s">
        <v>48</v>
      </c>
    </row>
    <row r="1056" spans="1:13" x14ac:dyDescent="0.35">
      <c r="A1056" s="6">
        <v>45525</v>
      </c>
      <c r="B1056" t="s">
        <v>362</v>
      </c>
      <c r="C1056" t="s">
        <v>115</v>
      </c>
      <c r="D1056" t="s">
        <v>353</v>
      </c>
      <c r="E1056">
        <v>12</v>
      </c>
      <c r="F1056">
        <v>7</v>
      </c>
      <c r="I1056" t="s">
        <v>47</v>
      </c>
      <c r="J1056" t="s">
        <v>48</v>
      </c>
    </row>
    <row r="1057" spans="1:13" x14ac:dyDescent="0.35">
      <c r="A1057" s="6">
        <v>45526</v>
      </c>
      <c r="B1057" t="s">
        <v>1688</v>
      </c>
      <c r="C1057" t="s">
        <v>115</v>
      </c>
      <c r="D1057">
        <v>9</v>
      </c>
      <c r="E1057">
        <v>18</v>
      </c>
      <c r="F1057">
        <v>2</v>
      </c>
      <c r="I1057" t="s">
        <v>47</v>
      </c>
      <c r="J1057" t="s">
        <v>48</v>
      </c>
    </row>
    <row r="1058" spans="1:13" x14ac:dyDescent="0.35">
      <c r="A1058" s="6">
        <v>45526</v>
      </c>
      <c r="B1058" t="s">
        <v>747</v>
      </c>
      <c r="C1058" t="s">
        <v>55</v>
      </c>
      <c r="D1058" t="s">
        <v>1004</v>
      </c>
      <c r="E1058">
        <v>14</v>
      </c>
      <c r="F1058">
        <v>2</v>
      </c>
      <c r="I1058" t="s">
        <v>47</v>
      </c>
      <c r="J1058" t="s">
        <v>48</v>
      </c>
      <c r="M1058" t="s">
        <v>47</v>
      </c>
    </row>
    <row r="1059" spans="1:13" x14ac:dyDescent="0.35">
      <c r="A1059" s="6">
        <v>45526</v>
      </c>
      <c r="B1059" t="s">
        <v>1689</v>
      </c>
      <c r="C1059" t="s">
        <v>115</v>
      </c>
      <c r="D1059">
        <v>9</v>
      </c>
      <c r="E1059">
        <v>20</v>
      </c>
      <c r="F1059">
        <v>2</v>
      </c>
      <c r="I1059" t="s">
        <v>47</v>
      </c>
      <c r="J1059" t="s">
        <v>1608</v>
      </c>
    </row>
    <row r="1060" spans="1:13" x14ac:dyDescent="0.35">
      <c r="A1060" s="6">
        <v>45526</v>
      </c>
      <c r="B1060" t="s">
        <v>1253</v>
      </c>
      <c r="C1060" t="s">
        <v>55</v>
      </c>
      <c r="D1060" t="s">
        <v>1254</v>
      </c>
      <c r="E1060">
        <v>25</v>
      </c>
      <c r="F1060">
        <v>1</v>
      </c>
      <c r="I1060" t="s">
        <v>47</v>
      </c>
      <c r="J1060" t="s">
        <v>48</v>
      </c>
    </row>
    <row r="1061" spans="1:13" x14ac:dyDescent="0.35">
      <c r="A1061" s="6">
        <v>45526</v>
      </c>
      <c r="B1061" t="s">
        <v>1253</v>
      </c>
      <c r="C1061" t="s">
        <v>55</v>
      </c>
      <c r="D1061" t="s">
        <v>1254</v>
      </c>
      <c r="E1061">
        <v>25</v>
      </c>
      <c r="F1061">
        <v>1</v>
      </c>
      <c r="I1061" t="s">
        <v>47</v>
      </c>
      <c r="J1061" t="s">
        <v>48</v>
      </c>
    </row>
    <row r="1062" spans="1:13" x14ac:dyDescent="0.35">
      <c r="A1062" s="6">
        <v>45526</v>
      </c>
      <c r="B1062" t="s">
        <v>1269</v>
      </c>
      <c r="C1062" t="s">
        <v>55</v>
      </c>
      <c r="D1062" t="s">
        <v>1254</v>
      </c>
      <c r="E1062">
        <v>28</v>
      </c>
      <c r="F1062">
        <v>2</v>
      </c>
      <c r="I1062" t="s">
        <v>47</v>
      </c>
      <c r="J1062" t="s">
        <v>48</v>
      </c>
    </row>
    <row r="1063" spans="1:13" x14ac:dyDescent="0.35">
      <c r="A1063" s="6">
        <v>45526</v>
      </c>
      <c r="B1063" t="s">
        <v>1269</v>
      </c>
      <c r="C1063" t="s">
        <v>55</v>
      </c>
      <c r="D1063" t="s">
        <v>1254</v>
      </c>
      <c r="E1063">
        <v>28</v>
      </c>
      <c r="F1063">
        <v>2</v>
      </c>
      <c r="I1063" t="s">
        <v>47</v>
      </c>
      <c r="J1063" t="s">
        <v>48</v>
      </c>
    </row>
    <row r="1064" spans="1:13" x14ac:dyDescent="0.35">
      <c r="A1064" s="6">
        <v>45526</v>
      </c>
      <c r="B1064" t="s">
        <v>1269</v>
      </c>
      <c r="C1064" t="s">
        <v>55</v>
      </c>
      <c r="D1064" t="s">
        <v>1254</v>
      </c>
      <c r="E1064">
        <v>28</v>
      </c>
      <c r="F1064">
        <v>2</v>
      </c>
      <c r="I1064" t="s">
        <v>47</v>
      </c>
      <c r="J1064" t="s">
        <v>48</v>
      </c>
    </row>
    <row r="1065" spans="1:13" x14ac:dyDescent="0.35">
      <c r="A1065" s="6">
        <v>45526</v>
      </c>
      <c r="B1065" t="s">
        <v>1497</v>
      </c>
      <c r="C1065" t="s">
        <v>115</v>
      </c>
      <c r="D1065">
        <v>7</v>
      </c>
      <c r="E1065">
        <v>16</v>
      </c>
      <c r="F1065">
        <v>2</v>
      </c>
      <c r="I1065" t="s">
        <v>47</v>
      </c>
      <c r="J1065" t="s">
        <v>48</v>
      </c>
    </row>
    <row r="1066" spans="1:13" x14ac:dyDescent="0.35">
      <c r="A1066" s="6">
        <v>45527</v>
      </c>
      <c r="B1066" t="s">
        <v>1667</v>
      </c>
      <c r="C1066" t="s">
        <v>115</v>
      </c>
      <c r="D1066">
        <v>9</v>
      </c>
      <c r="E1066">
        <v>20</v>
      </c>
      <c r="F1066">
        <v>1</v>
      </c>
      <c r="I1066" t="s">
        <v>47</v>
      </c>
    </row>
    <row r="1067" spans="1:13" x14ac:dyDescent="0.35">
      <c r="A1067" s="6">
        <v>45527</v>
      </c>
      <c r="B1067" t="s">
        <v>1587</v>
      </c>
      <c r="C1067" t="s">
        <v>55</v>
      </c>
      <c r="D1067" t="s">
        <v>1004</v>
      </c>
      <c r="E1067">
        <v>21</v>
      </c>
      <c r="F1067">
        <v>1</v>
      </c>
      <c r="I1067" t="s">
        <v>47</v>
      </c>
      <c r="J1067" t="s">
        <v>48</v>
      </c>
      <c r="M1067" t="s">
        <v>47</v>
      </c>
    </row>
    <row r="1068" spans="1:13" x14ac:dyDescent="0.35">
      <c r="A1068" s="6">
        <v>45527</v>
      </c>
      <c r="B1068" t="s">
        <v>171</v>
      </c>
      <c r="C1068" t="s">
        <v>55</v>
      </c>
      <c r="D1068" t="s">
        <v>1668</v>
      </c>
      <c r="E1068">
        <v>23</v>
      </c>
      <c r="F1068">
        <v>1</v>
      </c>
      <c r="I1068" t="s">
        <v>47</v>
      </c>
      <c r="J1068" t="s">
        <v>48</v>
      </c>
      <c r="M1068" t="s">
        <v>47</v>
      </c>
    </row>
    <row r="1069" spans="1:13" x14ac:dyDescent="0.35">
      <c r="A1069" s="6">
        <v>45527</v>
      </c>
      <c r="B1069" t="s">
        <v>171</v>
      </c>
      <c r="C1069" t="s">
        <v>55</v>
      </c>
      <c r="D1069" t="s">
        <v>1668</v>
      </c>
      <c r="E1069">
        <v>23</v>
      </c>
      <c r="F1069">
        <v>1</v>
      </c>
      <c r="I1069" t="s">
        <v>47</v>
      </c>
      <c r="J1069" t="s">
        <v>48</v>
      </c>
      <c r="M1069" t="s">
        <v>47</v>
      </c>
    </row>
    <row r="1070" spans="1:13" x14ac:dyDescent="0.35">
      <c r="A1070" s="6">
        <v>45527</v>
      </c>
      <c r="B1070" t="s">
        <v>171</v>
      </c>
      <c r="C1070" t="s">
        <v>55</v>
      </c>
      <c r="D1070" t="s">
        <v>1668</v>
      </c>
      <c r="E1070">
        <v>23</v>
      </c>
      <c r="F1070">
        <v>1</v>
      </c>
      <c r="I1070" t="s">
        <v>47</v>
      </c>
      <c r="J1070" t="s">
        <v>48</v>
      </c>
      <c r="M1070" t="s">
        <v>47</v>
      </c>
    </row>
    <row r="1071" spans="1:13" x14ac:dyDescent="0.35">
      <c r="A1071" s="6">
        <v>45527</v>
      </c>
      <c r="B1071" t="s">
        <v>1669</v>
      </c>
      <c r="C1071" t="s">
        <v>55</v>
      </c>
      <c r="D1071" t="s">
        <v>1295</v>
      </c>
      <c r="E1071">
        <v>30</v>
      </c>
      <c r="F1071">
        <v>1</v>
      </c>
      <c r="I1071" t="s">
        <v>47</v>
      </c>
      <c r="J1071" t="s">
        <v>48</v>
      </c>
    </row>
    <row r="1072" spans="1:13" x14ac:dyDescent="0.35">
      <c r="A1072" s="6">
        <v>45527</v>
      </c>
      <c r="B1072" t="s">
        <v>1667</v>
      </c>
      <c r="C1072" t="s">
        <v>115</v>
      </c>
      <c r="D1072">
        <v>9</v>
      </c>
      <c r="E1072">
        <v>20</v>
      </c>
      <c r="F1072">
        <v>2</v>
      </c>
      <c r="I1072" t="s">
        <v>47</v>
      </c>
      <c r="J1072" t="s">
        <v>48</v>
      </c>
    </row>
    <row r="1073" spans="1:13" x14ac:dyDescent="0.35">
      <c r="A1073" s="6">
        <v>45527</v>
      </c>
      <c r="B1073" t="s">
        <v>61</v>
      </c>
      <c r="C1073" t="s">
        <v>55</v>
      </c>
      <c r="D1073" t="s">
        <v>1309</v>
      </c>
      <c r="E1073">
        <v>23</v>
      </c>
      <c r="F1073">
        <v>3</v>
      </c>
      <c r="I1073" t="s">
        <v>47</v>
      </c>
      <c r="J1073" t="s">
        <v>48</v>
      </c>
      <c r="M1073" t="s">
        <v>47</v>
      </c>
    </row>
    <row r="1074" spans="1:13" x14ac:dyDescent="0.35">
      <c r="A1074" s="6">
        <v>45527</v>
      </c>
      <c r="B1074" t="s">
        <v>61</v>
      </c>
      <c r="C1074" t="s">
        <v>55</v>
      </c>
      <c r="D1074" t="s">
        <v>1309</v>
      </c>
      <c r="E1074">
        <v>23</v>
      </c>
      <c r="F1074">
        <v>3</v>
      </c>
      <c r="I1074" t="s">
        <v>47</v>
      </c>
      <c r="J1074" t="s">
        <v>48</v>
      </c>
      <c r="M1074" t="s">
        <v>47</v>
      </c>
    </row>
    <row r="1075" spans="1:13" x14ac:dyDescent="0.35">
      <c r="A1075" s="6">
        <v>45527</v>
      </c>
      <c r="B1075" t="s">
        <v>61</v>
      </c>
      <c r="C1075" t="s">
        <v>55</v>
      </c>
      <c r="D1075" t="s">
        <v>1309</v>
      </c>
      <c r="E1075">
        <v>23</v>
      </c>
      <c r="F1075">
        <v>3</v>
      </c>
      <c r="I1075" t="s">
        <v>47</v>
      </c>
      <c r="J1075" t="s">
        <v>48</v>
      </c>
      <c r="M1075" t="s">
        <v>47</v>
      </c>
    </row>
    <row r="1076" spans="1:13" x14ac:dyDescent="0.35">
      <c r="A1076" s="6">
        <v>45527</v>
      </c>
      <c r="B1076" t="s">
        <v>1669</v>
      </c>
      <c r="C1076" t="s">
        <v>55</v>
      </c>
      <c r="D1076" t="s">
        <v>1295</v>
      </c>
      <c r="E1076">
        <v>30</v>
      </c>
      <c r="F1076">
        <v>1</v>
      </c>
      <c r="I1076" t="s">
        <v>47</v>
      </c>
      <c r="J1076" t="s">
        <v>48</v>
      </c>
    </row>
    <row r="1077" spans="1:13" x14ac:dyDescent="0.35">
      <c r="A1077" s="6">
        <v>45527</v>
      </c>
      <c r="B1077" t="s">
        <v>1667</v>
      </c>
      <c r="C1077" t="s">
        <v>115</v>
      </c>
      <c r="D1077">
        <v>9</v>
      </c>
      <c r="E1077">
        <v>25</v>
      </c>
      <c r="F1077">
        <v>2</v>
      </c>
      <c r="I1077" t="s">
        <v>47</v>
      </c>
      <c r="J1077" t="s">
        <v>1292</v>
      </c>
    </row>
    <row r="1078" spans="1:13" x14ac:dyDescent="0.35">
      <c r="A1078" s="6">
        <v>45527</v>
      </c>
      <c r="B1078" t="s">
        <v>659</v>
      </c>
      <c r="C1078" t="s">
        <v>74</v>
      </c>
      <c r="D1078" t="s">
        <v>204</v>
      </c>
      <c r="E1078">
        <v>24</v>
      </c>
      <c r="F1078">
        <v>2</v>
      </c>
      <c r="I1078" t="s">
        <v>47</v>
      </c>
      <c r="J1078" t="s">
        <v>48</v>
      </c>
    </row>
    <row r="1079" spans="1:13" x14ac:dyDescent="0.35">
      <c r="A1079" s="6">
        <v>45527</v>
      </c>
      <c r="B1079" t="s">
        <v>659</v>
      </c>
      <c r="C1079" t="s">
        <v>74</v>
      </c>
      <c r="D1079" t="s">
        <v>204</v>
      </c>
      <c r="E1079">
        <v>24</v>
      </c>
      <c r="F1079">
        <v>2</v>
      </c>
      <c r="I1079" t="s">
        <v>47</v>
      </c>
      <c r="J1079" t="s">
        <v>48</v>
      </c>
    </row>
    <row r="1080" spans="1:13" x14ac:dyDescent="0.35">
      <c r="A1080" s="6">
        <v>45527</v>
      </c>
      <c r="B1080" t="s">
        <v>659</v>
      </c>
      <c r="C1080" t="s">
        <v>74</v>
      </c>
      <c r="D1080" t="s">
        <v>204</v>
      </c>
      <c r="E1080">
        <v>24</v>
      </c>
      <c r="F1080">
        <v>2</v>
      </c>
      <c r="I1080" t="s">
        <v>47</v>
      </c>
      <c r="J1080" t="s">
        <v>48</v>
      </c>
    </row>
    <row r="1081" spans="1:13" x14ac:dyDescent="0.35">
      <c r="A1081" s="6">
        <v>45527</v>
      </c>
      <c r="B1081" t="s">
        <v>659</v>
      </c>
      <c r="C1081" t="s">
        <v>74</v>
      </c>
      <c r="D1081" t="s">
        <v>204</v>
      </c>
      <c r="E1081">
        <v>24</v>
      </c>
      <c r="F1081">
        <v>2</v>
      </c>
      <c r="I1081" t="s">
        <v>47</v>
      </c>
      <c r="J1081" t="s">
        <v>48</v>
      </c>
    </row>
    <row r="1082" spans="1:13" x14ac:dyDescent="0.35">
      <c r="A1082" s="6">
        <v>45527</v>
      </c>
      <c r="B1082" t="s">
        <v>1682</v>
      </c>
      <c r="C1082" t="s">
        <v>115</v>
      </c>
      <c r="D1082">
        <v>8</v>
      </c>
      <c r="E1082">
        <v>14</v>
      </c>
      <c r="F1082">
        <v>2</v>
      </c>
      <c r="I1082" t="s">
        <v>47</v>
      </c>
      <c r="J1082" t="s">
        <v>48</v>
      </c>
    </row>
    <row r="1083" spans="1:13" x14ac:dyDescent="0.35">
      <c r="A1083" s="6">
        <v>45527</v>
      </c>
      <c r="B1083" t="s">
        <v>1683</v>
      </c>
      <c r="C1083" t="s">
        <v>55</v>
      </c>
      <c r="D1083" t="s">
        <v>1254</v>
      </c>
      <c r="E1083">
        <v>24</v>
      </c>
      <c r="F1083">
        <v>2</v>
      </c>
      <c r="I1083" t="s">
        <v>47</v>
      </c>
      <c r="J1083" t="s">
        <v>48</v>
      </c>
    </row>
    <row r="1084" spans="1:13" x14ac:dyDescent="0.35">
      <c r="A1084" s="6">
        <v>45530</v>
      </c>
      <c r="B1084" t="s">
        <v>58</v>
      </c>
      <c r="C1084" t="s">
        <v>59</v>
      </c>
      <c r="D1084">
        <v>3</v>
      </c>
      <c r="E1084">
        <v>26</v>
      </c>
      <c r="F1084">
        <v>1</v>
      </c>
      <c r="G1084" t="s">
        <v>1400</v>
      </c>
      <c r="L1084" t="s">
        <v>47</v>
      </c>
      <c r="M1084" t="s">
        <v>47</v>
      </c>
    </row>
    <row r="1085" spans="1:13" x14ac:dyDescent="0.35">
      <c r="A1085" s="6">
        <v>45530</v>
      </c>
      <c r="B1085" t="s">
        <v>747</v>
      </c>
      <c r="C1085" t="s">
        <v>55</v>
      </c>
      <c r="D1085" t="s">
        <v>1254</v>
      </c>
      <c r="E1085">
        <v>24</v>
      </c>
      <c r="F1085">
        <v>2</v>
      </c>
      <c r="I1085" t="s">
        <v>47</v>
      </c>
      <c r="J1085" t="s">
        <v>48</v>
      </c>
      <c r="M1085" t="s">
        <v>47</v>
      </c>
    </row>
    <row r="1086" spans="1:13" x14ac:dyDescent="0.35">
      <c r="A1086" s="6">
        <v>45530</v>
      </c>
      <c r="B1086" t="s">
        <v>1684</v>
      </c>
      <c r="C1086" t="s">
        <v>115</v>
      </c>
      <c r="D1086">
        <v>8</v>
      </c>
      <c r="E1086">
        <v>24</v>
      </c>
      <c r="F1086">
        <v>2</v>
      </c>
      <c r="I1086" t="s">
        <v>47</v>
      </c>
      <c r="J1086" t="s">
        <v>48</v>
      </c>
    </row>
    <row r="1087" spans="1:13" x14ac:dyDescent="0.35">
      <c r="A1087" s="6">
        <v>45530</v>
      </c>
      <c r="B1087" t="s">
        <v>1684</v>
      </c>
      <c r="C1087" t="s">
        <v>115</v>
      </c>
      <c r="D1087">
        <v>8</v>
      </c>
      <c r="E1087">
        <v>20</v>
      </c>
      <c r="F1087">
        <v>2</v>
      </c>
      <c r="I1087" t="s">
        <v>47</v>
      </c>
      <c r="J1087" t="s">
        <v>48</v>
      </c>
    </row>
    <row r="1088" spans="1:13" x14ac:dyDescent="0.35">
      <c r="A1088" s="6">
        <v>45530</v>
      </c>
      <c r="B1088" t="s">
        <v>1685</v>
      </c>
      <c r="C1088" t="s">
        <v>50</v>
      </c>
      <c r="D1088">
        <v>8</v>
      </c>
      <c r="E1088">
        <v>20</v>
      </c>
      <c r="F1088">
        <v>2</v>
      </c>
      <c r="I1088" t="s">
        <v>47</v>
      </c>
      <c r="J1088" t="s">
        <v>48</v>
      </c>
    </row>
    <row r="1089" spans="1:13" x14ac:dyDescent="0.35">
      <c r="A1089" s="6">
        <v>45530</v>
      </c>
      <c r="B1089" t="s">
        <v>1686</v>
      </c>
      <c r="C1089" t="s">
        <v>55</v>
      </c>
      <c r="D1089" t="s">
        <v>978</v>
      </c>
      <c r="E1089">
        <v>25</v>
      </c>
      <c r="F1089">
        <v>2</v>
      </c>
      <c r="I1089" t="s">
        <v>47</v>
      </c>
      <c r="J1089" t="s">
        <v>48</v>
      </c>
    </row>
    <row r="1090" spans="1:13" x14ac:dyDescent="0.35">
      <c r="A1090" s="6">
        <v>45530</v>
      </c>
      <c r="B1090" t="s">
        <v>1687</v>
      </c>
      <c r="C1090" t="s">
        <v>115</v>
      </c>
      <c r="D1090">
        <v>9</v>
      </c>
      <c r="E1090">
        <v>41</v>
      </c>
      <c r="F1090">
        <v>3</v>
      </c>
      <c r="I1090" t="s">
        <v>47</v>
      </c>
      <c r="J1090" t="s">
        <v>48</v>
      </c>
    </row>
    <row r="1091" spans="1:13" x14ac:dyDescent="0.35">
      <c r="A1091" s="6">
        <v>45530</v>
      </c>
      <c r="B1091" t="s">
        <v>1687</v>
      </c>
      <c r="C1091" t="s">
        <v>115</v>
      </c>
      <c r="D1091">
        <v>9</v>
      </c>
      <c r="E1091">
        <v>41</v>
      </c>
      <c r="F1091">
        <v>3</v>
      </c>
      <c r="I1091" t="s">
        <v>47</v>
      </c>
      <c r="J1091" t="s">
        <v>48</v>
      </c>
    </row>
    <row r="1092" spans="1:13" x14ac:dyDescent="0.35">
      <c r="A1092" s="6">
        <v>45530</v>
      </c>
      <c r="B1092" t="s">
        <v>188</v>
      </c>
      <c r="C1092" t="s">
        <v>64</v>
      </c>
      <c r="D1092" t="s">
        <v>585</v>
      </c>
      <c r="E1092">
        <v>2</v>
      </c>
      <c r="F1092">
        <v>1</v>
      </c>
      <c r="I1092" t="s">
        <v>47</v>
      </c>
      <c r="J1092" t="s">
        <v>48</v>
      </c>
      <c r="M1092" t="s">
        <v>47</v>
      </c>
    </row>
    <row r="1093" spans="1:13" x14ac:dyDescent="0.35">
      <c r="A1093" s="6">
        <v>45531</v>
      </c>
      <c r="B1093" t="s">
        <v>1637</v>
      </c>
      <c r="C1093" t="s">
        <v>115</v>
      </c>
      <c r="D1093">
        <v>9</v>
      </c>
      <c r="E1093">
        <v>28</v>
      </c>
      <c r="F1093">
        <v>4</v>
      </c>
      <c r="G1093" t="s">
        <v>32</v>
      </c>
    </row>
    <row r="1094" spans="1:13" x14ac:dyDescent="0.35">
      <c r="A1094" s="6">
        <v>45531</v>
      </c>
      <c r="B1094" t="s">
        <v>1676</v>
      </c>
      <c r="C1094" t="s">
        <v>115</v>
      </c>
      <c r="D1094" t="s">
        <v>242</v>
      </c>
      <c r="E1094">
        <v>16</v>
      </c>
      <c r="F1094">
        <v>2</v>
      </c>
      <c r="I1094" t="s">
        <v>47</v>
      </c>
      <c r="J1094" t="s">
        <v>48</v>
      </c>
    </row>
    <row r="1095" spans="1:13" x14ac:dyDescent="0.35">
      <c r="A1095" s="6">
        <v>45531</v>
      </c>
      <c r="B1095" t="s">
        <v>663</v>
      </c>
      <c r="C1095" t="s">
        <v>53</v>
      </c>
      <c r="D1095">
        <v>6</v>
      </c>
      <c r="E1095">
        <v>8</v>
      </c>
      <c r="F1095">
        <v>2</v>
      </c>
      <c r="I1095" t="s">
        <v>47</v>
      </c>
      <c r="J1095" t="s">
        <v>1396</v>
      </c>
    </row>
    <row r="1096" spans="1:13" x14ac:dyDescent="0.35">
      <c r="A1096" s="6">
        <v>45531</v>
      </c>
      <c r="B1096" t="s">
        <v>1677</v>
      </c>
      <c r="C1096" t="s">
        <v>55</v>
      </c>
      <c r="D1096" t="s">
        <v>1412</v>
      </c>
      <c r="E1096">
        <v>18</v>
      </c>
      <c r="F1096">
        <v>2</v>
      </c>
      <c r="I1096" t="s">
        <v>47</v>
      </c>
      <c r="M1096" t="s">
        <v>47</v>
      </c>
    </row>
    <row r="1097" spans="1:13" x14ac:dyDescent="0.35">
      <c r="A1097" s="6">
        <v>45531</v>
      </c>
      <c r="B1097" t="s">
        <v>1677</v>
      </c>
      <c r="C1097" t="s">
        <v>55</v>
      </c>
      <c r="D1097" t="s">
        <v>1412</v>
      </c>
      <c r="E1097">
        <v>18</v>
      </c>
      <c r="F1097">
        <v>2</v>
      </c>
      <c r="I1097" t="s">
        <v>47</v>
      </c>
      <c r="M1097" t="s">
        <v>47</v>
      </c>
    </row>
    <row r="1098" spans="1:13" x14ac:dyDescent="0.35">
      <c r="A1098" s="6">
        <v>45531</v>
      </c>
      <c r="B1098" t="s">
        <v>1678</v>
      </c>
      <c r="C1098" t="s">
        <v>55</v>
      </c>
      <c r="D1098" t="s">
        <v>392</v>
      </c>
      <c r="E1098">
        <v>11</v>
      </c>
      <c r="F1098">
        <v>2</v>
      </c>
      <c r="I1098" t="s">
        <v>47</v>
      </c>
      <c r="J1098" t="s">
        <v>705</v>
      </c>
    </row>
    <row r="1099" spans="1:13" x14ac:dyDescent="0.35">
      <c r="A1099" s="6">
        <v>45531</v>
      </c>
      <c r="B1099" t="s">
        <v>782</v>
      </c>
      <c r="C1099" t="s">
        <v>50</v>
      </c>
      <c r="D1099">
        <v>8</v>
      </c>
      <c r="E1099">
        <v>13</v>
      </c>
      <c r="F1099">
        <v>2</v>
      </c>
      <c r="I1099" t="s">
        <v>47</v>
      </c>
      <c r="J1099" t="s">
        <v>48</v>
      </c>
    </row>
    <row r="1100" spans="1:13" x14ac:dyDescent="0.35">
      <c r="A1100" s="6">
        <v>45531</v>
      </c>
      <c r="B1100" t="s">
        <v>1679</v>
      </c>
      <c r="C1100" t="s">
        <v>115</v>
      </c>
      <c r="D1100">
        <v>8</v>
      </c>
      <c r="E1100">
        <v>22</v>
      </c>
      <c r="F1100">
        <v>2</v>
      </c>
      <c r="I1100" t="s">
        <v>47</v>
      </c>
      <c r="J1100" t="s">
        <v>705</v>
      </c>
    </row>
    <row r="1101" spans="1:13" x14ac:dyDescent="0.35">
      <c r="A1101" s="6">
        <v>45531</v>
      </c>
      <c r="B1101" t="s">
        <v>1679</v>
      </c>
      <c r="C1101" t="s">
        <v>115</v>
      </c>
      <c r="D1101">
        <v>8</v>
      </c>
      <c r="E1101">
        <v>22</v>
      </c>
      <c r="F1101">
        <v>2</v>
      </c>
      <c r="I1101" t="s">
        <v>47</v>
      </c>
      <c r="J1101" t="s">
        <v>705</v>
      </c>
    </row>
    <row r="1102" spans="1:13" x14ac:dyDescent="0.35">
      <c r="A1102" s="6">
        <v>45531</v>
      </c>
      <c r="B1102" t="s">
        <v>1680</v>
      </c>
      <c r="C1102" t="s">
        <v>115</v>
      </c>
      <c r="D1102">
        <v>8</v>
      </c>
      <c r="E1102">
        <v>19</v>
      </c>
      <c r="F1102">
        <v>2</v>
      </c>
      <c r="I1102" t="s">
        <v>47</v>
      </c>
      <c r="J1102" t="s">
        <v>48</v>
      </c>
    </row>
    <row r="1103" spans="1:13" x14ac:dyDescent="0.35">
      <c r="A1103" s="6">
        <v>45531</v>
      </c>
      <c r="B1103" t="s">
        <v>1259</v>
      </c>
      <c r="C1103" t="s">
        <v>225</v>
      </c>
      <c r="E1103">
        <v>2</v>
      </c>
      <c r="F1103">
        <v>2</v>
      </c>
      <c r="I1103" t="s">
        <v>47</v>
      </c>
      <c r="J1103" t="s">
        <v>48</v>
      </c>
    </row>
    <row r="1104" spans="1:13" x14ac:dyDescent="0.35">
      <c r="A1104" s="6">
        <v>45531</v>
      </c>
      <c r="B1104" t="s">
        <v>1681</v>
      </c>
      <c r="C1104" t="s">
        <v>115</v>
      </c>
      <c r="D1104">
        <v>9</v>
      </c>
      <c r="E1104">
        <v>23</v>
      </c>
      <c r="F1104">
        <v>3</v>
      </c>
      <c r="I1104" t="s">
        <v>47</v>
      </c>
      <c r="J1104" t="s">
        <v>705</v>
      </c>
    </row>
    <row r="1105" spans="1:13" x14ac:dyDescent="0.35">
      <c r="A1105" s="6">
        <v>45531</v>
      </c>
      <c r="B1105" t="s">
        <v>1681</v>
      </c>
      <c r="C1105" t="s">
        <v>115</v>
      </c>
      <c r="D1105">
        <v>9</v>
      </c>
      <c r="E1105">
        <v>23</v>
      </c>
      <c r="F1105">
        <v>3</v>
      </c>
      <c r="I1105" t="s">
        <v>47</v>
      </c>
      <c r="J1105" t="s">
        <v>705</v>
      </c>
    </row>
    <row r="1106" spans="1:13" x14ac:dyDescent="0.35">
      <c r="A1106" s="6">
        <v>45531</v>
      </c>
      <c r="B1106" t="s">
        <v>1337</v>
      </c>
      <c r="C1106" t="s">
        <v>53</v>
      </c>
      <c r="D1106">
        <v>4</v>
      </c>
      <c r="E1106">
        <v>25</v>
      </c>
      <c r="F1106">
        <v>2</v>
      </c>
      <c r="I1106" t="s">
        <v>47</v>
      </c>
      <c r="J1106" t="s">
        <v>48</v>
      </c>
      <c r="M1106" t="s">
        <v>47</v>
      </c>
    </row>
    <row r="1107" spans="1:13" x14ac:dyDescent="0.35">
      <c r="A1107" s="6">
        <v>45531</v>
      </c>
      <c r="B1107" t="s">
        <v>1337</v>
      </c>
      <c r="C1107" t="s">
        <v>53</v>
      </c>
      <c r="D1107">
        <v>4</v>
      </c>
      <c r="E1107">
        <v>25</v>
      </c>
      <c r="F1107">
        <v>2</v>
      </c>
      <c r="G1107" t="s">
        <v>35</v>
      </c>
      <c r="L1107" t="s">
        <v>47</v>
      </c>
      <c r="M1107" t="s">
        <v>47</v>
      </c>
    </row>
    <row r="1108" spans="1:13" x14ac:dyDescent="0.35">
      <c r="A1108" s="6">
        <v>45532</v>
      </c>
      <c r="B1108" t="s">
        <v>58</v>
      </c>
      <c r="C1108" t="s">
        <v>59</v>
      </c>
      <c r="D1108">
        <v>3</v>
      </c>
      <c r="E1108">
        <v>26</v>
      </c>
      <c r="F1108">
        <v>1</v>
      </c>
      <c r="G1108" t="s">
        <v>1400</v>
      </c>
      <c r="L1108" t="s">
        <v>47</v>
      </c>
      <c r="M1108" t="s">
        <v>47</v>
      </c>
    </row>
    <row r="1109" spans="1:13" x14ac:dyDescent="0.35">
      <c r="A1109" s="6">
        <v>45532</v>
      </c>
      <c r="B1109" t="s">
        <v>1638</v>
      </c>
      <c r="C1109" t="s">
        <v>50</v>
      </c>
      <c r="D1109">
        <v>7</v>
      </c>
      <c r="E1109">
        <v>19</v>
      </c>
      <c r="F1109">
        <v>3</v>
      </c>
      <c r="G1109" t="s">
        <v>1245</v>
      </c>
    </row>
    <row r="1110" spans="1:13" x14ac:dyDescent="0.35">
      <c r="A1110" s="6">
        <v>45532</v>
      </c>
      <c r="B1110" t="s">
        <v>1640</v>
      </c>
      <c r="C1110" t="s">
        <v>115</v>
      </c>
      <c r="D1110">
        <v>9</v>
      </c>
      <c r="E1110">
        <v>21</v>
      </c>
      <c r="F1110">
        <v>2</v>
      </c>
      <c r="G1110" t="s">
        <v>34</v>
      </c>
    </row>
    <row r="1111" spans="1:13" x14ac:dyDescent="0.35">
      <c r="A1111" s="6">
        <v>45532</v>
      </c>
      <c r="B1111" t="s">
        <v>1670</v>
      </c>
      <c r="C1111" t="s">
        <v>55</v>
      </c>
      <c r="D1111" t="s">
        <v>1671</v>
      </c>
      <c r="E1111">
        <v>22</v>
      </c>
      <c r="F1111">
        <v>1</v>
      </c>
      <c r="I1111" t="s">
        <v>47</v>
      </c>
      <c r="J1111" t="s">
        <v>48</v>
      </c>
      <c r="M1111" t="s">
        <v>47</v>
      </c>
    </row>
    <row r="1112" spans="1:13" x14ac:dyDescent="0.35">
      <c r="A1112" s="6">
        <v>45532</v>
      </c>
      <c r="B1112" t="s">
        <v>157</v>
      </c>
      <c r="C1112" t="s">
        <v>55</v>
      </c>
      <c r="D1112" t="s">
        <v>930</v>
      </c>
      <c r="E1112">
        <v>11</v>
      </c>
      <c r="F1112">
        <v>3</v>
      </c>
      <c r="I1112" t="s">
        <v>47</v>
      </c>
      <c r="J1112" t="s">
        <v>48</v>
      </c>
      <c r="M1112" t="s">
        <v>47</v>
      </c>
    </row>
    <row r="1113" spans="1:13" x14ac:dyDescent="0.35">
      <c r="A1113" s="6">
        <v>45532</v>
      </c>
      <c r="B1113" t="s">
        <v>444</v>
      </c>
      <c r="C1113" t="s">
        <v>115</v>
      </c>
      <c r="D1113">
        <v>9</v>
      </c>
      <c r="E1113">
        <v>23</v>
      </c>
      <c r="F1113">
        <v>2</v>
      </c>
      <c r="I1113" t="s">
        <v>47</v>
      </c>
      <c r="J1113" t="s">
        <v>48</v>
      </c>
    </row>
    <row r="1114" spans="1:13" x14ac:dyDescent="0.35">
      <c r="A1114" s="6">
        <v>45532</v>
      </c>
      <c r="B1114" t="s">
        <v>1672</v>
      </c>
      <c r="C1114" t="s">
        <v>55</v>
      </c>
      <c r="D1114" t="s">
        <v>978</v>
      </c>
      <c r="E1114">
        <v>27</v>
      </c>
      <c r="F1114">
        <v>2</v>
      </c>
      <c r="H1114" t="s">
        <v>47</v>
      </c>
    </row>
    <row r="1115" spans="1:13" x14ac:dyDescent="0.35">
      <c r="A1115" s="6">
        <v>45532</v>
      </c>
      <c r="B1115" t="s">
        <v>1673</v>
      </c>
      <c r="C1115" t="s">
        <v>55</v>
      </c>
      <c r="D1115" t="s">
        <v>62</v>
      </c>
      <c r="E1115">
        <v>27</v>
      </c>
      <c r="F1115">
        <v>3</v>
      </c>
      <c r="I1115" t="s">
        <v>47</v>
      </c>
    </row>
    <row r="1116" spans="1:13" x14ac:dyDescent="0.35">
      <c r="A1116" s="6">
        <v>45532</v>
      </c>
      <c r="B1116" t="s">
        <v>1673</v>
      </c>
      <c r="C1116" t="s">
        <v>55</v>
      </c>
      <c r="D1116" t="s">
        <v>62</v>
      </c>
      <c r="E1116">
        <v>27</v>
      </c>
      <c r="F1116">
        <v>3</v>
      </c>
      <c r="I1116" t="s">
        <v>47</v>
      </c>
    </row>
    <row r="1117" spans="1:13" x14ac:dyDescent="0.35">
      <c r="A1117" s="6">
        <v>45532</v>
      </c>
      <c r="B1117" t="s">
        <v>1674</v>
      </c>
      <c r="C1117" t="s">
        <v>64</v>
      </c>
      <c r="D1117" t="s">
        <v>585</v>
      </c>
      <c r="E1117">
        <v>9</v>
      </c>
      <c r="F1117">
        <v>2</v>
      </c>
      <c r="I1117" t="s">
        <v>47</v>
      </c>
      <c r="J1117" t="s">
        <v>48</v>
      </c>
      <c r="M1117" t="s">
        <v>47</v>
      </c>
    </row>
    <row r="1118" spans="1:13" x14ac:dyDescent="0.35">
      <c r="A1118" s="6">
        <v>45532</v>
      </c>
      <c r="B1118" t="s">
        <v>1675</v>
      </c>
      <c r="C1118" t="s">
        <v>55</v>
      </c>
      <c r="D1118" t="s">
        <v>1412</v>
      </c>
      <c r="E1118">
        <v>18</v>
      </c>
      <c r="F1118">
        <v>2</v>
      </c>
      <c r="I1118" t="s">
        <v>47</v>
      </c>
      <c r="J1118" t="s">
        <v>48</v>
      </c>
      <c r="M1118" t="s">
        <v>47</v>
      </c>
    </row>
    <row r="1119" spans="1:13" x14ac:dyDescent="0.35">
      <c r="A1119" s="6">
        <v>45532</v>
      </c>
      <c r="B1119" t="s">
        <v>1675</v>
      </c>
      <c r="C1119" t="s">
        <v>55</v>
      </c>
      <c r="D1119" t="s">
        <v>1412</v>
      </c>
      <c r="E1119">
        <v>18</v>
      </c>
      <c r="F1119">
        <v>2</v>
      </c>
      <c r="I1119" t="s">
        <v>47</v>
      </c>
      <c r="J1119" t="s">
        <v>48</v>
      </c>
      <c r="M1119" t="s">
        <v>47</v>
      </c>
    </row>
    <row r="1120" spans="1:13" x14ac:dyDescent="0.35">
      <c r="A1120" s="6">
        <v>45532</v>
      </c>
      <c r="B1120" t="s">
        <v>58</v>
      </c>
      <c r="C1120" t="s">
        <v>115</v>
      </c>
      <c r="D1120">
        <v>8</v>
      </c>
      <c r="E1120">
        <v>22</v>
      </c>
      <c r="F1120">
        <v>1</v>
      </c>
      <c r="I1120" t="s">
        <v>47</v>
      </c>
      <c r="J1120" t="s">
        <v>48</v>
      </c>
      <c r="M1120" t="s">
        <v>47</v>
      </c>
    </row>
    <row r="1121" spans="1:13" x14ac:dyDescent="0.35">
      <c r="A1121" s="6">
        <v>45532</v>
      </c>
      <c r="B1121" t="s">
        <v>1639</v>
      </c>
      <c r="C1121" t="s">
        <v>53</v>
      </c>
      <c r="D1121">
        <v>5</v>
      </c>
      <c r="E1121">
        <v>19</v>
      </c>
      <c r="F1121">
        <v>2</v>
      </c>
      <c r="G1121" t="s">
        <v>35</v>
      </c>
    </row>
    <row r="1122" spans="1:13" x14ac:dyDescent="0.35">
      <c r="A1122" s="6">
        <v>45533</v>
      </c>
      <c r="B1122" t="s">
        <v>58</v>
      </c>
      <c r="C1122" t="s">
        <v>59</v>
      </c>
      <c r="D1122">
        <v>3</v>
      </c>
      <c r="E1122">
        <v>26</v>
      </c>
      <c r="F1122">
        <v>1</v>
      </c>
      <c r="G1122" t="s">
        <v>1400</v>
      </c>
      <c r="L1122" t="s">
        <v>47</v>
      </c>
      <c r="M1122" t="s">
        <v>47</v>
      </c>
    </row>
    <row r="1123" spans="1:13" x14ac:dyDescent="0.35">
      <c r="A1123" s="6">
        <v>45533</v>
      </c>
      <c r="B1123" t="s">
        <v>1641</v>
      </c>
      <c r="C1123" t="s">
        <v>53</v>
      </c>
      <c r="D1123" t="s">
        <v>249</v>
      </c>
      <c r="E1123">
        <v>19</v>
      </c>
      <c r="F1123">
        <v>3</v>
      </c>
      <c r="G1123" t="s">
        <v>35</v>
      </c>
    </row>
    <row r="1124" spans="1:13" x14ac:dyDescent="0.35">
      <c r="A1124" s="6">
        <v>45533</v>
      </c>
      <c r="B1124" t="s">
        <v>1641</v>
      </c>
      <c r="C1124" t="s">
        <v>53</v>
      </c>
      <c r="D1124" t="s">
        <v>249</v>
      </c>
      <c r="E1124">
        <v>19</v>
      </c>
      <c r="F1124">
        <v>3</v>
      </c>
      <c r="G1124" t="s">
        <v>35</v>
      </c>
    </row>
    <row r="1125" spans="1:13" x14ac:dyDescent="0.35">
      <c r="A1125" s="6">
        <v>45533</v>
      </c>
      <c r="B1125" t="s">
        <v>747</v>
      </c>
      <c r="C1125" t="s">
        <v>55</v>
      </c>
      <c r="D1125" t="s">
        <v>1004</v>
      </c>
      <c r="E1125">
        <v>27</v>
      </c>
      <c r="F1125">
        <v>1</v>
      </c>
      <c r="I1125" t="s">
        <v>47</v>
      </c>
      <c r="J1125" t="s">
        <v>48</v>
      </c>
      <c r="M1125" t="s">
        <v>47</v>
      </c>
    </row>
    <row r="1126" spans="1:13" x14ac:dyDescent="0.35">
      <c r="A1126" s="6">
        <v>45533</v>
      </c>
      <c r="B1126" t="s">
        <v>1301</v>
      </c>
      <c r="C1126" t="s">
        <v>55</v>
      </c>
      <c r="D1126" t="s">
        <v>62</v>
      </c>
      <c r="E1126">
        <v>26</v>
      </c>
      <c r="F1126">
        <v>2</v>
      </c>
      <c r="I1126" t="s">
        <v>47</v>
      </c>
      <c r="J1126" t="s">
        <v>48</v>
      </c>
    </row>
    <row r="1127" spans="1:13" x14ac:dyDescent="0.35">
      <c r="A1127" s="6">
        <v>45533</v>
      </c>
      <c r="B1127" t="s">
        <v>1301</v>
      </c>
      <c r="C1127" t="s">
        <v>55</v>
      </c>
      <c r="D1127" t="s">
        <v>62</v>
      </c>
      <c r="E1127">
        <v>26</v>
      </c>
      <c r="F1127">
        <v>2</v>
      </c>
      <c r="I1127" t="s">
        <v>47</v>
      </c>
      <c r="J1127" t="s">
        <v>48</v>
      </c>
    </row>
    <row r="1128" spans="1:13" x14ac:dyDescent="0.35">
      <c r="A1128" s="6">
        <v>45533</v>
      </c>
      <c r="B1128" t="s">
        <v>1301</v>
      </c>
      <c r="C1128" t="s">
        <v>55</v>
      </c>
      <c r="D1128" t="s">
        <v>62</v>
      </c>
      <c r="E1128">
        <v>26</v>
      </c>
      <c r="F1128">
        <v>2</v>
      </c>
      <c r="I1128" t="s">
        <v>47</v>
      </c>
      <c r="J1128" t="s">
        <v>48</v>
      </c>
    </row>
    <row r="1129" spans="1:13" x14ac:dyDescent="0.35">
      <c r="A1129" s="6">
        <v>45533</v>
      </c>
      <c r="B1129" t="s">
        <v>1301</v>
      </c>
      <c r="C1129" t="s">
        <v>55</v>
      </c>
      <c r="D1129" t="s">
        <v>62</v>
      </c>
      <c r="E1129">
        <v>26</v>
      </c>
      <c r="F1129">
        <v>2</v>
      </c>
      <c r="I1129" t="s">
        <v>47</v>
      </c>
      <c r="J1129" t="s">
        <v>48</v>
      </c>
    </row>
    <row r="1130" spans="1:13" x14ac:dyDescent="0.35">
      <c r="A1130" s="6">
        <v>45533</v>
      </c>
      <c r="B1130" t="s">
        <v>1666</v>
      </c>
      <c r="C1130" t="s">
        <v>115</v>
      </c>
      <c r="D1130">
        <v>7</v>
      </c>
      <c r="E1130">
        <v>24</v>
      </c>
      <c r="F1130">
        <v>2</v>
      </c>
      <c r="I1130" t="s">
        <v>47</v>
      </c>
      <c r="J1130" t="s">
        <v>48</v>
      </c>
    </row>
    <row r="1131" spans="1:13" x14ac:dyDescent="0.35">
      <c r="A1131" s="6">
        <v>45533</v>
      </c>
      <c r="B1131" t="s">
        <v>58</v>
      </c>
      <c r="C1131" t="s">
        <v>59</v>
      </c>
      <c r="D1131">
        <v>3</v>
      </c>
      <c r="E1131">
        <v>23</v>
      </c>
      <c r="F1131">
        <v>2</v>
      </c>
      <c r="I1131" t="s">
        <v>47</v>
      </c>
      <c r="J1131" t="s">
        <v>48</v>
      </c>
      <c r="M1131" t="s">
        <v>47</v>
      </c>
    </row>
    <row r="1132" spans="1:13" x14ac:dyDescent="0.35">
      <c r="A1132" s="6">
        <v>45534</v>
      </c>
      <c r="B1132" t="s">
        <v>1241</v>
      </c>
      <c r="C1132" t="s">
        <v>55</v>
      </c>
      <c r="D1132" t="s">
        <v>978</v>
      </c>
      <c r="E1132">
        <v>25</v>
      </c>
      <c r="F1132">
        <v>2</v>
      </c>
      <c r="H1132" t="s">
        <v>47</v>
      </c>
      <c r="M1132" t="s">
        <v>47</v>
      </c>
    </row>
    <row r="1133" spans="1:13" x14ac:dyDescent="0.35">
      <c r="A1133" s="6">
        <v>45537</v>
      </c>
      <c r="B1133" t="s">
        <v>1654</v>
      </c>
      <c r="C1133" t="s">
        <v>53</v>
      </c>
      <c r="D1133">
        <v>6</v>
      </c>
      <c r="E1133">
        <v>16</v>
      </c>
      <c r="F1133">
        <v>2</v>
      </c>
      <c r="I1133" t="s">
        <v>47</v>
      </c>
    </row>
    <row r="1134" spans="1:13" x14ac:dyDescent="0.35">
      <c r="A1134" s="6">
        <v>45537</v>
      </c>
      <c r="B1134" t="s">
        <v>1655</v>
      </c>
      <c r="C1134" t="s">
        <v>115</v>
      </c>
      <c r="D1134" t="s">
        <v>239</v>
      </c>
      <c r="E1134">
        <v>6</v>
      </c>
      <c r="F1134">
        <v>3</v>
      </c>
      <c r="I1134" t="s">
        <v>47</v>
      </c>
      <c r="J1134" t="s">
        <v>705</v>
      </c>
    </row>
    <row r="1135" spans="1:13" x14ac:dyDescent="0.35">
      <c r="A1135" s="6">
        <v>45537</v>
      </c>
      <c r="B1135" t="s">
        <v>1656</v>
      </c>
      <c r="C1135" t="s">
        <v>115</v>
      </c>
      <c r="D1135">
        <v>9</v>
      </c>
      <c r="E1135">
        <v>24</v>
      </c>
      <c r="F1135">
        <v>2</v>
      </c>
      <c r="I1135" t="s">
        <v>47</v>
      </c>
      <c r="J1135" t="s">
        <v>48</v>
      </c>
    </row>
    <row r="1136" spans="1:13" x14ac:dyDescent="0.35">
      <c r="A1136" s="6">
        <v>45538</v>
      </c>
      <c r="B1136" t="s">
        <v>275</v>
      </c>
      <c r="C1136" t="s">
        <v>53</v>
      </c>
      <c r="D1136">
        <v>5</v>
      </c>
      <c r="E1136">
        <v>19</v>
      </c>
      <c r="F1136">
        <v>2</v>
      </c>
      <c r="G1136" t="s">
        <v>35</v>
      </c>
    </row>
    <row r="1137" spans="1:13" x14ac:dyDescent="0.35">
      <c r="A1137" s="6">
        <v>45538</v>
      </c>
      <c r="B1137" t="s">
        <v>1657</v>
      </c>
      <c r="C1137" t="s">
        <v>115</v>
      </c>
      <c r="D1137">
        <v>8</v>
      </c>
      <c r="E1137">
        <v>22</v>
      </c>
      <c r="F1137">
        <v>3</v>
      </c>
      <c r="I1137" t="s">
        <v>47</v>
      </c>
      <c r="J1137" t="s">
        <v>48</v>
      </c>
    </row>
    <row r="1138" spans="1:13" x14ac:dyDescent="0.35">
      <c r="A1138" s="6">
        <v>45538</v>
      </c>
      <c r="B1138" t="s">
        <v>1658</v>
      </c>
      <c r="C1138" t="s">
        <v>50</v>
      </c>
      <c r="D1138" t="s">
        <v>242</v>
      </c>
      <c r="E1138">
        <v>28</v>
      </c>
      <c r="F1138">
        <v>2</v>
      </c>
      <c r="I1138" t="s">
        <v>47</v>
      </c>
      <c r="J1138" t="s">
        <v>48</v>
      </c>
    </row>
    <row r="1139" spans="1:13" x14ac:dyDescent="0.35">
      <c r="A1139" s="6">
        <v>45538</v>
      </c>
      <c r="B1139" t="s">
        <v>1658</v>
      </c>
      <c r="C1139" t="s">
        <v>50</v>
      </c>
      <c r="D1139" t="s">
        <v>242</v>
      </c>
      <c r="E1139">
        <v>28</v>
      </c>
      <c r="F1139">
        <v>2</v>
      </c>
      <c r="I1139" t="s">
        <v>47</v>
      </c>
      <c r="J1139" t="s">
        <v>48</v>
      </c>
    </row>
    <row r="1140" spans="1:13" x14ac:dyDescent="0.35">
      <c r="A1140" s="6">
        <v>45538</v>
      </c>
      <c r="B1140" t="s">
        <v>1659</v>
      </c>
      <c r="C1140" t="s">
        <v>50</v>
      </c>
      <c r="D1140">
        <v>8</v>
      </c>
      <c r="E1140">
        <v>18</v>
      </c>
      <c r="F1140">
        <v>2</v>
      </c>
      <c r="I1140" t="s">
        <v>47</v>
      </c>
      <c r="J1140" t="s">
        <v>48</v>
      </c>
    </row>
    <row r="1141" spans="1:13" x14ac:dyDescent="0.35">
      <c r="A1141" s="6">
        <v>45538</v>
      </c>
      <c r="B1141" t="s">
        <v>1445</v>
      </c>
      <c r="C1141" t="s">
        <v>55</v>
      </c>
      <c r="D1141" t="s">
        <v>158</v>
      </c>
      <c r="E1141">
        <v>7</v>
      </c>
      <c r="F1141">
        <v>3</v>
      </c>
      <c r="I1141" t="s">
        <v>47</v>
      </c>
      <c r="J1141" t="s">
        <v>48</v>
      </c>
    </row>
    <row r="1142" spans="1:13" x14ac:dyDescent="0.35">
      <c r="A1142" s="6">
        <v>45538</v>
      </c>
      <c r="B1142" t="s">
        <v>1660</v>
      </c>
      <c r="C1142" t="s">
        <v>64</v>
      </c>
      <c r="D1142" t="s">
        <v>585</v>
      </c>
      <c r="E1142">
        <v>17</v>
      </c>
      <c r="F1142">
        <v>4</v>
      </c>
      <c r="I1142" t="s">
        <v>47</v>
      </c>
      <c r="J1142" t="s">
        <v>48</v>
      </c>
      <c r="M1142" t="s">
        <v>47</v>
      </c>
    </row>
    <row r="1143" spans="1:13" x14ac:dyDescent="0.35">
      <c r="A1143" s="6">
        <v>45538</v>
      </c>
      <c r="B1143" t="s">
        <v>1661</v>
      </c>
      <c r="C1143" t="s">
        <v>115</v>
      </c>
      <c r="D1143">
        <v>8</v>
      </c>
      <c r="E1143">
        <v>12</v>
      </c>
      <c r="F1143">
        <v>2</v>
      </c>
      <c r="I1143" t="s">
        <v>47</v>
      </c>
      <c r="J1143" t="s">
        <v>48</v>
      </c>
    </row>
    <row r="1144" spans="1:13" x14ac:dyDescent="0.35">
      <c r="A1144" s="6">
        <v>45538</v>
      </c>
      <c r="B1144" t="s">
        <v>1453</v>
      </c>
      <c r="C1144" t="s">
        <v>115</v>
      </c>
      <c r="D1144">
        <v>9</v>
      </c>
      <c r="E1144">
        <v>21</v>
      </c>
      <c r="F1144">
        <v>2</v>
      </c>
      <c r="I1144" t="s">
        <v>47</v>
      </c>
      <c r="J1144" t="s">
        <v>48</v>
      </c>
    </row>
    <row r="1145" spans="1:13" x14ac:dyDescent="0.35">
      <c r="A1145" s="6">
        <v>45538</v>
      </c>
      <c r="B1145" t="s">
        <v>741</v>
      </c>
      <c r="C1145" t="s">
        <v>115</v>
      </c>
      <c r="D1145">
        <v>9</v>
      </c>
      <c r="E1145">
        <v>8</v>
      </c>
      <c r="F1145">
        <v>3</v>
      </c>
      <c r="I1145" t="s">
        <v>47</v>
      </c>
      <c r="J1145" t="s">
        <v>48</v>
      </c>
    </row>
    <row r="1146" spans="1:13" x14ac:dyDescent="0.35">
      <c r="A1146" s="6">
        <v>45538</v>
      </c>
      <c r="B1146" t="s">
        <v>1378</v>
      </c>
      <c r="C1146" t="s">
        <v>115</v>
      </c>
      <c r="D1146">
        <v>7</v>
      </c>
      <c r="E1146">
        <v>30</v>
      </c>
      <c r="F1146">
        <v>4</v>
      </c>
      <c r="G1146" t="s">
        <v>32</v>
      </c>
    </row>
    <row r="1147" spans="1:13" x14ac:dyDescent="0.35">
      <c r="A1147" s="6">
        <v>45538</v>
      </c>
      <c r="B1147" t="s">
        <v>461</v>
      </c>
      <c r="C1147" t="s">
        <v>59</v>
      </c>
      <c r="D1147">
        <v>2</v>
      </c>
      <c r="E1147">
        <v>25</v>
      </c>
      <c r="F1147">
        <v>2</v>
      </c>
      <c r="G1147" t="s">
        <v>1400</v>
      </c>
      <c r="L1147" t="s">
        <v>47</v>
      </c>
      <c r="M1147" t="s">
        <v>47</v>
      </c>
    </row>
    <row r="1148" spans="1:13" x14ac:dyDescent="0.35">
      <c r="A1148" s="6">
        <v>45538</v>
      </c>
      <c r="B1148" t="s">
        <v>461</v>
      </c>
      <c r="C1148" t="s">
        <v>59</v>
      </c>
      <c r="D1148">
        <v>2</v>
      </c>
      <c r="E1148">
        <v>25</v>
      </c>
      <c r="F1148">
        <v>2</v>
      </c>
      <c r="G1148" t="s">
        <v>1400</v>
      </c>
      <c r="L1148" t="s">
        <v>47</v>
      </c>
      <c r="M1148" t="s">
        <v>47</v>
      </c>
    </row>
    <row r="1149" spans="1:13" x14ac:dyDescent="0.35">
      <c r="A1149" s="6">
        <v>45538</v>
      </c>
      <c r="B1149" t="s">
        <v>461</v>
      </c>
      <c r="C1149" t="s">
        <v>59</v>
      </c>
      <c r="D1149">
        <v>2</v>
      </c>
      <c r="E1149">
        <v>25</v>
      </c>
      <c r="F1149">
        <v>2</v>
      </c>
      <c r="G1149" t="s">
        <v>1250</v>
      </c>
      <c r="L1149" t="s">
        <v>47</v>
      </c>
      <c r="M1149" t="s">
        <v>47</v>
      </c>
    </row>
    <row r="1150" spans="1:13" x14ac:dyDescent="0.35">
      <c r="A1150" s="6">
        <v>45538</v>
      </c>
      <c r="B1150" t="s">
        <v>461</v>
      </c>
      <c r="C1150" t="s">
        <v>59</v>
      </c>
      <c r="D1150">
        <v>2</v>
      </c>
      <c r="E1150">
        <v>25</v>
      </c>
      <c r="F1150">
        <v>2</v>
      </c>
      <c r="G1150" t="s">
        <v>1250</v>
      </c>
      <c r="L1150" t="s">
        <v>47</v>
      </c>
      <c r="M1150" t="s">
        <v>47</v>
      </c>
    </row>
    <row r="1151" spans="1:13" x14ac:dyDescent="0.35">
      <c r="A1151" s="6">
        <v>45539</v>
      </c>
      <c r="B1151" t="s">
        <v>1642</v>
      </c>
      <c r="C1151" t="s">
        <v>53</v>
      </c>
      <c r="D1151">
        <v>6</v>
      </c>
      <c r="E1151">
        <v>20</v>
      </c>
      <c r="F1151">
        <v>2</v>
      </c>
      <c r="G1151" t="s">
        <v>35</v>
      </c>
    </row>
    <row r="1152" spans="1:13" x14ac:dyDescent="0.35">
      <c r="A1152" s="6">
        <v>45539</v>
      </c>
      <c r="B1152" t="s">
        <v>1643</v>
      </c>
      <c r="C1152" t="s">
        <v>115</v>
      </c>
      <c r="D1152">
        <v>8</v>
      </c>
      <c r="E1152">
        <v>23</v>
      </c>
      <c r="F1152">
        <v>2</v>
      </c>
      <c r="G1152" t="s">
        <v>1245</v>
      </c>
    </row>
    <row r="1153" spans="1:13" x14ac:dyDescent="0.35">
      <c r="A1153" s="6">
        <v>45539</v>
      </c>
      <c r="B1153" t="s">
        <v>1662</v>
      </c>
      <c r="C1153" t="s">
        <v>115</v>
      </c>
      <c r="D1153">
        <v>7</v>
      </c>
      <c r="E1153">
        <v>25</v>
      </c>
      <c r="F1153">
        <v>4</v>
      </c>
      <c r="I1153" t="s">
        <v>47</v>
      </c>
      <c r="J1153" t="s">
        <v>705</v>
      </c>
    </row>
    <row r="1154" spans="1:13" x14ac:dyDescent="0.35">
      <c r="A1154" s="6">
        <v>45539</v>
      </c>
      <c r="B1154" t="s">
        <v>1663</v>
      </c>
      <c r="C1154" t="s">
        <v>115</v>
      </c>
      <c r="D1154">
        <v>8</v>
      </c>
      <c r="E1154">
        <v>16</v>
      </c>
      <c r="F1154">
        <v>2</v>
      </c>
      <c r="I1154" t="s">
        <v>47</v>
      </c>
      <c r="J1154" t="s">
        <v>705</v>
      </c>
    </row>
    <row r="1155" spans="1:13" x14ac:dyDescent="0.35">
      <c r="A1155" s="6">
        <v>45539</v>
      </c>
      <c r="B1155" t="s">
        <v>1663</v>
      </c>
      <c r="C1155" t="s">
        <v>115</v>
      </c>
      <c r="D1155">
        <v>8</v>
      </c>
      <c r="E1155">
        <v>16</v>
      </c>
      <c r="F1155">
        <v>2</v>
      </c>
      <c r="I1155" t="s">
        <v>47</v>
      </c>
      <c r="J1155" t="s">
        <v>705</v>
      </c>
    </row>
    <row r="1156" spans="1:13" x14ac:dyDescent="0.35">
      <c r="A1156" s="6">
        <v>45539</v>
      </c>
      <c r="B1156" t="s">
        <v>1453</v>
      </c>
      <c r="C1156" t="s">
        <v>115</v>
      </c>
      <c r="D1156">
        <v>9</v>
      </c>
      <c r="E1156">
        <v>18</v>
      </c>
      <c r="F1156">
        <v>2</v>
      </c>
      <c r="I1156" t="s">
        <v>47</v>
      </c>
      <c r="J1156" t="s">
        <v>48</v>
      </c>
    </row>
    <row r="1157" spans="1:13" x14ac:dyDescent="0.35">
      <c r="A1157" s="6">
        <v>45539</v>
      </c>
      <c r="B1157" t="s">
        <v>1453</v>
      </c>
      <c r="C1157" t="s">
        <v>115</v>
      </c>
      <c r="D1157">
        <v>9</v>
      </c>
      <c r="E1157">
        <v>19</v>
      </c>
      <c r="F1157">
        <v>2</v>
      </c>
      <c r="I1157" t="s">
        <v>47</v>
      </c>
      <c r="J1157" t="s">
        <v>48</v>
      </c>
    </row>
    <row r="1158" spans="1:13" x14ac:dyDescent="0.35">
      <c r="A1158" s="6">
        <v>45539</v>
      </c>
      <c r="B1158" t="s">
        <v>1664</v>
      </c>
      <c r="C1158" t="s">
        <v>55</v>
      </c>
      <c r="D1158" t="s">
        <v>1285</v>
      </c>
      <c r="E1158">
        <v>20</v>
      </c>
      <c r="F1158">
        <v>2</v>
      </c>
      <c r="I1158" t="s">
        <v>47</v>
      </c>
      <c r="J1158" t="s">
        <v>48</v>
      </c>
    </row>
    <row r="1159" spans="1:13" x14ac:dyDescent="0.35">
      <c r="A1159" s="6">
        <v>45539</v>
      </c>
      <c r="B1159" t="s">
        <v>88</v>
      </c>
      <c r="C1159" t="s">
        <v>55</v>
      </c>
      <c r="D1159" t="s">
        <v>1254</v>
      </c>
      <c r="E1159">
        <v>28</v>
      </c>
      <c r="F1159">
        <v>4</v>
      </c>
      <c r="I1159" t="s">
        <v>47</v>
      </c>
      <c r="J1159" t="s">
        <v>48</v>
      </c>
      <c r="M1159" t="s">
        <v>47</v>
      </c>
    </row>
    <row r="1160" spans="1:13" x14ac:dyDescent="0.35">
      <c r="A1160" s="6">
        <v>45539</v>
      </c>
      <c r="B1160" t="s">
        <v>1665</v>
      </c>
      <c r="C1160" t="s">
        <v>115</v>
      </c>
      <c r="D1160">
        <v>8</v>
      </c>
      <c r="E1160">
        <v>20</v>
      </c>
      <c r="F1160">
        <v>2</v>
      </c>
      <c r="I1160" t="s">
        <v>47</v>
      </c>
      <c r="J1160" t="s">
        <v>48</v>
      </c>
    </row>
    <row r="1161" spans="1:13" x14ac:dyDescent="0.35">
      <c r="A1161" s="6">
        <v>45539</v>
      </c>
      <c r="B1161" t="s">
        <v>1665</v>
      </c>
      <c r="C1161" t="s">
        <v>115</v>
      </c>
      <c r="D1161">
        <v>8</v>
      </c>
      <c r="E1161">
        <v>20</v>
      </c>
      <c r="F1161">
        <v>2</v>
      </c>
      <c r="I1161" t="s">
        <v>47</v>
      </c>
      <c r="J1161" t="s">
        <v>48</v>
      </c>
    </row>
    <row r="1162" spans="1:13" x14ac:dyDescent="0.35">
      <c r="A1162" s="6">
        <v>45540</v>
      </c>
      <c r="B1162" t="s">
        <v>58</v>
      </c>
      <c r="C1162" t="s">
        <v>59</v>
      </c>
      <c r="D1162">
        <v>3</v>
      </c>
      <c r="E1162">
        <v>26</v>
      </c>
      <c r="F1162">
        <v>2</v>
      </c>
      <c r="G1162" t="s">
        <v>1400</v>
      </c>
      <c r="L1162" t="s">
        <v>47</v>
      </c>
      <c r="M1162" t="s">
        <v>47</v>
      </c>
    </row>
    <row r="1163" spans="1:13" x14ac:dyDescent="0.35">
      <c r="A1163" s="6">
        <v>45540</v>
      </c>
      <c r="B1163" t="s">
        <v>275</v>
      </c>
      <c r="C1163" t="s">
        <v>53</v>
      </c>
      <c r="D1163">
        <v>6</v>
      </c>
      <c r="E1163">
        <v>18</v>
      </c>
      <c r="F1163">
        <v>2</v>
      </c>
      <c r="G1163" t="s">
        <v>37</v>
      </c>
    </row>
    <row r="1164" spans="1:13" x14ac:dyDescent="0.35">
      <c r="A1164" s="6">
        <v>45540</v>
      </c>
      <c r="B1164" t="s">
        <v>1337</v>
      </c>
      <c r="C1164" t="s">
        <v>53</v>
      </c>
      <c r="D1164">
        <v>4</v>
      </c>
      <c r="E1164">
        <v>24</v>
      </c>
      <c r="F1164">
        <v>2</v>
      </c>
      <c r="G1164" t="s">
        <v>35</v>
      </c>
      <c r="L1164" t="s">
        <v>47</v>
      </c>
      <c r="M1164" t="s">
        <v>47</v>
      </c>
    </row>
    <row r="1165" spans="1:13" x14ac:dyDescent="0.35">
      <c r="A1165" s="6">
        <v>45541</v>
      </c>
      <c r="B1165" t="s">
        <v>507</v>
      </c>
      <c r="C1165" t="s">
        <v>53</v>
      </c>
      <c r="D1165">
        <v>4</v>
      </c>
      <c r="E1165">
        <v>25</v>
      </c>
      <c r="F1165">
        <v>2</v>
      </c>
      <c r="G1165" t="s">
        <v>1332</v>
      </c>
      <c r="L1165" t="s">
        <v>47</v>
      </c>
      <c r="M1165" t="s">
        <v>47</v>
      </c>
    </row>
    <row r="1166" spans="1:13" x14ac:dyDescent="0.35">
      <c r="A1166" s="6">
        <v>45541</v>
      </c>
      <c r="B1166" t="s">
        <v>1797</v>
      </c>
      <c r="C1166" t="s">
        <v>55</v>
      </c>
      <c r="D1166" t="s">
        <v>1254</v>
      </c>
      <c r="E1166">
        <v>23</v>
      </c>
      <c r="F1166">
        <v>2</v>
      </c>
      <c r="I1166" t="s">
        <v>47</v>
      </c>
      <c r="J1166" t="s">
        <v>48</v>
      </c>
    </row>
    <row r="1167" spans="1:13" x14ac:dyDescent="0.35">
      <c r="A1167" s="6">
        <v>45541</v>
      </c>
      <c r="B1167" t="s">
        <v>1797</v>
      </c>
      <c r="C1167" t="s">
        <v>55</v>
      </c>
      <c r="D1167" t="s">
        <v>1254</v>
      </c>
      <c r="E1167">
        <v>23</v>
      </c>
      <c r="F1167">
        <v>2</v>
      </c>
      <c r="I1167" t="s">
        <v>47</v>
      </c>
      <c r="J1167" t="s">
        <v>48</v>
      </c>
    </row>
    <row r="1168" spans="1:13" x14ac:dyDescent="0.35">
      <c r="A1168" s="6">
        <v>45543</v>
      </c>
      <c r="B1168" t="s">
        <v>409</v>
      </c>
      <c r="C1168" t="s">
        <v>284</v>
      </c>
      <c r="D1168">
        <v>4</v>
      </c>
      <c r="E1168">
        <v>22</v>
      </c>
      <c r="F1168">
        <v>2</v>
      </c>
      <c r="I1168" t="s">
        <v>47</v>
      </c>
      <c r="M1168" t="s">
        <v>47</v>
      </c>
    </row>
    <row r="1169" spans="1:13" x14ac:dyDescent="0.35">
      <c r="A1169" s="6">
        <v>45544</v>
      </c>
      <c r="B1169" t="s">
        <v>1794</v>
      </c>
      <c r="C1169" t="s">
        <v>115</v>
      </c>
      <c r="D1169">
        <v>7</v>
      </c>
      <c r="E1169">
        <v>20</v>
      </c>
      <c r="F1169">
        <v>4</v>
      </c>
      <c r="I1169" t="s">
        <v>47</v>
      </c>
      <c r="J1169" t="s">
        <v>48</v>
      </c>
    </row>
    <row r="1170" spans="1:13" x14ac:dyDescent="0.35">
      <c r="A1170" s="6">
        <v>45544</v>
      </c>
      <c r="B1170" t="s">
        <v>1794</v>
      </c>
      <c r="C1170" t="s">
        <v>115</v>
      </c>
      <c r="D1170">
        <v>7</v>
      </c>
      <c r="E1170">
        <v>20</v>
      </c>
      <c r="F1170">
        <v>4</v>
      </c>
      <c r="I1170" t="s">
        <v>47</v>
      </c>
      <c r="J1170" t="s">
        <v>48</v>
      </c>
    </row>
    <row r="1171" spans="1:13" x14ac:dyDescent="0.35">
      <c r="A1171" s="6">
        <v>45544</v>
      </c>
      <c r="B1171" t="s">
        <v>1337</v>
      </c>
      <c r="C1171" t="s">
        <v>53</v>
      </c>
      <c r="D1171">
        <v>5</v>
      </c>
      <c r="E1171">
        <v>20</v>
      </c>
      <c r="F1171">
        <v>2</v>
      </c>
      <c r="G1171" t="s">
        <v>35</v>
      </c>
      <c r="L1171" t="s">
        <v>47</v>
      </c>
      <c r="M1171" t="s">
        <v>47</v>
      </c>
    </row>
    <row r="1172" spans="1:13" x14ac:dyDescent="0.35">
      <c r="A1172" s="6">
        <v>45545</v>
      </c>
      <c r="B1172" t="s">
        <v>99</v>
      </c>
      <c r="C1172" t="s">
        <v>59</v>
      </c>
      <c r="D1172" t="s">
        <v>563</v>
      </c>
      <c r="E1172">
        <v>24</v>
      </c>
      <c r="F1172">
        <v>3</v>
      </c>
      <c r="G1172" t="s">
        <v>1400</v>
      </c>
      <c r="L1172" t="s">
        <v>47</v>
      </c>
      <c r="M1172" t="s">
        <v>47</v>
      </c>
    </row>
    <row r="1173" spans="1:13" x14ac:dyDescent="0.35">
      <c r="A1173" s="6">
        <v>45545</v>
      </c>
      <c r="B1173" t="s">
        <v>1644</v>
      </c>
      <c r="C1173" t="s">
        <v>50</v>
      </c>
      <c r="D1173">
        <v>7</v>
      </c>
      <c r="E1173">
        <v>22</v>
      </c>
      <c r="F1173">
        <v>2</v>
      </c>
      <c r="G1173" t="s">
        <v>34</v>
      </c>
    </row>
    <row r="1174" spans="1:13" x14ac:dyDescent="0.35">
      <c r="A1174" s="6">
        <v>45545</v>
      </c>
      <c r="B1174" t="s">
        <v>1645</v>
      </c>
      <c r="C1174" t="s">
        <v>284</v>
      </c>
      <c r="D1174">
        <v>6</v>
      </c>
      <c r="E1174">
        <v>23</v>
      </c>
      <c r="F1174">
        <v>2</v>
      </c>
      <c r="G1174" t="s">
        <v>37</v>
      </c>
    </row>
    <row r="1175" spans="1:13" x14ac:dyDescent="0.35">
      <c r="A1175" s="6">
        <v>45545</v>
      </c>
      <c r="B1175" t="s">
        <v>1630</v>
      </c>
      <c r="C1175" t="s">
        <v>53</v>
      </c>
      <c r="D1175">
        <v>4</v>
      </c>
      <c r="E1175">
        <v>23</v>
      </c>
      <c r="F1175">
        <v>2</v>
      </c>
      <c r="G1175" t="s">
        <v>1332</v>
      </c>
      <c r="L1175" t="s">
        <v>47</v>
      </c>
      <c r="M1175" t="s">
        <v>47</v>
      </c>
    </row>
    <row r="1176" spans="1:13" x14ac:dyDescent="0.35">
      <c r="A1176" s="6">
        <v>45545</v>
      </c>
      <c r="B1176" t="s">
        <v>2013</v>
      </c>
      <c r="C1176" t="s">
        <v>2014</v>
      </c>
      <c r="D1176">
        <v>7</v>
      </c>
      <c r="E1176">
        <v>22</v>
      </c>
      <c r="F1176">
        <v>4</v>
      </c>
      <c r="I1176" t="s">
        <v>47</v>
      </c>
      <c r="J1176" t="s">
        <v>48</v>
      </c>
    </row>
    <row r="1177" spans="1:13" x14ac:dyDescent="0.35">
      <c r="A1177" s="6">
        <v>45546</v>
      </c>
      <c r="B1177" t="s">
        <v>1646</v>
      </c>
      <c r="C1177" t="s">
        <v>115</v>
      </c>
      <c r="D1177">
        <v>9</v>
      </c>
      <c r="E1177">
        <v>22</v>
      </c>
      <c r="F1177">
        <v>2</v>
      </c>
      <c r="G1177" t="s">
        <v>32</v>
      </c>
    </row>
    <row r="1178" spans="1:13" x14ac:dyDescent="0.35">
      <c r="A1178" s="6">
        <v>45546</v>
      </c>
      <c r="B1178" t="s">
        <v>1697</v>
      </c>
      <c r="C1178" t="s">
        <v>53</v>
      </c>
      <c r="D1178">
        <v>6</v>
      </c>
      <c r="E1178">
        <v>9</v>
      </c>
      <c r="F1178">
        <v>2</v>
      </c>
      <c r="G1178" t="s">
        <v>34</v>
      </c>
    </row>
    <row r="1179" spans="1:13" x14ac:dyDescent="0.35">
      <c r="A1179" s="6">
        <v>45546</v>
      </c>
      <c r="B1179" t="s">
        <v>1704</v>
      </c>
      <c r="C1179" t="s">
        <v>55</v>
      </c>
      <c r="D1179" t="s">
        <v>1365</v>
      </c>
      <c r="E1179">
        <v>27</v>
      </c>
      <c r="F1179">
        <v>2</v>
      </c>
      <c r="G1179" t="s">
        <v>1336</v>
      </c>
    </row>
    <row r="1180" spans="1:13" x14ac:dyDescent="0.35">
      <c r="A1180" s="6">
        <v>45546</v>
      </c>
      <c r="B1180" t="s">
        <v>1337</v>
      </c>
      <c r="C1180" t="s">
        <v>53</v>
      </c>
      <c r="D1180">
        <v>5</v>
      </c>
      <c r="E1180">
        <v>19</v>
      </c>
      <c r="F1180">
        <v>2</v>
      </c>
      <c r="G1180" t="s">
        <v>35</v>
      </c>
      <c r="L1180" t="s">
        <v>47</v>
      </c>
      <c r="M1180" t="s">
        <v>47</v>
      </c>
    </row>
    <row r="1181" spans="1:13" x14ac:dyDescent="0.35">
      <c r="A1181" s="6">
        <v>45546</v>
      </c>
      <c r="B1181" t="s">
        <v>1639</v>
      </c>
      <c r="C1181" t="s">
        <v>53</v>
      </c>
      <c r="D1181">
        <v>5</v>
      </c>
      <c r="E1181">
        <v>19</v>
      </c>
      <c r="F1181">
        <v>2</v>
      </c>
      <c r="G1181" t="s">
        <v>1647</v>
      </c>
      <c r="L1181" t="s">
        <v>47</v>
      </c>
      <c r="M1181" t="s">
        <v>47</v>
      </c>
    </row>
    <row r="1182" spans="1:13" x14ac:dyDescent="0.35">
      <c r="A1182" s="6">
        <v>45547</v>
      </c>
      <c r="B1182" t="s">
        <v>1648</v>
      </c>
      <c r="C1182" t="s">
        <v>53</v>
      </c>
      <c r="D1182">
        <v>6</v>
      </c>
      <c r="E1182">
        <v>22</v>
      </c>
      <c r="F1182">
        <v>2</v>
      </c>
      <c r="G1182" t="s">
        <v>1332</v>
      </c>
    </row>
    <row r="1183" spans="1:13" x14ac:dyDescent="0.35">
      <c r="A1183" s="6">
        <v>45547</v>
      </c>
      <c r="B1183" t="s">
        <v>1559</v>
      </c>
      <c r="C1183" t="s">
        <v>55</v>
      </c>
      <c r="D1183" t="s">
        <v>1285</v>
      </c>
      <c r="E1183">
        <v>12</v>
      </c>
      <c r="F1183">
        <v>1</v>
      </c>
      <c r="G1183" t="s">
        <v>1336</v>
      </c>
    </row>
    <row r="1184" spans="1:13" x14ac:dyDescent="0.35">
      <c r="A1184" s="6">
        <v>45547</v>
      </c>
      <c r="B1184" t="s">
        <v>1698</v>
      </c>
      <c r="C1184" t="s">
        <v>115</v>
      </c>
      <c r="D1184">
        <v>7</v>
      </c>
      <c r="E1184">
        <v>20</v>
      </c>
      <c r="F1184">
        <v>2</v>
      </c>
      <c r="G1184" t="s">
        <v>34</v>
      </c>
    </row>
    <row r="1185" spans="1:13" x14ac:dyDescent="0.35">
      <c r="A1185" s="6">
        <v>45547</v>
      </c>
      <c r="B1185" t="s">
        <v>1698</v>
      </c>
      <c r="C1185" t="s">
        <v>115</v>
      </c>
      <c r="D1185">
        <v>7</v>
      </c>
      <c r="E1185">
        <v>20</v>
      </c>
      <c r="F1185">
        <v>2</v>
      </c>
      <c r="G1185" t="s">
        <v>34</v>
      </c>
    </row>
    <row r="1186" spans="1:13" x14ac:dyDescent="0.35">
      <c r="A1186" s="6">
        <v>45547</v>
      </c>
      <c r="B1186" t="s">
        <v>709</v>
      </c>
      <c r="C1186" t="s">
        <v>1266</v>
      </c>
      <c r="D1186" t="s">
        <v>1486</v>
      </c>
      <c r="E1186">
        <v>24</v>
      </c>
      <c r="F1186">
        <v>1</v>
      </c>
      <c r="H1186" t="s">
        <v>47</v>
      </c>
      <c r="M1186" t="s">
        <v>47</v>
      </c>
    </row>
    <row r="1187" spans="1:13" x14ac:dyDescent="0.35">
      <c r="A1187" s="6">
        <v>45547</v>
      </c>
      <c r="B1187" t="s">
        <v>1259</v>
      </c>
      <c r="C1187" t="s">
        <v>225</v>
      </c>
      <c r="D1187" t="s">
        <v>1792</v>
      </c>
      <c r="E1187">
        <v>2</v>
      </c>
      <c r="F1187">
        <v>1</v>
      </c>
      <c r="I1187" t="s">
        <v>47</v>
      </c>
      <c r="J1187" t="s">
        <v>360</v>
      </c>
    </row>
    <row r="1188" spans="1:13" x14ac:dyDescent="0.35">
      <c r="A1188" s="6">
        <v>45547</v>
      </c>
      <c r="B1188" t="s">
        <v>1793</v>
      </c>
      <c r="C1188" t="s">
        <v>1266</v>
      </c>
      <c r="D1188" t="s">
        <v>1262</v>
      </c>
      <c r="E1188">
        <v>25</v>
      </c>
      <c r="F1188">
        <v>2</v>
      </c>
      <c r="H1188" t="s">
        <v>47</v>
      </c>
      <c r="M1188" t="s">
        <v>47</v>
      </c>
    </row>
    <row r="1189" spans="1:13" x14ac:dyDescent="0.35">
      <c r="A1189" s="6">
        <v>45547</v>
      </c>
      <c r="B1189" t="s">
        <v>1793</v>
      </c>
      <c r="C1189" t="s">
        <v>1266</v>
      </c>
      <c r="D1189" t="s">
        <v>1262</v>
      </c>
      <c r="E1189">
        <v>25</v>
      </c>
      <c r="F1189">
        <v>2</v>
      </c>
      <c r="I1189" t="s">
        <v>47</v>
      </c>
      <c r="M1189" t="s">
        <v>47</v>
      </c>
    </row>
    <row r="1190" spans="1:13" x14ac:dyDescent="0.35">
      <c r="A1190" s="6">
        <v>45547</v>
      </c>
      <c r="B1190" t="s">
        <v>714</v>
      </c>
      <c r="C1190" t="s">
        <v>1266</v>
      </c>
      <c r="D1190" t="s">
        <v>1486</v>
      </c>
      <c r="E1190">
        <v>21</v>
      </c>
      <c r="F1190">
        <v>1</v>
      </c>
      <c r="I1190" t="s">
        <v>47</v>
      </c>
      <c r="J1190" t="s">
        <v>48</v>
      </c>
    </row>
    <row r="1191" spans="1:13" x14ac:dyDescent="0.35">
      <c r="A1191" s="6">
        <v>45547</v>
      </c>
      <c r="B1191" t="s">
        <v>714</v>
      </c>
      <c r="C1191" t="s">
        <v>1266</v>
      </c>
      <c r="D1191" t="s">
        <v>1486</v>
      </c>
      <c r="E1191">
        <v>12</v>
      </c>
      <c r="F1191">
        <v>1</v>
      </c>
      <c r="I1191" t="s">
        <v>47</v>
      </c>
      <c r="J1191" t="s">
        <v>48</v>
      </c>
    </row>
    <row r="1192" spans="1:13" x14ac:dyDescent="0.35">
      <c r="A1192" s="6">
        <v>45547</v>
      </c>
      <c r="B1192" t="s">
        <v>1559</v>
      </c>
      <c r="C1192" t="s">
        <v>55</v>
      </c>
      <c r="D1192" t="s">
        <v>1285</v>
      </c>
      <c r="E1192">
        <v>11</v>
      </c>
      <c r="F1192">
        <v>2</v>
      </c>
      <c r="I1192" t="s">
        <v>47</v>
      </c>
      <c r="J1192" t="s">
        <v>48</v>
      </c>
    </row>
    <row r="1193" spans="1:13" x14ac:dyDescent="0.35">
      <c r="A1193" s="6">
        <v>45547</v>
      </c>
      <c r="B1193" t="s">
        <v>1337</v>
      </c>
      <c r="C1193" t="s">
        <v>115</v>
      </c>
      <c r="D1193" t="s">
        <v>334</v>
      </c>
      <c r="E1193">
        <v>15</v>
      </c>
      <c r="F1193">
        <v>3</v>
      </c>
      <c r="I1193" t="s">
        <v>47</v>
      </c>
      <c r="J1193" t="s">
        <v>48</v>
      </c>
      <c r="M1193" t="s">
        <v>47</v>
      </c>
    </row>
    <row r="1194" spans="1:13" x14ac:dyDescent="0.35">
      <c r="A1194" s="6">
        <v>45547</v>
      </c>
      <c r="B1194" t="s">
        <v>1337</v>
      </c>
      <c r="C1194" t="s">
        <v>53</v>
      </c>
      <c r="D1194" t="s">
        <v>200</v>
      </c>
      <c r="E1194">
        <v>15</v>
      </c>
      <c r="F1194">
        <v>4</v>
      </c>
      <c r="I1194" t="s">
        <v>47</v>
      </c>
      <c r="J1194" t="s">
        <v>48</v>
      </c>
      <c r="M1194" t="s">
        <v>47</v>
      </c>
    </row>
    <row r="1195" spans="1:13" x14ac:dyDescent="0.35">
      <c r="A1195" s="6">
        <v>45547</v>
      </c>
      <c r="B1195" t="s">
        <v>1795</v>
      </c>
      <c r="C1195" t="s">
        <v>115</v>
      </c>
      <c r="D1195" t="s">
        <v>239</v>
      </c>
      <c r="E1195">
        <v>23</v>
      </c>
      <c r="F1195">
        <v>6</v>
      </c>
      <c r="I1195" t="s">
        <v>47</v>
      </c>
      <c r="J1195" t="s">
        <v>48</v>
      </c>
    </row>
    <row r="1196" spans="1:13" x14ac:dyDescent="0.35">
      <c r="A1196" s="6">
        <v>45548</v>
      </c>
      <c r="B1196" t="s">
        <v>103</v>
      </c>
      <c r="C1196" t="s">
        <v>53</v>
      </c>
      <c r="D1196">
        <v>4</v>
      </c>
      <c r="E1196">
        <v>25</v>
      </c>
      <c r="F1196">
        <v>2</v>
      </c>
      <c r="G1196" t="s">
        <v>1332</v>
      </c>
      <c r="L1196" t="s">
        <v>47</v>
      </c>
      <c r="M1196" t="s">
        <v>47</v>
      </c>
    </row>
    <row r="1197" spans="1:13" x14ac:dyDescent="0.35">
      <c r="A1197" s="6">
        <v>45548</v>
      </c>
      <c r="B1197" t="s">
        <v>247</v>
      </c>
      <c r="C1197" t="s">
        <v>59</v>
      </c>
      <c r="D1197">
        <v>1</v>
      </c>
      <c r="E1197">
        <v>24</v>
      </c>
      <c r="F1197">
        <v>1</v>
      </c>
      <c r="G1197" t="s">
        <v>1400</v>
      </c>
      <c r="L1197" t="s">
        <v>47</v>
      </c>
      <c r="M1197" t="s">
        <v>47</v>
      </c>
    </row>
    <row r="1198" spans="1:13" x14ac:dyDescent="0.35">
      <c r="A1198" s="6">
        <v>45548</v>
      </c>
      <c r="B1198" t="s">
        <v>1699</v>
      </c>
      <c r="C1198" t="s">
        <v>59</v>
      </c>
      <c r="D1198">
        <v>3</v>
      </c>
      <c r="E1198">
        <v>20</v>
      </c>
      <c r="F1198">
        <v>3</v>
      </c>
      <c r="G1198" t="s">
        <v>34</v>
      </c>
      <c r="L1198" t="s">
        <v>47</v>
      </c>
      <c r="M1198" t="s">
        <v>47</v>
      </c>
    </row>
    <row r="1199" spans="1:13" x14ac:dyDescent="0.35">
      <c r="A1199" s="6">
        <v>45548</v>
      </c>
      <c r="B1199" t="s">
        <v>1699</v>
      </c>
      <c r="C1199" t="s">
        <v>59</v>
      </c>
      <c r="D1199">
        <v>3</v>
      </c>
      <c r="E1199">
        <v>20</v>
      </c>
      <c r="F1199">
        <v>3</v>
      </c>
      <c r="G1199" t="s">
        <v>34</v>
      </c>
      <c r="L1199" t="s">
        <v>47</v>
      </c>
      <c r="M1199" t="s">
        <v>47</v>
      </c>
    </row>
    <row r="1200" spans="1:13" x14ac:dyDescent="0.35">
      <c r="A1200" s="6">
        <v>45548</v>
      </c>
      <c r="B1200" t="s">
        <v>1699</v>
      </c>
      <c r="C1200" t="s">
        <v>121</v>
      </c>
      <c r="D1200">
        <v>3</v>
      </c>
      <c r="E1200">
        <v>19</v>
      </c>
      <c r="F1200">
        <v>2</v>
      </c>
      <c r="I1200" t="s">
        <v>47</v>
      </c>
      <c r="J1200" t="s">
        <v>48</v>
      </c>
      <c r="M1200" t="s">
        <v>47</v>
      </c>
    </row>
    <row r="1201" spans="1:13" x14ac:dyDescent="0.35">
      <c r="A1201" s="6">
        <v>45548</v>
      </c>
      <c r="B1201" t="s">
        <v>1791</v>
      </c>
      <c r="C1201" t="s">
        <v>55</v>
      </c>
      <c r="D1201" t="s">
        <v>392</v>
      </c>
      <c r="E1201">
        <v>3</v>
      </c>
      <c r="F1201">
        <v>2</v>
      </c>
      <c r="I1201" t="s">
        <v>47</v>
      </c>
      <c r="J1201" t="s">
        <v>48</v>
      </c>
    </row>
    <row r="1202" spans="1:13" x14ac:dyDescent="0.35">
      <c r="A1202" s="6">
        <v>45548</v>
      </c>
      <c r="B1202" t="s">
        <v>103</v>
      </c>
      <c r="C1202" t="s">
        <v>53</v>
      </c>
      <c r="D1202">
        <v>4</v>
      </c>
      <c r="E1202">
        <v>24</v>
      </c>
      <c r="F1202">
        <v>3</v>
      </c>
      <c r="I1202" t="s">
        <v>47</v>
      </c>
      <c r="M1202" t="s">
        <v>47</v>
      </c>
    </row>
    <row r="1203" spans="1:13" x14ac:dyDescent="0.35">
      <c r="A1203" s="6">
        <v>45548</v>
      </c>
      <c r="B1203" t="s">
        <v>1723</v>
      </c>
      <c r="C1203" t="s">
        <v>115</v>
      </c>
      <c r="D1203">
        <v>7</v>
      </c>
      <c r="E1203">
        <v>20</v>
      </c>
      <c r="F1203">
        <v>2</v>
      </c>
      <c r="I1203" t="s">
        <v>47</v>
      </c>
      <c r="J1203" t="s">
        <v>450</v>
      </c>
      <c r="M1203" t="s">
        <v>47</v>
      </c>
    </row>
    <row r="1204" spans="1:13" x14ac:dyDescent="0.35">
      <c r="A1204" s="6">
        <v>45548</v>
      </c>
      <c r="B1204" t="s">
        <v>365</v>
      </c>
      <c r="C1204" t="s">
        <v>64</v>
      </c>
      <c r="D1204" t="s">
        <v>585</v>
      </c>
      <c r="E1204">
        <v>4</v>
      </c>
      <c r="F1204">
        <v>1</v>
      </c>
      <c r="I1204" t="s">
        <v>47</v>
      </c>
      <c r="M1204" t="s">
        <v>47</v>
      </c>
    </row>
    <row r="1205" spans="1:13" x14ac:dyDescent="0.35">
      <c r="A1205" s="6">
        <v>45551</v>
      </c>
      <c r="B1205" t="s">
        <v>495</v>
      </c>
      <c r="C1205" t="s">
        <v>53</v>
      </c>
      <c r="D1205">
        <v>5</v>
      </c>
      <c r="E1205">
        <v>25</v>
      </c>
      <c r="F1205">
        <v>1</v>
      </c>
      <c r="G1205" t="s">
        <v>34</v>
      </c>
      <c r="L1205" t="s">
        <v>47</v>
      </c>
      <c r="M1205" t="s">
        <v>47</v>
      </c>
    </row>
    <row r="1206" spans="1:13" x14ac:dyDescent="0.35">
      <c r="A1206" s="6">
        <v>45551</v>
      </c>
      <c r="B1206" t="s">
        <v>495</v>
      </c>
      <c r="C1206" t="s">
        <v>53</v>
      </c>
      <c r="D1206">
        <v>5</v>
      </c>
      <c r="E1206">
        <v>25</v>
      </c>
      <c r="F1206">
        <v>1</v>
      </c>
      <c r="G1206" t="s">
        <v>34</v>
      </c>
      <c r="L1206" t="s">
        <v>47</v>
      </c>
      <c r="M1206" t="s">
        <v>47</v>
      </c>
    </row>
    <row r="1207" spans="1:13" x14ac:dyDescent="0.35">
      <c r="A1207" s="6">
        <v>45551</v>
      </c>
      <c r="B1207" t="s">
        <v>495</v>
      </c>
      <c r="C1207" t="s">
        <v>53</v>
      </c>
      <c r="D1207">
        <v>5</v>
      </c>
      <c r="E1207">
        <v>25</v>
      </c>
      <c r="F1207">
        <v>1</v>
      </c>
      <c r="G1207" t="s">
        <v>34</v>
      </c>
      <c r="L1207" t="s">
        <v>47</v>
      </c>
      <c r="M1207" t="s">
        <v>47</v>
      </c>
    </row>
    <row r="1208" spans="1:13" x14ac:dyDescent="0.35">
      <c r="A1208" s="6">
        <v>45551</v>
      </c>
      <c r="B1208" t="s">
        <v>1796</v>
      </c>
      <c r="C1208" t="s">
        <v>55</v>
      </c>
      <c r="D1208" t="s">
        <v>1004</v>
      </c>
      <c r="E1208">
        <v>29</v>
      </c>
      <c r="F1208">
        <v>2</v>
      </c>
      <c r="I1208" t="s">
        <v>47</v>
      </c>
      <c r="J1208" t="s">
        <v>48</v>
      </c>
    </row>
    <row r="1209" spans="1:13" x14ac:dyDescent="0.35">
      <c r="A1209" s="6">
        <v>45551</v>
      </c>
      <c r="B1209" t="s">
        <v>1796</v>
      </c>
      <c r="C1209" t="s">
        <v>55</v>
      </c>
      <c r="D1209" t="s">
        <v>1004</v>
      </c>
      <c r="E1209">
        <v>29</v>
      </c>
      <c r="F1209">
        <v>2</v>
      </c>
      <c r="I1209" t="s">
        <v>47</v>
      </c>
      <c r="J1209" t="s">
        <v>48</v>
      </c>
    </row>
    <row r="1210" spans="1:13" x14ac:dyDescent="0.35">
      <c r="A1210" s="6">
        <v>45551</v>
      </c>
      <c r="B1210" t="s">
        <v>1587</v>
      </c>
      <c r="C1210" t="s">
        <v>55</v>
      </c>
      <c r="D1210" t="s">
        <v>1004</v>
      </c>
      <c r="E1210">
        <v>23</v>
      </c>
      <c r="F1210">
        <v>2</v>
      </c>
      <c r="I1210" t="s">
        <v>47</v>
      </c>
      <c r="J1210" t="s">
        <v>48</v>
      </c>
      <c r="M1210" t="s">
        <v>47</v>
      </c>
    </row>
    <row r="1211" spans="1:13" x14ac:dyDescent="0.35">
      <c r="A1211" s="6">
        <v>45551</v>
      </c>
      <c r="B1211" t="s">
        <v>1569</v>
      </c>
      <c r="C1211" t="s">
        <v>115</v>
      </c>
      <c r="D1211">
        <v>8</v>
      </c>
      <c r="E1211">
        <v>13</v>
      </c>
      <c r="F1211">
        <v>4</v>
      </c>
      <c r="I1211" t="s">
        <v>47</v>
      </c>
      <c r="J1211" t="s">
        <v>48</v>
      </c>
    </row>
    <row r="1212" spans="1:13" x14ac:dyDescent="0.35">
      <c r="A1212" s="6">
        <v>45551</v>
      </c>
      <c r="B1212" t="s">
        <v>83</v>
      </c>
      <c r="C1212" t="s">
        <v>115</v>
      </c>
      <c r="D1212" t="s">
        <v>353</v>
      </c>
      <c r="E1212">
        <v>5</v>
      </c>
      <c r="F1212">
        <v>2</v>
      </c>
      <c r="I1212" t="s">
        <v>47</v>
      </c>
      <c r="J1212" t="s">
        <v>48</v>
      </c>
    </row>
    <row r="1213" spans="1:13" x14ac:dyDescent="0.35">
      <c r="A1213" s="6">
        <v>45552</v>
      </c>
      <c r="B1213" t="s">
        <v>695</v>
      </c>
      <c r="C1213" t="s">
        <v>74</v>
      </c>
      <c r="D1213">
        <v>8</v>
      </c>
      <c r="E1213">
        <v>18</v>
      </c>
      <c r="F1213">
        <v>3</v>
      </c>
      <c r="G1213" t="s">
        <v>34</v>
      </c>
      <c r="K1213" t="s">
        <v>47</v>
      </c>
    </row>
    <row r="1214" spans="1:13" x14ac:dyDescent="0.35">
      <c r="A1214" s="6">
        <v>45552</v>
      </c>
      <c r="B1214" t="s">
        <v>1782</v>
      </c>
      <c r="C1214" t="s">
        <v>1266</v>
      </c>
      <c r="D1214" t="s">
        <v>1486</v>
      </c>
      <c r="E1214">
        <v>15</v>
      </c>
      <c r="F1214">
        <v>2</v>
      </c>
      <c r="I1214" t="s">
        <v>47</v>
      </c>
    </row>
    <row r="1215" spans="1:13" x14ac:dyDescent="0.35">
      <c r="A1215" s="6">
        <v>45552</v>
      </c>
      <c r="B1215" t="s">
        <v>88</v>
      </c>
      <c r="C1215" t="s">
        <v>55</v>
      </c>
      <c r="D1215" t="s">
        <v>1004</v>
      </c>
      <c r="E1215">
        <v>20</v>
      </c>
      <c r="F1215">
        <v>1</v>
      </c>
      <c r="I1215" t="s">
        <v>47</v>
      </c>
      <c r="J1215" t="s">
        <v>48</v>
      </c>
      <c r="M1215" t="s">
        <v>47</v>
      </c>
    </row>
    <row r="1216" spans="1:13" x14ac:dyDescent="0.35">
      <c r="A1216" s="6">
        <v>45552</v>
      </c>
      <c r="B1216" t="s">
        <v>695</v>
      </c>
      <c r="C1216" t="s">
        <v>74</v>
      </c>
      <c r="D1216">
        <v>8</v>
      </c>
      <c r="E1216">
        <v>21</v>
      </c>
      <c r="F1216">
        <v>2</v>
      </c>
      <c r="I1216" t="s">
        <v>47</v>
      </c>
    </row>
    <row r="1217" spans="1:13" x14ac:dyDescent="0.35">
      <c r="A1217" s="6">
        <v>45552</v>
      </c>
      <c r="B1217" t="s">
        <v>1521</v>
      </c>
      <c r="C1217" t="s">
        <v>55</v>
      </c>
      <c r="D1217" t="s">
        <v>1254</v>
      </c>
      <c r="E1217">
        <v>26</v>
      </c>
      <c r="F1217">
        <v>1</v>
      </c>
      <c r="I1217" t="s">
        <v>47</v>
      </c>
      <c r="J1217" t="s">
        <v>48</v>
      </c>
      <c r="M1217" t="s">
        <v>47</v>
      </c>
    </row>
    <row r="1218" spans="1:13" x14ac:dyDescent="0.35">
      <c r="A1218" s="6">
        <v>45552</v>
      </c>
      <c r="B1218" t="s">
        <v>1783</v>
      </c>
      <c r="C1218" t="s">
        <v>55</v>
      </c>
      <c r="D1218" t="s">
        <v>1254</v>
      </c>
      <c r="E1218">
        <v>12</v>
      </c>
      <c r="F1218">
        <v>4</v>
      </c>
      <c r="I1218" t="s">
        <v>47</v>
      </c>
      <c r="J1218" t="s">
        <v>48</v>
      </c>
    </row>
    <row r="1219" spans="1:13" x14ac:dyDescent="0.35">
      <c r="A1219" s="6">
        <v>45552</v>
      </c>
      <c r="B1219" t="s">
        <v>436</v>
      </c>
      <c r="C1219" t="s">
        <v>115</v>
      </c>
      <c r="D1219">
        <v>8</v>
      </c>
      <c r="E1219">
        <v>21</v>
      </c>
      <c r="F1219">
        <v>2</v>
      </c>
      <c r="I1219" t="s">
        <v>47</v>
      </c>
      <c r="J1219" t="s">
        <v>48</v>
      </c>
    </row>
    <row r="1220" spans="1:13" x14ac:dyDescent="0.35">
      <c r="A1220" s="6">
        <v>45552</v>
      </c>
      <c r="B1220" t="s">
        <v>1695</v>
      </c>
      <c r="C1220" t="s">
        <v>115</v>
      </c>
      <c r="E1220">
        <v>23</v>
      </c>
      <c r="F1220">
        <v>3</v>
      </c>
      <c r="H1220" t="s">
        <v>47</v>
      </c>
    </row>
    <row r="1221" spans="1:13" x14ac:dyDescent="0.35">
      <c r="A1221" s="6">
        <v>45552</v>
      </c>
      <c r="B1221" t="s">
        <v>1784</v>
      </c>
      <c r="C1221" t="s">
        <v>55</v>
      </c>
      <c r="D1221" t="s">
        <v>1254</v>
      </c>
      <c r="E1221">
        <v>22</v>
      </c>
      <c r="F1221">
        <v>2</v>
      </c>
      <c r="I1221" t="s">
        <v>47</v>
      </c>
      <c r="J1221" t="s">
        <v>48</v>
      </c>
    </row>
    <row r="1222" spans="1:13" x14ac:dyDescent="0.35">
      <c r="A1222" s="6">
        <v>45552</v>
      </c>
      <c r="B1222" t="s">
        <v>1785</v>
      </c>
      <c r="C1222" t="s">
        <v>64</v>
      </c>
      <c r="D1222" t="s">
        <v>585</v>
      </c>
      <c r="E1222">
        <v>8</v>
      </c>
      <c r="F1222">
        <v>2</v>
      </c>
      <c r="I1222" t="s">
        <v>47</v>
      </c>
      <c r="J1222" t="s">
        <v>48</v>
      </c>
      <c r="M1222" t="s">
        <v>47</v>
      </c>
    </row>
    <row r="1223" spans="1:13" x14ac:dyDescent="0.35">
      <c r="A1223" s="6">
        <v>45552</v>
      </c>
      <c r="B1223" t="s">
        <v>461</v>
      </c>
      <c r="C1223" t="s">
        <v>53</v>
      </c>
      <c r="D1223">
        <v>6</v>
      </c>
      <c r="E1223">
        <v>7</v>
      </c>
      <c r="F1223">
        <v>2</v>
      </c>
      <c r="G1223" t="s">
        <v>1333</v>
      </c>
      <c r="K1223" t="s">
        <v>47</v>
      </c>
      <c r="L1223" t="s">
        <v>47</v>
      </c>
      <c r="M1223" t="s">
        <v>47</v>
      </c>
    </row>
    <row r="1224" spans="1:13" x14ac:dyDescent="0.35">
      <c r="A1224" s="6">
        <v>45553</v>
      </c>
      <c r="B1224" t="s">
        <v>507</v>
      </c>
      <c r="C1224" t="s">
        <v>115</v>
      </c>
      <c r="D1224">
        <v>8</v>
      </c>
      <c r="E1224">
        <v>3</v>
      </c>
      <c r="F1224">
        <v>1</v>
      </c>
      <c r="I1224" t="s">
        <v>47</v>
      </c>
      <c r="J1224" t="s">
        <v>48</v>
      </c>
      <c r="M1224" t="s">
        <v>47</v>
      </c>
    </row>
    <row r="1225" spans="1:13" x14ac:dyDescent="0.35">
      <c r="A1225" s="6">
        <v>45553</v>
      </c>
      <c r="B1225" t="s">
        <v>1649</v>
      </c>
      <c r="C1225" t="s">
        <v>53</v>
      </c>
      <c r="D1225">
        <v>6</v>
      </c>
      <c r="E1225">
        <v>25</v>
      </c>
      <c r="F1225">
        <v>2</v>
      </c>
      <c r="G1225" t="s">
        <v>35</v>
      </c>
    </row>
    <row r="1226" spans="1:13" x14ac:dyDescent="0.35">
      <c r="A1226" s="6">
        <v>45553</v>
      </c>
      <c r="B1226" t="s">
        <v>1542</v>
      </c>
      <c r="C1226" t="s">
        <v>50</v>
      </c>
      <c r="D1226">
        <v>7</v>
      </c>
      <c r="E1226">
        <v>23</v>
      </c>
      <c r="F1226">
        <v>2</v>
      </c>
      <c r="G1226" t="s">
        <v>34</v>
      </c>
      <c r="L1226" t="s">
        <v>47</v>
      </c>
      <c r="M1226" t="s">
        <v>47</v>
      </c>
    </row>
    <row r="1227" spans="1:13" x14ac:dyDescent="0.35">
      <c r="A1227" s="6">
        <v>45553</v>
      </c>
      <c r="B1227" t="s">
        <v>1449</v>
      </c>
      <c r="C1227" t="s">
        <v>115</v>
      </c>
      <c r="D1227">
        <v>9</v>
      </c>
      <c r="E1227">
        <v>22</v>
      </c>
      <c r="F1227">
        <v>1</v>
      </c>
      <c r="I1227" t="s">
        <v>47</v>
      </c>
      <c r="J1227" t="s">
        <v>48</v>
      </c>
    </row>
    <row r="1228" spans="1:13" x14ac:dyDescent="0.35">
      <c r="A1228" s="6">
        <v>45553</v>
      </c>
      <c r="B1228" t="s">
        <v>1259</v>
      </c>
      <c r="C1228" t="s">
        <v>225</v>
      </c>
      <c r="D1228" t="s">
        <v>249</v>
      </c>
      <c r="E1228">
        <v>2</v>
      </c>
      <c r="F1228">
        <v>1</v>
      </c>
      <c r="I1228" t="s">
        <v>47</v>
      </c>
      <c r="J1228" t="s">
        <v>48</v>
      </c>
    </row>
    <row r="1229" spans="1:13" x14ac:dyDescent="0.35">
      <c r="A1229" s="6">
        <v>45553</v>
      </c>
      <c r="B1229" t="s">
        <v>470</v>
      </c>
      <c r="C1229" t="s">
        <v>115</v>
      </c>
      <c r="D1229">
        <v>10</v>
      </c>
      <c r="E1229">
        <v>1</v>
      </c>
      <c r="F1229">
        <v>1</v>
      </c>
      <c r="I1229" t="s">
        <v>47</v>
      </c>
      <c r="J1229" t="s">
        <v>48</v>
      </c>
      <c r="M1229" t="s">
        <v>47</v>
      </c>
    </row>
    <row r="1230" spans="1:13" x14ac:dyDescent="0.35">
      <c r="A1230" s="6">
        <v>45553</v>
      </c>
      <c r="B1230" t="s">
        <v>1695</v>
      </c>
      <c r="C1230" t="s">
        <v>115</v>
      </c>
      <c r="E1230">
        <v>22</v>
      </c>
      <c r="F1230">
        <v>2</v>
      </c>
      <c r="H1230" t="s">
        <v>47</v>
      </c>
    </row>
    <row r="1231" spans="1:13" x14ac:dyDescent="0.35">
      <c r="A1231" s="6">
        <v>45553</v>
      </c>
      <c r="B1231" t="s">
        <v>862</v>
      </c>
      <c r="C1231" t="s">
        <v>64</v>
      </c>
      <c r="D1231" t="s">
        <v>585</v>
      </c>
      <c r="E1231">
        <v>4</v>
      </c>
      <c r="F1231">
        <v>3</v>
      </c>
      <c r="I1231" t="s">
        <v>47</v>
      </c>
      <c r="M1231" t="s">
        <v>47</v>
      </c>
    </row>
    <row r="1232" spans="1:13" x14ac:dyDescent="0.35">
      <c r="A1232" s="6">
        <v>45553</v>
      </c>
      <c r="B1232" t="s">
        <v>1337</v>
      </c>
      <c r="C1232" t="s">
        <v>59</v>
      </c>
      <c r="D1232">
        <v>3</v>
      </c>
      <c r="E1232">
        <v>20</v>
      </c>
      <c r="F1232">
        <v>2</v>
      </c>
      <c r="G1232" t="s">
        <v>1250</v>
      </c>
      <c r="L1232" t="s">
        <v>47</v>
      </c>
      <c r="M1232" t="s">
        <v>47</v>
      </c>
    </row>
    <row r="1233" spans="1:13" x14ac:dyDescent="0.35">
      <c r="A1233" s="6">
        <v>45553</v>
      </c>
      <c r="B1233" t="s">
        <v>1337</v>
      </c>
      <c r="C1233" t="s">
        <v>59</v>
      </c>
      <c r="D1233">
        <v>3</v>
      </c>
      <c r="E1233">
        <v>23</v>
      </c>
      <c r="F1233">
        <v>2</v>
      </c>
      <c r="G1233" t="s">
        <v>1250</v>
      </c>
      <c r="L1233" t="s">
        <v>47</v>
      </c>
      <c r="M1233" t="s">
        <v>47</v>
      </c>
    </row>
    <row r="1234" spans="1:13" x14ac:dyDescent="0.35">
      <c r="A1234" s="6">
        <v>45554</v>
      </c>
      <c r="B1234" t="s">
        <v>1700</v>
      </c>
      <c r="C1234" t="s">
        <v>53</v>
      </c>
      <c r="D1234">
        <v>6</v>
      </c>
      <c r="E1234">
        <v>24</v>
      </c>
      <c r="F1234">
        <v>3</v>
      </c>
      <c r="G1234" t="s">
        <v>35</v>
      </c>
    </row>
    <row r="1235" spans="1:13" x14ac:dyDescent="0.35">
      <c r="A1235" s="6">
        <v>45554</v>
      </c>
      <c r="B1235" t="s">
        <v>1701</v>
      </c>
      <c r="C1235" t="s">
        <v>115</v>
      </c>
      <c r="D1235">
        <v>7</v>
      </c>
      <c r="E1235">
        <v>24</v>
      </c>
      <c r="F1235">
        <v>2</v>
      </c>
      <c r="G1235" t="s">
        <v>34</v>
      </c>
    </row>
    <row r="1236" spans="1:13" x14ac:dyDescent="0.35">
      <c r="A1236" s="6">
        <v>45554</v>
      </c>
      <c r="B1236" t="s">
        <v>1701</v>
      </c>
      <c r="C1236" t="s">
        <v>115</v>
      </c>
      <c r="D1236">
        <v>7</v>
      </c>
      <c r="E1236">
        <v>24</v>
      </c>
      <c r="F1236">
        <v>2</v>
      </c>
      <c r="G1236" t="s">
        <v>34</v>
      </c>
    </row>
    <row r="1237" spans="1:13" x14ac:dyDescent="0.35">
      <c r="A1237" s="6">
        <v>45554</v>
      </c>
      <c r="B1237" t="s">
        <v>212</v>
      </c>
      <c r="C1237" t="s">
        <v>55</v>
      </c>
      <c r="D1237" t="s">
        <v>1004</v>
      </c>
      <c r="E1237">
        <v>10</v>
      </c>
      <c r="F1237">
        <v>1</v>
      </c>
      <c r="I1237" t="s">
        <v>47</v>
      </c>
      <c r="M1237" t="s">
        <v>47</v>
      </c>
    </row>
    <row r="1238" spans="1:13" x14ac:dyDescent="0.35">
      <c r="A1238" s="6">
        <v>45555</v>
      </c>
      <c r="B1238" t="s">
        <v>507</v>
      </c>
      <c r="C1238" t="s">
        <v>53</v>
      </c>
      <c r="D1238">
        <v>4</v>
      </c>
      <c r="E1238">
        <v>21</v>
      </c>
      <c r="F1238">
        <v>1</v>
      </c>
      <c r="G1238" t="s">
        <v>1332</v>
      </c>
      <c r="L1238" t="s">
        <v>47</v>
      </c>
      <c r="M1238" t="s">
        <v>47</v>
      </c>
    </row>
    <row r="1239" spans="1:13" x14ac:dyDescent="0.35">
      <c r="A1239" s="6">
        <v>45558</v>
      </c>
      <c r="B1239" t="s">
        <v>1650</v>
      </c>
      <c r="C1239" t="s">
        <v>53</v>
      </c>
      <c r="D1239">
        <v>6</v>
      </c>
      <c r="E1239">
        <v>19</v>
      </c>
      <c r="F1239">
        <v>2</v>
      </c>
      <c r="G1239" t="s">
        <v>35</v>
      </c>
    </row>
    <row r="1240" spans="1:13" x14ac:dyDescent="0.35">
      <c r="A1240" s="6">
        <v>45558</v>
      </c>
      <c r="B1240" t="s">
        <v>1778</v>
      </c>
      <c r="C1240" t="s">
        <v>115</v>
      </c>
      <c r="D1240">
        <v>7</v>
      </c>
      <c r="E1240">
        <v>17</v>
      </c>
      <c r="F1240">
        <v>2</v>
      </c>
      <c r="I1240" t="s">
        <v>47</v>
      </c>
      <c r="J1240" t="s">
        <v>705</v>
      </c>
    </row>
    <row r="1241" spans="1:13" x14ac:dyDescent="0.35">
      <c r="A1241" s="6">
        <v>45558</v>
      </c>
      <c r="B1241" t="s">
        <v>1778</v>
      </c>
      <c r="C1241" t="s">
        <v>115</v>
      </c>
      <c r="D1241">
        <v>7</v>
      </c>
      <c r="E1241">
        <v>17</v>
      </c>
      <c r="F1241">
        <v>2</v>
      </c>
      <c r="I1241" t="s">
        <v>47</v>
      </c>
      <c r="J1241" t="s">
        <v>705</v>
      </c>
    </row>
    <row r="1242" spans="1:13" x14ac:dyDescent="0.35">
      <c r="A1242" s="6">
        <v>45558</v>
      </c>
      <c r="B1242" t="s">
        <v>1781</v>
      </c>
      <c r="C1242" t="s">
        <v>55</v>
      </c>
      <c r="D1242" t="s">
        <v>1436</v>
      </c>
      <c r="E1242">
        <v>19</v>
      </c>
      <c r="F1242">
        <v>2</v>
      </c>
      <c r="I1242" t="s">
        <v>47</v>
      </c>
      <c r="J1242" t="s">
        <v>48</v>
      </c>
    </row>
    <row r="1243" spans="1:13" x14ac:dyDescent="0.35">
      <c r="A1243" s="6">
        <v>45558</v>
      </c>
      <c r="B1243" t="s">
        <v>1781</v>
      </c>
      <c r="C1243" t="s">
        <v>55</v>
      </c>
      <c r="D1243" t="s">
        <v>1436</v>
      </c>
      <c r="E1243">
        <v>19</v>
      </c>
      <c r="F1243">
        <v>2</v>
      </c>
      <c r="I1243" t="s">
        <v>47</v>
      </c>
      <c r="J1243" t="s">
        <v>48</v>
      </c>
    </row>
    <row r="1244" spans="1:13" x14ac:dyDescent="0.35">
      <c r="A1244" s="6">
        <v>45558</v>
      </c>
      <c r="B1244" t="s">
        <v>89</v>
      </c>
      <c r="C1244" t="s">
        <v>115</v>
      </c>
      <c r="D1244">
        <v>7</v>
      </c>
      <c r="E1244">
        <v>25</v>
      </c>
      <c r="F1244">
        <v>2</v>
      </c>
      <c r="I1244" t="s">
        <v>47</v>
      </c>
      <c r="J1244" t="s">
        <v>1292</v>
      </c>
      <c r="M1244" t="s">
        <v>47</v>
      </c>
    </row>
    <row r="1245" spans="1:13" x14ac:dyDescent="0.35">
      <c r="A1245" s="6">
        <v>45558</v>
      </c>
      <c r="B1245" t="s">
        <v>1682</v>
      </c>
      <c r="C1245" t="s">
        <v>115</v>
      </c>
      <c r="D1245">
        <v>8</v>
      </c>
      <c r="E1245">
        <v>20</v>
      </c>
      <c r="F1245">
        <v>2</v>
      </c>
      <c r="I1245" t="s">
        <v>47</v>
      </c>
      <c r="J1245" t="s">
        <v>48</v>
      </c>
    </row>
    <row r="1246" spans="1:13" x14ac:dyDescent="0.35">
      <c r="A1246" s="6">
        <v>45558</v>
      </c>
      <c r="B1246" t="s">
        <v>1789</v>
      </c>
      <c r="C1246" t="s">
        <v>55</v>
      </c>
      <c r="D1246" t="s">
        <v>1254</v>
      </c>
      <c r="E1246">
        <v>27</v>
      </c>
      <c r="F1246">
        <v>2</v>
      </c>
      <c r="I1246" t="s">
        <v>47</v>
      </c>
      <c r="J1246" t="s">
        <v>705</v>
      </c>
    </row>
    <row r="1247" spans="1:13" x14ac:dyDescent="0.35">
      <c r="A1247" s="6">
        <v>45558</v>
      </c>
      <c r="B1247" t="s">
        <v>1650</v>
      </c>
      <c r="C1247" t="s">
        <v>115</v>
      </c>
      <c r="E1247">
        <v>18</v>
      </c>
      <c r="F1247">
        <v>2</v>
      </c>
      <c r="H1247" t="s">
        <v>47</v>
      </c>
    </row>
    <row r="1248" spans="1:13" x14ac:dyDescent="0.35">
      <c r="A1248" s="6">
        <v>45558</v>
      </c>
      <c r="B1248" t="s">
        <v>171</v>
      </c>
      <c r="C1248" t="s">
        <v>1266</v>
      </c>
      <c r="D1248" t="s">
        <v>1261</v>
      </c>
      <c r="E1248">
        <v>23</v>
      </c>
      <c r="F1248">
        <v>2</v>
      </c>
      <c r="H1248" t="s">
        <v>47</v>
      </c>
    </row>
    <row r="1249" spans="1:13" x14ac:dyDescent="0.35">
      <c r="A1249" s="6">
        <v>45558</v>
      </c>
      <c r="B1249" t="s">
        <v>1186</v>
      </c>
      <c r="C1249" t="s">
        <v>55</v>
      </c>
      <c r="D1249" t="s">
        <v>1254</v>
      </c>
      <c r="E1249">
        <v>29</v>
      </c>
      <c r="F1249">
        <v>2</v>
      </c>
      <c r="I1249" t="s">
        <v>47</v>
      </c>
    </row>
    <row r="1250" spans="1:13" x14ac:dyDescent="0.35">
      <c r="A1250" s="6">
        <v>45558</v>
      </c>
      <c r="B1250" t="s">
        <v>1186</v>
      </c>
      <c r="C1250" t="s">
        <v>55</v>
      </c>
      <c r="D1250" t="s">
        <v>1254</v>
      </c>
      <c r="E1250">
        <v>29</v>
      </c>
      <c r="F1250">
        <v>2</v>
      </c>
      <c r="I1250" t="s">
        <v>47</v>
      </c>
    </row>
    <row r="1251" spans="1:13" x14ac:dyDescent="0.35">
      <c r="A1251" s="6">
        <v>45558</v>
      </c>
      <c r="B1251" t="s">
        <v>1098</v>
      </c>
      <c r="C1251" t="s">
        <v>55</v>
      </c>
      <c r="D1251" t="s">
        <v>1254</v>
      </c>
      <c r="E1251">
        <v>23</v>
      </c>
      <c r="F1251">
        <v>2</v>
      </c>
      <c r="I1251" t="s">
        <v>47</v>
      </c>
      <c r="J1251" t="s">
        <v>48</v>
      </c>
    </row>
    <row r="1252" spans="1:13" x14ac:dyDescent="0.35">
      <c r="A1252" s="6">
        <v>45558</v>
      </c>
      <c r="B1252" t="s">
        <v>1098</v>
      </c>
      <c r="C1252" t="s">
        <v>55</v>
      </c>
      <c r="D1252" t="s">
        <v>1254</v>
      </c>
      <c r="E1252">
        <v>23</v>
      </c>
      <c r="F1252">
        <v>2</v>
      </c>
      <c r="I1252" t="s">
        <v>47</v>
      </c>
      <c r="J1252" t="s">
        <v>48</v>
      </c>
    </row>
    <row r="1253" spans="1:13" x14ac:dyDescent="0.35">
      <c r="A1253" s="6">
        <v>45558</v>
      </c>
      <c r="B1253" t="s">
        <v>1790</v>
      </c>
      <c r="C1253" t="s">
        <v>53</v>
      </c>
      <c r="D1253">
        <v>5</v>
      </c>
      <c r="E1253">
        <v>1</v>
      </c>
      <c r="F1253">
        <v>2</v>
      </c>
      <c r="I1253" t="s">
        <v>47</v>
      </c>
      <c r="J1253" t="s">
        <v>48</v>
      </c>
    </row>
    <row r="1254" spans="1:13" x14ac:dyDescent="0.35">
      <c r="A1254" s="6">
        <v>45559</v>
      </c>
      <c r="B1254" t="s">
        <v>797</v>
      </c>
      <c r="C1254" t="s">
        <v>53</v>
      </c>
      <c r="D1254">
        <v>5</v>
      </c>
      <c r="E1254">
        <v>20</v>
      </c>
      <c r="F1254">
        <v>2</v>
      </c>
      <c r="G1254" t="s">
        <v>35</v>
      </c>
      <c r="L1254" t="s">
        <v>47</v>
      </c>
      <c r="M1254" t="s">
        <v>47</v>
      </c>
    </row>
    <row r="1255" spans="1:13" x14ac:dyDescent="0.35">
      <c r="A1255" s="6">
        <v>45559</v>
      </c>
      <c r="B1255" t="s">
        <v>1776</v>
      </c>
      <c r="C1255" t="s">
        <v>55</v>
      </c>
      <c r="D1255" t="s">
        <v>1309</v>
      </c>
      <c r="E1255">
        <v>22</v>
      </c>
      <c r="F1255">
        <v>2</v>
      </c>
      <c r="I1255" t="s">
        <v>47</v>
      </c>
      <c r="J1255" t="s">
        <v>48</v>
      </c>
    </row>
    <row r="1256" spans="1:13" x14ac:dyDescent="0.35">
      <c r="A1256" s="6">
        <v>45559</v>
      </c>
      <c r="B1256" t="s">
        <v>88</v>
      </c>
      <c r="C1256" t="s">
        <v>55</v>
      </c>
      <c r="D1256" t="s">
        <v>1004</v>
      </c>
      <c r="E1256">
        <v>28</v>
      </c>
      <c r="F1256">
        <v>1</v>
      </c>
      <c r="I1256" t="s">
        <v>47</v>
      </c>
      <c r="J1256" t="s">
        <v>48</v>
      </c>
      <c r="M1256" t="s">
        <v>47</v>
      </c>
    </row>
    <row r="1257" spans="1:13" x14ac:dyDescent="0.35">
      <c r="A1257" s="6">
        <v>45559</v>
      </c>
      <c r="B1257" t="s">
        <v>1287</v>
      </c>
      <c r="C1257" t="s">
        <v>55</v>
      </c>
      <c r="D1257" t="s">
        <v>1412</v>
      </c>
      <c r="E1257">
        <v>20</v>
      </c>
      <c r="F1257">
        <v>1</v>
      </c>
      <c r="I1257" t="s">
        <v>47</v>
      </c>
      <c r="J1257" t="s">
        <v>48</v>
      </c>
      <c r="M1257" t="s">
        <v>47</v>
      </c>
    </row>
    <row r="1258" spans="1:13" x14ac:dyDescent="0.35">
      <c r="A1258" s="6">
        <v>45559</v>
      </c>
      <c r="B1258" t="s">
        <v>1287</v>
      </c>
      <c r="C1258" t="s">
        <v>55</v>
      </c>
      <c r="D1258" t="s">
        <v>1412</v>
      </c>
      <c r="E1258">
        <v>20</v>
      </c>
      <c r="F1258">
        <v>1</v>
      </c>
      <c r="I1258" t="s">
        <v>47</v>
      </c>
      <c r="J1258" t="s">
        <v>48</v>
      </c>
      <c r="M1258" t="s">
        <v>47</v>
      </c>
    </row>
    <row r="1259" spans="1:13" x14ac:dyDescent="0.35">
      <c r="A1259" s="6">
        <v>45559</v>
      </c>
      <c r="B1259" t="s">
        <v>1287</v>
      </c>
      <c r="C1259" t="s">
        <v>55</v>
      </c>
      <c r="D1259" t="s">
        <v>1412</v>
      </c>
      <c r="E1259">
        <v>20</v>
      </c>
      <c r="F1259">
        <v>1</v>
      </c>
      <c r="I1259" t="s">
        <v>47</v>
      </c>
      <c r="J1259" t="s">
        <v>48</v>
      </c>
      <c r="M1259" t="s">
        <v>47</v>
      </c>
    </row>
    <row r="1260" spans="1:13" ht="16" customHeight="1" x14ac:dyDescent="0.35">
      <c r="A1260" s="6">
        <v>45559</v>
      </c>
      <c r="B1260" t="s">
        <v>1287</v>
      </c>
      <c r="C1260" t="s">
        <v>55</v>
      </c>
      <c r="D1260" t="s">
        <v>1412</v>
      </c>
      <c r="E1260">
        <v>20</v>
      </c>
      <c r="F1260">
        <v>1</v>
      </c>
      <c r="I1260" t="s">
        <v>47</v>
      </c>
      <c r="J1260" t="s">
        <v>48</v>
      </c>
      <c r="M1260" t="s">
        <v>47</v>
      </c>
    </row>
    <row r="1261" spans="1:13" x14ac:dyDescent="0.35">
      <c r="A1261" s="6">
        <v>45559</v>
      </c>
      <c r="B1261" t="s">
        <v>1241</v>
      </c>
      <c r="C1261" t="s">
        <v>55</v>
      </c>
      <c r="D1261" t="s">
        <v>978</v>
      </c>
      <c r="E1261">
        <v>19</v>
      </c>
      <c r="F1261">
        <v>1</v>
      </c>
      <c r="I1261" t="s">
        <v>47</v>
      </c>
      <c r="M1261" t="s">
        <v>47</v>
      </c>
    </row>
    <row r="1262" spans="1:13" x14ac:dyDescent="0.35">
      <c r="A1262" s="6">
        <v>45559</v>
      </c>
      <c r="B1262" t="s">
        <v>1600</v>
      </c>
      <c r="C1262" t="s">
        <v>115</v>
      </c>
      <c r="D1262">
        <v>9</v>
      </c>
      <c r="E1262">
        <v>11</v>
      </c>
      <c r="F1262">
        <v>1</v>
      </c>
      <c r="I1262" t="s">
        <v>47</v>
      </c>
      <c r="J1262" t="s">
        <v>48</v>
      </c>
    </row>
    <row r="1263" spans="1:13" x14ac:dyDescent="0.35">
      <c r="A1263" s="6">
        <v>45559</v>
      </c>
      <c r="B1263" t="s">
        <v>1777</v>
      </c>
      <c r="C1263" t="s">
        <v>115</v>
      </c>
      <c r="D1263">
        <v>8</v>
      </c>
      <c r="E1263">
        <v>18</v>
      </c>
      <c r="F1263">
        <v>2</v>
      </c>
      <c r="I1263" t="s">
        <v>47</v>
      </c>
      <c r="J1263" t="s">
        <v>48</v>
      </c>
    </row>
    <row r="1264" spans="1:13" x14ac:dyDescent="0.35">
      <c r="A1264" s="6">
        <v>45559</v>
      </c>
      <c r="B1264" t="s">
        <v>1777</v>
      </c>
      <c r="C1264" t="s">
        <v>115</v>
      </c>
      <c r="D1264">
        <v>8</v>
      </c>
      <c r="E1264">
        <v>18</v>
      </c>
      <c r="F1264">
        <v>2</v>
      </c>
      <c r="I1264" t="s">
        <v>47</v>
      </c>
      <c r="J1264" t="s">
        <v>48</v>
      </c>
    </row>
    <row r="1265" spans="1:13" x14ac:dyDescent="0.35">
      <c r="A1265" s="6">
        <v>45559</v>
      </c>
      <c r="B1265" t="s">
        <v>1259</v>
      </c>
      <c r="C1265" t="s">
        <v>225</v>
      </c>
      <c r="D1265" t="s">
        <v>1779</v>
      </c>
      <c r="E1265">
        <v>2</v>
      </c>
      <c r="F1265">
        <v>1</v>
      </c>
      <c r="I1265" t="s">
        <v>47</v>
      </c>
      <c r="J1265" t="s">
        <v>360</v>
      </c>
      <c r="M1265" t="s">
        <v>47</v>
      </c>
    </row>
    <row r="1266" spans="1:13" x14ac:dyDescent="0.35">
      <c r="A1266" s="6">
        <v>45559</v>
      </c>
      <c r="B1266" t="s">
        <v>1259</v>
      </c>
      <c r="C1266" t="s">
        <v>225</v>
      </c>
      <c r="D1266" t="s">
        <v>1780</v>
      </c>
      <c r="E1266">
        <v>1</v>
      </c>
      <c r="F1266">
        <v>1</v>
      </c>
      <c r="I1266" t="s">
        <v>47</v>
      </c>
      <c r="J1266" t="s">
        <v>360</v>
      </c>
      <c r="M1266" t="s">
        <v>47</v>
      </c>
    </row>
    <row r="1267" spans="1:13" x14ac:dyDescent="0.35">
      <c r="A1267" s="6">
        <v>45559</v>
      </c>
      <c r="B1267" t="s">
        <v>953</v>
      </c>
      <c r="C1267" t="s">
        <v>115</v>
      </c>
      <c r="D1267">
        <v>7</v>
      </c>
      <c r="E1267">
        <v>2</v>
      </c>
      <c r="F1267">
        <v>1</v>
      </c>
      <c r="I1267" t="s">
        <v>47</v>
      </c>
      <c r="J1267" t="s">
        <v>48</v>
      </c>
      <c r="M1267" t="s">
        <v>47</v>
      </c>
    </row>
    <row r="1268" spans="1:13" x14ac:dyDescent="0.35">
      <c r="A1268" s="6">
        <v>45559</v>
      </c>
      <c r="B1268" t="s">
        <v>347</v>
      </c>
      <c r="C1268" t="s">
        <v>59</v>
      </c>
      <c r="D1268">
        <v>2</v>
      </c>
      <c r="E1268">
        <v>19</v>
      </c>
      <c r="F1268">
        <v>3</v>
      </c>
      <c r="I1268" t="s">
        <v>47</v>
      </c>
      <c r="J1268" t="s">
        <v>48</v>
      </c>
      <c r="M1268" t="s">
        <v>47</v>
      </c>
    </row>
    <row r="1269" spans="1:13" x14ac:dyDescent="0.35">
      <c r="A1269" s="6">
        <v>45559</v>
      </c>
      <c r="B1269" t="s">
        <v>1786</v>
      </c>
      <c r="C1269" t="s">
        <v>115</v>
      </c>
      <c r="D1269">
        <v>8</v>
      </c>
      <c r="E1269">
        <v>10</v>
      </c>
      <c r="F1269">
        <v>2</v>
      </c>
      <c r="I1269" t="s">
        <v>47</v>
      </c>
      <c r="J1269" t="s">
        <v>48</v>
      </c>
    </row>
    <row r="1270" spans="1:13" x14ac:dyDescent="0.35">
      <c r="A1270" s="6">
        <v>45559</v>
      </c>
      <c r="B1270" t="s">
        <v>1564</v>
      </c>
      <c r="C1270" t="s">
        <v>53</v>
      </c>
      <c r="D1270" t="s">
        <v>1247</v>
      </c>
      <c r="E1270">
        <v>5</v>
      </c>
      <c r="F1270">
        <v>2</v>
      </c>
      <c r="G1270" t="s">
        <v>704</v>
      </c>
      <c r="K1270" t="s">
        <v>47</v>
      </c>
      <c r="L1270" t="s">
        <v>47</v>
      </c>
      <c r="M1270" t="s">
        <v>47</v>
      </c>
    </row>
    <row r="1271" spans="1:13" x14ac:dyDescent="0.35">
      <c r="A1271" s="6">
        <v>45559</v>
      </c>
      <c r="B1271" t="s">
        <v>1944</v>
      </c>
      <c r="C1271" t="s">
        <v>1266</v>
      </c>
      <c r="D1271" t="s">
        <v>1486</v>
      </c>
      <c r="E1271">
        <v>33</v>
      </c>
      <c r="F1271">
        <v>3</v>
      </c>
      <c r="I1271" t="s">
        <v>47</v>
      </c>
      <c r="J1271" t="s">
        <v>48</v>
      </c>
    </row>
    <row r="1272" spans="1:13" x14ac:dyDescent="0.35">
      <c r="A1272" s="6">
        <v>45560</v>
      </c>
      <c r="B1272" t="s">
        <v>1651</v>
      </c>
      <c r="C1272" t="s">
        <v>55</v>
      </c>
      <c r="D1272" t="s">
        <v>1004</v>
      </c>
      <c r="E1272">
        <v>12</v>
      </c>
      <c r="F1272">
        <v>2</v>
      </c>
      <c r="G1272" t="s">
        <v>1336</v>
      </c>
    </row>
    <row r="1273" spans="1:13" x14ac:dyDescent="0.35">
      <c r="A1273" s="6">
        <v>45560</v>
      </c>
      <c r="B1273" t="s">
        <v>70</v>
      </c>
      <c r="C1273" t="s">
        <v>115</v>
      </c>
      <c r="D1273" t="s">
        <v>1247</v>
      </c>
      <c r="E1273">
        <v>6</v>
      </c>
      <c r="F1273">
        <v>2</v>
      </c>
      <c r="G1273" t="s">
        <v>1332</v>
      </c>
      <c r="K1273" t="s">
        <v>47</v>
      </c>
      <c r="L1273" t="s">
        <v>47</v>
      </c>
      <c r="M1273" t="s">
        <v>47</v>
      </c>
    </row>
    <row r="1274" spans="1:13" x14ac:dyDescent="0.35">
      <c r="A1274" s="6">
        <v>45561</v>
      </c>
      <c r="B1274" t="s">
        <v>1652</v>
      </c>
      <c r="C1274" t="s">
        <v>53</v>
      </c>
      <c r="D1274" t="s">
        <v>430</v>
      </c>
      <c r="E1274">
        <v>14</v>
      </c>
      <c r="F1274">
        <v>2</v>
      </c>
      <c r="G1274" t="s">
        <v>1333</v>
      </c>
      <c r="K1274" t="s">
        <v>47</v>
      </c>
    </row>
    <row r="1275" spans="1:13" x14ac:dyDescent="0.35">
      <c r="A1275" s="6">
        <v>45561</v>
      </c>
      <c r="B1275" t="s">
        <v>1702</v>
      </c>
      <c r="C1275" t="s">
        <v>55</v>
      </c>
      <c r="D1275" t="s">
        <v>930</v>
      </c>
      <c r="E1275">
        <v>30</v>
      </c>
      <c r="F1275">
        <v>2</v>
      </c>
      <c r="G1275" t="s">
        <v>1401</v>
      </c>
    </row>
    <row r="1276" spans="1:13" x14ac:dyDescent="0.35">
      <c r="A1276" s="6">
        <v>45561</v>
      </c>
      <c r="B1276" t="s">
        <v>1702</v>
      </c>
      <c r="C1276" t="s">
        <v>55</v>
      </c>
      <c r="D1276" t="s">
        <v>930</v>
      </c>
      <c r="E1276">
        <v>30</v>
      </c>
      <c r="F1276">
        <v>2</v>
      </c>
      <c r="G1276" t="s">
        <v>1401</v>
      </c>
    </row>
    <row r="1277" spans="1:13" x14ac:dyDescent="0.35">
      <c r="A1277" s="6">
        <v>45561</v>
      </c>
      <c r="B1277" t="s">
        <v>1702</v>
      </c>
      <c r="C1277" t="s">
        <v>55</v>
      </c>
      <c r="D1277" t="s">
        <v>930</v>
      </c>
      <c r="E1277">
        <v>30</v>
      </c>
      <c r="F1277">
        <v>3</v>
      </c>
      <c r="G1277" t="s">
        <v>1336</v>
      </c>
    </row>
    <row r="1278" spans="1:13" x14ac:dyDescent="0.35">
      <c r="A1278" s="6">
        <v>45561</v>
      </c>
      <c r="B1278" t="s">
        <v>1702</v>
      </c>
      <c r="C1278" t="s">
        <v>55</v>
      </c>
      <c r="D1278" t="s">
        <v>930</v>
      </c>
      <c r="E1278">
        <v>30</v>
      </c>
      <c r="F1278">
        <v>3</v>
      </c>
      <c r="G1278" t="s">
        <v>1336</v>
      </c>
    </row>
    <row r="1279" spans="1:13" x14ac:dyDescent="0.35">
      <c r="A1279" s="6">
        <v>45561</v>
      </c>
      <c r="B1279" t="s">
        <v>102</v>
      </c>
      <c r="C1279" t="s">
        <v>53</v>
      </c>
      <c r="D1279">
        <v>6</v>
      </c>
      <c r="E1279">
        <v>27</v>
      </c>
      <c r="F1279">
        <v>1</v>
      </c>
      <c r="G1279" t="s">
        <v>34</v>
      </c>
      <c r="L1279" t="s">
        <v>47</v>
      </c>
      <c r="M1279" t="s">
        <v>47</v>
      </c>
    </row>
    <row r="1280" spans="1:13" x14ac:dyDescent="0.35">
      <c r="A1280" s="6">
        <v>45561</v>
      </c>
      <c r="B1280" t="s">
        <v>102</v>
      </c>
      <c r="C1280" t="s">
        <v>53</v>
      </c>
      <c r="D1280">
        <v>5</v>
      </c>
      <c r="E1280">
        <v>25</v>
      </c>
      <c r="F1280">
        <v>1</v>
      </c>
      <c r="G1280" t="s">
        <v>34</v>
      </c>
      <c r="L1280" t="s">
        <v>47</v>
      </c>
      <c r="M1280" t="s">
        <v>47</v>
      </c>
    </row>
    <row r="1281" spans="1:13" x14ac:dyDescent="0.35">
      <c r="A1281" s="6">
        <v>45561</v>
      </c>
      <c r="B1281" t="s">
        <v>102</v>
      </c>
      <c r="C1281" t="s">
        <v>53</v>
      </c>
      <c r="D1281">
        <v>5</v>
      </c>
      <c r="E1281">
        <v>25</v>
      </c>
      <c r="F1281">
        <v>1</v>
      </c>
      <c r="G1281" t="s">
        <v>34</v>
      </c>
      <c r="L1281" t="s">
        <v>47</v>
      </c>
      <c r="M1281" t="s">
        <v>47</v>
      </c>
    </row>
    <row r="1282" spans="1:13" x14ac:dyDescent="0.35">
      <c r="A1282" s="6">
        <v>45561</v>
      </c>
      <c r="B1282" t="s">
        <v>102</v>
      </c>
      <c r="C1282" t="s">
        <v>53</v>
      </c>
      <c r="D1282">
        <v>5</v>
      </c>
      <c r="E1282">
        <v>25</v>
      </c>
      <c r="F1282">
        <v>1</v>
      </c>
      <c r="G1282" t="s">
        <v>34</v>
      </c>
      <c r="L1282" t="s">
        <v>47</v>
      </c>
      <c r="M1282" t="s">
        <v>47</v>
      </c>
    </row>
    <row r="1283" spans="1:13" x14ac:dyDescent="0.35">
      <c r="A1283" s="6">
        <v>45561</v>
      </c>
      <c r="B1283" t="s">
        <v>102</v>
      </c>
      <c r="C1283" t="s">
        <v>53</v>
      </c>
      <c r="D1283">
        <v>5</v>
      </c>
      <c r="E1283">
        <v>25</v>
      </c>
      <c r="F1283">
        <v>1</v>
      </c>
      <c r="G1283" t="s">
        <v>34</v>
      </c>
      <c r="L1283" t="s">
        <v>47</v>
      </c>
      <c r="M1283" t="s">
        <v>47</v>
      </c>
    </row>
    <row r="1284" spans="1:13" x14ac:dyDescent="0.35">
      <c r="A1284" s="6">
        <v>45561</v>
      </c>
      <c r="B1284" t="s">
        <v>102</v>
      </c>
      <c r="C1284" t="s">
        <v>53</v>
      </c>
      <c r="D1284">
        <v>5</v>
      </c>
      <c r="E1284">
        <v>25</v>
      </c>
      <c r="F1284">
        <v>1</v>
      </c>
      <c r="G1284" t="s">
        <v>34</v>
      </c>
      <c r="L1284" t="s">
        <v>47</v>
      </c>
      <c r="M1284" t="s">
        <v>47</v>
      </c>
    </row>
    <row r="1285" spans="1:13" x14ac:dyDescent="0.35">
      <c r="A1285" s="6">
        <v>45562</v>
      </c>
      <c r="B1285" t="s">
        <v>507</v>
      </c>
      <c r="C1285" t="s">
        <v>59</v>
      </c>
      <c r="D1285">
        <v>2</v>
      </c>
      <c r="E1285">
        <v>25</v>
      </c>
      <c r="F1285">
        <v>2</v>
      </c>
      <c r="G1285" t="s">
        <v>1250</v>
      </c>
      <c r="L1285" t="s">
        <v>47</v>
      </c>
      <c r="M1285" t="s">
        <v>47</v>
      </c>
    </row>
    <row r="1286" spans="1:13" x14ac:dyDescent="0.35">
      <c r="A1286" s="6">
        <v>45562</v>
      </c>
      <c r="B1286" t="s">
        <v>1653</v>
      </c>
      <c r="C1286" t="s">
        <v>115</v>
      </c>
      <c r="D1286">
        <v>8</v>
      </c>
      <c r="E1286">
        <v>7</v>
      </c>
      <c r="F1286">
        <v>3</v>
      </c>
      <c r="G1286" t="s">
        <v>1333</v>
      </c>
      <c r="K1286" t="s">
        <v>47</v>
      </c>
    </row>
    <row r="1287" spans="1:13" x14ac:dyDescent="0.35">
      <c r="A1287" s="6">
        <v>45562</v>
      </c>
      <c r="B1287" t="s">
        <v>1703</v>
      </c>
      <c r="C1287" t="s">
        <v>53</v>
      </c>
      <c r="D1287">
        <v>6</v>
      </c>
      <c r="E1287">
        <v>25</v>
      </c>
      <c r="F1287">
        <v>2</v>
      </c>
      <c r="G1287" t="s">
        <v>35</v>
      </c>
    </row>
    <row r="1288" spans="1:13" x14ac:dyDescent="0.35">
      <c r="A1288" s="6">
        <v>45563</v>
      </c>
      <c r="B1288" t="s">
        <v>58</v>
      </c>
      <c r="C1288" t="s">
        <v>59</v>
      </c>
      <c r="D1288">
        <v>3</v>
      </c>
      <c r="E1288">
        <v>23</v>
      </c>
      <c r="F1288">
        <v>1</v>
      </c>
      <c r="I1288" t="s">
        <v>47</v>
      </c>
      <c r="J1288" t="s">
        <v>48</v>
      </c>
      <c r="M1288" t="s">
        <v>47</v>
      </c>
    </row>
    <row r="1289" spans="1:13" x14ac:dyDescent="0.35">
      <c r="A1289" s="6">
        <v>45565</v>
      </c>
      <c r="B1289" t="s">
        <v>1630</v>
      </c>
      <c r="C1289" t="s">
        <v>53</v>
      </c>
      <c r="D1289">
        <v>5</v>
      </c>
      <c r="E1289">
        <v>21</v>
      </c>
      <c r="F1289">
        <v>2</v>
      </c>
      <c r="G1289" t="s">
        <v>1332</v>
      </c>
      <c r="L1289" t="s">
        <v>47</v>
      </c>
      <c r="M1289" t="s">
        <v>47</v>
      </c>
    </row>
    <row r="1290" spans="1:13" x14ac:dyDescent="0.35">
      <c r="A1290" s="6">
        <v>45565</v>
      </c>
      <c r="B1290" t="s">
        <v>154</v>
      </c>
      <c r="C1290" t="s">
        <v>115</v>
      </c>
      <c r="D1290">
        <v>9</v>
      </c>
      <c r="E1290">
        <v>13</v>
      </c>
      <c r="F1290">
        <v>4</v>
      </c>
      <c r="I1290" t="s">
        <v>47</v>
      </c>
      <c r="J1290" t="s">
        <v>48</v>
      </c>
      <c r="M1290" t="s">
        <v>47</v>
      </c>
    </row>
    <row r="1291" spans="1:13" x14ac:dyDescent="0.35">
      <c r="A1291" s="6">
        <v>45565</v>
      </c>
      <c r="B1291" t="s">
        <v>212</v>
      </c>
      <c r="C1291" t="s">
        <v>55</v>
      </c>
      <c r="D1291" t="s">
        <v>1004</v>
      </c>
      <c r="E1291">
        <v>28</v>
      </c>
      <c r="F1291">
        <v>2</v>
      </c>
      <c r="I1291" t="s">
        <v>47</v>
      </c>
      <c r="J1291" t="s">
        <v>450</v>
      </c>
      <c r="M1291" t="s">
        <v>47</v>
      </c>
    </row>
    <row r="1292" spans="1:13" x14ac:dyDescent="0.35">
      <c r="A1292" s="6">
        <v>45565</v>
      </c>
      <c r="B1292" t="s">
        <v>1787</v>
      </c>
      <c r="C1292" t="s">
        <v>115</v>
      </c>
      <c r="D1292">
        <v>9</v>
      </c>
      <c r="E1292">
        <v>17</v>
      </c>
      <c r="F1292">
        <v>2</v>
      </c>
      <c r="I1292" t="s">
        <v>47</v>
      </c>
      <c r="J1292" t="s">
        <v>48</v>
      </c>
    </row>
    <row r="1293" spans="1:13" x14ac:dyDescent="0.35">
      <c r="A1293" s="6">
        <v>45565</v>
      </c>
      <c r="B1293" t="s">
        <v>1788</v>
      </c>
      <c r="C1293" t="s">
        <v>115</v>
      </c>
      <c r="D1293">
        <v>7</v>
      </c>
      <c r="E1293">
        <v>24</v>
      </c>
      <c r="F1293">
        <v>2</v>
      </c>
      <c r="I1293" t="s">
        <v>47</v>
      </c>
      <c r="J1293" t="s">
        <v>48</v>
      </c>
    </row>
    <row r="1294" spans="1:13" x14ac:dyDescent="0.35">
      <c r="A1294" s="6">
        <v>45566</v>
      </c>
      <c r="B1294" t="s">
        <v>1945</v>
      </c>
      <c r="C1294" t="s">
        <v>115</v>
      </c>
      <c r="D1294">
        <v>10</v>
      </c>
      <c r="E1294">
        <v>14</v>
      </c>
      <c r="F1294">
        <v>2</v>
      </c>
      <c r="I1294" t="s">
        <v>47</v>
      </c>
    </row>
    <row r="1295" spans="1:13" x14ac:dyDescent="0.35">
      <c r="A1295" s="6">
        <v>45566</v>
      </c>
      <c r="B1295" t="s">
        <v>1946</v>
      </c>
      <c r="C1295" t="s">
        <v>115</v>
      </c>
      <c r="D1295">
        <v>9</v>
      </c>
      <c r="E1295">
        <v>14</v>
      </c>
      <c r="F1295">
        <v>2</v>
      </c>
      <c r="I1295" t="s">
        <v>47</v>
      </c>
      <c r="J1295" t="s">
        <v>705</v>
      </c>
    </row>
    <row r="1296" spans="1:13" x14ac:dyDescent="0.35">
      <c r="A1296" s="6">
        <v>45566</v>
      </c>
      <c r="B1296" t="s">
        <v>1947</v>
      </c>
      <c r="C1296" t="s">
        <v>115</v>
      </c>
      <c r="D1296">
        <v>9</v>
      </c>
      <c r="E1296">
        <v>29</v>
      </c>
      <c r="F1296">
        <v>2</v>
      </c>
      <c r="I1296" t="s">
        <v>47</v>
      </c>
      <c r="J1296" t="s">
        <v>48</v>
      </c>
    </row>
    <row r="1297" spans="1:13" x14ac:dyDescent="0.35">
      <c r="A1297" s="6">
        <v>45566</v>
      </c>
      <c r="B1297" t="s">
        <v>1947</v>
      </c>
      <c r="C1297" t="s">
        <v>115</v>
      </c>
      <c r="D1297">
        <v>9</v>
      </c>
      <c r="E1297">
        <v>29</v>
      </c>
      <c r="F1297">
        <v>2</v>
      </c>
      <c r="I1297" t="s">
        <v>47</v>
      </c>
      <c r="J1297" t="s">
        <v>48</v>
      </c>
    </row>
    <row r="1298" spans="1:13" x14ac:dyDescent="0.35">
      <c r="A1298" s="6">
        <v>45566</v>
      </c>
      <c r="B1298" t="s">
        <v>1948</v>
      </c>
      <c r="C1298" t="s">
        <v>115</v>
      </c>
      <c r="D1298">
        <v>10</v>
      </c>
      <c r="E1298">
        <v>23</v>
      </c>
      <c r="F1298">
        <v>3</v>
      </c>
      <c r="I1298" t="s">
        <v>47</v>
      </c>
      <c r="J1298" t="s">
        <v>48</v>
      </c>
    </row>
    <row r="1299" spans="1:13" x14ac:dyDescent="0.35">
      <c r="A1299" s="6">
        <v>45566</v>
      </c>
      <c r="B1299" t="s">
        <v>747</v>
      </c>
      <c r="C1299" t="s">
        <v>55</v>
      </c>
      <c r="D1299" t="s">
        <v>1365</v>
      </c>
      <c r="E1299">
        <v>34</v>
      </c>
      <c r="F1299">
        <v>2</v>
      </c>
      <c r="I1299" t="s">
        <v>47</v>
      </c>
      <c r="J1299" t="s">
        <v>48</v>
      </c>
      <c r="M1299" t="s">
        <v>47</v>
      </c>
    </row>
    <row r="1300" spans="1:13" x14ac:dyDescent="0.35">
      <c r="A1300" s="6">
        <v>45566</v>
      </c>
      <c r="B1300" t="s">
        <v>61</v>
      </c>
      <c r="C1300" t="s">
        <v>55</v>
      </c>
      <c r="D1300" t="s">
        <v>1255</v>
      </c>
      <c r="E1300">
        <v>17</v>
      </c>
      <c r="F1300">
        <v>1</v>
      </c>
      <c r="I1300" t="s">
        <v>47</v>
      </c>
      <c r="J1300" t="s">
        <v>48</v>
      </c>
      <c r="M1300" t="s">
        <v>47</v>
      </c>
    </row>
    <row r="1301" spans="1:13" x14ac:dyDescent="0.35">
      <c r="A1301" s="6">
        <v>45566</v>
      </c>
      <c r="B1301" t="s">
        <v>1241</v>
      </c>
      <c r="C1301" t="s">
        <v>55</v>
      </c>
      <c r="D1301" t="s">
        <v>978</v>
      </c>
      <c r="E1301">
        <v>17</v>
      </c>
      <c r="F1301">
        <v>1</v>
      </c>
      <c r="I1301" t="s">
        <v>47</v>
      </c>
      <c r="J1301" t="s">
        <v>48</v>
      </c>
      <c r="M1301" t="s">
        <v>47</v>
      </c>
    </row>
    <row r="1302" spans="1:13" x14ac:dyDescent="0.35">
      <c r="A1302" s="6">
        <v>45566</v>
      </c>
      <c r="B1302" t="s">
        <v>748</v>
      </c>
      <c r="C1302" t="s">
        <v>55</v>
      </c>
      <c r="D1302" t="s">
        <v>1435</v>
      </c>
      <c r="E1302">
        <v>25</v>
      </c>
      <c r="F1302">
        <v>4</v>
      </c>
      <c r="H1302" t="s">
        <v>47</v>
      </c>
    </row>
    <row r="1303" spans="1:13" x14ac:dyDescent="0.35">
      <c r="A1303" s="6">
        <v>45567</v>
      </c>
      <c r="B1303" t="s">
        <v>841</v>
      </c>
      <c r="C1303" t="s">
        <v>115</v>
      </c>
      <c r="D1303">
        <v>7</v>
      </c>
      <c r="E1303">
        <v>24</v>
      </c>
      <c r="F1303">
        <v>1</v>
      </c>
      <c r="G1303" t="s">
        <v>32</v>
      </c>
      <c r="L1303" t="s">
        <v>47</v>
      </c>
      <c r="M1303" t="s">
        <v>47</v>
      </c>
    </row>
    <row r="1304" spans="1:13" x14ac:dyDescent="0.35">
      <c r="A1304" s="6">
        <v>45567</v>
      </c>
      <c r="B1304" t="s">
        <v>841</v>
      </c>
      <c r="C1304" t="s">
        <v>115</v>
      </c>
      <c r="D1304">
        <v>7</v>
      </c>
      <c r="E1304">
        <v>24</v>
      </c>
      <c r="F1304">
        <v>1</v>
      </c>
      <c r="G1304" t="s">
        <v>32</v>
      </c>
      <c r="L1304" t="s">
        <v>47</v>
      </c>
      <c r="M1304" t="s">
        <v>47</v>
      </c>
    </row>
    <row r="1305" spans="1:13" x14ac:dyDescent="0.35">
      <c r="A1305" s="6">
        <v>45567</v>
      </c>
      <c r="B1305" t="s">
        <v>797</v>
      </c>
      <c r="C1305" t="s">
        <v>53</v>
      </c>
      <c r="D1305">
        <v>6</v>
      </c>
      <c r="E1305">
        <v>26</v>
      </c>
      <c r="F1305">
        <v>2</v>
      </c>
      <c r="G1305" t="s">
        <v>35</v>
      </c>
      <c r="L1305" t="s">
        <v>47</v>
      </c>
      <c r="M1305" t="s">
        <v>47</v>
      </c>
    </row>
    <row r="1306" spans="1:13" x14ac:dyDescent="0.35">
      <c r="A1306" s="6">
        <v>45568</v>
      </c>
      <c r="B1306" t="s">
        <v>374</v>
      </c>
      <c r="C1306" t="s">
        <v>53</v>
      </c>
      <c r="D1306" t="s">
        <v>1247</v>
      </c>
      <c r="E1306">
        <v>9</v>
      </c>
      <c r="F1306">
        <v>3</v>
      </c>
      <c r="G1306" t="s">
        <v>1333</v>
      </c>
      <c r="L1306" t="s">
        <v>47</v>
      </c>
      <c r="M1306" t="s">
        <v>47</v>
      </c>
    </row>
    <row r="1307" spans="1:13" x14ac:dyDescent="0.35">
      <c r="A1307" s="6">
        <v>45569</v>
      </c>
      <c r="B1307" t="s">
        <v>1703</v>
      </c>
      <c r="C1307" t="s">
        <v>53</v>
      </c>
      <c r="D1307">
        <v>6</v>
      </c>
      <c r="E1307">
        <v>19</v>
      </c>
      <c r="F1307">
        <v>2</v>
      </c>
      <c r="G1307" t="s">
        <v>35</v>
      </c>
    </row>
    <row r="1308" spans="1:13" x14ac:dyDescent="0.35">
      <c r="A1308" s="6">
        <v>45569</v>
      </c>
      <c r="B1308" t="s">
        <v>1703</v>
      </c>
      <c r="C1308" t="s">
        <v>53</v>
      </c>
      <c r="D1308">
        <v>6</v>
      </c>
      <c r="E1308">
        <v>25</v>
      </c>
      <c r="F1308">
        <v>2</v>
      </c>
      <c r="G1308" t="s">
        <v>35</v>
      </c>
    </row>
    <row r="1309" spans="1:13" x14ac:dyDescent="0.35">
      <c r="A1309" s="6">
        <v>45572</v>
      </c>
      <c r="B1309" t="s">
        <v>1567</v>
      </c>
      <c r="C1309" t="s">
        <v>59</v>
      </c>
      <c r="D1309">
        <v>3</v>
      </c>
      <c r="E1309">
        <v>29</v>
      </c>
      <c r="F1309">
        <v>2</v>
      </c>
      <c r="G1309" t="s">
        <v>1250</v>
      </c>
      <c r="L1309" t="s">
        <v>47</v>
      </c>
      <c r="M1309" t="s">
        <v>47</v>
      </c>
    </row>
    <row r="1310" spans="1:13" x14ac:dyDescent="0.35">
      <c r="A1310" s="6">
        <v>45572</v>
      </c>
      <c r="B1310" t="s">
        <v>1567</v>
      </c>
      <c r="C1310" t="s">
        <v>59</v>
      </c>
      <c r="D1310">
        <v>3</v>
      </c>
      <c r="E1310">
        <v>29</v>
      </c>
      <c r="F1310">
        <v>2</v>
      </c>
      <c r="G1310" t="s">
        <v>1250</v>
      </c>
      <c r="L1310" t="s">
        <v>47</v>
      </c>
      <c r="M1310" t="s">
        <v>47</v>
      </c>
    </row>
    <row r="1311" spans="1:13" x14ac:dyDescent="0.35">
      <c r="A1311" s="6">
        <v>45572</v>
      </c>
      <c r="B1311" t="s">
        <v>1567</v>
      </c>
      <c r="C1311" t="s">
        <v>59</v>
      </c>
      <c r="D1311">
        <v>3</v>
      </c>
      <c r="E1311">
        <v>29</v>
      </c>
      <c r="F1311">
        <v>2</v>
      </c>
      <c r="G1311" t="s">
        <v>1400</v>
      </c>
      <c r="L1311" t="s">
        <v>47</v>
      </c>
      <c r="M1311" t="s">
        <v>47</v>
      </c>
    </row>
    <row r="1312" spans="1:13" x14ac:dyDescent="0.35">
      <c r="A1312" s="6">
        <v>45572</v>
      </c>
      <c r="B1312" t="s">
        <v>1567</v>
      </c>
      <c r="C1312" t="s">
        <v>59</v>
      </c>
      <c r="D1312">
        <v>3</v>
      </c>
      <c r="E1312">
        <v>29</v>
      </c>
      <c r="F1312">
        <v>2</v>
      </c>
      <c r="G1312" t="s">
        <v>1400</v>
      </c>
      <c r="L1312" t="s">
        <v>47</v>
      </c>
      <c r="M1312" t="s">
        <v>47</v>
      </c>
    </row>
    <row r="1313" spans="1:13" x14ac:dyDescent="0.35">
      <c r="A1313" s="6">
        <v>45572</v>
      </c>
      <c r="B1313" t="s">
        <v>142</v>
      </c>
      <c r="C1313" t="s">
        <v>1705</v>
      </c>
      <c r="D1313" t="s">
        <v>1705</v>
      </c>
      <c r="E1313">
        <v>25</v>
      </c>
      <c r="F1313">
        <v>2</v>
      </c>
      <c r="G1313" t="s">
        <v>1706</v>
      </c>
      <c r="M1313" t="s">
        <v>47</v>
      </c>
    </row>
    <row r="1314" spans="1:13" x14ac:dyDescent="0.35">
      <c r="A1314" s="6">
        <v>45572</v>
      </c>
      <c r="B1314" t="s">
        <v>142</v>
      </c>
      <c r="C1314" t="s">
        <v>1705</v>
      </c>
      <c r="D1314" t="s">
        <v>1705</v>
      </c>
      <c r="E1314">
        <v>25</v>
      </c>
      <c r="F1314">
        <v>2</v>
      </c>
      <c r="G1314" t="s">
        <v>1706</v>
      </c>
      <c r="M1314" t="s">
        <v>47</v>
      </c>
    </row>
    <row r="1315" spans="1:13" x14ac:dyDescent="0.35">
      <c r="A1315" s="6">
        <v>45572</v>
      </c>
      <c r="B1315" t="s">
        <v>142</v>
      </c>
      <c r="C1315" t="s">
        <v>1705</v>
      </c>
      <c r="D1315" t="s">
        <v>1705</v>
      </c>
      <c r="E1315">
        <v>25</v>
      </c>
      <c r="F1315">
        <v>2</v>
      </c>
      <c r="G1315" t="s">
        <v>1706</v>
      </c>
      <c r="M1315" t="s">
        <v>47</v>
      </c>
    </row>
    <row r="1316" spans="1:13" x14ac:dyDescent="0.35">
      <c r="A1316" s="6">
        <v>45572</v>
      </c>
      <c r="B1316" t="s">
        <v>142</v>
      </c>
      <c r="C1316" t="s">
        <v>1705</v>
      </c>
      <c r="D1316" t="s">
        <v>1705</v>
      </c>
      <c r="E1316">
        <v>25</v>
      </c>
      <c r="F1316">
        <v>2</v>
      </c>
      <c r="G1316" t="s">
        <v>1706</v>
      </c>
      <c r="M1316" t="s">
        <v>47</v>
      </c>
    </row>
    <row r="1317" spans="1:13" x14ac:dyDescent="0.35">
      <c r="A1317" s="6">
        <v>45572</v>
      </c>
      <c r="B1317" t="s">
        <v>142</v>
      </c>
      <c r="C1317" t="s">
        <v>1705</v>
      </c>
      <c r="D1317" t="s">
        <v>1705</v>
      </c>
      <c r="E1317">
        <v>25</v>
      </c>
      <c r="F1317">
        <v>2</v>
      </c>
      <c r="G1317" t="s">
        <v>1706</v>
      </c>
      <c r="M1317" t="s">
        <v>47</v>
      </c>
    </row>
    <row r="1318" spans="1:13" x14ac:dyDescent="0.35">
      <c r="A1318" s="6">
        <v>45572</v>
      </c>
      <c r="B1318" t="s">
        <v>142</v>
      </c>
      <c r="C1318" t="s">
        <v>1705</v>
      </c>
      <c r="D1318" t="s">
        <v>1705</v>
      </c>
      <c r="E1318">
        <v>25</v>
      </c>
      <c r="F1318">
        <v>2</v>
      </c>
      <c r="G1318" t="s">
        <v>1706</v>
      </c>
      <c r="M1318" t="s">
        <v>47</v>
      </c>
    </row>
    <row r="1319" spans="1:13" x14ac:dyDescent="0.35">
      <c r="A1319" s="6">
        <v>45572</v>
      </c>
      <c r="B1319" t="s">
        <v>142</v>
      </c>
      <c r="C1319" t="s">
        <v>1705</v>
      </c>
      <c r="D1319" t="s">
        <v>1705</v>
      </c>
      <c r="E1319">
        <v>25</v>
      </c>
      <c r="F1319">
        <v>2</v>
      </c>
      <c r="G1319" t="s">
        <v>1706</v>
      </c>
      <c r="M1319" t="s">
        <v>47</v>
      </c>
    </row>
    <row r="1320" spans="1:13" x14ac:dyDescent="0.35">
      <c r="A1320" s="6">
        <v>45572</v>
      </c>
      <c r="B1320" t="s">
        <v>142</v>
      </c>
      <c r="C1320" t="s">
        <v>1705</v>
      </c>
      <c r="D1320" t="s">
        <v>1705</v>
      </c>
      <c r="E1320">
        <v>25</v>
      </c>
      <c r="F1320">
        <v>2</v>
      </c>
      <c r="G1320" t="s">
        <v>1706</v>
      </c>
      <c r="M1320" t="s">
        <v>47</v>
      </c>
    </row>
    <row r="1321" spans="1:13" x14ac:dyDescent="0.35">
      <c r="A1321" s="6">
        <v>45572</v>
      </c>
      <c r="B1321" t="s">
        <v>142</v>
      </c>
      <c r="C1321" t="s">
        <v>1705</v>
      </c>
      <c r="D1321" t="s">
        <v>1705</v>
      </c>
      <c r="E1321">
        <v>25</v>
      </c>
      <c r="F1321">
        <v>2</v>
      </c>
      <c r="G1321" t="s">
        <v>1706</v>
      </c>
      <c r="M1321" t="s">
        <v>47</v>
      </c>
    </row>
    <row r="1322" spans="1:13" x14ac:dyDescent="0.35">
      <c r="A1322" s="6">
        <v>45572</v>
      </c>
      <c r="B1322" t="s">
        <v>142</v>
      </c>
      <c r="C1322" t="s">
        <v>1705</v>
      </c>
      <c r="D1322" t="s">
        <v>1705</v>
      </c>
      <c r="E1322">
        <v>25</v>
      </c>
      <c r="F1322">
        <v>2</v>
      </c>
      <c r="G1322" t="s">
        <v>1706</v>
      </c>
      <c r="M1322" t="s">
        <v>47</v>
      </c>
    </row>
    <row r="1323" spans="1:13" x14ac:dyDescent="0.35">
      <c r="A1323" s="6">
        <v>45572</v>
      </c>
      <c r="B1323" t="s">
        <v>142</v>
      </c>
      <c r="C1323" t="s">
        <v>1705</v>
      </c>
      <c r="D1323" t="s">
        <v>1705</v>
      </c>
      <c r="E1323">
        <v>25</v>
      </c>
      <c r="F1323">
        <v>2</v>
      </c>
      <c r="G1323" t="s">
        <v>1706</v>
      </c>
      <c r="M1323" t="s">
        <v>47</v>
      </c>
    </row>
    <row r="1324" spans="1:13" x14ac:dyDescent="0.35">
      <c r="A1324" s="6">
        <v>45572</v>
      </c>
      <c r="B1324" t="s">
        <v>142</v>
      </c>
      <c r="C1324" t="s">
        <v>1705</v>
      </c>
      <c r="D1324" t="s">
        <v>1705</v>
      </c>
      <c r="E1324">
        <v>25</v>
      </c>
      <c r="F1324">
        <v>2</v>
      </c>
      <c r="G1324" t="s">
        <v>1706</v>
      </c>
      <c r="M1324" t="s">
        <v>47</v>
      </c>
    </row>
    <row r="1325" spans="1:13" x14ac:dyDescent="0.35">
      <c r="A1325" s="6">
        <v>45572</v>
      </c>
      <c r="B1325" t="s">
        <v>142</v>
      </c>
      <c r="C1325" t="s">
        <v>1705</v>
      </c>
      <c r="D1325" t="s">
        <v>1705</v>
      </c>
      <c r="E1325">
        <v>25</v>
      </c>
      <c r="F1325">
        <v>2</v>
      </c>
      <c r="G1325" t="s">
        <v>1706</v>
      </c>
      <c r="M1325" t="s">
        <v>47</v>
      </c>
    </row>
    <row r="1326" spans="1:13" x14ac:dyDescent="0.35">
      <c r="A1326" s="6">
        <v>45572</v>
      </c>
      <c r="B1326" t="s">
        <v>142</v>
      </c>
      <c r="C1326" t="s">
        <v>1705</v>
      </c>
      <c r="D1326" t="s">
        <v>1705</v>
      </c>
      <c r="E1326">
        <v>25</v>
      </c>
      <c r="F1326">
        <v>2</v>
      </c>
      <c r="G1326" t="s">
        <v>1706</v>
      </c>
      <c r="M1326" t="s">
        <v>47</v>
      </c>
    </row>
    <row r="1327" spans="1:13" x14ac:dyDescent="0.35">
      <c r="A1327" s="6">
        <v>45572</v>
      </c>
      <c r="B1327" t="s">
        <v>142</v>
      </c>
      <c r="C1327" t="s">
        <v>1705</v>
      </c>
      <c r="D1327" t="s">
        <v>1705</v>
      </c>
      <c r="E1327">
        <v>25</v>
      </c>
      <c r="F1327">
        <v>2</v>
      </c>
      <c r="G1327" t="s">
        <v>1706</v>
      </c>
      <c r="M1327" t="s">
        <v>47</v>
      </c>
    </row>
    <row r="1328" spans="1:13" x14ac:dyDescent="0.35">
      <c r="A1328" s="6">
        <v>45572</v>
      </c>
      <c r="B1328" t="s">
        <v>142</v>
      </c>
      <c r="C1328" t="s">
        <v>1705</v>
      </c>
      <c r="D1328" t="s">
        <v>1705</v>
      </c>
      <c r="E1328">
        <v>25</v>
      </c>
      <c r="F1328">
        <v>2</v>
      </c>
      <c r="G1328" t="s">
        <v>1706</v>
      </c>
      <c r="M1328" t="s">
        <v>47</v>
      </c>
    </row>
    <row r="1329" spans="1:13" x14ac:dyDescent="0.35">
      <c r="A1329" s="6">
        <v>45572</v>
      </c>
      <c r="B1329" t="s">
        <v>142</v>
      </c>
      <c r="C1329" t="s">
        <v>1705</v>
      </c>
      <c r="D1329" t="s">
        <v>1705</v>
      </c>
      <c r="E1329">
        <v>25</v>
      </c>
      <c r="F1329">
        <v>2</v>
      </c>
      <c r="G1329" t="s">
        <v>1706</v>
      </c>
      <c r="M1329" t="s">
        <v>47</v>
      </c>
    </row>
    <row r="1330" spans="1:13" x14ac:dyDescent="0.35">
      <c r="A1330" s="6">
        <v>45572</v>
      </c>
      <c r="B1330" t="s">
        <v>142</v>
      </c>
      <c r="C1330" t="s">
        <v>1705</v>
      </c>
      <c r="D1330" t="s">
        <v>1705</v>
      </c>
      <c r="E1330">
        <v>25</v>
      </c>
      <c r="F1330">
        <v>2</v>
      </c>
      <c r="G1330" t="s">
        <v>1706</v>
      </c>
      <c r="M1330" t="s">
        <v>47</v>
      </c>
    </row>
    <row r="1331" spans="1:13" x14ac:dyDescent="0.35">
      <c r="A1331" s="6">
        <v>45572</v>
      </c>
      <c r="B1331" t="s">
        <v>142</v>
      </c>
      <c r="C1331" t="s">
        <v>1705</v>
      </c>
      <c r="D1331" t="s">
        <v>1705</v>
      </c>
      <c r="E1331">
        <v>25</v>
      </c>
      <c r="F1331">
        <v>2</v>
      </c>
      <c r="G1331" t="s">
        <v>1706</v>
      </c>
      <c r="M1331" t="s">
        <v>47</v>
      </c>
    </row>
    <row r="1332" spans="1:13" x14ac:dyDescent="0.35">
      <c r="A1332" s="6">
        <v>45572</v>
      </c>
      <c r="B1332" t="s">
        <v>142</v>
      </c>
      <c r="C1332" t="s">
        <v>1705</v>
      </c>
      <c r="D1332" t="s">
        <v>1705</v>
      </c>
      <c r="E1332">
        <v>25</v>
      </c>
      <c r="F1332">
        <v>2</v>
      </c>
      <c r="G1332" t="s">
        <v>1706</v>
      </c>
      <c r="M1332" t="s">
        <v>47</v>
      </c>
    </row>
    <row r="1333" spans="1:13" x14ac:dyDescent="0.35">
      <c r="A1333" s="6">
        <v>45572</v>
      </c>
      <c r="B1333" t="s">
        <v>787</v>
      </c>
      <c r="C1333" t="s">
        <v>55</v>
      </c>
      <c r="D1333" t="s">
        <v>978</v>
      </c>
      <c r="E1333">
        <v>21</v>
      </c>
      <c r="F1333">
        <v>2</v>
      </c>
      <c r="I1333" t="s">
        <v>47</v>
      </c>
      <c r="J1333" t="s">
        <v>48</v>
      </c>
    </row>
    <row r="1334" spans="1:13" x14ac:dyDescent="0.35">
      <c r="A1334" s="6">
        <v>45572</v>
      </c>
      <c r="B1334" t="s">
        <v>787</v>
      </c>
      <c r="C1334" t="s">
        <v>55</v>
      </c>
      <c r="D1334" t="s">
        <v>978</v>
      </c>
      <c r="E1334">
        <v>21</v>
      </c>
      <c r="F1334">
        <v>2</v>
      </c>
      <c r="I1334" t="s">
        <v>47</v>
      </c>
      <c r="J1334" t="s">
        <v>48</v>
      </c>
    </row>
    <row r="1335" spans="1:13" x14ac:dyDescent="0.35">
      <c r="A1335" s="6">
        <v>45572</v>
      </c>
      <c r="B1335" t="s">
        <v>1852</v>
      </c>
      <c r="C1335" t="s">
        <v>55</v>
      </c>
      <c r="D1335" t="s">
        <v>158</v>
      </c>
      <c r="E1335">
        <v>1</v>
      </c>
      <c r="F1335">
        <v>1</v>
      </c>
      <c r="I1335" t="s">
        <v>47</v>
      </c>
      <c r="J1335" t="s">
        <v>48</v>
      </c>
      <c r="M1335" t="s">
        <v>47</v>
      </c>
    </row>
    <row r="1336" spans="1:13" x14ac:dyDescent="0.35">
      <c r="A1336" s="6">
        <v>45572</v>
      </c>
      <c r="B1336" t="s">
        <v>1941</v>
      </c>
      <c r="C1336" t="s">
        <v>115</v>
      </c>
      <c r="D1336">
        <v>9</v>
      </c>
      <c r="E1336">
        <v>10</v>
      </c>
      <c r="F1336">
        <v>2</v>
      </c>
      <c r="I1336" t="s">
        <v>47</v>
      </c>
      <c r="J1336" t="s">
        <v>48</v>
      </c>
    </row>
    <row r="1337" spans="1:13" x14ac:dyDescent="0.35">
      <c r="A1337" s="6">
        <v>45572</v>
      </c>
      <c r="B1337" t="s">
        <v>1942</v>
      </c>
      <c r="C1337" t="s">
        <v>55</v>
      </c>
      <c r="D1337" t="s">
        <v>1943</v>
      </c>
      <c r="E1337">
        <v>28</v>
      </c>
      <c r="F1337">
        <v>1</v>
      </c>
      <c r="I1337" t="s">
        <v>47</v>
      </c>
      <c r="J1337" t="s">
        <v>48</v>
      </c>
      <c r="M1337" t="s">
        <v>47</v>
      </c>
    </row>
    <row r="1338" spans="1:13" x14ac:dyDescent="0.35">
      <c r="A1338" s="6">
        <v>45573</v>
      </c>
      <c r="B1338" t="s">
        <v>409</v>
      </c>
      <c r="C1338" t="s">
        <v>284</v>
      </c>
      <c r="D1338">
        <v>5</v>
      </c>
      <c r="E1338">
        <v>19</v>
      </c>
      <c r="F1338">
        <v>1</v>
      </c>
      <c r="G1338" t="s">
        <v>1400</v>
      </c>
      <c r="L1338" t="s">
        <v>47</v>
      </c>
      <c r="M1338" t="s">
        <v>47</v>
      </c>
    </row>
    <row r="1339" spans="1:13" x14ac:dyDescent="0.35">
      <c r="A1339" s="6">
        <v>45573</v>
      </c>
      <c r="B1339" t="s">
        <v>409</v>
      </c>
      <c r="C1339" t="s">
        <v>284</v>
      </c>
      <c r="D1339">
        <v>4</v>
      </c>
      <c r="E1339">
        <v>19</v>
      </c>
      <c r="F1339">
        <v>1</v>
      </c>
      <c r="G1339" t="s">
        <v>1400</v>
      </c>
      <c r="L1339" t="s">
        <v>47</v>
      </c>
      <c r="M1339" t="s">
        <v>47</v>
      </c>
    </row>
    <row r="1340" spans="1:13" x14ac:dyDescent="0.35">
      <c r="A1340" s="6">
        <v>45573</v>
      </c>
      <c r="B1340" t="s">
        <v>1808</v>
      </c>
      <c r="C1340" t="s">
        <v>115</v>
      </c>
      <c r="D1340" t="s">
        <v>200</v>
      </c>
      <c r="E1340">
        <v>29</v>
      </c>
      <c r="F1340">
        <v>6</v>
      </c>
      <c r="I1340" t="s">
        <v>47</v>
      </c>
      <c r="J1340" t="s">
        <v>48</v>
      </c>
    </row>
    <row r="1341" spans="1:13" x14ac:dyDescent="0.35">
      <c r="A1341" s="6">
        <v>45573</v>
      </c>
      <c r="B1341" t="s">
        <v>1793</v>
      </c>
      <c r="C1341" t="s">
        <v>55</v>
      </c>
      <c r="D1341" t="s">
        <v>1262</v>
      </c>
      <c r="E1341">
        <v>30</v>
      </c>
      <c r="F1341">
        <v>1</v>
      </c>
      <c r="I1341" t="s">
        <v>47</v>
      </c>
      <c r="J1341" t="s">
        <v>48</v>
      </c>
    </row>
    <row r="1342" spans="1:13" x14ac:dyDescent="0.35">
      <c r="A1342" s="6">
        <v>45573</v>
      </c>
      <c r="B1342" t="s">
        <v>1793</v>
      </c>
      <c r="C1342" t="s">
        <v>55</v>
      </c>
      <c r="D1342" t="s">
        <v>1262</v>
      </c>
      <c r="E1342">
        <v>30</v>
      </c>
      <c r="F1342">
        <v>1</v>
      </c>
      <c r="I1342" t="s">
        <v>47</v>
      </c>
      <c r="J1342" t="s">
        <v>48</v>
      </c>
    </row>
    <row r="1343" spans="1:13" x14ac:dyDescent="0.35">
      <c r="A1343" s="6">
        <v>45573</v>
      </c>
      <c r="B1343" t="s">
        <v>1793</v>
      </c>
      <c r="C1343" t="s">
        <v>55</v>
      </c>
      <c r="E1343">
        <v>5</v>
      </c>
      <c r="F1343">
        <v>1</v>
      </c>
      <c r="I1343" t="s">
        <v>47</v>
      </c>
      <c r="J1343" t="s">
        <v>48</v>
      </c>
      <c r="M1343" t="s">
        <v>47</v>
      </c>
    </row>
    <row r="1344" spans="1:13" x14ac:dyDescent="0.35">
      <c r="A1344" s="6">
        <v>45573</v>
      </c>
      <c r="B1344" t="s">
        <v>824</v>
      </c>
      <c r="C1344" t="s">
        <v>59</v>
      </c>
      <c r="D1344">
        <v>3</v>
      </c>
      <c r="E1344">
        <v>24</v>
      </c>
      <c r="F1344">
        <v>2</v>
      </c>
      <c r="I1344" t="s">
        <v>47</v>
      </c>
      <c r="J1344" t="s">
        <v>48</v>
      </c>
      <c r="M1344" t="s">
        <v>47</v>
      </c>
    </row>
    <row r="1345" spans="1:13" x14ac:dyDescent="0.35">
      <c r="A1345" s="6">
        <v>45573</v>
      </c>
      <c r="B1345" t="s">
        <v>1949</v>
      </c>
      <c r="C1345" t="s">
        <v>1266</v>
      </c>
      <c r="D1345" t="s">
        <v>1278</v>
      </c>
      <c r="E1345">
        <v>14</v>
      </c>
      <c r="F1345">
        <v>2</v>
      </c>
      <c r="I1345" t="s">
        <v>47</v>
      </c>
      <c r="J1345" t="s">
        <v>48</v>
      </c>
      <c r="M1345" t="s">
        <v>47</v>
      </c>
    </row>
    <row r="1346" spans="1:13" x14ac:dyDescent="0.35">
      <c r="A1346" s="6">
        <v>45573</v>
      </c>
      <c r="B1346" t="s">
        <v>1950</v>
      </c>
      <c r="C1346" t="s">
        <v>74</v>
      </c>
      <c r="D1346" t="s">
        <v>204</v>
      </c>
      <c r="E1346">
        <v>23</v>
      </c>
      <c r="F1346">
        <v>2</v>
      </c>
      <c r="I1346" t="s">
        <v>47</v>
      </c>
      <c r="J1346" t="s">
        <v>48</v>
      </c>
    </row>
    <row r="1347" spans="1:13" x14ac:dyDescent="0.35">
      <c r="A1347" s="6">
        <v>45573</v>
      </c>
      <c r="B1347" t="s">
        <v>1950</v>
      </c>
      <c r="C1347" t="s">
        <v>74</v>
      </c>
      <c r="D1347" t="s">
        <v>204</v>
      </c>
      <c r="E1347">
        <v>23</v>
      </c>
      <c r="F1347">
        <v>2</v>
      </c>
      <c r="I1347" t="s">
        <v>47</v>
      </c>
      <c r="J1347" t="s">
        <v>48</v>
      </c>
    </row>
    <row r="1348" spans="1:13" x14ac:dyDescent="0.35">
      <c r="A1348" s="6">
        <v>45573</v>
      </c>
      <c r="B1348" t="s">
        <v>1950</v>
      </c>
      <c r="C1348" t="s">
        <v>74</v>
      </c>
      <c r="D1348" t="s">
        <v>204</v>
      </c>
      <c r="E1348">
        <v>23</v>
      </c>
      <c r="F1348">
        <v>2</v>
      </c>
      <c r="I1348" t="s">
        <v>47</v>
      </c>
      <c r="J1348" t="s">
        <v>48</v>
      </c>
    </row>
    <row r="1349" spans="1:13" x14ac:dyDescent="0.35">
      <c r="A1349" s="6">
        <v>45573</v>
      </c>
      <c r="B1349" t="s">
        <v>1950</v>
      </c>
      <c r="C1349" t="s">
        <v>74</v>
      </c>
      <c r="D1349" t="s">
        <v>204</v>
      </c>
      <c r="E1349">
        <v>23</v>
      </c>
      <c r="F1349">
        <v>2</v>
      </c>
      <c r="I1349" t="s">
        <v>47</v>
      </c>
      <c r="J1349" t="s">
        <v>48</v>
      </c>
    </row>
    <row r="1350" spans="1:13" x14ac:dyDescent="0.35">
      <c r="A1350" s="6">
        <v>45573</v>
      </c>
      <c r="B1350" t="s">
        <v>1950</v>
      </c>
      <c r="C1350" t="s">
        <v>74</v>
      </c>
      <c r="D1350" t="s">
        <v>204</v>
      </c>
      <c r="E1350">
        <v>23</v>
      </c>
      <c r="F1350">
        <v>2</v>
      </c>
      <c r="I1350" t="s">
        <v>47</v>
      </c>
      <c r="J1350" t="s">
        <v>48</v>
      </c>
    </row>
    <row r="1351" spans="1:13" x14ac:dyDescent="0.35">
      <c r="A1351" s="6">
        <v>45573</v>
      </c>
      <c r="B1351" t="s">
        <v>1950</v>
      </c>
      <c r="C1351" t="s">
        <v>74</v>
      </c>
      <c r="D1351" t="s">
        <v>204</v>
      </c>
      <c r="E1351">
        <v>23</v>
      </c>
      <c r="F1351">
        <v>2</v>
      </c>
      <c r="I1351" t="s">
        <v>47</v>
      </c>
      <c r="J1351" t="s">
        <v>48</v>
      </c>
    </row>
    <row r="1352" spans="1:13" x14ac:dyDescent="0.35">
      <c r="A1352" s="6">
        <v>45573</v>
      </c>
      <c r="B1352" t="s">
        <v>1950</v>
      </c>
      <c r="C1352" t="s">
        <v>74</v>
      </c>
      <c r="D1352" t="s">
        <v>204</v>
      </c>
      <c r="E1352">
        <v>23</v>
      </c>
      <c r="F1352">
        <v>2</v>
      </c>
      <c r="I1352" t="s">
        <v>47</v>
      </c>
      <c r="J1352" t="s">
        <v>48</v>
      </c>
    </row>
    <row r="1353" spans="1:13" x14ac:dyDescent="0.35">
      <c r="A1353" s="6">
        <v>45573</v>
      </c>
      <c r="B1353" t="s">
        <v>1950</v>
      </c>
      <c r="C1353" t="s">
        <v>74</v>
      </c>
      <c r="D1353" t="s">
        <v>204</v>
      </c>
      <c r="E1353">
        <v>23</v>
      </c>
      <c r="F1353">
        <v>2</v>
      </c>
      <c r="I1353" t="s">
        <v>47</v>
      </c>
      <c r="J1353" t="s">
        <v>48</v>
      </c>
    </row>
    <row r="1354" spans="1:13" x14ac:dyDescent="0.35">
      <c r="A1354" s="6">
        <v>45573</v>
      </c>
      <c r="B1354" t="s">
        <v>637</v>
      </c>
      <c r="C1354" t="s">
        <v>115</v>
      </c>
      <c r="D1354">
        <v>7</v>
      </c>
      <c r="E1354">
        <v>20</v>
      </c>
      <c r="F1354">
        <v>2</v>
      </c>
      <c r="I1354" t="s">
        <v>47</v>
      </c>
      <c r="J1354" t="s">
        <v>48</v>
      </c>
    </row>
    <row r="1355" spans="1:13" x14ac:dyDescent="0.35">
      <c r="A1355" s="6">
        <v>45574</v>
      </c>
      <c r="B1355" t="s">
        <v>259</v>
      </c>
      <c r="C1355" t="s">
        <v>53</v>
      </c>
      <c r="D1355">
        <v>4</v>
      </c>
      <c r="E1355">
        <v>24</v>
      </c>
      <c r="F1355">
        <v>1</v>
      </c>
      <c r="G1355" t="s">
        <v>35</v>
      </c>
      <c r="L1355" t="s">
        <v>47</v>
      </c>
      <c r="M1355" t="s">
        <v>47</v>
      </c>
    </row>
    <row r="1356" spans="1:13" x14ac:dyDescent="0.35">
      <c r="A1356" s="6">
        <v>45574</v>
      </c>
      <c r="B1356" t="s">
        <v>1707</v>
      </c>
      <c r="C1356" t="s">
        <v>115</v>
      </c>
      <c r="D1356">
        <v>7</v>
      </c>
      <c r="E1356">
        <v>26</v>
      </c>
      <c r="F1356">
        <v>2</v>
      </c>
      <c r="G1356" t="s">
        <v>34</v>
      </c>
    </row>
    <row r="1357" spans="1:13" x14ac:dyDescent="0.35">
      <c r="A1357" s="6">
        <v>45574</v>
      </c>
      <c r="B1357" t="s">
        <v>409</v>
      </c>
      <c r="C1357" t="s">
        <v>284</v>
      </c>
      <c r="D1357">
        <v>5</v>
      </c>
      <c r="E1357">
        <v>21</v>
      </c>
      <c r="F1357">
        <v>3</v>
      </c>
      <c r="I1357" t="s">
        <v>47</v>
      </c>
      <c r="J1357" t="s">
        <v>48</v>
      </c>
      <c r="M1357" t="s">
        <v>47</v>
      </c>
    </row>
    <row r="1358" spans="1:13" x14ac:dyDescent="0.35">
      <c r="A1358" s="6">
        <v>45577</v>
      </c>
      <c r="B1358" t="s">
        <v>1265</v>
      </c>
      <c r="C1358" t="s">
        <v>53</v>
      </c>
      <c r="D1358" t="s">
        <v>430</v>
      </c>
      <c r="E1358">
        <v>7</v>
      </c>
      <c r="F1358">
        <v>3</v>
      </c>
      <c r="I1358" t="s">
        <v>47</v>
      </c>
      <c r="J1358" t="s">
        <v>48</v>
      </c>
      <c r="M1358" t="s">
        <v>47</v>
      </c>
    </row>
    <row r="1359" spans="1:13" x14ac:dyDescent="0.35">
      <c r="A1359" s="6">
        <v>45587</v>
      </c>
      <c r="B1359" t="s">
        <v>1708</v>
      </c>
      <c r="C1359" t="s">
        <v>115</v>
      </c>
      <c r="D1359">
        <v>7</v>
      </c>
      <c r="E1359">
        <v>17</v>
      </c>
      <c r="F1359">
        <v>2</v>
      </c>
      <c r="G1359" t="s">
        <v>1709</v>
      </c>
      <c r="M1359" t="s">
        <v>47</v>
      </c>
    </row>
    <row r="1360" spans="1:13" x14ac:dyDescent="0.35">
      <c r="A1360" s="6">
        <v>45587</v>
      </c>
      <c r="B1360" t="s">
        <v>1708</v>
      </c>
      <c r="C1360" t="s">
        <v>115</v>
      </c>
      <c r="D1360">
        <v>7</v>
      </c>
      <c r="E1360">
        <v>17</v>
      </c>
      <c r="F1360">
        <v>2</v>
      </c>
      <c r="G1360" t="s">
        <v>1710</v>
      </c>
      <c r="M1360" t="s">
        <v>47</v>
      </c>
    </row>
    <row r="1361" spans="1:13" x14ac:dyDescent="0.35">
      <c r="A1361" s="6">
        <v>45587</v>
      </c>
      <c r="B1361" t="s">
        <v>1708</v>
      </c>
      <c r="C1361" t="s">
        <v>115</v>
      </c>
      <c r="D1361">
        <v>7</v>
      </c>
      <c r="E1361">
        <v>17</v>
      </c>
      <c r="F1361">
        <v>2</v>
      </c>
      <c r="G1361" t="s">
        <v>1710</v>
      </c>
      <c r="M1361" t="s">
        <v>47</v>
      </c>
    </row>
    <row r="1362" spans="1:13" x14ac:dyDescent="0.35">
      <c r="A1362" s="6">
        <v>45588</v>
      </c>
      <c r="B1362" t="s">
        <v>388</v>
      </c>
      <c r="C1362" t="s">
        <v>115</v>
      </c>
      <c r="D1362">
        <v>8</v>
      </c>
      <c r="E1362">
        <v>20</v>
      </c>
      <c r="F1362">
        <v>1</v>
      </c>
      <c r="G1362" t="s">
        <v>1710</v>
      </c>
      <c r="M1362" t="s">
        <v>47</v>
      </c>
    </row>
    <row r="1363" spans="1:13" x14ac:dyDescent="0.35">
      <c r="A1363" s="6">
        <v>45589</v>
      </c>
      <c r="B1363" t="s">
        <v>247</v>
      </c>
      <c r="C1363" t="s">
        <v>53</v>
      </c>
      <c r="D1363" t="s">
        <v>1247</v>
      </c>
      <c r="E1363">
        <v>7</v>
      </c>
      <c r="F1363">
        <v>2</v>
      </c>
      <c r="G1363" t="s">
        <v>704</v>
      </c>
      <c r="L1363" t="s">
        <v>47</v>
      </c>
      <c r="M1363" t="s">
        <v>47</v>
      </c>
    </row>
    <row r="1364" spans="1:13" x14ac:dyDescent="0.35">
      <c r="A1364" s="6">
        <v>45590</v>
      </c>
      <c r="B1364" t="s">
        <v>507</v>
      </c>
      <c r="C1364" t="s">
        <v>59</v>
      </c>
      <c r="D1364">
        <v>3</v>
      </c>
      <c r="E1364">
        <v>24</v>
      </c>
      <c r="F1364">
        <v>2</v>
      </c>
      <c r="G1364" t="s">
        <v>1400</v>
      </c>
      <c r="L1364" t="s">
        <v>47</v>
      </c>
      <c r="M1364" t="s">
        <v>47</v>
      </c>
    </row>
    <row r="1365" spans="1:13" x14ac:dyDescent="0.35">
      <c r="A1365" s="6">
        <v>45590</v>
      </c>
      <c r="B1365" t="s">
        <v>507</v>
      </c>
      <c r="C1365" t="s">
        <v>59</v>
      </c>
      <c r="D1365">
        <v>2</v>
      </c>
      <c r="E1365">
        <v>26</v>
      </c>
      <c r="F1365">
        <v>2</v>
      </c>
      <c r="G1365" t="s">
        <v>1250</v>
      </c>
      <c r="L1365" t="s">
        <v>47</v>
      </c>
      <c r="M1365" t="s">
        <v>47</v>
      </c>
    </row>
    <row r="1366" spans="1:13" x14ac:dyDescent="0.35">
      <c r="A1366" s="6">
        <v>45590</v>
      </c>
      <c r="B1366" t="s">
        <v>191</v>
      </c>
      <c r="C1366" t="s">
        <v>59</v>
      </c>
      <c r="D1366">
        <v>2</v>
      </c>
      <c r="E1366">
        <v>23</v>
      </c>
      <c r="F1366">
        <v>2</v>
      </c>
      <c r="G1366" t="s">
        <v>1250</v>
      </c>
      <c r="L1366" t="s">
        <v>47</v>
      </c>
      <c r="M1366" t="s">
        <v>47</v>
      </c>
    </row>
    <row r="1367" spans="1:13" x14ac:dyDescent="0.35">
      <c r="A1367" s="6">
        <v>45593</v>
      </c>
      <c r="B1367" t="s">
        <v>1711</v>
      </c>
      <c r="C1367" t="s">
        <v>1266</v>
      </c>
      <c r="E1367">
        <v>8</v>
      </c>
      <c r="F1367">
        <v>1</v>
      </c>
      <c r="G1367" t="s">
        <v>97</v>
      </c>
    </row>
    <row r="1368" spans="1:13" x14ac:dyDescent="0.35">
      <c r="A1368" s="6">
        <v>45593</v>
      </c>
      <c r="B1368" t="s">
        <v>388</v>
      </c>
      <c r="C1368" t="s">
        <v>115</v>
      </c>
      <c r="D1368" t="s">
        <v>1712</v>
      </c>
      <c r="E1368">
        <v>30</v>
      </c>
      <c r="F1368">
        <v>2</v>
      </c>
      <c r="G1368" t="s">
        <v>32</v>
      </c>
      <c r="L1368" t="s">
        <v>47</v>
      </c>
      <c r="M1368" t="s">
        <v>47</v>
      </c>
    </row>
    <row r="1369" spans="1:13" x14ac:dyDescent="0.35">
      <c r="A1369" s="6">
        <v>45593</v>
      </c>
      <c r="B1369" t="s">
        <v>1085</v>
      </c>
      <c r="C1369" t="s">
        <v>55</v>
      </c>
      <c r="D1369" t="s">
        <v>978</v>
      </c>
      <c r="E1369">
        <v>32</v>
      </c>
      <c r="F1369">
        <v>3</v>
      </c>
      <c r="H1369" t="s">
        <v>47</v>
      </c>
    </row>
    <row r="1370" spans="1:13" x14ac:dyDescent="0.35">
      <c r="A1370" s="6">
        <v>45594</v>
      </c>
      <c r="B1370" t="s">
        <v>1713</v>
      </c>
      <c r="C1370" t="s">
        <v>115</v>
      </c>
      <c r="D1370">
        <v>8</v>
      </c>
      <c r="E1370">
        <v>21</v>
      </c>
      <c r="F1370">
        <v>2</v>
      </c>
      <c r="G1370" t="s">
        <v>32</v>
      </c>
      <c r="M1370" t="s">
        <v>47</v>
      </c>
    </row>
    <row r="1371" spans="1:13" x14ac:dyDescent="0.35">
      <c r="A1371" s="6">
        <v>45594</v>
      </c>
      <c r="B1371" t="s">
        <v>2005</v>
      </c>
      <c r="C1371" t="s">
        <v>59</v>
      </c>
      <c r="D1371" t="s">
        <v>560</v>
      </c>
      <c r="E1371">
        <v>20</v>
      </c>
      <c r="F1371">
        <v>2</v>
      </c>
      <c r="I1371" t="s">
        <v>47</v>
      </c>
      <c r="J1371" t="s">
        <v>48</v>
      </c>
    </row>
    <row r="1372" spans="1:13" x14ac:dyDescent="0.35">
      <c r="A1372" s="6">
        <v>45594</v>
      </c>
      <c r="B1372" t="s">
        <v>2005</v>
      </c>
      <c r="C1372" t="s">
        <v>59</v>
      </c>
      <c r="D1372" t="s">
        <v>560</v>
      </c>
      <c r="E1372">
        <v>20</v>
      </c>
      <c r="F1372">
        <v>2</v>
      </c>
      <c r="I1372" t="s">
        <v>47</v>
      </c>
      <c r="J1372" t="s">
        <v>48</v>
      </c>
    </row>
    <row r="1373" spans="1:13" x14ac:dyDescent="0.35">
      <c r="A1373" s="6">
        <v>45594</v>
      </c>
      <c r="B1373" t="s">
        <v>2005</v>
      </c>
      <c r="C1373" t="s">
        <v>59</v>
      </c>
      <c r="D1373" t="s">
        <v>560</v>
      </c>
      <c r="E1373">
        <v>20</v>
      </c>
      <c r="F1373">
        <v>2</v>
      </c>
      <c r="I1373" t="s">
        <v>47</v>
      </c>
      <c r="J1373" t="s">
        <v>48</v>
      </c>
    </row>
    <row r="1374" spans="1:13" x14ac:dyDescent="0.35">
      <c r="A1374" s="6">
        <v>45594</v>
      </c>
      <c r="B1374" t="s">
        <v>388</v>
      </c>
      <c r="C1374" t="s">
        <v>53</v>
      </c>
      <c r="D1374" t="s">
        <v>976</v>
      </c>
      <c r="E1374">
        <v>29</v>
      </c>
      <c r="F1374">
        <v>2</v>
      </c>
      <c r="I1374" t="s">
        <v>47</v>
      </c>
      <c r="J1374" t="s">
        <v>48</v>
      </c>
      <c r="M1374" t="s">
        <v>47</v>
      </c>
    </row>
    <row r="1375" spans="1:13" x14ac:dyDescent="0.35">
      <c r="A1375" s="6">
        <v>45594</v>
      </c>
      <c r="B1375" t="s">
        <v>887</v>
      </c>
      <c r="C1375" t="s">
        <v>55</v>
      </c>
      <c r="D1375" t="s">
        <v>1435</v>
      </c>
      <c r="E1375">
        <v>14</v>
      </c>
      <c r="F1375">
        <v>1</v>
      </c>
      <c r="I1375" t="s">
        <v>47</v>
      </c>
      <c r="J1375" t="s">
        <v>48</v>
      </c>
      <c r="M1375" t="s">
        <v>47</v>
      </c>
    </row>
    <row r="1376" spans="1:13" x14ac:dyDescent="0.35">
      <c r="A1376" s="6">
        <v>45595</v>
      </c>
      <c r="B1376" t="s">
        <v>562</v>
      </c>
      <c r="C1376" t="s">
        <v>121</v>
      </c>
      <c r="D1376">
        <v>3</v>
      </c>
      <c r="E1376">
        <v>14</v>
      </c>
      <c r="F1376">
        <v>3</v>
      </c>
      <c r="G1376" t="s">
        <v>1400</v>
      </c>
      <c r="L1376" t="s">
        <v>47</v>
      </c>
      <c r="M1376" t="s">
        <v>47</v>
      </c>
    </row>
    <row r="1377" spans="1:13" x14ac:dyDescent="0.35">
      <c r="A1377" s="6">
        <v>45596</v>
      </c>
      <c r="B1377" t="s">
        <v>1772</v>
      </c>
      <c r="C1377" t="s">
        <v>55</v>
      </c>
      <c r="D1377" t="s">
        <v>1076</v>
      </c>
      <c r="E1377">
        <v>21</v>
      </c>
      <c r="F1377">
        <v>2</v>
      </c>
      <c r="I1377" t="s">
        <v>47</v>
      </c>
      <c r="J1377" t="s">
        <v>48</v>
      </c>
    </row>
    <row r="1378" spans="1:13" x14ac:dyDescent="0.35">
      <c r="A1378" s="6">
        <v>45596</v>
      </c>
      <c r="B1378" t="s">
        <v>171</v>
      </c>
      <c r="C1378" t="s">
        <v>55</v>
      </c>
      <c r="D1378" t="s">
        <v>1262</v>
      </c>
      <c r="E1378">
        <v>18</v>
      </c>
      <c r="F1378">
        <v>1</v>
      </c>
      <c r="I1378" t="s">
        <v>47</v>
      </c>
      <c r="J1378" t="s">
        <v>48</v>
      </c>
      <c r="M1378" t="s">
        <v>47</v>
      </c>
    </row>
    <row r="1379" spans="1:13" x14ac:dyDescent="0.35">
      <c r="A1379" s="6">
        <v>45596</v>
      </c>
      <c r="B1379" t="s">
        <v>748</v>
      </c>
      <c r="C1379" t="s">
        <v>55</v>
      </c>
      <c r="D1379" t="s">
        <v>1435</v>
      </c>
      <c r="E1379">
        <v>11</v>
      </c>
      <c r="F1379">
        <v>2</v>
      </c>
      <c r="I1379" t="s">
        <v>47</v>
      </c>
      <c r="J1379" t="s">
        <v>48</v>
      </c>
    </row>
    <row r="1380" spans="1:13" x14ac:dyDescent="0.35">
      <c r="A1380" s="6">
        <v>45596</v>
      </c>
      <c r="B1380" t="s">
        <v>787</v>
      </c>
      <c r="C1380" t="s">
        <v>55</v>
      </c>
      <c r="D1380" t="s">
        <v>978</v>
      </c>
      <c r="E1380">
        <v>18</v>
      </c>
      <c r="F1380">
        <v>3</v>
      </c>
      <c r="H1380" t="s">
        <v>47</v>
      </c>
    </row>
    <row r="1381" spans="1:13" x14ac:dyDescent="0.35">
      <c r="A1381" s="6">
        <v>45596</v>
      </c>
      <c r="B1381" t="s">
        <v>1673</v>
      </c>
      <c r="C1381" t="s">
        <v>55</v>
      </c>
      <c r="D1381" t="s">
        <v>1773</v>
      </c>
      <c r="E1381">
        <v>26</v>
      </c>
      <c r="F1381">
        <v>3</v>
      </c>
      <c r="I1381" t="s">
        <v>47</v>
      </c>
    </row>
    <row r="1382" spans="1:13" x14ac:dyDescent="0.35">
      <c r="A1382" s="6">
        <v>45596</v>
      </c>
      <c r="B1382" t="s">
        <v>45</v>
      </c>
      <c r="C1382" t="s">
        <v>53</v>
      </c>
      <c r="D1382">
        <v>5</v>
      </c>
      <c r="E1382">
        <v>21</v>
      </c>
      <c r="F1382">
        <v>2</v>
      </c>
      <c r="I1382" t="s">
        <v>47</v>
      </c>
      <c r="J1382" t="s">
        <v>48</v>
      </c>
      <c r="M1382" t="s">
        <v>47</v>
      </c>
    </row>
    <row r="1383" spans="1:13" x14ac:dyDescent="0.35">
      <c r="A1383" s="6">
        <v>45596</v>
      </c>
      <c r="B1383" t="s">
        <v>45</v>
      </c>
      <c r="C1383" t="s">
        <v>53</v>
      </c>
      <c r="D1383">
        <v>5</v>
      </c>
      <c r="E1383">
        <v>21</v>
      </c>
      <c r="F1383">
        <v>2</v>
      </c>
      <c r="I1383" t="s">
        <v>47</v>
      </c>
      <c r="J1383" t="s">
        <v>48</v>
      </c>
      <c r="M1383" t="s">
        <v>47</v>
      </c>
    </row>
    <row r="1384" spans="1:13" x14ac:dyDescent="0.35">
      <c r="A1384" s="6">
        <v>45596</v>
      </c>
      <c r="B1384" t="s">
        <v>1774</v>
      </c>
      <c r="C1384" t="s">
        <v>55</v>
      </c>
      <c r="D1384" t="s">
        <v>1255</v>
      </c>
      <c r="E1384">
        <v>30</v>
      </c>
      <c r="F1384">
        <v>2</v>
      </c>
      <c r="H1384" t="s">
        <v>47</v>
      </c>
    </row>
    <row r="1385" spans="1:13" x14ac:dyDescent="0.35">
      <c r="A1385" s="6">
        <v>45596</v>
      </c>
      <c r="B1385" t="s">
        <v>1774</v>
      </c>
      <c r="C1385" t="s">
        <v>55</v>
      </c>
      <c r="D1385" t="s">
        <v>1255</v>
      </c>
      <c r="E1385">
        <v>30</v>
      </c>
      <c r="F1385">
        <v>2</v>
      </c>
      <c r="H1385" t="s">
        <v>47</v>
      </c>
    </row>
    <row r="1386" spans="1:13" x14ac:dyDescent="0.35">
      <c r="A1386" s="6">
        <v>45596</v>
      </c>
      <c r="B1386" t="s">
        <v>1774</v>
      </c>
      <c r="C1386" t="s">
        <v>55</v>
      </c>
      <c r="D1386" t="s">
        <v>1255</v>
      </c>
      <c r="E1386">
        <v>30</v>
      </c>
      <c r="F1386">
        <v>2</v>
      </c>
      <c r="H1386" t="s">
        <v>47</v>
      </c>
    </row>
    <row r="1387" spans="1:13" x14ac:dyDescent="0.35">
      <c r="A1387" s="6">
        <v>45597</v>
      </c>
      <c r="B1387" t="s">
        <v>507</v>
      </c>
      <c r="C1387" t="s">
        <v>59</v>
      </c>
      <c r="D1387">
        <v>2</v>
      </c>
      <c r="E1387">
        <v>26</v>
      </c>
      <c r="F1387">
        <v>2</v>
      </c>
      <c r="G1387" t="s">
        <v>1250</v>
      </c>
      <c r="L1387" t="s">
        <v>47</v>
      </c>
      <c r="M1387" t="s">
        <v>47</v>
      </c>
    </row>
    <row r="1388" spans="1:13" x14ac:dyDescent="0.35">
      <c r="A1388" s="6">
        <v>45597</v>
      </c>
      <c r="B1388" t="s">
        <v>507</v>
      </c>
      <c r="C1388" t="s">
        <v>53</v>
      </c>
      <c r="D1388">
        <v>5</v>
      </c>
      <c r="E1388">
        <v>20</v>
      </c>
      <c r="F1388">
        <v>2</v>
      </c>
      <c r="G1388" t="s">
        <v>34</v>
      </c>
      <c r="L1388" t="s">
        <v>47</v>
      </c>
      <c r="M1388" t="s">
        <v>47</v>
      </c>
    </row>
    <row r="1389" spans="1:13" x14ac:dyDescent="0.35">
      <c r="A1389" s="6">
        <v>45597</v>
      </c>
      <c r="B1389" t="s">
        <v>507</v>
      </c>
      <c r="C1389" t="s">
        <v>59</v>
      </c>
      <c r="D1389">
        <v>2</v>
      </c>
      <c r="E1389">
        <v>26</v>
      </c>
      <c r="F1389">
        <v>2</v>
      </c>
      <c r="G1389" t="s">
        <v>1250</v>
      </c>
      <c r="L1389" t="s">
        <v>47</v>
      </c>
      <c r="M1389" t="s">
        <v>47</v>
      </c>
    </row>
    <row r="1390" spans="1:13" x14ac:dyDescent="0.35">
      <c r="A1390" s="6">
        <v>45597</v>
      </c>
      <c r="B1390" t="s">
        <v>507</v>
      </c>
      <c r="C1390" t="s">
        <v>53</v>
      </c>
      <c r="D1390">
        <v>5</v>
      </c>
      <c r="E1390">
        <v>26</v>
      </c>
      <c r="F1390">
        <v>2</v>
      </c>
      <c r="G1390" t="s">
        <v>34</v>
      </c>
      <c r="L1390" t="s">
        <v>47</v>
      </c>
      <c r="M1390" t="s">
        <v>47</v>
      </c>
    </row>
    <row r="1391" spans="1:13" x14ac:dyDescent="0.35">
      <c r="A1391" s="6">
        <v>45597</v>
      </c>
      <c r="B1391" t="s">
        <v>507</v>
      </c>
      <c r="C1391" t="s">
        <v>115</v>
      </c>
      <c r="D1391">
        <v>7</v>
      </c>
      <c r="E1391">
        <v>18</v>
      </c>
      <c r="F1391">
        <v>1</v>
      </c>
      <c r="I1391" t="s">
        <v>47</v>
      </c>
      <c r="J1391" t="s">
        <v>48</v>
      </c>
      <c r="M1391" t="s">
        <v>47</v>
      </c>
    </row>
    <row r="1392" spans="1:13" x14ac:dyDescent="0.35">
      <c r="A1392" s="6">
        <v>45597</v>
      </c>
      <c r="B1392" s="6" t="s">
        <v>507</v>
      </c>
      <c r="C1392" t="s">
        <v>115</v>
      </c>
      <c r="D1392">
        <v>7</v>
      </c>
      <c r="E1392">
        <v>23</v>
      </c>
      <c r="F1392">
        <v>3</v>
      </c>
      <c r="I1392" t="s">
        <v>47</v>
      </c>
      <c r="J1392" t="s">
        <v>48</v>
      </c>
      <c r="M1392" t="s">
        <v>47</v>
      </c>
    </row>
    <row r="1393" spans="1:13" x14ac:dyDescent="0.35">
      <c r="A1393" s="6">
        <v>45597</v>
      </c>
      <c r="B1393" t="s">
        <v>1259</v>
      </c>
      <c r="C1393" t="s">
        <v>225</v>
      </c>
      <c r="D1393">
        <v>8</v>
      </c>
      <c r="E1393">
        <v>9</v>
      </c>
      <c r="F1393">
        <v>9</v>
      </c>
      <c r="G1393" t="s">
        <v>34</v>
      </c>
    </row>
    <row r="1394" spans="1:13" x14ac:dyDescent="0.35">
      <c r="A1394" s="6">
        <v>45597</v>
      </c>
      <c r="B1394" t="s">
        <v>1259</v>
      </c>
      <c r="C1394" t="s">
        <v>225</v>
      </c>
      <c r="D1394">
        <v>2</v>
      </c>
      <c r="E1394">
        <v>9</v>
      </c>
      <c r="F1394">
        <v>9</v>
      </c>
      <c r="G1394" t="s">
        <v>1400</v>
      </c>
    </row>
    <row r="1395" spans="1:13" x14ac:dyDescent="0.35">
      <c r="A1395" s="6">
        <v>45597</v>
      </c>
      <c r="B1395" t="s">
        <v>1259</v>
      </c>
      <c r="C1395" t="s">
        <v>225</v>
      </c>
      <c r="D1395">
        <v>4</v>
      </c>
      <c r="E1395">
        <v>17</v>
      </c>
      <c r="F1395">
        <v>17</v>
      </c>
      <c r="G1395" t="s">
        <v>35</v>
      </c>
    </row>
    <row r="1396" spans="1:13" x14ac:dyDescent="0.35">
      <c r="A1396" s="6">
        <v>45597</v>
      </c>
      <c r="B1396" t="s">
        <v>1259</v>
      </c>
      <c r="C1396" t="s">
        <v>225</v>
      </c>
      <c r="D1396" t="s">
        <v>1714</v>
      </c>
      <c r="E1396">
        <v>9</v>
      </c>
      <c r="F1396">
        <v>9</v>
      </c>
      <c r="G1396" t="s">
        <v>34</v>
      </c>
    </row>
    <row r="1397" spans="1:13" x14ac:dyDescent="0.35">
      <c r="A1397" s="6">
        <v>45597</v>
      </c>
      <c r="B1397" t="s">
        <v>1259</v>
      </c>
      <c r="C1397" t="s">
        <v>225</v>
      </c>
      <c r="D1397" t="s">
        <v>1546</v>
      </c>
      <c r="E1397">
        <v>9</v>
      </c>
      <c r="F1397">
        <v>9</v>
      </c>
      <c r="G1397" t="s">
        <v>1400</v>
      </c>
    </row>
    <row r="1398" spans="1:13" x14ac:dyDescent="0.35">
      <c r="A1398" s="6">
        <v>45597</v>
      </c>
      <c r="B1398" t="s">
        <v>1259</v>
      </c>
      <c r="C1398" t="s">
        <v>225</v>
      </c>
      <c r="D1398" t="s">
        <v>1715</v>
      </c>
      <c r="E1398">
        <v>14</v>
      </c>
      <c r="F1398">
        <v>14</v>
      </c>
      <c r="G1398" t="s">
        <v>35</v>
      </c>
    </row>
    <row r="1399" spans="1:13" x14ac:dyDescent="0.35">
      <c r="A1399" s="6">
        <v>45597</v>
      </c>
      <c r="B1399" t="s">
        <v>1265</v>
      </c>
      <c r="C1399" t="s">
        <v>53</v>
      </c>
      <c r="D1399">
        <v>4</v>
      </c>
      <c r="E1399">
        <v>2</v>
      </c>
      <c r="F1399">
        <v>1</v>
      </c>
      <c r="I1399" t="s">
        <v>47</v>
      </c>
      <c r="J1399" t="s">
        <v>48</v>
      </c>
      <c r="M1399" t="s">
        <v>47</v>
      </c>
    </row>
    <row r="1400" spans="1:13" x14ac:dyDescent="0.35">
      <c r="A1400" s="6">
        <v>45597</v>
      </c>
      <c r="B1400" t="s">
        <v>49</v>
      </c>
      <c r="C1400" t="s">
        <v>50</v>
      </c>
      <c r="D1400">
        <v>10</v>
      </c>
      <c r="E1400">
        <v>5</v>
      </c>
      <c r="F1400">
        <v>1</v>
      </c>
      <c r="I1400" t="s">
        <v>47</v>
      </c>
      <c r="J1400" t="s">
        <v>48</v>
      </c>
    </row>
    <row r="1401" spans="1:13" x14ac:dyDescent="0.35">
      <c r="A1401" s="6">
        <v>45597</v>
      </c>
      <c r="B1401" t="s">
        <v>507</v>
      </c>
      <c r="C1401" t="s">
        <v>59</v>
      </c>
      <c r="D1401">
        <v>2</v>
      </c>
      <c r="E1401">
        <v>25</v>
      </c>
      <c r="F1401">
        <v>2</v>
      </c>
      <c r="I1401" t="s">
        <v>47</v>
      </c>
      <c r="J1401" t="s">
        <v>48</v>
      </c>
      <c r="M1401" t="s">
        <v>47</v>
      </c>
    </row>
    <row r="1402" spans="1:13" x14ac:dyDescent="0.35">
      <c r="A1402" s="6">
        <v>45597</v>
      </c>
      <c r="B1402" t="s">
        <v>507</v>
      </c>
      <c r="C1402" t="s">
        <v>115</v>
      </c>
      <c r="D1402">
        <v>7</v>
      </c>
      <c r="E1402">
        <v>25</v>
      </c>
      <c r="F1402">
        <v>2</v>
      </c>
      <c r="I1402" t="s">
        <v>47</v>
      </c>
      <c r="J1402" t="s">
        <v>48</v>
      </c>
      <c r="M1402" t="s">
        <v>47</v>
      </c>
    </row>
    <row r="1403" spans="1:13" x14ac:dyDescent="0.35">
      <c r="A1403" s="6">
        <v>45597</v>
      </c>
      <c r="B1403" t="s">
        <v>388</v>
      </c>
      <c r="C1403" t="s">
        <v>59</v>
      </c>
      <c r="D1403" t="s">
        <v>1228</v>
      </c>
      <c r="E1403">
        <v>20</v>
      </c>
      <c r="F1403">
        <v>2</v>
      </c>
      <c r="I1403" t="s">
        <v>47</v>
      </c>
      <c r="J1403" t="s">
        <v>48</v>
      </c>
      <c r="M1403" t="s">
        <v>47</v>
      </c>
    </row>
    <row r="1404" spans="1:13" x14ac:dyDescent="0.35">
      <c r="A1404" s="6">
        <v>45597</v>
      </c>
      <c r="B1404" t="s">
        <v>388</v>
      </c>
      <c r="C1404" t="s">
        <v>59</v>
      </c>
      <c r="D1404" t="s">
        <v>1228</v>
      </c>
      <c r="E1404">
        <v>20</v>
      </c>
      <c r="F1404">
        <v>2</v>
      </c>
      <c r="I1404" t="s">
        <v>47</v>
      </c>
      <c r="J1404" t="s">
        <v>48</v>
      </c>
      <c r="M1404" t="s">
        <v>47</v>
      </c>
    </row>
    <row r="1405" spans="1:13" x14ac:dyDescent="0.35">
      <c r="A1405" s="6">
        <v>45600</v>
      </c>
      <c r="B1405" t="s">
        <v>2003</v>
      </c>
      <c r="C1405" t="s">
        <v>53</v>
      </c>
      <c r="D1405">
        <v>6</v>
      </c>
      <c r="E1405">
        <v>1</v>
      </c>
      <c r="F1405">
        <v>2</v>
      </c>
      <c r="I1405" t="s">
        <v>47</v>
      </c>
      <c r="J1405" t="s">
        <v>48</v>
      </c>
    </row>
    <row r="1406" spans="1:13" x14ac:dyDescent="0.35">
      <c r="A1406" s="6">
        <v>45601</v>
      </c>
      <c r="B1406" t="s">
        <v>2007</v>
      </c>
      <c r="C1406" t="s">
        <v>55</v>
      </c>
      <c r="D1406" t="s">
        <v>1004</v>
      </c>
      <c r="E1406">
        <v>19</v>
      </c>
      <c r="F1406">
        <v>2</v>
      </c>
      <c r="I1406" t="s">
        <v>47</v>
      </c>
      <c r="J1406" t="s">
        <v>48</v>
      </c>
    </row>
    <row r="1407" spans="1:13" x14ac:dyDescent="0.35">
      <c r="A1407" s="6">
        <v>45601</v>
      </c>
      <c r="B1407" t="s">
        <v>2007</v>
      </c>
      <c r="C1407" t="s">
        <v>55</v>
      </c>
      <c r="D1407" t="s">
        <v>1004</v>
      </c>
      <c r="E1407">
        <v>19</v>
      </c>
      <c r="F1407">
        <v>2</v>
      </c>
      <c r="I1407" t="s">
        <v>47</v>
      </c>
      <c r="J1407" t="s">
        <v>48</v>
      </c>
    </row>
    <row r="1408" spans="1:13" x14ac:dyDescent="0.35">
      <c r="A1408" s="6">
        <v>45601</v>
      </c>
      <c r="B1408" t="s">
        <v>2008</v>
      </c>
      <c r="C1408" t="s">
        <v>59</v>
      </c>
      <c r="D1408" t="s">
        <v>865</v>
      </c>
      <c r="E1408">
        <v>11</v>
      </c>
      <c r="F1408">
        <v>5</v>
      </c>
      <c r="I1408" t="s">
        <v>47</v>
      </c>
      <c r="J1408" t="s">
        <v>48</v>
      </c>
    </row>
    <row r="1409" spans="1:13" x14ac:dyDescent="0.35">
      <c r="A1409" s="6">
        <v>45601</v>
      </c>
      <c r="B1409" t="s">
        <v>2009</v>
      </c>
      <c r="C1409" t="s">
        <v>53</v>
      </c>
      <c r="D1409" t="s">
        <v>183</v>
      </c>
      <c r="E1409">
        <v>10</v>
      </c>
      <c r="F1409">
        <v>6</v>
      </c>
      <c r="I1409" t="s">
        <v>47</v>
      </c>
      <c r="J1409" t="s">
        <v>48</v>
      </c>
    </row>
    <row r="1410" spans="1:13" x14ac:dyDescent="0.35">
      <c r="A1410" s="6">
        <v>45601</v>
      </c>
      <c r="B1410" t="s">
        <v>2010</v>
      </c>
      <c r="C1410" t="s">
        <v>1266</v>
      </c>
      <c r="D1410" t="s">
        <v>1004</v>
      </c>
      <c r="E1410">
        <v>30</v>
      </c>
      <c r="F1410">
        <v>2</v>
      </c>
      <c r="I1410" t="s">
        <v>47</v>
      </c>
      <c r="J1410" t="s">
        <v>48</v>
      </c>
    </row>
    <row r="1411" spans="1:13" x14ac:dyDescent="0.35">
      <c r="A1411" s="6">
        <v>45601</v>
      </c>
      <c r="B1411" t="s">
        <v>2010</v>
      </c>
      <c r="C1411" t="s">
        <v>1266</v>
      </c>
      <c r="D1411" t="s">
        <v>1004</v>
      </c>
      <c r="E1411">
        <v>30</v>
      </c>
      <c r="F1411">
        <v>2</v>
      </c>
      <c r="I1411" t="s">
        <v>47</v>
      </c>
      <c r="J1411" t="s">
        <v>48</v>
      </c>
    </row>
    <row r="1412" spans="1:13" x14ac:dyDescent="0.35">
      <c r="A1412" s="6">
        <v>45602</v>
      </c>
      <c r="B1412" t="s">
        <v>1660</v>
      </c>
      <c r="C1412" t="s">
        <v>64</v>
      </c>
      <c r="D1412" t="s">
        <v>585</v>
      </c>
      <c r="E1412">
        <v>15</v>
      </c>
      <c r="F1412">
        <v>2</v>
      </c>
      <c r="G1412" t="s">
        <v>1299</v>
      </c>
      <c r="L1412" t="s">
        <v>47</v>
      </c>
      <c r="M1412" t="s">
        <v>47</v>
      </c>
    </row>
    <row r="1413" spans="1:13" x14ac:dyDescent="0.35">
      <c r="A1413" s="6">
        <v>45602</v>
      </c>
      <c r="B1413" t="s">
        <v>1660</v>
      </c>
      <c r="C1413" t="s">
        <v>64</v>
      </c>
      <c r="D1413" t="s">
        <v>585</v>
      </c>
      <c r="E1413">
        <v>15</v>
      </c>
      <c r="F1413">
        <v>2</v>
      </c>
      <c r="G1413" t="s">
        <v>1299</v>
      </c>
      <c r="L1413" t="s">
        <v>47</v>
      </c>
      <c r="M1413" t="s">
        <v>47</v>
      </c>
    </row>
    <row r="1414" spans="1:13" x14ac:dyDescent="0.35">
      <c r="A1414" s="6">
        <v>45602</v>
      </c>
      <c r="B1414" t="s">
        <v>1716</v>
      </c>
      <c r="C1414" t="s">
        <v>64</v>
      </c>
      <c r="D1414" t="s">
        <v>1717</v>
      </c>
      <c r="E1414">
        <v>15</v>
      </c>
      <c r="F1414">
        <v>2</v>
      </c>
      <c r="G1414" t="s">
        <v>1299</v>
      </c>
      <c r="L1414" t="s">
        <v>47</v>
      </c>
      <c r="M1414" t="s">
        <v>47</v>
      </c>
    </row>
    <row r="1415" spans="1:13" x14ac:dyDescent="0.35">
      <c r="A1415" s="6">
        <v>45602</v>
      </c>
      <c r="B1415" t="s">
        <v>1716</v>
      </c>
      <c r="C1415" t="s">
        <v>64</v>
      </c>
      <c r="D1415" t="s">
        <v>1717</v>
      </c>
      <c r="E1415">
        <v>15</v>
      </c>
      <c r="F1415">
        <v>2</v>
      </c>
      <c r="G1415" t="s">
        <v>1299</v>
      </c>
      <c r="L1415" t="s">
        <v>47</v>
      </c>
      <c r="M1415" t="s">
        <v>47</v>
      </c>
    </row>
    <row r="1416" spans="1:13" x14ac:dyDescent="0.35">
      <c r="A1416" s="6">
        <v>45602</v>
      </c>
      <c r="B1416" t="s">
        <v>905</v>
      </c>
      <c r="C1416" t="s">
        <v>55</v>
      </c>
      <c r="D1416" t="s">
        <v>1255</v>
      </c>
      <c r="E1416">
        <v>28</v>
      </c>
      <c r="F1416">
        <v>2</v>
      </c>
      <c r="I1416" t="s">
        <v>47</v>
      </c>
      <c r="J1416" t="s">
        <v>48</v>
      </c>
    </row>
    <row r="1417" spans="1:13" x14ac:dyDescent="0.35">
      <c r="A1417" s="6">
        <v>45602</v>
      </c>
      <c r="B1417" t="s">
        <v>922</v>
      </c>
      <c r="C1417" t="s">
        <v>64</v>
      </c>
      <c r="D1417" t="s">
        <v>585</v>
      </c>
      <c r="E1417">
        <v>11</v>
      </c>
      <c r="F1417">
        <v>3</v>
      </c>
      <c r="I1417" t="s">
        <v>47</v>
      </c>
      <c r="J1417" t="s">
        <v>48</v>
      </c>
      <c r="M1417" t="s">
        <v>47</v>
      </c>
    </row>
    <row r="1418" spans="1:13" x14ac:dyDescent="0.35">
      <c r="A1418" s="6">
        <v>45602</v>
      </c>
      <c r="B1418" t="s">
        <v>2011</v>
      </c>
      <c r="C1418" t="s">
        <v>64</v>
      </c>
      <c r="D1418" t="s">
        <v>585</v>
      </c>
      <c r="E1418">
        <v>14</v>
      </c>
      <c r="F1418">
        <v>2</v>
      </c>
      <c r="I1418" t="s">
        <v>47</v>
      </c>
      <c r="M1418" t="s">
        <v>47</v>
      </c>
    </row>
    <row r="1419" spans="1:13" x14ac:dyDescent="0.35">
      <c r="A1419" s="6">
        <v>45602</v>
      </c>
      <c r="B1419" t="s">
        <v>1716</v>
      </c>
      <c r="C1419" t="s">
        <v>64</v>
      </c>
      <c r="D1419" t="s">
        <v>585</v>
      </c>
      <c r="E1419">
        <v>12</v>
      </c>
      <c r="F1419">
        <v>2</v>
      </c>
      <c r="I1419" t="s">
        <v>47</v>
      </c>
      <c r="M1419" t="s">
        <v>47</v>
      </c>
    </row>
    <row r="1420" spans="1:13" x14ac:dyDescent="0.35">
      <c r="A1420" s="6">
        <v>45602</v>
      </c>
      <c r="B1420" t="s">
        <v>229</v>
      </c>
      <c r="C1420" t="s">
        <v>1266</v>
      </c>
      <c r="D1420" t="s">
        <v>1278</v>
      </c>
      <c r="E1420">
        <v>20</v>
      </c>
      <c r="F1420">
        <v>2</v>
      </c>
      <c r="I1420" t="s">
        <v>47</v>
      </c>
      <c r="J1420" t="s">
        <v>48</v>
      </c>
    </row>
    <row r="1421" spans="1:13" x14ac:dyDescent="0.35">
      <c r="A1421" s="6">
        <v>45602</v>
      </c>
      <c r="B1421" t="s">
        <v>229</v>
      </c>
      <c r="C1421" t="s">
        <v>1266</v>
      </c>
      <c r="D1421" t="s">
        <v>1278</v>
      </c>
      <c r="E1421">
        <v>20</v>
      </c>
      <c r="F1421">
        <v>2</v>
      </c>
      <c r="I1421" t="s">
        <v>47</v>
      </c>
      <c r="J1421" t="s">
        <v>48</v>
      </c>
    </row>
    <row r="1422" spans="1:13" x14ac:dyDescent="0.35">
      <c r="A1422" s="6">
        <v>45602</v>
      </c>
      <c r="B1422" t="s">
        <v>367</v>
      </c>
      <c r="C1422" t="s">
        <v>55</v>
      </c>
      <c r="D1422" t="s">
        <v>1254</v>
      </c>
      <c r="E1422">
        <v>30</v>
      </c>
      <c r="F1422">
        <v>2</v>
      </c>
      <c r="I1422" t="s">
        <v>47</v>
      </c>
      <c r="J1422" t="s">
        <v>48</v>
      </c>
    </row>
    <row r="1423" spans="1:13" x14ac:dyDescent="0.35">
      <c r="A1423" s="6">
        <v>45602</v>
      </c>
      <c r="B1423" t="s">
        <v>367</v>
      </c>
      <c r="C1423" t="s">
        <v>55</v>
      </c>
      <c r="D1423" t="s">
        <v>1254</v>
      </c>
      <c r="E1423">
        <v>30</v>
      </c>
      <c r="F1423">
        <v>2</v>
      </c>
      <c r="I1423" t="s">
        <v>47</v>
      </c>
      <c r="J1423" t="s">
        <v>48</v>
      </c>
    </row>
    <row r="1424" spans="1:13" x14ac:dyDescent="0.35">
      <c r="A1424" s="6">
        <v>45602</v>
      </c>
      <c r="B1424" t="s">
        <v>1793</v>
      </c>
      <c r="C1424" t="s">
        <v>55</v>
      </c>
      <c r="E1424">
        <v>20</v>
      </c>
      <c r="F1424">
        <v>2</v>
      </c>
      <c r="I1424" t="s">
        <v>47</v>
      </c>
      <c r="J1424" t="s">
        <v>48</v>
      </c>
      <c r="M1424" t="s">
        <v>47</v>
      </c>
    </row>
    <row r="1425" spans="1:13" x14ac:dyDescent="0.35">
      <c r="A1425" s="6">
        <v>45602</v>
      </c>
      <c r="B1425" t="s">
        <v>1793</v>
      </c>
      <c r="C1425" t="s">
        <v>55</v>
      </c>
      <c r="E1425">
        <v>20</v>
      </c>
      <c r="F1425">
        <v>2</v>
      </c>
      <c r="I1425" t="s">
        <v>47</v>
      </c>
      <c r="J1425" t="s">
        <v>48</v>
      </c>
      <c r="M1425" t="s">
        <v>47</v>
      </c>
    </row>
    <row r="1426" spans="1:13" x14ac:dyDescent="0.35">
      <c r="A1426" s="6">
        <v>45602</v>
      </c>
      <c r="B1426" t="s">
        <v>1793</v>
      </c>
      <c r="C1426" t="s">
        <v>55</v>
      </c>
      <c r="E1426">
        <v>20</v>
      </c>
      <c r="F1426">
        <v>2</v>
      </c>
      <c r="I1426" t="s">
        <v>47</v>
      </c>
      <c r="J1426" t="s">
        <v>48</v>
      </c>
      <c r="M1426" t="s">
        <v>47</v>
      </c>
    </row>
    <row r="1427" spans="1:13" x14ac:dyDescent="0.35">
      <c r="A1427" s="6">
        <v>45602</v>
      </c>
      <c r="B1427" t="s">
        <v>1793</v>
      </c>
      <c r="C1427" t="s">
        <v>55</v>
      </c>
      <c r="E1427">
        <v>20</v>
      </c>
      <c r="F1427">
        <v>2</v>
      </c>
      <c r="I1427" t="s">
        <v>47</v>
      </c>
      <c r="J1427" t="s">
        <v>48</v>
      </c>
      <c r="M1427" t="s">
        <v>47</v>
      </c>
    </row>
    <row r="1428" spans="1:13" x14ac:dyDescent="0.35">
      <c r="A1428" s="6">
        <v>45602</v>
      </c>
      <c r="B1428" t="s">
        <v>2012</v>
      </c>
      <c r="C1428" t="s">
        <v>55</v>
      </c>
      <c r="D1428" t="s">
        <v>930</v>
      </c>
      <c r="E1428">
        <v>8</v>
      </c>
      <c r="F1428">
        <v>2</v>
      </c>
      <c r="I1428" t="s">
        <v>47</v>
      </c>
      <c r="J1428" t="s">
        <v>48</v>
      </c>
      <c r="M1428" t="s">
        <v>47</v>
      </c>
    </row>
    <row r="1429" spans="1:13" x14ac:dyDescent="0.35">
      <c r="A1429" s="6">
        <v>45603</v>
      </c>
      <c r="B1429" t="s">
        <v>982</v>
      </c>
      <c r="C1429" t="s">
        <v>53</v>
      </c>
      <c r="D1429">
        <v>5</v>
      </c>
      <c r="E1429">
        <v>21</v>
      </c>
      <c r="F1429">
        <v>1</v>
      </c>
      <c r="G1429" t="s">
        <v>35</v>
      </c>
    </row>
    <row r="1430" spans="1:13" x14ac:dyDescent="0.35">
      <c r="A1430" s="6">
        <v>45603</v>
      </c>
      <c r="B1430" t="s">
        <v>1350</v>
      </c>
      <c r="C1430" t="s">
        <v>55</v>
      </c>
      <c r="D1430" t="s">
        <v>930</v>
      </c>
      <c r="E1430">
        <v>22</v>
      </c>
      <c r="F1430">
        <v>2</v>
      </c>
      <c r="I1430" t="s">
        <v>47</v>
      </c>
      <c r="J1430" t="s">
        <v>48</v>
      </c>
      <c r="M1430" t="s">
        <v>47</v>
      </c>
    </row>
    <row r="1431" spans="1:13" x14ac:dyDescent="0.35">
      <c r="A1431" s="6">
        <v>45603</v>
      </c>
      <c r="B1431" t="s">
        <v>61</v>
      </c>
      <c r="C1431" t="s">
        <v>55</v>
      </c>
      <c r="D1431" t="s">
        <v>1309</v>
      </c>
      <c r="E1431">
        <v>14</v>
      </c>
      <c r="F1431">
        <v>2</v>
      </c>
      <c r="H1431" t="s">
        <v>47</v>
      </c>
      <c r="M1431" t="s">
        <v>47</v>
      </c>
    </row>
    <row r="1432" spans="1:13" x14ac:dyDescent="0.35">
      <c r="A1432" s="6">
        <v>45603</v>
      </c>
      <c r="B1432" t="s">
        <v>374</v>
      </c>
      <c r="C1432" t="s">
        <v>115</v>
      </c>
      <c r="D1432">
        <v>9</v>
      </c>
      <c r="E1432">
        <v>2</v>
      </c>
      <c r="F1432">
        <v>1</v>
      </c>
      <c r="I1432" t="s">
        <v>47</v>
      </c>
      <c r="J1432" t="s">
        <v>48</v>
      </c>
      <c r="M1432" t="s">
        <v>47</v>
      </c>
    </row>
    <row r="1433" spans="1:13" x14ac:dyDescent="0.35">
      <c r="A1433" s="6">
        <v>45603</v>
      </c>
      <c r="B1433" t="s">
        <v>967</v>
      </c>
      <c r="C1433" t="s">
        <v>55</v>
      </c>
      <c r="D1433" t="s">
        <v>62</v>
      </c>
      <c r="E1433">
        <v>16</v>
      </c>
      <c r="F1433">
        <v>2</v>
      </c>
      <c r="I1433" t="s">
        <v>47</v>
      </c>
      <c r="J1433" t="s">
        <v>48</v>
      </c>
    </row>
    <row r="1434" spans="1:13" x14ac:dyDescent="0.35">
      <c r="A1434" s="6">
        <v>45603</v>
      </c>
      <c r="B1434" t="s">
        <v>61</v>
      </c>
      <c r="C1434" t="s">
        <v>55</v>
      </c>
      <c r="D1434" t="s">
        <v>62</v>
      </c>
      <c r="E1434">
        <v>10</v>
      </c>
      <c r="F1434">
        <v>1</v>
      </c>
      <c r="I1434" t="s">
        <v>47</v>
      </c>
      <c r="J1434" t="s">
        <v>48</v>
      </c>
      <c r="M1434" t="s">
        <v>47</v>
      </c>
    </row>
    <row r="1435" spans="1:13" x14ac:dyDescent="0.35">
      <c r="A1435" s="6">
        <v>45604</v>
      </c>
      <c r="B1435" t="s">
        <v>1718</v>
      </c>
      <c r="C1435" t="s">
        <v>115</v>
      </c>
      <c r="D1435">
        <v>9</v>
      </c>
      <c r="E1435">
        <v>21</v>
      </c>
      <c r="F1435">
        <v>1</v>
      </c>
      <c r="G1435" t="s">
        <v>1709</v>
      </c>
      <c r="M1435" t="s">
        <v>47</v>
      </c>
    </row>
    <row r="1436" spans="1:13" x14ac:dyDescent="0.35">
      <c r="A1436" s="6">
        <v>45604</v>
      </c>
      <c r="B1436" t="s">
        <v>875</v>
      </c>
      <c r="C1436" t="s">
        <v>121</v>
      </c>
      <c r="D1436">
        <v>2</v>
      </c>
      <c r="E1436">
        <v>25</v>
      </c>
      <c r="F1436">
        <v>1</v>
      </c>
      <c r="G1436" t="s">
        <v>1400</v>
      </c>
    </row>
    <row r="1437" spans="1:13" x14ac:dyDescent="0.35">
      <c r="A1437" s="6">
        <v>45604</v>
      </c>
      <c r="B1437" t="s">
        <v>875</v>
      </c>
      <c r="C1437" t="s">
        <v>121</v>
      </c>
      <c r="D1437">
        <v>3</v>
      </c>
      <c r="E1437">
        <v>22</v>
      </c>
      <c r="F1437">
        <v>1</v>
      </c>
      <c r="G1437" t="s">
        <v>1400</v>
      </c>
    </row>
    <row r="1438" spans="1:13" x14ac:dyDescent="0.35">
      <c r="A1438" s="6">
        <v>45604</v>
      </c>
      <c r="B1438" t="s">
        <v>962</v>
      </c>
      <c r="C1438" t="s">
        <v>53</v>
      </c>
      <c r="D1438">
        <v>5</v>
      </c>
      <c r="E1438">
        <v>11</v>
      </c>
      <c r="F1438">
        <v>1</v>
      </c>
      <c r="I1438" t="s">
        <v>47</v>
      </c>
      <c r="J1438" t="s">
        <v>48</v>
      </c>
    </row>
    <row r="1439" spans="1:13" x14ac:dyDescent="0.35">
      <c r="A1439" s="6">
        <v>45604</v>
      </c>
      <c r="B1439" t="s">
        <v>1718</v>
      </c>
      <c r="C1439" t="s">
        <v>115</v>
      </c>
      <c r="D1439">
        <v>9</v>
      </c>
      <c r="E1439">
        <v>17</v>
      </c>
      <c r="F1439">
        <v>1</v>
      </c>
      <c r="I1439" t="s">
        <v>47</v>
      </c>
      <c r="J1439" t="s">
        <v>48</v>
      </c>
      <c r="M1439" t="s">
        <v>47</v>
      </c>
    </row>
    <row r="1440" spans="1:13" x14ac:dyDescent="0.35">
      <c r="A1440" s="6">
        <v>45607</v>
      </c>
      <c r="B1440" t="s">
        <v>409</v>
      </c>
      <c r="C1440" t="s">
        <v>115</v>
      </c>
      <c r="D1440">
        <v>9</v>
      </c>
      <c r="E1440">
        <v>21</v>
      </c>
      <c r="F1440">
        <v>2</v>
      </c>
      <c r="G1440" t="s">
        <v>34</v>
      </c>
      <c r="L1440" t="s">
        <v>47</v>
      </c>
      <c r="M1440" t="s">
        <v>47</v>
      </c>
    </row>
    <row r="1441" spans="1:13" x14ac:dyDescent="0.35">
      <c r="A1441" s="6">
        <v>45607</v>
      </c>
      <c r="B1441" t="s">
        <v>409</v>
      </c>
      <c r="C1441" t="s">
        <v>284</v>
      </c>
      <c r="D1441">
        <v>3</v>
      </c>
      <c r="E1441">
        <v>21</v>
      </c>
      <c r="F1441">
        <v>2</v>
      </c>
      <c r="G1441" t="s">
        <v>34</v>
      </c>
    </row>
    <row r="1442" spans="1:13" x14ac:dyDescent="0.35">
      <c r="A1442" s="6">
        <v>45607</v>
      </c>
      <c r="B1442" t="s">
        <v>2002</v>
      </c>
      <c r="C1442" t="s">
        <v>64</v>
      </c>
      <c r="D1442" t="s">
        <v>585</v>
      </c>
      <c r="E1442">
        <v>12</v>
      </c>
      <c r="F1442">
        <v>2</v>
      </c>
      <c r="I1442" t="s">
        <v>47</v>
      </c>
      <c r="J1442" t="s">
        <v>48</v>
      </c>
      <c r="M1442" t="s">
        <v>47</v>
      </c>
    </row>
    <row r="1443" spans="1:13" x14ac:dyDescent="0.35">
      <c r="A1443" s="6">
        <v>45607</v>
      </c>
      <c r="B1443" t="s">
        <v>347</v>
      </c>
      <c r="C1443" t="s">
        <v>53</v>
      </c>
      <c r="D1443" t="s">
        <v>370</v>
      </c>
      <c r="E1443">
        <v>7</v>
      </c>
      <c r="F1443">
        <v>4</v>
      </c>
      <c r="I1443" t="s">
        <v>47</v>
      </c>
      <c r="J1443" t="s">
        <v>48</v>
      </c>
      <c r="M1443" t="s">
        <v>47</v>
      </c>
    </row>
    <row r="1444" spans="1:13" x14ac:dyDescent="0.35">
      <c r="A1444" s="6">
        <v>45607</v>
      </c>
      <c r="B1444" t="s">
        <v>238</v>
      </c>
      <c r="C1444" t="s">
        <v>115</v>
      </c>
      <c r="D1444">
        <v>7</v>
      </c>
      <c r="E1444">
        <v>25</v>
      </c>
      <c r="F1444">
        <v>2</v>
      </c>
      <c r="I1444" t="s">
        <v>47</v>
      </c>
      <c r="J1444" t="s">
        <v>481</v>
      </c>
      <c r="M1444" t="s">
        <v>47</v>
      </c>
    </row>
    <row r="1445" spans="1:13" x14ac:dyDescent="0.35">
      <c r="A1445" s="6">
        <v>45607</v>
      </c>
      <c r="B1445" t="s">
        <v>347</v>
      </c>
      <c r="C1445" t="s">
        <v>115</v>
      </c>
      <c r="D1445">
        <v>8</v>
      </c>
      <c r="E1445">
        <v>23</v>
      </c>
      <c r="F1445">
        <v>2</v>
      </c>
      <c r="I1445" t="s">
        <v>47</v>
      </c>
      <c r="J1445" t="s">
        <v>48</v>
      </c>
      <c r="M1445" t="s">
        <v>47</v>
      </c>
    </row>
    <row r="1446" spans="1:13" x14ac:dyDescent="0.35">
      <c r="A1446" s="6">
        <v>45607</v>
      </c>
      <c r="B1446" t="s">
        <v>347</v>
      </c>
      <c r="C1446" t="s">
        <v>115</v>
      </c>
      <c r="D1446">
        <v>8</v>
      </c>
      <c r="E1446">
        <v>23</v>
      </c>
      <c r="F1446">
        <v>2</v>
      </c>
      <c r="I1446" t="s">
        <v>47</v>
      </c>
      <c r="J1446" t="s">
        <v>48</v>
      </c>
      <c r="M1446" t="s">
        <v>47</v>
      </c>
    </row>
    <row r="1447" spans="1:13" x14ac:dyDescent="0.35">
      <c r="A1447" s="6">
        <v>45607</v>
      </c>
      <c r="B1447" t="s">
        <v>1942</v>
      </c>
      <c r="C1447" t="s">
        <v>55</v>
      </c>
      <c r="D1447" t="s">
        <v>1254</v>
      </c>
      <c r="E1447">
        <v>23</v>
      </c>
      <c r="F1447">
        <v>1</v>
      </c>
      <c r="I1447" t="s">
        <v>47</v>
      </c>
      <c r="J1447" t="s">
        <v>705</v>
      </c>
      <c r="M1447" t="s">
        <v>47</v>
      </c>
    </row>
    <row r="1448" spans="1:13" x14ac:dyDescent="0.35">
      <c r="A1448" s="6">
        <v>45608</v>
      </c>
      <c r="B1448" t="s">
        <v>1345</v>
      </c>
      <c r="C1448" t="s">
        <v>1266</v>
      </c>
      <c r="D1448" t="s">
        <v>1278</v>
      </c>
      <c r="E1448">
        <v>8</v>
      </c>
      <c r="F1448">
        <v>1</v>
      </c>
      <c r="G1448" t="s">
        <v>97</v>
      </c>
      <c r="M1448" t="s">
        <v>47</v>
      </c>
    </row>
    <row r="1449" spans="1:13" x14ac:dyDescent="0.35">
      <c r="A1449" s="6">
        <v>45608</v>
      </c>
      <c r="B1449" t="s">
        <v>495</v>
      </c>
      <c r="C1449" t="s">
        <v>115</v>
      </c>
      <c r="D1449" t="s">
        <v>334</v>
      </c>
      <c r="E1449">
        <v>7</v>
      </c>
      <c r="F1449">
        <v>1</v>
      </c>
      <c r="G1449" t="s">
        <v>828</v>
      </c>
      <c r="K1449" t="s">
        <v>47</v>
      </c>
      <c r="L1449" t="s">
        <v>47</v>
      </c>
      <c r="M1449" t="s">
        <v>47</v>
      </c>
    </row>
    <row r="1450" spans="1:13" x14ac:dyDescent="0.35">
      <c r="A1450" s="6">
        <v>45609</v>
      </c>
      <c r="B1450" t="s">
        <v>171</v>
      </c>
      <c r="C1450" t="s">
        <v>1266</v>
      </c>
      <c r="D1450" t="s">
        <v>1236</v>
      </c>
      <c r="E1450">
        <v>20</v>
      </c>
      <c r="F1450">
        <v>1</v>
      </c>
      <c r="G1450" t="s">
        <v>97</v>
      </c>
      <c r="M1450" t="s">
        <v>47</v>
      </c>
    </row>
    <row r="1451" spans="1:13" x14ac:dyDescent="0.35">
      <c r="A1451" s="6">
        <v>45610</v>
      </c>
      <c r="B1451" t="s">
        <v>1021</v>
      </c>
      <c r="C1451" t="s">
        <v>53</v>
      </c>
      <c r="D1451" t="s">
        <v>1247</v>
      </c>
      <c r="E1451">
        <v>7</v>
      </c>
      <c r="F1451">
        <v>3</v>
      </c>
      <c r="G1451" t="s">
        <v>1333</v>
      </c>
      <c r="K1451" t="s">
        <v>47</v>
      </c>
    </row>
    <row r="1452" spans="1:13" x14ac:dyDescent="0.35">
      <c r="A1452" s="6">
        <v>45610</v>
      </c>
      <c r="B1452" t="s">
        <v>1818</v>
      </c>
      <c r="C1452" t="s">
        <v>1266</v>
      </c>
      <c r="D1452" t="s">
        <v>1278</v>
      </c>
      <c r="E1452">
        <v>22</v>
      </c>
      <c r="F1452">
        <v>1</v>
      </c>
      <c r="I1452" t="s">
        <v>47</v>
      </c>
      <c r="J1452" t="s">
        <v>48</v>
      </c>
    </row>
    <row r="1453" spans="1:13" x14ac:dyDescent="0.35">
      <c r="A1453" s="6">
        <v>45611</v>
      </c>
      <c r="B1453" t="s">
        <v>58</v>
      </c>
      <c r="C1453" t="s">
        <v>53</v>
      </c>
      <c r="D1453">
        <v>3</v>
      </c>
      <c r="E1453">
        <v>26</v>
      </c>
      <c r="F1453">
        <v>2</v>
      </c>
      <c r="G1453" t="s">
        <v>34</v>
      </c>
      <c r="L1453" t="s">
        <v>47</v>
      </c>
      <c r="M1453" t="s">
        <v>47</v>
      </c>
    </row>
    <row r="1454" spans="1:13" x14ac:dyDescent="0.35">
      <c r="A1454" s="6">
        <v>45611</v>
      </c>
      <c r="B1454" t="s">
        <v>1719</v>
      </c>
      <c r="C1454" t="s">
        <v>53</v>
      </c>
      <c r="D1454">
        <v>6</v>
      </c>
      <c r="E1454">
        <v>24</v>
      </c>
      <c r="F1454">
        <v>2</v>
      </c>
      <c r="G1454" t="s">
        <v>35</v>
      </c>
    </row>
    <row r="1455" spans="1:13" x14ac:dyDescent="0.35">
      <c r="A1455" s="6">
        <v>45611</v>
      </c>
      <c r="B1455" t="s">
        <v>392</v>
      </c>
      <c r="C1455" t="s">
        <v>1266</v>
      </c>
      <c r="D1455" t="s">
        <v>392</v>
      </c>
      <c r="E1455">
        <v>10</v>
      </c>
      <c r="F1455">
        <v>2</v>
      </c>
      <c r="I1455" t="s">
        <v>47</v>
      </c>
      <c r="J1455" t="s">
        <v>48</v>
      </c>
      <c r="M1455" t="s">
        <v>47</v>
      </c>
    </row>
    <row r="1456" spans="1:13" x14ac:dyDescent="0.35">
      <c r="A1456" s="6">
        <v>45611</v>
      </c>
      <c r="B1456" t="s">
        <v>1758</v>
      </c>
      <c r="C1456" t="s">
        <v>64</v>
      </c>
      <c r="D1456" t="s">
        <v>596</v>
      </c>
      <c r="E1456">
        <v>9</v>
      </c>
      <c r="F1456">
        <v>2</v>
      </c>
      <c r="I1456" t="s">
        <v>47</v>
      </c>
      <c r="J1456" t="s">
        <v>48</v>
      </c>
      <c r="M1456" t="s">
        <v>47</v>
      </c>
    </row>
    <row r="1457" spans="1:13" x14ac:dyDescent="0.35">
      <c r="A1457" s="6">
        <v>45611</v>
      </c>
      <c r="B1457" t="s">
        <v>1759</v>
      </c>
      <c r="C1457" t="s">
        <v>115</v>
      </c>
      <c r="D1457">
        <v>8</v>
      </c>
      <c r="E1457">
        <v>20</v>
      </c>
      <c r="F1457">
        <v>3</v>
      </c>
      <c r="I1457" t="s">
        <v>47</v>
      </c>
      <c r="J1457" t="s">
        <v>48</v>
      </c>
    </row>
    <row r="1458" spans="1:13" x14ac:dyDescent="0.35">
      <c r="A1458" s="6">
        <v>45611</v>
      </c>
      <c r="B1458" t="s">
        <v>238</v>
      </c>
      <c r="C1458" t="s">
        <v>115</v>
      </c>
      <c r="D1458">
        <v>9</v>
      </c>
      <c r="E1458">
        <v>23</v>
      </c>
      <c r="F1458">
        <v>1</v>
      </c>
      <c r="I1458" t="s">
        <v>47</v>
      </c>
      <c r="J1458" t="s">
        <v>481</v>
      </c>
      <c r="M1458" t="s">
        <v>47</v>
      </c>
    </row>
    <row r="1459" spans="1:13" x14ac:dyDescent="0.35">
      <c r="A1459" s="6">
        <v>45611</v>
      </c>
      <c r="B1459" t="s">
        <v>1760</v>
      </c>
      <c r="C1459" t="s">
        <v>1266</v>
      </c>
      <c r="D1459" t="s">
        <v>392</v>
      </c>
      <c r="E1459">
        <v>5</v>
      </c>
      <c r="F1459">
        <v>1</v>
      </c>
      <c r="I1459" t="s">
        <v>47</v>
      </c>
      <c r="J1459" t="s">
        <v>48</v>
      </c>
    </row>
    <row r="1460" spans="1:13" x14ac:dyDescent="0.35">
      <c r="A1460" s="6">
        <v>45611</v>
      </c>
      <c r="B1460" t="s">
        <v>303</v>
      </c>
      <c r="C1460" t="s">
        <v>55</v>
      </c>
      <c r="D1460" t="s">
        <v>1254</v>
      </c>
      <c r="E1460">
        <v>28</v>
      </c>
      <c r="F1460">
        <v>1</v>
      </c>
      <c r="I1460" t="s">
        <v>47</v>
      </c>
      <c r="J1460" t="s">
        <v>48</v>
      </c>
    </row>
    <row r="1461" spans="1:13" x14ac:dyDescent="0.35">
      <c r="A1461" s="6">
        <v>45611</v>
      </c>
      <c r="B1461" t="s">
        <v>303</v>
      </c>
      <c r="C1461" t="s">
        <v>55</v>
      </c>
      <c r="D1461" t="s">
        <v>1254</v>
      </c>
      <c r="E1461">
        <v>26</v>
      </c>
      <c r="F1461">
        <v>2</v>
      </c>
      <c r="I1461" t="s">
        <v>47</v>
      </c>
      <c r="J1461" t="s">
        <v>48</v>
      </c>
    </row>
    <row r="1462" spans="1:13" x14ac:dyDescent="0.35">
      <c r="A1462" s="6">
        <v>45611</v>
      </c>
      <c r="B1462" t="s">
        <v>58</v>
      </c>
      <c r="C1462" t="s">
        <v>59</v>
      </c>
      <c r="D1462">
        <v>3</v>
      </c>
      <c r="E1462">
        <v>24</v>
      </c>
      <c r="F1462">
        <v>2</v>
      </c>
      <c r="I1462" t="s">
        <v>47</v>
      </c>
      <c r="J1462" t="s">
        <v>48</v>
      </c>
      <c r="M1462" t="s">
        <v>47</v>
      </c>
    </row>
    <row r="1463" spans="1:13" x14ac:dyDescent="0.35">
      <c r="A1463" s="6">
        <v>45611</v>
      </c>
      <c r="B1463" t="s">
        <v>1639</v>
      </c>
      <c r="C1463" t="s">
        <v>53</v>
      </c>
      <c r="D1463">
        <v>4</v>
      </c>
      <c r="E1463">
        <v>17</v>
      </c>
      <c r="F1463">
        <v>2</v>
      </c>
      <c r="G1463" t="s">
        <v>1250</v>
      </c>
      <c r="L1463" t="s">
        <v>47</v>
      </c>
      <c r="M1463" t="s">
        <v>47</v>
      </c>
    </row>
    <row r="1464" spans="1:13" x14ac:dyDescent="0.35">
      <c r="A1464" s="6">
        <v>45611</v>
      </c>
      <c r="B1464" t="s">
        <v>1639</v>
      </c>
      <c r="C1464" t="s">
        <v>53</v>
      </c>
      <c r="D1464">
        <v>4</v>
      </c>
      <c r="E1464">
        <v>17</v>
      </c>
      <c r="F1464">
        <v>2</v>
      </c>
      <c r="G1464" t="s">
        <v>1250</v>
      </c>
      <c r="L1464" t="s">
        <v>47</v>
      </c>
      <c r="M1464" t="s">
        <v>47</v>
      </c>
    </row>
    <row r="1465" spans="1:13" x14ac:dyDescent="0.35">
      <c r="A1465" s="6">
        <v>45611</v>
      </c>
      <c r="B1465" t="s">
        <v>1639</v>
      </c>
      <c r="C1465" t="s">
        <v>53</v>
      </c>
      <c r="D1465">
        <v>4</v>
      </c>
      <c r="E1465">
        <v>17</v>
      </c>
      <c r="F1465">
        <v>2</v>
      </c>
      <c r="G1465" t="s">
        <v>1250</v>
      </c>
      <c r="L1465" t="s">
        <v>47</v>
      </c>
      <c r="M1465" t="s">
        <v>47</v>
      </c>
    </row>
    <row r="1466" spans="1:13" x14ac:dyDescent="0.35">
      <c r="A1466" s="6">
        <v>45613</v>
      </c>
      <c r="B1466" t="s">
        <v>608</v>
      </c>
      <c r="C1466" t="s">
        <v>74</v>
      </c>
      <c r="D1466">
        <v>10</v>
      </c>
      <c r="E1466">
        <v>14</v>
      </c>
      <c r="F1466">
        <v>4</v>
      </c>
      <c r="I1466" t="s">
        <v>47</v>
      </c>
      <c r="J1466" t="s">
        <v>48</v>
      </c>
    </row>
    <row r="1467" spans="1:13" x14ac:dyDescent="0.35">
      <c r="A1467" s="6">
        <v>45614</v>
      </c>
      <c r="B1467" t="s">
        <v>391</v>
      </c>
      <c r="C1467" t="s">
        <v>55</v>
      </c>
      <c r="D1467" t="s">
        <v>392</v>
      </c>
      <c r="E1467">
        <v>29</v>
      </c>
      <c r="F1467">
        <v>4</v>
      </c>
      <c r="I1467" t="s">
        <v>47</v>
      </c>
      <c r="J1467" t="s">
        <v>48</v>
      </c>
    </row>
    <row r="1468" spans="1:13" x14ac:dyDescent="0.35">
      <c r="A1468" s="6">
        <v>45614</v>
      </c>
      <c r="B1468" t="s">
        <v>1801</v>
      </c>
      <c r="C1468" t="s">
        <v>115</v>
      </c>
      <c r="D1468" t="s">
        <v>1247</v>
      </c>
      <c r="E1468">
        <v>25</v>
      </c>
      <c r="F1468">
        <v>8</v>
      </c>
      <c r="I1468" t="s">
        <v>47</v>
      </c>
      <c r="J1468" t="s">
        <v>48</v>
      </c>
      <c r="K1468" t="s">
        <v>47</v>
      </c>
    </row>
    <row r="1469" spans="1:13" x14ac:dyDescent="0.35">
      <c r="A1469" s="6">
        <v>45614</v>
      </c>
      <c r="B1469" t="s">
        <v>555</v>
      </c>
      <c r="C1469" t="s">
        <v>74</v>
      </c>
      <c r="D1469">
        <v>10</v>
      </c>
      <c r="E1469">
        <v>27</v>
      </c>
      <c r="F1469">
        <v>4</v>
      </c>
      <c r="I1469" t="s">
        <v>47</v>
      </c>
      <c r="J1469" t="s">
        <v>48</v>
      </c>
    </row>
    <row r="1470" spans="1:13" x14ac:dyDescent="0.35">
      <c r="A1470" s="6">
        <v>45614</v>
      </c>
      <c r="B1470" t="s">
        <v>1793</v>
      </c>
      <c r="C1470" t="s">
        <v>1266</v>
      </c>
      <c r="D1470" t="s">
        <v>1236</v>
      </c>
      <c r="E1470">
        <v>19</v>
      </c>
      <c r="F1470">
        <v>1</v>
      </c>
      <c r="I1470" t="s">
        <v>47</v>
      </c>
      <c r="J1470" t="s">
        <v>360</v>
      </c>
      <c r="M1470" t="s">
        <v>47</v>
      </c>
    </row>
    <row r="1471" spans="1:13" x14ac:dyDescent="0.35">
      <c r="A1471" s="6">
        <v>45614</v>
      </c>
      <c r="B1471" t="s">
        <v>1793</v>
      </c>
      <c r="C1471" t="s">
        <v>1266</v>
      </c>
      <c r="D1471" t="s">
        <v>1236</v>
      </c>
      <c r="E1471">
        <v>19</v>
      </c>
      <c r="F1471">
        <v>1</v>
      </c>
      <c r="I1471" t="s">
        <v>47</v>
      </c>
      <c r="J1471" t="s">
        <v>360</v>
      </c>
      <c r="M1471" t="s">
        <v>47</v>
      </c>
    </row>
    <row r="1472" spans="1:13" x14ac:dyDescent="0.35">
      <c r="A1472" s="6">
        <v>45614</v>
      </c>
      <c r="B1472" t="s">
        <v>212</v>
      </c>
      <c r="C1472" t="s">
        <v>55</v>
      </c>
      <c r="D1472" t="s">
        <v>1004</v>
      </c>
      <c r="E1472">
        <v>19</v>
      </c>
      <c r="F1472">
        <v>1</v>
      </c>
      <c r="I1472" t="s">
        <v>47</v>
      </c>
      <c r="J1472" t="s">
        <v>1802</v>
      </c>
      <c r="M1472" t="s">
        <v>47</v>
      </c>
    </row>
    <row r="1473" spans="1:13" x14ac:dyDescent="0.35">
      <c r="A1473" s="6">
        <v>45614</v>
      </c>
      <c r="B1473" t="s">
        <v>1805</v>
      </c>
      <c r="C1473" t="s">
        <v>1266</v>
      </c>
      <c r="D1473" t="s">
        <v>822</v>
      </c>
      <c r="E1473">
        <v>9</v>
      </c>
      <c r="F1473">
        <v>4</v>
      </c>
      <c r="I1473" t="s">
        <v>47</v>
      </c>
      <c r="J1473" t="s">
        <v>48</v>
      </c>
    </row>
    <row r="1474" spans="1:13" x14ac:dyDescent="0.35">
      <c r="A1474" s="6">
        <v>45614</v>
      </c>
      <c r="B1474" t="s">
        <v>247</v>
      </c>
      <c r="C1474" t="s">
        <v>53</v>
      </c>
      <c r="D1474">
        <v>5</v>
      </c>
      <c r="E1474">
        <v>23</v>
      </c>
      <c r="F1474">
        <v>2</v>
      </c>
      <c r="I1474" t="s">
        <v>47</v>
      </c>
      <c r="J1474" t="s">
        <v>48</v>
      </c>
      <c r="M1474" t="s">
        <v>47</v>
      </c>
    </row>
    <row r="1475" spans="1:13" x14ac:dyDescent="0.35">
      <c r="A1475" s="6">
        <v>45614</v>
      </c>
      <c r="B1475" t="s">
        <v>247</v>
      </c>
      <c r="C1475" t="s">
        <v>53</v>
      </c>
      <c r="D1475">
        <v>5</v>
      </c>
      <c r="E1475">
        <v>23</v>
      </c>
      <c r="F1475">
        <v>2</v>
      </c>
      <c r="I1475" t="s">
        <v>47</v>
      </c>
      <c r="J1475" t="s">
        <v>48</v>
      </c>
      <c r="M1475" t="s">
        <v>47</v>
      </c>
    </row>
    <row r="1476" spans="1:13" x14ac:dyDescent="0.35">
      <c r="A1476" s="6">
        <v>45614</v>
      </c>
      <c r="B1476" t="s">
        <v>247</v>
      </c>
      <c r="C1476" t="s">
        <v>53</v>
      </c>
      <c r="D1476">
        <v>5</v>
      </c>
      <c r="E1476">
        <v>23</v>
      </c>
      <c r="F1476">
        <v>2</v>
      </c>
      <c r="I1476" t="s">
        <v>47</v>
      </c>
      <c r="J1476" t="s">
        <v>48</v>
      </c>
      <c r="M1476" t="s">
        <v>47</v>
      </c>
    </row>
    <row r="1477" spans="1:13" x14ac:dyDescent="0.35">
      <c r="A1477" s="6">
        <v>45614</v>
      </c>
      <c r="B1477" t="s">
        <v>247</v>
      </c>
      <c r="C1477" t="s">
        <v>53</v>
      </c>
      <c r="D1477" t="s">
        <v>200</v>
      </c>
      <c r="E1477">
        <v>13</v>
      </c>
      <c r="F1477">
        <v>2</v>
      </c>
      <c r="I1477" t="s">
        <v>47</v>
      </c>
      <c r="J1477" t="s">
        <v>48</v>
      </c>
      <c r="M1477" t="s">
        <v>47</v>
      </c>
    </row>
    <row r="1478" spans="1:13" x14ac:dyDescent="0.35">
      <c r="A1478" s="6">
        <v>45614</v>
      </c>
      <c r="B1478" t="s">
        <v>1806</v>
      </c>
      <c r="C1478" t="s">
        <v>55</v>
      </c>
      <c r="D1478" t="s">
        <v>1309</v>
      </c>
      <c r="E1478">
        <v>29</v>
      </c>
      <c r="F1478">
        <v>2</v>
      </c>
      <c r="I1478" t="s">
        <v>47</v>
      </c>
      <c r="J1478" t="s">
        <v>450</v>
      </c>
    </row>
    <row r="1479" spans="1:13" x14ac:dyDescent="0.35">
      <c r="A1479" s="6">
        <v>45614</v>
      </c>
      <c r="B1479" t="s">
        <v>1807</v>
      </c>
      <c r="C1479" t="s">
        <v>64</v>
      </c>
      <c r="D1479" t="s">
        <v>585</v>
      </c>
      <c r="E1479">
        <v>16</v>
      </c>
      <c r="F1479">
        <v>3</v>
      </c>
      <c r="I1479" t="s">
        <v>47</v>
      </c>
      <c r="J1479" t="s">
        <v>48</v>
      </c>
      <c r="M1479" t="s">
        <v>47</v>
      </c>
    </row>
    <row r="1480" spans="1:13" x14ac:dyDescent="0.35">
      <c r="A1480" s="6">
        <v>45615</v>
      </c>
      <c r="B1480" t="s">
        <v>391</v>
      </c>
      <c r="C1480" t="s">
        <v>55</v>
      </c>
      <c r="D1480" t="s">
        <v>392</v>
      </c>
      <c r="E1480">
        <v>15</v>
      </c>
      <c r="F1480">
        <v>2</v>
      </c>
      <c r="G1480" t="s">
        <v>1720</v>
      </c>
    </row>
    <row r="1481" spans="1:13" x14ac:dyDescent="0.35">
      <c r="A1481" s="6">
        <v>45615</v>
      </c>
      <c r="B1481" t="s">
        <v>391</v>
      </c>
      <c r="C1481" t="s">
        <v>55</v>
      </c>
      <c r="D1481" t="s">
        <v>392</v>
      </c>
      <c r="E1481">
        <v>15</v>
      </c>
      <c r="F1481">
        <v>2</v>
      </c>
      <c r="G1481" t="s">
        <v>1720</v>
      </c>
    </row>
    <row r="1482" spans="1:13" x14ac:dyDescent="0.35">
      <c r="A1482" s="6">
        <v>45615</v>
      </c>
      <c r="B1482" t="s">
        <v>49</v>
      </c>
      <c r="C1482" t="s">
        <v>284</v>
      </c>
      <c r="D1482">
        <v>4</v>
      </c>
      <c r="E1482">
        <v>14</v>
      </c>
      <c r="F1482">
        <v>2</v>
      </c>
      <c r="G1482" t="s">
        <v>827</v>
      </c>
    </row>
    <row r="1483" spans="1:13" x14ac:dyDescent="0.35">
      <c r="A1483" s="6">
        <v>45615</v>
      </c>
      <c r="B1483" t="s">
        <v>1721</v>
      </c>
      <c r="C1483" t="s">
        <v>1266</v>
      </c>
      <c r="D1483" t="s">
        <v>1722</v>
      </c>
      <c r="E1483">
        <v>10</v>
      </c>
      <c r="F1483">
        <v>1</v>
      </c>
      <c r="G1483" t="s">
        <v>97</v>
      </c>
      <c r="M1483" t="s">
        <v>47</v>
      </c>
    </row>
    <row r="1484" spans="1:13" x14ac:dyDescent="0.35">
      <c r="A1484" s="6">
        <v>45615</v>
      </c>
      <c r="B1484" t="s">
        <v>1723</v>
      </c>
      <c r="C1484" t="s">
        <v>53</v>
      </c>
      <c r="D1484">
        <v>5</v>
      </c>
      <c r="E1484">
        <v>20</v>
      </c>
      <c r="F1484">
        <v>2</v>
      </c>
      <c r="G1484" t="s">
        <v>827</v>
      </c>
      <c r="L1484" t="s">
        <v>47</v>
      </c>
      <c r="M1484" t="s">
        <v>47</v>
      </c>
    </row>
    <row r="1485" spans="1:13" x14ac:dyDescent="0.35">
      <c r="A1485" s="6">
        <v>45615</v>
      </c>
      <c r="B1485" t="s">
        <v>1542</v>
      </c>
      <c r="C1485" t="s">
        <v>53</v>
      </c>
      <c r="D1485">
        <v>3</v>
      </c>
      <c r="E1485">
        <v>27</v>
      </c>
      <c r="F1485">
        <v>2</v>
      </c>
      <c r="G1485" t="s">
        <v>827</v>
      </c>
      <c r="L1485" t="s">
        <v>47</v>
      </c>
      <c r="M1485" t="s">
        <v>47</v>
      </c>
    </row>
    <row r="1486" spans="1:13" x14ac:dyDescent="0.35">
      <c r="A1486" s="6">
        <v>45615</v>
      </c>
      <c r="B1486" t="s">
        <v>1484</v>
      </c>
      <c r="C1486" t="s">
        <v>64</v>
      </c>
      <c r="D1486" t="s">
        <v>118</v>
      </c>
      <c r="E1486">
        <v>4</v>
      </c>
      <c r="F1486">
        <v>6</v>
      </c>
      <c r="I1486" t="s">
        <v>47</v>
      </c>
      <c r="J1486" t="s">
        <v>48</v>
      </c>
      <c r="M1486" t="s">
        <v>47</v>
      </c>
    </row>
    <row r="1487" spans="1:13" x14ac:dyDescent="0.35">
      <c r="A1487" s="6">
        <v>45615</v>
      </c>
      <c r="B1487" t="s">
        <v>1542</v>
      </c>
      <c r="C1487" t="s">
        <v>59</v>
      </c>
      <c r="D1487">
        <v>3</v>
      </c>
      <c r="E1487">
        <v>25</v>
      </c>
      <c r="F1487">
        <v>2</v>
      </c>
      <c r="I1487" t="s">
        <v>47</v>
      </c>
      <c r="J1487" t="s">
        <v>48</v>
      </c>
      <c r="M1487" t="s">
        <v>47</v>
      </c>
    </row>
    <row r="1488" spans="1:13" x14ac:dyDescent="0.35">
      <c r="A1488" s="6">
        <v>45615</v>
      </c>
      <c r="B1488" t="s">
        <v>477</v>
      </c>
      <c r="C1488" t="s">
        <v>53</v>
      </c>
      <c r="D1488">
        <v>4</v>
      </c>
      <c r="E1488">
        <v>15</v>
      </c>
      <c r="F1488">
        <v>3</v>
      </c>
      <c r="I1488" t="s">
        <v>47</v>
      </c>
      <c r="J1488" t="s">
        <v>48</v>
      </c>
    </row>
    <row r="1489" spans="1:13" x14ac:dyDescent="0.35">
      <c r="A1489" s="6">
        <v>45615</v>
      </c>
      <c r="B1489" t="s">
        <v>215</v>
      </c>
      <c r="C1489" t="s">
        <v>115</v>
      </c>
      <c r="D1489" t="s">
        <v>1714</v>
      </c>
      <c r="E1489">
        <v>4</v>
      </c>
      <c r="F1489">
        <v>2</v>
      </c>
      <c r="I1489" t="s">
        <v>47</v>
      </c>
      <c r="J1489" t="s">
        <v>48</v>
      </c>
    </row>
    <row r="1490" spans="1:13" x14ac:dyDescent="0.35">
      <c r="A1490" s="6">
        <v>45615</v>
      </c>
      <c r="B1490" t="s">
        <v>1770</v>
      </c>
      <c r="C1490" t="s">
        <v>55</v>
      </c>
      <c r="D1490" t="s">
        <v>1262</v>
      </c>
      <c r="E1490">
        <v>19</v>
      </c>
      <c r="F1490">
        <v>1</v>
      </c>
      <c r="I1490" t="s">
        <v>47</v>
      </c>
      <c r="J1490" t="s">
        <v>48</v>
      </c>
      <c r="M1490" t="s">
        <v>47</v>
      </c>
    </row>
    <row r="1491" spans="1:13" x14ac:dyDescent="0.35">
      <c r="A1491" s="6">
        <v>45615</v>
      </c>
      <c r="B1491" t="s">
        <v>212</v>
      </c>
      <c r="C1491" t="s">
        <v>55</v>
      </c>
      <c r="D1491" t="s">
        <v>1004</v>
      </c>
      <c r="E1491">
        <v>10</v>
      </c>
      <c r="F1491">
        <v>1</v>
      </c>
      <c r="I1491" t="s">
        <v>47</v>
      </c>
      <c r="J1491" t="s">
        <v>48</v>
      </c>
      <c r="M1491" t="s">
        <v>47</v>
      </c>
    </row>
    <row r="1492" spans="1:13" x14ac:dyDescent="0.35">
      <c r="A1492" s="6">
        <v>45615</v>
      </c>
      <c r="B1492" t="s">
        <v>70</v>
      </c>
      <c r="C1492" t="s">
        <v>59</v>
      </c>
      <c r="D1492">
        <v>1</v>
      </c>
      <c r="E1492">
        <v>22</v>
      </c>
      <c r="F1492">
        <v>2</v>
      </c>
      <c r="I1492" t="s">
        <v>47</v>
      </c>
      <c r="J1492" t="s">
        <v>48</v>
      </c>
      <c r="M1492" t="s">
        <v>47</v>
      </c>
    </row>
    <row r="1493" spans="1:13" x14ac:dyDescent="0.35">
      <c r="A1493" s="6">
        <v>45615</v>
      </c>
      <c r="B1493" t="s">
        <v>70</v>
      </c>
      <c r="C1493" t="s">
        <v>59</v>
      </c>
      <c r="D1493">
        <v>1</v>
      </c>
      <c r="E1493">
        <v>22</v>
      </c>
      <c r="F1493">
        <v>2</v>
      </c>
      <c r="I1493" t="s">
        <v>47</v>
      </c>
      <c r="J1493" t="s">
        <v>48</v>
      </c>
      <c r="M1493" t="s">
        <v>47</v>
      </c>
    </row>
    <row r="1494" spans="1:13" x14ac:dyDescent="0.35">
      <c r="A1494" s="6">
        <v>45615</v>
      </c>
      <c r="B1494" t="s">
        <v>1771</v>
      </c>
      <c r="C1494" t="s">
        <v>59</v>
      </c>
      <c r="D1494">
        <v>3</v>
      </c>
      <c r="E1494">
        <v>6</v>
      </c>
      <c r="F1494">
        <v>2</v>
      </c>
      <c r="I1494" t="s">
        <v>47</v>
      </c>
      <c r="J1494" t="s">
        <v>48</v>
      </c>
    </row>
    <row r="1495" spans="1:13" x14ac:dyDescent="0.35">
      <c r="A1495" s="6">
        <v>45615</v>
      </c>
      <c r="B1495" t="s">
        <v>1259</v>
      </c>
      <c r="C1495" t="s">
        <v>225</v>
      </c>
      <c r="D1495">
        <v>1</v>
      </c>
      <c r="E1495">
        <v>1</v>
      </c>
      <c r="F1495">
        <v>1</v>
      </c>
      <c r="I1495" t="s">
        <v>47</v>
      </c>
      <c r="J1495" t="s">
        <v>48</v>
      </c>
      <c r="M1495" t="s">
        <v>47</v>
      </c>
    </row>
    <row r="1496" spans="1:13" x14ac:dyDescent="0.35">
      <c r="A1496" s="6">
        <v>45615</v>
      </c>
      <c r="B1496" t="s">
        <v>789</v>
      </c>
      <c r="C1496" t="s">
        <v>64</v>
      </c>
      <c r="D1496" t="s">
        <v>585</v>
      </c>
      <c r="E1496">
        <v>9</v>
      </c>
      <c r="F1496">
        <v>3</v>
      </c>
      <c r="I1496" t="s">
        <v>47</v>
      </c>
      <c r="J1496" t="s">
        <v>48</v>
      </c>
      <c r="M1496" t="s">
        <v>47</v>
      </c>
    </row>
    <row r="1497" spans="1:13" x14ac:dyDescent="0.35">
      <c r="A1497" s="6">
        <v>45616</v>
      </c>
      <c r="B1497" t="s">
        <v>456</v>
      </c>
      <c r="C1497" t="s">
        <v>64</v>
      </c>
      <c r="D1497" t="s">
        <v>585</v>
      </c>
      <c r="E1497">
        <v>15</v>
      </c>
      <c r="F1497">
        <v>3</v>
      </c>
      <c r="I1497" t="s">
        <v>47</v>
      </c>
      <c r="J1497" t="s">
        <v>48</v>
      </c>
      <c r="M1497" t="s">
        <v>47</v>
      </c>
    </row>
    <row r="1498" spans="1:13" x14ac:dyDescent="0.35">
      <c r="A1498" s="6">
        <v>45616</v>
      </c>
      <c r="B1498" t="s">
        <v>748</v>
      </c>
      <c r="C1498" t="s">
        <v>55</v>
      </c>
      <c r="D1498" t="s">
        <v>1435</v>
      </c>
      <c r="E1498">
        <v>26</v>
      </c>
      <c r="F1498">
        <v>1</v>
      </c>
      <c r="I1498" t="s">
        <v>47</v>
      </c>
      <c r="J1498" t="s">
        <v>705</v>
      </c>
    </row>
    <row r="1499" spans="1:13" x14ac:dyDescent="0.35">
      <c r="A1499" s="6">
        <v>45616</v>
      </c>
      <c r="B1499" t="s">
        <v>748</v>
      </c>
      <c r="C1499" t="s">
        <v>55</v>
      </c>
      <c r="D1499" t="s">
        <v>1435</v>
      </c>
      <c r="E1499">
        <v>26</v>
      </c>
      <c r="F1499">
        <v>1</v>
      </c>
      <c r="I1499" t="s">
        <v>47</v>
      </c>
      <c r="J1499" t="s">
        <v>705</v>
      </c>
    </row>
    <row r="1500" spans="1:13" x14ac:dyDescent="0.35">
      <c r="A1500" s="6">
        <v>45616</v>
      </c>
      <c r="B1500" t="s">
        <v>748</v>
      </c>
      <c r="C1500" t="s">
        <v>55</v>
      </c>
      <c r="D1500" t="s">
        <v>1435</v>
      </c>
      <c r="E1500">
        <v>26</v>
      </c>
      <c r="F1500">
        <v>1</v>
      </c>
      <c r="I1500" t="s">
        <v>47</v>
      </c>
      <c r="J1500" t="s">
        <v>705</v>
      </c>
    </row>
    <row r="1501" spans="1:13" x14ac:dyDescent="0.35">
      <c r="A1501" s="6">
        <v>45616</v>
      </c>
      <c r="B1501" t="s">
        <v>748</v>
      </c>
      <c r="C1501" t="s">
        <v>55</v>
      </c>
      <c r="D1501" t="s">
        <v>1435</v>
      </c>
      <c r="E1501">
        <v>26</v>
      </c>
      <c r="F1501">
        <v>1</v>
      </c>
      <c r="I1501" t="s">
        <v>47</v>
      </c>
      <c r="J1501" t="s">
        <v>705</v>
      </c>
    </row>
    <row r="1502" spans="1:13" x14ac:dyDescent="0.35">
      <c r="A1502" s="6">
        <v>45616</v>
      </c>
      <c r="B1502" t="s">
        <v>748</v>
      </c>
      <c r="C1502" t="s">
        <v>55</v>
      </c>
      <c r="D1502" t="s">
        <v>1435</v>
      </c>
      <c r="E1502">
        <v>26</v>
      </c>
      <c r="F1502">
        <v>1</v>
      </c>
      <c r="I1502" t="s">
        <v>47</v>
      </c>
      <c r="J1502" t="s">
        <v>705</v>
      </c>
    </row>
    <row r="1503" spans="1:13" x14ac:dyDescent="0.35">
      <c r="A1503" s="6">
        <v>45616</v>
      </c>
      <c r="B1503" t="s">
        <v>743</v>
      </c>
      <c r="C1503" t="s">
        <v>53</v>
      </c>
      <c r="D1503" s="11" t="s">
        <v>1769</v>
      </c>
      <c r="E1503">
        <v>20</v>
      </c>
      <c r="F1503">
        <v>2</v>
      </c>
      <c r="I1503" t="s">
        <v>47</v>
      </c>
    </row>
    <row r="1504" spans="1:13" x14ac:dyDescent="0.35">
      <c r="A1504" s="6">
        <v>45616</v>
      </c>
      <c r="B1504" t="s">
        <v>743</v>
      </c>
      <c r="C1504" t="s">
        <v>53</v>
      </c>
      <c r="D1504" s="11" t="s">
        <v>1769</v>
      </c>
      <c r="E1504">
        <v>20</v>
      </c>
      <c r="F1504">
        <v>2</v>
      </c>
      <c r="I1504" t="s">
        <v>47</v>
      </c>
    </row>
    <row r="1505" spans="1:13" x14ac:dyDescent="0.35">
      <c r="A1505" s="6">
        <v>45616</v>
      </c>
      <c r="B1505" t="s">
        <v>743</v>
      </c>
      <c r="C1505" t="s">
        <v>53</v>
      </c>
      <c r="D1505" s="11" t="s">
        <v>1769</v>
      </c>
      <c r="E1505">
        <v>20</v>
      </c>
      <c r="F1505">
        <v>2</v>
      </c>
      <c r="I1505" t="s">
        <v>47</v>
      </c>
    </row>
    <row r="1506" spans="1:13" x14ac:dyDescent="0.35">
      <c r="A1506" s="6">
        <v>45616</v>
      </c>
      <c r="B1506" t="s">
        <v>1617</v>
      </c>
      <c r="C1506" t="s">
        <v>55</v>
      </c>
      <c r="D1506" t="s">
        <v>158</v>
      </c>
      <c r="E1506">
        <v>6</v>
      </c>
      <c r="F1506">
        <v>1</v>
      </c>
      <c r="I1506" t="s">
        <v>47</v>
      </c>
      <c r="J1506" t="s">
        <v>48</v>
      </c>
      <c r="M1506" t="s">
        <v>47</v>
      </c>
    </row>
    <row r="1507" spans="1:13" x14ac:dyDescent="0.35">
      <c r="A1507" s="6">
        <v>45616</v>
      </c>
      <c r="B1507" t="s">
        <v>1766</v>
      </c>
      <c r="C1507" t="s">
        <v>59</v>
      </c>
      <c r="D1507">
        <v>1</v>
      </c>
      <c r="E1507">
        <v>25</v>
      </c>
      <c r="F1507">
        <v>2</v>
      </c>
      <c r="I1507" t="s">
        <v>47</v>
      </c>
      <c r="J1507" t="s">
        <v>48</v>
      </c>
      <c r="M1507" t="s">
        <v>47</v>
      </c>
    </row>
    <row r="1508" spans="1:13" x14ac:dyDescent="0.35">
      <c r="A1508" s="6">
        <v>45616</v>
      </c>
      <c r="B1508" t="s">
        <v>1766</v>
      </c>
      <c r="C1508" t="s">
        <v>59</v>
      </c>
      <c r="D1508">
        <v>1</v>
      </c>
      <c r="E1508">
        <v>25</v>
      </c>
      <c r="F1508">
        <v>2</v>
      </c>
      <c r="I1508" t="s">
        <v>47</v>
      </c>
      <c r="J1508" t="s">
        <v>48</v>
      </c>
      <c r="M1508" t="s">
        <v>47</v>
      </c>
    </row>
    <row r="1509" spans="1:13" x14ac:dyDescent="0.35">
      <c r="A1509" s="6">
        <v>45616</v>
      </c>
      <c r="B1509" t="s">
        <v>862</v>
      </c>
      <c r="C1509" t="s">
        <v>64</v>
      </c>
      <c r="D1509" t="s">
        <v>564</v>
      </c>
      <c r="E1509">
        <v>2</v>
      </c>
      <c r="F1509">
        <v>1</v>
      </c>
      <c r="I1509" t="s">
        <v>47</v>
      </c>
      <c r="J1509" t="s">
        <v>48</v>
      </c>
      <c r="M1509" t="s">
        <v>47</v>
      </c>
    </row>
    <row r="1510" spans="1:13" x14ac:dyDescent="0.35">
      <c r="A1510" s="6">
        <v>45616</v>
      </c>
      <c r="B1510" t="s">
        <v>1767</v>
      </c>
      <c r="C1510" t="s">
        <v>64</v>
      </c>
      <c r="D1510" t="s">
        <v>585</v>
      </c>
      <c r="E1510">
        <v>5</v>
      </c>
      <c r="F1510">
        <v>2</v>
      </c>
      <c r="I1510" t="s">
        <v>47</v>
      </c>
      <c r="J1510" t="s">
        <v>48</v>
      </c>
      <c r="M1510" t="s">
        <v>47</v>
      </c>
    </row>
    <row r="1511" spans="1:13" x14ac:dyDescent="0.35">
      <c r="A1511" s="6">
        <v>45616</v>
      </c>
      <c r="B1511" t="s">
        <v>1391</v>
      </c>
      <c r="C1511" t="s">
        <v>64</v>
      </c>
      <c r="D1511" t="s">
        <v>585</v>
      </c>
      <c r="E1511">
        <v>12</v>
      </c>
      <c r="F1511">
        <v>3</v>
      </c>
      <c r="I1511" t="s">
        <v>47</v>
      </c>
      <c r="J1511" t="s">
        <v>48</v>
      </c>
      <c r="M1511" t="s">
        <v>47</v>
      </c>
    </row>
    <row r="1512" spans="1:13" x14ac:dyDescent="0.35">
      <c r="A1512" s="6">
        <v>45616</v>
      </c>
      <c r="B1512" t="s">
        <v>1242</v>
      </c>
      <c r="C1512" t="s">
        <v>64</v>
      </c>
      <c r="D1512" t="s">
        <v>585</v>
      </c>
      <c r="E1512">
        <v>20</v>
      </c>
      <c r="F1512">
        <v>3</v>
      </c>
      <c r="I1512" t="s">
        <v>47</v>
      </c>
      <c r="J1512" t="s">
        <v>48</v>
      </c>
    </row>
    <row r="1513" spans="1:13" x14ac:dyDescent="0.35">
      <c r="A1513" s="6">
        <v>45616</v>
      </c>
      <c r="B1513" t="s">
        <v>1242</v>
      </c>
      <c r="C1513" t="s">
        <v>64</v>
      </c>
      <c r="D1513" t="s">
        <v>585</v>
      </c>
      <c r="E1513">
        <v>20</v>
      </c>
      <c r="F1513">
        <v>3</v>
      </c>
      <c r="I1513" t="s">
        <v>47</v>
      </c>
      <c r="J1513" t="s">
        <v>48</v>
      </c>
    </row>
    <row r="1514" spans="1:13" x14ac:dyDescent="0.35">
      <c r="A1514" s="6">
        <v>45616</v>
      </c>
      <c r="B1514" t="s">
        <v>1284</v>
      </c>
      <c r="C1514" t="s">
        <v>115</v>
      </c>
      <c r="D1514">
        <v>7</v>
      </c>
      <c r="E1514">
        <v>16</v>
      </c>
      <c r="F1514">
        <v>1</v>
      </c>
      <c r="I1514" t="s">
        <v>47</v>
      </c>
      <c r="J1514" t="s">
        <v>450</v>
      </c>
      <c r="M1514" t="s">
        <v>47</v>
      </c>
    </row>
    <row r="1515" spans="1:13" x14ac:dyDescent="0.35">
      <c r="A1515" s="6">
        <v>45616</v>
      </c>
      <c r="B1515" t="s">
        <v>1768</v>
      </c>
      <c r="C1515" t="s">
        <v>115</v>
      </c>
      <c r="D1515" s="11" t="s">
        <v>334</v>
      </c>
      <c r="E1515">
        <v>16</v>
      </c>
      <c r="F1515">
        <v>1</v>
      </c>
      <c r="I1515" t="s">
        <v>47</v>
      </c>
      <c r="J1515" t="s">
        <v>48</v>
      </c>
      <c r="M1515" t="s">
        <v>47</v>
      </c>
    </row>
    <row r="1516" spans="1:13" x14ac:dyDescent="0.35">
      <c r="A1516" s="6">
        <v>45616</v>
      </c>
      <c r="B1516" t="s">
        <v>1259</v>
      </c>
      <c r="C1516" t="s">
        <v>225</v>
      </c>
      <c r="D1516">
        <v>1</v>
      </c>
      <c r="E1516">
        <v>1</v>
      </c>
      <c r="F1516">
        <v>1</v>
      </c>
      <c r="I1516" t="s">
        <v>47</v>
      </c>
      <c r="J1516" t="s">
        <v>48</v>
      </c>
    </row>
    <row r="1517" spans="1:13" x14ac:dyDescent="0.35">
      <c r="A1517" s="6">
        <v>45616</v>
      </c>
      <c r="B1517" t="s">
        <v>58</v>
      </c>
      <c r="C1517" t="s">
        <v>59</v>
      </c>
      <c r="D1517">
        <v>1</v>
      </c>
      <c r="E1517">
        <v>25</v>
      </c>
      <c r="F1517">
        <v>2</v>
      </c>
      <c r="I1517" t="s">
        <v>47</v>
      </c>
      <c r="J1517" t="s">
        <v>48</v>
      </c>
      <c r="M1517" t="s">
        <v>47</v>
      </c>
    </row>
    <row r="1518" spans="1:13" x14ac:dyDescent="0.35">
      <c r="A1518" s="6">
        <v>45617</v>
      </c>
      <c r="B1518" t="s">
        <v>1724</v>
      </c>
      <c r="C1518" t="s">
        <v>121</v>
      </c>
      <c r="D1518" t="s">
        <v>1546</v>
      </c>
      <c r="E1518">
        <v>22</v>
      </c>
      <c r="F1518">
        <v>3</v>
      </c>
      <c r="G1518" t="s">
        <v>1725</v>
      </c>
    </row>
    <row r="1519" spans="1:13" x14ac:dyDescent="0.35">
      <c r="A1519" s="6">
        <v>45617</v>
      </c>
      <c r="B1519" t="s">
        <v>1724</v>
      </c>
      <c r="C1519" t="s">
        <v>121</v>
      </c>
      <c r="D1519" t="s">
        <v>1715</v>
      </c>
      <c r="E1519">
        <v>22</v>
      </c>
      <c r="F1519">
        <v>3</v>
      </c>
      <c r="G1519" t="s">
        <v>827</v>
      </c>
    </row>
    <row r="1520" spans="1:13" x14ac:dyDescent="0.35">
      <c r="A1520" s="6">
        <v>45617</v>
      </c>
      <c r="B1520" t="s">
        <v>1724</v>
      </c>
      <c r="C1520" t="s">
        <v>121</v>
      </c>
      <c r="D1520" t="s">
        <v>1714</v>
      </c>
      <c r="E1520">
        <v>22</v>
      </c>
      <c r="F1520">
        <v>3</v>
      </c>
      <c r="G1520" t="s">
        <v>1720</v>
      </c>
    </row>
    <row r="1521" spans="1:13" x14ac:dyDescent="0.35">
      <c r="A1521" s="6">
        <v>45617</v>
      </c>
      <c r="B1521" t="s">
        <v>456</v>
      </c>
      <c r="C1521" t="s">
        <v>64</v>
      </c>
      <c r="D1521" t="s">
        <v>585</v>
      </c>
      <c r="E1521">
        <v>15</v>
      </c>
      <c r="F1521">
        <v>3</v>
      </c>
      <c r="G1521" t="s">
        <v>1725</v>
      </c>
    </row>
    <row r="1522" spans="1:13" x14ac:dyDescent="0.35">
      <c r="A1522" s="6">
        <v>45617</v>
      </c>
      <c r="B1522" t="s">
        <v>966</v>
      </c>
      <c r="C1522" t="s">
        <v>55</v>
      </c>
      <c r="D1522" t="s">
        <v>1254</v>
      </c>
      <c r="E1522">
        <v>29</v>
      </c>
      <c r="F1522">
        <v>3</v>
      </c>
      <c r="G1522" t="s">
        <v>1336</v>
      </c>
    </row>
    <row r="1523" spans="1:13" x14ac:dyDescent="0.35">
      <c r="A1523" s="6">
        <v>45617</v>
      </c>
      <c r="B1523" t="s">
        <v>1726</v>
      </c>
      <c r="C1523" t="s">
        <v>1266</v>
      </c>
      <c r="D1523" t="s">
        <v>149</v>
      </c>
      <c r="E1523">
        <v>18</v>
      </c>
      <c r="F1523">
        <v>2</v>
      </c>
      <c r="G1523" t="s">
        <v>1720</v>
      </c>
    </row>
    <row r="1524" spans="1:13" x14ac:dyDescent="0.35">
      <c r="A1524" s="6">
        <v>45617</v>
      </c>
      <c r="B1524" t="s">
        <v>1726</v>
      </c>
      <c r="C1524" t="s">
        <v>1266</v>
      </c>
      <c r="D1524" t="s">
        <v>149</v>
      </c>
      <c r="E1524">
        <v>18</v>
      </c>
      <c r="F1524">
        <v>2</v>
      </c>
      <c r="G1524" t="s">
        <v>1720</v>
      </c>
    </row>
    <row r="1525" spans="1:13" x14ac:dyDescent="0.35">
      <c r="A1525" s="6">
        <v>45617</v>
      </c>
      <c r="B1525" t="s">
        <v>967</v>
      </c>
      <c r="C1525" t="s">
        <v>55</v>
      </c>
      <c r="D1525" t="s">
        <v>1309</v>
      </c>
      <c r="E1525">
        <v>22</v>
      </c>
      <c r="F1525">
        <v>2</v>
      </c>
      <c r="I1525" t="s">
        <v>47</v>
      </c>
      <c r="J1525" t="s">
        <v>48</v>
      </c>
    </row>
    <row r="1526" spans="1:13" x14ac:dyDescent="0.35">
      <c r="A1526" s="6">
        <v>45617</v>
      </c>
      <c r="B1526" t="s">
        <v>1761</v>
      </c>
      <c r="C1526" t="s">
        <v>55</v>
      </c>
      <c r="D1526" t="s">
        <v>62</v>
      </c>
      <c r="E1526">
        <v>19</v>
      </c>
      <c r="F1526">
        <v>2</v>
      </c>
      <c r="I1526" t="s">
        <v>47</v>
      </c>
      <c r="J1526" t="s">
        <v>48</v>
      </c>
      <c r="M1526" t="s">
        <v>47</v>
      </c>
    </row>
    <row r="1527" spans="1:13" x14ac:dyDescent="0.35">
      <c r="A1527" s="6">
        <v>45617</v>
      </c>
      <c r="B1527" t="s">
        <v>1761</v>
      </c>
      <c r="C1527" t="s">
        <v>55</v>
      </c>
      <c r="D1527" t="s">
        <v>62</v>
      </c>
      <c r="E1527">
        <v>19</v>
      </c>
      <c r="F1527">
        <v>2</v>
      </c>
      <c r="I1527" t="s">
        <v>47</v>
      </c>
      <c r="J1527" t="s">
        <v>48</v>
      </c>
      <c r="M1527" t="s">
        <v>47</v>
      </c>
    </row>
    <row r="1528" spans="1:13" x14ac:dyDescent="0.35">
      <c r="A1528" s="6">
        <v>45617</v>
      </c>
      <c r="B1528" t="s">
        <v>357</v>
      </c>
      <c r="C1528" t="s">
        <v>55</v>
      </c>
      <c r="D1528" t="s">
        <v>1254</v>
      </c>
      <c r="E1528">
        <v>30</v>
      </c>
      <c r="F1528">
        <v>2</v>
      </c>
      <c r="I1528" t="s">
        <v>47</v>
      </c>
      <c r="J1528" t="s">
        <v>481</v>
      </c>
      <c r="M1528" t="s">
        <v>47</v>
      </c>
    </row>
    <row r="1529" spans="1:13" x14ac:dyDescent="0.35">
      <c r="A1529" s="6">
        <v>45617</v>
      </c>
      <c r="B1529" t="s">
        <v>983</v>
      </c>
      <c r="C1529" t="s">
        <v>55</v>
      </c>
      <c r="D1529" t="s">
        <v>1254</v>
      </c>
      <c r="E1529">
        <v>21</v>
      </c>
      <c r="F1529">
        <v>1</v>
      </c>
      <c r="I1529" t="s">
        <v>47</v>
      </c>
      <c r="J1529" t="s">
        <v>48</v>
      </c>
    </row>
    <row r="1530" spans="1:13" x14ac:dyDescent="0.35">
      <c r="A1530" s="6">
        <v>45617</v>
      </c>
      <c r="B1530" t="s">
        <v>983</v>
      </c>
      <c r="C1530" t="s">
        <v>55</v>
      </c>
      <c r="D1530" t="s">
        <v>1254</v>
      </c>
      <c r="E1530">
        <v>21</v>
      </c>
      <c r="F1530">
        <v>1</v>
      </c>
      <c r="I1530" t="s">
        <v>47</v>
      </c>
      <c r="J1530" t="s">
        <v>48</v>
      </c>
    </row>
    <row r="1531" spans="1:13" x14ac:dyDescent="0.35">
      <c r="A1531" s="6">
        <v>45617</v>
      </c>
      <c r="B1531" t="s">
        <v>983</v>
      </c>
      <c r="C1531" t="s">
        <v>55</v>
      </c>
      <c r="D1531" t="s">
        <v>1254</v>
      </c>
      <c r="E1531">
        <v>21</v>
      </c>
      <c r="F1531">
        <v>1</v>
      </c>
      <c r="I1531" t="s">
        <v>47</v>
      </c>
      <c r="J1531" t="s">
        <v>48</v>
      </c>
    </row>
    <row r="1532" spans="1:13" x14ac:dyDescent="0.35">
      <c r="A1532" s="6">
        <v>45617</v>
      </c>
      <c r="B1532" t="s">
        <v>983</v>
      </c>
      <c r="C1532" t="s">
        <v>55</v>
      </c>
      <c r="D1532" t="s">
        <v>1254</v>
      </c>
      <c r="E1532">
        <v>21</v>
      </c>
      <c r="F1532">
        <v>1</v>
      </c>
      <c r="I1532" t="s">
        <v>47</v>
      </c>
      <c r="J1532" t="s">
        <v>48</v>
      </c>
    </row>
    <row r="1533" spans="1:13" x14ac:dyDescent="0.35">
      <c r="A1533" s="6">
        <v>45617</v>
      </c>
      <c r="B1533" t="s">
        <v>1762</v>
      </c>
      <c r="C1533" t="s">
        <v>115</v>
      </c>
      <c r="D1533">
        <v>7</v>
      </c>
      <c r="E1533">
        <v>22</v>
      </c>
      <c r="F1533">
        <v>2</v>
      </c>
      <c r="I1533" t="s">
        <v>47</v>
      </c>
      <c r="J1533" t="s">
        <v>48</v>
      </c>
    </row>
    <row r="1534" spans="1:13" x14ac:dyDescent="0.35">
      <c r="A1534" s="6">
        <v>45617</v>
      </c>
      <c r="B1534" t="s">
        <v>1762</v>
      </c>
      <c r="C1534" t="s">
        <v>115</v>
      </c>
      <c r="D1534">
        <v>7</v>
      </c>
      <c r="E1534">
        <v>22</v>
      </c>
      <c r="F1534">
        <v>2</v>
      </c>
      <c r="I1534" t="s">
        <v>47</v>
      </c>
      <c r="J1534" t="s">
        <v>48</v>
      </c>
    </row>
    <row r="1535" spans="1:13" x14ac:dyDescent="0.35">
      <c r="A1535" s="6">
        <v>45617</v>
      </c>
      <c r="B1535" t="s">
        <v>1762</v>
      </c>
      <c r="C1535" t="s">
        <v>115</v>
      </c>
      <c r="D1535">
        <v>7</v>
      </c>
      <c r="E1535">
        <v>22</v>
      </c>
      <c r="F1535">
        <v>2</v>
      </c>
      <c r="I1535" t="s">
        <v>47</v>
      </c>
      <c r="J1535" t="s">
        <v>48</v>
      </c>
    </row>
    <row r="1536" spans="1:13" x14ac:dyDescent="0.35">
      <c r="A1536" s="6">
        <v>45617</v>
      </c>
      <c r="B1536" t="s">
        <v>1762</v>
      </c>
      <c r="C1536" t="s">
        <v>115</v>
      </c>
      <c r="D1536">
        <v>7</v>
      </c>
      <c r="E1536">
        <v>22</v>
      </c>
      <c r="F1536">
        <v>2</v>
      </c>
      <c r="I1536" t="s">
        <v>47</v>
      </c>
      <c r="J1536" t="s">
        <v>48</v>
      </c>
    </row>
    <row r="1537" spans="1:13" x14ac:dyDescent="0.35">
      <c r="A1537" s="6">
        <v>45617</v>
      </c>
      <c r="B1537" t="s">
        <v>951</v>
      </c>
      <c r="C1537" t="s">
        <v>1266</v>
      </c>
      <c r="D1537" t="s">
        <v>392</v>
      </c>
      <c r="E1537">
        <v>22</v>
      </c>
      <c r="F1537">
        <v>6</v>
      </c>
      <c r="I1537" t="s">
        <v>47</v>
      </c>
      <c r="J1537" t="s">
        <v>48</v>
      </c>
    </row>
    <row r="1538" spans="1:13" x14ac:dyDescent="0.35">
      <c r="A1538" s="6">
        <v>45617</v>
      </c>
      <c r="B1538" t="s">
        <v>1763</v>
      </c>
      <c r="C1538" t="s">
        <v>1266</v>
      </c>
      <c r="D1538" t="s">
        <v>158</v>
      </c>
      <c r="E1538">
        <v>15</v>
      </c>
      <c r="F1538">
        <v>2</v>
      </c>
      <c r="I1538" t="s">
        <v>47</v>
      </c>
      <c r="J1538" t="s">
        <v>48</v>
      </c>
      <c r="M1538" t="s">
        <v>47</v>
      </c>
    </row>
    <row r="1539" spans="1:13" x14ac:dyDescent="0.35">
      <c r="A1539" s="6">
        <v>45617</v>
      </c>
      <c r="B1539" t="s">
        <v>788</v>
      </c>
      <c r="C1539" t="s">
        <v>59</v>
      </c>
      <c r="D1539">
        <v>1</v>
      </c>
      <c r="E1539">
        <v>11</v>
      </c>
      <c r="F1539">
        <v>3</v>
      </c>
      <c r="I1539" t="s">
        <v>47</v>
      </c>
      <c r="J1539" t="s">
        <v>48</v>
      </c>
    </row>
    <row r="1540" spans="1:13" x14ac:dyDescent="0.35">
      <c r="A1540" s="6">
        <v>45617</v>
      </c>
      <c r="B1540" t="s">
        <v>1764</v>
      </c>
      <c r="C1540" t="s">
        <v>115</v>
      </c>
      <c r="D1540">
        <v>10</v>
      </c>
      <c r="E1540">
        <v>23</v>
      </c>
      <c r="F1540">
        <v>2</v>
      </c>
      <c r="I1540" t="s">
        <v>47</v>
      </c>
      <c r="J1540" t="s">
        <v>48</v>
      </c>
    </row>
    <row r="1541" spans="1:13" x14ac:dyDescent="0.35">
      <c r="A1541" s="6">
        <v>45617</v>
      </c>
      <c r="B1541" t="s">
        <v>1764</v>
      </c>
      <c r="C1541" t="s">
        <v>115</v>
      </c>
      <c r="D1541">
        <v>10</v>
      </c>
      <c r="E1541">
        <v>23</v>
      </c>
      <c r="F1541">
        <v>2</v>
      </c>
      <c r="I1541" t="s">
        <v>47</v>
      </c>
      <c r="J1541" t="s">
        <v>48</v>
      </c>
    </row>
    <row r="1542" spans="1:13" x14ac:dyDescent="0.35">
      <c r="A1542" s="6">
        <v>45617</v>
      </c>
      <c r="B1542" t="s">
        <v>1765</v>
      </c>
      <c r="C1542" t="s">
        <v>1266</v>
      </c>
      <c r="D1542" t="s">
        <v>392</v>
      </c>
      <c r="E1542">
        <v>24</v>
      </c>
      <c r="F1542">
        <v>4</v>
      </c>
      <c r="I1542" t="s">
        <v>47</v>
      </c>
      <c r="J1542" t="s">
        <v>48</v>
      </c>
    </row>
    <row r="1543" spans="1:13" x14ac:dyDescent="0.35">
      <c r="A1543" s="6">
        <v>45617</v>
      </c>
      <c r="B1543" t="s">
        <v>1765</v>
      </c>
      <c r="C1543" t="s">
        <v>1266</v>
      </c>
      <c r="D1543" t="s">
        <v>392</v>
      </c>
      <c r="E1543">
        <v>24</v>
      </c>
      <c r="F1543">
        <v>4</v>
      </c>
      <c r="I1543" t="s">
        <v>47</v>
      </c>
      <c r="J1543" t="s">
        <v>48</v>
      </c>
    </row>
    <row r="1544" spans="1:13" x14ac:dyDescent="0.35">
      <c r="A1544" s="6">
        <v>45617</v>
      </c>
      <c r="B1544" t="s">
        <v>1765</v>
      </c>
      <c r="C1544" t="s">
        <v>1266</v>
      </c>
      <c r="D1544" t="s">
        <v>392</v>
      </c>
      <c r="E1544">
        <v>24</v>
      </c>
      <c r="F1544">
        <v>4</v>
      </c>
      <c r="I1544" t="s">
        <v>47</v>
      </c>
      <c r="J1544" t="s">
        <v>48</v>
      </c>
    </row>
    <row r="1545" spans="1:13" x14ac:dyDescent="0.35">
      <c r="A1545" s="6">
        <v>45617</v>
      </c>
      <c r="B1545" t="s">
        <v>1765</v>
      </c>
      <c r="C1545" t="s">
        <v>1266</v>
      </c>
      <c r="D1545" t="s">
        <v>392</v>
      </c>
      <c r="E1545">
        <v>24</v>
      </c>
      <c r="F1545">
        <v>4</v>
      </c>
      <c r="I1545" t="s">
        <v>47</v>
      </c>
      <c r="J1545" t="s">
        <v>48</v>
      </c>
    </row>
    <row r="1546" spans="1:13" x14ac:dyDescent="0.35">
      <c r="A1546" s="6">
        <v>45617</v>
      </c>
      <c r="B1546" t="s">
        <v>1035</v>
      </c>
      <c r="C1546" t="s">
        <v>115</v>
      </c>
      <c r="D1546" s="11" t="s">
        <v>129</v>
      </c>
      <c r="E1546">
        <v>10</v>
      </c>
      <c r="F1546">
        <v>7</v>
      </c>
      <c r="I1546" t="s">
        <v>47</v>
      </c>
      <c r="J1546" t="s">
        <v>48</v>
      </c>
    </row>
    <row r="1547" spans="1:13" x14ac:dyDescent="0.35">
      <c r="A1547" s="6">
        <v>45617</v>
      </c>
      <c r="B1547" t="s">
        <v>862</v>
      </c>
      <c r="C1547" t="s">
        <v>64</v>
      </c>
      <c r="D1547" t="s">
        <v>564</v>
      </c>
      <c r="E1547">
        <v>2</v>
      </c>
      <c r="F1547">
        <v>1</v>
      </c>
      <c r="I1547" t="s">
        <v>47</v>
      </c>
      <c r="J1547" t="s">
        <v>48</v>
      </c>
      <c r="M1547" t="s">
        <v>47</v>
      </c>
    </row>
    <row r="1548" spans="1:13" x14ac:dyDescent="0.35">
      <c r="A1548" s="6">
        <v>45617</v>
      </c>
      <c r="B1548" t="s">
        <v>1111</v>
      </c>
      <c r="C1548" t="s">
        <v>64</v>
      </c>
      <c r="D1548" t="s">
        <v>585</v>
      </c>
      <c r="E1548">
        <v>10</v>
      </c>
      <c r="F1548">
        <v>2</v>
      </c>
      <c r="I1548" t="s">
        <v>47</v>
      </c>
      <c r="J1548" t="s">
        <v>48</v>
      </c>
      <c r="M1548" t="s">
        <v>47</v>
      </c>
    </row>
    <row r="1549" spans="1:13" x14ac:dyDescent="0.35">
      <c r="A1549" s="6">
        <v>45617</v>
      </c>
      <c r="B1549" t="s">
        <v>1616</v>
      </c>
      <c r="C1549" t="s">
        <v>64</v>
      </c>
      <c r="D1549" t="s">
        <v>564</v>
      </c>
      <c r="E1549">
        <v>2</v>
      </c>
      <c r="F1549">
        <v>1</v>
      </c>
      <c r="I1549" t="s">
        <v>47</v>
      </c>
      <c r="J1549" t="s">
        <v>48</v>
      </c>
      <c r="M1549" t="s">
        <v>47</v>
      </c>
    </row>
    <row r="1550" spans="1:13" x14ac:dyDescent="0.35">
      <c r="A1550" s="6">
        <v>45617</v>
      </c>
      <c r="B1550" t="s">
        <v>255</v>
      </c>
      <c r="C1550" t="s">
        <v>59</v>
      </c>
      <c r="D1550">
        <v>2</v>
      </c>
      <c r="E1550">
        <v>2</v>
      </c>
      <c r="F1550">
        <v>1</v>
      </c>
      <c r="I1550" t="s">
        <v>47</v>
      </c>
      <c r="J1550" t="s">
        <v>48</v>
      </c>
      <c r="M1550" t="s">
        <v>47</v>
      </c>
    </row>
    <row r="1551" spans="1:13" x14ac:dyDescent="0.35">
      <c r="A1551" s="6">
        <v>45618</v>
      </c>
      <c r="B1551" t="s">
        <v>507</v>
      </c>
      <c r="C1551" t="s">
        <v>53</v>
      </c>
      <c r="D1551">
        <v>6</v>
      </c>
      <c r="E1551">
        <v>23</v>
      </c>
      <c r="F1551">
        <v>2</v>
      </c>
      <c r="G1551" t="s">
        <v>827</v>
      </c>
      <c r="L1551" t="s">
        <v>47</v>
      </c>
      <c r="M1551" t="s">
        <v>47</v>
      </c>
    </row>
    <row r="1552" spans="1:13" x14ac:dyDescent="0.35">
      <c r="A1552" s="6">
        <v>45618</v>
      </c>
      <c r="B1552" t="s">
        <v>507</v>
      </c>
      <c r="C1552" t="s">
        <v>53</v>
      </c>
      <c r="D1552">
        <v>6</v>
      </c>
      <c r="E1552">
        <v>23</v>
      </c>
      <c r="F1552">
        <v>2</v>
      </c>
      <c r="G1552" t="s">
        <v>827</v>
      </c>
      <c r="L1552" t="s">
        <v>47</v>
      </c>
      <c r="M1552" t="s">
        <v>47</v>
      </c>
    </row>
    <row r="1553" spans="1:13" x14ac:dyDescent="0.35">
      <c r="A1553" s="6">
        <v>45618</v>
      </c>
      <c r="B1553" t="s">
        <v>507</v>
      </c>
      <c r="C1553" t="s">
        <v>53</v>
      </c>
      <c r="D1553">
        <v>6</v>
      </c>
      <c r="E1553">
        <v>23</v>
      </c>
      <c r="F1553">
        <v>2</v>
      </c>
      <c r="G1553" t="s">
        <v>827</v>
      </c>
      <c r="L1553" t="s">
        <v>47</v>
      </c>
      <c r="M1553" t="s">
        <v>47</v>
      </c>
    </row>
    <row r="1554" spans="1:13" x14ac:dyDescent="0.35">
      <c r="A1554" s="6">
        <v>45618</v>
      </c>
      <c r="B1554" t="s">
        <v>1727</v>
      </c>
      <c r="C1554" t="s">
        <v>115</v>
      </c>
      <c r="D1554">
        <v>7</v>
      </c>
      <c r="E1554">
        <v>21</v>
      </c>
      <c r="F1554">
        <v>2</v>
      </c>
      <c r="G1554" t="s">
        <v>827</v>
      </c>
    </row>
    <row r="1555" spans="1:13" x14ac:dyDescent="0.35">
      <c r="A1555" s="6">
        <v>45618</v>
      </c>
      <c r="B1555" t="s">
        <v>1727</v>
      </c>
      <c r="C1555" t="s">
        <v>115</v>
      </c>
      <c r="D1555">
        <v>7</v>
      </c>
      <c r="E1555">
        <v>21</v>
      </c>
      <c r="F1555">
        <v>2</v>
      </c>
      <c r="G1555" t="s">
        <v>827</v>
      </c>
    </row>
    <row r="1556" spans="1:13" x14ac:dyDescent="0.35">
      <c r="A1556" s="6">
        <v>45618</v>
      </c>
      <c r="B1556" t="s">
        <v>1726</v>
      </c>
      <c r="C1556" t="s">
        <v>1266</v>
      </c>
      <c r="D1556" t="s">
        <v>149</v>
      </c>
      <c r="E1556">
        <v>20</v>
      </c>
      <c r="F1556">
        <v>2</v>
      </c>
      <c r="G1556" t="s">
        <v>1720</v>
      </c>
    </row>
    <row r="1557" spans="1:13" x14ac:dyDescent="0.35">
      <c r="A1557" s="6">
        <v>45618</v>
      </c>
      <c r="B1557" t="s">
        <v>1726</v>
      </c>
      <c r="C1557" t="s">
        <v>1266</v>
      </c>
      <c r="D1557" t="s">
        <v>149</v>
      </c>
      <c r="E1557">
        <v>20</v>
      </c>
      <c r="F1557">
        <v>2</v>
      </c>
      <c r="G1557" t="s">
        <v>1720</v>
      </c>
    </row>
    <row r="1558" spans="1:13" x14ac:dyDescent="0.35">
      <c r="A1558" s="6">
        <v>45618</v>
      </c>
      <c r="B1558" t="s">
        <v>1728</v>
      </c>
      <c r="C1558" t="s">
        <v>53</v>
      </c>
      <c r="D1558" t="s">
        <v>1247</v>
      </c>
      <c r="E1558">
        <v>8</v>
      </c>
      <c r="F1558">
        <v>4</v>
      </c>
      <c r="G1558" t="s">
        <v>828</v>
      </c>
    </row>
    <row r="1559" spans="1:13" x14ac:dyDescent="0.35">
      <c r="A1559" s="6">
        <v>45618</v>
      </c>
      <c r="B1559" t="s">
        <v>1757</v>
      </c>
      <c r="C1559" t="s">
        <v>55</v>
      </c>
      <c r="D1559" t="s">
        <v>1254</v>
      </c>
      <c r="E1559">
        <v>28</v>
      </c>
      <c r="F1559">
        <v>2</v>
      </c>
      <c r="I1559" t="s">
        <v>47</v>
      </c>
      <c r="J1559" t="s">
        <v>48</v>
      </c>
    </row>
    <row r="1560" spans="1:13" x14ac:dyDescent="0.35">
      <c r="A1560" s="6">
        <v>45618</v>
      </c>
      <c r="B1560" t="s">
        <v>212</v>
      </c>
      <c r="C1560" t="s">
        <v>55</v>
      </c>
      <c r="D1560" t="s">
        <v>1004</v>
      </c>
      <c r="E1560">
        <v>14</v>
      </c>
      <c r="F1560">
        <v>2</v>
      </c>
      <c r="I1560" t="s">
        <v>47</v>
      </c>
      <c r="J1560" t="s">
        <v>48</v>
      </c>
      <c r="M1560" t="s">
        <v>47</v>
      </c>
    </row>
    <row r="1561" spans="1:13" x14ac:dyDescent="0.35">
      <c r="A1561" s="6">
        <v>45618</v>
      </c>
      <c r="B1561" t="s">
        <v>953</v>
      </c>
      <c r="C1561" t="s">
        <v>115</v>
      </c>
      <c r="D1561">
        <v>7</v>
      </c>
      <c r="E1561">
        <v>7</v>
      </c>
      <c r="F1561">
        <v>5</v>
      </c>
      <c r="I1561" t="s">
        <v>57</v>
      </c>
      <c r="J1561" t="s">
        <v>48</v>
      </c>
    </row>
    <row r="1562" spans="1:13" x14ac:dyDescent="0.35">
      <c r="A1562" s="6">
        <v>45618</v>
      </c>
      <c r="B1562" t="s">
        <v>1548</v>
      </c>
      <c r="C1562" t="s">
        <v>115</v>
      </c>
      <c r="D1562" t="s">
        <v>1712</v>
      </c>
      <c r="E1562">
        <v>15</v>
      </c>
      <c r="F1562">
        <v>2</v>
      </c>
      <c r="I1562" t="s">
        <v>47</v>
      </c>
      <c r="J1562" t="s">
        <v>48</v>
      </c>
      <c r="M1562" t="s">
        <v>47</v>
      </c>
    </row>
    <row r="1563" spans="1:13" x14ac:dyDescent="0.35">
      <c r="A1563" s="6">
        <v>45618</v>
      </c>
      <c r="B1563" t="s">
        <v>669</v>
      </c>
      <c r="C1563" t="s">
        <v>74</v>
      </c>
      <c r="D1563">
        <v>10</v>
      </c>
      <c r="E1563">
        <v>10</v>
      </c>
      <c r="F1563">
        <v>2</v>
      </c>
      <c r="I1563" t="s">
        <v>47</v>
      </c>
      <c r="J1563" t="s">
        <v>48</v>
      </c>
      <c r="M1563" t="s">
        <v>47</v>
      </c>
    </row>
    <row r="1564" spans="1:13" x14ac:dyDescent="0.35">
      <c r="A1564" s="6">
        <v>45618</v>
      </c>
      <c r="B1564" t="s">
        <v>88</v>
      </c>
      <c r="C1564" t="s">
        <v>55</v>
      </c>
      <c r="D1564" t="s">
        <v>1004</v>
      </c>
      <c r="E1564">
        <v>20</v>
      </c>
      <c r="F1564">
        <v>1</v>
      </c>
      <c r="I1564" t="s">
        <v>47</v>
      </c>
      <c r="J1564" t="s">
        <v>48</v>
      </c>
      <c r="M1564" t="s">
        <v>47</v>
      </c>
    </row>
    <row r="1565" spans="1:13" x14ac:dyDescent="0.35">
      <c r="A1565" s="6">
        <v>45621</v>
      </c>
      <c r="B1565" t="s">
        <v>843</v>
      </c>
      <c r="C1565" t="s">
        <v>53</v>
      </c>
      <c r="D1565">
        <v>3</v>
      </c>
      <c r="E1565">
        <v>23</v>
      </c>
      <c r="F1565">
        <v>2</v>
      </c>
      <c r="G1565" t="s">
        <v>827</v>
      </c>
    </row>
    <row r="1566" spans="1:13" x14ac:dyDescent="0.35">
      <c r="A1566" s="6">
        <v>45621</v>
      </c>
      <c r="B1566" t="s">
        <v>843</v>
      </c>
      <c r="C1566" t="s">
        <v>53</v>
      </c>
      <c r="D1566">
        <v>3</v>
      </c>
      <c r="E1566">
        <v>23</v>
      </c>
      <c r="F1566">
        <v>2</v>
      </c>
      <c r="G1566" t="s">
        <v>827</v>
      </c>
    </row>
    <row r="1567" spans="1:13" x14ac:dyDescent="0.35">
      <c r="A1567" s="6">
        <v>45621</v>
      </c>
      <c r="B1567" t="s">
        <v>843</v>
      </c>
      <c r="C1567" t="s">
        <v>53</v>
      </c>
      <c r="D1567">
        <v>3</v>
      </c>
      <c r="E1567">
        <v>23</v>
      </c>
      <c r="F1567">
        <v>2</v>
      </c>
      <c r="G1567" t="s">
        <v>827</v>
      </c>
    </row>
    <row r="1568" spans="1:13" x14ac:dyDescent="0.35">
      <c r="A1568" s="6">
        <v>45621</v>
      </c>
      <c r="B1568" t="s">
        <v>843</v>
      </c>
      <c r="C1568" t="s">
        <v>53</v>
      </c>
      <c r="D1568">
        <v>3</v>
      </c>
      <c r="E1568">
        <v>23</v>
      </c>
      <c r="F1568">
        <v>2</v>
      </c>
      <c r="G1568" t="s">
        <v>827</v>
      </c>
    </row>
    <row r="1569" spans="1:13" x14ac:dyDescent="0.35">
      <c r="A1569" s="6">
        <v>45621</v>
      </c>
      <c r="B1569" t="s">
        <v>743</v>
      </c>
      <c r="C1569" t="s">
        <v>59</v>
      </c>
      <c r="D1569" t="s">
        <v>1247</v>
      </c>
      <c r="E1569">
        <v>7</v>
      </c>
      <c r="F1569">
        <v>2</v>
      </c>
      <c r="I1569" t="s">
        <v>47</v>
      </c>
      <c r="J1569" t="s">
        <v>48</v>
      </c>
    </row>
    <row r="1570" spans="1:13" x14ac:dyDescent="0.35">
      <c r="A1570" s="6">
        <v>45621</v>
      </c>
      <c r="B1570" t="s">
        <v>1799</v>
      </c>
      <c r="C1570" t="s">
        <v>55</v>
      </c>
      <c r="D1570" t="s">
        <v>1254</v>
      </c>
      <c r="E1570">
        <v>14</v>
      </c>
      <c r="F1570">
        <v>2</v>
      </c>
      <c r="I1570" t="s">
        <v>47</v>
      </c>
      <c r="J1570" t="s">
        <v>48</v>
      </c>
    </row>
    <row r="1571" spans="1:13" x14ac:dyDescent="0.35">
      <c r="A1571" s="6">
        <v>45621</v>
      </c>
      <c r="B1571" t="s">
        <v>357</v>
      </c>
      <c r="C1571" t="s">
        <v>55</v>
      </c>
      <c r="D1571" t="s">
        <v>1254</v>
      </c>
      <c r="E1571">
        <v>20</v>
      </c>
      <c r="F1571">
        <v>1</v>
      </c>
      <c r="I1571" t="s">
        <v>47</v>
      </c>
      <c r="J1571" t="s">
        <v>481</v>
      </c>
      <c r="M1571" t="s">
        <v>47</v>
      </c>
    </row>
    <row r="1572" spans="1:13" x14ac:dyDescent="0.35">
      <c r="A1572" s="6">
        <v>45621</v>
      </c>
      <c r="B1572" t="s">
        <v>357</v>
      </c>
      <c r="C1572" t="s">
        <v>55</v>
      </c>
      <c r="D1572" t="s">
        <v>1254</v>
      </c>
      <c r="E1572">
        <v>29</v>
      </c>
      <c r="F1572">
        <v>1</v>
      </c>
      <c r="I1572" t="s">
        <v>47</v>
      </c>
      <c r="M1572" t="s">
        <v>47</v>
      </c>
    </row>
    <row r="1573" spans="1:13" x14ac:dyDescent="0.35">
      <c r="A1573" s="6">
        <v>45621</v>
      </c>
      <c r="B1573" t="s">
        <v>1800</v>
      </c>
      <c r="C1573" t="s">
        <v>55</v>
      </c>
      <c r="D1573" t="s">
        <v>392</v>
      </c>
      <c r="E1573">
        <v>23</v>
      </c>
      <c r="F1573">
        <v>6</v>
      </c>
      <c r="I1573" t="s">
        <v>47</v>
      </c>
      <c r="J1573" t="s">
        <v>48</v>
      </c>
    </row>
    <row r="1574" spans="1:13" x14ac:dyDescent="0.35">
      <c r="A1574" s="6">
        <v>45621</v>
      </c>
      <c r="B1574" t="s">
        <v>1800</v>
      </c>
      <c r="C1574" t="s">
        <v>55</v>
      </c>
      <c r="D1574" t="s">
        <v>392</v>
      </c>
      <c r="E1574">
        <v>23</v>
      </c>
      <c r="F1574">
        <v>6</v>
      </c>
      <c r="I1574" t="s">
        <v>47</v>
      </c>
      <c r="J1574" t="s">
        <v>48</v>
      </c>
    </row>
    <row r="1575" spans="1:13" x14ac:dyDescent="0.35">
      <c r="A1575" s="6">
        <v>45621</v>
      </c>
      <c r="B1575" t="s">
        <v>212</v>
      </c>
      <c r="C1575" t="s">
        <v>55</v>
      </c>
      <c r="D1575" t="s">
        <v>1004</v>
      </c>
      <c r="E1575">
        <v>19</v>
      </c>
      <c r="F1575">
        <v>1</v>
      </c>
      <c r="I1575" t="s">
        <v>47</v>
      </c>
      <c r="J1575" t="s">
        <v>48</v>
      </c>
      <c r="M1575" t="s">
        <v>47</v>
      </c>
    </row>
    <row r="1576" spans="1:13" x14ac:dyDescent="0.35">
      <c r="A1576" s="6">
        <v>45621</v>
      </c>
      <c r="B1576" t="s">
        <v>374</v>
      </c>
      <c r="C1576" t="s">
        <v>115</v>
      </c>
      <c r="D1576">
        <v>10</v>
      </c>
      <c r="E1576">
        <v>8</v>
      </c>
      <c r="F1576">
        <v>2</v>
      </c>
      <c r="I1576" t="s">
        <v>47</v>
      </c>
      <c r="J1576" t="s">
        <v>48</v>
      </c>
      <c r="M1576" t="s">
        <v>47</v>
      </c>
    </row>
    <row r="1577" spans="1:13" x14ac:dyDescent="0.35">
      <c r="A1577" s="6">
        <v>45621</v>
      </c>
      <c r="B1577" t="s">
        <v>892</v>
      </c>
      <c r="C1577" t="s">
        <v>59</v>
      </c>
      <c r="D1577">
        <v>3</v>
      </c>
      <c r="E1577">
        <v>25</v>
      </c>
      <c r="F1577">
        <v>3</v>
      </c>
      <c r="I1577" t="s">
        <v>47</v>
      </c>
      <c r="J1577" t="s">
        <v>48</v>
      </c>
      <c r="M1577" t="s">
        <v>47</v>
      </c>
    </row>
    <row r="1578" spans="1:13" x14ac:dyDescent="0.35">
      <c r="A1578" s="6">
        <v>45621</v>
      </c>
      <c r="B1578" t="s">
        <v>212</v>
      </c>
      <c r="C1578" t="s">
        <v>55</v>
      </c>
      <c r="D1578" t="s">
        <v>1004</v>
      </c>
      <c r="E1578">
        <v>19</v>
      </c>
      <c r="F1578">
        <v>1</v>
      </c>
      <c r="I1578" t="s">
        <v>47</v>
      </c>
      <c r="J1578" t="s">
        <v>48</v>
      </c>
      <c r="M1578" t="s">
        <v>47</v>
      </c>
    </row>
    <row r="1579" spans="1:13" x14ac:dyDescent="0.35">
      <c r="A1579" s="6">
        <v>45621</v>
      </c>
      <c r="B1579" t="s">
        <v>1803</v>
      </c>
      <c r="C1579" t="s">
        <v>53</v>
      </c>
      <c r="D1579">
        <v>6</v>
      </c>
      <c r="E1579">
        <v>15</v>
      </c>
      <c r="F1579">
        <v>2</v>
      </c>
      <c r="I1579" t="s">
        <v>47</v>
      </c>
      <c r="J1579" t="s">
        <v>1802</v>
      </c>
    </row>
    <row r="1580" spans="1:13" x14ac:dyDescent="0.35">
      <c r="A1580" s="6">
        <v>45621</v>
      </c>
      <c r="B1580" t="s">
        <v>495</v>
      </c>
      <c r="C1580" t="s">
        <v>59</v>
      </c>
      <c r="D1580">
        <v>1</v>
      </c>
      <c r="E1580">
        <v>19</v>
      </c>
      <c r="F1580">
        <v>3</v>
      </c>
      <c r="I1580" t="s">
        <v>47</v>
      </c>
      <c r="M1580" t="s">
        <v>47</v>
      </c>
    </row>
    <row r="1581" spans="1:13" x14ac:dyDescent="0.35">
      <c r="A1581" s="6">
        <v>45621</v>
      </c>
      <c r="B1581" t="s">
        <v>1804</v>
      </c>
      <c r="C1581" t="s">
        <v>55</v>
      </c>
      <c r="D1581" t="s">
        <v>392</v>
      </c>
      <c r="E1581">
        <v>20</v>
      </c>
      <c r="F1581">
        <v>2</v>
      </c>
      <c r="I1581" t="s">
        <v>47</v>
      </c>
    </row>
    <row r="1582" spans="1:13" x14ac:dyDescent="0.35">
      <c r="A1582" s="6">
        <v>45621</v>
      </c>
      <c r="B1582" t="s">
        <v>1804</v>
      </c>
      <c r="C1582" t="s">
        <v>55</v>
      </c>
      <c r="D1582" t="s">
        <v>392</v>
      </c>
      <c r="E1582">
        <v>20</v>
      </c>
      <c r="F1582">
        <v>2</v>
      </c>
      <c r="I1582" t="s">
        <v>47</v>
      </c>
    </row>
    <row r="1583" spans="1:13" x14ac:dyDescent="0.35">
      <c r="A1583" s="6">
        <v>45621</v>
      </c>
      <c r="B1583" t="s">
        <v>246</v>
      </c>
      <c r="C1583" t="s">
        <v>55</v>
      </c>
      <c r="D1583" t="s">
        <v>1254</v>
      </c>
      <c r="E1583">
        <v>25</v>
      </c>
      <c r="F1583">
        <v>2</v>
      </c>
      <c r="I1583" t="s">
        <v>47</v>
      </c>
      <c r="J1583" t="s">
        <v>48</v>
      </c>
    </row>
    <row r="1584" spans="1:13" x14ac:dyDescent="0.35">
      <c r="A1584" s="6">
        <v>45621</v>
      </c>
      <c r="B1584" t="s">
        <v>246</v>
      </c>
      <c r="C1584" t="s">
        <v>55</v>
      </c>
      <c r="D1584" t="s">
        <v>1254</v>
      </c>
      <c r="E1584">
        <v>25</v>
      </c>
      <c r="F1584">
        <v>2</v>
      </c>
      <c r="I1584" t="s">
        <v>47</v>
      </c>
      <c r="J1584" t="s">
        <v>48</v>
      </c>
    </row>
    <row r="1585" spans="1:13" x14ac:dyDescent="0.35">
      <c r="A1585" s="6">
        <v>45621</v>
      </c>
      <c r="B1585" t="s">
        <v>90</v>
      </c>
      <c r="C1585" t="s">
        <v>59</v>
      </c>
      <c r="D1585" t="s">
        <v>587</v>
      </c>
      <c r="E1585">
        <v>11</v>
      </c>
      <c r="F1585">
        <v>5</v>
      </c>
      <c r="I1585" t="s">
        <v>47</v>
      </c>
      <c r="J1585" t="s">
        <v>48</v>
      </c>
      <c r="M1585" t="s">
        <v>47</v>
      </c>
    </row>
    <row r="1586" spans="1:13" x14ac:dyDescent="0.35">
      <c r="A1586" s="6">
        <v>45621</v>
      </c>
      <c r="B1586" t="s">
        <v>99</v>
      </c>
      <c r="C1586" t="s">
        <v>115</v>
      </c>
      <c r="D1586">
        <v>7</v>
      </c>
      <c r="E1586">
        <v>20</v>
      </c>
      <c r="F1586">
        <v>1</v>
      </c>
      <c r="I1586" t="s">
        <v>47</v>
      </c>
      <c r="J1586" t="s">
        <v>48</v>
      </c>
      <c r="M1586" t="s">
        <v>47</v>
      </c>
    </row>
    <row r="1587" spans="1:13" x14ac:dyDescent="0.35">
      <c r="A1587" s="6">
        <v>45621</v>
      </c>
      <c r="B1587" t="s">
        <v>99</v>
      </c>
      <c r="C1587" t="s">
        <v>115</v>
      </c>
      <c r="D1587">
        <v>7</v>
      </c>
      <c r="E1587">
        <v>20</v>
      </c>
      <c r="F1587">
        <v>1</v>
      </c>
      <c r="I1587" t="s">
        <v>47</v>
      </c>
      <c r="J1587" t="s">
        <v>48</v>
      </c>
      <c r="M1587" t="s">
        <v>47</v>
      </c>
    </row>
    <row r="1588" spans="1:13" x14ac:dyDescent="0.35">
      <c r="A1588" s="6">
        <v>45621</v>
      </c>
      <c r="B1588" t="s">
        <v>141</v>
      </c>
      <c r="C1588" t="s">
        <v>59</v>
      </c>
      <c r="D1588">
        <v>2</v>
      </c>
      <c r="E1588">
        <v>23</v>
      </c>
      <c r="F1588">
        <v>3</v>
      </c>
      <c r="I1588" t="s">
        <v>47</v>
      </c>
      <c r="J1588" t="s">
        <v>1802</v>
      </c>
      <c r="M1588" t="s">
        <v>47</v>
      </c>
    </row>
    <row r="1589" spans="1:13" x14ac:dyDescent="0.35">
      <c r="A1589" s="6">
        <v>45621</v>
      </c>
      <c r="B1589" t="s">
        <v>1808</v>
      </c>
      <c r="C1589" t="s">
        <v>59</v>
      </c>
      <c r="D1589" t="s">
        <v>272</v>
      </c>
      <c r="E1589">
        <v>23</v>
      </c>
      <c r="F1589">
        <v>2</v>
      </c>
      <c r="I1589" t="s">
        <v>47</v>
      </c>
      <c r="J1589" t="s">
        <v>48</v>
      </c>
    </row>
    <row r="1590" spans="1:13" x14ac:dyDescent="0.35">
      <c r="A1590" s="6">
        <v>45621</v>
      </c>
      <c r="B1590" t="s">
        <v>1808</v>
      </c>
      <c r="C1590" t="s">
        <v>59</v>
      </c>
      <c r="D1590" t="s">
        <v>272</v>
      </c>
      <c r="E1590">
        <v>23</v>
      </c>
      <c r="F1590">
        <v>2</v>
      </c>
      <c r="I1590" t="s">
        <v>47</v>
      </c>
      <c r="J1590" t="s">
        <v>48</v>
      </c>
    </row>
    <row r="1591" spans="1:13" x14ac:dyDescent="0.35">
      <c r="A1591" s="6">
        <v>45621</v>
      </c>
      <c r="B1591" t="s">
        <v>1808</v>
      </c>
      <c r="C1591" t="s">
        <v>59</v>
      </c>
      <c r="D1591" t="s">
        <v>272</v>
      </c>
      <c r="E1591">
        <v>23</v>
      </c>
      <c r="F1591">
        <v>2</v>
      </c>
      <c r="I1591" t="s">
        <v>47</v>
      </c>
      <c r="J1591" t="s">
        <v>48</v>
      </c>
    </row>
    <row r="1592" spans="1:13" x14ac:dyDescent="0.35">
      <c r="A1592" s="6">
        <v>45621</v>
      </c>
      <c r="B1592" t="s">
        <v>1808</v>
      </c>
      <c r="C1592" t="s">
        <v>59</v>
      </c>
      <c r="D1592" t="s">
        <v>272</v>
      </c>
      <c r="E1592">
        <v>23</v>
      </c>
      <c r="F1592">
        <v>2</v>
      </c>
      <c r="I1592" t="s">
        <v>47</v>
      </c>
      <c r="J1592" t="s">
        <v>48</v>
      </c>
    </row>
    <row r="1593" spans="1:13" x14ac:dyDescent="0.35">
      <c r="A1593" s="6">
        <v>45621</v>
      </c>
      <c r="B1593" t="s">
        <v>1808</v>
      </c>
      <c r="C1593" t="s">
        <v>59</v>
      </c>
      <c r="D1593" t="s">
        <v>272</v>
      </c>
      <c r="E1593">
        <v>23</v>
      </c>
      <c r="F1593">
        <v>2</v>
      </c>
      <c r="I1593" t="s">
        <v>47</v>
      </c>
      <c r="J1593" t="s">
        <v>48</v>
      </c>
    </row>
    <row r="1594" spans="1:13" x14ac:dyDescent="0.35">
      <c r="A1594" s="6">
        <v>45621</v>
      </c>
      <c r="B1594" t="s">
        <v>1808</v>
      </c>
      <c r="C1594" t="s">
        <v>59</v>
      </c>
      <c r="D1594" t="s">
        <v>272</v>
      </c>
      <c r="E1594">
        <v>23</v>
      </c>
      <c r="F1594">
        <v>2</v>
      </c>
      <c r="I1594" t="s">
        <v>47</v>
      </c>
      <c r="J1594" t="s">
        <v>48</v>
      </c>
    </row>
    <row r="1595" spans="1:13" x14ac:dyDescent="0.35">
      <c r="A1595" s="6">
        <v>45621</v>
      </c>
      <c r="B1595" t="s">
        <v>1808</v>
      </c>
      <c r="C1595" t="s">
        <v>59</v>
      </c>
      <c r="D1595" t="s">
        <v>272</v>
      </c>
      <c r="E1595">
        <v>23</v>
      </c>
      <c r="F1595">
        <v>2</v>
      </c>
      <c r="I1595" t="s">
        <v>47</v>
      </c>
      <c r="J1595" t="s">
        <v>48</v>
      </c>
    </row>
    <row r="1596" spans="1:13" x14ac:dyDescent="0.35">
      <c r="A1596" s="6">
        <v>45621</v>
      </c>
      <c r="B1596" t="s">
        <v>1808</v>
      </c>
      <c r="C1596" t="s">
        <v>59</v>
      </c>
      <c r="D1596" t="s">
        <v>272</v>
      </c>
      <c r="E1596">
        <v>23</v>
      </c>
      <c r="F1596">
        <v>2</v>
      </c>
      <c r="I1596" t="s">
        <v>47</v>
      </c>
      <c r="J1596" t="s">
        <v>48</v>
      </c>
    </row>
    <row r="1597" spans="1:13" x14ac:dyDescent="0.35">
      <c r="A1597" s="6">
        <v>45621</v>
      </c>
      <c r="B1597" t="s">
        <v>1808</v>
      </c>
      <c r="C1597" t="s">
        <v>59</v>
      </c>
      <c r="D1597" t="s">
        <v>272</v>
      </c>
      <c r="E1597">
        <v>23</v>
      </c>
      <c r="F1597">
        <v>2</v>
      </c>
      <c r="I1597" t="s">
        <v>47</v>
      </c>
      <c r="J1597" t="s">
        <v>48</v>
      </c>
    </row>
    <row r="1598" spans="1:13" x14ac:dyDescent="0.35">
      <c r="A1598" s="6">
        <v>45621</v>
      </c>
      <c r="B1598" t="s">
        <v>1808</v>
      </c>
      <c r="C1598" t="s">
        <v>59</v>
      </c>
      <c r="D1598" t="s">
        <v>272</v>
      </c>
      <c r="E1598">
        <v>23</v>
      </c>
      <c r="F1598">
        <v>2</v>
      </c>
      <c r="I1598" t="s">
        <v>47</v>
      </c>
      <c r="J1598" t="s">
        <v>48</v>
      </c>
    </row>
    <row r="1599" spans="1:13" x14ac:dyDescent="0.35">
      <c r="A1599" s="6">
        <v>45621</v>
      </c>
      <c r="B1599" t="s">
        <v>1259</v>
      </c>
      <c r="C1599" t="s">
        <v>225</v>
      </c>
      <c r="D1599">
        <v>2</v>
      </c>
      <c r="E1599">
        <v>2</v>
      </c>
      <c r="F1599">
        <v>2</v>
      </c>
      <c r="I1599" t="s">
        <v>47</v>
      </c>
      <c r="J1599" t="s">
        <v>48</v>
      </c>
    </row>
    <row r="1600" spans="1:13" x14ac:dyDescent="0.35">
      <c r="A1600" s="6">
        <v>45622</v>
      </c>
      <c r="B1600" t="s">
        <v>1630</v>
      </c>
      <c r="C1600" t="s">
        <v>59</v>
      </c>
      <c r="D1600">
        <v>0</v>
      </c>
      <c r="E1600">
        <v>23</v>
      </c>
      <c r="F1600">
        <v>3</v>
      </c>
      <c r="G1600" t="s">
        <v>1725</v>
      </c>
      <c r="L1600" t="s">
        <v>47</v>
      </c>
      <c r="M1600" t="s">
        <v>47</v>
      </c>
    </row>
    <row r="1601" spans="1:13" x14ac:dyDescent="0.35">
      <c r="A1601" s="6">
        <v>45622</v>
      </c>
      <c r="B1601" t="s">
        <v>1630</v>
      </c>
      <c r="C1601" t="s">
        <v>59</v>
      </c>
      <c r="D1601">
        <v>0</v>
      </c>
      <c r="E1601">
        <v>23</v>
      </c>
      <c r="F1601">
        <v>3</v>
      </c>
      <c r="G1601" t="s">
        <v>1725</v>
      </c>
      <c r="L1601" t="s">
        <v>47</v>
      </c>
      <c r="M1601" t="s">
        <v>47</v>
      </c>
    </row>
    <row r="1602" spans="1:13" x14ac:dyDescent="0.35">
      <c r="A1602" s="6">
        <v>45622</v>
      </c>
      <c r="B1602" t="s">
        <v>1729</v>
      </c>
      <c r="C1602" t="s">
        <v>53</v>
      </c>
      <c r="D1602">
        <v>5</v>
      </c>
      <c r="E1602">
        <v>23</v>
      </c>
      <c r="F1602">
        <v>2</v>
      </c>
      <c r="G1602" t="s">
        <v>827</v>
      </c>
    </row>
    <row r="1603" spans="1:13" x14ac:dyDescent="0.35">
      <c r="A1603" s="6">
        <v>45622</v>
      </c>
      <c r="B1603" t="s">
        <v>1729</v>
      </c>
      <c r="C1603" t="s">
        <v>53</v>
      </c>
      <c r="D1603">
        <v>5</v>
      </c>
      <c r="E1603">
        <v>23</v>
      </c>
      <c r="F1603">
        <v>2</v>
      </c>
      <c r="G1603" t="s">
        <v>827</v>
      </c>
    </row>
    <row r="1604" spans="1:13" x14ac:dyDescent="0.35">
      <c r="A1604" s="6">
        <v>45622</v>
      </c>
      <c r="B1604" t="s">
        <v>1730</v>
      </c>
      <c r="C1604" t="s">
        <v>115</v>
      </c>
      <c r="D1604" t="s">
        <v>149</v>
      </c>
      <c r="E1604">
        <v>24</v>
      </c>
      <c r="F1604">
        <v>1</v>
      </c>
      <c r="G1604" t="s">
        <v>1720</v>
      </c>
    </row>
    <row r="1605" spans="1:13" x14ac:dyDescent="0.35">
      <c r="A1605" s="6">
        <v>45622</v>
      </c>
      <c r="B1605" t="s">
        <v>1730</v>
      </c>
      <c r="C1605" t="s">
        <v>115</v>
      </c>
      <c r="D1605" t="s">
        <v>149</v>
      </c>
      <c r="E1605">
        <v>24</v>
      </c>
      <c r="F1605">
        <v>1</v>
      </c>
      <c r="G1605" t="s">
        <v>1720</v>
      </c>
    </row>
    <row r="1606" spans="1:13" x14ac:dyDescent="0.35">
      <c r="A1606" s="6">
        <v>45622</v>
      </c>
      <c r="B1606" t="s">
        <v>1809</v>
      </c>
      <c r="C1606" t="s">
        <v>1266</v>
      </c>
      <c r="E1606">
        <v>4</v>
      </c>
      <c r="F1606">
        <v>3</v>
      </c>
      <c r="I1606" t="s">
        <v>47</v>
      </c>
      <c r="J1606" t="s">
        <v>48</v>
      </c>
      <c r="M1606" t="s">
        <v>47</v>
      </c>
    </row>
    <row r="1607" spans="1:13" x14ac:dyDescent="0.35">
      <c r="A1607" s="6">
        <v>45622</v>
      </c>
      <c r="B1607" t="s">
        <v>357</v>
      </c>
      <c r="C1607" t="s">
        <v>55</v>
      </c>
      <c r="D1607" t="s">
        <v>1254</v>
      </c>
      <c r="E1607">
        <v>29</v>
      </c>
      <c r="F1607">
        <v>1</v>
      </c>
      <c r="I1607" t="s">
        <v>47</v>
      </c>
      <c r="J1607" t="s">
        <v>481</v>
      </c>
      <c r="M1607" t="s">
        <v>47</v>
      </c>
    </row>
    <row r="1608" spans="1:13" x14ac:dyDescent="0.35">
      <c r="A1608" s="6">
        <v>45622</v>
      </c>
      <c r="B1608" t="s">
        <v>1630</v>
      </c>
      <c r="C1608" t="s">
        <v>59</v>
      </c>
      <c r="D1608">
        <v>3</v>
      </c>
      <c r="E1608">
        <v>23</v>
      </c>
      <c r="F1608">
        <v>2</v>
      </c>
      <c r="I1608" t="s">
        <v>47</v>
      </c>
      <c r="J1608" t="s">
        <v>48</v>
      </c>
      <c r="M1608" t="s">
        <v>47</v>
      </c>
    </row>
    <row r="1609" spans="1:13" x14ac:dyDescent="0.35">
      <c r="A1609" s="6">
        <v>45622</v>
      </c>
      <c r="B1609" t="s">
        <v>495</v>
      </c>
      <c r="C1609" t="s">
        <v>59</v>
      </c>
      <c r="D1609">
        <v>1</v>
      </c>
      <c r="E1609">
        <v>20</v>
      </c>
      <c r="F1609">
        <v>3</v>
      </c>
      <c r="I1609" t="s">
        <v>47</v>
      </c>
      <c r="J1609" t="s">
        <v>48</v>
      </c>
      <c r="M1609" t="s">
        <v>47</v>
      </c>
    </row>
    <row r="1610" spans="1:13" x14ac:dyDescent="0.35">
      <c r="A1610" s="6">
        <v>45622</v>
      </c>
      <c r="B1610" t="s">
        <v>1810</v>
      </c>
      <c r="C1610" t="s">
        <v>53</v>
      </c>
      <c r="D1610" t="s">
        <v>249</v>
      </c>
      <c r="E1610">
        <v>24</v>
      </c>
      <c r="F1610">
        <v>1</v>
      </c>
      <c r="I1610" t="s">
        <v>47</v>
      </c>
      <c r="J1610" t="s">
        <v>1802</v>
      </c>
    </row>
    <row r="1611" spans="1:13" x14ac:dyDescent="0.35">
      <c r="A1611" s="6">
        <v>45622</v>
      </c>
      <c r="B1611" t="s">
        <v>1810</v>
      </c>
      <c r="C1611" t="s">
        <v>53</v>
      </c>
      <c r="D1611" t="s">
        <v>249</v>
      </c>
      <c r="E1611">
        <v>24</v>
      </c>
      <c r="F1611">
        <v>1</v>
      </c>
      <c r="I1611" t="s">
        <v>47</v>
      </c>
      <c r="J1611" t="s">
        <v>1802</v>
      </c>
    </row>
    <row r="1612" spans="1:13" x14ac:dyDescent="0.35">
      <c r="A1612" s="6">
        <v>45622</v>
      </c>
      <c r="B1612" t="s">
        <v>1810</v>
      </c>
      <c r="C1612" t="s">
        <v>53</v>
      </c>
      <c r="D1612" t="s">
        <v>249</v>
      </c>
      <c r="E1612">
        <v>24</v>
      </c>
      <c r="F1612">
        <v>1</v>
      </c>
      <c r="I1612" t="s">
        <v>47</v>
      </c>
      <c r="J1612" t="s">
        <v>1802</v>
      </c>
    </row>
    <row r="1613" spans="1:13" x14ac:dyDescent="0.35">
      <c r="A1613" s="6">
        <v>45622</v>
      </c>
      <c r="B1613" t="s">
        <v>1811</v>
      </c>
      <c r="C1613" t="s">
        <v>55</v>
      </c>
      <c r="D1613">
        <v>10</v>
      </c>
      <c r="E1613">
        <v>30</v>
      </c>
      <c r="F1613">
        <v>2</v>
      </c>
      <c r="I1613" t="s">
        <v>47</v>
      </c>
      <c r="J1613" t="s">
        <v>48</v>
      </c>
    </row>
    <row r="1614" spans="1:13" x14ac:dyDescent="0.35">
      <c r="A1614" s="6">
        <v>45622</v>
      </c>
      <c r="B1614" t="s">
        <v>1811</v>
      </c>
      <c r="C1614" t="s">
        <v>55</v>
      </c>
      <c r="D1614">
        <v>10</v>
      </c>
      <c r="E1614">
        <v>30</v>
      </c>
      <c r="F1614">
        <v>2</v>
      </c>
      <c r="I1614" t="s">
        <v>47</v>
      </c>
      <c r="J1614" t="s">
        <v>48</v>
      </c>
    </row>
    <row r="1615" spans="1:13" x14ac:dyDescent="0.35">
      <c r="A1615" s="6">
        <v>45622</v>
      </c>
      <c r="B1615" t="s">
        <v>174</v>
      </c>
      <c r="C1615" t="s">
        <v>115</v>
      </c>
      <c r="D1615">
        <v>8</v>
      </c>
      <c r="E1615">
        <v>16</v>
      </c>
      <c r="F1615">
        <v>2</v>
      </c>
      <c r="I1615" t="s">
        <v>47</v>
      </c>
      <c r="J1615" t="s">
        <v>705</v>
      </c>
    </row>
    <row r="1616" spans="1:13" x14ac:dyDescent="0.35">
      <c r="A1616" s="6">
        <v>45622</v>
      </c>
      <c r="B1616" t="s">
        <v>174</v>
      </c>
      <c r="C1616" t="s">
        <v>115</v>
      </c>
      <c r="D1616">
        <v>8</v>
      </c>
      <c r="E1616">
        <v>16</v>
      </c>
      <c r="F1616">
        <v>2</v>
      </c>
      <c r="I1616" t="s">
        <v>47</v>
      </c>
      <c r="J1616" t="s">
        <v>705</v>
      </c>
    </row>
    <row r="1617" spans="1:13" x14ac:dyDescent="0.35">
      <c r="A1617" s="6">
        <v>45622</v>
      </c>
      <c r="B1617" t="s">
        <v>743</v>
      </c>
      <c r="C1617" t="s">
        <v>59</v>
      </c>
      <c r="D1617" t="s">
        <v>587</v>
      </c>
      <c r="E1617">
        <v>6</v>
      </c>
      <c r="F1617">
        <v>2</v>
      </c>
      <c r="I1617" t="s">
        <v>47</v>
      </c>
      <c r="J1617" t="s">
        <v>705</v>
      </c>
    </row>
    <row r="1618" spans="1:13" x14ac:dyDescent="0.35">
      <c r="A1618" s="6">
        <v>45622</v>
      </c>
      <c r="B1618" t="s">
        <v>1812</v>
      </c>
      <c r="C1618" t="s">
        <v>55</v>
      </c>
      <c r="D1618">
        <v>10</v>
      </c>
      <c r="E1618">
        <v>4</v>
      </c>
      <c r="F1618">
        <v>2</v>
      </c>
      <c r="I1618" t="s">
        <v>47</v>
      </c>
      <c r="J1618" t="s">
        <v>48</v>
      </c>
    </row>
    <row r="1619" spans="1:13" x14ac:dyDescent="0.35">
      <c r="A1619" s="6">
        <v>45622</v>
      </c>
      <c r="B1619" t="s">
        <v>1630</v>
      </c>
      <c r="C1619" t="s">
        <v>59</v>
      </c>
      <c r="D1619">
        <v>3</v>
      </c>
      <c r="E1619">
        <v>21</v>
      </c>
      <c r="F1619">
        <v>2</v>
      </c>
      <c r="I1619" t="s">
        <v>47</v>
      </c>
      <c r="J1619" t="s">
        <v>48</v>
      </c>
      <c r="M1619" t="s">
        <v>47</v>
      </c>
    </row>
    <row r="1620" spans="1:13" x14ac:dyDescent="0.35">
      <c r="A1620" s="6">
        <v>45622</v>
      </c>
      <c r="B1620" t="s">
        <v>1813</v>
      </c>
      <c r="C1620" t="s">
        <v>64</v>
      </c>
      <c r="D1620" t="s">
        <v>585</v>
      </c>
      <c r="E1620">
        <v>13</v>
      </c>
      <c r="F1620">
        <v>2</v>
      </c>
      <c r="I1620" t="s">
        <v>47</v>
      </c>
      <c r="J1620" t="s">
        <v>48</v>
      </c>
      <c r="M1620" t="s">
        <v>47</v>
      </c>
    </row>
    <row r="1621" spans="1:13" x14ac:dyDescent="0.35">
      <c r="A1621" s="6">
        <v>45622</v>
      </c>
      <c r="B1621" t="s">
        <v>1814</v>
      </c>
      <c r="C1621" t="s">
        <v>64</v>
      </c>
      <c r="D1621" t="s">
        <v>585</v>
      </c>
      <c r="E1621">
        <v>20</v>
      </c>
      <c r="F1621">
        <v>3</v>
      </c>
      <c r="I1621" t="s">
        <v>47</v>
      </c>
      <c r="J1621" t="s">
        <v>48</v>
      </c>
      <c r="M1621" t="s">
        <v>47</v>
      </c>
    </row>
    <row r="1622" spans="1:13" x14ac:dyDescent="0.35">
      <c r="A1622" s="6">
        <v>45622</v>
      </c>
      <c r="B1622" t="s">
        <v>415</v>
      </c>
      <c r="C1622" t="s">
        <v>64</v>
      </c>
      <c r="D1622" t="s">
        <v>564</v>
      </c>
      <c r="E1622">
        <v>8</v>
      </c>
      <c r="F1622">
        <v>5</v>
      </c>
      <c r="I1622" t="s">
        <v>47</v>
      </c>
      <c r="J1622" t="s">
        <v>48</v>
      </c>
      <c r="M1622" t="s">
        <v>47</v>
      </c>
    </row>
    <row r="1623" spans="1:13" x14ac:dyDescent="0.35">
      <c r="A1623" s="6">
        <v>45622</v>
      </c>
      <c r="B1623" t="s">
        <v>1815</v>
      </c>
      <c r="C1623" t="s">
        <v>64</v>
      </c>
      <c r="D1623" t="s">
        <v>585</v>
      </c>
      <c r="E1623">
        <v>16</v>
      </c>
      <c r="F1623">
        <v>4</v>
      </c>
      <c r="I1623" t="s">
        <v>47</v>
      </c>
      <c r="J1623" t="s">
        <v>48</v>
      </c>
    </row>
    <row r="1624" spans="1:13" x14ac:dyDescent="0.35">
      <c r="A1624" s="6">
        <v>45622</v>
      </c>
      <c r="B1624" t="s">
        <v>1259</v>
      </c>
      <c r="C1624" t="s">
        <v>225</v>
      </c>
      <c r="D1624" t="s">
        <v>1816</v>
      </c>
      <c r="E1624">
        <v>5</v>
      </c>
      <c r="F1624">
        <v>3</v>
      </c>
      <c r="I1624" t="s">
        <v>47</v>
      </c>
      <c r="J1624" t="s">
        <v>48</v>
      </c>
    </row>
    <row r="1625" spans="1:13" x14ac:dyDescent="0.35">
      <c r="A1625" s="6">
        <v>45622</v>
      </c>
      <c r="B1625" t="s">
        <v>1200</v>
      </c>
      <c r="C1625" t="s">
        <v>64</v>
      </c>
      <c r="D1625" t="s">
        <v>585</v>
      </c>
      <c r="E1625">
        <v>10</v>
      </c>
      <c r="F1625">
        <v>3</v>
      </c>
      <c r="I1625" t="s">
        <v>47</v>
      </c>
      <c r="J1625" t="s">
        <v>48</v>
      </c>
      <c r="M1625" t="s">
        <v>47</v>
      </c>
    </row>
    <row r="1626" spans="1:13" x14ac:dyDescent="0.35">
      <c r="A1626" s="6">
        <v>45622</v>
      </c>
      <c r="B1626" t="s">
        <v>1003</v>
      </c>
      <c r="C1626" t="s">
        <v>53</v>
      </c>
      <c r="D1626" t="s">
        <v>1817</v>
      </c>
      <c r="E1626">
        <v>10</v>
      </c>
      <c r="F1626">
        <v>2</v>
      </c>
      <c r="I1626" t="s">
        <v>47</v>
      </c>
      <c r="J1626" t="s">
        <v>48</v>
      </c>
    </row>
    <row r="1627" spans="1:13" x14ac:dyDescent="0.35">
      <c r="A1627" s="6">
        <v>45622</v>
      </c>
      <c r="B1627" t="s">
        <v>932</v>
      </c>
      <c r="C1627" t="s">
        <v>64</v>
      </c>
      <c r="D1627" t="s">
        <v>585</v>
      </c>
      <c r="E1627">
        <v>10</v>
      </c>
      <c r="F1627">
        <v>2</v>
      </c>
      <c r="I1627" t="s">
        <v>47</v>
      </c>
      <c r="J1627" t="s">
        <v>48</v>
      </c>
      <c r="M1627" t="s">
        <v>47</v>
      </c>
    </row>
    <row r="1628" spans="1:13" x14ac:dyDescent="0.35">
      <c r="A1628" s="6">
        <v>45622</v>
      </c>
      <c r="B1628" t="s">
        <v>1819</v>
      </c>
      <c r="C1628" t="s">
        <v>55</v>
      </c>
      <c r="D1628" t="s">
        <v>158</v>
      </c>
      <c r="E1628">
        <v>21</v>
      </c>
      <c r="F1628">
        <v>11</v>
      </c>
      <c r="I1628" t="s">
        <v>47</v>
      </c>
      <c r="J1628" t="s">
        <v>48</v>
      </c>
    </row>
    <row r="1629" spans="1:13" x14ac:dyDescent="0.35">
      <c r="A1629" s="6">
        <v>45622</v>
      </c>
      <c r="B1629" t="s">
        <v>850</v>
      </c>
      <c r="C1629" t="s">
        <v>55</v>
      </c>
      <c r="D1629" t="s">
        <v>1254</v>
      </c>
      <c r="E1629">
        <v>21</v>
      </c>
      <c r="F1629">
        <v>2</v>
      </c>
      <c r="I1629" t="s">
        <v>47</v>
      </c>
      <c r="J1629" t="s">
        <v>48</v>
      </c>
    </row>
    <row r="1630" spans="1:13" x14ac:dyDescent="0.35">
      <c r="A1630" s="6">
        <v>45622</v>
      </c>
      <c r="B1630" t="s">
        <v>1820</v>
      </c>
      <c r="C1630" t="s">
        <v>1266</v>
      </c>
      <c r="D1630" t="s">
        <v>978</v>
      </c>
      <c r="E1630">
        <v>12</v>
      </c>
      <c r="F1630">
        <v>1</v>
      </c>
      <c r="I1630" t="s">
        <v>47</v>
      </c>
      <c r="J1630" t="s">
        <v>48</v>
      </c>
    </row>
    <row r="1631" spans="1:13" x14ac:dyDescent="0.35">
      <c r="A1631" s="6">
        <v>45622</v>
      </c>
      <c r="B1631" t="s">
        <v>1732</v>
      </c>
      <c r="C1631" t="s">
        <v>115</v>
      </c>
      <c r="D1631">
        <v>7</v>
      </c>
      <c r="E1631">
        <v>24</v>
      </c>
      <c r="F1631">
        <v>2</v>
      </c>
      <c r="I1631" t="s">
        <v>47</v>
      </c>
    </row>
    <row r="1632" spans="1:13" x14ac:dyDescent="0.35">
      <c r="A1632" s="6">
        <v>45622</v>
      </c>
      <c r="B1632" t="s">
        <v>1732</v>
      </c>
      <c r="C1632" t="s">
        <v>115</v>
      </c>
      <c r="D1632">
        <v>7</v>
      </c>
      <c r="E1632">
        <v>24</v>
      </c>
      <c r="F1632">
        <v>2</v>
      </c>
      <c r="I1632" t="s">
        <v>47</v>
      </c>
    </row>
    <row r="1633" spans="1:13" x14ac:dyDescent="0.35">
      <c r="A1633" s="6">
        <v>45622</v>
      </c>
      <c r="B1633" t="s">
        <v>988</v>
      </c>
      <c r="C1633" t="s">
        <v>59</v>
      </c>
      <c r="D1633" t="s">
        <v>865</v>
      </c>
      <c r="E1633">
        <v>12</v>
      </c>
      <c r="F1633">
        <v>2</v>
      </c>
      <c r="I1633" t="s">
        <v>47</v>
      </c>
      <c r="J1633" t="s">
        <v>48</v>
      </c>
    </row>
    <row r="1634" spans="1:13" x14ac:dyDescent="0.35">
      <c r="A1634" s="6">
        <v>45622</v>
      </c>
      <c r="B1634" t="s">
        <v>988</v>
      </c>
      <c r="C1634" t="s">
        <v>59</v>
      </c>
      <c r="D1634" t="s">
        <v>567</v>
      </c>
      <c r="E1634">
        <v>12</v>
      </c>
      <c r="F1634">
        <v>2</v>
      </c>
      <c r="I1634" t="s">
        <v>47</v>
      </c>
      <c r="J1634" t="s">
        <v>48</v>
      </c>
    </row>
    <row r="1635" spans="1:13" x14ac:dyDescent="0.35">
      <c r="A1635" s="6">
        <v>45622</v>
      </c>
      <c r="B1635" t="s">
        <v>988</v>
      </c>
      <c r="C1635" t="s">
        <v>59</v>
      </c>
      <c r="D1635" t="s">
        <v>567</v>
      </c>
      <c r="E1635">
        <v>12</v>
      </c>
      <c r="F1635">
        <v>2</v>
      </c>
      <c r="I1635" t="s">
        <v>47</v>
      </c>
      <c r="J1635" t="s">
        <v>48</v>
      </c>
    </row>
    <row r="1636" spans="1:13" x14ac:dyDescent="0.35">
      <c r="A1636" s="6">
        <v>45622</v>
      </c>
      <c r="B1636" t="s">
        <v>988</v>
      </c>
      <c r="C1636" t="s">
        <v>53</v>
      </c>
      <c r="D1636" t="s">
        <v>430</v>
      </c>
      <c r="E1636">
        <v>12</v>
      </c>
      <c r="F1636">
        <v>2</v>
      </c>
      <c r="I1636" t="s">
        <v>47</v>
      </c>
      <c r="J1636" t="s">
        <v>48</v>
      </c>
    </row>
    <row r="1637" spans="1:13" x14ac:dyDescent="0.35">
      <c r="A1637" s="6">
        <v>45622</v>
      </c>
      <c r="B1637" t="s">
        <v>988</v>
      </c>
      <c r="C1637" t="s">
        <v>53</v>
      </c>
      <c r="D1637" t="s">
        <v>334</v>
      </c>
      <c r="E1637">
        <v>12</v>
      </c>
      <c r="F1637">
        <v>2</v>
      </c>
      <c r="I1637" t="s">
        <v>47</v>
      </c>
      <c r="J1637" t="s">
        <v>48</v>
      </c>
    </row>
    <row r="1638" spans="1:13" x14ac:dyDescent="0.35">
      <c r="A1638" s="6">
        <v>45622</v>
      </c>
      <c r="B1638" t="s">
        <v>1337</v>
      </c>
      <c r="C1638" t="s">
        <v>115</v>
      </c>
      <c r="D1638" t="s">
        <v>334</v>
      </c>
      <c r="E1638">
        <v>15</v>
      </c>
      <c r="F1638">
        <v>2</v>
      </c>
      <c r="I1638" t="s">
        <v>47</v>
      </c>
      <c r="J1638" t="s">
        <v>48</v>
      </c>
      <c r="M1638" t="s">
        <v>47</v>
      </c>
    </row>
    <row r="1639" spans="1:13" x14ac:dyDescent="0.35">
      <c r="A1639" s="6">
        <v>45622</v>
      </c>
      <c r="B1639" t="s">
        <v>1821</v>
      </c>
      <c r="C1639" t="s">
        <v>284</v>
      </c>
      <c r="D1639">
        <v>4</v>
      </c>
      <c r="E1639">
        <v>21</v>
      </c>
      <c r="F1639">
        <v>2</v>
      </c>
      <c r="I1639" t="s">
        <v>47</v>
      </c>
      <c r="J1639" t="s">
        <v>48</v>
      </c>
    </row>
    <row r="1640" spans="1:13" x14ac:dyDescent="0.35">
      <c r="A1640" s="6">
        <v>45622</v>
      </c>
      <c r="B1640" t="s">
        <v>1259</v>
      </c>
      <c r="C1640" t="s">
        <v>225</v>
      </c>
      <c r="D1640">
        <v>0</v>
      </c>
      <c r="E1640">
        <v>1</v>
      </c>
      <c r="F1640">
        <v>2</v>
      </c>
      <c r="I1640" t="s">
        <v>47</v>
      </c>
      <c r="J1640" t="s">
        <v>48</v>
      </c>
    </row>
    <row r="1641" spans="1:13" x14ac:dyDescent="0.35">
      <c r="A1641" s="6">
        <v>45622</v>
      </c>
      <c r="B1641" t="s">
        <v>1822</v>
      </c>
      <c r="C1641" t="s">
        <v>53</v>
      </c>
      <c r="D1641" t="s">
        <v>249</v>
      </c>
      <c r="E1641">
        <v>21</v>
      </c>
      <c r="F1641">
        <v>6</v>
      </c>
      <c r="I1641" t="s">
        <v>47</v>
      </c>
      <c r="J1641" t="s">
        <v>48</v>
      </c>
    </row>
    <row r="1642" spans="1:13" x14ac:dyDescent="0.35">
      <c r="A1642" s="6">
        <v>45622</v>
      </c>
      <c r="B1642" t="s">
        <v>892</v>
      </c>
      <c r="C1642" t="s">
        <v>53</v>
      </c>
      <c r="D1642" t="s">
        <v>1823</v>
      </c>
      <c r="E1642">
        <v>19</v>
      </c>
      <c r="F1642">
        <v>2</v>
      </c>
      <c r="I1642" t="s">
        <v>47</v>
      </c>
      <c r="J1642" t="s">
        <v>48</v>
      </c>
      <c r="M1642" t="s">
        <v>47</v>
      </c>
    </row>
    <row r="1643" spans="1:13" x14ac:dyDescent="0.35">
      <c r="A1643" s="6">
        <v>45622</v>
      </c>
      <c r="B1643" t="s">
        <v>892</v>
      </c>
      <c r="C1643" t="s">
        <v>53</v>
      </c>
      <c r="D1643" t="s">
        <v>1823</v>
      </c>
      <c r="E1643">
        <v>19</v>
      </c>
      <c r="F1643">
        <v>2</v>
      </c>
      <c r="I1643" t="s">
        <v>47</v>
      </c>
      <c r="J1643" t="s">
        <v>48</v>
      </c>
      <c r="M1643" t="s">
        <v>47</v>
      </c>
    </row>
    <row r="1644" spans="1:13" x14ac:dyDescent="0.35">
      <c r="A1644" s="6">
        <v>45622</v>
      </c>
      <c r="B1644" t="s">
        <v>259</v>
      </c>
      <c r="C1644" t="s">
        <v>53</v>
      </c>
      <c r="D1644">
        <v>4</v>
      </c>
      <c r="E1644">
        <v>21</v>
      </c>
      <c r="F1644">
        <v>2</v>
      </c>
      <c r="I1644" t="s">
        <v>47</v>
      </c>
      <c r="J1644" t="s">
        <v>48</v>
      </c>
      <c r="M1644" t="s">
        <v>47</v>
      </c>
    </row>
    <row r="1645" spans="1:13" x14ac:dyDescent="0.35">
      <c r="A1645" s="6">
        <v>45622</v>
      </c>
      <c r="B1645" t="s">
        <v>1728</v>
      </c>
      <c r="C1645" t="s">
        <v>115</v>
      </c>
      <c r="D1645">
        <v>9</v>
      </c>
      <c r="E1645">
        <v>7</v>
      </c>
      <c r="F1645">
        <v>4</v>
      </c>
      <c r="I1645" t="s">
        <v>47</v>
      </c>
      <c r="J1645" t="s">
        <v>48</v>
      </c>
    </row>
    <row r="1646" spans="1:13" x14ac:dyDescent="0.35">
      <c r="A1646" s="6">
        <v>45622</v>
      </c>
      <c r="B1646" t="s">
        <v>1824</v>
      </c>
      <c r="C1646" t="s">
        <v>121</v>
      </c>
      <c r="D1646" t="s">
        <v>563</v>
      </c>
      <c r="E1646">
        <v>22</v>
      </c>
      <c r="F1646">
        <v>2</v>
      </c>
      <c r="I1646" t="s">
        <v>47</v>
      </c>
      <c r="J1646" t="s">
        <v>48</v>
      </c>
    </row>
    <row r="1647" spans="1:13" x14ac:dyDescent="0.35">
      <c r="A1647" s="6">
        <v>45622</v>
      </c>
      <c r="B1647" t="s">
        <v>1824</v>
      </c>
      <c r="C1647" t="s">
        <v>121</v>
      </c>
      <c r="D1647" t="s">
        <v>563</v>
      </c>
      <c r="E1647">
        <v>22</v>
      </c>
      <c r="F1647">
        <v>2</v>
      </c>
      <c r="I1647" t="s">
        <v>47</v>
      </c>
      <c r="J1647" t="s">
        <v>48</v>
      </c>
    </row>
    <row r="1648" spans="1:13" x14ac:dyDescent="0.35">
      <c r="A1648" s="6">
        <v>45622</v>
      </c>
      <c r="B1648" t="s">
        <v>1824</v>
      </c>
      <c r="C1648" t="s">
        <v>121</v>
      </c>
      <c r="D1648" t="s">
        <v>563</v>
      </c>
      <c r="E1648">
        <v>22</v>
      </c>
      <c r="F1648">
        <v>2</v>
      </c>
      <c r="I1648" t="s">
        <v>47</v>
      </c>
      <c r="J1648" t="s">
        <v>48</v>
      </c>
    </row>
    <row r="1649" spans="1:13" x14ac:dyDescent="0.35">
      <c r="A1649" s="6">
        <v>45622</v>
      </c>
      <c r="B1649" t="s">
        <v>1468</v>
      </c>
      <c r="C1649" t="s">
        <v>59</v>
      </c>
      <c r="D1649" t="s">
        <v>1051</v>
      </c>
      <c r="E1649">
        <v>22</v>
      </c>
      <c r="F1649">
        <v>2</v>
      </c>
      <c r="I1649" t="s">
        <v>47</v>
      </c>
      <c r="J1649" t="s">
        <v>48</v>
      </c>
      <c r="M1649" t="s">
        <v>47</v>
      </c>
    </row>
    <row r="1650" spans="1:13" x14ac:dyDescent="0.35">
      <c r="A1650" s="6">
        <v>45622</v>
      </c>
      <c r="B1650" t="s">
        <v>1468</v>
      </c>
      <c r="C1650" t="s">
        <v>59</v>
      </c>
      <c r="D1650" t="s">
        <v>1051</v>
      </c>
      <c r="E1650">
        <v>22</v>
      </c>
      <c r="F1650">
        <v>2</v>
      </c>
      <c r="I1650" t="s">
        <v>47</v>
      </c>
      <c r="J1650" t="s">
        <v>48</v>
      </c>
      <c r="M1650" t="s">
        <v>47</v>
      </c>
    </row>
    <row r="1651" spans="1:13" x14ac:dyDescent="0.35">
      <c r="A1651" s="6">
        <v>45622</v>
      </c>
      <c r="B1651" t="s">
        <v>1468</v>
      </c>
      <c r="C1651" t="s">
        <v>59</v>
      </c>
      <c r="D1651" t="s">
        <v>1051</v>
      </c>
      <c r="E1651">
        <v>22</v>
      </c>
      <c r="F1651">
        <v>2</v>
      </c>
      <c r="I1651" t="s">
        <v>47</v>
      </c>
      <c r="J1651" t="s">
        <v>48</v>
      </c>
      <c r="M1651" t="s">
        <v>47</v>
      </c>
    </row>
    <row r="1652" spans="1:13" x14ac:dyDescent="0.35">
      <c r="A1652" s="6">
        <v>45622</v>
      </c>
      <c r="B1652" t="s">
        <v>1614</v>
      </c>
      <c r="C1652" t="s">
        <v>64</v>
      </c>
      <c r="D1652" t="s">
        <v>585</v>
      </c>
      <c r="E1652">
        <v>12</v>
      </c>
      <c r="F1652">
        <v>3</v>
      </c>
      <c r="I1652" t="s">
        <v>47</v>
      </c>
      <c r="J1652" t="s">
        <v>48</v>
      </c>
    </row>
    <row r="1653" spans="1:13" x14ac:dyDescent="0.35">
      <c r="A1653" s="6">
        <v>45622</v>
      </c>
      <c r="B1653" t="s">
        <v>789</v>
      </c>
      <c r="C1653" t="s">
        <v>64</v>
      </c>
      <c r="D1653" t="s">
        <v>585</v>
      </c>
      <c r="E1653">
        <v>8</v>
      </c>
      <c r="F1653">
        <v>2</v>
      </c>
      <c r="I1653" t="s">
        <v>47</v>
      </c>
      <c r="J1653" t="s">
        <v>48</v>
      </c>
      <c r="M1653" t="s">
        <v>47</v>
      </c>
    </row>
    <row r="1654" spans="1:13" x14ac:dyDescent="0.35">
      <c r="A1654" s="6">
        <v>45622</v>
      </c>
      <c r="B1654" t="s">
        <v>1793</v>
      </c>
      <c r="C1654" t="s">
        <v>1266</v>
      </c>
      <c r="D1654" t="s">
        <v>1262</v>
      </c>
      <c r="E1654">
        <v>24</v>
      </c>
      <c r="F1654">
        <v>1</v>
      </c>
      <c r="I1654" t="s">
        <v>47</v>
      </c>
      <c r="J1654" t="s">
        <v>48</v>
      </c>
      <c r="M1654" t="s">
        <v>47</v>
      </c>
    </row>
    <row r="1655" spans="1:13" x14ac:dyDescent="0.35">
      <c r="A1655" s="6">
        <v>45622</v>
      </c>
      <c r="B1655" t="s">
        <v>1793</v>
      </c>
      <c r="C1655" t="s">
        <v>1266</v>
      </c>
      <c r="D1655" t="s">
        <v>1236</v>
      </c>
      <c r="E1655">
        <v>25</v>
      </c>
      <c r="F1655">
        <v>1</v>
      </c>
      <c r="H1655" t="s">
        <v>47</v>
      </c>
      <c r="M1655" t="s">
        <v>47</v>
      </c>
    </row>
    <row r="1656" spans="1:13" x14ac:dyDescent="0.35">
      <c r="A1656" s="6">
        <v>45622</v>
      </c>
      <c r="B1656" t="s">
        <v>1840</v>
      </c>
      <c r="C1656" t="s">
        <v>53</v>
      </c>
      <c r="D1656">
        <v>6</v>
      </c>
      <c r="E1656">
        <v>23</v>
      </c>
      <c r="F1656">
        <v>2</v>
      </c>
      <c r="I1656" t="s">
        <v>47</v>
      </c>
      <c r="J1656" t="s">
        <v>48</v>
      </c>
      <c r="M1656" t="s">
        <v>47</v>
      </c>
    </row>
    <row r="1657" spans="1:13" x14ac:dyDescent="0.35">
      <c r="A1657" s="6">
        <v>45623</v>
      </c>
      <c r="B1657" t="s">
        <v>1337</v>
      </c>
      <c r="C1657" t="s">
        <v>53</v>
      </c>
      <c r="D1657">
        <v>3</v>
      </c>
      <c r="E1657">
        <v>23</v>
      </c>
      <c r="F1657">
        <v>2</v>
      </c>
      <c r="G1657" t="s">
        <v>827</v>
      </c>
      <c r="L1657" t="s">
        <v>47</v>
      </c>
      <c r="M1657" t="s">
        <v>47</v>
      </c>
    </row>
    <row r="1658" spans="1:13" x14ac:dyDescent="0.35">
      <c r="A1658" s="6">
        <v>45623</v>
      </c>
      <c r="B1658" t="s">
        <v>1337</v>
      </c>
      <c r="C1658" t="s">
        <v>53</v>
      </c>
      <c r="D1658">
        <v>3</v>
      </c>
      <c r="E1658">
        <v>23</v>
      </c>
      <c r="F1658">
        <v>2</v>
      </c>
      <c r="G1658" t="s">
        <v>827</v>
      </c>
      <c r="L1658" t="s">
        <v>47</v>
      </c>
      <c r="M1658" t="s">
        <v>47</v>
      </c>
    </row>
    <row r="1659" spans="1:13" x14ac:dyDescent="0.35">
      <c r="A1659" s="6">
        <v>45623</v>
      </c>
      <c r="B1659" t="s">
        <v>1731</v>
      </c>
      <c r="C1659" t="s">
        <v>115</v>
      </c>
      <c r="D1659" t="s">
        <v>149</v>
      </c>
      <c r="E1659">
        <v>24</v>
      </c>
      <c r="F1659">
        <v>1</v>
      </c>
      <c r="G1659" t="s">
        <v>1720</v>
      </c>
    </row>
    <row r="1660" spans="1:13" x14ac:dyDescent="0.35">
      <c r="A1660" s="6">
        <v>45623</v>
      </c>
      <c r="B1660" t="s">
        <v>1731</v>
      </c>
      <c r="C1660" t="s">
        <v>115</v>
      </c>
      <c r="D1660" t="s">
        <v>149</v>
      </c>
      <c r="E1660">
        <v>24</v>
      </c>
      <c r="F1660">
        <v>1</v>
      </c>
      <c r="G1660" t="s">
        <v>1720</v>
      </c>
    </row>
    <row r="1661" spans="1:13" x14ac:dyDescent="0.35">
      <c r="A1661" s="6">
        <v>45623</v>
      </c>
      <c r="B1661" t="s">
        <v>1732</v>
      </c>
      <c r="C1661" t="s">
        <v>53</v>
      </c>
      <c r="D1661" t="s">
        <v>1733</v>
      </c>
      <c r="E1661">
        <v>27</v>
      </c>
      <c r="F1661">
        <v>2</v>
      </c>
      <c r="G1661" t="s">
        <v>827</v>
      </c>
    </row>
    <row r="1662" spans="1:13" x14ac:dyDescent="0.35">
      <c r="A1662" s="6">
        <v>45623</v>
      </c>
      <c r="B1662" t="s">
        <v>1732</v>
      </c>
      <c r="C1662" t="s">
        <v>53</v>
      </c>
      <c r="D1662" t="s">
        <v>1733</v>
      </c>
      <c r="E1662">
        <v>27</v>
      </c>
      <c r="F1662">
        <v>2</v>
      </c>
      <c r="G1662" t="s">
        <v>827</v>
      </c>
    </row>
    <row r="1663" spans="1:13" x14ac:dyDescent="0.35">
      <c r="A1663" s="6">
        <v>45623</v>
      </c>
      <c r="B1663" t="s">
        <v>1732</v>
      </c>
      <c r="C1663" t="s">
        <v>53</v>
      </c>
      <c r="D1663" t="s">
        <v>1733</v>
      </c>
      <c r="E1663">
        <v>27</v>
      </c>
      <c r="F1663">
        <v>2</v>
      </c>
      <c r="G1663" t="s">
        <v>827</v>
      </c>
    </row>
    <row r="1664" spans="1:13" x14ac:dyDescent="0.35">
      <c r="A1664" s="6">
        <v>45623</v>
      </c>
      <c r="B1664" t="s">
        <v>1732</v>
      </c>
      <c r="C1664" t="s">
        <v>53</v>
      </c>
      <c r="D1664" t="s">
        <v>1733</v>
      </c>
      <c r="E1664">
        <v>27</v>
      </c>
      <c r="F1664">
        <v>2</v>
      </c>
      <c r="G1664" t="s">
        <v>827</v>
      </c>
    </row>
    <row r="1665" spans="1:13" x14ac:dyDescent="0.35">
      <c r="A1665" s="6">
        <v>45623</v>
      </c>
      <c r="B1665" t="s">
        <v>1732</v>
      </c>
      <c r="C1665" t="s">
        <v>53</v>
      </c>
      <c r="D1665" t="s">
        <v>1733</v>
      </c>
      <c r="E1665">
        <v>27</v>
      </c>
      <c r="F1665">
        <v>2</v>
      </c>
      <c r="G1665" t="s">
        <v>827</v>
      </c>
    </row>
    <row r="1666" spans="1:13" x14ac:dyDescent="0.35">
      <c r="A1666" s="6">
        <v>45623</v>
      </c>
      <c r="B1666" t="s">
        <v>1732</v>
      </c>
      <c r="C1666" t="s">
        <v>53</v>
      </c>
      <c r="D1666">
        <v>6</v>
      </c>
      <c r="E1666">
        <v>23</v>
      </c>
      <c r="F1666">
        <v>2</v>
      </c>
      <c r="I1666" t="s">
        <v>47</v>
      </c>
      <c r="J1666" t="s">
        <v>48</v>
      </c>
    </row>
    <row r="1667" spans="1:13" x14ac:dyDescent="0.35">
      <c r="A1667" s="6">
        <v>45623</v>
      </c>
      <c r="B1667" t="s">
        <v>1732</v>
      </c>
      <c r="C1667" t="s">
        <v>53</v>
      </c>
      <c r="D1667">
        <v>4</v>
      </c>
      <c r="E1667">
        <v>23</v>
      </c>
      <c r="F1667">
        <v>2</v>
      </c>
      <c r="I1667" t="s">
        <v>47</v>
      </c>
      <c r="J1667" t="s">
        <v>48</v>
      </c>
    </row>
    <row r="1668" spans="1:13" x14ac:dyDescent="0.35">
      <c r="A1668" s="6">
        <v>45623</v>
      </c>
      <c r="B1668" t="s">
        <v>1732</v>
      </c>
      <c r="C1668" t="s">
        <v>53</v>
      </c>
      <c r="D1668">
        <v>5</v>
      </c>
      <c r="E1668">
        <v>23</v>
      </c>
      <c r="F1668">
        <v>2</v>
      </c>
      <c r="I1668" t="s">
        <v>47</v>
      </c>
      <c r="J1668" t="s">
        <v>48</v>
      </c>
    </row>
    <row r="1669" spans="1:13" x14ac:dyDescent="0.35">
      <c r="A1669" s="6">
        <v>45623</v>
      </c>
      <c r="B1669" t="s">
        <v>1732</v>
      </c>
      <c r="C1669" t="s">
        <v>53</v>
      </c>
      <c r="D1669">
        <v>5</v>
      </c>
      <c r="E1669">
        <v>23</v>
      </c>
      <c r="F1669">
        <v>2</v>
      </c>
      <c r="I1669" t="s">
        <v>47</v>
      </c>
      <c r="J1669" t="s">
        <v>48</v>
      </c>
    </row>
    <row r="1670" spans="1:13" x14ac:dyDescent="0.35">
      <c r="A1670" s="6">
        <v>45623</v>
      </c>
      <c r="B1670" t="s">
        <v>1732</v>
      </c>
      <c r="C1670" t="s">
        <v>53</v>
      </c>
      <c r="D1670">
        <v>4</v>
      </c>
      <c r="E1670">
        <v>23</v>
      </c>
      <c r="F1670">
        <v>2</v>
      </c>
      <c r="I1670" t="s">
        <v>47</v>
      </c>
      <c r="J1670" t="s">
        <v>48</v>
      </c>
    </row>
    <row r="1671" spans="1:13" x14ac:dyDescent="0.35">
      <c r="A1671" s="6">
        <v>45623</v>
      </c>
      <c r="B1671" t="s">
        <v>1836</v>
      </c>
      <c r="C1671" t="s">
        <v>64</v>
      </c>
      <c r="D1671" t="s">
        <v>585</v>
      </c>
      <c r="E1671">
        <v>9</v>
      </c>
      <c r="F1671">
        <v>3</v>
      </c>
      <c r="I1671" t="s">
        <v>47</v>
      </c>
      <c r="J1671" t="s">
        <v>48</v>
      </c>
    </row>
    <row r="1672" spans="1:13" x14ac:dyDescent="0.35">
      <c r="A1672" s="6">
        <v>45623</v>
      </c>
      <c r="B1672" t="s">
        <v>1837</v>
      </c>
      <c r="C1672" t="s">
        <v>55</v>
      </c>
      <c r="D1672" t="s">
        <v>1254</v>
      </c>
      <c r="E1672">
        <v>25</v>
      </c>
      <c r="F1672">
        <v>2</v>
      </c>
      <c r="I1672" t="s">
        <v>47</v>
      </c>
      <c r="J1672" t="s">
        <v>48</v>
      </c>
    </row>
    <row r="1673" spans="1:13" x14ac:dyDescent="0.35">
      <c r="A1673" s="6">
        <v>45623</v>
      </c>
      <c r="B1673" t="s">
        <v>967</v>
      </c>
      <c r="C1673" t="s">
        <v>1266</v>
      </c>
      <c r="D1673" t="s">
        <v>1486</v>
      </c>
      <c r="E1673">
        <v>15</v>
      </c>
      <c r="F1673">
        <v>2</v>
      </c>
      <c r="I1673" t="s">
        <v>47</v>
      </c>
      <c r="J1673" t="s">
        <v>48</v>
      </c>
    </row>
    <row r="1674" spans="1:13" x14ac:dyDescent="0.35">
      <c r="A1674" s="6">
        <v>45623</v>
      </c>
      <c r="B1674" t="s">
        <v>191</v>
      </c>
      <c r="C1674" t="s">
        <v>115</v>
      </c>
      <c r="D1674">
        <v>10</v>
      </c>
      <c r="E1674">
        <v>27</v>
      </c>
      <c r="F1674">
        <v>2</v>
      </c>
      <c r="I1674" t="s">
        <v>47</v>
      </c>
      <c r="J1674" t="s">
        <v>48</v>
      </c>
      <c r="M1674" t="s">
        <v>47</v>
      </c>
    </row>
    <row r="1675" spans="1:13" x14ac:dyDescent="0.35">
      <c r="A1675" s="6">
        <v>45623</v>
      </c>
      <c r="B1675" t="s">
        <v>191</v>
      </c>
      <c r="C1675" t="s">
        <v>115</v>
      </c>
      <c r="D1675">
        <v>10</v>
      </c>
      <c r="E1675">
        <v>27</v>
      </c>
      <c r="F1675">
        <v>2</v>
      </c>
      <c r="I1675" t="s">
        <v>47</v>
      </c>
      <c r="J1675" t="s">
        <v>48</v>
      </c>
      <c r="M1675" t="s">
        <v>47</v>
      </c>
    </row>
    <row r="1676" spans="1:13" x14ac:dyDescent="0.35">
      <c r="A1676" s="6">
        <v>45623</v>
      </c>
      <c r="B1676" t="s">
        <v>1746</v>
      </c>
      <c r="C1676" t="s">
        <v>59</v>
      </c>
      <c r="D1676">
        <v>2</v>
      </c>
      <c r="E1676">
        <v>26</v>
      </c>
      <c r="F1676">
        <v>5</v>
      </c>
      <c r="I1676" t="s">
        <v>47</v>
      </c>
      <c r="J1676" t="s">
        <v>48</v>
      </c>
    </row>
    <row r="1677" spans="1:13" x14ac:dyDescent="0.35">
      <c r="A1677" s="6">
        <v>45623</v>
      </c>
      <c r="B1677" t="s">
        <v>1259</v>
      </c>
      <c r="C1677" t="s">
        <v>225</v>
      </c>
      <c r="D1677" t="s">
        <v>861</v>
      </c>
      <c r="E1677">
        <v>4</v>
      </c>
      <c r="F1677">
        <v>2</v>
      </c>
      <c r="I1677" t="s">
        <v>47</v>
      </c>
      <c r="J1677" t="s">
        <v>1032</v>
      </c>
    </row>
    <row r="1678" spans="1:13" x14ac:dyDescent="0.35">
      <c r="A1678" s="6">
        <v>45623</v>
      </c>
      <c r="B1678" t="s">
        <v>1718</v>
      </c>
      <c r="C1678" t="s">
        <v>53</v>
      </c>
      <c r="D1678">
        <v>5</v>
      </c>
      <c r="E1678">
        <v>14</v>
      </c>
      <c r="F1678">
        <v>2</v>
      </c>
      <c r="I1678" t="s">
        <v>47</v>
      </c>
      <c r="J1678" t="s">
        <v>1802</v>
      </c>
      <c r="M1678" t="s">
        <v>47</v>
      </c>
    </row>
    <row r="1679" spans="1:13" x14ac:dyDescent="0.35">
      <c r="A1679" s="6">
        <v>45623</v>
      </c>
      <c r="B1679" t="s">
        <v>562</v>
      </c>
      <c r="C1679" t="s">
        <v>121</v>
      </c>
      <c r="D1679">
        <v>1</v>
      </c>
      <c r="E1679">
        <v>21</v>
      </c>
      <c r="F1679">
        <v>2</v>
      </c>
      <c r="I1679" t="s">
        <v>47</v>
      </c>
      <c r="J1679" t="s">
        <v>48</v>
      </c>
      <c r="M1679" t="s">
        <v>47</v>
      </c>
    </row>
    <row r="1680" spans="1:13" x14ac:dyDescent="0.35">
      <c r="A1680" s="6">
        <v>45623</v>
      </c>
      <c r="B1680" t="s">
        <v>45</v>
      </c>
      <c r="C1680" t="s">
        <v>59</v>
      </c>
      <c r="D1680">
        <v>1</v>
      </c>
      <c r="E1680">
        <v>6</v>
      </c>
      <c r="F1680">
        <v>3</v>
      </c>
      <c r="I1680" t="s">
        <v>47</v>
      </c>
      <c r="J1680" t="s">
        <v>48</v>
      </c>
      <c r="M1680" t="s">
        <v>47</v>
      </c>
    </row>
    <row r="1681" spans="1:13" x14ac:dyDescent="0.35">
      <c r="A1681" s="6">
        <v>45623</v>
      </c>
      <c r="B1681" t="s">
        <v>1838</v>
      </c>
      <c r="C1681" t="s">
        <v>74</v>
      </c>
      <c r="D1681">
        <v>9</v>
      </c>
      <c r="E1681">
        <v>32</v>
      </c>
      <c r="F1681">
        <v>4</v>
      </c>
      <c r="I1681" t="s">
        <v>47</v>
      </c>
      <c r="J1681" t="s">
        <v>48</v>
      </c>
    </row>
    <row r="1682" spans="1:13" x14ac:dyDescent="0.35">
      <c r="A1682" s="6">
        <v>45623</v>
      </c>
      <c r="B1682" t="s">
        <v>247</v>
      </c>
      <c r="C1682" t="s">
        <v>59</v>
      </c>
      <c r="D1682">
        <v>0</v>
      </c>
      <c r="E1682">
        <v>24</v>
      </c>
      <c r="F1682">
        <v>2</v>
      </c>
      <c r="I1682" t="s">
        <v>47</v>
      </c>
      <c r="J1682" t="s">
        <v>48</v>
      </c>
      <c r="M1682" t="s">
        <v>47</v>
      </c>
    </row>
    <row r="1683" spans="1:13" x14ac:dyDescent="0.35">
      <c r="A1683" s="6">
        <v>45623</v>
      </c>
      <c r="B1683" t="s">
        <v>1839</v>
      </c>
      <c r="C1683" t="s">
        <v>115</v>
      </c>
      <c r="D1683">
        <v>7</v>
      </c>
      <c r="E1683">
        <v>24</v>
      </c>
      <c r="F1683">
        <v>2</v>
      </c>
      <c r="I1683" t="s">
        <v>47</v>
      </c>
      <c r="J1683" t="s">
        <v>48</v>
      </c>
    </row>
    <row r="1684" spans="1:13" x14ac:dyDescent="0.35">
      <c r="A1684" s="6">
        <v>45623</v>
      </c>
      <c r="B1684" t="s">
        <v>1839</v>
      </c>
      <c r="C1684" t="s">
        <v>115</v>
      </c>
      <c r="D1684">
        <v>7</v>
      </c>
      <c r="E1684">
        <v>24</v>
      </c>
      <c r="F1684">
        <v>2</v>
      </c>
      <c r="I1684" t="s">
        <v>47</v>
      </c>
      <c r="J1684" t="s">
        <v>48</v>
      </c>
    </row>
    <row r="1685" spans="1:13" x14ac:dyDescent="0.35">
      <c r="A1685" s="6">
        <v>45623</v>
      </c>
      <c r="B1685" t="s">
        <v>1840</v>
      </c>
      <c r="C1685" t="s">
        <v>115</v>
      </c>
      <c r="D1685">
        <v>7</v>
      </c>
      <c r="E1685">
        <v>24</v>
      </c>
      <c r="F1685">
        <v>1</v>
      </c>
      <c r="I1685" t="s">
        <v>47</v>
      </c>
      <c r="J1685" t="s">
        <v>48</v>
      </c>
      <c r="M1685" t="s">
        <v>47</v>
      </c>
    </row>
    <row r="1686" spans="1:13" x14ac:dyDescent="0.35">
      <c r="A1686" s="6">
        <v>45623</v>
      </c>
      <c r="B1686" t="s">
        <v>495</v>
      </c>
      <c r="C1686" t="s">
        <v>59</v>
      </c>
      <c r="D1686">
        <v>1</v>
      </c>
      <c r="E1686">
        <v>19</v>
      </c>
      <c r="F1686">
        <v>3</v>
      </c>
      <c r="I1686" t="s">
        <v>47</v>
      </c>
      <c r="J1686" t="s">
        <v>48</v>
      </c>
      <c r="M1686" t="s">
        <v>47</v>
      </c>
    </row>
    <row r="1687" spans="1:13" x14ac:dyDescent="0.35">
      <c r="A1687" s="6">
        <v>45623</v>
      </c>
      <c r="B1687" t="s">
        <v>1746</v>
      </c>
      <c r="C1687" t="s">
        <v>59</v>
      </c>
      <c r="D1687">
        <v>2</v>
      </c>
      <c r="E1687">
        <v>27</v>
      </c>
      <c r="F1687">
        <v>6</v>
      </c>
      <c r="I1687" t="s">
        <v>47</v>
      </c>
      <c r="J1687" t="s">
        <v>48</v>
      </c>
    </row>
    <row r="1688" spans="1:13" x14ac:dyDescent="0.35">
      <c r="A1688" s="6">
        <v>45623</v>
      </c>
      <c r="B1688" t="s">
        <v>1211</v>
      </c>
      <c r="C1688" t="s">
        <v>59</v>
      </c>
      <c r="D1688" t="s">
        <v>560</v>
      </c>
      <c r="E1688">
        <v>23</v>
      </c>
      <c r="F1688">
        <v>3</v>
      </c>
      <c r="I1688" t="s">
        <v>47</v>
      </c>
      <c r="J1688" t="s">
        <v>48</v>
      </c>
    </row>
    <row r="1689" spans="1:13" x14ac:dyDescent="0.35">
      <c r="A1689" s="6">
        <v>45623</v>
      </c>
      <c r="B1689" t="s">
        <v>1211</v>
      </c>
      <c r="C1689" t="s">
        <v>59</v>
      </c>
      <c r="D1689" t="s">
        <v>560</v>
      </c>
      <c r="E1689">
        <v>23</v>
      </c>
      <c r="F1689">
        <v>3</v>
      </c>
      <c r="I1689" t="s">
        <v>47</v>
      </c>
      <c r="J1689" t="s">
        <v>48</v>
      </c>
    </row>
    <row r="1690" spans="1:13" x14ac:dyDescent="0.35">
      <c r="A1690" s="6">
        <v>45623</v>
      </c>
      <c r="B1690" t="s">
        <v>1211</v>
      </c>
      <c r="C1690" t="s">
        <v>59</v>
      </c>
      <c r="D1690" t="s">
        <v>560</v>
      </c>
      <c r="E1690">
        <v>23</v>
      </c>
      <c r="F1690">
        <v>3</v>
      </c>
      <c r="I1690" t="s">
        <v>47</v>
      </c>
      <c r="J1690" t="s">
        <v>48</v>
      </c>
    </row>
    <row r="1691" spans="1:13" x14ac:dyDescent="0.35">
      <c r="A1691" s="6">
        <v>45623</v>
      </c>
      <c r="B1691" t="s">
        <v>1211</v>
      </c>
      <c r="C1691" t="s">
        <v>59</v>
      </c>
      <c r="D1691" t="s">
        <v>560</v>
      </c>
      <c r="E1691">
        <v>23</v>
      </c>
      <c r="F1691">
        <v>3</v>
      </c>
      <c r="I1691" t="s">
        <v>47</v>
      </c>
      <c r="J1691" t="s">
        <v>48</v>
      </c>
    </row>
    <row r="1692" spans="1:13" x14ac:dyDescent="0.35">
      <c r="A1692" s="6">
        <v>45623</v>
      </c>
      <c r="B1692" t="s">
        <v>1718</v>
      </c>
      <c r="C1692" t="s">
        <v>115</v>
      </c>
      <c r="D1692">
        <v>8</v>
      </c>
      <c r="E1692">
        <v>13</v>
      </c>
      <c r="F1692">
        <v>1</v>
      </c>
      <c r="I1692" t="s">
        <v>47</v>
      </c>
      <c r="J1692" t="s">
        <v>48</v>
      </c>
      <c r="M1692" t="s">
        <v>47</v>
      </c>
    </row>
    <row r="1693" spans="1:13" x14ac:dyDescent="0.35">
      <c r="A1693" s="6">
        <v>45623</v>
      </c>
      <c r="B1693" t="s">
        <v>1630</v>
      </c>
      <c r="C1693" t="s">
        <v>59</v>
      </c>
      <c r="D1693">
        <v>3</v>
      </c>
      <c r="E1693">
        <v>23</v>
      </c>
      <c r="F1693">
        <v>2</v>
      </c>
      <c r="I1693" t="s">
        <v>47</v>
      </c>
      <c r="J1693" t="s">
        <v>48</v>
      </c>
      <c r="M1693" t="s">
        <v>47</v>
      </c>
    </row>
    <row r="1694" spans="1:13" x14ac:dyDescent="0.35">
      <c r="A1694" s="6">
        <v>45623</v>
      </c>
      <c r="B1694" t="s">
        <v>1630</v>
      </c>
      <c r="C1694" t="s">
        <v>59</v>
      </c>
      <c r="D1694">
        <v>3</v>
      </c>
      <c r="E1694">
        <v>23</v>
      </c>
      <c r="F1694">
        <v>3</v>
      </c>
      <c r="I1694" t="s">
        <v>47</v>
      </c>
      <c r="J1694" t="s">
        <v>48</v>
      </c>
      <c r="M1694" t="s">
        <v>47</v>
      </c>
    </row>
    <row r="1695" spans="1:13" x14ac:dyDescent="0.35">
      <c r="A1695" s="6">
        <v>45623</v>
      </c>
      <c r="B1695" t="s">
        <v>236</v>
      </c>
      <c r="C1695" t="s">
        <v>55</v>
      </c>
      <c r="D1695" t="s">
        <v>1254</v>
      </c>
      <c r="E1695">
        <v>24</v>
      </c>
      <c r="F1695">
        <v>1</v>
      </c>
      <c r="I1695" t="s">
        <v>47</v>
      </c>
      <c r="J1695" t="s">
        <v>48</v>
      </c>
      <c r="M1695" t="s">
        <v>47</v>
      </c>
    </row>
    <row r="1696" spans="1:13" x14ac:dyDescent="0.35">
      <c r="A1696" s="6">
        <v>45624</v>
      </c>
      <c r="B1696" t="s">
        <v>58</v>
      </c>
      <c r="C1696" t="s">
        <v>59</v>
      </c>
      <c r="D1696">
        <v>2</v>
      </c>
      <c r="E1696">
        <v>24</v>
      </c>
      <c r="F1696">
        <v>3</v>
      </c>
      <c r="G1696" t="s">
        <v>1725</v>
      </c>
      <c r="L1696" t="s">
        <v>47</v>
      </c>
      <c r="M1696" t="s">
        <v>47</v>
      </c>
    </row>
    <row r="1697" spans="1:13" x14ac:dyDescent="0.35">
      <c r="A1697" s="6">
        <v>45624</v>
      </c>
      <c r="B1697" t="s">
        <v>1630</v>
      </c>
      <c r="C1697" t="s">
        <v>59</v>
      </c>
      <c r="D1697">
        <v>0</v>
      </c>
      <c r="E1697">
        <v>23</v>
      </c>
      <c r="F1697">
        <v>2</v>
      </c>
      <c r="G1697" t="s">
        <v>1725</v>
      </c>
      <c r="L1697" t="s">
        <v>47</v>
      </c>
      <c r="M1697" t="s">
        <v>47</v>
      </c>
    </row>
    <row r="1698" spans="1:13" x14ac:dyDescent="0.35">
      <c r="A1698" s="6">
        <v>45624</v>
      </c>
      <c r="B1698" t="s">
        <v>1630</v>
      </c>
      <c r="C1698" t="s">
        <v>59</v>
      </c>
      <c r="D1698">
        <v>0</v>
      </c>
      <c r="E1698">
        <v>23</v>
      </c>
      <c r="F1698">
        <v>2</v>
      </c>
      <c r="G1698" t="s">
        <v>1725</v>
      </c>
      <c r="L1698" t="s">
        <v>47</v>
      </c>
      <c r="M1698" t="s">
        <v>47</v>
      </c>
    </row>
    <row r="1699" spans="1:13" x14ac:dyDescent="0.35">
      <c r="A1699" s="6">
        <v>45624</v>
      </c>
      <c r="B1699" t="s">
        <v>1337</v>
      </c>
      <c r="C1699" t="s">
        <v>53</v>
      </c>
      <c r="D1699">
        <v>5</v>
      </c>
      <c r="E1699">
        <v>19</v>
      </c>
      <c r="F1699">
        <v>2</v>
      </c>
      <c r="G1699" t="s">
        <v>827</v>
      </c>
      <c r="L1699" t="s">
        <v>47</v>
      </c>
      <c r="M1699" t="s">
        <v>47</v>
      </c>
    </row>
    <row r="1700" spans="1:13" x14ac:dyDescent="0.35">
      <c r="A1700" s="6">
        <v>45624</v>
      </c>
      <c r="B1700" t="s">
        <v>1337</v>
      </c>
      <c r="C1700" t="s">
        <v>53</v>
      </c>
      <c r="D1700">
        <v>5</v>
      </c>
      <c r="E1700">
        <v>19</v>
      </c>
      <c r="F1700">
        <v>2</v>
      </c>
      <c r="G1700" t="s">
        <v>827</v>
      </c>
      <c r="L1700" t="s">
        <v>47</v>
      </c>
      <c r="M1700" t="s">
        <v>47</v>
      </c>
    </row>
    <row r="1701" spans="1:13" x14ac:dyDescent="0.35">
      <c r="A1701" s="6">
        <v>45624</v>
      </c>
      <c r="B1701" t="s">
        <v>1734</v>
      </c>
      <c r="C1701" t="s">
        <v>53</v>
      </c>
      <c r="D1701">
        <v>3</v>
      </c>
      <c r="E1701">
        <v>27</v>
      </c>
      <c r="F1701">
        <v>2</v>
      </c>
      <c r="G1701" t="s">
        <v>827</v>
      </c>
    </row>
    <row r="1702" spans="1:13" x14ac:dyDescent="0.35">
      <c r="A1702" s="6">
        <v>45624</v>
      </c>
      <c r="B1702" t="s">
        <v>1659</v>
      </c>
      <c r="C1702" t="s">
        <v>50</v>
      </c>
      <c r="D1702">
        <v>7</v>
      </c>
      <c r="E1702">
        <v>24</v>
      </c>
      <c r="F1702">
        <v>1</v>
      </c>
      <c r="G1702" t="s">
        <v>1720</v>
      </c>
    </row>
    <row r="1703" spans="1:13" x14ac:dyDescent="0.35">
      <c r="A1703" s="6">
        <v>45624</v>
      </c>
      <c r="B1703" t="s">
        <v>1735</v>
      </c>
      <c r="C1703" t="s">
        <v>115</v>
      </c>
      <c r="D1703" t="s">
        <v>149</v>
      </c>
      <c r="E1703">
        <v>26</v>
      </c>
      <c r="F1703">
        <v>2</v>
      </c>
      <c r="G1703" t="s">
        <v>1720</v>
      </c>
    </row>
    <row r="1704" spans="1:13" x14ac:dyDescent="0.35">
      <c r="A1704" s="6">
        <v>45624</v>
      </c>
      <c r="B1704" t="s">
        <v>1735</v>
      </c>
      <c r="C1704" t="s">
        <v>115</v>
      </c>
      <c r="D1704" t="s">
        <v>149</v>
      </c>
      <c r="E1704">
        <v>26</v>
      </c>
      <c r="F1704">
        <v>2</v>
      </c>
      <c r="G1704" t="s">
        <v>1720</v>
      </c>
    </row>
    <row r="1705" spans="1:13" x14ac:dyDescent="0.35">
      <c r="A1705" s="6">
        <v>45624</v>
      </c>
      <c r="B1705" t="s">
        <v>818</v>
      </c>
      <c r="C1705" t="s">
        <v>59</v>
      </c>
      <c r="D1705" t="s">
        <v>1247</v>
      </c>
      <c r="E1705">
        <v>6</v>
      </c>
      <c r="F1705">
        <v>3</v>
      </c>
      <c r="G1705" t="s">
        <v>828</v>
      </c>
    </row>
    <row r="1706" spans="1:13" x14ac:dyDescent="0.35">
      <c r="A1706" s="6">
        <v>45624</v>
      </c>
      <c r="B1706" t="s">
        <v>154</v>
      </c>
      <c r="C1706" t="s">
        <v>53</v>
      </c>
      <c r="D1706">
        <v>5</v>
      </c>
      <c r="E1706">
        <v>24</v>
      </c>
      <c r="F1706">
        <v>2</v>
      </c>
      <c r="G1706" t="s">
        <v>827</v>
      </c>
      <c r="L1706" t="s">
        <v>47</v>
      </c>
      <c r="M1706" t="s">
        <v>47</v>
      </c>
    </row>
    <row r="1707" spans="1:13" x14ac:dyDescent="0.35">
      <c r="A1707" s="6">
        <v>45624</v>
      </c>
      <c r="B1707" t="s">
        <v>1350</v>
      </c>
      <c r="C1707" t="s">
        <v>55</v>
      </c>
      <c r="D1707" t="s">
        <v>930</v>
      </c>
      <c r="E1707">
        <v>27</v>
      </c>
      <c r="F1707">
        <v>1</v>
      </c>
      <c r="I1707" t="s">
        <v>47</v>
      </c>
      <c r="J1707" t="s">
        <v>48</v>
      </c>
      <c r="M1707" t="s">
        <v>47</v>
      </c>
    </row>
    <row r="1708" spans="1:13" x14ac:dyDescent="0.35">
      <c r="A1708" s="6">
        <v>45624</v>
      </c>
      <c r="B1708" t="s">
        <v>795</v>
      </c>
      <c r="C1708" t="s">
        <v>115</v>
      </c>
      <c r="D1708">
        <v>10</v>
      </c>
      <c r="E1708">
        <v>14</v>
      </c>
      <c r="F1708">
        <v>7</v>
      </c>
      <c r="I1708" t="s">
        <v>47</v>
      </c>
      <c r="J1708" t="s">
        <v>705</v>
      </c>
    </row>
    <row r="1709" spans="1:13" x14ac:dyDescent="0.35">
      <c r="A1709" s="6">
        <v>45624</v>
      </c>
      <c r="B1709" t="s">
        <v>1841</v>
      </c>
      <c r="C1709" t="s">
        <v>55</v>
      </c>
      <c r="D1709" t="s">
        <v>392</v>
      </c>
      <c r="E1709">
        <v>25</v>
      </c>
      <c r="F1709">
        <v>5</v>
      </c>
      <c r="I1709" t="s">
        <v>47</v>
      </c>
      <c r="J1709" t="s">
        <v>1802</v>
      </c>
    </row>
    <row r="1710" spans="1:13" x14ac:dyDescent="0.35">
      <c r="A1710" s="6">
        <v>45624</v>
      </c>
      <c r="B1710" t="s">
        <v>1841</v>
      </c>
      <c r="C1710" t="s">
        <v>55</v>
      </c>
      <c r="D1710" t="s">
        <v>392</v>
      </c>
      <c r="E1710">
        <v>25</v>
      </c>
      <c r="F1710">
        <v>5</v>
      </c>
      <c r="I1710" t="s">
        <v>47</v>
      </c>
      <c r="J1710" t="s">
        <v>1802</v>
      </c>
    </row>
    <row r="1711" spans="1:13" x14ac:dyDescent="0.35">
      <c r="A1711" s="6">
        <v>45624</v>
      </c>
      <c r="B1711" t="s">
        <v>1468</v>
      </c>
      <c r="C1711" t="s">
        <v>59</v>
      </c>
      <c r="D1711">
        <v>1</v>
      </c>
      <c r="E1711">
        <v>21</v>
      </c>
      <c r="F1711">
        <v>2</v>
      </c>
      <c r="I1711" t="s">
        <v>47</v>
      </c>
      <c r="J1711" t="s">
        <v>48</v>
      </c>
      <c r="M1711" t="s">
        <v>47</v>
      </c>
    </row>
    <row r="1712" spans="1:13" x14ac:dyDescent="0.35">
      <c r="A1712" s="6">
        <v>45624</v>
      </c>
      <c r="B1712" t="s">
        <v>1820</v>
      </c>
      <c r="C1712" t="s">
        <v>1266</v>
      </c>
      <c r="D1712" t="s">
        <v>978</v>
      </c>
      <c r="E1712">
        <v>18</v>
      </c>
      <c r="F1712">
        <v>2</v>
      </c>
      <c r="I1712" t="s">
        <v>47</v>
      </c>
      <c r="J1712" t="s">
        <v>48</v>
      </c>
    </row>
    <row r="1713" spans="1:13" x14ac:dyDescent="0.35">
      <c r="A1713" s="6">
        <v>45624</v>
      </c>
      <c r="B1713" t="s">
        <v>1842</v>
      </c>
      <c r="C1713" t="s">
        <v>115</v>
      </c>
      <c r="D1713" t="s">
        <v>334</v>
      </c>
      <c r="E1713">
        <v>21</v>
      </c>
      <c r="F1713">
        <v>3</v>
      </c>
      <c r="I1713" t="s">
        <v>47</v>
      </c>
      <c r="J1713" t="s">
        <v>1802</v>
      </c>
    </row>
    <row r="1714" spans="1:13" x14ac:dyDescent="0.35">
      <c r="A1714" s="6">
        <v>45624</v>
      </c>
      <c r="B1714" t="s">
        <v>1842</v>
      </c>
      <c r="C1714" t="s">
        <v>115</v>
      </c>
      <c r="D1714" t="s">
        <v>334</v>
      </c>
      <c r="E1714">
        <v>21</v>
      </c>
      <c r="F1714">
        <v>3</v>
      </c>
      <c r="I1714" t="s">
        <v>47</v>
      </c>
      <c r="J1714" t="s">
        <v>1802</v>
      </c>
    </row>
    <row r="1715" spans="1:13" x14ac:dyDescent="0.35">
      <c r="A1715" s="6">
        <v>45624</v>
      </c>
      <c r="B1715" t="s">
        <v>1842</v>
      </c>
      <c r="C1715" t="s">
        <v>115</v>
      </c>
      <c r="D1715" t="s">
        <v>334</v>
      </c>
      <c r="E1715">
        <v>21</v>
      </c>
      <c r="F1715">
        <v>3</v>
      </c>
      <c r="I1715" t="s">
        <v>47</v>
      </c>
      <c r="J1715" t="s">
        <v>1802</v>
      </c>
    </row>
    <row r="1716" spans="1:13" x14ac:dyDescent="0.35">
      <c r="A1716" s="6">
        <v>45624</v>
      </c>
      <c r="B1716" t="s">
        <v>989</v>
      </c>
      <c r="C1716" t="s">
        <v>115</v>
      </c>
      <c r="D1716">
        <v>9</v>
      </c>
      <c r="E1716">
        <v>5</v>
      </c>
      <c r="F1716">
        <v>3</v>
      </c>
      <c r="I1716" t="s">
        <v>47</v>
      </c>
      <c r="J1716" t="s">
        <v>48</v>
      </c>
    </row>
    <row r="1717" spans="1:13" x14ac:dyDescent="0.35">
      <c r="A1717" s="6">
        <v>45624</v>
      </c>
      <c r="B1717" t="s">
        <v>1151</v>
      </c>
      <c r="C1717" t="s">
        <v>55</v>
      </c>
      <c r="D1717">
        <v>10</v>
      </c>
      <c r="E1717">
        <v>20</v>
      </c>
      <c r="F1717">
        <v>2</v>
      </c>
      <c r="I1717" t="s">
        <v>47</v>
      </c>
      <c r="J1717" t="s">
        <v>48</v>
      </c>
    </row>
    <row r="1718" spans="1:13" x14ac:dyDescent="0.35">
      <c r="A1718" s="6">
        <v>45624</v>
      </c>
      <c r="B1718" t="s">
        <v>1151</v>
      </c>
      <c r="C1718" t="s">
        <v>55</v>
      </c>
      <c r="D1718">
        <v>10</v>
      </c>
      <c r="E1718">
        <v>20</v>
      </c>
      <c r="F1718">
        <v>2</v>
      </c>
      <c r="I1718" t="s">
        <v>47</v>
      </c>
      <c r="J1718" t="s">
        <v>48</v>
      </c>
    </row>
    <row r="1719" spans="1:13" x14ac:dyDescent="0.35">
      <c r="A1719" s="6">
        <v>45624</v>
      </c>
      <c r="B1719" t="s">
        <v>1151</v>
      </c>
      <c r="C1719" t="s">
        <v>55</v>
      </c>
      <c r="D1719">
        <v>10</v>
      </c>
      <c r="E1719">
        <v>20</v>
      </c>
      <c r="F1719">
        <v>2</v>
      </c>
      <c r="I1719" t="s">
        <v>47</v>
      </c>
      <c r="J1719" t="s">
        <v>48</v>
      </c>
    </row>
    <row r="1720" spans="1:13" x14ac:dyDescent="0.35">
      <c r="A1720" s="6">
        <v>45624</v>
      </c>
      <c r="B1720" t="s">
        <v>1843</v>
      </c>
      <c r="C1720" t="s">
        <v>55</v>
      </c>
      <c r="D1720">
        <v>10</v>
      </c>
      <c r="E1720">
        <v>9</v>
      </c>
      <c r="F1720">
        <v>4</v>
      </c>
      <c r="I1720" t="s">
        <v>47</v>
      </c>
      <c r="J1720" t="s">
        <v>48</v>
      </c>
    </row>
    <row r="1721" spans="1:13" x14ac:dyDescent="0.35">
      <c r="A1721" s="6">
        <v>45624</v>
      </c>
      <c r="B1721" t="s">
        <v>154</v>
      </c>
      <c r="C1721" t="s">
        <v>53</v>
      </c>
      <c r="D1721">
        <v>5</v>
      </c>
      <c r="E1721">
        <v>24</v>
      </c>
      <c r="F1721">
        <v>2</v>
      </c>
      <c r="I1721" t="s">
        <v>47</v>
      </c>
      <c r="J1721" t="s">
        <v>48</v>
      </c>
      <c r="M1721" t="s">
        <v>47</v>
      </c>
    </row>
    <row r="1722" spans="1:13" x14ac:dyDescent="0.35">
      <c r="A1722" s="6">
        <v>45624</v>
      </c>
      <c r="B1722" t="s">
        <v>1547</v>
      </c>
      <c r="C1722" t="s">
        <v>59</v>
      </c>
      <c r="D1722">
        <v>3</v>
      </c>
      <c r="E1722">
        <v>27</v>
      </c>
      <c r="F1722">
        <v>3</v>
      </c>
      <c r="I1722" t="s">
        <v>47</v>
      </c>
      <c r="J1722" t="s">
        <v>48</v>
      </c>
    </row>
    <row r="1723" spans="1:13" x14ac:dyDescent="0.35">
      <c r="A1723" s="6">
        <v>45624</v>
      </c>
      <c r="B1723" t="s">
        <v>1547</v>
      </c>
      <c r="C1723" t="s">
        <v>59</v>
      </c>
      <c r="D1723">
        <v>3</v>
      </c>
      <c r="E1723">
        <v>27</v>
      </c>
      <c r="F1723">
        <v>3</v>
      </c>
      <c r="I1723" t="s">
        <v>47</v>
      </c>
      <c r="J1723" t="s">
        <v>48</v>
      </c>
    </row>
    <row r="1724" spans="1:13" x14ac:dyDescent="0.35">
      <c r="A1724" s="6">
        <v>45624</v>
      </c>
      <c r="B1724" t="s">
        <v>1746</v>
      </c>
      <c r="C1724" t="s">
        <v>59</v>
      </c>
      <c r="D1724">
        <v>3</v>
      </c>
      <c r="E1724">
        <v>26</v>
      </c>
      <c r="F1724">
        <v>8</v>
      </c>
      <c r="I1724" t="s">
        <v>47</v>
      </c>
      <c r="J1724" t="s">
        <v>48</v>
      </c>
    </row>
    <row r="1725" spans="1:13" x14ac:dyDescent="0.35">
      <c r="A1725" s="6">
        <v>45624</v>
      </c>
      <c r="B1725" t="s">
        <v>58</v>
      </c>
      <c r="C1725" t="s">
        <v>53</v>
      </c>
      <c r="D1725">
        <v>5</v>
      </c>
      <c r="E1725">
        <v>25</v>
      </c>
      <c r="F1725">
        <v>2</v>
      </c>
      <c r="I1725" t="s">
        <v>47</v>
      </c>
      <c r="J1725" t="s">
        <v>48</v>
      </c>
      <c r="M1725" t="s">
        <v>47</v>
      </c>
    </row>
    <row r="1726" spans="1:13" x14ac:dyDescent="0.35">
      <c r="A1726" s="6">
        <v>45624</v>
      </c>
      <c r="B1726" t="s">
        <v>1840</v>
      </c>
      <c r="C1726" t="s">
        <v>59</v>
      </c>
      <c r="D1726">
        <v>0</v>
      </c>
      <c r="E1726">
        <v>18</v>
      </c>
      <c r="F1726">
        <v>3</v>
      </c>
      <c r="I1726" t="s">
        <v>47</v>
      </c>
      <c r="J1726" t="s">
        <v>48</v>
      </c>
      <c r="M1726" t="s">
        <v>47</v>
      </c>
    </row>
    <row r="1727" spans="1:13" x14ac:dyDescent="0.35">
      <c r="A1727" s="6">
        <v>45624</v>
      </c>
      <c r="B1727" t="s">
        <v>58</v>
      </c>
      <c r="C1727" t="s">
        <v>59</v>
      </c>
      <c r="D1727">
        <v>2</v>
      </c>
      <c r="E1727">
        <v>22</v>
      </c>
      <c r="F1727">
        <v>3</v>
      </c>
      <c r="I1727" t="s">
        <v>47</v>
      </c>
      <c r="J1727" t="s">
        <v>48</v>
      </c>
      <c r="M1727" t="s">
        <v>47</v>
      </c>
    </row>
    <row r="1728" spans="1:13" x14ac:dyDescent="0.35">
      <c r="A1728" s="6">
        <v>45624</v>
      </c>
      <c r="B1728" t="s">
        <v>215</v>
      </c>
      <c r="C1728" t="s">
        <v>115</v>
      </c>
      <c r="D1728">
        <v>8</v>
      </c>
      <c r="E1728">
        <v>3</v>
      </c>
      <c r="F1728">
        <v>2</v>
      </c>
      <c r="I1728" t="s">
        <v>47</v>
      </c>
      <c r="J1728" t="s">
        <v>48</v>
      </c>
    </row>
    <row r="1729" spans="1:13" x14ac:dyDescent="0.35">
      <c r="A1729" s="6">
        <v>45624</v>
      </c>
      <c r="B1729" t="s">
        <v>818</v>
      </c>
      <c r="C1729" t="s">
        <v>59</v>
      </c>
      <c r="D1729">
        <v>3</v>
      </c>
      <c r="E1729">
        <v>5</v>
      </c>
      <c r="F1729">
        <v>3</v>
      </c>
      <c r="I1729" t="s">
        <v>47</v>
      </c>
      <c r="J1729" t="s">
        <v>48</v>
      </c>
    </row>
    <row r="1730" spans="1:13" x14ac:dyDescent="0.35">
      <c r="A1730" s="6">
        <v>45624</v>
      </c>
      <c r="B1730" t="s">
        <v>1844</v>
      </c>
      <c r="C1730" t="s">
        <v>53</v>
      </c>
      <c r="D1730" t="s">
        <v>249</v>
      </c>
      <c r="E1730">
        <v>25</v>
      </c>
      <c r="F1730">
        <v>2</v>
      </c>
      <c r="I1730" t="s">
        <v>47</v>
      </c>
      <c r="J1730" t="s">
        <v>48</v>
      </c>
    </row>
    <row r="1731" spans="1:13" x14ac:dyDescent="0.35">
      <c r="A1731" s="6">
        <v>45624</v>
      </c>
      <c r="B1731" t="s">
        <v>1844</v>
      </c>
      <c r="C1731" t="s">
        <v>53</v>
      </c>
      <c r="D1731" t="s">
        <v>249</v>
      </c>
      <c r="E1731">
        <v>25</v>
      </c>
      <c r="F1731">
        <v>2</v>
      </c>
      <c r="I1731" t="s">
        <v>47</v>
      </c>
      <c r="J1731" t="s">
        <v>48</v>
      </c>
    </row>
    <row r="1732" spans="1:13" x14ac:dyDescent="0.35">
      <c r="A1732" s="6">
        <v>45624</v>
      </c>
      <c r="B1732" t="s">
        <v>1691</v>
      </c>
      <c r="C1732" t="s">
        <v>115</v>
      </c>
      <c r="D1732">
        <v>10</v>
      </c>
      <c r="E1732">
        <v>8</v>
      </c>
      <c r="F1732">
        <v>3</v>
      </c>
      <c r="I1732" t="s">
        <v>47</v>
      </c>
      <c r="J1732" t="s">
        <v>48</v>
      </c>
    </row>
    <row r="1733" spans="1:13" x14ac:dyDescent="0.35">
      <c r="A1733" s="6">
        <v>45624</v>
      </c>
      <c r="B1733" t="s">
        <v>58</v>
      </c>
      <c r="C1733" t="s">
        <v>59</v>
      </c>
      <c r="D1733">
        <v>0</v>
      </c>
      <c r="E1733">
        <v>22</v>
      </c>
      <c r="F1733">
        <v>2</v>
      </c>
      <c r="I1733" t="s">
        <v>47</v>
      </c>
      <c r="J1733" t="s">
        <v>48</v>
      </c>
    </row>
    <row r="1734" spans="1:13" x14ac:dyDescent="0.35">
      <c r="A1734" s="6">
        <v>45624</v>
      </c>
      <c r="B1734" t="s">
        <v>1845</v>
      </c>
      <c r="C1734" t="s">
        <v>115</v>
      </c>
      <c r="D1734">
        <v>7</v>
      </c>
      <c r="E1734">
        <v>11</v>
      </c>
      <c r="F1734">
        <v>2</v>
      </c>
      <c r="I1734" t="s">
        <v>47</v>
      </c>
      <c r="J1734" t="s">
        <v>1032</v>
      </c>
    </row>
    <row r="1735" spans="1:13" x14ac:dyDescent="0.35">
      <c r="A1735" s="6">
        <v>45624</v>
      </c>
      <c r="B1735" t="s">
        <v>783</v>
      </c>
      <c r="C1735" t="s">
        <v>115</v>
      </c>
      <c r="D1735" t="s">
        <v>129</v>
      </c>
      <c r="E1735">
        <v>25</v>
      </c>
      <c r="F1735">
        <v>2</v>
      </c>
      <c r="I1735" t="s">
        <v>47</v>
      </c>
      <c r="J1735" t="s">
        <v>1802</v>
      </c>
    </row>
    <row r="1736" spans="1:13" x14ac:dyDescent="0.35">
      <c r="A1736" s="6">
        <v>45624</v>
      </c>
      <c r="B1736" t="s">
        <v>783</v>
      </c>
      <c r="C1736" t="s">
        <v>115</v>
      </c>
      <c r="D1736" t="s">
        <v>129</v>
      </c>
      <c r="E1736">
        <v>25</v>
      </c>
      <c r="F1736">
        <v>2</v>
      </c>
      <c r="I1736" t="s">
        <v>47</v>
      </c>
      <c r="J1736" t="s">
        <v>1802</v>
      </c>
    </row>
    <row r="1737" spans="1:13" x14ac:dyDescent="0.35">
      <c r="A1737" s="6">
        <v>45624</v>
      </c>
      <c r="B1737" t="s">
        <v>783</v>
      </c>
      <c r="C1737" t="s">
        <v>115</v>
      </c>
      <c r="D1737" t="s">
        <v>129</v>
      </c>
      <c r="E1737">
        <v>25</v>
      </c>
      <c r="F1737">
        <v>2</v>
      </c>
      <c r="I1737" t="s">
        <v>47</v>
      </c>
      <c r="J1737" t="s">
        <v>1802</v>
      </c>
    </row>
    <row r="1738" spans="1:13" x14ac:dyDescent="0.35">
      <c r="A1738" s="6">
        <v>45624</v>
      </c>
      <c r="B1738" t="s">
        <v>783</v>
      </c>
      <c r="C1738" t="s">
        <v>115</v>
      </c>
      <c r="D1738" t="s">
        <v>129</v>
      </c>
      <c r="E1738">
        <v>25</v>
      </c>
      <c r="F1738">
        <v>2</v>
      </c>
      <c r="I1738" t="s">
        <v>47</v>
      </c>
      <c r="J1738" t="s">
        <v>1802</v>
      </c>
    </row>
    <row r="1739" spans="1:13" x14ac:dyDescent="0.35">
      <c r="A1739" s="6">
        <v>45624</v>
      </c>
      <c r="B1739" t="s">
        <v>783</v>
      </c>
      <c r="C1739" t="s">
        <v>115</v>
      </c>
      <c r="D1739" t="s">
        <v>129</v>
      </c>
      <c r="E1739">
        <v>25</v>
      </c>
      <c r="F1739">
        <v>2</v>
      </c>
      <c r="I1739" t="s">
        <v>47</v>
      </c>
      <c r="J1739" t="s">
        <v>1802</v>
      </c>
    </row>
    <row r="1740" spans="1:13" x14ac:dyDescent="0.35">
      <c r="A1740" s="6">
        <v>45624</v>
      </c>
      <c r="B1740" t="s">
        <v>1117</v>
      </c>
      <c r="C1740" t="s">
        <v>115</v>
      </c>
      <c r="D1740">
        <v>8</v>
      </c>
      <c r="E1740">
        <v>6</v>
      </c>
      <c r="F1740">
        <v>2</v>
      </c>
      <c r="I1740" t="s">
        <v>47</v>
      </c>
      <c r="J1740" t="s">
        <v>48</v>
      </c>
    </row>
    <row r="1741" spans="1:13" x14ac:dyDescent="0.35">
      <c r="A1741" s="6">
        <v>45624</v>
      </c>
      <c r="B1741" t="s">
        <v>824</v>
      </c>
      <c r="C1741" t="s">
        <v>115</v>
      </c>
      <c r="D1741" t="s">
        <v>242</v>
      </c>
      <c r="E1741">
        <v>5</v>
      </c>
      <c r="F1741">
        <v>1</v>
      </c>
      <c r="I1741" t="s">
        <v>47</v>
      </c>
      <c r="J1741" t="s">
        <v>1802</v>
      </c>
      <c r="M1741" t="s">
        <v>47</v>
      </c>
    </row>
    <row r="1742" spans="1:13" x14ac:dyDescent="0.35">
      <c r="A1742" s="6">
        <v>45624</v>
      </c>
      <c r="B1742" t="s">
        <v>1259</v>
      </c>
      <c r="C1742" t="s">
        <v>225</v>
      </c>
      <c r="D1742" t="s">
        <v>1846</v>
      </c>
      <c r="E1742">
        <v>4</v>
      </c>
      <c r="F1742">
        <v>2</v>
      </c>
      <c r="I1742" t="s">
        <v>47</v>
      </c>
      <c r="J1742" t="s">
        <v>48</v>
      </c>
    </row>
    <row r="1743" spans="1:13" x14ac:dyDescent="0.35">
      <c r="A1743" s="6">
        <v>45624</v>
      </c>
      <c r="B1743" t="s">
        <v>1983</v>
      </c>
      <c r="C1743" t="s">
        <v>64</v>
      </c>
      <c r="D1743" t="s">
        <v>585</v>
      </c>
      <c r="E1743">
        <v>8</v>
      </c>
      <c r="F1743">
        <v>2</v>
      </c>
      <c r="I1743" t="s">
        <v>47</v>
      </c>
      <c r="J1743" t="s">
        <v>48</v>
      </c>
      <c r="M1743" t="s">
        <v>47</v>
      </c>
    </row>
    <row r="1744" spans="1:13" x14ac:dyDescent="0.35">
      <c r="A1744" s="6">
        <v>45624</v>
      </c>
      <c r="B1744" t="s">
        <v>1259</v>
      </c>
      <c r="C1744" t="s">
        <v>225</v>
      </c>
      <c r="D1744" t="s">
        <v>446</v>
      </c>
      <c r="E1744">
        <v>2</v>
      </c>
      <c r="F1744">
        <v>2</v>
      </c>
      <c r="I1744" t="s">
        <v>47</v>
      </c>
      <c r="J1744" t="s">
        <v>48</v>
      </c>
    </row>
    <row r="1745" spans="1:13" x14ac:dyDescent="0.35">
      <c r="A1745" s="6">
        <v>45624</v>
      </c>
      <c r="B1745" t="s">
        <v>1259</v>
      </c>
      <c r="C1745" t="s">
        <v>225</v>
      </c>
      <c r="D1745" t="s">
        <v>446</v>
      </c>
      <c r="E1745">
        <v>2</v>
      </c>
      <c r="F1745">
        <v>2</v>
      </c>
      <c r="I1745" t="s">
        <v>47</v>
      </c>
      <c r="J1745" t="s">
        <v>48</v>
      </c>
    </row>
    <row r="1746" spans="1:13" x14ac:dyDescent="0.35">
      <c r="A1746" s="6">
        <v>45624</v>
      </c>
      <c r="B1746" t="s">
        <v>1029</v>
      </c>
      <c r="C1746" t="s">
        <v>115</v>
      </c>
      <c r="D1746" t="s">
        <v>311</v>
      </c>
      <c r="E1746">
        <v>15</v>
      </c>
      <c r="F1746">
        <v>8</v>
      </c>
      <c r="I1746" t="s">
        <v>47</v>
      </c>
      <c r="J1746" t="s">
        <v>48</v>
      </c>
    </row>
    <row r="1747" spans="1:13" x14ac:dyDescent="0.35">
      <c r="A1747" s="6">
        <v>45624</v>
      </c>
      <c r="B1747" t="s">
        <v>1984</v>
      </c>
      <c r="C1747" t="s">
        <v>55</v>
      </c>
      <c r="D1747" t="s">
        <v>1254</v>
      </c>
      <c r="E1747">
        <v>9</v>
      </c>
      <c r="F1747">
        <v>3</v>
      </c>
      <c r="I1747" t="s">
        <v>47</v>
      </c>
      <c r="J1747" t="s">
        <v>48</v>
      </c>
    </row>
    <row r="1748" spans="1:13" x14ac:dyDescent="0.35">
      <c r="A1748" s="6">
        <v>45624</v>
      </c>
      <c r="B1748" t="s">
        <v>1030</v>
      </c>
      <c r="C1748" t="s">
        <v>55</v>
      </c>
      <c r="D1748" t="s">
        <v>158</v>
      </c>
      <c r="E1748">
        <v>9</v>
      </c>
      <c r="F1748">
        <v>5</v>
      </c>
      <c r="I1748" t="s">
        <v>47</v>
      </c>
      <c r="J1748" t="s">
        <v>48</v>
      </c>
    </row>
    <row r="1749" spans="1:13" x14ac:dyDescent="0.35">
      <c r="A1749" s="6">
        <v>45624</v>
      </c>
      <c r="B1749" t="s">
        <v>1793</v>
      </c>
      <c r="C1749" t="s">
        <v>55</v>
      </c>
      <c r="D1749" t="s">
        <v>1236</v>
      </c>
      <c r="E1749">
        <v>11</v>
      </c>
      <c r="F1749">
        <v>1</v>
      </c>
      <c r="I1749" t="s">
        <v>47</v>
      </c>
      <c r="J1749" t="s">
        <v>48</v>
      </c>
      <c r="M1749" t="s">
        <v>47</v>
      </c>
    </row>
    <row r="1750" spans="1:13" x14ac:dyDescent="0.35">
      <c r="A1750" s="6">
        <v>45625</v>
      </c>
      <c r="B1750" t="s">
        <v>1022</v>
      </c>
      <c r="C1750" t="s">
        <v>53</v>
      </c>
      <c r="D1750">
        <v>3</v>
      </c>
      <c r="E1750">
        <v>26</v>
      </c>
      <c r="F1750">
        <v>4</v>
      </c>
      <c r="G1750" t="s">
        <v>827</v>
      </c>
    </row>
    <row r="1751" spans="1:13" x14ac:dyDescent="0.35">
      <c r="A1751" s="6">
        <v>45625</v>
      </c>
      <c r="B1751" t="s">
        <v>483</v>
      </c>
      <c r="C1751" t="s">
        <v>53</v>
      </c>
      <c r="D1751">
        <v>4</v>
      </c>
      <c r="E1751">
        <v>25</v>
      </c>
      <c r="F1751">
        <v>2</v>
      </c>
      <c r="G1751" t="s">
        <v>827</v>
      </c>
    </row>
    <row r="1752" spans="1:13" x14ac:dyDescent="0.35">
      <c r="A1752" s="6">
        <v>45625</v>
      </c>
      <c r="B1752" t="s">
        <v>483</v>
      </c>
      <c r="C1752" t="s">
        <v>53</v>
      </c>
      <c r="D1752">
        <v>4</v>
      </c>
      <c r="E1752">
        <v>25</v>
      </c>
      <c r="F1752">
        <v>2</v>
      </c>
      <c r="G1752" t="s">
        <v>827</v>
      </c>
    </row>
    <row r="1753" spans="1:13" x14ac:dyDescent="0.35">
      <c r="A1753" s="6">
        <v>45625</v>
      </c>
      <c r="B1753" t="s">
        <v>483</v>
      </c>
      <c r="C1753" t="s">
        <v>53</v>
      </c>
      <c r="D1753">
        <v>4</v>
      </c>
      <c r="E1753">
        <v>25</v>
      </c>
      <c r="F1753">
        <v>2</v>
      </c>
      <c r="G1753" t="s">
        <v>827</v>
      </c>
    </row>
    <row r="1754" spans="1:13" x14ac:dyDescent="0.35">
      <c r="A1754" s="6">
        <v>45625</v>
      </c>
      <c r="B1754" t="s">
        <v>758</v>
      </c>
      <c r="C1754" t="s">
        <v>59</v>
      </c>
      <c r="D1754">
        <v>2</v>
      </c>
      <c r="E1754">
        <v>18</v>
      </c>
      <c r="F1754">
        <v>2</v>
      </c>
      <c r="G1754" t="s">
        <v>1725</v>
      </c>
      <c r="L1754" t="s">
        <v>47</v>
      </c>
      <c r="M1754" t="s">
        <v>47</v>
      </c>
    </row>
    <row r="1755" spans="1:13" x14ac:dyDescent="0.35">
      <c r="A1755" s="6">
        <v>45625</v>
      </c>
      <c r="B1755" t="s">
        <v>758</v>
      </c>
      <c r="C1755" t="s">
        <v>59</v>
      </c>
      <c r="D1755">
        <v>2</v>
      </c>
      <c r="E1755">
        <v>18</v>
      </c>
      <c r="F1755">
        <v>2</v>
      </c>
      <c r="G1755" t="s">
        <v>1725</v>
      </c>
      <c r="L1755" t="s">
        <v>47</v>
      </c>
      <c r="M1755" t="s">
        <v>47</v>
      </c>
    </row>
    <row r="1756" spans="1:13" x14ac:dyDescent="0.35">
      <c r="A1756" s="6">
        <v>45625</v>
      </c>
      <c r="B1756" t="s">
        <v>104</v>
      </c>
      <c r="C1756" t="s">
        <v>1266</v>
      </c>
      <c r="E1756">
        <v>8</v>
      </c>
      <c r="F1756">
        <v>2</v>
      </c>
      <c r="G1756" t="s">
        <v>1267</v>
      </c>
      <c r="M1756" t="s">
        <v>47</v>
      </c>
    </row>
    <row r="1757" spans="1:13" x14ac:dyDescent="0.35">
      <c r="A1757" s="6">
        <v>45625</v>
      </c>
      <c r="B1757" t="s">
        <v>1131</v>
      </c>
      <c r="C1757" t="s">
        <v>115</v>
      </c>
      <c r="D1757">
        <v>10</v>
      </c>
      <c r="E1757">
        <v>22</v>
      </c>
      <c r="F1757">
        <v>2</v>
      </c>
      <c r="I1757" t="s">
        <v>47</v>
      </c>
      <c r="J1757" t="s">
        <v>48</v>
      </c>
    </row>
    <row r="1758" spans="1:13" x14ac:dyDescent="0.35">
      <c r="A1758" s="6">
        <v>45625</v>
      </c>
      <c r="B1758" t="s">
        <v>1107</v>
      </c>
      <c r="C1758" t="s">
        <v>64</v>
      </c>
      <c r="D1758" t="s">
        <v>585</v>
      </c>
      <c r="E1758">
        <v>20</v>
      </c>
      <c r="F1758">
        <v>4</v>
      </c>
      <c r="I1758" t="s">
        <v>47</v>
      </c>
      <c r="J1758" t="s">
        <v>48</v>
      </c>
    </row>
    <row r="1759" spans="1:13" x14ac:dyDescent="0.35">
      <c r="A1759" s="6">
        <v>45625</v>
      </c>
      <c r="B1759" t="s">
        <v>1859</v>
      </c>
      <c r="C1759" t="s">
        <v>64</v>
      </c>
      <c r="D1759" t="s">
        <v>585</v>
      </c>
      <c r="E1759">
        <v>11</v>
      </c>
      <c r="F1759">
        <v>4</v>
      </c>
      <c r="I1759" t="s">
        <v>47</v>
      </c>
      <c r="J1759" t="s">
        <v>48</v>
      </c>
    </row>
    <row r="1760" spans="1:13" x14ac:dyDescent="0.35">
      <c r="A1760" s="6">
        <v>45625</v>
      </c>
      <c r="B1760" t="s">
        <v>1985</v>
      </c>
      <c r="C1760" t="s">
        <v>59</v>
      </c>
      <c r="D1760">
        <v>3</v>
      </c>
      <c r="E1760">
        <v>22</v>
      </c>
      <c r="F1760">
        <v>2</v>
      </c>
      <c r="I1760" t="s">
        <v>47</v>
      </c>
      <c r="J1760" t="s">
        <v>1802</v>
      </c>
    </row>
    <row r="1761" spans="1:13" x14ac:dyDescent="0.35">
      <c r="A1761" s="6">
        <v>45625</v>
      </c>
      <c r="B1761" t="s">
        <v>1985</v>
      </c>
      <c r="C1761" t="s">
        <v>59</v>
      </c>
      <c r="D1761">
        <v>3</v>
      </c>
      <c r="E1761">
        <v>22</v>
      </c>
      <c r="F1761">
        <v>2</v>
      </c>
      <c r="I1761" t="s">
        <v>47</v>
      </c>
      <c r="J1761" t="s">
        <v>1032</v>
      </c>
    </row>
    <row r="1762" spans="1:13" x14ac:dyDescent="0.35">
      <c r="A1762" s="6">
        <v>45625</v>
      </c>
      <c r="B1762" t="s">
        <v>1985</v>
      </c>
      <c r="C1762" t="s">
        <v>59</v>
      </c>
      <c r="D1762">
        <v>3</v>
      </c>
      <c r="E1762">
        <v>22</v>
      </c>
      <c r="F1762">
        <v>2</v>
      </c>
      <c r="I1762" t="s">
        <v>47</v>
      </c>
      <c r="J1762" t="s">
        <v>1032</v>
      </c>
    </row>
    <row r="1763" spans="1:13" x14ac:dyDescent="0.35">
      <c r="A1763" s="6">
        <v>45625</v>
      </c>
      <c r="B1763" t="s">
        <v>83</v>
      </c>
      <c r="C1763" t="s">
        <v>53</v>
      </c>
      <c r="D1763">
        <v>4</v>
      </c>
      <c r="E1763">
        <v>20</v>
      </c>
      <c r="F1763">
        <v>4</v>
      </c>
      <c r="I1763" t="s">
        <v>47</v>
      </c>
    </row>
    <row r="1764" spans="1:13" x14ac:dyDescent="0.35">
      <c r="A1764" s="6">
        <v>45625</v>
      </c>
      <c r="B1764" t="s">
        <v>566</v>
      </c>
      <c r="C1764" t="s">
        <v>115</v>
      </c>
      <c r="D1764">
        <v>9</v>
      </c>
      <c r="E1764">
        <v>29</v>
      </c>
      <c r="F1764">
        <v>2</v>
      </c>
      <c r="I1764" t="s">
        <v>47</v>
      </c>
      <c r="J1764" t="s">
        <v>48</v>
      </c>
    </row>
    <row r="1765" spans="1:13" x14ac:dyDescent="0.35">
      <c r="A1765" s="6">
        <v>45625</v>
      </c>
      <c r="B1765" t="s">
        <v>566</v>
      </c>
      <c r="C1765" t="s">
        <v>115</v>
      </c>
      <c r="D1765">
        <v>9</v>
      </c>
      <c r="E1765">
        <v>29</v>
      </c>
      <c r="F1765">
        <v>2</v>
      </c>
      <c r="I1765" t="s">
        <v>47</v>
      </c>
      <c r="J1765" t="s">
        <v>48</v>
      </c>
    </row>
    <row r="1766" spans="1:13" x14ac:dyDescent="0.35">
      <c r="A1766" s="6">
        <v>45625</v>
      </c>
      <c r="B1766" t="s">
        <v>1793</v>
      </c>
      <c r="C1766" t="s">
        <v>55</v>
      </c>
      <c r="D1766" t="s">
        <v>1262</v>
      </c>
      <c r="E1766">
        <v>21</v>
      </c>
      <c r="F1766">
        <v>1</v>
      </c>
      <c r="I1766" t="s">
        <v>47</v>
      </c>
      <c r="J1766" t="s">
        <v>48</v>
      </c>
      <c r="M1766" t="s">
        <v>47</v>
      </c>
    </row>
    <row r="1767" spans="1:13" x14ac:dyDescent="0.35">
      <c r="A1767" s="6">
        <v>45625</v>
      </c>
      <c r="B1767" t="s">
        <v>347</v>
      </c>
      <c r="C1767" t="s">
        <v>115</v>
      </c>
      <c r="D1767">
        <v>7</v>
      </c>
      <c r="E1767">
        <v>15</v>
      </c>
      <c r="F1767">
        <v>3</v>
      </c>
      <c r="I1767" t="s">
        <v>47</v>
      </c>
      <c r="J1767" t="s">
        <v>1032</v>
      </c>
      <c r="M1767" t="s">
        <v>47</v>
      </c>
    </row>
    <row r="1768" spans="1:13" x14ac:dyDescent="0.35">
      <c r="A1768" s="6">
        <v>45625</v>
      </c>
      <c r="B1768" t="s">
        <v>1986</v>
      </c>
      <c r="C1768" t="s">
        <v>115</v>
      </c>
      <c r="D1768" t="s">
        <v>334</v>
      </c>
      <c r="E1768">
        <v>25</v>
      </c>
      <c r="F1768">
        <v>4</v>
      </c>
      <c r="I1768" t="s">
        <v>47</v>
      </c>
      <c r="J1768" t="s">
        <v>705</v>
      </c>
    </row>
    <row r="1769" spans="1:13" x14ac:dyDescent="0.35">
      <c r="A1769" s="6">
        <v>45625</v>
      </c>
      <c r="B1769" t="s">
        <v>1986</v>
      </c>
      <c r="C1769" t="s">
        <v>115</v>
      </c>
      <c r="D1769" t="s">
        <v>334</v>
      </c>
      <c r="E1769">
        <v>25</v>
      </c>
      <c r="F1769">
        <v>4</v>
      </c>
      <c r="I1769" t="s">
        <v>47</v>
      </c>
      <c r="J1769" t="s">
        <v>705</v>
      </c>
    </row>
    <row r="1770" spans="1:13" x14ac:dyDescent="0.35">
      <c r="A1770" s="6">
        <v>45625</v>
      </c>
      <c r="B1770" t="s">
        <v>154</v>
      </c>
      <c r="C1770" t="s">
        <v>115</v>
      </c>
      <c r="D1770">
        <v>7</v>
      </c>
      <c r="E1770">
        <v>17</v>
      </c>
      <c r="F1770">
        <v>1</v>
      </c>
      <c r="I1770" t="s">
        <v>47</v>
      </c>
      <c r="J1770" t="s">
        <v>48</v>
      </c>
      <c r="M1770" t="s">
        <v>47</v>
      </c>
    </row>
    <row r="1771" spans="1:13" x14ac:dyDescent="0.35">
      <c r="A1771" s="6">
        <v>45625</v>
      </c>
      <c r="B1771" t="s">
        <v>1302</v>
      </c>
      <c r="C1771" t="s">
        <v>53</v>
      </c>
      <c r="D1771" t="s">
        <v>737</v>
      </c>
      <c r="E1771">
        <v>5</v>
      </c>
      <c r="F1771">
        <v>3</v>
      </c>
      <c r="I1771" t="s">
        <v>47</v>
      </c>
      <c r="J1771" t="s">
        <v>48</v>
      </c>
    </row>
    <row r="1772" spans="1:13" x14ac:dyDescent="0.35">
      <c r="A1772" s="6">
        <v>45625</v>
      </c>
      <c r="B1772" t="s">
        <v>650</v>
      </c>
      <c r="C1772" t="s">
        <v>115</v>
      </c>
      <c r="D1772">
        <v>10</v>
      </c>
      <c r="E1772">
        <v>22</v>
      </c>
      <c r="F1772">
        <v>2</v>
      </c>
      <c r="I1772" t="s">
        <v>47</v>
      </c>
      <c r="J1772" t="s">
        <v>48</v>
      </c>
      <c r="M1772" t="s">
        <v>47</v>
      </c>
    </row>
    <row r="1773" spans="1:13" x14ac:dyDescent="0.35">
      <c r="A1773" s="6">
        <v>45625</v>
      </c>
      <c r="B1773" t="s">
        <v>650</v>
      </c>
      <c r="C1773" t="s">
        <v>115</v>
      </c>
      <c r="D1773">
        <v>10</v>
      </c>
      <c r="E1773">
        <v>22</v>
      </c>
      <c r="F1773">
        <v>2</v>
      </c>
      <c r="I1773" t="s">
        <v>47</v>
      </c>
      <c r="J1773" t="s">
        <v>48</v>
      </c>
      <c r="M1773" t="s">
        <v>47</v>
      </c>
    </row>
    <row r="1774" spans="1:13" x14ac:dyDescent="0.35">
      <c r="A1774" s="6">
        <v>45625</v>
      </c>
      <c r="B1774" t="s">
        <v>650</v>
      </c>
      <c r="C1774" t="s">
        <v>115</v>
      </c>
      <c r="D1774">
        <v>10</v>
      </c>
      <c r="E1774">
        <v>22</v>
      </c>
      <c r="F1774">
        <v>2</v>
      </c>
      <c r="I1774" t="s">
        <v>47</v>
      </c>
      <c r="J1774" t="s">
        <v>48</v>
      </c>
      <c r="M1774" t="s">
        <v>47</v>
      </c>
    </row>
    <row r="1775" spans="1:13" x14ac:dyDescent="0.35">
      <c r="A1775" s="6">
        <v>45625</v>
      </c>
      <c r="B1775" t="s">
        <v>650</v>
      </c>
      <c r="C1775" t="s">
        <v>115</v>
      </c>
      <c r="D1775">
        <v>10</v>
      </c>
      <c r="E1775">
        <v>22</v>
      </c>
      <c r="F1775">
        <v>2</v>
      </c>
      <c r="I1775" t="s">
        <v>47</v>
      </c>
      <c r="J1775" t="s">
        <v>48</v>
      </c>
      <c r="M1775" t="s">
        <v>47</v>
      </c>
    </row>
    <row r="1776" spans="1:13" x14ac:dyDescent="0.35">
      <c r="A1776" s="6">
        <v>45625</v>
      </c>
      <c r="B1776" t="s">
        <v>650</v>
      </c>
      <c r="C1776" t="s">
        <v>115</v>
      </c>
      <c r="D1776">
        <v>10</v>
      </c>
      <c r="E1776">
        <v>22</v>
      </c>
      <c r="F1776">
        <v>2</v>
      </c>
      <c r="I1776" t="s">
        <v>47</v>
      </c>
      <c r="J1776" t="s">
        <v>48</v>
      </c>
      <c r="M1776" t="s">
        <v>47</v>
      </c>
    </row>
    <row r="1777" spans="1:13" x14ac:dyDescent="0.35">
      <c r="A1777" s="6">
        <v>45625</v>
      </c>
      <c r="B1777" t="s">
        <v>650</v>
      </c>
      <c r="C1777" t="s">
        <v>115</v>
      </c>
      <c r="D1777">
        <v>10</v>
      </c>
      <c r="E1777">
        <v>22</v>
      </c>
      <c r="F1777">
        <v>2</v>
      </c>
      <c r="I1777" t="s">
        <v>47</v>
      </c>
      <c r="J1777" t="s">
        <v>48</v>
      </c>
      <c r="M1777" t="s">
        <v>47</v>
      </c>
    </row>
    <row r="1778" spans="1:13" x14ac:dyDescent="0.35">
      <c r="A1778" s="6">
        <v>45625</v>
      </c>
      <c r="B1778" t="s">
        <v>1987</v>
      </c>
      <c r="C1778" t="s">
        <v>53</v>
      </c>
      <c r="D1778" t="s">
        <v>249</v>
      </c>
      <c r="E1778">
        <v>9</v>
      </c>
      <c r="F1778">
        <v>3</v>
      </c>
      <c r="I1778" t="s">
        <v>47</v>
      </c>
      <c r="J1778" t="s">
        <v>48</v>
      </c>
    </row>
    <row r="1779" spans="1:13" x14ac:dyDescent="0.35">
      <c r="A1779" s="6">
        <v>45625</v>
      </c>
      <c r="B1779" t="s">
        <v>1966</v>
      </c>
      <c r="C1779" t="s">
        <v>115</v>
      </c>
      <c r="D1779">
        <v>7</v>
      </c>
      <c r="E1779">
        <v>2</v>
      </c>
      <c r="F1779">
        <v>2</v>
      </c>
      <c r="I1779" t="s">
        <v>47</v>
      </c>
      <c r="J1779" t="s">
        <v>48</v>
      </c>
    </row>
    <row r="1780" spans="1:13" x14ac:dyDescent="0.35">
      <c r="A1780" s="6">
        <v>45625</v>
      </c>
      <c r="B1780" t="s">
        <v>247</v>
      </c>
      <c r="C1780" t="s">
        <v>115</v>
      </c>
      <c r="D1780">
        <v>9</v>
      </c>
      <c r="E1780">
        <v>21</v>
      </c>
      <c r="F1780">
        <v>1</v>
      </c>
      <c r="I1780" t="s">
        <v>47</v>
      </c>
      <c r="J1780" t="s">
        <v>48</v>
      </c>
      <c r="M1780" t="s">
        <v>47</v>
      </c>
    </row>
    <row r="1781" spans="1:13" x14ac:dyDescent="0.35">
      <c r="A1781" s="6">
        <v>45625</v>
      </c>
      <c r="B1781" t="s">
        <v>1567</v>
      </c>
      <c r="C1781" t="s">
        <v>115</v>
      </c>
      <c r="D1781">
        <v>7</v>
      </c>
      <c r="E1781">
        <v>19</v>
      </c>
      <c r="F1781">
        <v>1</v>
      </c>
      <c r="I1781" t="s">
        <v>47</v>
      </c>
      <c r="J1781" t="s">
        <v>48</v>
      </c>
      <c r="M1781" t="s">
        <v>47</v>
      </c>
    </row>
    <row r="1782" spans="1:13" x14ac:dyDescent="0.35">
      <c r="A1782" s="6">
        <v>45625</v>
      </c>
      <c r="B1782" t="s">
        <v>1567</v>
      </c>
      <c r="C1782" t="s">
        <v>115</v>
      </c>
      <c r="D1782">
        <v>7</v>
      </c>
      <c r="E1782">
        <v>19</v>
      </c>
      <c r="F1782">
        <v>1</v>
      </c>
      <c r="I1782" t="s">
        <v>47</v>
      </c>
      <c r="J1782" t="s">
        <v>48</v>
      </c>
      <c r="M1782" t="s">
        <v>47</v>
      </c>
    </row>
    <row r="1783" spans="1:13" x14ac:dyDescent="0.35">
      <c r="A1783" s="6">
        <v>45625</v>
      </c>
      <c r="B1783" t="s">
        <v>566</v>
      </c>
      <c r="C1783" t="s">
        <v>59</v>
      </c>
      <c r="D1783">
        <v>3</v>
      </c>
      <c r="E1783">
        <v>19</v>
      </c>
      <c r="F1783">
        <v>2</v>
      </c>
      <c r="I1783" t="s">
        <v>47</v>
      </c>
      <c r="J1783" t="s">
        <v>48</v>
      </c>
    </row>
    <row r="1784" spans="1:13" x14ac:dyDescent="0.35">
      <c r="A1784" s="6">
        <v>45625</v>
      </c>
      <c r="B1784" t="s">
        <v>1259</v>
      </c>
      <c r="C1784" t="s">
        <v>225</v>
      </c>
      <c r="D1784" t="s">
        <v>406</v>
      </c>
      <c r="E1784">
        <v>2</v>
      </c>
      <c r="F1784">
        <v>1</v>
      </c>
      <c r="I1784" t="s">
        <v>47</v>
      </c>
      <c r="J1784" t="s">
        <v>1802</v>
      </c>
    </row>
    <row r="1785" spans="1:13" x14ac:dyDescent="0.35">
      <c r="A1785" s="6">
        <v>45625</v>
      </c>
      <c r="B1785" t="s">
        <v>1135</v>
      </c>
      <c r="C1785" t="s">
        <v>59</v>
      </c>
      <c r="D1785">
        <v>3</v>
      </c>
      <c r="E1785">
        <v>24</v>
      </c>
      <c r="F1785">
        <v>2</v>
      </c>
      <c r="I1785" t="s">
        <v>47</v>
      </c>
      <c r="J1785" t="s">
        <v>48</v>
      </c>
    </row>
    <row r="1786" spans="1:13" x14ac:dyDescent="0.35">
      <c r="A1786" s="6">
        <v>45625</v>
      </c>
      <c r="B1786" t="s">
        <v>1135</v>
      </c>
      <c r="C1786" t="s">
        <v>59</v>
      </c>
      <c r="D1786">
        <v>3</v>
      </c>
      <c r="E1786">
        <v>24</v>
      </c>
      <c r="F1786">
        <v>2</v>
      </c>
      <c r="I1786" t="s">
        <v>47</v>
      </c>
      <c r="J1786" t="s">
        <v>48</v>
      </c>
    </row>
    <row r="1787" spans="1:13" x14ac:dyDescent="0.35">
      <c r="A1787" s="6">
        <v>45625</v>
      </c>
      <c r="B1787" t="s">
        <v>76</v>
      </c>
      <c r="C1787" t="s">
        <v>55</v>
      </c>
      <c r="D1787" t="s">
        <v>392</v>
      </c>
      <c r="E1787">
        <v>26</v>
      </c>
      <c r="F1787">
        <v>3</v>
      </c>
      <c r="I1787" t="s">
        <v>47</v>
      </c>
      <c r="J1787" t="s">
        <v>48</v>
      </c>
      <c r="M1787" t="s">
        <v>47</v>
      </c>
    </row>
    <row r="1788" spans="1:13" x14ac:dyDescent="0.35">
      <c r="A1788" s="6">
        <v>45625</v>
      </c>
      <c r="B1788" t="s">
        <v>76</v>
      </c>
      <c r="C1788" t="s">
        <v>55</v>
      </c>
      <c r="D1788" t="s">
        <v>392</v>
      </c>
      <c r="E1788">
        <v>26</v>
      </c>
      <c r="F1788">
        <v>3</v>
      </c>
      <c r="I1788" t="s">
        <v>47</v>
      </c>
      <c r="J1788" t="s">
        <v>48</v>
      </c>
      <c r="M1788" t="s">
        <v>47</v>
      </c>
    </row>
    <row r="1789" spans="1:13" x14ac:dyDescent="0.35">
      <c r="A1789" s="6">
        <v>45625</v>
      </c>
      <c r="B1789" t="s">
        <v>818</v>
      </c>
      <c r="C1789" t="s">
        <v>115</v>
      </c>
      <c r="D1789" t="s">
        <v>239</v>
      </c>
      <c r="E1789">
        <v>4</v>
      </c>
      <c r="F1789">
        <v>2</v>
      </c>
      <c r="I1789" t="s">
        <v>47</v>
      </c>
      <c r="J1789" t="s">
        <v>48</v>
      </c>
    </row>
    <row r="1790" spans="1:13" x14ac:dyDescent="0.35">
      <c r="A1790" s="6">
        <v>45625</v>
      </c>
      <c r="B1790" t="s">
        <v>1131</v>
      </c>
      <c r="C1790" t="s">
        <v>115</v>
      </c>
      <c r="D1790" t="s">
        <v>353</v>
      </c>
      <c r="E1790">
        <v>19</v>
      </c>
      <c r="F1790">
        <v>3</v>
      </c>
      <c r="I1790" t="s">
        <v>47</v>
      </c>
      <c r="J1790" t="s">
        <v>48</v>
      </c>
    </row>
    <row r="1791" spans="1:13" x14ac:dyDescent="0.35">
      <c r="A1791" s="6">
        <v>45625</v>
      </c>
      <c r="B1791" t="s">
        <v>2001</v>
      </c>
      <c r="C1791" t="s">
        <v>53</v>
      </c>
      <c r="D1791">
        <v>4</v>
      </c>
      <c r="E1791">
        <v>1</v>
      </c>
      <c r="F1791">
        <v>1</v>
      </c>
      <c r="I1791" t="s">
        <v>47</v>
      </c>
      <c r="J1791" t="s">
        <v>48</v>
      </c>
    </row>
    <row r="1792" spans="1:13" x14ac:dyDescent="0.35">
      <c r="A1792" s="6">
        <v>45625</v>
      </c>
      <c r="B1792" t="s">
        <v>2004</v>
      </c>
      <c r="C1792" t="s">
        <v>115</v>
      </c>
      <c r="D1792">
        <v>8</v>
      </c>
      <c r="E1792">
        <v>20</v>
      </c>
      <c r="F1792">
        <v>2</v>
      </c>
      <c r="I1792" t="s">
        <v>47</v>
      </c>
      <c r="J1792" t="s">
        <v>48</v>
      </c>
    </row>
    <row r="1793" spans="1:13" x14ac:dyDescent="0.35">
      <c r="A1793" s="6">
        <v>45625</v>
      </c>
      <c r="B1793" t="s">
        <v>212</v>
      </c>
      <c r="C1793" t="s">
        <v>55</v>
      </c>
      <c r="D1793" t="s">
        <v>1004</v>
      </c>
      <c r="E1793">
        <v>24</v>
      </c>
      <c r="F1793">
        <v>1</v>
      </c>
      <c r="I1793" t="s">
        <v>47</v>
      </c>
      <c r="J1793" t="s">
        <v>48</v>
      </c>
      <c r="M1793" t="s">
        <v>47</v>
      </c>
    </row>
    <row r="1794" spans="1:13" x14ac:dyDescent="0.35">
      <c r="A1794" s="6">
        <v>45625</v>
      </c>
      <c r="B1794" t="s">
        <v>2006</v>
      </c>
      <c r="C1794" t="s">
        <v>115</v>
      </c>
      <c r="D1794">
        <v>7</v>
      </c>
      <c r="E1794">
        <v>25</v>
      </c>
      <c r="F1794">
        <v>2</v>
      </c>
      <c r="I1794" t="s">
        <v>47</v>
      </c>
      <c r="J1794" t="s">
        <v>1396</v>
      </c>
      <c r="M1794" t="s">
        <v>47</v>
      </c>
    </row>
    <row r="1795" spans="1:13" x14ac:dyDescent="0.35">
      <c r="A1795" s="6">
        <v>45625</v>
      </c>
      <c r="B1795" t="s">
        <v>2006</v>
      </c>
      <c r="C1795" t="s">
        <v>115</v>
      </c>
      <c r="D1795">
        <v>7</v>
      </c>
      <c r="E1795">
        <v>25</v>
      </c>
      <c r="F1795">
        <v>2</v>
      </c>
      <c r="I1795" t="s">
        <v>47</v>
      </c>
      <c r="J1795" t="s">
        <v>1396</v>
      </c>
      <c r="M1795" t="s">
        <v>47</v>
      </c>
    </row>
    <row r="1796" spans="1:13" x14ac:dyDescent="0.35">
      <c r="A1796" s="6">
        <v>45625</v>
      </c>
      <c r="B1796" t="s">
        <v>1793</v>
      </c>
      <c r="C1796" t="s">
        <v>55</v>
      </c>
      <c r="D1796" t="s">
        <v>1262</v>
      </c>
      <c r="E1796">
        <v>19</v>
      </c>
      <c r="F1796">
        <v>1</v>
      </c>
      <c r="I1796" t="s">
        <v>47</v>
      </c>
      <c r="J1796" t="s">
        <v>48</v>
      </c>
      <c r="M1796" t="s">
        <v>47</v>
      </c>
    </row>
    <row r="1797" spans="1:13" x14ac:dyDescent="0.35">
      <c r="A1797" s="6">
        <v>45626</v>
      </c>
      <c r="B1797" t="s">
        <v>191</v>
      </c>
      <c r="C1797" t="s">
        <v>115</v>
      </c>
      <c r="D1797">
        <v>7</v>
      </c>
      <c r="E1797">
        <v>13</v>
      </c>
      <c r="F1797">
        <v>1</v>
      </c>
      <c r="I1797" t="s">
        <v>47</v>
      </c>
      <c r="J1797" t="s">
        <v>450</v>
      </c>
      <c r="M1797" t="s">
        <v>47</v>
      </c>
    </row>
    <row r="1798" spans="1:13" x14ac:dyDescent="0.35">
      <c r="A1798" s="6">
        <v>45628</v>
      </c>
      <c r="B1798" t="s">
        <v>1284</v>
      </c>
      <c r="C1798" t="s">
        <v>53</v>
      </c>
      <c r="D1798">
        <v>4</v>
      </c>
      <c r="E1798">
        <v>24</v>
      </c>
      <c r="F1798">
        <v>2</v>
      </c>
      <c r="G1798" t="s">
        <v>827</v>
      </c>
      <c r="L1798" t="s">
        <v>47</v>
      </c>
      <c r="M1798" t="s">
        <v>47</v>
      </c>
    </row>
    <row r="1799" spans="1:13" x14ac:dyDescent="0.35">
      <c r="A1799" s="6">
        <v>45628</v>
      </c>
      <c r="B1799" t="s">
        <v>824</v>
      </c>
      <c r="C1799" t="s">
        <v>53</v>
      </c>
      <c r="D1799">
        <v>3</v>
      </c>
      <c r="E1799">
        <v>21</v>
      </c>
      <c r="F1799">
        <v>2</v>
      </c>
      <c r="G1799" t="s">
        <v>827</v>
      </c>
      <c r="L1799" t="s">
        <v>47</v>
      </c>
      <c r="M1799" t="s">
        <v>47</v>
      </c>
    </row>
    <row r="1800" spans="1:13" x14ac:dyDescent="0.35">
      <c r="A1800" s="6">
        <v>45628</v>
      </c>
      <c r="B1800" t="s">
        <v>1130</v>
      </c>
      <c r="C1800" t="s">
        <v>74</v>
      </c>
      <c r="D1800">
        <v>9</v>
      </c>
      <c r="E1800">
        <v>17</v>
      </c>
      <c r="F1800">
        <v>2</v>
      </c>
      <c r="G1800" t="s">
        <v>1720</v>
      </c>
    </row>
    <row r="1801" spans="1:13" x14ac:dyDescent="0.35">
      <c r="A1801" s="6">
        <v>45628</v>
      </c>
      <c r="B1801" t="s">
        <v>907</v>
      </c>
      <c r="C1801" t="s">
        <v>284</v>
      </c>
      <c r="D1801">
        <v>6</v>
      </c>
      <c r="E1801">
        <v>24</v>
      </c>
      <c r="F1801">
        <v>2</v>
      </c>
      <c r="G1801" t="s">
        <v>827</v>
      </c>
    </row>
    <row r="1802" spans="1:13" x14ac:dyDescent="0.35">
      <c r="A1802" s="6">
        <v>45628</v>
      </c>
      <c r="B1802" t="s">
        <v>907</v>
      </c>
      <c r="C1802" t="s">
        <v>284</v>
      </c>
      <c r="D1802">
        <v>6</v>
      </c>
      <c r="E1802">
        <v>24</v>
      </c>
      <c r="F1802">
        <v>2</v>
      </c>
      <c r="G1802" t="s">
        <v>827</v>
      </c>
    </row>
    <row r="1803" spans="1:13" x14ac:dyDescent="0.35">
      <c r="A1803" s="6">
        <v>45628</v>
      </c>
      <c r="B1803" t="s">
        <v>907</v>
      </c>
      <c r="C1803" t="s">
        <v>284</v>
      </c>
      <c r="D1803">
        <v>6</v>
      </c>
      <c r="E1803">
        <v>24</v>
      </c>
      <c r="F1803">
        <v>2</v>
      </c>
      <c r="G1803" t="s">
        <v>827</v>
      </c>
    </row>
    <row r="1804" spans="1:13" x14ac:dyDescent="0.35">
      <c r="A1804" s="6">
        <v>45628</v>
      </c>
      <c r="B1804" t="s">
        <v>892</v>
      </c>
      <c r="C1804" t="s">
        <v>53</v>
      </c>
      <c r="D1804">
        <v>4</v>
      </c>
      <c r="E1804">
        <v>16</v>
      </c>
      <c r="F1804">
        <v>2</v>
      </c>
      <c r="G1804" t="s">
        <v>827</v>
      </c>
      <c r="L1804" t="s">
        <v>47</v>
      </c>
      <c r="M1804" t="s">
        <v>47</v>
      </c>
    </row>
    <row r="1805" spans="1:13" x14ac:dyDescent="0.35">
      <c r="A1805" s="6">
        <v>45628</v>
      </c>
      <c r="B1805" t="s">
        <v>1548</v>
      </c>
      <c r="C1805" t="s">
        <v>59</v>
      </c>
      <c r="D1805" t="s">
        <v>387</v>
      </c>
      <c r="E1805">
        <v>7</v>
      </c>
      <c r="F1805">
        <v>3</v>
      </c>
      <c r="G1805" t="s">
        <v>1725</v>
      </c>
      <c r="L1805" t="s">
        <v>47</v>
      </c>
      <c r="M1805" t="s">
        <v>47</v>
      </c>
    </row>
    <row r="1806" spans="1:13" x14ac:dyDescent="0.35">
      <c r="A1806" s="6">
        <v>45628</v>
      </c>
      <c r="B1806" t="s">
        <v>1235</v>
      </c>
      <c r="C1806" t="s">
        <v>64</v>
      </c>
      <c r="D1806" t="s">
        <v>585</v>
      </c>
      <c r="E1806">
        <v>23</v>
      </c>
      <c r="F1806">
        <v>3</v>
      </c>
      <c r="G1806" t="s">
        <v>1725</v>
      </c>
    </row>
    <row r="1807" spans="1:13" x14ac:dyDescent="0.35">
      <c r="A1807" s="6">
        <v>45628</v>
      </c>
      <c r="B1807" t="s">
        <v>1828</v>
      </c>
      <c r="C1807" t="s">
        <v>53</v>
      </c>
      <c r="D1807" t="s">
        <v>1247</v>
      </c>
      <c r="E1807">
        <v>4</v>
      </c>
      <c r="F1807">
        <v>2</v>
      </c>
      <c r="I1807" t="s">
        <v>47</v>
      </c>
      <c r="J1807" t="s">
        <v>48</v>
      </c>
    </row>
    <row r="1808" spans="1:13" x14ac:dyDescent="0.35">
      <c r="A1808" s="6">
        <v>45628</v>
      </c>
      <c r="B1808" t="s">
        <v>892</v>
      </c>
      <c r="C1808" t="s">
        <v>59</v>
      </c>
      <c r="D1808">
        <v>2</v>
      </c>
      <c r="E1808">
        <v>19</v>
      </c>
      <c r="F1808">
        <v>3</v>
      </c>
      <c r="I1808" t="s">
        <v>47</v>
      </c>
      <c r="J1808" t="s">
        <v>48</v>
      </c>
      <c r="M1808" t="s">
        <v>47</v>
      </c>
    </row>
    <row r="1809" spans="1:13" x14ac:dyDescent="0.35">
      <c r="A1809" s="6">
        <v>45628</v>
      </c>
      <c r="B1809" t="s">
        <v>824</v>
      </c>
      <c r="C1809" t="s">
        <v>59</v>
      </c>
      <c r="D1809">
        <v>3</v>
      </c>
      <c r="E1809">
        <v>21</v>
      </c>
      <c r="F1809">
        <v>3</v>
      </c>
      <c r="I1809" t="s">
        <v>47</v>
      </c>
      <c r="M1809" t="s">
        <v>47</v>
      </c>
    </row>
    <row r="1810" spans="1:13" x14ac:dyDescent="0.35">
      <c r="A1810" s="6">
        <v>45628</v>
      </c>
      <c r="B1810" t="s">
        <v>1829</v>
      </c>
      <c r="C1810" t="s">
        <v>74</v>
      </c>
      <c r="D1810" t="s">
        <v>204</v>
      </c>
      <c r="E1810">
        <v>7</v>
      </c>
      <c r="F1810">
        <v>2</v>
      </c>
      <c r="I1810" t="s">
        <v>47</v>
      </c>
      <c r="J1810" t="s">
        <v>48</v>
      </c>
    </row>
    <row r="1811" spans="1:13" x14ac:dyDescent="0.35">
      <c r="A1811" s="6">
        <v>45628</v>
      </c>
      <c r="B1811" t="s">
        <v>1564</v>
      </c>
      <c r="C1811" t="s">
        <v>53</v>
      </c>
      <c r="D1811" t="s">
        <v>1830</v>
      </c>
      <c r="E1811">
        <v>26</v>
      </c>
      <c r="F1811">
        <v>5</v>
      </c>
      <c r="I1811" t="s">
        <v>47</v>
      </c>
      <c r="J1811" t="s">
        <v>48</v>
      </c>
      <c r="M1811" t="s">
        <v>47</v>
      </c>
    </row>
    <row r="1812" spans="1:13" x14ac:dyDescent="0.35">
      <c r="A1812" s="6">
        <v>45628</v>
      </c>
      <c r="B1812" t="s">
        <v>1564</v>
      </c>
      <c r="C1812" t="s">
        <v>53</v>
      </c>
      <c r="D1812" t="s">
        <v>1830</v>
      </c>
      <c r="E1812">
        <v>26</v>
      </c>
      <c r="F1812">
        <v>5</v>
      </c>
      <c r="I1812" t="s">
        <v>47</v>
      </c>
      <c r="J1812" t="s">
        <v>48</v>
      </c>
      <c r="M1812" t="s">
        <v>47</v>
      </c>
    </row>
    <row r="1813" spans="1:13" x14ac:dyDescent="0.35">
      <c r="A1813" s="6">
        <v>45628</v>
      </c>
      <c r="B1813" t="s">
        <v>477</v>
      </c>
      <c r="C1813" t="s">
        <v>53</v>
      </c>
      <c r="D1813">
        <v>6</v>
      </c>
      <c r="E1813">
        <v>22</v>
      </c>
      <c r="F1813">
        <v>1</v>
      </c>
      <c r="I1813" t="s">
        <v>47</v>
      </c>
      <c r="J1813" t="s">
        <v>48</v>
      </c>
    </row>
    <row r="1814" spans="1:13" x14ac:dyDescent="0.35">
      <c r="A1814" s="6">
        <v>45628</v>
      </c>
      <c r="B1814" t="s">
        <v>477</v>
      </c>
      <c r="C1814" t="s">
        <v>53</v>
      </c>
      <c r="D1814">
        <v>6</v>
      </c>
      <c r="E1814">
        <v>22</v>
      </c>
      <c r="F1814">
        <v>1</v>
      </c>
      <c r="I1814" t="s">
        <v>47</v>
      </c>
      <c r="J1814" t="s">
        <v>48</v>
      </c>
    </row>
    <row r="1815" spans="1:13" x14ac:dyDescent="0.35">
      <c r="A1815" s="6">
        <v>45628</v>
      </c>
      <c r="B1815" t="s">
        <v>1031</v>
      </c>
      <c r="C1815" t="s">
        <v>53</v>
      </c>
      <c r="D1815">
        <v>6</v>
      </c>
      <c r="E1815">
        <v>22</v>
      </c>
      <c r="F1815">
        <v>2</v>
      </c>
      <c r="I1815" t="s">
        <v>47</v>
      </c>
      <c r="J1815" t="s">
        <v>1802</v>
      </c>
    </row>
    <row r="1816" spans="1:13" x14ac:dyDescent="0.35">
      <c r="A1816" s="6">
        <v>45628</v>
      </c>
      <c r="B1816" t="s">
        <v>1831</v>
      </c>
      <c r="C1816" t="s">
        <v>53</v>
      </c>
      <c r="D1816" t="s">
        <v>1247</v>
      </c>
      <c r="E1816">
        <v>5</v>
      </c>
      <c r="F1816">
        <v>2</v>
      </c>
      <c r="I1816" t="s">
        <v>47</v>
      </c>
      <c r="L1816" t="s">
        <v>47</v>
      </c>
    </row>
    <row r="1817" spans="1:13" x14ac:dyDescent="0.35">
      <c r="A1817" s="6">
        <v>45628</v>
      </c>
      <c r="B1817" t="s">
        <v>1832</v>
      </c>
      <c r="C1817" t="s">
        <v>53</v>
      </c>
      <c r="D1817">
        <v>4</v>
      </c>
      <c r="E1817">
        <v>26</v>
      </c>
      <c r="F1817">
        <v>2</v>
      </c>
      <c r="I1817" t="s">
        <v>47</v>
      </c>
      <c r="J1817" t="s">
        <v>1802</v>
      </c>
    </row>
    <row r="1818" spans="1:13" x14ac:dyDescent="0.35">
      <c r="A1818" s="6">
        <v>45628</v>
      </c>
      <c r="B1818" t="s">
        <v>1833</v>
      </c>
      <c r="C1818" t="s">
        <v>115</v>
      </c>
      <c r="D1818" t="s">
        <v>334</v>
      </c>
      <c r="E1818">
        <v>9</v>
      </c>
      <c r="F1818">
        <v>3</v>
      </c>
      <c r="I1818" t="s">
        <v>47</v>
      </c>
      <c r="J1818" t="s">
        <v>1802</v>
      </c>
    </row>
    <row r="1819" spans="1:13" x14ac:dyDescent="0.35">
      <c r="A1819" s="6">
        <v>45628</v>
      </c>
      <c r="B1819" t="s">
        <v>892</v>
      </c>
      <c r="C1819" t="s">
        <v>59</v>
      </c>
      <c r="D1819" t="s">
        <v>1247</v>
      </c>
      <c r="E1819">
        <v>6</v>
      </c>
      <c r="F1819">
        <v>3</v>
      </c>
      <c r="I1819" t="s">
        <v>47</v>
      </c>
      <c r="J1819" t="s">
        <v>48</v>
      </c>
      <c r="K1819" t="s">
        <v>47</v>
      </c>
      <c r="M1819" t="s">
        <v>47</v>
      </c>
    </row>
    <row r="1820" spans="1:13" x14ac:dyDescent="0.35">
      <c r="A1820" s="6">
        <v>45628</v>
      </c>
      <c r="B1820" t="s">
        <v>1834</v>
      </c>
      <c r="C1820" t="s">
        <v>115</v>
      </c>
      <c r="D1820" t="s">
        <v>334</v>
      </c>
      <c r="E1820">
        <v>9</v>
      </c>
      <c r="F1820">
        <v>4</v>
      </c>
      <c r="I1820" t="s">
        <v>47</v>
      </c>
    </row>
    <row r="1821" spans="1:13" x14ac:dyDescent="0.35">
      <c r="A1821" s="6">
        <v>45628</v>
      </c>
      <c r="B1821" t="s">
        <v>1835</v>
      </c>
      <c r="C1821" t="s">
        <v>64</v>
      </c>
      <c r="D1821" t="s">
        <v>585</v>
      </c>
      <c r="E1821">
        <v>19</v>
      </c>
      <c r="F1821">
        <v>5</v>
      </c>
      <c r="I1821" t="s">
        <v>47</v>
      </c>
      <c r="J1821" t="s">
        <v>48</v>
      </c>
    </row>
    <row r="1822" spans="1:13" x14ac:dyDescent="0.35">
      <c r="A1822" s="6">
        <v>45628</v>
      </c>
      <c r="B1822" t="s">
        <v>388</v>
      </c>
      <c r="C1822" t="s">
        <v>115</v>
      </c>
      <c r="D1822">
        <v>8</v>
      </c>
      <c r="E1822">
        <v>22</v>
      </c>
      <c r="F1822">
        <v>2</v>
      </c>
      <c r="I1822" t="s">
        <v>47</v>
      </c>
      <c r="J1822" t="s">
        <v>48</v>
      </c>
      <c r="M1822" t="s">
        <v>47</v>
      </c>
    </row>
    <row r="1823" spans="1:13" x14ac:dyDescent="0.35">
      <c r="A1823" s="6">
        <v>45628</v>
      </c>
      <c r="B1823" t="s">
        <v>388</v>
      </c>
      <c r="C1823" t="s">
        <v>59</v>
      </c>
      <c r="D1823">
        <v>3</v>
      </c>
      <c r="E1823">
        <v>23</v>
      </c>
      <c r="F1823">
        <v>2</v>
      </c>
      <c r="I1823" t="s">
        <v>47</v>
      </c>
      <c r="J1823" t="s">
        <v>48</v>
      </c>
      <c r="M1823" t="s">
        <v>47</v>
      </c>
    </row>
    <row r="1824" spans="1:13" x14ac:dyDescent="0.35">
      <c r="A1824" s="6">
        <v>45628</v>
      </c>
      <c r="B1824" t="s">
        <v>388</v>
      </c>
      <c r="C1824" t="s">
        <v>115</v>
      </c>
      <c r="D1824">
        <v>8</v>
      </c>
      <c r="E1824">
        <v>22</v>
      </c>
      <c r="F1824">
        <v>2</v>
      </c>
      <c r="I1824" t="s">
        <v>47</v>
      </c>
      <c r="J1824" t="s">
        <v>48</v>
      </c>
      <c r="M1824" t="s">
        <v>47</v>
      </c>
    </row>
    <row r="1825" spans="1:13" x14ac:dyDescent="0.35">
      <c r="A1825" s="6">
        <v>45628</v>
      </c>
      <c r="B1825" t="s">
        <v>388</v>
      </c>
      <c r="C1825" t="s">
        <v>59</v>
      </c>
      <c r="D1825">
        <v>3</v>
      </c>
      <c r="E1825">
        <v>23</v>
      </c>
      <c r="F1825">
        <v>2</v>
      </c>
      <c r="I1825" t="s">
        <v>47</v>
      </c>
      <c r="J1825" t="s">
        <v>48</v>
      </c>
      <c r="M1825" t="s">
        <v>47</v>
      </c>
    </row>
    <row r="1826" spans="1:13" x14ac:dyDescent="0.35">
      <c r="A1826" s="6">
        <v>45628</v>
      </c>
      <c r="B1826" t="s">
        <v>388</v>
      </c>
      <c r="C1826" t="s">
        <v>115</v>
      </c>
      <c r="D1826">
        <v>7</v>
      </c>
      <c r="E1826">
        <v>22</v>
      </c>
      <c r="F1826">
        <v>2</v>
      </c>
      <c r="I1826" t="s">
        <v>47</v>
      </c>
      <c r="J1826" t="s">
        <v>48</v>
      </c>
      <c r="M1826" t="s">
        <v>47</v>
      </c>
    </row>
    <row r="1827" spans="1:13" x14ac:dyDescent="0.35">
      <c r="A1827" s="6">
        <v>45628</v>
      </c>
      <c r="B1827" t="s">
        <v>388</v>
      </c>
      <c r="C1827" t="s">
        <v>53</v>
      </c>
      <c r="D1827">
        <v>6</v>
      </c>
      <c r="E1827">
        <v>22</v>
      </c>
      <c r="F1827">
        <v>2</v>
      </c>
      <c r="I1827" t="s">
        <v>47</v>
      </c>
      <c r="J1827" t="s">
        <v>48</v>
      </c>
      <c r="M1827" t="s">
        <v>47</v>
      </c>
    </row>
    <row r="1828" spans="1:13" x14ac:dyDescent="0.35">
      <c r="A1828" s="6">
        <v>45628</v>
      </c>
      <c r="B1828" t="s">
        <v>388</v>
      </c>
      <c r="C1828" t="s">
        <v>53</v>
      </c>
      <c r="D1828">
        <v>6</v>
      </c>
      <c r="E1828">
        <v>22</v>
      </c>
      <c r="F1828">
        <v>2</v>
      </c>
      <c r="I1828" t="s">
        <v>47</v>
      </c>
      <c r="J1828" t="s">
        <v>48</v>
      </c>
      <c r="M1828" t="s">
        <v>47</v>
      </c>
    </row>
    <row r="1829" spans="1:13" x14ac:dyDescent="0.35">
      <c r="A1829" s="6">
        <v>45628</v>
      </c>
      <c r="B1829" t="s">
        <v>388</v>
      </c>
      <c r="C1829" t="s">
        <v>115</v>
      </c>
      <c r="D1829">
        <v>7</v>
      </c>
      <c r="E1829">
        <v>22</v>
      </c>
      <c r="F1829">
        <v>2</v>
      </c>
      <c r="I1829" t="s">
        <v>47</v>
      </c>
      <c r="J1829" t="s">
        <v>48</v>
      </c>
      <c r="M1829" t="s">
        <v>47</v>
      </c>
    </row>
    <row r="1830" spans="1:13" x14ac:dyDescent="0.35">
      <c r="A1830" s="6">
        <v>45628</v>
      </c>
      <c r="B1830" t="s">
        <v>388</v>
      </c>
      <c r="C1830" t="s">
        <v>59</v>
      </c>
      <c r="D1830">
        <v>2</v>
      </c>
      <c r="E1830">
        <v>22</v>
      </c>
      <c r="F1830">
        <v>2</v>
      </c>
      <c r="I1830" t="s">
        <v>47</v>
      </c>
      <c r="J1830" t="s">
        <v>48</v>
      </c>
      <c r="M1830" t="s">
        <v>47</v>
      </c>
    </row>
    <row r="1831" spans="1:13" x14ac:dyDescent="0.35">
      <c r="A1831" s="6">
        <v>45628</v>
      </c>
      <c r="B1831" t="s">
        <v>388</v>
      </c>
      <c r="C1831" t="s">
        <v>59</v>
      </c>
      <c r="D1831">
        <v>1</v>
      </c>
      <c r="E1831">
        <v>22</v>
      </c>
      <c r="F1831">
        <v>2</v>
      </c>
      <c r="I1831" t="s">
        <v>47</v>
      </c>
      <c r="J1831" t="s">
        <v>48</v>
      </c>
      <c r="M1831" t="s">
        <v>47</v>
      </c>
    </row>
    <row r="1832" spans="1:13" x14ac:dyDescent="0.35">
      <c r="A1832" s="6">
        <v>45628</v>
      </c>
      <c r="B1832" t="s">
        <v>388</v>
      </c>
      <c r="C1832" t="s">
        <v>53</v>
      </c>
      <c r="D1832">
        <v>6</v>
      </c>
      <c r="E1832">
        <v>22</v>
      </c>
      <c r="F1832">
        <v>2</v>
      </c>
      <c r="I1832" t="s">
        <v>47</v>
      </c>
      <c r="J1832" t="s">
        <v>48</v>
      </c>
      <c r="M1832" t="s">
        <v>47</v>
      </c>
    </row>
    <row r="1833" spans="1:13" x14ac:dyDescent="0.35">
      <c r="A1833" s="6">
        <v>45628</v>
      </c>
      <c r="B1833" t="s">
        <v>388</v>
      </c>
      <c r="C1833" t="s">
        <v>59</v>
      </c>
      <c r="D1833">
        <v>2</v>
      </c>
      <c r="E1833">
        <v>22</v>
      </c>
      <c r="F1833">
        <v>2</v>
      </c>
      <c r="I1833" t="s">
        <v>47</v>
      </c>
      <c r="J1833" t="s">
        <v>48</v>
      </c>
      <c r="M1833" t="s">
        <v>47</v>
      </c>
    </row>
    <row r="1834" spans="1:13" x14ac:dyDescent="0.35">
      <c r="A1834" s="6">
        <v>45628</v>
      </c>
      <c r="B1834" t="s">
        <v>388</v>
      </c>
      <c r="C1834" t="s">
        <v>59</v>
      </c>
      <c r="D1834">
        <v>0</v>
      </c>
      <c r="E1834">
        <v>22</v>
      </c>
      <c r="F1834">
        <v>2</v>
      </c>
      <c r="I1834" t="s">
        <v>47</v>
      </c>
      <c r="J1834" t="s">
        <v>48</v>
      </c>
      <c r="M1834" t="s">
        <v>47</v>
      </c>
    </row>
    <row r="1835" spans="1:13" x14ac:dyDescent="0.35">
      <c r="A1835" s="6">
        <v>45628</v>
      </c>
      <c r="B1835" t="s">
        <v>388</v>
      </c>
      <c r="C1835" t="s">
        <v>53</v>
      </c>
      <c r="D1835">
        <v>5</v>
      </c>
      <c r="E1835">
        <v>22</v>
      </c>
      <c r="F1835">
        <v>2</v>
      </c>
      <c r="I1835" t="s">
        <v>47</v>
      </c>
      <c r="J1835" t="s">
        <v>48</v>
      </c>
      <c r="M1835" t="s">
        <v>47</v>
      </c>
    </row>
    <row r="1836" spans="1:13" x14ac:dyDescent="0.35">
      <c r="A1836" s="6">
        <v>45628</v>
      </c>
      <c r="B1836" t="s">
        <v>388</v>
      </c>
      <c r="C1836" t="s">
        <v>59</v>
      </c>
      <c r="D1836">
        <v>0</v>
      </c>
      <c r="E1836">
        <v>22</v>
      </c>
      <c r="F1836">
        <v>2</v>
      </c>
      <c r="I1836" t="s">
        <v>47</v>
      </c>
      <c r="J1836" t="s">
        <v>48</v>
      </c>
      <c r="M1836" t="s">
        <v>47</v>
      </c>
    </row>
    <row r="1837" spans="1:13" x14ac:dyDescent="0.35">
      <c r="A1837" s="6">
        <v>45628</v>
      </c>
      <c r="B1837" t="s">
        <v>388</v>
      </c>
      <c r="C1837" t="s">
        <v>115</v>
      </c>
      <c r="D1837">
        <v>7</v>
      </c>
      <c r="E1837">
        <v>22</v>
      </c>
      <c r="F1837">
        <v>2</v>
      </c>
      <c r="I1837" t="s">
        <v>47</v>
      </c>
      <c r="J1837" t="s">
        <v>48</v>
      </c>
      <c r="M1837" t="s">
        <v>47</v>
      </c>
    </row>
    <row r="1838" spans="1:13" x14ac:dyDescent="0.35">
      <c r="A1838" s="6">
        <v>45628</v>
      </c>
      <c r="B1838" t="s">
        <v>388</v>
      </c>
      <c r="C1838" t="s">
        <v>53</v>
      </c>
      <c r="D1838">
        <v>6</v>
      </c>
      <c r="E1838">
        <v>22</v>
      </c>
      <c r="F1838">
        <v>2</v>
      </c>
      <c r="I1838" t="s">
        <v>47</v>
      </c>
      <c r="J1838" t="s">
        <v>48</v>
      </c>
      <c r="M1838" t="s">
        <v>47</v>
      </c>
    </row>
    <row r="1839" spans="1:13" x14ac:dyDescent="0.35">
      <c r="A1839" s="6">
        <v>45628</v>
      </c>
      <c r="B1839" t="s">
        <v>388</v>
      </c>
      <c r="C1839" t="s">
        <v>115</v>
      </c>
      <c r="D1839">
        <v>8</v>
      </c>
      <c r="E1839">
        <v>22</v>
      </c>
      <c r="F1839">
        <v>2</v>
      </c>
      <c r="I1839" t="s">
        <v>47</v>
      </c>
      <c r="J1839" t="s">
        <v>48</v>
      </c>
      <c r="M1839" t="s">
        <v>47</v>
      </c>
    </row>
    <row r="1840" spans="1:13" x14ac:dyDescent="0.35">
      <c r="A1840" s="6">
        <v>45628</v>
      </c>
      <c r="B1840" t="s">
        <v>388</v>
      </c>
      <c r="C1840" t="s">
        <v>115</v>
      </c>
      <c r="D1840">
        <v>9</v>
      </c>
      <c r="E1840">
        <v>22</v>
      </c>
      <c r="F1840">
        <v>2</v>
      </c>
      <c r="I1840" t="s">
        <v>47</v>
      </c>
      <c r="J1840" t="s">
        <v>48</v>
      </c>
      <c r="M1840" t="s">
        <v>47</v>
      </c>
    </row>
    <row r="1841" spans="1:13" x14ac:dyDescent="0.35">
      <c r="A1841" s="6">
        <v>45628</v>
      </c>
      <c r="B1841" t="s">
        <v>388</v>
      </c>
      <c r="C1841" t="s">
        <v>115</v>
      </c>
      <c r="D1841">
        <v>9</v>
      </c>
      <c r="E1841">
        <v>22</v>
      </c>
      <c r="F1841">
        <v>2</v>
      </c>
      <c r="I1841" t="s">
        <v>47</v>
      </c>
      <c r="J1841" t="s">
        <v>48</v>
      </c>
      <c r="M1841" t="s">
        <v>47</v>
      </c>
    </row>
    <row r="1842" spans="1:13" x14ac:dyDescent="0.35">
      <c r="A1842" s="6">
        <v>45628</v>
      </c>
      <c r="B1842" t="s">
        <v>388</v>
      </c>
      <c r="C1842" t="s">
        <v>53</v>
      </c>
      <c r="D1842">
        <v>4</v>
      </c>
      <c r="E1842">
        <v>22</v>
      </c>
      <c r="F1842">
        <v>2</v>
      </c>
      <c r="I1842" t="s">
        <v>47</v>
      </c>
      <c r="J1842" t="s">
        <v>48</v>
      </c>
      <c r="M1842" t="s">
        <v>47</v>
      </c>
    </row>
    <row r="1843" spans="1:13" x14ac:dyDescent="0.35">
      <c r="A1843" s="6">
        <v>45628</v>
      </c>
      <c r="B1843" t="s">
        <v>388</v>
      </c>
      <c r="C1843" t="s">
        <v>115</v>
      </c>
      <c r="D1843">
        <v>9</v>
      </c>
      <c r="E1843">
        <v>22</v>
      </c>
      <c r="F1843">
        <v>2</v>
      </c>
      <c r="I1843" t="s">
        <v>47</v>
      </c>
      <c r="J1843" t="s">
        <v>48</v>
      </c>
      <c r="M1843" t="s">
        <v>47</v>
      </c>
    </row>
    <row r="1844" spans="1:13" x14ac:dyDescent="0.35">
      <c r="A1844" s="6">
        <v>45628</v>
      </c>
      <c r="B1844" t="s">
        <v>388</v>
      </c>
      <c r="C1844" t="s">
        <v>53</v>
      </c>
      <c r="D1844">
        <v>4</v>
      </c>
      <c r="E1844">
        <v>22</v>
      </c>
      <c r="F1844">
        <v>2</v>
      </c>
      <c r="I1844" t="s">
        <v>47</v>
      </c>
      <c r="J1844" t="s">
        <v>48</v>
      </c>
      <c r="M1844" t="s">
        <v>47</v>
      </c>
    </row>
    <row r="1845" spans="1:13" x14ac:dyDescent="0.35">
      <c r="A1845" s="6">
        <v>45628</v>
      </c>
      <c r="B1845" t="s">
        <v>388</v>
      </c>
      <c r="C1845" t="s">
        <v>53</v>
      </c>
      <c r="D1845">
        <v>5</v>
      </c>
      <c r="E1845">
        <v>22</v>
      </c>
      <c r="F1845">
        <v>2</v>
      </c>
      <c r="I1845" t="s">
        <v>47</v>
      </c>
      <c r="J1845" t="s">
        <v>48</v>
      </c>
      <c r="M1845" t="s">
        <v>47</v>
      </c>
    </row>
    <row r="1846" spans="1:13" x14ac:dyDescent="0.35">
      <c r="A1846" s="6">
        <v>45628</v>
      </c>
      <c r="B1846" t="s">
        <v>1916</v>
      </c>
      <c r="C1846" t="s">
        <v>115</v>
      </c>
      <c r="D1846" t="s">
        <v>1247</v>
      </c>
      <c r="E1846">
        <v>9</v>
      </c>
      <c r="F1846">
        <v>3</v>
      </c>
      <c r="I1846" t="s">
        <v>47</v>
      </c>
      <c r="J1846" t="s">
        <v>1802</v>
      </c>
    </row>
    <row r="1847" spans="1:13" x14ac:dyDescent="0.35">
      <c r="A1847" s="6">
        <v>45629</v>
      </c>
      <c r="B1847" t="s">
        <v>1727</v>
      </c>
      <c r="C1847" t="s">
        <v>53</v>
      </c>
      <c r="D1847" t="s">
        <v>1736</v>
      </c>
      <c r="E1847">
        <v>21</v>
      </c>
      <c r="F1847">
        <v>1</v>
      </c>
      <c r="G1847" t="s">
        <v>827</v>
      </c>
    </row>
    <row r="1848" spans="1:13" x14ac:dyDescent="0.35">
      <c r="A1848" s="6">
        <v>45629</v>
      </c>
      <c r="B1848" t="s">
        <v>1727</v>
      </c>
      <c r="C1848" t="s">
        <v>53</v>
      </c>
      <c r="D1848" t="s">
        <v>1736</v>
      </c>
      <c r="E1848">
        <v>21</v>
      </c>
      <c r="F1848">
        <v>1</v>
      </c>
      <c r="G1848" t="s">
        <v>827</v>
      </c>
    </row>
    <row r="1849" spans="1:13" x14ac:dyDescent="0.35">
      <c r="A1849" s="6">
        <v>45629</v>
      </c>
      <c r="B1849" t="s">
        <v>1737</v>
      </c>
      <c r="C1849" t="s">
        <v>115</v>
      </c>
      <c r="D1849">
        <v>8</v>
      </c>
      <c r="E1849">
        <v>22</v>
      </c>
      <c r="F1849">
        <v>2</v>
      </c>
      <c r="G1849" t="s">
        <v>1720</v>
      </c>
    </row>
    <row r="1850" spans="1:13" x14ac:dyDescent="0.35">
      <c r="A1850" s="6">
        <v>45629</v>
      </c>
      <c r="B1850" t="s">
        <v>962</v>
      </c>
      <c r="C1850" t="s">
        <v>53</v>
      </c>
      <c r="D1850" t="s">
        <v>1247</v>
      </c>
      <c r="E1850">
        <v>12</v>
      </c>
      <c r="F1850">
        <v>4</v>
      </c>
      <c r="G1850" t="s">
        <v>827</v>
      </c>
      <c r="K1850" t="s">
        <v>47</v>
      </c>
      <c r="L1850" t="s">
        <v>47</v>
      </c>
      <c r="M1850" t="s">
        <v>47</v>
      </c>
    </row>
    <row r="1851" spans="1:13" x14ac:dyDescent="0.35">
      <c r="A1851" s="6">
        <v>45629</v>
      </c>
      <c r="B1851" t="s">
        <v>1468</v>
      </c>
      <c r="C1851" t="s">
        <v>59</v>
      </c>
      <c r="D1851">
        <v>1</v>
      </c>
      <c r="E1851">
        <v>21</v>
      </c>
      <c r="F1851">
        <v>2</v>
      </c>
      <c r="G1851" t="s">
        <v>1725</v>
      </c>
      <c r="L1851" t="s">
        <v>47</v>
      </c>
      <c r="M1851" t="s">
        <v>47</v>
      </c>
    </row>
    <row r="1852" spans="1:13" x14ac:dyDescent="0.35">
      <c r="A1852" s="6">
        <v>45629</v>
      </c>
      <c r="B1852" t="s">
        <v>1738</v>
      </c>
      <c r="C1852" t="s">
        <v>53</v>
      </c>
      <c r="D1852" t="s">
        <v>249</v>
      </c>
      <c r="E1852">
        <v>22</v>
      </c>
      <c r="F1852">
        <v>3</v>
      </c>
      <c r="G1852" t="s">
        <v>827</v>
      </c>
    </row>
    <row r="1853" spans="1:13" x14ac:dyDescent="0.35">
      <c r="A1853" s="6">
        <v>45629</v>
      </c>
      <c r="B1853" t="s">
        <v>1566</v>
      </c>
      <c r="C1853" t="s">
        <v>115</v>
      </c>
      <c r="D1853" t="s">
        <v>1247</v>
      </c>
      <c r="E1853">
        <v>7</v>
      </c>
      <c r="F1853">
        <v>2</v>
      </c>
      <c r="G1853" t="s">
        <v>828</v>
      </c>
    </row>
    <row r="1854" spans="1:13" x14ac:dyDescent="0.35">
      <c r="A1854" s="6">
        <v>45629</v>
      </c>
      <c r="B1854" t="s">
        <v>141</v>
      </c>
      <c r="C1854" t="s">
        <v>59</v>
      </c>
      <c r="D1854">
        <v>0</v>
      </c>
      <c r="E1854">
        <v>21</v>
      </c>
      <c r="F1854">
        <v>2</v>
      </c>
      <c r="G1854" t="s">
        <v>1725</v>
      </c>
      <c r="L1854" t="s">
        <v>47</v>
      </c>
      <c r="M1854" t="s">
        <v>47</v>
      </c>
    </row>
    <row r="1855" spans="1:13" x14ac:dyDescent="0.35">
      <c r="A1855" s="6">
        <v>45630</v>
      </c>
      <c r="B1855" t="s">
        <v>507</v>
      </c>
      <c r="C1855" t="s">
        <v>53</v>
      </c>
      <c r="D1855" t="s">
        <v>1247</v>
      </c>
      <c r="E1855">
        <v>5</v>
      </c>
      <c r="F1855">
        <v>2</v>
      </c>
      <c r="G1855" t="s">
        <v>828</v>
      </c>
      <c r="K1855" t="s">
        <v>47</v>
      </c>
      <c r="L1855" t="s">
        <v>47</v>
      </c>
      <c r="M1855" t="s">
        <v>47</v>
      </c>
    </row>
    <row r="1856" spans="1:13" x14ac:dyDescent="0.35">
      <c r="A1856" s="6">
        <v>45630</v>
      </c>
      <c r="B1856" t="s">
        <v>1150</v>
      </c>
      <c r="C1856" t="s">
        <v>50</v>
      </c>
      <c r="D1856">
        <v>7</v>
      </c>
      <c r="E1856">
        <v>24</v>
      </c>
      <c r="F1856">
        <v>2</v>
      </c>
      <c r="G1856" t="s">
        <v>1720</v>
      </c>
    </row>
    <row r="1857" spans="1:13" x14ac:dyDescent="0.35">
      <c r="A1857" s="6">
        <v>45630</v>
      </c>
      <c r="B1857" t="s">
        <v>489</v>
      </c>
      <c r="C1857" t="s">
        <v>59</v>
      </c>
      <c r="D1857">
        <v>1</v>
      </c>
      <c r="E1857">
        <v>21</v>
      </c>
      <c r="F1857">
        <v>3</v>
      </c>
      <c r="G1857" t="s">
        <v>1725</v>
      </c>
      <c r="L1857" t="s">
        <v>47</v>
      </c>
      <c r="M1857" t="s">
        <v>47</v>
      </c>
    </row>
    <row r="1858" spans="1:13" x14ac:dyDescent="0.35">
      <c r="A1858" s="6">
        <v>45630</v>
      </c>
      <c r="B1858" t="s">
        <v>1739</v>
      </c>
      <c r="C1858" t="s">
        <v>74</v>
      </c>
      <c r="D1858">
        <v>9</v>
      </c>
      <c r="E1858">
        <v>24</v>
      </c>
      <c r="F1858">
        <v>2</v>
      </c>
      <c r="G1858" t="s">
        <v>1720</v>
      </c>
    </row>
    <row r="1859" spans="1:13" x14ac:dyDescent="0.35">
      <c r="A1859" s="6">
        <v>45630</v>
      </c>
      <c r="B1859" t="s">
        <v>1043</v>
      </c>
      <c r="C1859" t="s">
        <v>53</v>
      </c>
      <c r="D1859">
        <v>6</v>
      </c>
      <c r="E1859">
        <v>20</v>
      </c>
      <c r="F1859">
        <v>2</v>
      </c>
      <c r="G1859" t="s">
        <v>827</v>
      </c>
    </row>
    <row r="1860" spans="1:13" x14ac:dyDescent="0.35">
      <c r="A1860" s="6">
        <v>45630</v>
      </c>
      <c r="B1860" t="s">
        <v>1740</v>
      </c>
      <c r="C1860" t="s">
        <v>53</v>
      </c>
      <c r="D1860">
        <v>3</v>
      </c>
      <c r="E1860">
        <v>20</v>
      </c>
      <c r="F1860">
        <v>5</v>
      </c>
      <c r="G1860" t="s">
        <v>827</v>
      </c>
    </row>
    <row r="1861" spans="1:13" x14ac:dyDescent="0.35">
      <c r="A1861" s="6">
        <v>45630</v>
      </c>
      <c r="B1861" t="s">
        <v>259</v>
      </c>
      <c r="C1861" t="s">
        <v>53</v>
      </c>
      <c r="D1861">
        <v>4</v>
      </c>
      <c r="E1861">
        <v>24</v>
      </c>
      <c r="F1861">
        <v>2</v>
      </c>
      <c r="G1861" t="s">
        <v>827</v>
      </c>
      <c r="L1861" t="s">
        <v>47</v>
      </c>
      <c r="M1861" t="s">
        <v>47</v>
      </c>
    </row>
    <row r="1862" spans="1:13" x14ac:dyDescent="0.35">
      <c r="A1862" s="6">
        <v>45630</v>
      </c>
      <c r="B1862" t="s">
        <v>1753</v>
      </c>
      <c r="C1862" t="s">
        <v>53</v>
      </c>
      <c r="D1862">
        <v>5</v>
      </c>
      <c r="E1862">
        <v>24</v>
      </c>
      <c r="F1862">
        <v>2</v>
      </c>
      <c r="G1862" t="s">
        <v>827</v>
      </c>
    </row>
    <row r="1863" spans="1:13" x14ac:dyDescent="0.35">
      <c r="A1863" s="6">
        <v>45630</v>
      </c>
      <c r="B1863" t="s">
        <v>1880</v>
      </c>
      <c r="C1863" t="s">
        <v>53</v>
      </c>
      <c r="D1863" t="s">
        <v>1846</v>
      </c>
      <c r="E1863">
        <v>20</v>
      </c>
      <c r="F1863">
        <v>2</v>
      </c>
      <c r="I1863" t="s">
        <v>47</v>
      </c>
      <c r="J1863" t="s">
        <v>48</v>
      </c>
    </row>
    <row r="1864" spans="1:13" x14ac:dyDescent="0.35">
      <c r="A1864" s="6">
        <v>45630</v>
      </c>
      <c r="B1864" t="s">
        <v>1880</v>
      </c>
      <c r="C1864" t="s">
        <v>53</v>
      </c>
      <c r="D1864" t="s">
        <v>1846</v>
      </c>
      <c r="E1864">
        <v>20</v>
      </c>
      <c r="F1864">
        <v>2</v>
      </c>
      <c r="I1864" t="s">
        <v>47</v>
      </c>
      <c r="J1864" t="s">
        <v>48</v>
      </c>
    </row>
    <row r="1865" spans="1:13" x14ac:dyDescent="0.35">
      <c r="A1865" s="6">
        <v>45630</v>
      </c>
      <c r="B1865" t="s">
        <v>1880</v>
      </c>
      <c r="C1865" t="s">
        <v>53</v>
      </c>
      <c r="D1865" t="s">
        <v>1846</v>
      </c>
      <c r="E1865">
        <v>20</v>
      </c>
      <c r="F1865">
        <v>2</v>
      </c>
      <c r="I1865" t="s">
        <v>47</v>
      </c>
      <c r="J1865" t="s">
        <v>48</v>
      </c>
    </row>
    <row r="1866" spans="1:13" x14ac:dyDescent="0.35">
      <c r="A1866" s="6">
        <v>45630</v>
      </c>
      <c r="B1866" t="s">
        <v>1880</v>
      </c>
      <c r="C1866" t="s">
        <v>53</v>
      </c>
      <c r="D1866" t="s">
        <v>1846</v>
      </c>
      <c r="E1866">
        <v>20</v>
      </c>
      <c r="F1866">
        <v>2</v>
      </c>
      <c r="I1866" t="s">
        <v>47</v>
      </c>
      <c r="J1866" t="s">
        <v>48</v>
      </c>
    </row>
    <row r="1867" spans="1:13" x14ac:dyDescent="0.35">
      <c r="A1867" s="6">
        <v>45630</v>
      </c>
      <c r="B1867" t="s">
        <v>1881</v>
      </c>
      <c r="C1867" t="s">
        <v>74</v>
      </c>
      <c r="D1867">
        <v>9</v>
      </c>
      <c r="E1867">
        <v>24</v>
      </c>
      <c r="F1867">
        <v>2</v>
      </c>
      <c r="I1867" t="s">
        <v>47</v>
      </c>
      <c r="J1867" t="s">
        <v>48</v>
      </c>
    </row>
    <row r="1868" spans="1:13" x14ac:dyDescent="0.35">
      <c r="A1868" s="6">
        <v>45630</v>
      </c>
      <c r="B1868" t="s">
        <v>1881</v>
      </c>
      <c r="C1868" t="s">
        <v>74</v>
      </c>
      <c r="D1868">
        <v>9</v>
      </c>
      <c r="E1868">
        <v>24</v>
      </c>
      <c r="F1868">
        <v>2</v>
      </c>
      <c r="I1868" t="s">
        <v>47</v>
      </c>
      <c r="J1868" t="s">
        <v>48</v>
      </c>
    </row>
    <row r="1869" spans="1:13" x14ac:dyDescent="0.35">
      <c r="A1869" s="6">
        <v>45630</v>
      </c>
      <c r="B1869" t="s">
        <v>983</v>
      </c>
      <c r="C1869" t="s">
        <v>55</v>
      </c>
      <c r="D1869" t="s">
        <v>1365</v>
      </c>
      <c r="E1869">
        <v>17</v>
      </c>
      <c r="F1869">
        <v>3</v>
      </c>
      <c r="I1869" t="s">
        <v>47</v>
      </c>
      <c r="J1869" t="s">
        <v>48</v>
      </c>
    </row>
    <row r="1870" spans="1:13" x14ac:dyDescent="0.35">
      <c r="A1870" s="6">
        <v>45630</v>
      </c>
      <c r="B1870" t="s">
        <v>1005</v>
      </c>
      <c r="C1870" t="s">
        <v>53</v>
      </c>
      <c r="E1870">
        <v>2</v>
      </c>
      <c r="F1870">
        <v>1</v>
      </c>
      <c r="I1870" t="s">
        <v>47</v>
      </c>
      <c r="J1870" t="s">
        <v>48</v>
      </c>
      <c r="M1870" t="s">
        <v>47</v>
      </c>
    </row>
    <row r="1871" spans="1:13" x14ac:dyDescent="0.35">
      <c r="A1871" s="6">
        <v>45630</v>
      </c>
      <c r="B1871" t="s">
        <v>507</v>
      </c>
      <c r="C1871" t="s">
        <v>53</v>
      </c>
      <c r="E1871">
        <v>5</v>
      </c>
      <c r="F1871">
        <v>1</v>
      </c>
      <c r="I1871" t="s">
        <v>47</v>
      </c>
      <c r="J1871" t="s">
        <v>48</v>
      </c>
      <c r="M1871" t="s">
        <v>47</v>
      </c>
    </row>
    <row r="1872" spans="1:13" x14ac:dyDescent="0.35">
      <c r="A1872" s="6">
        <v>45630</v>
      </c>
      <c r="B1872" t="s">
        <v>1882</v>
      </c>
      <c r="C1872" t="s">
        <v>55</v>
      </c>
      <c r="D1872" t="s">
        <v>62</v>
      </c>
      <c r="E1872">
        <v>24</v>
      </c>
      <c r="F1872">
        <v>2</v>
      </c>
      <c r="I1872" t="s">
        <v>47</v>
      </c>
      <c r="J1872" t="s">
        <v>48</v>
      </c>
    </row>
    <row r="1873" spans="1:13" x14ac:dyDescent="0.35">
      <c r="A1873" s="6">
        <v>45630</v>
      </c>
      <c r="B1873" t="s">
        <v>259</v>
      </c>
      <c r="C1873" t="s">
        <v>115</v>
      </c>
      <c r="D1873">
        <v>7</v>
      </c>
      <c r="E1873">
        <v>23</v>
      </c>
      <c r="F1873">
        <v>1</v>
      </c>
      <c r="I1873" t="s">
        <v>47</v>
      </c>
      <c r="J1873" t="s">
        <v>48</v>
      </c>
      <c r="M1873" t="s">
        <v>47</v>
      </c>
    </row>
    <row r="1874" spans="1:13" x14ac:dyDescent="0.35">
      <c r="A1874" s="6">
        <v>45630</v>
      </c>
      <c r="B1874" t="s">
        <v>1883</v>
      </c>
      <c r="C1874" t="s">
        <v>1266</v>
      </c>
      <c r="D1874" t="s">
        <v>311</v>
      </c>
      <c r="E1874">
        <v>30</v>
      </c>
      <c r="F1874">
        <v>13</v>
      </c>
      <c r="I1874" t="s">
        <v>47</v>
      </c>
      <c r="J1874" t="s">
        <v>48</v>
      </c>
    </row>
    <row r="1875" spans="1:13" x14ac:dyDescent="0.35">
      <c r="A1875" s="6">
        <v>45630</v>
      </c>
      <c r="B1875" t="s">
        <v>1884</v>
      </c>
      <c r="C1875" t="s">
        <v>284</v>
      </c>
      <c r="D1875">
        <v>6</v>
      </c>
      <c r="E1875">
        <v>21</v>
      </c>
      <c r="F1875">
        <v>2</v>
      </c>
      <c r="I1875" t="s">
        <v>47</v>
      </c>
      <c r="J1875" t="s">
        <v>48</v>
      </c>
    </row>
    <row r="1876" spans="1:13" x14ac:dyDescent="0.35">
      <c r="A1876" s="6">
        <v>45630</v>
      </c>
      <c r="B1876" t="s">
        <v>259</v>
      </c>
      <c r="C1876" t="s">
        <v>115</v>
      </c>
      <c r="D1876">
        <v>7</v>
      </c>
      <c r="E1876">
        <v>23</v>
      </c>
      <c r="F1876">
        <v>1</v>
      </c>
      <c r="I1876" t="s">
        <v>47</v>
      </c>
      <c r="J1876" t="s">
        <v>48</v>
      </c>
      <c r="M1876" t="s">
        <v>47</v>
      </c>
    </row>
    <row r="1877" spans="1:13" x14ac:dyDescent="0.35">
      <c r="A1877" s="6">
        <v>45630</v>
      </c>
      <c r="B1877" t="s">
        <v>1885</v>
      </c>
      <c r="C1877" t="s">
        <v>55</v>
      </c>
      <c r="D1877" t="s">
        <v>158</v>
      </c>
      <c r="E1877">
        <v>10</v>
      </c>
      <c r="F1877">
        <v>2</v>
      </c>
      <c r="I1877" t="s">
        <v>47</v>
      </c>
    </row>
    <row r="1878" spans="1:13" x14ac:dyDescent="0.35">
      <c r="A1878" s="6">
        <v>45630</v>
      </c>
      <c r="B1878" t="s">
        <v>1753</v>
      </c>
      <c r="C1878" t="s">
        <v>53</v>
      </c>
      <c r="D1878">
        <v>4</v>
      </c>
      <c r="E1878">
        <v>3</v>
      </c>
      <c r="F1878">
        <v>2</v>
      </c>
      <c r="I1878" t="s">
        <v>47</v>
      </c>
      <c r="J1878" t="s">
        <v>48</v>
      </c>
    </row>
    <row r="1879" spans="1:13" x14ac:dyDescent="0.35">
      <c r="A1879" s="6">
        <v>45631</v>
      </c>
      <c r="B1879" t="s">
        <v>1564</v>
      </c>
      <c r="C1879" t="s">
        <v>53</v>
      </c>
      <c r="D1879">
        <v>3</v>
      </c>
      <c r="E1879">
        <v>20</v>
      </c>
      <c r="F1879">
        <v>3</v>
      </c>
      <c r="G1879" t="s">
        <v>827</v>
      </c>
      <c r="L1879" t="s">
        <v>47</v>
      </c>
      <c r="M1879" t="s">
        <v>47</v>
      </c>
    </row>
    <row r="1880" spans="1:13" x14ac:dyDescent="0.35">
      <c r="A1880" s="6">
        <v>45631</v>
      </c>
      <c r="B1880" t="s">
        <v>1564</v>
      </c>
      <c r="C1880" t="s">
        <v>53</v>
      </c>
      <c r="D1880">
        <v>3</v>
      </c>
      <c r="E1880">
        <v>20</v>
      </c>
      <c r="F1880">
        <v>3</v>
      </c>
      <c r="G1880" t="s">
        <v>827</v>
      </c>
      <c r="L1880" t="s">
        <v>47</v>
      </c>
      <c r="M1880" t="s">
        <v>47</v>
      </c>
    </row>
    <row r="1881" spans="1:13" x14ac:dyDescent="0.35">
      <c r="A1881" s="6">
        <v>45631</v>
      </c>
      <c r="B1881" t="s">
        <v>247</v>
      </c>
      <c r="C1881" t="s">
        <v>53</v>
      </c>
      <c r="D1881">
        <v>6</v>
      </c>
      <c r="E1881">
        <v>24</v>
      </c>
      <c r="F1881">
        <v>3</v>
      </c>
      <c r="G1881" t="s">
        <v>827</v>
      </c>
      <c r="L1881" t="s">
        <v>47</v>
      </c>
      <c r="M1881" t="s">
        <v>47</v>
      </c>
    </row>
    <row r="1882" spans="1:13" x14ac:dyDescent="0.35">
      <c r="A1882" s="6">
        <v>45631</v>
      </c>
      <c r="B1882" t="s">
        <v>1741</v>
      </c>
      <c r="C1882" t="s">
        <v>53</v>
      </c>
      <c r="D1882">
        <v>6</v>
      </c>
      <c r="E1882">
        <v>17</v>
      </c>
      <c r="F1882">
        <v>3</v>
      </c>
      <c r="G1882" t="s">
        <v>827</v>
      </c>
    </row>
    <row r="1883" spans="1:13" x14ac:dyDescent="0.35">
      <c r="A1883" s="6">
        <v>45631</v>
      </c>
      <c r="B1883" t="s">
        <v>347</v>
      </c>
      <c r="C1883" t="s">
        <v>53</v>
      </c>
      <c r="D1883" t="s">
        <v>200</v>
      </c>
      <c r="E1883">
        <v>12</v>
      </c>
      <c r="F1883">
        <v>3</v>
      </c>
      <c r="G1883" t="s">
        <v>828</v>
      </c>
      <c r="L1883" t="s">
        <v>47</v>
      </c>
      <c r="M1883" t="s">
        <v>47</v>
      </c>
    </row>
    <row r="1884" spans="1:13" x14ac:dyDescent="0.35">
      <c r="A1884" s="6">
        <v>45631</v>
      </c>
      <c r="B1884" t="s">
        <v>1742</v>
      </c>
      <c r="C1884" t="s">
        <v>115</v>
      </c>
      <c r="D1884" t="s">
        <v>149</v>
      </c>
      <c r="E1884">
        <v>15</v>
      </c>
      <c r="F1884">
        <v>1</v>
      </c>
      <c r="G1884" t="s">
        <v>827</v>
      </c>
    </row>
    <row r="1885" spans="1:13" x14ac:dyDescent="0.35">
      <c r="A1885" s="6">
        <v>45631</v>
      </c>
      <c r="B1885" t="s">
        <v>1742</v>
      </c>
      <c r="C1885" t="s">
        <v>115</v>
      </c>
      <c r="D1885" t="s">
        <v>149</v>
      </c>
      <c r="E1885">
        <v>15</v>
      </c>
      <c r="F1885">
        <v>1</v>
      </c>
      <c r="G1885" t="s">
        <v>827</v>
      </c>
    </row>
    <row r="1886" spans="1:13" x14ac:dyDescent="0.35">
      <c r="A1886" s="6">
        <v>45631</v>
      </c>
      <c r="B1886" t="s">
        <v>1742</v>
      </c>
      <c r="C1886" t="s">
        <v>115</v>
      </c>
      <c r="D1886" t="s">
        <v>149</v>
      </c>
      <c r="E1886">
        <v>15</v>
      </c>
      <c r="F1886">
        <v>1</v>
      </c>
      <c r="G1886" t="s">
        <v>827</v>
      </c>
    </row>
    <row r="1887" spans="1:13" x14ac:dyDescent="0.35">
      <c r="A1887" s="6">
        <v>45631</v>
      </c>
      <c r="B1887" t="s">
        <v>1639</v>
      </c>
      <c r="C1887" t="s">
        <v>53</v>
      </c>
      <c r="D1887">
        <v>6</v>
      </c>
      <c r="E1887">
        <v>21</v>
      </c>
      <c r="F1887">
        <v>2</v>
      </c>
      <c r="G1887" t="s">
        <v>827</v>
      </c>
      <c r="L1887" t="s">
        <v>47</v>
      </c>
      <c r="M1887" t="s">
        <v>47</v>
      </c>
    </row>
    <row r="1888" spans="1:13" x14ac:dyDescent="0.35">
      <c r="A1888" s="6">
        <v>45631</v>
      </c>
      <c r="B1888" t="s">
        <v>1241</v>
      </c>
      <c r="C1888" t="s">
        <v>55</v>
      </c>
      <c r="D1888" t="s">
        <v>978</v>
      </c>
      <c r="E1888">
        <v>16</v>
      </c>
      <c r="F1888">
        <v>1</v>
      </c>
      <c r="H1888" t="s">
        <v>47</v>
      </c>
      <c r="M1888" t="s">
        <v>47</v>
      </c>
    </row>
    <row r="1889" spans="1:13" x14ac:dyDescent="0.35">
      <c r="A1889" s="6">
        <v>45631</v>
      </c>
      <c r="B1889" t="s">
        <v>1971</v>
      </c>
      <c r="C1889" t="s">
        <v>59</v>
      </c>
      <c r="D1889">
        <v>3</v>
      </c>
      <c r="E1889">
        <v>20</v>
      </c>
      <c r="F1889">
        <v>2</v>
      </c>
      <c r="I1889" t="s">
        <v>47</v>
      </c>
      <c r="J1889" t="s">
        <v>48</v>
      </c>
    </row>
    <row r="1890" spans="1:13" x14ac:dyDescent="0.35">
      <c r="A1890" s="6">
        <v>45631</v>
      </c>
      <c r="B1890" t="s">
        <v>1971</v>
      </c>
      <c r="C1890" t="s">
        <v>59</v>
      </c>
      <c r="D1890">
        <v>3</v>
      </c>
      <c r="E1890">
        <v>20</v>
      </c>
      <c r="F1890">
        <v>2</v>
      </c>
      <c r="I1890" t="s">
        <v>47</v>
      </c>
      <c r="J1890" t="s">
        <v>48</v>
      </c>
    </row>
    <row r="1891" spans="1:13" x14ac:dyDescent="0.35">
      <c r="A1891" s="6">
        <v>45631</v>
      </c>
      <c r="B1891" t="s">
        <v>1310</v>
      </c>
      <c r="C1891" t="s">
        <v>55</v>
      </c>
      <c r="D1891" t="s">
        <v>62</v>
      </c>
      <c r="E1891">
        <v>22</v>
      </c>
      <c r="F1891">
        <v>1</v>
      </c>
      <c r="I1891" t="s">
        <v>47</v>
      </c>
      <c r="J1891" t="s">
        <v>48</v>
      </c>
    </row>
    <row r="1892" spans="1:13" x14ac:dyDescent="0.35">
      <c r="A1892" s="6">
        <v>45631</v>
      </c>
      <c r="B1892" t="s">
        <v>1310</v>
      </c>
      <c r="C1892" t="s">
        <v>55</v>
      </c>
      <c r="D1892" t="s">
        <v>62</v>
      </c>
      <c r="E1892">
        <v>22</v>
      </c>
      <c r="F1892">
        <v>1</v>
      </c>
      <c r="I1892" t="s">
        <v>47</v>
      </c>
      <c r="J1892" t="s">
        <v>48</v>
      </c>
    </row>
    <row r="1893" spans="1:13" x14ac:dyDescent="0.35">
      <c r="A1893" s="6">
        <v>45631</v>
      </c>
      <c r="B1893" t="s">
        <v>1310</v>
      </c>
      <c r="C1893" t="s">
        <v>55</v>
      </c>
      <c r="D1893" t="s">
        <v>62</v>
      </c>
      <c r="E1893">
        <v>22</v>
      </c>
      <c r="F1893">
        <v>1</v>
      </c>
      <c r="I1893" t="s">
        <v>47</v>
      </c>
      <c r="J1893" t="s">
        <v>48</v>
      </c>
    </row>
    <row r="1894" spans="1:13" x14ac:dyDescent="0.35">
      <c r="A1894" s="6">
        <v>45631</v>
      </c>
      <c r="B1894" t="s">
        <v>1310</v>
      </c>
      <c r="C1894" t="s">
        <v>55</v>
      </c>
      <c r="D1894" t="s">
        <v>62</v>
      </c>
      <c r="E1894">
        <v>22</v>
      </c>
      <c r="F1894">
        <v>1</v>
      </c>
      <c r="I1894" t="s">
        <v>47</v>
      </c>
      <c r="J1894" t="s">
        <v>48</v>
      </c>
    </row>
    <row r="1895" spans="1:13" x14ac:dyDescent="0.35">
      <c r="A1895" s="6">
        <v>45631</v>
      </c>
      <c r="B1895" t="s">
        <v>1310</v>
      </c>
      <c r="C1895" t="s">
        <v>55</v>
      </c>
      <c r="D1895" t="s">
        <v>62</v>
      </c>
      <c r="E1895">
        <v>22</v>
      </c>
      <c r="F1895">
        <v>1</v>
      </c>
      <c r="I1895" t="s">
        <v>47</v>
      </c>
      <c r="J1895" t="s">
        <v>48</v>
      </c>
    </row>
    <row r="1896" spans="1:13" x14ac:dyDescent="0.35">
      <c r="A1896" s="6">
        <v>45631</v>
      </c>
      <c r="B1896" t="s">
        <v>1310</v>
      </c>
      <c r="C1896" t="s">
        <v>55</v>
      </c>
      <c r="D1896" t="s">
        <v>62</v>
      </c>
      <c r="E1896">
        <v>22</v>
      </c>
      <c r="F1896">
        <v>1</v>
      </c>
      <c r="I1896" t="s">
        <v>47</v>
      </c>
      <c r="J1896" t="s">
        <v>48</v>
      </c>
    </row>
    <row r="1897" spans="1:13" x14ac:dyDescent="0.35">
      <c r="A1897" s="6">
        <v>45631</v>
      </c>
      <c r="B1897" t="s">
        <v>1310</v>
      </c>
      <c r="C1897" t="s">
        <v>55</v>
      </c>
      <c r="D1897" t="s">
        <v>62</v>
      </c>
      <c r="E1897">
        <v>22</v>
      </c>
      <c r="F1897">
        <v>1</v>
      </c>
      <c r="I1897" t="s">
        <v>47</v>
      </c>
      <c r="J1897" t="s">
        <v>48</v>
      </c>
    </row>
    <row r="1898" spans="1:13" x14ac:dyDescent="0.35">
      <c r="A1898" s="6">
        <v>45631</v>
      </c>
      <c r="B1898" t="s">
        <v>347</v>
      </c>
      <c r="C1898" t="s">
        <v>115</v>
      </c>
      <c r="D1898">
        <v>8</v>
      </c>
      <c r="E1898">
        <v>19</v>
      </c>
      <c r="F1898">
        <v>1</v>
      </c>
      <c r="I1898" t="s">
        <v>47</v>
      </c>
      <c r="J1898" t="s">
        <v>1032</v>
      </c>
      <c r="M1898" t="s">
        <v>47</v>
      </c>
    </row>
    <row r="1899" spans="1:13" x14ac:dyDescent="0.35">
      <c r="A1899" s="6">
        <v>45631</v>
      </c>
      <c r="B1899" t="s">
        <v>347</v>
      </c>
      <c r="C1899" t="s">
        <v>115</v>
      </c>
      <c r="D1899">
        <v>8</v>
      </c>
      <c r="E1899">
        <v>19</v>
      </c>
      <c r="F1899">
        <v>1</v>
      </c>
      <c r="I1899" t="s">
        <v>47</v>
      </c>
      <c r="J1899" t="s">
        <v>1032</v>
      </c>
      <c r="M1899" t="s">
        <v>47</v>
      </c>
    </row>
    <row r="1900" spans="1:13" x14ac:dyDescent="0.35">
      <c r="A1900" s="6">
        <v>45631</v>
      </c>
      <c r="B1900" t="s">
        <v>2000</v>
      </c>
      <c r="C1900" t="s">
        <v>55</v>
      </c>
      <c r="D1900" t="s">
        <v>392</v>
      </c>
      <c r="E1900">
        <v>3</v>
      </c>
      <c r="F1900">
        <v>2</v>
      </c>
      <c r="I1900" t="s">
        <v>47</v>
      </c>
      <c r="J1900" t="s">
        <v>48</v>
      </c>
    </row>
    <row r="1901" spans="1:13" x14ac:dyDescent="0.35">
      <c r="A1901" s="6">
        <v>45631</v>
      </c>
      <c r="B1901" t="s">
        <v>158</v>
      </c>
      <c r="C1901" t="s">
        <v>55</v>
      </c>
      <c r="D1901" t="s">
        <v>158</v>
      </c>
      <c r="E1901">
        <v>19</v>
      </c>
      <c r="F1901">
        <v>2</v>
      </c>
      <c r="I1901" t="s">
        <v>47</v>
      </c>
      <c r="J1901" t="s">
        <v>48</v>
      </c>
    </row>
    <row r="1902" spans="1:13" x14ac:dyDescent="0.35">
      <c r="A1902" s="6">
        <v>45631</v>
      </c>
      <c r="B1902" t="s">
        <v>785</v>
      </c>
      <c r="C1902" t="s">
        <v>53</v>
      </c>
      <c r="D1902" t="s">
        <v>976</v>
      </c>
      <c r="E1902">
        <v>6</v>
      </c>
      <c r="F1902">
        <v>3</v>
      </c>
      <c r="I1902" t="s">
        <v>47</v>
      </c>
      <c r="J1902" t="s">
        <v>48</v>
      </c>
    </row>
    <row r="1903" spans="1:13" x14ac:dyDescent="0.35">
      <c r="A1903" s="6">
        <v>45631</v>
      </c>
      <c r="B1903" t="s">
        <v>788</v>
      </c>
      <c r="C1903" t="s">
        <v>53</v>
      </c>
      <c r="D1903">
        <v>6</v>
      </c>
      <c r="E1903">
        <v>29</v>
      </c>
      <c r="F1903">
        <v>3</v>
      </c>
      <c r="I1903" t="s">
        <v>47</v>
      </c>
      <c r="J1903" t="s">
        <v>1802</v>
      </c>
    </row>
    <row r="1904" spans="1:13" x14ac:dyDescent="0.35">
      <c r="A1904" s="6">
        <v>45632</v>
      </c>
      <c r="B1904" t="s">
        <v>58</v>
      </c>
      <c r="C1904" t="s">
        <v>53</v>
      </c>
      <c r="D1904">
        <v>6</v>
      </c>
      <c r="E1904">
        <v>24</v>
      </c>
      <c r="F1904">
        <v>2</v>
      </c>
      <c r="G1904" t="s">
        <v>827</v>
      </c>
      <c r="L1904" t="s">
        <v>47</v>
      </c>
      <c r="M1904" t="s">
        <v>47</v>
      </c>
    </row>
    <row r="1905" spans="1:13" x14ac:dyDescent="0.35">
      <c r="A1905" s="6">
        <v>45632</v>
      </c>
      <c r="B1905" t="s">
        <v>1630</v>
      </c>
      <c r="C1905" t="s">
        <v>53</v>
      </c>
      <c r="D1905">
        <v>4</v>
      </c>
      <c r="E1905">
        <v>22</v>
      </c>
      <c r="F1905">
        <v>2</v>
      </c>
      <c r="G1905" t="s">
        <v>827</v>
      </c>
      <c r="L1905" t="s">
        <v>47</v>
      </c>
      <c r="M1905" t="s">
        <v>47</v>
      </c>
    </row>
    <row r="1906" spans="1:13" x14ac:dyDescent="0.35">
      <c r="A1906" s="6">
        <v>45632</v>
      </c>
      <c r="B1906" t="s">
        <v>797</v>
      </c>
      <c r="C1906" t="s">
        <v>53</v>
      </c>
      <c r="D1906">
        <v>3</v>
      </c>
      <c r="E1906">
        <v>22</v>
      </c>
      <c r="F1906">
        <v>3</v>
      </c>
      <c r="G1906" t="s">
        <v>827</v>
      </c>
      <c r="L1906" t="s">
        <v>47</v>
      </c>
      <c r="M1906" t="s">
        <v>47</v>
      </c>
    </row>
    <row r="1907" spans="1:13" x14ac:dyDescent="0.35">
      <c r="A1907" s="6">
        <v>45632</v>
      </c>
      <c r="B1907" t="s">
        <v>1746</v>
      </c>
      <c r="C1907" t="s">
        <v>53</v>
      </c>
      <c r="D1907">
        <v>4</v>
      </c>
      <c r="E1907">
        <v>19</v>
      </c>
      <c r="F1907">
        <v>2</v>
      </c>
      <c r="G1907" t="s">
        <v>827</v>
      </c>
    </row>
    <row r="1908" spans="1:13" x14ac:dyDescent="0.35">
      <c r="A1908" s="6">
        <v>45632</v>
      </c>
      <c r="B1908" t="s">
        <v>1746</v>
      </c>
      <c r="C1908" t="s">
        <v>53</v>
      </c>
      <c r="D1908">
        <v>4</v>
      </c>
      <c r="E1908">
        <v>19</v>
      </c>
      <c r="F1908">
        <v>2</v>
      </c>
      <c r="G1908" t="s">
        <v>827</v>
      </c>
    </row>
    <row r="1909" spans="1:13" x14ac:dyDescent="0.35">
      <c r="A1909" s="6">
        <v>45632</v>
      </c>
      <c r="B1909" t="s">
        <v>512</v>
      </c>
      <c r="C1909" t="s">
        <v>59</v>
      </c>
      <c r="D1909">
        <v>2</v>
      </c>
      <c r="E1909">
        <v>17</v>
      </c>
      <c r="F1909">
        <v>2</v>
      </c>
      <c r="G1909" t="s">
        <v>1725</v>
      </c>
      <c r="L1909" t="s">
        <v>47</v>
      </c>
      <c r="M1909" t="s">
        <v>47</v>
      </c>
    </row>
    <row r="1910" spans="1:13" x14ac:dyDescent="0.35">
      <c r="A1910" s="6">
        <v>45632</v>
      </c>
      <c r="B1910" t="s">
        <v>797</v>
      </c>
      <c r="C1910" t="s">
        <v>53</v>
      </c>
      <c r="D1910">
        <v>4</v>
      </c>
      <c r="E1910">
        <v>23</v>
      </c>
      <c r="F1910">
        <v>2</v>
      </c>
      <c r="G1910" t="s">
        <v>827</v>
      </c>
      <c r="L1910" t="s">
        <v>47</v>
      </c>
      <c r="M1910" t="s">
        <v>47</v>
      </c>
    </row>
    <row r="1911" spans="1:13" x14ac:dyDescent="0.35">
      <c r="A1911" s="6">
        <v>45632</v>
      </c>
      <c r="B1911" t="s">
        <v>1265</v>
      </c>
      <c r="C1911" t="s">
        <v>53</v>
      </c>
      <c r="D1911">
        <v>6</v>
      </c>
      <c r="E1911">
        <v>17</v>
      </c>
      <c r="F1911">
        <v>2</v>
      </c>
      <c r="G1911" t="s">
        <v>827</v>
      </c>
      <c r="L1911" t="s">
        <v>47</v>
      </c>
      <c r="M1911" t="s">
        <v>47</v>
      </c>
    </row>
    <row r="1912" spans="1:13" x14ac:dyDescent="0.35">
      <c r="A1912" s="6">
        <v>45632</v>
      </c>
      <c r="B1912" t="s">
        <v>89</v>
      </c>
      <c r="C1912" t="s">
        <v>53</v>
      </c>
      <c r="D1912">
        <v>6</v>
      </c>
      <c r="E1912">
        <v>18</v>
      </c>
      <c r="F1912">
        <v>2</v>
      </c>
      <c r="I1912" t="s">
        <v>47</v>
      </c>
      <c r="J1912" t="s">
        <v>48</v>
      </c>
      <c r="M1912" t="s">
        <v>47</v>
      </c>
    </row>
    <row r="1913" spans="1:13" x14ac:dyDescent="0.35">
      <c r="A1913" s="6">
        <v>45632</v>
      </c>
      <c r="B1913" t="s">
        <v>1259</v>
      </c>
      <c r="C1913" t="s">
        <v>225</v>
      </c>
      <c r="D1913">
        <v>1</v>
      </c>
      <c r="E1913">
        <v>2</v>
      </c>
      <c r="F1913">
        <v>1</v>
      </c>
      <c r="I1913" t="s">
        <v>47</v>
      </c>
      <c r="J1913" t="s">
        <v>48</v>
      </c>
    </row>
    <row r="1914" spans="1:13" x14ac:dyDescent="0.35">
      <c r="A1914" s="6">
        <v>45632</v>
      </c>
      <c r="B1914" t="s">
        <v>797</v>
      </c>
      <c r="C1914" t="s">
        <v>59</v>
      </c>
      <c r="D1914">
        <v>3</v>
      </c>
      <c r="E1914">
        <v>21</v>
      </c>
      <c r="F1914">
        <v>3</v>
      </c>
      <c r="I1914" t="s">
        <v>47</v>
      </c>
      <c r="J1914" t="s">
        <v>48</v>
      </c>
      <c r="M1914" t="s">
        <v>47</v>
      </c>
    </row>
    <row r="1915" spans="1:13" x14ac:dyDescent="0.35">
      <c r="A1915" s="6">
        <v>45632</v>
      </c>
      <c r="B1915" t="s">
        <v>89</v>
      </c>
      <c r="C1915" t="s">
        <v>53</v>
      </c>
      <c r="D1915">
        <v>6</v>
      </c>
      <c r="E1915">
        <v>23</v>
      </c>
      <c r="F1915">
        <v>2</v>
      </c>
      <c r="I1915" t="s">
        <v>47</v>
      </c>
      <c r="J1915" t="s">
        <v>48</v>
      </c>
      <c r="M1915" t="s">
        <v>47</v>
      </c>
    </row>
    <row r="1916" spans="1:13" x14ac:dyDescent="0.35">
      <c r="A1916" s="6">
        <v>45632</v>
      </c>
      <c r="B1916" t="s">
        <v>1976</v>
      </c>
      <c r="C1916" t="s">
        <v>53</v>
      </c>
      <c r="D1916" t="s">
        <v>430</v>
      </c>
      <c r="E1916">
        <v>8</v>
      </c>
      <c r="F1916">
        <v>2</v>
      </c>
      <c r="I1916" t="s">
        <v>47</v>
      </c>
      <c r="J1916" t="s">
        <v>1802</v>
      </c>
    </row>
    <row r="1917" spans="1:13" x14ac:dyDescent="0.35">
      <c r="A1917" s="6">
        <v>45632</v>
      </c>
      <c r="B1917" t="s">
        <v>1977</v>
      </c>
      <c r="C1917" t="s">
        <v>55</v>
      </c>
      <c r="D1917" t="s">
        <v>158</v>
      </c>
      <c r="E1917">
        <v>12</v>
      </c>
      <c r="F1917">
        <v>2</v>
      </c>
      <c r="I1917" t="s">
        <v>47</v>
      </c>
      <c r="M1917" t="s">
        <v>47</v>
      </c>
    </row>
    <row r="1918" spans="1:13" x14ac:dyDescent="0.35">
      <c r="A1918" s="6">
        <v>45632</v>
      </c>
      <c r="B1918" t="s">
        <v>89</v>
      </c>
      <c r="C1918" t="s">
        <v>59</v>
      </c>
      <c r="D1918">
        <v>0</v>
      </c>
      <c r="E1918">
        <v>18</v>
      </c>
      <c r="F1918">
        <v>2</v>
      </c>
      <c r="I1918" t="s">
        <v>47</v>
      </c>
      <c r="J1918" t="s">
        <v>48</v>
      </c>
      <c r="M1918" t="s">
        <v>47</v>
      </c>
    </row>
    <row r="1919" spans="1:13" x14ac:dyDescent="0.35">
      <c r="A1919" s="6">
        <v>45632</v>
      </c>
      <c r="B1919" t="s">
        <v>89</v>
      </c>
      <c r="C1919" t="s">
        <v>59</v>
      </c>
      <c r="D1919">
        <v>0</v>
      </c>
      <c r="E1919">
        <v>18</v>
      </c>
      <c r="F1919">
        <v>2</v>
      </c>
      <c r="I1919" t="s">
        <v>47</v>
      </c>
      <c r="J1919" t="s">
        <v>48</v>
      </c>
      <c r="M1919" t="s">
        <v>47</v>
      </c>
    </row>
    <row r="1920" spans="1:13" x14ac:dyDescent="0.35">
      <c r="A1920" s="6">
        <v>45632</v>
      </c>
      <c r="B1920" t="s">
        <v>89</v>
      </c>
      <c r="C1920" t="s">
        <v>59</v>
      </c>
      <c r="D1920">
        <v>0</v>
      </c>
      <c r="E1920">
        <v>18</v>
      </c>
      <c r="F1920">
        <v>2</v>
      </c>
      <c r="I1920" t="s">
        <v>47</v>
      </c>
      <c r="J1920" t="s">
        <v>48</v>
      </c>
      <c r="M1920" t="s">
        <v>47</v>
      </c>
    </row>
    <row r="1921" spans="1:13" x14ac:dyDescent="0.35">
      <c r="A1921" s="6">
        <v>45632</v>
      </c>
      <c r="B1921" t="s">
        <v>1630</v>
      </c>
      <c r="C1921" t="s">
        <v>53</v>
      </c>
      <c r="D1921">
        <v>4</v>
      </c>
      <c r="E1921">
        <v>22</v>
      </c>
      <c r="F1921">
        <v>2</v>
      </c>
      <c r="I1921" t="s">
        <v>47</v>
      </c>
      <c r="J1921" t="s">
        <v>48</v>
      </c>
      <c r="M1921" t="s">
        <v>47</v>
      </c>
    </row>
    <row r="1922" spans="1:13" x14ac:dyDescent="0.35">
      <c r="A1922" s="6">
        <v>45632</v>
      </c>
      <c r="B1922" t="s">
        <v>1978</v>
      </c>
      <c r="C1922" t="s">
        <v>115</v>
      </c>
      <c r="D1922" t="s">
        <v>1247</v>
      </c>
      <c r="E1922">
        <v>6</v>
      </c>
      <c r="F1922">
        <v>4</v>
      </c>
      <c r="I1922" t="s">
        <v>47</v>
      </c>
      <c r="J1922" t="s">
        <v>48</v>
      </c>
    </row>
    <row r="1923" spans="1:13" x14ac:dyDescent="0.35">
      <c r="A1923" s="6">
        <v>45632</v>
      </c>
      <c r="B1923" t="s">
        <v>1270</v>
      </c>
      <c r="C1923" t="s">
        <v>115</v>
      </c>
      <c r="E1923">
        <v>3</v>
      </c>
      <c r="F1923">
        <v>2</v>
      </c>
      <c r="I1923" t="s">
        <v>47</v>
      </c>
      <c r="J1923" t="s">
        <v>1802</v>
      </c>
    </row>
    <row r="1924" spans="1:13" x14ac:dyDescent="0.35">
      <c r="A1924" s="6">
        <v>45632</v>
      </c>
      <c r="B1924" t="s">
        <v>1265</v>
      </c>
      <c r="C1924" t="s">
        <v>53</v>
      </c>
      <c r="D1924">
        <v>6</v>
      </c>
      <c r="E1924">
        <v>15</v>
      </c>
      <c r="F1924">
        <v>2</v>
      </c>
      <c r="I1924" t="s">
        <v>47</v>
      </c>
      <c r="J1924" t="s">
        <v>48</v>
      </c>
      <c r="M1924" t="s">
        <v>47</v>
      </c>
    </row>
    <row r="1925" spans="1:13" x14ac:dyDescent="0.35">
      <c r="A1925" s="6">
        <v>45632</v>
      </c>
      <c r="B1925" t="s">
        <v>507</v>
      </c>
      <c r="C1925" t="s">
        <v>59</v>
      </c>
      <c r="D1925">
        <v>0</v>
      </c>
      <c r="E1925">
        <v>22</v>
      </c>
      <c r="F1925">
        <v>2</v>
      </c>
      <c r="I1925" t="s">
        <v>47</v>
      </c>
      <c r="M1925" t="s">
        <v>47</v>
      </c>
    </row>
    <row r="1926" spans="1:13" x14ac:dyDescent="0.35">
      <c r="A1926" s="6">
        <v>45632</v>
      </c>
      <c r="B1926" t="s">
        <v>507</v>
      </c>
      <c r="C1926" t="s">
        <v>59</v>
      </c>
      <c r="D1926">
        <v>0</v>
      </c>
      <c r="E1926">
        <v>22</v>
      </c>
      <c r="F1926">
        <v>2</v>
      </c>
      <c r="I1926" t="s">
        <v>47</v>
      </c>
      <c r="M1926" t="s">
        <v>47</v>
      </c>
    </row>
    <row r="1927" spans="1:13" x14ac:dyDescent="0.35">
      <c r="A1927" s="6">
        <v>45632</v>
      </c>
      <c r="B1927" t="s">
        <v>911</v>
      </c>
      <c r="C1927" t="s">
        <v>53</v>
      </c>
      <c r="D1927">
        <v>4</v>
      </c>
      <c r="E1927">
        <v>23</v>
      </c>
      <c r="F1927">
        <v>1</v>
      </c>
      <c r="I1927" t="s">
        <v>47</v>
      </c>
      <c r="J1927" t="s">
        <v>1802</v>
      </c>
    </row>
    <row r="1928" spans="1:13" x14ac:dyDescent="0.35">
      <c r="A1928" s="6">
        <v>45632</v>
      </c>
      <c r="B1928" t="s">
        <v>911</v>
      </c>
      <c r="C1928" t="s">
        <v>53</v>
      </c>
      <c r="D1928">
        <v>4</v>
      </c>
      <c r="E1928">
        <v>23</v>
      </c>
      <c r="F1928">
        <v>1</v>
      </c>
      <c r="I1928" t="s">
        <v>47</v>
      </c>
      <c r="J1928" t="s">
        <v>1802</v>
      </c>
    </row>
    <row r="1929" spans="1:13" x14ac:dyDescent="0.35">
      <c r="A1929" s="6">
        <v>45632</v>
      </c>
      <c r="B1929" t="s">
        <v>1979</v>
      </c>
      <c r="C1929" t="s">
        <v>55</v>
      </c>
      <c r="D1929" t="s">
        <v>1254</v>
      </c>
      <c r="E1929">
        <v>30</v>
      </c>
      <c r="F1929">
        <v>2</v>
      </c>
      <c r="I1929" t="s">
        <v>47</v>
      </c>
      <c r="J1929" t="s">
        <v>48</v>
      </c>
    </row>
    <row r="1930" spans="1:13" x14ac:dyDescent="0.35">
      <c r="A1930" s="6">
        <v>45632</v>
      </c>
      <c r="B1930" t="s">
        <v>1419</v>
      </c>
      <c r="C1930" t="s">
        <v>115</v>
      </c>
      <c r="D1930">
        <v>10</v>
      </c>
      <c r="E1930">
        <v>18</v>
      </c>
      <c r="F1930">
        <v>1</v>
      </c>
      <c r="I1930" t="s">
        <v>47</v>
      </c>
      <c r="J1930" t="s">
        <v>48</v>
      </c>
    </row>
    <row r="1931" spans="1:13" x14ac:dyDescent="0.35">
      <c r="A1931" s="6">
        <v>45632</v>
      </c>
      <c r="B1931" t="s">
        <v>1419</v>
      </c>
      <c r="C1931" t="s">
        <v>115</v>
      </c>
      <c r="D1931">
        <v>10</v>
      </c>
      <c r="E1931">
        <v>18</v>
      </c>
      <c r="F1931">
        <v>1</v>
      </c>
      <c r="I1931" t="s">
        <v>47</v>
      </c>
      <c r="J1931" t="s">
        <v>48</v>
      </c>
    </row>
    <row r="1932" spans="1:13" x14ac:dyDescent="0.35">
      <c r="A1932" s="6">
        <v>45632</v>
      </c>
      <c r="B1932" t="s">
        <v>1960</v>
      </c>
      <c r="C1932" t="s">
        <v>59</v>
      </c>
      <c r="D1932">
        <v>3</v>
      </c>
      <c r="E1932">
        <v>21</v>
      </c>
      <c r="F1932">
        <v>2</v>
      </c>
      <c r="I1932" t="s">
        <v>47</v>
      </c>
      <c r="J1932" t="s">
        <v>48</v>
      </c>
      <c r="M1932" t="s">
        <v>47</v>
      </c>
    </row>
    <row r="1933" spans="1:13" x14ac:dyDescent="0.35">
      <c r="A1933" s="6">
        <v>45632</v>
      </c>
      <c r="B1933" t="s">
        <v>1980</v>
      </c>
      <c r="C1933" t="s">
        <v>55</v>
      </c>
      <c r="D1933" t="s">
        <v>1324</v>
      </c>
      <c r="E1933">
        <v>30</v>
      </c>
      <c r="F1933">
        <v>1</v>
      </c>
      <c r="I1933" t="s">
        <v>47</v>
      </c>
      <c r="J1933" t="s">
        <v>48</v>
      </c>
    </row>
    <row r="1934" spans="1:13" x14ac:dyDescent="0.35">
      <c r="A1934" s="6">
        <v>45632</v>
      </c>
      <c r="B1934" t="s">
        <v>1980</v>
      </c>
      <c r="C1934" t="s">
        <v>55</v>
      </c>
      <c r="D1934" t="s">
        <v>1324</v>
      </c>
      <c r="E1934">
        <v>30</v>
      </c>
      <c r="F1934">
        <v>1</v>
      </c>
      <c r="I1934" t="s">
        <v>47</v>
      </c>
      <c r="J1934" t="s">
        <v>48</v>
      </c>
    </row>
    <row r="1935" spans="1:13" x14ac:dyDescent="0.35">
      <c r="A1935" s="6">
        <v>45632</v>
      </c>
      <c r="B1935" t="s">
        <v>461</v>
      </c>
      <c r="C1935" t="s">
        <v>59</v>
      </c>
      <c r="D1935">
        <v>2</v>
      </c>
      <c r="E1935">
        <v>16</v>
      </c>
      <c r="F1935">
        <v>2</v>
      </c>
      <c r="I1935" t="s">
        <v>47</v>
      </c>
      <c r="J1935" t="s">
        <v>48</v>
      </c>
    </row>
    <row r="1936" spans="1:13" x14ac:dyDescent="0.35">
      <c r="A1936" s="6">
        <v>45632</v>
      </c>
      <c r="B1936" t="s">
        <v>461</v>
      </c>
      <c r="C1936" t="s">
        <v>59</v>
      </c>
      <c r="D1936">
        <v>2</v>
      </c>
      <c r="E1936">
        <v>16</v>
      </c>
      <c r="F1936">
        <v>2</v>
      </c>
      <c r="I1936" t="s">
        <v>47</v>
      </c>
      <c r="J1936" t="s">
        <v>48</v>
      </c>
    </row>
    <row r="1937" spans="1:13" x14ac:dyDescent="0.35">
      <c r="A1937" s="6">
        <v>45632</v>
      </c>
      <c r="B1937" t="s">
        <v>1251</v>
      </c>
      <c r="C1937" t="s">
        <v>59</v>
      </c>
      <c r="D1937">
        <v>2</v>
      </c>
      <c r="E1937">
        <v>25</v>
      </c>
      <c r="F1937">
        <v>2</v>
      </c>
      <c r="I1937" t="s">
        <v>47</v>
      </c>
      <c r="J1937" t="s">
        <v>1802</v>
      </c>
    </row>
    <row r="1938" spans="1:13" x14ac:dyDescent="0.35">
      <c r="A1938" s="6">
        <v>45632</v>
      </c>
      <c r="B1938" t="s">
        <v>1251</v>
      </c>
      <c r="C1938" t="s">
        <v>59</v>
      </c>
      <c r="D1938">
        <v>2</v>
      </c>
      <c r="E1938">
        <v>25</v>
      </c>
      <c r="F1938">
        <v>2</v>
      </c>
      <c r="I1938" t="s">
        <v>47</v>
      </c>
      <c r="J1938" t="s">
        <v>1802</v>
      </c>
    </row>
    <row r="1939" spans="1:13" x14ac:dyDescent="0.35">
      <c r="A1939" s="6">
        <v>45632</v>
      </c>
      <c r="B1939" t="s">
        <v>1251</v>
      </c>
      <c r="C1939" t="s">
        <v>59</v>
      </c>
      <c r="D1939">
        <v>2</v>
      </c>
      <c r="E1939">
        <v>25</v>
      </c>
      <c r="F1939">
        <v>2</v>
      </c>
      <c r="I1939" t="s">
        <v>47</v>
      </c>
      <c r="J1939" t="s">
        <v>1802</v>
      </c>
    </row>
    <row r="1940" spans="1:13" x14ac:dyDescent="0.35">
      <c r="A1940" s="6">
        <v>45632</v>
      </c>
      <c r="B1940" t="s">
        <v>367</v>
      </c>
      <c r="C1940" t="s">
        <v>55</v>
      </c>
      <c r="D1940" t="s">
        <v>1254</v>
      </c>
      <c r="E1940">
        <v>25</v>
      </c>
      <c r="F1940">
        <v>1</v>
      </c>
      <c r="I1940" t="s">
        <v>47</v>
      </c>
      <c r="J1940" t="s">
        <v>48</v>
      </c>
    </row>
    <row r="1941" spans="1:13" x14ac:dyDescent="0.35">
      <c r="A1941" s="6">
        <v>45632</v>
      </c>
      <c r="B1941" t="s">
        <v>255</v>
      </c>
      <c r="C1941" t="s">
        <v>115</v>
      </c>
      <c r="D1941">
        <v>8</v>
      </c>
      <c r="E1941">
        <v>25</v>
      </c>
      <c r="F1941">
        <v>2</v>
      </c>
      <c r="I1941" t="s">
        <v>47</v>
      </c>
      <c r="J1941" t="s">
        <v>48</v>
      </c>
      <c r="M1941" t="s">
        <v>47</v>
      </c>
    </row>
    <row r="1942" spans="1:13" x14ac:dyDescent="0.35">
      <c r="A1942" s="6">
        <v>45632</v>
      </c>
      <c r="B1942" t="s">
        <v>1617</v>
      </c>
      <c r="C1942" t="s">
        <v>55</v>
      </c>
      <c r="D1942" t="s">
        <v>392</v>
      </c>
      <c r="E1942">
        <v>16</v>
      </c>
      <c r="F1942">
        <v>3</v>
      </c>
      <c r="I1942" t="s">
        <v>47</v>
      </c>
      <c r="J1942" t="s">
        <v>48</v>
      </c>
      <c r="M1942" t="s">
        <v>47</v>
      </c>
    </row>
    <row r="1943" spans="1:13" x14ac:dyDescent="0.35">
      <c r="A1943" s="6">
        <v>45632</v>
      </c>
      <c r="B1943" t="s">
        <v>1982</v>
      </c>
      <c r="C1943" t="s">
        <v>115</v>
      </c>
      <c r="D1943">
        <v>7</v>
      </c>
      <c r="E1943">
        <v>2</v>
      </c>
      <c r="F1943">
        <v>2</v>
      </c>
      <c r="I1943" t="s">
        <v>47</v>
      </c>
    </row>
    <row r="1944" spans="1:13" x14ac:dyDescent="0.35">
      <c r="A1944" s="6">
        <v>45632</v>
      </c>
      <c r="B1944" t="s">
        <v>89</v>
      </c>
      <c r="C1944" t="s">
        <v>53</v>
      </c>
      <c r="D1944">
        <v>6</v>
      </c>
      <c r="E1944">
        <v>24</v>
      </c>
      <c r="F1944">
        <v>1</v>
      </c>
      <c r="I1944" t="s">
        <v>47</v>
      </c>
      <c r="J1944" t="s">
        <v>48</v>
      </c>
      <c r="M1944" t="s">
        <v>47</v>
      </c>
    </row>
    <row r="1945" spans="1:13" x14ac:dyDescent="0.35">
      <c r="A1945" s="6">
        <v>45632</v>
      </c>
      <c r="B1945" t="s">
        <v>1259</v>
      </c>
      <c r="C1945" t="s">
        <v>225</v>
      </c>
      <c r="D1945" t="s">
        <v>406</v>
      </c>
      <c r="E1945">
        <v>10</v>
      </c>
      <c r="F1945">
        <v>7</v>
      </c>
      <c r="I1945" t="s">
        <v>47</v>
      </c>
      <c r="J1945" t="s">
        <v>48</v>
      </c>
      <c r="M1945" t="s">
        <v>47</v>
      </c>
    </row>
    <row r="1946" spans="1:13" x14ac:dyDescent="0.35">
      <c r="A1946" s="6">
        <v>45632</v>
      </c>
      <c r="B1946" t="s">
        <v>507</v>
      </c>
      <c r="C1946" t="s">
        <v>53</v>
      </c>
      <c r="D1946">
        <v>4</v>
      </c>
      <c r="E1946">
        <v>17</v>
      </c>
      <c r="F1946">
        <v>1</v>
      </c>
      <c r="I1946" t="s">
        <v>47</v>
      </c>
      <c r="M1946" t="s">
        <v>47</v>
      </c>
    </row>
    <row r="1947" spans="1:13" x14ac:dyDescent="0.35">
      <c r="A1947" s="6">
        <v>45632</v>
      </c>
      <c r="B1947" t="s">
        <v>1259</v>
      </c>
      <c r="C1947" t="s">
        <v>225</v>
      </c>
      <c r="D1947" t="s">
        <v>1954</v>
      </c>
      <c r="E1947">
        <v>4</v>
      </c>
      <c r="F1947">
        <v>2</v>
      </c>
      <c r="I1947" t="s">
        <v>47</v>
      </c>
      <c r="J1947" t="s">
        <v>48</v>
      </c>
    </row>
    <row r="1948" spans="1:13" x14ac:dyDescent="0.35">
      <c r="A1948" s="6">
        <v>45632</v>
      </c>
      <c r="B1948" t="s">
        <v>1468</v>
      </c>
      <c r="C1948" t="s">
        <v>115</v>
      </c>
      <c r="D1948">
        <v>8</v>
      </c>
      <c r="E1948">
        <v>23</v>
      </c>
      <c r="F1948">
        <v>1</v>
      </c>
      <c r="I1948" t="s">
        <v>47</v>
      </c>
      <c r="M1948" t="s">
        <v>47</v>
      </c>
    </row>
    <row r="1949" spans="1:13" x14ac:dyDescent="0.35">
      <c r="A1949" s="6">
        <v>45634</v>
      </c>
      <c r="B1949" t="s">
        <v>566</v>
      </c>
      <c r="C1949" t="s">
        <v>115</v>
      </c>
      <c r="D1949">
        <v>7</v>
      </c>
      <c r="E1949">
        <v>26</v>
      </c>
      <c r="F1949">
        <v>2</v>
      </c>
      <c r="I1949" t="s">
        <v>47</v>
      </c>
      <c r="J1949" t="s">
        <v>1802</v>
      </c>
    </row>
    <row r="1950" spans="1:13" x14ac:dyDescent="0.35">
      <c r="A1950" s="6">
        <v>45634</v>
      </c>
      <c r="B1950" t="s">
        <v>566</v>
      </c>
      <c r="C1950" t="s">
        <v>115</v>
      </c>
      <c r="D1950">
        <v>7</v>
      </c>
      <c r="E1950">
        <v>26</v>
      </c>
      <c r="F1950">
        <v>2</v>
      </c>
      <c r="I1950" t="s">
        <v>47</v>
      </c>
      <c r="J1950" t="s">
        <v>1802</v>
      </c>
    </row>
    <row r="1951" spans="1:13" x14ac:dyDescent="0.35">
      <c r="A1951" s="6">
        <v>45635</v>
      </c>
      <c r="B1951" t="s">
        <v>1564</v>
      </c>
      <c r="C1951" t="s">
        <v>53</v>
      </c>
      <c r="D1951" t="s">
        <v>1747</v>
      </c>
      <c r="E1951">
        <v>20</v>
      </c>
      <c r="F1951">
        <v>2</v>
      </c>
      <c r="G1951" t="s">
        <v>827</v>
      </c>
      <c r="L1951" t="s">
        <v>47</v>
      </c>
      <c r="M1951" t="s">
        <v>47</v>
      </c>
    </row>
    <row r="1952" spans="1:13" x14ac:dyDescent="0.35">
      <c r="A1952" s="6">
        <v>45635</v>
      </c>
      <c r="B1952" t="s">
        <v>1564</v>
      </c>
      <c r="C1952" t="s">
        <v>53</v>
      </c>
      <c r="D1952" t="s">
        <v>1747</v>
      </c>
      <c r="E1952">
        <v>20</v>
      </c>
      <c r="F1952">
        <v>2</v>
      </c>
      <c r="G1952" t="s">
        <v>827</v>
      </c>
      <c r="L1952" t="s">
        <v>47</v>
      </c>
      <c r="M1952" t="s">
        <v>47</v>
      </c>
    </row>
    <row r="1953" spans="1:13" x14ac:dyDescent="0.35">
      <c r="A1953" s="6">
        <v>45635</v>
      </c>
      <c r="B1953" t="s">
        <v>1564</v>
      </c>
      <c r="C1953" t="s">
        <v>53</v>
      </c>
      <c r="D1953">
        <v>6</v>
      </c>
      <c r="E1953">
        <v>22</v>
      </c>
      <c r="F1953">
        <v>3</v>
      </c>
      <c r="G1953" t="s">
        <v>827</v>
      </c>
      <c r="L1953" t="s">
        <v>47</v>
      </c>
      <c r="M1953" t="s">
        <v>47</v>
      </c>
    </row>
    <row r="1954" spans="1:13" x14ac:dyDescent="0.35">
      <c r="A1954" s="6">
        <v>45635</v>
      </c>
      <c r="B1954" t="s">
        <v>841</v>
      </c>
      <c r="C1954" t="s">
        <v>59</v>
      </c>
      <c r="D1954">
        <v>2</v>
      </c>
      <c r="E1954">
        <v>19</v>
      </c>
      <c r="F1954">
        <v>2</v>
      </c>
      <c r="G1954" t="s">
        <v>1725</v>
      </c>
      <c r="L1954" t="s">
        <v>47</v>
      </c>
      <c r="M1954" t="s">
        <v>47</v>
      </c>
    </row>
    <row r="1955" spans="1:13" x14ac:dyDescent="0.35">
      <c r="A1955" s="6">
        <v>45635</v>
      </c>
      <c r="B1955" t="s">
        <v>1586</v>
      </c>
      <c r="C1955" t="s">
        <v>121</v>
      </c>
      <c r="D1955">
        <v>0</v>
      </c>
      <c r="E1955">
        <v>19</v>
      </c>
      <c r="F1955">
        <v>3</v>
      </c>
      <c r="G1955" t="s">
        <v>1725</v>
      </c>
    </row>
    <row r="1956" spans="1:13" x14ac:dyDescent="0.35">
      <c r="A1956" s="6">
        <v>45635</v>
      </c>
      <c r="B1956" t="s">
        <v>1135</v>
      </c>
      <c r="C1956" t="s">
        <v>53</v>
      </c>
      <c r="D1956">
        <v>5</v>
      </c>
      <c r="E1956">
        <v>21</v>
      </c>
      <c r="F1956">
        <v>2</v>
      </c>
      <c r="G1956" t="s">
        <v>827</v>
      </c>
    </row>
    <row r="1957" spans="1:13" x14ac:dyDescent="0.35">
      <c r="A1957" s="6">
        <v>45635</v>
      </c>
      <c r="B1957" t="s">
        <v>1135</v>
      </c>
      <c r="C1957" t="s">
        <v>53</v>
      </c>
      <c r="D1957">
        <v>5</v>
      </c>
      <c r="E1957">
        <v>21</v>
      </c>
      <c r="F1957">
        <v>2</v>
      </c>
      <c r="G1957" t="s">
        <v>827</v>
      </c>
    </row>
    <row r="1958" spans="1:13" x14ac:dyDescent="0.35">
      <c r="A1958" s="6">
        <v>45635</v>
      </c>
      <c r="B1958" t="s">
        <v>1586</v>
      </c>
      <c r="C1958" t="s">
        <v>284</v>
      </c>
      <c r="D1958">
        <v>3</v>
      </c>
      <c r="E1958">
        <v>19</v>
      </c>
      <c r="F1958">
        <v>3</v>
      </c>
      <c r="G1958" t="s">
        <v>827</v>
      </c>
    </row>
    <row r="1959" spans="1:13" x14ac:dyDescent="0.35">
      <c r="A1959" s="6">
        <v>45635</v>
      </c>
      <c r="B1959" t="s">
        <v>818</v>
      </c>
      <c r="C1959" t="s">
        <v>53</v>
      </c>
      <c r="D1959" t="s">
        <v>1247</v>
      </c>
      <c r="E1959">
        <v>9</v>
      </c>
      <c r="F1959">
        <v>2</v>
      </c>
      <c r="G1959" t="s">
        <v>828</v>
      </c>
    </row>
    <row r="1960" spans="1:13" x14ac:dyDescent="0.35">
      <c r="A1960" s="6">
        <v>45635</v>
      </c>
      <c r="B1960" t="s">
        <v>1744</v>
      </c>
      <c r="C1960" t="s">
        <v>53</v>
      </c>
      <c r="D1960">
        <v>4</v>
      </c>
      <c r="E1960">
        <v>13</v>
      </c>
      <c r="F1960">
        <v>2</v>
      </c>
      <c r="I1960" t="s">
        <v>47</v>
      </c>
      <c r="J1960" t="s">
        <v>48</v>
      </c>
    </row>
    <row r="1961" spans="1:13" x14ac:dyDescent="0.35">
      <c r="A1961" s="6">
        <v>45635</v>
      </c>
      <c r="B1961" t="s">
        <v>1961</v>
      </c>
      <c r="C1961" t="s">
        <v>53</v>
      </c>
      <c r="D1961">
        <v>4</v>
      </c>
      <c r="E1961">
        <v>22</v>
      </c>
      <c r="F1961">
        <v>2</v>
      </c>
      <c r="I1961" t="s">
        <v>47</v>
      </c>
      <c r="J1961" t="s">
        <v>48</v>
      </c>
    </row>
    <row r="1962" spans="1:13" x14ac:dyDescent="0.35">
      <c r="A1962" s="6">
        <v>45635</v>
      </c>
      <c r="B1962" t="s">
        <v>1961</v>
      </c>
      <c r="C1962" t="s">
        <v>53</v>
      </c>
      <c r="D1962">
        <v>4</v>
      </c>
      <c r="E1962">
        <v>22</v>
      </c>
      <c r="F1962">
        <v>2</v>
      </c>
      <c r="I1962" t="s">
        <v>47</v>
      </c>
      <c r="J1962" t="s">
        <v>48</v>
      </c>
    </row>
    <row r="1963" spans="1:13" x14ac:dyDescent="0.35">
      <c r="A1963" s="6">
        <v>45635</v>
      </c>
      <c r="B1963" t="s">
        <v>1259</v>
      </c>
      <c r="C1963" t="s">
        <v>225</v>
      </c>
      <c r="D1963" t="s">
        <v>272</v>
      </c>
      <c r="E1963">
        <v>4</v>
      </c>
      <c r="F1963">
        <v>2</v>
      </c>
      <c r="I1963" t="s">
        <v>47</v>
      </c>
      <c r="J1963" t="s">
        <v>48</v>
      </c>
    </row>
    <row r="1964" spans="1:13" x14ac:dyDescent="0.35">
      <c r="A1964" s="6">
        <v>45635</v>
      </c>
      <c r="B1964" t="s">
        <v>1855</v>
      </c>
      <c r="C1964" t="s">
        <v>115</v>
      </c>
      <c r="D1964" t="s">
        <v>1247</v>
      </c>
      <c r="E1964">
        <v>4</v>
      </c>
      <c r="F1964">
        <v>2</v>
      </c>
      <c r="I1964" t="s">
        <v>47</v>
      </c>
      <c r="J1964" t="s">
        <v>48</v>
      </c>
      <c r="K1964" t="s">
        <v>47</v>
      </c>
    </row>
    <row r="1965" spans="1:13" x14ac:dyDescent="0.35">
      <c r="A1965" s="6">
        <v>45635</v>
      </c>
      <c r="B1965" t="s">
        <v>1586</v>
      </c>
      <c r="C1965" t="s">
        <v>121</v>
      </c>
      <c r="D1965">
        <v>0</v>
      </c>
      <c r="E1965">
        <v>18</v>
      </c>
      <c r="F1965">
        <v>2</v>
      </c>
      <c r="I1965" t="s">
        <v>47</v>
      </c>
      <c r="J1965" t="s">
        <v>48</v>
      </c>
    </row>
    <row r="1966" spans="1:13" x14ac:dyDescent="0.35">
      <c r="A1966" s="6">
        <v>45635</v>
      </c>
      <c r="B1966" t="s">
        <v>1586</v>
      </c>
      <c r="C1966" t="s">
        <v>121</v>
      </c>
      <c r="D1966">
        <v>3</v>
      </c>
      <c r="E1966">
        <v>18</v>
      </c>
      <c r="F1966">
        <v>2</v>
      </c>
      <c r="I1966" t="s">
        <v>47</v>
      </c>
      <c r="J1966" t="s">
        <v>48</v>
      </c>
    </row>
    <row r="1967" spans="1:13" x14ac:dyDescent="0.35">
      <c r="A1967" s="6">
        <v>45635</v>
      </c>
      <c r="B1967" t="s">
        <v>962</v>
      </c>
      <c r="C1967" t="s">
        <v>53</v>
      </c>
      <c r="D1967">
        <v>4</v>
      </c>
      <c r="E1967">
        <v>25</v>
      </c>
      <c r="F1967">
        <v>3</v>
      </c>
      <c r="I1967" t="s">
        <v>47</v>
      </c>
      <c r="J1967" t="s">
        <v>450</v>
      </c>
    </row>
    <row r="1968" spans="1:13" x14ac:dyDescent="0.35">
      <c r="A1968" s="6">
        <v>45635</v>
      </c>
      <c r="B1968" t="s">
        <v>962</v>
      </c>
      <c r="C1968" t="s">
        <v>53</v>
      </c>
      <c r="D1968">
        <v>4</v>
      </c>
      <c r="E1968">
        <v>25</v>
      </c>
      <c r="F1968">
        <v>3</v>
      </c>
      <c r="I1968" t="s">
        <v>47</v>
      </c>
      <c r="J1968" t="s">
        <v>450</v>
      </c>
    </row>
    <row r="1969" spans="1:13" x14ac:dyDescent="0.35">
      <c r="A1969" s="6">
        <v>45635</v>
      </c>
      <c r="B1969" t="s">
        <v>483</v>
      </c>
      <c r="C1969" t="s">
        <v>53</v>
      </c>
      <c r="D1969">
        <v>5</v>
      </c>
      <c r="E1969">
        <v>25</v>
      </c>
      <c r="F1969">
        <v>2</v>
      </c>
      <c r="I1969" t="s">
        <v>47</v>
      </c>
      <c r="J1969" t="s">
        <v>1802</v>
      </c>
    </row>
    <row r="1970" spans="1:13" x14ac:dyDescent="0.35">
      <c r="A1970" s="6">
        <v>45635</v>
      </c>
      <c r="B1970" t="s">
        <v>483</v>
      </c>
      <c r="C1970" t="s">
        <v>53</v>
      </c>
      <c r="D1970">
        <v>5</v>
      </c>
      <c r="E1970">
        <v>25</v>
      </c>
      <c r="F1970">
        <v>2</v>
      </c>
      <c r="I1970" t="s">
        <v>47</v>
      </c>
      <c r="J1970" t="s">
        <v>1802</v>
      </c>
    </row>
    <row r="1971" spans="1:13" x14ac:dyDescent="0.35">
      <c r="A1971" s="6">
        <v>45635</v>
      </c>
      <c r="B1971" t="s">
        <v>483</v>
      </c>
      <c r="C1971" t="s">
        <v>53</v>
      </c>
      <c r="D1971">
        <v>5</v>
      </c>
      <c r="E1971">
        <v>25</v>
      </c>
      <c r="F1971">
        <v>2</v>
      </c>
      <c r="I1971" t="s">
        <v>47</v>
      </c>
      <c r="J1971" t="s">
        <v>1802</v>
      </c>
    </row>
    <row r="1972" spans="1:13" x14ac:dyDescent="0.35">
      <c r="A1972" s="6">
        <v>45635</v>
      </c>
      <c r="B1972" t="s">
        <v>483</v>
      </c>
      <c r="C1972" t="s">
        <v>53</v>
      </c>
      <c r="D1972">
        <v>5</v>
      </c>
      <c r="E1972">
        <v>25</v>
      </c>
      <c r="F1972">
        <v>2</v>
      </c>
      <c r="I1972" t="s">
        <v>47</v>
      </c>
      <c r="J1972" t="s">
        <v>1802</v>
      </c>
    </row>
    <row r="1973" spans="1:13" x14ac:dyDescent="0.35">
      <c r="A1973" s="6">
        <v>45635</v>
      </c>
      <c r="B1973" t="s">
        <v>1965</v>
      </c>
      <c r="C1973" t="s">
        <v>55</v>
      </c>
      <c r="D1973" t="s">
        <v>158</v>
      </c>
      <c r="E1973">
        <v>6</v>
      </c>
      <c r="F1973">
        <v>3</v>
      </c>
      <c r="I1973" t="s">
        <v>47</v>
      </c>
    </row>
    <row r="1974" spans="1:13" x14ac:dyDescent="0.35">
      <c r="A1974" s="6">
        <v>45635</v>
      </c>
      <c r="B1974" t="s">
        <v>255</v>
      </c>
      <c r="C1974" t="s">
        <v>59</v>
      </c>
      <c r="D1974">
        <v>2</v>
      </c>
      <c r="E1974">
        <v>21</v>
      </c>
      <c r="F1974">
        <v>3</v>
      </c>
      <c r="I1974" t="s">
        <v>47</v>
      </c>
      <c r="J1974" t="s">
        <v>48</v>
      </c>
      <c r="M1974" t="s">
        <v>47</v>
      </c>
    </row>
    <row r="1975" spans="1:13" x14ac:dyDescent="0.35">
      <c r="A1975" s="6">
        <v>45635</v>
      </c>
      <c r="B1975" t="s">
        <v>1958</v>
      </c>
      <c r="C1975" t="s">
        <v>53</v>
      </c>
      <c r="D1975">
        <v>5</v>
      </c>
      <c r="E1975">
        <v>28</v>
      </c>
      <c r="F1975">
        <v>4</v>
      </c>
      <c r="I1975" t="s">
        <v>47</v>
      </c>
      <c r="J1975" t="s">
        <v>1802</v>
      </c>
    </row>
    <row r="1976" spans="1:13" x14ac:dyDescent="0.35">
      <c r="A1976" s="6">
        <v>45635</v>
      </c>
      <c r="B1976" t="s">
        <v>351</v>
      </c>
      <c r="C1976" t="s">
        <v>55</v>
      </c>
      <c r="D1976" t="s">
        <v>392</v>
      </c>
      <c r="E1976">
        <v>7</v>
      </c>
      <c r="F1976">
        <v>2</v>
      </c>
      <c r="I1976" t="s">
        <v>47</v>
      </c>
      <c r="J1976" t="s">
        <v>48</v>
      </c>
    </row>
    <row r="1977" spans="1:13" x14ac:dyDescent="0.35">
      <c r="A1977" s="6">
        <v>45635</v>
      </c>
      <c r="B1977" t="s">
        <v>1966</v>
      </c>
      <c r="C1977" t="s">
        <v>59</v>
      </c>
      <c r="D1977">
        <v>3</v>
      </c>
      <c r="E1977">
        <v>24</v>
      </c>
      <c r="F1977">
        <v>3</v>
      </c>
      <c r="I1977" t="s">
        <v>47</v>
      </c>
      <c r="J1977" t="s">
        <v>48</v>
      </c>
    </row>
    <row r="1978" spans="1:13" x14ac:dyDescent="0.35">
      <c r="A1978" s="6">
        <v>45635</v>
      </c>
      <c r="B1978" t="s">
        <v>1966</v>
      </c>
      <c r="C1978" t="s">
        <v>59</v>
      </c>
      <c r="D1978">
        <v>3</v>
      </c>
      <c r="E1978">
        <v>24</v>
      </c>
      <c r="F1978">
        <v>3</v>
      </c>
      <c r="I1978" t="s">
        <v>47</v>
      </c>
      <c r="J1978" t="s">
        <v>48</v>
      </c>
    </row>
    <row r="1979" spans="1:13" x14ac:dyDescent="0.35">
      <c r="A1979" s="6">
        <v>45635</v>
      </c>
      <c r="B1979" t="s">
        <v>1967</v>
      </c>
      <c r="C1979" t="s">
        <v>53</v>
      </c>
      <c r="D1979" t="s">
        <v>1247</v>
      </c>
      <c r="E1979">
        <v>25</v>
      </c>
      <c r="F1979">
        <v>7</v>
      </c>
      <c r="I1979" t="s">
        <v>47</v>
      </c>
      <c r="J1979" t="s">
        <v>48</v>
      </c>
    </row>
    <row r="1980" spans="1:13" x14ac:dyDescent="0.35">
      <c r="A1980" s="6">
        <v>45635</v>
      </c>
      <c r="B1980" t="s">
        <v>1968</v>
      </c>
      <c r="C1980" t="s">
        <v>115</v>
      </c>
      <c r="D1980">
        <v>9</v>
      </c>
      <c r="E1980">
        <v>20</v>
      </c>
      <c r="F1980">
        <v>2</v>
      </c>
      <c r="I1980" t="s">
        <v>47</v>
      </c>
      <c r="J1980" t="s">
        <v>48</v>
      </c>
    </row>
    <row r="1981" spans="1:13" x14ac:dyDescent="0.35">
      <c r="A1981" s="6">
        <v>45635</v>
      </c>
      <c r="B1981" t="s">
        <v>1968</v>
      </c>
      <c r="C1981" t="s">
        <v>115</v>
      </c>
      <c r="D1981">
        <v>9</v>
      </c>
      <c r="E1981">
        <v>20</v>
      </c>
      <c r="F1981">
        <v>2</v>
      </c>
      <c r="I1981" t="s">
        <v>47</v>
      </c>
      <c r="J1981" t="s">
        <v>48</v>
      </c>
    </row>
    <row r="1982" spans="1:13" x14ac:dyDescent="0.35">
      <c r="A1982" s="6">
        <v>45635</v>
      </c>
      <c r="B1982" t="s">
        <v>1968</v>
      </c>
      <c r="C1982" t="s">
        <v>115</v>
      </c>
      <c r="D1982">
        <v>9</v>
      </c>
      <c r="E1982">
        <v>20</v>
      </c>
      <c r="F1982">
        <v>2</v>
      </c>
      <c r="I1982" t="s">
        <v>47</v>
      </c>
      <c r="J1982" t="s">
        <v>48</v>
      </c>
    </row>
    <row r="1983" spans="1:13" x14ac:dyDescent="0.35">
      <c r="A1983" s="6">
        <v>45635</v>
      </c>
      <c r="B1983" t="s">
        <v>1969</v>
      </c>
      <c r="C1983" t="s">
        <v>59</v>
      </c>
      <c r="D1983">
        <v>2</v>
      </c>
      <c r="E1983">
        <v>20</v>
      </c>
      <c r="F1983">
        <v>2</v>
      </c>
      <c r="I1983" t="s">
        <v>47</v>
      </c>
      <c r="J1983" t="s">
        <v>1032</v>
      </c>
    </row>
    <row r="1984" spans="1:13" x14ac:dyDescent="0.35">
      <c r="A1984" s="6">
        <v>45635</v>
      </c>
      <c r="B1984" t="s">
        <v>1969</v>
      </c>
      <c r="C1984" t="s">
        <v>59</v>
      </c>
      <c r="D1984">
        <v>2</v>
      </c>
      <c r="E1984">
        <v>20</v>
      </c>
      <c r="F1984">
        <v>2</v>
      </c>
      <c r="I1984" t="s">
        <v>47</v>
      </c>
      <c r="J1984" t="s">
        <v>1032</v>
      </c>
    </row>
    <row r="1985" spans="1:13" x14ac:dyDescent="0.35">
      <c r="A1985" s="6">
        <v>45635</v>
      </c>
      <c r="B1985" t="s">
        <v>1969</v>
      </c>
      <c r="C1985" t="s">
        <v>59</v>
      </c>
      <c r="D1985">
        <v>2</v>
      </c>
      <c r="E1985">
        <v>20</v>
      </c>
      <c r="F1985">
        <v>2</v>
      </c>
      <c r="I1985" t="s">
        <v>47</v>
      </c>
      <c r="J1985" t="s">
        <v>1032</v>
      </c>
    </row>
    <row r="1986" spans="1:13" x14ac:dyDescent="0.35">
      <c r="A1986" s="6">
        <v>45635</v>
      </c>
      <c r="B1986" t="s">
        <v>841</v>
      </c>
      <c r="C1986" t="s">
        <v>59</v>
      </c>
      <c r="D1986">
        <v>1</v>
      </c>
      <c r="E1986">
        <v>20</v>
      </c>
      <c r="F1986">
        <v>3</v>
      </c>
      <c r="I1986" t="s">
        <v>47</v>
      </c>
      <c r="J1986" t="s">
        <v>48</v>
      </c>
      <c r="M1986" t="s">
        <v>47</v>
      </c>
    </row>
    <row r="1987" spans="1:13" x14ac:dyDescent="0.35">
      <c r="A1987" s="6">
        <v>45635</v>
      </c>
      <c r="B1987" t="s">
        <v>841</v>
      </c>
      <c r="C1987" t="s">
        <v>59</v>
      </c>
      <c r="D1987">
        <v>1</v>
      </c>
      <c r="E1987">
        <v>20</v>
      </c>
      <c r="F1987">
        <v>3</v>
      </c>
      <c r="I1987" t="s">
        <v>47</v>
      </c>
      <c r="J1987" t="s">
        <v>48</v>
      </c>
      <c r="M1987" t="s">
        <v>47</v>
      </c>
    </row>
    <row r="1988" spans="1:13" x14ac:dyDescent="0.35">
      <c r="A1988" s="6">
        <v>45635</v>
      </c>
      <c r="B1988" t="s">
        <v>1241</v>
      </c>
      <c r="C1988" t="s">
        <v>55</v>
      </c>
      <c r="D1988" t="s">
        <v>978</v>
      </c>
      <c r="E1988">
        <v>20</v>
      </c>
      <c r="F1988">
        <v>2</v>
      </c>
      <c r="I1988" t="s">
        <v>47</v>
      </c>
      <c r="J1988" t="s">
        <v>48</v>
      </c>
      <c r="M1988" t="s">
        <v>47</v>
      </c>
    </row>
    <row r="1989" spans="1:13" x14ac:dyDescent="0.35">
      <c r="A1989" s="6">
        <v>45635</v>
      </c>
      <c r="B1989" t="s">
        <v>1241</v>
      </c>
      <c r="C1989" t="s">
        <v>55</v>
      </c>
      <c r="D1989" t="s">
        <v>978</v>
      </c>
      <c r="E1989">
        <v>20</v>
      </c>
      <c r="F1989">
        <v>2</v>
      </c>
      <c r="I1989" t="s">
        <v>47</v>
      </c>
      <c r="J1989" t="s">
        <v>48</v>
      </c>
      <c r="M1989" t="s">
        <v>47</v>
      </c>
    </row>
    <row r="1990" spans="1:13" x14ac:dyDescent="0.35">
      <c r="A1990" s="6">
        <v>45635</v>
      </c>
      <c r="B1990" t="s">
        <v>1970</v>
      </c>
      <c r="C1990" t="s">
        <v>115</v>
      </c>
      <c r="D1990">
        <v>10</v>
      </c>
      <c r="E1990">
        <v>9</v>
      </c>
      <c r="F1990">
        <v>2</v>
      </c>
      <c r="I1990" t="s">
        <v>47</v>
      </c>
      <c r="J1990" t="s">
        <v>48</v>
      </c>
    </row>
    <row r="1991" spans="1:13" x14ac:dyDescent="0.35">
      <c r="A1991" s="6">
        <v>45635</v>
      </c>
      <c r="B1991" t="s">
        <v>1968</v>
      </c>
      <c r="C1991" t="s">
        <v>53</v>
      </c>
      <c r="D1991">
        <v>6</v>
      </c>
      <c r="E1991">
        <v>21</v>
      </c>
      <c r="F1991">
        <v>2</v>
      </c>
      <c r="I1991" t="s">
        <v>47</v>
      </c>
      <c r="J1991" t="s">
        <v>48</v>
      </c>
    </row>
    <row r="1992" spans="1:13" x14ac:dyDescent="0.35">
      <c r="A1992" s="6">
        <v>45635</v>
      </c>
      <c r="B1992" t="s">
        <v>86</v>
      </c>
      <c r="C1992" t="s">
        <v>53</v>
      </c>
      <c r="D1992">
        <v>5</v>
      </c>
      <c r="E1992">
        <v>20</v>
      </c>
      <c r="F1992">
        <v>2</v>
      </c>
      <c r="I1992" t="s">
        <v>47</v>
      </c>
      <c r="J1992" t="s">
        <v>48</v>
      </c>
      <c r="M1992" t="s">
        <v>47</v>
      </c>
    </row>
    <row r="1993" spans="1:13" x14ac:dyDescent="0.35">
      <c r="A1993" s="6">
        <v>45635</v>
      </c>
      <c r="B1993" t="s">
        <v>86</v>
      </c>
      <c r="C1993" t="s">
        <v>53</v>
      </c>
      <c r="D1993">
        <v>5</v>
      </c>
      <c r="E1993">
        <v>20</v>
      </c>
      <c r="F1993">
        <v>2</v>
      </c>
      <c r="I1993" t="s">
        <v>47</v>
      </c>
      <c r="J1993" t="s">
        <v>48</v>
      </c>
      <c r="M1993" t="s">
        <v>47</v>
      </c>
    </row>
    <row r="1994" spans="1:13" x14ac:dyDescent="0.35">
      <c r="A1994" s="6">
        <v>45635</v>
      </c>
      <c r="B1994" t="s">
        <v>1564</v>
      </c>
      <c r="C1994" t="s">
        <v>115</v>
      </c>
      <c r="D1994">
        <v>7</v>
      </c>
      <c r="E1994">
        <v>20</v>
      </c>
      <c r="F1994">
        <v>2</v>
      </c>
      <c r="I1994" t="s">
        <v>47</v>
      </c>
      <c r="J1994" t="s">
        <v>48</v>
      </c>
      <c r="M1994" t="s">
        <v>47</v>
      </c>
    </row>
    <row r="1995" spans="1:13" x14ac:dyDescent="0.35">
      <c r="A1995" s="6">
        <v>45635</v>
      </c>
      <c r="B1995" t="s">
        <v>1564</v>
      </c>
      <c r="C1995" t="s">
        <v>115</v>
      </c>
      <c r="D1995">
        <v>7</v>
      </c>
      <c r="E1995">
        <v>20</v>
      </c>
      <c r="F1995">
        <v>2</v>
      </c>
      <c r="I1995" t="s">
        <v>47</v>
      </c>
      <c r="J1995" t="s">
        <v>48</v>
      </c>
      <c r="M1995" t="s">
        <v>47</v>
      </c>
    </row>
    <row r="1996" spans="1:13" x14ac:dyDescent="0.35">
      <c r="A1996" s="6">
        <v>45635</v>
      </c>
      <c r="B1996" t="s">
        <v>1135</v>
      </c>
      <c r="C1996" t="s">
        <v>53</v>
      </c>
      <c r="D1996">
        <v>5</v>
      </c>
      <c r="E1996">
        <v>20</v>
      </c>
      <c r="F1996">
        <v>2</v>
      </c>
      <c r="I1996" t="s">
        <v>47</v>
      </c>
      <c r="J1996" t="s">
        <v>48</v>
      </c>
    </row>
    <row r="1997" spans="1:13" x14ac:dyDescent="0.35">
      <c r="A1997" s="6">
        <v>45635</v>
      </c>
      <c r="B1997" t="s">
        <v>1135</v>
      </c>
      <c r="C1997" t="s">
        <v>53</v>
      </c>
      <c r="D1997">
        <v>5</v>
      </c>
      <c r="E1997">
        <v>20</v>
      </c>
      <c r="F1997">
        <v>2</v>
      </c>
      <c r="I1997" t="s">
        <v>47</v>
      </c>
      <c r="J1997" t="s">
        <v>48</v>
      </c>
    </row>
    <row r="1998" spans="1:13" x14ac:dyDescent="0.35">
      <c r="A1998" s="6">
        <v>45635</v>
      </c>
      <c r="B1998" t="s">
        <v>841</v>
      </c>
      <c r="C1998" t="s">
        <v>59</v>
      </c>
      <c r="D1998">
        <v>2</v>
      </c>
      <c r="E1998">
        <v>19</v>
      </c>
      <c r="F1998">
        <v>2</v>
      </c>
      <c r="I1998" t="s">
        <v>47</v>
      </c>
      <c r="J1998" t="s">
        <v>48</v>
      </c>
      <c r="M1998" t="s">
        <v>47</v>
      </c>
    </row>
    <row r="1999" spans="1:13" x14ac:dyDescent="0.35">
      <c r="A1999" s="6">
        <v>45635</v>
      </c>
      <c r="B1999" t="s">
        <v>1564</v>
      </c>
      <c r="C1999" t="s">
        <v>53</v>
      </c>
      <c r="D1999">
        <v>6</v>
      </c>
      <c r="E1999">
        <v>21</v>
      </c>
      <c r="F1999">
        <v>2</v>
      </c>
      <c r="I1999" t="s">
        <v>47</v>
      </c>
      <c r="J1999" t="s">
        <v>48</v>
      </c>
      <c r="M1999" t="s">
        <v>47</v>
      </c>
    </row>
    <row r="2000" spans="1:13" x14ac:dyDescent="0.35">
      <c r="A2000" s="6">
        <v>45635</v>
      </c>
      <c r="B2000" t="s">
        <v>841</v>
      </c>
      <c r="C2000" t="s">
        <v>115</v>
      </c>
      <c r="D2000" t="s">
        <v>242</v>
      </c>
      <c r="E2000">
        <v>7</v>
      </c>
      <c r="F2000">
        <v>2</v>
      </c>
      <c r="I2000" t="s">
        <v>47</v>
      </c>
      <c r="J2000" t="s">
        <v>48</v>
      </c>
      <c r="M2000" t="s">
        <v>47</v>
      </c>
    </row>
    <row r="2001" spans="1:13" x14ac:dyDescent="0.35">
      <c r="A2001" s="6">
        <v>45635</v>
      </c>
      <c r="B2001" t="s">
        <v>1059</v>
      </c>
      <c r="C2001" t="s">
        <v>64</v>
      </c>
      <c r="D2001" t="s">
        <v>585</v>
      </c>
      <c r="E2001">
        <v>20</v>
      </c>
      <c r="F2001">
        <v>4</v>
      </c>
      <c r="I2001" t="s">
        <v>47</v>
      </c>
      <c r="J2001" t="s">
        <v>48</v>
      </c>
      <c r="M2001" t="s">
        <v>47</v>
      </c>
    </row>
    <row r="2002" spans="1:13" x14ac:dyDescent="0.35">
      <c r="A2002" s="6">
        <v>45635</v>
      </c>
      <c r="B2002" t="s">
        <v>841</v>
      </c>
      <c r="C2002" t="s">
        <v>115</v>
      </c>
      <c r="D2002" t="s">
        <v>334</v>
      </c>
      <c r="E2002">
        <v>7</v>
      </c>
      <c r="F2002">
        <v>2</v>
      </c>
      <c r="I2002" t="s">
        <v>47</v>
      </c>
      <c r="J2002" t="s">
        <v>48</v>
      </c>
      <c r="M2002" t="s">
        <v>47</v>
      </c>
    </row>
    <row r="2003" spans="1:13" x14ac:dyDescent="0.35">
      <c r="A2003" s="6">
        <v>45636</v>
      </c>
      <c r="B2003" t="s">
        <v>99</v>
      </c>
      <c r="C2003" t="s">
        <v>59</v>
      </c>
      <c r="D2003">
        <v>1</v>
      </c>
      <c r="E2003">
        <v>24</v>
      </c>
      <c r="F2003">
        <v>2</v>
      </c>
      <c r="G2003" t="s">
        <v>1725</v>
      </c>
      <c r="L2003" t="s">
        <v>47</v>
      </c>
      <c r="M2003" t="s">
        <v>47</v>
      </c>
    </row>
    <row r="2004" spans="1:13" x14ac:dyDescent="0.35">
      <c r="A2004" s="6">
        <v>45636</v>
      </c>
      <c r="B2004" t="s">
        <v>99</v>
      </c>
      <c r="C2004" t="s">
        <v>59</v>
      </c>
      <c r="D2004">
        <v>1</v>
      </c>
      <c r="E2004">
        <v>24</v>
      </c>
      <c r="F2004">
        <v>2</v>
      </c>
      <c r="G2004" t="s">
        <v>1725</v>
      </c>
      <c r="L2004" t="s">
        <v>47</v>
      </c>
      <c r="M2004" t="s">
        <v>47</v>
      </c>
    </row>
    <row r="2005" spans="1:13" x14ac:dyDescent="0.35">
      <c r="A2005" s="6">
        <v>45636</v>
      </c>
      <c r="B2005" t="s">
        <v>99</v>
      </c>
      <c r="C2005" t="s">
        <v>59</v>
      </c>
      <c r="D2005">
        <v>1</v>
      </c>
      <c r="E2005">
        <v>24</v>
      </c>
      <c r="F2005">
        <v>2</v>
      </c>
      <c r="G2005" t="s">
        <v>1725</v>
      </c>
      <c r="L2005" t="s">
        <v>47</v>
      </c>
      <c r="M2005" t="s">
        <v>47</v>
      </c>
    </row>
    <row r="2006" spans="1:13" x14ac:dyDescent="0.35">
      <c r="A2006" s="6">
        <v>45636</v>
      </c>
      <c r="B2006" t="s">
        <v>1748</v>
      </c>
      <c r="C2006" t="s">
        <v>53</v>
      </c>
      <c r="D2006">
        <v>3</v>
      </c>
      <c r="E2006">
        <v>26</v>
      </c>
      <c r="F2006">
        <v>2</v>
      </c>
      <c r="G2006" t="s">
        <v>827</v>
      </c>
    </row>
    <row r="2007" spans="1:13" x14ac:dyDescent="0.35">
      <c r="A2007" s="6">
        <v>45636</v>
      </c>
      <c r="B2007" t="s">
        <v>962</v>
      </c>
      <c r="C2007" t="s">
        <v>53</v>
      </c>
      <c r="D2007">
        <v>5</v>
      </c>
      <c r="E2007">
        <v>25</v>
      </c>
      <c r="F2007">
        <v>2</v>
      </c>
      <c r="G2007" t="s">
        <v>827</v>
      </c>
    </row>
    <row r="2008" spans="1:13" x14ac:dyDescent="0.35">
      <c r="A2008" s="6">
        <v>45636</v>
      </c>
      <c r="B2008" t="s">
        <v>962</v>
      </c>
      <c r="C2008" t="s">
        <v>53</v>
      </c>
      <c r="D2008">
        <v>5</v>
      </c>
      <c r="E2008">
        <v>25</v>
      </c>
      <c r="F2008">
        <v>2</v>
      </c>
      <c r="G2008" t="s">
        <v>827</v>
      </c>
    </row>
    <row r="2009" spans="1:13" x14ac:dyDescent="0.35">
      <c r="A2009" s="6">
        <v>45636</v>
      </c>
      <c r="B2009" t="s">
        <v>962</v>
      </c>
      <c r="C2009" t="s">
        <v>53</v>
      </c>
      <c r="D2009">
        <v>5</v>
      </c>
      <c r="E2009">
        <v>25</v>
      </c>
      <c r="F2009">
        <v>2</v>
      </c>
      <c r="G2009" t="s">
        <v>827</v>
      </c>
    </row>
    <row r="2010" spans="1:13" x14ac:dyDescent="0.35">
      <c r="A2010" s="6">
        <v>45636</v>
      </c>
      <c r="B2010" t="s">
        <v>1468</v>
      </c>
      <c r="C2010" t="s">
        <v>53</v>
      </c>
      <c r="D2010">
        <v>3</v>
      </c>
      <c r="E2010">
        <v>22</v>
      </c>
      <c r="F2010">
        <v>2</v>
      </c>
      <c r="G2010" t="s">
        <v>827</v>
      </c>
      <c r="L2010" t="s">
        <v>47</v>
      </c>
      <c r="M2010" t="s">
        <v>47</v>
      </c>
    </row>
    <row r="2011" spans="1:13" x14ac:dyDescent="0.35">
      <c r="A2011" s="6">
        <v>45636</v>
      </c>
      <c r="B2011" t="s">
        <v>70</v>
      </c>
      <c r="C2011" t="s">
        <v>53</v>
      </c>
      <c r="D2011">
        <v>5</v>
      </c>
      <c r="E2011">
        <v>26</v>
      </c>
      <c r="F2011">
        <v>1</v>
      </c>
      <c r="G2011" t="s">
        <v>827</v>
      </c>
      <c r="L2011" t="s">
        <v>47</v>
      </c>
      <c r="M2011" t="s">
        <v>47</v>
      </c>
    </row>
    <row r="2012" spans="1:13" x14ac:dyDescent="0.35">
      <c r="A2012" s="6">
        <v>45636</v>
      </c>
      <c r="B2012" t="s">
        <v>70</v>
      </c>
      <c r="C2012" t="s">
        <v>53</v>
      </c>
      <c r="D2012">
        <v>5</v>
      </c>
      <c r="E2012">
        <v>26</v>
      </c>
      <c r="F2012">
        <v>1</v>
      </c>
      <c r="G2012" t="s">
        <v>827</v>
      </c>
      <c r="L2012" t="s">
        <v>47</v>
      </c>
      <c r="M2012" t="s">
        <v>47</v>
      </c>
    </row>
    <row r="2013" spans="1:13" x14ac:dyDescent="0.35">
      <c r="A2013" s="6">
        <v>45636</v>
      </c>
      <c r="B2013" t="s">
        <v>841</v>
      </c>
      <c r="C2013" t="s">
        <v>53</v>
      </c>
      <c r="D2013">
        <v>5</v>
      </c>
      <c r="E2013">
        <v>17</v>
      </c>
      <c r="F2013">
        <v>2</v>
      </c>
      <c r="G2013" t="s">
        <v>827</v>
      </c>
      <c r="L2013" t="s">
        <v>47</v>
      </c>
      <c r="M2013" t="s">
        <v>47</v>
      </c>
    </row>
    <row r="2014" spans="1:13" x14ac:dyDescent="0.35">
      <c r="A2014" s="6">
        <v>45636</v>
      </c>
      <c r="B2014" t="s">
        <v>841</v>
      </c>
      <c r="C2014" t="s">
        <v>53</v>
      </c>
      <c r="D2014">
        <v>5</v>
      </c>
      <c r="E2014">
        <v>17</v>
      </c>
      <c r="F2014">
        <v>2</v>
      </c>
      <c r="G2014" t="s">
        <v>827</v>
      </c>
      <c r="L2014" t="s">
        <v>47</v>
      </c>
      <c r="M2014" t="s">
        <v>47</v>
      </c>
    </row>
    <row r="2015" spans="1:13" x14ac:dyDescent="0.35">
      <c r="A2015" s="6">
        <v>45636</v>
      </c>
      <c r="B2015" t="s">
        <v>155</v>
      </c>
      <c r="C2015" t="s">
        <v>59</v>
      </c>
      <c r="D2015">
        <v>2</v>
      </c>
      <c r="E2015">
        <v>27</v>
      </c>
      <c r="F2015">
        <v>3</v>
      </c>
      <c r="I2015" t="s">
        <v>47</v>
      </c>
      <c r="J2015" t="s">
        <v>48</v>
      </c>
    </row>
    <row r="2016" spans="1:13" x14ac:dyDescent="0.35">
      <c r="A2016" s="6">
        <v>45636</v>
      </c>
      <c r="B2016" t="s">
        <v>1744</v>
      </c>
      <c r="C2016" t="s">
        <v>53</v>
      </c>
      <c r="D2016">
        <v>6</v>
      </c>
      <c r="E2016">
        <v>13</v>
      </c>
      <c r="F2016">
        <v>3</v>
      </c>
      <c r="I2016" t="s">
        <v>47</v>
      </c>
      <c r="J2016" t="s">
        <v>1802</v>
      </c>
    </row>
    <row r="2017" spans="1:13" x14ac:dyDescent="0.35">
      <c r="A2017" s="6">
        <v>45636</v>
      </c>
      <c r="B2017" t="s">
        <v>1003</v>
      </c>
      <c r="C2017" t="s">
        <v>53</v>
      </c>
      <c r="D2017">
        <v>6</v>
      </c>
      <c r="E2017">
        <v>4</v>
      </c>
      <c r="F2017">
        <v>2</v>
      </c>
      <c r="I2017" t="s">
        <v>47</v>
      </c>
      <c r="J2017" t="s">
        <v>48</v>
      </c>
    </row>
    <row r="2018" spans="1:13" x14ac:dyDescent="0.35">
      <c r="A2018" s="6">
        <v>45636</v>
      </c>
      <c r="B2018" t="s">
        <v>1917</v>
      </c>
      <c r="C2018" t="s">
        <v>55</v>
      </c>
      <c r="D2018" t="s">
        <v>1004</v>
      </c>
      <c r="E2018">
        <v>20</v>
      </c>
      <c r="F2018">
        <v>2</v>
      </c>
      <c r="I2018" t="s">
        <v>47</v>
      </c>
      <c r="J2018" t="s">
        <v>48</v>
      </c>
    </row>
    <row r="2019" spans="1:13" x14ac:dyDescent="0.35">
      <c r="A2019" s="6">
        <v>45636</v>
      </c>
      <c r="B2019" t="s">
        <v>1917</v>
      </c>
      <c r="C2019" t="s">
        <v>55</v>
      </c>
      <c r="D2019" t="s">
        <v>1004</v>
      </c>
      <c r="E2019">
        <v>20</v>
      </c>
      <c r="F2019">
        <v>2</v>
      </c>
      <c r="I2019" t="s">
        <v>47</v>
      </c>
      <c r="J2019" t="s">
        <v>48</v>
      </c>
    </row>
    <row r="2020" spans="1:13" x14ac:dyDescent="0.35">
      <c r="A2020" s="6">
        <v>45636</v>
      </c>
      <c r="B2020" t="s">
        <v>1917</v>
      </c>
      <c r="C2020" t="s">
        <v>55</v>
      </c>
      <c r="D2020" t="s">
        <v>1004</v>
      </c>
      <c r="E2020">
        <v>20</v>
      </c>
      <c r="F2020">
        <v>2</v>
      </c>
      <c r="I2020" t="s">
        <v>47</v>
      </c>
      <c r="J2020" t="s">
        <v>48</v>
      </c>
    </row>
    <row r="2021" spans="1:13" x14ac:dyDescent="0.35">
      <c r="A2021" s="6">
        <v>45636</v>
      </c>
      <c r="B2021" t="s">
        <v>1918</v>
      </c>
      <c r="C2021" t="s">
        <v>53</v>
      </c>
      <c r="D2021" t="s">
        <v>737</v>
      </c>
      <c r="E2021">
        <v>15</v>
      </c>
      <c r="F2021">
        <v>2</v>
      </c>
      <c r="I2021" t="s">
        <v>47</v>
      </c>
      <c r="J2021" t="s">
        <v>48</v>
      </c>
    </row>
    <row r="2022" spans="1:13" x14ac:dyDescent="0.35">
      <c r="A2022" s="6">
        <v>45636</v>
      </c>
      <c r="B2022" t="s">
        <v>821</v>
      </c>
      <c r="C2022" t="s">
        <v>59</v>
      </c>
      <c r="D2022">
        <v>3</v>
      </c>
      <c r="E2022">
        <v>20</v>
      </c>
      <c r="F2022">
        <v>2</v>
      </c>
      <c r="I2022" t="s">
        <v>47</v>
      </c>
      <c r="J2022" t="s">
        <v>48</v>
      </c>
      <c r="M2022" t="s">
        <v>47</v>
      </c>
    </row>
    <row r="2023" spans="1:13" x14ac:dyDescent="0.35">
      <c r="A2023" s="6">
        <v>45636</v>
      </c>
      <c r="B2023" t="s">
        <v>821</v>
      </c>
      <c r="C2023" t="s">
        <v>59</v>
      </c>
      <c r="D2023">
        <v>3</v>
      </c>
      <c r="E2023">
        <v>20</v>
      </c>
      <c r="F2023">
        <v>2</v>
      </c>
      <c r="I2023" t="s">
        <v>47</v>
      </c>
      <c r="J2023" t="s">
        <v>48</v>
      </c>
      <c r="M2023" t="s">
        <v>47</v>
      </c>
    </row>
    <row r="2024" spans="1:13" x14ac:dyDescent="0.35">
      <c r="A2024" s="6">
        <v>45636</v>
      </c>
      <c r="B2024" t="s">
        <v>821</v>
      </c>
      <c r="C2024" t="s">
        <v>59</v>
      </c>
      <c r="D2024">
        <v>3</v>
      </c>
      <c r="E2024">
        <v>20</v>
      </c>
      <c r="F2024">
        <v>2</v>
      </c>
      <c r="I2024" t="s">
        <v>47</v>
      </c>
      <c r="J2024" t="s">
        <v>48</v>
      </c>
      <c r="M2024" t="s">
        <v>47</v>
      </c>
    </row>
    <row r="2025" spans="1:13" x14ac:dyDescent="0.35">
      <c r="A2025" s="6">
        <v>45636</v>
      </c>
      <c r="B2025" t="s">
        <v>1748</v>
      </c>
      <c r="C2025" t="s">
        <v>59</v>
      </c>
      <c r="D2025">
        <v>3</v>
      </c>
      <c r="E2025">
        <v>29</v>
      </c>
      <c r="F2025">
        <v>2</v>
      </c>
      <c r="I2025" t="s">
        <v>47</v>
      </c>
      <c r="J2025" t="s">
        <v>48</v>
      </c>
    </row>
    <row r="2026" spans="1:13" x14ac:dyDescent="0.35">
      <c r="A2026" s="6">
        <v>45636</v>
      </c>
      <c r="B2026" t="s">
        <v>1951</v>
      </c>
      <c r="C2026" t="s">
        <v>55</v>
      </c>
      <c r="D2026" t="s">
        <v>1254</v>
      </c>
      <c r="E2026">
        <v>25</v>
      </c>
      <c r="F2026">
        <v>2</v>
      </c>
      <c r="I2026" t="s">
        <v>47</v>
      </c>
      <c r="J2026" t="s">
        <v>48</v>
      </c>
    </row>
    <row r="2027" spans="1:13" x14ac:dyDescent="0.35">
      <c r="A2027" s="6">
        <v>45636</v>
      </c>
      <c r="B2027" t="s">
        <v>1951</v>
      </c>
      <c r="C2027" t="s">
        <v>55</v>
      </c>
      <c r="D2027" t="s">
        <v>1254</v>
      </c>
      <c r="E2027">
        <v>25</v>
      </c>
      <c r="F2027">
        <v>2</v>
      </c>
      <c r="I2027" t="s">
        <v>47</v>
      </c>
      <c r="J2027" t="s">
        <v>48</v>
      </c>
    </row>
    <row r="2028" spans="1:13" x14ac:dyDescent="0.35">
      <c r="A2028" s="6">
        <v>45636</v>
      </c>
      <c r="B2028" t="s">
        <v>1952</v>
      </c>
      <c r="C2028" t="s">
        <v>55</v>
      </c>
      <c r="D2028">
        <v>10</v>
      </c>
      <c r="E2028">
        <v>8</v>
      </c>
      <c r="F2028">
        <v>4</v>
      </c>
      <c r="I2028" t="s">
        <v>47</v>
      </c>
      <c r="J2028" t="s">
        <v>48</v>
      </c>
    </row>
    <row r="2029" spans="1:13" x14ac:dyDescent="0.35">
      <c r="A2029" s="6">
        <v>45636</v>
      </c>
      <c r="B2029" t="s">
        <v>1953</v>
      </c>
      <c r="C2029" t="s">
        <v>55</v>
      </c>
      <c r="D2029" t="s">
        <v>158</v>
      </c>
      <c r="E2029">
        <v>10</v>
      </c>
      <c r="F2029">
        <v>4</v>
      </c>
      <c r="I2029" t="s">
        <v>47</v>
      </c>
    </row>
    <row r="2030" spans="1:13" x14ac:dyDescent="0.35">
      <c r="A2030" s="6">
        <v>45636</v>
      </c>
      <c r="B2030" t="s">
        <v>1805</v>
      </c>
      <c r="C2030" t="s">
        <v>1266</v>
      </c>
      <c r="D2030" t="s">
        <v>1954</v>
      </c>
      <c r="E2030">
        <v>11</v>
      </c>
      <c r="F2030">
        <v>4</v>
      </c>
      <c r="I2030" t="s">
        <v>47</v>
      </c>
      <c r="J2030" t="s">
        <v>48</v>
      </c>
    </row>
    <row r="2031" spans="1:13" x14ac:dyDescent="0.35">
      <c r="A2031" s="6">
        <v>45636</v>
      </c>
      <c r="B2031" t="s">
        <v>841</v>
      </c>
      <c r="C2031" t="s">
        <v>59</v>
      </c>
      <c r="D2031">
        <v>2</v>
      </c>
      <c r="E2031">
        <v>17</v>
      </c>
      <c r="F2031">
        <v>4</v>
      </c>
      <c r="I2031" t="s">
        <v>47</v>
      </c>
      <c r="J2031" t="s">
        <v>48</v>
      </c>
      <c r="M2031" t="s">
        <v>47</v>
      </c>
    </row>
    <row r="2032" spans="1:13" x14ac:dyDescent="0.35">
      <c r="A2032" s="6">
        <v>45636</v>
      </c>
      <c r="B2032" t="s">
        <v>962</v>
      </c>
      <c r="C2032" t="s">
        <v>53</v>
      </c>
      <c r="D2032">
        <v>5</v>
      </c>
      <c r="E2032">
        <v>23</v>
      </c>
      <c r="F2032">
        <v>2</v>
      </c>
      <c r="I2032" t="s">
        <v>47</v>
      </c>
      <c r="J2032" t="s">
        <v>48</v>
      </c>
    </row>
    <row r="2033" spans="1:13" x14ac:dyDescent="0.35">
      <c r="A2033" s="6">
        <v>45636</v>
      </c>
      <c r="B2033" t="s">
        <v>962</v>
      </c>
      <c r="C2033" t="s">
        <v>53</v>
      </c>
      <c r="D2033">
        <v>5</v>
      </c>
      <c r="E2033">
        <v>23</v>
      </c>
      <c r="F2033">
        <v>2</v>
      </c>
      <c r="I2033" t="s">
        <v>47</v>
      </c>
      <c r="J2033" t="s">
        <v>48</v>
      </c>
    </row>
    <row r="2034" spans="1:13" x14ac:dyDescent="0.35">
      <c r="A2034" s="6">
        <v>45636</v>
      </c>
      <c r="B2034" t="s">
        <v>962</v>
      </c>
      <c r="C2034" t="s">
        <v>53</v>
      </c>
      <c r="D2034">
        <v>5</v>
      </c>
      <c r="E2034">
        <v>23</v>
      </c>
      <c r="F2034">
        <v>2</v>
      </c>
      <c r="I2034" t="s">
        <v>47</v>
      </c>
      <c r="J2034" t="s">
        <v>48</v>
      </c>
    </row>
    <row r="2035" spans="1:13" x14ac:dyDescent="0.35">
      <c r="A2035" s="6">
        <v>45636</v>
      </c>
      <c r="B2035" t="s">
        <v>1955</v>
      </c>
      <c r="C2035" t="s">
        <v>64</v>
      </c>
      <c r="D2035" t="s">
        <v>585</v>
      </c>
      <c r="E2035">
        <v>22</v>
      </c>
      <c r="F2035">
        <v>4</v>
      </c>
      <c r="I2035" t="s">
        <v>47</v>
      </c>
      <c r="J2035" t="s">
        <v>48</v>
      </c>
    </row>
    <row r="2036" spans="1:13" x14ac:dyDescent="0.35">
      <c r="A2036" s="6">
        <v>45636</v>
      </c>
      <c r="B2036" t="s">
        <v>1164</v>
      </c>
      <c r="C2036" t="s">
        <v>55</v>
      </c>
      <c r="D2036" t="s">
        <v>158</v>
      </c>
      <c r="E2036">
        <v>14</v>
      </c>
      <c r="F2036">
        <v>4</v>
      </c>
      <c r="I2036" t="s">
        <v>47</v>
      </c>
      <c r="J2036" t="s">
        <v>48</v>
      </c>
    </row>
    <row r="2037" spans="1:13" x14ac:dyDescent="0.35">
      <c r="A2037" s="6">
        <v>45636</v>
      </c>
      <c r="B2037" t="s">
        <v>888</v>
      </c>
      <c r="C2037" t="s">
        <v>64</v>
      </c>
      <c r="D2037" t="s">
        <v>585</v>
      </c>
      <c r="E2037">
        <v>11</v>
      </c>
      <c r="F2037">
        <v>4</v>
      </c>
      <c r="I2037" t="s">
        <v>47</v>
      </c>
      <c r="J2037" t="s">
        <v>48</v>
      </c>
      <c r="M2037" t="s">
        <v>47</v>
      </c>
    </row>
    <row r="2038" spans="1:13" x14ac:dyDescent="0.35">
      <c r="A2038" s="6">
        <v>45636</v>
      </c>
      <c r="B2038" t="s">
        <v>1625</v>
      </c>
      <c r="C2038" t="s">
        <v>64</v>
      </c>
      <c r="D2038" t="s">
        <v>585</v>
      </c>
      <c r="E2038">
        <v>10</v>
      </c>
      <c r="F2038">
        <v>4</v>
      </c>
      <c r="I2038" t="s">
        <v>47</v>
      </c>
      <c r="J2038" t="s">
        <v>48</v>
      </c>
      <c r="M2038" t="s">
        <v>47</v>
      </c>
    </row>
    <row r="2039" spans="1:13" x14ac:dyDescent="0.35">
      <c r="A2039" s="6">
        <v>45636</v>
      </c>
      <c r="B2039" t="s">
        <v>1956</v>
      </c>
      <c r="C2039" t="s">
        <v>64</v>
      </c>
      <c r="D2039" t="s">
        <v>585</v>
      </c>
      <c r="E2039">
        <v>20</v>
      </c>
      <c r="F2039">
        <v>4</v>
      </c>
      <c r="I2039" t="s">
        <v>47</v>
      </c>
      <c r="J2039" t="s">
        <v>48</v>
      </c>
      <c r="M2039" t="s">
        <v>47</v>
      </c>
    </row>
    <row r="2040" spans="1:13" x14ac:dyDescent="0.35">
      <c r="A2040" s="6">
        <v>45636</v>
      </c>
      <c r="B2040" t="s">
        <v>1957</v>
      </c>
      <c r="C2040" t="s">
        <v>115</v>
      </c>
      <c r="D2040">
        <v>9</v>
      </c>
      <c r="E2040">
        <v>4</v>
      </c>
      <c r="F2040">
        <v>2</v>
      </c>
      <c r="I2040" t="s">
        <v>47</v>
      </c>
      <c r="J2040" t="s">
        <v>48</v>
      </c>
      <c r="M2040" t="s">
        <v>47</v>
      </c>
    </row>
    <row r="2041" spans="1:13" x14ac:dyDescent="0.35">
      <c r="A2041" s="6">
        <v>45636</v>
      </c>
      <c r="B2041" t="s">
        <v>90</v>
      </c>
      <c r="C2041" t="s">
        <v>115</v>
      </c>
      <c r="D2041" t="s">
        <v>334</v>
      </c>
      <c r="E2041">
        <v>10</v>
      </c>
      <c r="F2041">
        <v>3</v>
      </c>
      <c r="I2041" t="s">
        <v>47</v>
      </c>
      <c r="J2041" t="s">
        <v>48</v>
      </c>
      <c r="M2041" t="s">
        <v>47</v>
      </c>
    </row>
    <row r="2042" spans="1:13" x14ac:dyDescent="0.35">
      <c r="A2042" s="6">
        <v>45636</v>
      </c>
      <c r="B2042" t="s">
        <v>1957</v>
      </c>
      <c r="C2042" t="s">
        <v>115</v>
      </c>
      <c r="D2042">
        <v>9</v>
      </c>
      <c r="E2042">
        <v>4</v>
      </c>
      <c r="F2042">
        <v>2</v>
      </c>
      <c r="I2042" t="s">
        <v>47</v>
      </c>
      <c r="J2042" t="s">
        <v>48</v>
      </c>
      <c r="M2042" t="s">
        <v>47</v>
      </c>
    </row>
    <row r="2043" spans="1:13" x14ac:dyDescent="0.35">
      <c r="A2043" s="6">
        <v>45636</v>
      </c>
      <c r="B2043" t="s">
        <v>453</v>
      </c>
      <c r="C2043" t="s">
        <v>64</v>
      </c>
      <c r="D2043" t="s">
        <v>585</v>
      </c>
      <c r="E2043">
        <v>6</v>
      </c>
      <c r="F2043">
        <v>2</v>
      </c>
      <c r="I2043" t="s">
        <v>47</v>
      </c>
      <c r="J2043" t="s">
        <v>48</v>
      </c>
      <c r="M2043" t="s">
        <v>47</v>
      </c>
    </row>
    <row r="2044" spans="1:13" x14ac:dyDescent="0.35">
      <c r="A2044" s="6">
        <v>45636</v>
      </c>
      <c r="B2044" t="s">
        <v>1106</v>
      </c>
      <c r="C2044" t="s">
        <v>64</v>
      </c>
      <c r="D2044" t="s">
        <v>585</v>
      </c>
      <c r="E2044">
        <v>7</v>
      </c>
      <c r="F2044">
        <v>4</v>
      </c>
      <c r="I2044" t="s">
        <v>47</v>
      </c>
      <c r="J2044" t="s">
        <v>48</v>
      </c>
      <c r="M2044" t="s">
        <v>47</v>
      </c>
    </row>
    <row r="2045" spans="1:13" x14ac:dyDescent="0.35">
      <c r="A2045" s="6">
        <v>45636</v>
      </c>
      <c r="B2045" t="s">
        <v>86</v>
      </c>
      <c r="C2045" t="s">
        <v>115</v>
      </c>
      <c r="D2045" t="s">
        <v>334</v>
      </c>
      <c r="E2045">
        <v>6</v>
      </c>
      <c r="F2045">
        <v>2</v>
      </c>
      <c r="I2045" t="s">
        <v>47</v>
      </c>
      <c r="J2045" t="s">
        <v>48</v>
      </c>
      <c r="M2045" t="s">
        <v>47</v>
      </c>
    </row>
    <row r="2046" spans="1:13" x14ac:dyDescent="0.35">
      <c r="A2046" s="6">
        <v>45636</v>
      </c>
      <c r="B2046" t="s">
        <v>559</v>
      </c>
      <c r="C2046" t="s">
        <v>115</v>
      </c>
      <c r="D2046" t="s">
        <v>486</v>
      </c>
      <c r="E2046">
        <v>3</v>
      </c>
      <c r="F2046">
        <v>4</v>
      </c>
      <c r="I2046" t="s">
        <v>47</v>
      </c>
      <c r="J2046" t="s">
        <v>48</v>
      </c>
    </row>
    <row r="2047" spans="1:13" x14ac:dyDescent="0.35">
      <c r="A2047" s="6">
        <v>45636</v>
      </c>
      <c r="B2047" t="s">
        <v>841</v>
      </c>
      <c r="C2047" t="s">
        <v>59</v>
      </c>
      <c r="D2047">
        <v>2</v>
      </c>
      <c r="E2047">
        <v>18</v>
      </c>
      <c r="F2047">
        <v>2</v>
      </c>
      <c r="I2047" t="s">
        <v>47</v>
      </c>
      <c r="J2047" t="s">
        <v>48</v>
      </c>
      <c r="M2047" t="s">
        <v>47</v>
      </c>
    </row>
    <row r="2048" spans="1:13" x14ac:dyDescent="0.35">
      <c r="A2048" s="6">
        <v>45636</v>
      </c>
      <c r="B2048" t="s">
        <v>841</v>
      </c>
      <c r="C2048" t="s">
        <v>53</v>
      </c>
      <c r="D2048">
        <v>5</v>
      </c>
      <c r="E2048">
        <v>18</v>
      </c>
      <c r="F2048">
        <v>2</v>
      </c>
      <c r="I2048" t="s">
        <v>47</v>
      </c>
      <c r="J2048" t="s">
        <v>48</v>
      </c>
      <c r="M2048" t="s">
        <v>47</v>
      </c>
    </row>
    <row r="2049" spans="1:13" x14ac:dyDescent="0.35">
      <c r="A2049" s="6">
        <v>45636</v>
      </c>
      <c r="B2049" t="s">
        <v>841</v>
      </c>
      <c r="C2049" t="s">
        <v>53</v>
      </c>
      <c r="D2049">
        <v>5</v>
      </c>
      <c r="E2049">
        <v>18</v>
      </c>
      <c r="F2049">
        <v>2</v>
      </c>
      <c r="I2049" t="s">
        <v>47</v>
      </c>
      <c r="J2049" t="s">
        <v>48</v>
      </c>
      <c r="M2049" t="s">
        <v>47</v>
      </c>
    </row>
    <row r="2050" spans="1:13" x14ac:dyDescent="0.35">
      <c r="A2050" s="6">
        <v>45636</v>
      </c>
      <c r="B2050" t="s">
        <v>99</v>
      </c>
      <c r="C2050" t="s">
        <v>59</v>
      </c>
      <c r="D2050" t="s">
        <v>563</v>
      </c>
      <c r="E2050">
        <v>18</v>
      </c>
      <c r="F2050">
        <v>2</v>
      </c>
      <c r="I2050" t="s">
        <v>47</v>
      </c>
      <c r="J2050" t="s">
        <v>48</v>
      </c>
      <c r="M2050" t="s">
        <v>47</v>
      </c>
    </row>
    <row r="2051" spans="1:13" x14ac:dyDescent="0.35">
      <c r="A2051" s="6">
        <v>45636</v>
      </c>
      <c r="B2051" t="s">
        <v>99</v>
      </c>
      <c r="C2051" t="s">
        <v>59</v>
      </c>
      <c r="D2051" t="s">
        <v>563</v>
      </c>
      <c r="E2051">
        <v>18</v>
      </c>
      <c r="F2051">
        <v>2</v>
      </c>
      <c r="I2051" t="s">
        <v>47</v>
      </c>
      <c r="J2051" t="s">
        <v>48</v>
      </c>
      <c r="M2051" t="s">
        <v>47</v>
      </c>
    </row>
    <row r="2052" spans="1:13" x14ac:dyDescent="0.35">
      <c r="A2052" s="6">
        <v>45636</v>
      </c>
      <c r="B2052" t="s">
        <v>470</v>
      </c>
      <c r="C2052" t="s">
        <v>53</v>
      </c>
      <c r="D2052" t="s">
        <v>1247</v>
      </c>
      <c r="E2052">
        <v>7</v>
      </c>
      <c r="F2052">
        <v>4</v>
      </c>
      <c r="I2052" t="s">
        <v>47</v>
      </c>
      <c r="J2052" t="s">
        <v>48</v>
      </c>
      <c r="K2052" t="s">
        <v>47</v>
      </c>
      <c r="M2052" t="s">
        <v>47</v>
      </c>
    </row>
    <row r="2053" spans="1:13" x14ac:dyDescent="0.35">
      <c r="A2053" s="6">
        <v>45636</v>
      </c>
      <c r="B2053" t="s">
        <v>470</v>
      </c>
      <c r="C2053" t="s">
        <v>59</v>
      </c>
      <c r="D2053" t="s">
        <v>1247</v>
      </c>
      <c r="E2053">
        <v>9</v>
      </c>
      <c r="F2053">
        <v>8</v>
      </c>
      <c r="I2053" t="s">
        <v>47</v>
      </c>
      <c r="J2053" t="s">
        <v>48</v>
      </c>
      <c r="K2053" t="s">
        <v>47</v>
      </c>
      <c r="M2053" t="s">
        <v>47</v>
      </c>
    </row>
    <row r="2054" spans="1:13" x14ac:dyDescent="0.35">
      <c r="A2054" s="6">
        <v>45636</v>
      </c>
      <c r="B2054" t="s">
        <v>1958</v>
      </c>
      <c r="C2054" t="s">
        <v>53</v>
      </c>
      <c r="D2054">
        <v>4</v>
      </c>
      <c r="E2054">
        <v>22</v>
      </c>
      <c r="F2054">
        <v>2</v>
      </c>
      <c r="I2054" t="s">
        <v>47</v>
      </c>
      <c r="J2054" t="s">
        <v>1802</v>
      </c>
    </row>
    <row r="2055" spans="1:13" x14ac:dyDescent="0.35">
      <c r="A2055" s="6">
        <v>45636</v>
      </c>
      <c r="B2055" t="s">
        <v>1958</v>
      </c>
      <c r="C2055" t="s">
        <v>53</v>
      </c>
      <c r="D2055">
        <v>4</v>
      </c>
      <c r="E2055">
        <v>22</v>
      </c>
      <c r="F2055">
        <v>2</v>
      </c>
      <c r="I2055" t="s">
        <v>47</v>
      </c>
      <c r="J2055" t="s">
        <v>1802</v>
      </c>
    </row>
    <row r="2056" spans="1:13" x14ac:dyDescent="0.35">
      <c r="A2056" s="6">
        <v>45636</v>
      </c>
      <c r="B2056" t="s">
        <v>58</v>
      </c>
      <c r="C2056" t="s">
        <v>53</v>
      </c>
      <c r="D2056">
        <v>5</v>
      </c>
      <c r="E2056">
        <v>25</v>
      </c>
      <c r="F2056">
        <v>2</v>
      </c>
      <c r="I2056" t="s">
        <v>47</v>
      </c>
      <c r="J2056" t="s">
        <v>48</v>
      </c>
      <c r="M2056" t="s">
        <v>47</v>
      </c>
    </row>
    <row r="2057" spans="1:13" x14ac:dyDescent="0.35">
      <c r="A2057" s="6">
        <v>45636</v>
      </c>
      <c r="B2057" t="s">
        <v>58</v>
      </c>
      <c r="C2057" t="s">
        <v>59</v>
      </c>
      <c r="D2057">
        <v>0</v>
      </c>
      <c r="E2057">
        <v>22</v>
      </c>
      <c r="F2057">
        <v>2</v>
      </c>
      <c r="I2057" t="s">
        <v>47</v>
      </c>
      <c r="J2057" t="s">
        <v>48</v>
      </c>
      <c r="M2057" t="s">
        <v>47</v>
      </c>
    </row>
    <row r="2058" spans="1:13" x14ac:dyDescent="0.35">
      <c r="A2058" s="6">
        <v>45636</v>
      </c>
      <c r="B2058" t="s">
        <v>1468</v>
      </c>
      <c r="C2058" t="s">
        <v>59</v>
      </c>
      <c r="D2058">
        <v>3</v>
      </c>
      <c r="E2058">
        <v>20</v>
      </c>
      <c r="F2058">
        <v>2</v>
      </c>
      <c r="I2058" t="s">
        <v>47</v>
      </c>
      <c r="J2058" t="s">
        <v>48</v>
      </c>
      <c r="M2058" t="s">
        <v>47</v>
      </c>
    </row>
    <row r="2059" spans="1:13" x14ac:dyDescent="0.35">
      <c r="A2059" s="6">
        <v>45636</v>
      </c>
      <c r="B2059" t="s">
        <v>61</v>
      </c>
      <c r="C2059" t="s">
        <v>55</v>
      </c>
      <c r="D2059" t="s">
        <v>1255</v>
      </c>
      <c r="E2059">
        <v>11</v>
      </c>
      <c r="F2059">
        <v>1</v>
      </c>
      <c r="I2059" t="s">
        <v>47</v>
      </c>
      <c r="J2059" t="s">
        <v>48</v>
      </c>
      <c r="M2059" t="s">
        <v>47</v>
      </c>
    </row>
    <row r="2060" spans="1:13" x14ac:dyDescent="0.35">
      <c r="A2060" s="6">
        <v>45636</v>
      </c>
      <c r="B2060" t="s">
        <v>155</v>
      </c>
      <c r="C2060" t="s">
        <v>59</v>
      </c>
      <c r="D2060">
        <v>0</v>
      </c>
      <c r="E2060">
        <v>19</v>
      </c>
      <c r="F2060">
        <v>2</v>
      </c>
      <c r="I2060" t="s">
        <v>47</v>
      </c>
      <c r="J2060" t="s">
        <v>48</v>
      </c>
    </row>
    <row r="2061" spans="1:13" x14ac:dyDescent="0.35">
      <c r="A2061" s="6">
        <v>45636</v>
      </c>
      <c r="B2061" t="s">
        <v>489</v>
      </c>
      <c r="C2061" t="s">
        <v>53</v>
      </c>
      <c r="D2061">
        <v>6</v>
      </c>
      <c r="E2061">
        <v>21</v>
      </c>
      <c r="F2061">
        <v>2</v>
      </c>
      <c r="I2061" t="s">
        <v>47</v>
      </c>
      <c r="J2061" t="s">
        <v>1854</v>
      </c>
      <c r="M2061" t="s">
        <v>47</v>
      </c>
    </row>
    <row r="2062" spans="1:13" x14ac:dyDescent="0.35">
      <c r="A2062" s="6">
        <v>45636</v>
      </c>
      <c r="B2062" t="s">
        <v>1959</v>
      </c>
      <c r="C2062" t="s">
        <v>59</v>
      </c>
      <c r="D2062" t="s">
        <v>560</v>
      </c>
      <c r="E2062">
        <v>20</v>
      </c>
      <c r="F2062">
        <v>4</v>
      </c>
      <c r="I2062" t="s">
        <v>47</v>
      </c>
      <c r="J2062" t="s">
        <v>48</v>
      </c>
    </row>
    <row r="2063" spans="1:13" x14ac:dyDescent="0.35">
      <c r="A2063" s="6">
        <v>45636</v>
      </c>
      <c r="B2063" t="s">
        <v>1959</v>
      </c>
      <c r="C2063" t="s">
        <v>59</v>
      </c>
      <c r="D2063" t="s">
        <v>560</v>
      </c>
      <c r="E2063">
        <v>20</v>
      </c>
      <c r="F2063">
        <v>4</v>
      </c>
      <c r="I2063" t="s">
        <v>47</v>
      </c>
      <c r="J2063" t="s">
        <v>48</v>
      </c>
    </row>
    <row r="2064" spans="1:13" x14ac:dyDescent="0.35">
      <c r="A2064" s="6">
        <v>45636</v>
      </c>
      <c r="B2064" t="s">
        <v>1959</v>
      </c>
      <c r="C2064" t="s">
        <v>59</v>
      </c>
      <c r="D2064" t="s">
        <v>560</v>
      </c>
      <c r="E2064">
        <v>20</v>
      </c>
      <c r="F2064">
        <v>4</v>
      </c>
      <c r="I2064" t="s">
        <v>47</v>
      </c>
      <c r="J2064" t="s">
        <v>48</v>
      </c>
    </row>
    <row r="2065" spans="1:13" x14ac:dyDescent="0.35">
      <c r="A2065" s="6">
        <v>45636</v>
      </c>
      <c r="B2065" t="s">
        <v>155</v>
      </c>
      <c r="C2065" t="s">
        <v>59</v>
      </c>
      <c r="D2065">
        <v>1</v>
      </c>
      <c r="E2065">
        <v>20</v>
      </c>
      <c r="F2065">
        <v>3</v>
      </c>
      <c r="I2065" t="s">
        <v>47</v>
      </c>
      <c r="J2065" t="s">
        <v>48</v>
      </c>
    </row>
    <row r="2066" spans="1:13" x14ac:dyDescent="0.35">
      <c r="A2066" s="6">
        <v>45636</v>
      </c>
      <c r="B2066" t="s">
        <v>1960</v>
      </c>
      <c r="C2066" t="s">
        <v>59</v>
      </c>
      <c r="D2066" t="s">
        <v>563</v>
      </c>
      <c r="E2066">
        <v>28</v>
      </c>
      <c r="F2066">
        <v>2</v>
      </c>
      <c r="I2066" t="s">
        <v>47</v>
      </c>
      <c r="M2066" t="s">
        <v>47</v>
      </c>
    </row>
    <row r="2067" spans="1:13" x14ac:dyDescent="0.35">
      <c r="A2067" s="6">
        <v>45636</v>
      </c>
      <c r="B2067" t="s">
        <v>1962</v>
      </c>
      <c r="C2067" t="s">
        <v>53</v>
      </c>
      <c r="D2067" t="s">
        <v>249</v>
      </c>
      <c r="E2067">
        <v>25</v>
      </c>
      <c r="F2067">
        <v>2</v>
      </c>
      <c r="I2067" t="s">
        <v>47</v>
      </c>
      <c r="J2067" t="s">
        <v>48</v>
      </c>
    </row>
    <row r="2068" spans="1:13" x14ac:dyDescent="0.35">
      <c r="A2068" s="6">
        <v>45636</v>
      </c>
      <c r="B2068" t="s">
        <v>1962</v>
      </c>
      <c r="C2068" t="s">
        <v>53</v>
      </c>
      <c r="D2068" t="s">
        <v>249</v>
      </c>
      <c r="E2068">
        <v>25</v>
      </c>
      <c r="F2068">
        <v>2</v>
      </c>
      <c r="I2068" t="s">
        <v>47</v>
      </c>
      <c r="J2068" t="s">
        <v>48</v>
      </c>
    </row>
    <row r="2069" spans="1:13" x14ac:dyDescent="0.35">
      <c r="A2069" s="6">
        <v>45636</v>
      </c>
      <c r="B2069" t="s">
        <v>461</v>
      </c>
      <c r="C2069" t="s">
        <v>59</v>
      </c>
      <c r="D2069">
        <v>0</v>
      </c>
      <c r="E2069">
        <v>22</v>
      </c>
      <c r="F2069">
        <v>2</v>
      </c>
      <c r="I2069" t="s">
        <v>47</v>
      </c>
      <c r="J2069" t="s">
        <v>48</v>
      </c>
      <c r="M2069" t="s">
        <v>47</v>
      </c>
    </row>
    <row r="2070" spans="1:13" x14ac:dyDescent="0.35">
      <c r="A2070" s="6">
        <v>45636</v>
      </c>
      <c r="B2070" t="s">
        <v>461</v>
      </c>
      <c r="C2070" t="s">
        <v>59</v>
      </c>
      <c r="D2070">
        <v>0</v>
      </c>
      <c r="E2070">
        <v>22</v>
      </c>
      <c r="F2070">
        <v>2</v>
      </c>
      <c r="I2070" t="s">
        <v>47</v>
      </c>
      <c r="J2070" t="s">
        <v>48</v>
      </c>
      <c r="M2070" t="s">
        <v>47</v>
      </c>
    </row>
    <row r="2071" spans="1:13" x14ac:dyDescent="0.35">
      <c r="A2071" s="6">
        <v>45636</v>
      </c>
      <c r="B2071" t="s">
        <v>103</v>
      </c>
      <c r="C2071" t="s">
        <v>115</v>
      </c>
      <c r="D2071">
        <v>9</v>
      </c>
      <c r="E2071">
        <v>24</v>
      </c>
      <c r="F2071">
        <v>2</v>
      </c>
      <c r="I2071" t="s">
        <v>47</v>
      </c>
      <c r="J2071" t="s">
        <v>48</v>
      </c>
      <c r="M2071" t="s">
        <v>47</v>
      </c>
    </row>
    <row r="2072" spans="1:13" x14ac:dyDescent="0.35">
      <c r="A2072" s="6">
        <v>45636</v>
      </c>
      <c r="B2072" t="s">
        <v>103</v>
      </c>
      <c r="C2072" t="s">
        <v>59</v>
      </c>
      <c r="D2072">
        <v>2</v>
      </c>
      <c r="E2072">
        <v>24</v>
      </c>
      <c r="F2072">
        <v>2</v>
      </c>
      <c r="I2072" t="s">
        <v>47</v>
      </c>
      <c r="J2072" t="s">
        <v>48</v>
      </c>
      <c r="M2072" t="s">
        <v>47</v>
      </c>
    </row>
    <row r="2073" spans="1:13" x14ac:dyDescent="0.35">
      <c r="A2073" s="6">
        <v>45636</v>
      </c>
      <c r="B2073" t="s">
        <v>1899</v>
      </c>
      <c r="C2073" t="s">
        <v>115</v>
      </c>
      <c r="D2073">
        <v>8</v>
      </c>
      <c r="E2073">
        <v>5</v>
      </c>
      <c r="F2073">
        <v>2</v>
      </c>
      <c r="I2073" t="s">
        <v>47</v>
      </c>
      <c r="J2073" t="s">
        <v>48</v>
      </c>
    </row>
    <row r="2074" spans="1:13" x14ac:dyDescent="0.35">
      <c r="A2074" s="6">
        <v>45636</v>
      </c>
      <c r="B2074" t="s">
        <v>1963</v>
      </c>
      <c r="C2074" t="s">
        <v>53</v>
      </c>
      <c r="D2074" t="s">
        <v>239</v>
      </c>
      <c r="E2074">
        <v>6</v>
      </c>
      <c r="F2074">
        <v>3</v>
      </c>
      <c r="I2074" t="s">
        <v>47</v>
      </c>
      <c r="J2074" t="s">
        <v>48</v>
      </c>
    </row>
    <row r="2075" spans="1:13" x14ac:dyDescent="0.35">
      <c r="A2075" s="6">
        <v>45636</v>
      </c>
      <c r="B2075" t="s">
        <v>1964</v>
      </c>
      <c r="C2075" t="s">
        <v>59</v>
      </c>
      <c r="D2075" t="s">
        <v>272</v>
      </c>
      <c r="E2075">
        <v>22</v>
      </c>
      <c r="F2075">
        <v>2</v>
      </c>
      <c r="I2075" t="s">
        <v>47</v>
      </c>
      <c r="J2075" t="s">
        <v>48</v>
      </c>
    </row>
    <row r="2076" spans="1:13" x14ac:dyDescent="0.35">
      <c r="A2076" s="6">
        <v>45636</v>
      </c>
      <c r="B2076" t="s">
        <v>1964</v>
      </c>
      <c r="C2076" t="s">
        <v>59</v>
      </c>
      <c r="D2076" t="s">
        <v>272</v>
      </c>
      <c r="E2076">
        <v>22</v>
      </c>
      <c r="F2076">
        <v>2</v>
      </c>
      <c r="I2076" t="s">
        <v>47</v>
      </c>
      <c r="J2076" t="s">
        <v>48</v>
      </c>
    </row>
    <row r="2077" spans="1:13" x14ac:dyDescent="0.35">
      <c r="A2077" s="6">
        <v>45636</v>
      </c>
      <c r="B2077" t="s">
        <v>194</v>
      </c>
      <c r="C2077" t="s">
        <v>284</v>
      </c>
      <c r="D2077" t="s">
        <v>216</v>
      </c>
      <c r="E2077">
        <v>22</v>
      </c>
      <c r="F2077">
        <v>2</v>
      </c>
      <c r="I2077" t="s">
        <v>47</v>
      </c>
      <c r="J2077" t="s">
        <v>48</v>
      </c>
    </row>
    <row r="2078" spans="1:13" x14ac:dyDescent="0.35">
      <c r="A2078" s="6">
        <v>45636</v>
      </c>
      <c r="B2078" t="s">
        <v>70</v>
      </c>
      <c r="C2078" t="s">
        <v>53</v>
      </c>
      <c r="D2078">
        <v>5</v>
      </c>
      <c r="E2078">
        <v>25</v>
      </c>
      <c r="F2078">
        <v>1</v>
      </c>
      <c r="I2078" t="s">
        <v>47</v>
      </c>
      <c r="J2078" t="s">
        <v>48</v>
      </c>
      <c r="M2078" t="s">
        <v>47</v>
      </c>
    </row>
    <row r="2079" spans="1:13" x14ac:dyDescent="0.35">
      <c r="A2079" s="6">
        <v>45636</v>
      </c>
      <c r="B2079" t="s">
        <v>70</v>
      </c>
      <c r="C2079" t="s">
        <v>53</v>
      </c>
      <c r="D2079">
        <v>5</v>
      </c>
      <c r="E2079">
        <v>25</v>
      </c>
      <c r="F2079">
        <v>1</v>
      </c>
      <c r="I2079" t="s">
        <v>47</v>
      </c>
      <c r="J2079" t="s">
        <v>48</v>
      </c>
      <c r="M2079" t="s">
        <v>47</v>
      </c>
    </row>
    <row r="2080" spans="1:13" x14ac:dyDescent="0.35">
      <c r="A2080" s="6">
        <v>45637</v>
      </c>
      <c r="B2080" t="s">
        <v>138</v>
      </c>
      <c r="C2080" t="s">
        <v>53</v>
      </c>
      <c r="D2080">
        <v>5</v>
      </c>
      <c r="E2080">
        <v>25</v>
      </c>
      <c r="F2080">
        <v>1</v>
      </c>
      <c r="G2080" t="s">
        <v>827</v>
      </c>
      <c r="L2080" t="s">
        <v>47</v>
      </c>
      <c r="M2080" t="s">
        <v>47</v>
      </c>
    </row>
    <row r="2081" spans="1:13" x14ac:dyDescent="0.35">
      <c r="A2081" s="6">
        <v>45637</v>
      </c>
      <c r="B2081" t="s">
        <v>1542</v>
      </c>
      <c r="C2081" t="s">
        <v>284</v>
      </c>
      <c r="D2081">
        <v>3</v>
      </c>
      <c r="E2081">
        <v>28</v>
      </c>
      <c r="F2081">
        <v>2</v>
      </c>
      <c r="G2081" t="s">
        <v>827</v>
      </c>
      <c r="L2081" t="s">
        <v>47</v>
      </c>
      <c r="M2081" t="s">
        <v>47</v>
      </c>
    </row>
    <row r="2082" spans="1:13" x14ac:dyDescent="0.35">
      <c r="A2082" s="6">
        <v>45637</v>
      </c>
      <c r="B2082" t="s">
        <v>1419</v>
      </c>
      <c r="C2082" t="s">
        <v>59</v>
      </c>
      <c r="D2082">
        <v>1</v>
      </c>
      <c r="E2082">
        <v>14</v>
      </c>
      <c r="F2082">
        <v>2</v>
      </c>
      <c r="G2082" t="s">
        <v>1725</v>
      </c>
    </row>
    <row r="2083" spans="1:13" x14ac:dyDescent="0.35">
      <c r="A2083" s="6">
        <v>45637</v>
      </c>
      <c r="B2083" t="s">
        <v>138</v>
      </c>
      <c r="C2083" t="s">
        <v>53</v>
      </c>
      <c r="D2083" t="s">
        <v>1749</v>
      </c>
      <c r="E2083">
        <v>13</v>
      </c>
      <c r="F2083">
        <v>4</v>
      </c>
      <c r="G2083" t="s">
        <v>827</v>
      </c>
      <c r="L2083" t="s">
        <v>47</v>
      </c>
      <c r="M2083" t="s">
        <v>47</v>
      </c>
    </row>
    <row r="2084" spans="1:13" x14ac:dyDescent="0.35">
      <c r="A2084" s="6">
        <v>45637</v>
      </c>
      <c r="B2084" t="s">
        <v>1703</v>
      </c>
      <c r="C2084" t="s">
        <v>53</v>
      </c>
      <c r="D2084">
        <v>4</v>
      </c>
      <c r="E2084">
        <v>18</v>
      </c>
      <c r="F2084">
        <v>2</v>
      </c>
      <c r="G2084" t="s">
        <v>827</v>
      </c>
    </row>
    <row r="2085" spans="1:13" x14ac:dyDescent="0.35">
      <c r="A2085" s="6">
        <v>45637</v>
      </c>
      <c r="B2085" t="s">
        <v>1755</v>
      </c>
      <c r="C2085" t="s">
        <v>115</v>
      </c>
      <c r="D2085">
        <v>9</v>
      </c>
      <c r="E2085">
        <v>18</v>
      </c>
      <c r="F2085">
        <v>2</v>
      </c>
      <c r="G2085" t="s">
        <v>1720</v>
      </c>
    </row>
    <row r="2086" spans="1:13" x14ac:dyDescent="0.35">
      <c r="A2086" s="6">
        <v>45637</v>
      </c>
      <c r="B2086" t="s">
        <v>566</v>
      </c>
      <c r="C2086" t="s">
        <v>53</v>
      </c>
      <c r="D2086">
        <v>6</v>
      </c>
      <c r="E2086">
        <v>29</v>
      </c>
      <c r="F2086">
        <v>2</v>
      </c>
      <c r="G2086" t="s">
        <v>827</v>
      </c>
    </row>
    <row r="2087" spans="1:13" x14ac:dyDescent="0.35">
      <c r="A2087" s="6">
        <v>45637</v>
      </c>
      <c r="B2087" t="s">
        <v>566</v>
      </c>
      <c r="C2087" t="s">
        <v>53</v>
      </c>
      <c r="D2087">
        <v>6</v>
      </c>
      <c r="E2087">
        <v>29</v>
      </c>
      <c r="F2087">
        <v>2</v>
      </c>
      <c r="G2087" t="s">
        <v>827</v>
      </c>
    </row>
    <row r="2088" spans="1:13" x14ac:dyDescent="0.35">
      <c r="A2088" s="6">
        <v>45637</v>
      </c>
      <c r="B2088" t="s">
        <v>1860</v>
      </c>
      <c r="C2088" t="s">
        <v>55</v>
      </c>
      <c r="D2088" t="s">
        <v>392</v>
      </c>
      <c r="E2088">
        <v>18</v>
      </c>
      <c r="F2088">
        <v>3</v>
      </c>
      <c r="I2088" t="s">
        <v>47</v>
      </c>
      <c r="J2088" t="s">
        <v>48</v>
      </c>
    </row>
    <row r="2089" spans="1:13" x14ac:dyDescent="0.35">
      <c r="A2089" s="6">
        <v>45637</v>
      </c>
      <c r="B2089" t="s">
        <v>1909</v>
      </c>
      <c r="C2089" t="s">
        <v>74</v>
      </c>
      <c r="D2089" t="s">
        <v>204</v>
      </c>
      <c r="E2089">
        <v>11</v>
      </c>
      <c r="F2089">
        <v>1</v>
      </c>
      <c r="I2089" t="s">
        <v>47</v>
      </c>
      <c r="J2089" t="s">
        <v>48</v>
      </c>
    </row>
    <row r="2090" spans="1:13" x14ac:dyDescent="0.35">
      <c r="A2090" s="6">
        <v>45637</v>
      </c>
      <c r="B2090" t="s">
        <v>1419</v>
      </c>
      <c r="C2090" t="s">
        <v>59</v>
      </c>
      <c r="D2090">
        <v>1</v>
      </c>
      <c r="E2090">
        <v>12</v>
      </c>
      <c r="F2090">
        <v>2</v>
      </c>
      <c r="I2090" t="s">
        <v>47</v>
      </c>
      <c r="J2090" t="s">
        <v>48</v>
      </c>
    </row>
    <row r="2091" spans="1:13" x14ac:dyDescent="0.35">
      <c r="A2091" s="6">
        <v>45637</v>
      </c>
      <c r="B2091" t="s">
        <v>1703</v>
      </c>
      <c r="C2091" t="s">
        <v>53</v>
      </c>
      <c r="D2091">
        <v>4</v>
      </c>
      <c r="E2091">
        <v>15</v>
      </c>
      <c r="F2091">
        <v>2</v>
      </c>
      <c r="I2091" t="s">
        <v>47</v>
      </c>
      <c r="J2091" t="s">
        <v>48</v>
      </c>
    </row>
    <row r="2092" spans="1:13" x14ac:dyDescent="0.35">
      <c r="A2092" s="6">
        <v>45637</v>
      </c>
      <c r="B2092" t="s">
        <v>1899</v>
      </c>
      <c r="C2092" t="s">
        <v>115</v>
      </c>
      <c r="D2092" t="s">
        <v>334</v>
      </c>
      <c r="E2092">
        <v>6</v>
      </c>
      <c r="F2092">
        <v>2</v>
      </c>
      <c r="I2092" t="s">
        <v>47</v>
      </c>
      <c r="J2092" t="s">
        <v>48</v>
      </c>
    </row>
    <row r="2093" spans="1:13" x14ac:dyDescent="0.35">
      <c r="A2093" s="6">
        <v>45637</v>
      </c>
      <c r="B2093" t="s">
        <v>1919</v>
      </c>
      <c r="C2093" t="s">
        <v>53</v>
      </c>
      <c r="D2093">
        <v>5</v>
      </c>
      <c r="E2093">
        <v>23</v>
      </c>
      <c r="F2093">
        <v>3</v>
      </c>
      <c r="I2093" t="s">
        <v>47</v>
      </c>
      <c r="J2093" t="s">
        <v>48</v>
      </c>
    </row>
    <row r="2094" spans="1:13" x14ac:dyDescent="0.35">
      <c r="A2094" s="6">
        <v>45637</v>
      </c>
      <c r="B2094" t="s">
        <v>566</v>
      </c>
      <c r="C2094" t="s">
        <v>53</v>
      </c>
      <c r="D2094">
        <v>6</v>
      </c>
      <c r="E2094">
        <v>28</v>
      </c>
      <c r="F2094">
        <v>2</v>
      </c>
      <c r="I2094" t="s">
        <v>47</v>
      </c>
      <c r="J2094" t="s">
        <v>48</v>
      </c>
    </row>
    <row r="2095" spans="1:13" x14ac:dyDescent="0.35">
      <c r="A2095" s="6">
        <v>45637</v>
      </c>
      <c r="B2095" t="s">
        <v>566</v>
      </c>
      <c r="C2095" t="s">
        <v>53</v>
      </c>
      <c r="D2095">
        <v>6</v>
      </c>
      <c r="E2095">
        <v>28</v>
      </c>
      <c r="F2095">
        <v>2</v>
      </c>
      <c r="I2095" t="s">
        <v>47</v>
      </c>
      <c r="J2095" t="s">
        <v>48</v>
      </c>
    </row>
    <row r="2096" spans="1:13" x14ac:dyDescent="0.35">
      <c r="A2096" s="6">
        <v>45637</v>
      </c>
      <c r="B2096" t="s">
        <v>1920</v>
      </c>
      <c r="C2096" t="s">
        <v>53</v>
      </c>
      <c r="D2096" t="s">
        <v>200</v>
      </c>
      <c r="E2096">
        <v>5</v>
      </c>
      <c r="F2096">
        <v>3</v>
      </c>
      <c r="I2096" t="s">
        <v>47</v>
      </c>
      <c r="J2096" t="s">
        <v>1802</v>
      </c>
    </row>
    <row r="2097" spans="1:13" x14ac:dyDescent="0.35">
      <c r="A2097" s="6">
        <v>45637</v>
      </c>
      <c r="B2097" t="s">
        <v>138</v>
      </c>
      <c r="C2097" t="s">
        <v>53</v>
      </c>
      <c r="D2097" t="s">
        <v>249</v>
      </c>
      <c r="E2097">
        <v>3</v>
      </c>
      <c r="F2097">
        <v>2</v>
      </c>
      <c r="I2097" t="s">
        <v>47</v>
      </c>
      <c r="J2097" t="s">
        <v>48</v>
      </c>
      <c r="M2097" t="s">
        <v>47</v>
      </c>
    </row>
    <row r="2098" spans="1:13" x14ac:dyDescent="0.35">
      <c r="A2098" s="6">
        <v>45637</v>
      </c>
      <c r="B2098" t="s">
        <v>138</v>
      </c>
      <c r="C2098" t="s">
        <v>53</v>
      </c>
      <c r="D2098" t="s">
        <v>249</v>
      </c>
      <c r="E2098">
        <v>3</v>
      </c>
      <c r="F2098">
        <v>2</v>
      </c>
      <c r="I2098" t="s">
        <v>47</v>
      </c>
      <c r="J2098" t="s">
        <v>48</v>
      </c>
      <c r="M2098" t="s">
        <v>47</v>
      </c>
    </row>
    <row r="2099" spans="1:13" x14ac:dyDescent="0.35">
      <c r="A2099" s="6">
        <v>45637</v>
      </c>
      <c r="B2099" t="s">
        <v>1921</v>
      </c>
      <c r="C2099" t="s">
        <v>59</v>
      </c>
      <c r="D2099">
        <v>0</v>
      </c>
      <c r="E2099">
        <v>15</v>
      </c>
      <c r="F2099">
        <v>3</v>
      </c>
      <c r="I2099" t="s">
        <v>47</v>
      </c>
      <c r="J2099" t="s">
        <v>48</v>
      </c>
    </row>
    <row r="2100" spans="1:13" x14ac:dyDescent="0.35">
      <c r="A2100" s="6">
        <v>45637</v>
      </c>
      <c r="B2100" t="s">
        <v>1152</v>
      </c>
      <c r="C2100" t="s">
        <v>59</v>
      </c>
      <c r="D2100" t="s">
        <v>563</v>
      </c>
      <c r="E2100">
        <v>33</v>
      </c>
      <c r="F2100">
        <v>2</v>
      </c>
      <c r="I2100" t="s">
        <v>47</v>
      </c>
      <c r="J2100" t="s">
        <v>48</v>
      </c>
    </row>
    <row r="2101" spans="1:13" x14ac:dyDescent="0.35">
      <c r="A2101" s="6">
        <v>45637</v>
      </c>
      <c r="B2101" t="s">
        <v>155</v>
      </c>
      <c r="C2101" t="s">
        <v>59</v>
      </c>
      <c r="D2101">
        <v>3</v>
      </c>
      <c r="E2101">
        <v>20</v>
      </c>
      <c r="F2101">
        <v>2</v>
      </c>
      <c r="I2101" t="s">
        <v>47</v>
      </c>
      <c r="J2101" t="s">
        <v>48</v>
      </c>
    </row>
    <row r="2102" spans="1:13" x14ac:dyDescent="0.35">
      <c r="A2102" s="6">
        <v>45637</v>
      </c>
      <c r="B2102" t="s">
        <v>155</v>
      </c>
      <c r="C2102" t="s">
        <v>59</v>
      </c>
      <c r="D2102">
        <v>3</v>
      </c>
      <c r="E2102">
        <v>20</v>
      </c>
      <c r="F2102">
        <v>2</v>
      </c>
      <c r="I2102" t="s">
        <v>47</v>
      </c>
      <c r="J2102" t="s">
        <v>48</v>
      </c>
    </row>
    <row r="2103" spans="1:13" x14ac:dyDescent="0.35">
      <c r="A2103" s="6">
        <v>45637</v>
      </c>
      <c r="B2103" t="s">
        <v>155</v>
      </c>
      <c r="C2103" t="s">
        <v>59</v>
      </c>
      <c r="D2103">
        <v>3</v>
      </c>
      <c r="E2103">
        <v>20</v>
      </c>
      <c r="F2103">
        <v>2</v>
      </c>
      <c r="I2103" t="s">
        <v>47</v>
      </c>
      <c r="J2103" t="s">
        <v>48</v>
      </c>
    </row>
    <row r="2104" spans="1:13" x14ac:dyDescent="0.35">
      <c r="A2104" s="6">
        <v>45637</v>
      </c>
      <c r="B2104" t="s">
        <v>1922</v>
      </c>
      <c r="C2104" t="s">
        <v>115</v>
      </c>
      <c r="D2104" t="s">
        <v>353</v>
      </c>
      <c r="E2104">
        <v>13</v>
      </c>
      <c r="F2104">
        <v>7</v>
      </c>
      <c r="I2104" t="s">
        <v>47</v>
      </c>
      <c r="J2104" t="s">
        <v>48</v>
      </c>
    </row>
    <row r="2105" spans="1:13" x14ac:dyDescent="0.35">
      <c r="A2105" s="6">
        <v>45637</v>
      </c>
      <c r="B2105" t="s">
        <v>1923</v>
      </c>
      <c r="C2105" t="s">
        <v>53</v>
      </c>
      <c r="D2105" t="s">
        <v>1247</v>
      </c>
      <c r="E2105">
        <v>8</v>
      </c>
      <c r="F2105">
        <v>4</v>
      </c>
      <c r="I2105" t="s">
        <v>47</v>
      </c>
      <c r="J2105" t="s">
        <v>48</v>
      </c>
      <c r="K2105" t="s">
        <v>47</v>
      </c>
      <c r="M2105" t="s">
        <v>47</v>
      </c>
    </row>
    <row r="2106" spans="1:13" x14ac:dyDescent="0.35">
      <c r="A2106" s="6">
        <v>45637</v>
      </c>
      <c r="B2106" t="s">
        <v>1924</v>
      </c>
      <c r="C2106" t="s">
        <v>55</v>
      </c>
      <c r="D2106" t="s">
        <v>62</v>
      </c>
      <c r="E2106">
        <v>20</v>
      </c>
      <c r="F2106">
        <v>2</v>
      </c>
      <c r="I2106" t="s">
        <v>47</v>
      </c>
      <c r="J2106" t="s">
        <v>48</v>
      </c>
    </row>
    <row r="2107" spans="1:13" x14ac:dyDescent="0.35">
      <c r="A2107" s="6">
        <v>45637</v>
      </c>
      <c r="B2107" t="s">
        <v>1924</v>
      </c>
      <c r="C2107" t="s">
        <v>55</v>
      </c>
      <c r="D2107" t="s">
        <v>62</v>
      </c>
      <c r="E2107">
        <v>20</v>
      </c>
      <c r="F2107">
        <v>2</v>
      </c>
      <c r="I2107" t="s">
        <v>47</v>
      </c>
      <c r="J2107" t="s">
        <v>48</v>
      </c>
    </row>
    <row r="2108" spans="1:13" x14ac:dyDescent="0.35">
      <c r="A2108" s="6">
        <v>45637</v>
      </c>
      <c r="B2108" t="s">
        <v>1925</v>
      </c>
      <c r="C2108" t="s">
        <v>53</v>
      </c>
      <c r="E2108">
        <v>6</v>
      </c>
      <c r="F2108">
        <v>3</v>
      </c>
      <c r="I2108" t="s">
        <v>47</v>
      </c>
      <c r="J2108" t="s">
        <v>48</v>
      </c>
    </row>
    <row r="2109" spans="1:13" x14ac:dyDescent="0.35">
      <c r="A2109" s="6">
        <v>45637</v>
      </c>
      <c r="B2109" t="s">
        <v>891</v>
      </c>
      <c r="C2109" t="s">
        <v>115</v>
      </c>
      <c r="D2109" t="s">
        <v>311</v>
      </c>
      <c r="E2109">
        <v>12</v>
      </c>
      <c r="F2109">
        <v>4</v>
      </c>
      <c r="I2109" t="s">
        <v>47</v>
      </c>
      <c r="J2109" t="s">
        <v>48</v>
      </c>
    </row>
    <row r="2110" spans="1:13" x14ac:dyDescent="0.35">
      <c r="A2110" s="6">
        <v>45637</v>
      </c>
      <c r="B2110" t="s">
        <v>1926</v>
      </c>
      <c r="C2110" t="s">
        <v>64</v>
      </c>
      <c r="D2110" t="s">
        <v>585</v>
      </c>
      <c r="E2110">
        <v>20</v>
      </c>
      <c r="F2110">
        <v>4</v>
      </c>
      <c r="I2110" t="s">
        <v>47</v>
      </c>
      <c r="J2110" t="s">
        <v>48</v>
      </c>
      <c r="M2110" t="s">
        <v>47</v>
      </c>
    </row>
    <row r="2111" spans="1:13" x14ac:dyDescent="0.35">
      <c r="A2111" s="6">
        <v>45637</v>
      </c>
      <c r="B2111" t="s">
        <v>1215</v>
      </c>
      <c r="C2111" t="s">
        <v>115</v>
      </c>
      <c r="D2111" t="s">
        <v>353</v>
      </c>
      <c r="E2111">
        <v>12</v>
      </c>
      <c r="F2111">
        <v>2</v>
      </c>
      <c r="I2111" t="s">
        <v>47</v>
      </c>
      <c r="J2111" t="s">
        <v>1854</v>
      </c>
    </row>
    <row r="2112" spans="1:13" x14ac:dyDescent="0.35">
      <c r="A2112" s="6">
        <v>45637</v>
      </c>
      <c r="B2112" t="s">
        <v>1564</v>
      </c>
      <c r="C2112" t="s">
        <v>53</v>
      </c>
      <c r="D2112">
        <v>4</v>
      </c>
      <c r="E2112">
        <v>17</v>
      </c>
      <c r="F2112">
        <v>2</v>
      </c>
      <c r="I2112" t="s">
        <v>47</v>
      </c>
      <c r="J2112" t="s">
        <v>48</v>
      </c>
      <c r="M2112" t="s">
        <v>47</v>
      </c>
    </row>
    <row r="2113" spans="1:13" x14ac:dyDescent="0.35">
      <c r="A2113" s="6">
        <v>45637</v>
      </c>
      <c r="B2113" t="s">
        <v>1927</v>
      </c>
      <c r="C2113" t="s">
        <v>115</v>
      </c>
      <c r="D2113">
        <v>9</v>
      </c>
      <c r="E2113">
        <v>10</v>
      </c>
      <c r="F2113">
        <v>4</v>
      </c>
      <c r="I2113" t="s">
        <v>47</v>
      </c>
    </row>
    <row r="2114" spans="1:13" x14ac:dyDescent="0.35">
      <c r="A2114" s="6">
        <v>45637</v>
      </c>
      <c r="B2114" t="s">
        <v>45</v>
      </c>
      <c r="C2114" t="s">
        <v>53</v>
      </c>
      <c r="D2114">
        <v>3</v>
      </c>
      <c r="E2114">
        <v>22</v>
      </c>
      <c r="F2114">
        <v>2</v>
      </c>
      <c r="I2114" t="s">
        <v>47</v>
      </c>
      <c r="J2114" t="s">
        <v>48</v>
      </c>
      <c r="M2114" t="s">
        <v>47</v>
      </c>
    </row>
    <row r="2115" spans="1:13" x14ac:dyDescent="0.35">
      <c r="A2115" s="6">
        <v>45637</v>
      </c>
      <c r="B2115" t="s">
        <v>1928</v>
      </c>
      <c r="C2115" t="s">
        <v>115</v>
      </c>
      <c r="D2115" t="s">
        <v>334</v>
      </c>
      <c r="E2115">
        <v>7</v>
      </c>
      <c r="F2115">
        <v>2</v>
      </c>
      <c r="I2115" t="s">
        <v>47</v>
      </c>
      <c r="J2115" t="s">
        <v>48</v>
      </c>
    </row>
    <row r="2116" spans="1:13" x14ac:dyDescent="0.35">
      <c r="A2116" s="6">
        <v>45637</v>
      </c>
      <c r="B2116" t="s">
        <v>154</v>
      </c>
      <c r="C2116" t="s">
        <v>59</v>
      </c>
      <c r="D2116">
        <v>3</v>
      </c>
      <c r="E2116">
        <v>19</v>
      </c>
      <c r="F2116">
        <v>2</v>
      </c>
      <c r="I2116" t="s">
        <v>47</v>
      </c>
      <c r="J2116" t="s">
        <v>1802</v>
      </c>
      <c r="M2116" t="s">
        <v>47</v>
      </c>
    </row>
    <row r="2117" spans="1:13" x14ac:dyDescent="0.35">
      <c r="A2117" s="6">
        <v>45637</v>
      </c>
      <c r="B2117" t="s">
        <v>154</v>
      </c>
      <c r="C2117" t="s">
        <v>59</v>
      </c>
      <c r="D2117">
        <v>3</v>
      </c>
      <c r="E2117">
        <v>19</v>
      </c>
      <c r="F2117">
        <v>2</v>
      </c>
      <c r="I2117" t="s">
        <v>47</v>
      </c>
      <c r="J2117" t="s">
        <v>1802</v>
      </c>
      <c r="M2117" t="s">
        <v>47</v>
      </c>
    </row>
    <row r="2118" spans="1:13" x14ac:dyDescent="0.35">
      <c r="A2118" s="6">
        <v>45637</v>
      </c>
      <c r="B2118" t="s">
        <v>1929</v>
      </c>
      <c r="C2118" t="s">
        <v>55</v>
      </c>
      <c r="D2118" t="s">
        <v>978</v>
      </c>
      <c r="E2118">
        <v>28</v>
      </c>
      <c r="F2118">
        <v>2</v>
      </c>
      <c r="I2118" t="s">
        <v>47</v>
      </c>
      <c r="J2118" t="s">
        <v>48</v>
      </c>
    </row>
    <row r="2119" spans="1:13" x14ac:dyDescent="0.35">
      <c r="A2119" s="6">
        <v>45637</v>
      </c>
      <c r="B2119" t="s">
        <v>1930</v>
      </c>
      <c r="C2119" t="s">
        <v>1266</v>
      </c>
      <c r="D2119" t="s">
        <v>1931</v>
      </c>
      <c r="E2119">
        <v>9</v>
      </c>
      <c r="F2119">
        <v>1</v>
      </c>
      <c r="I2119" t="s">
        <v>47</v>
      </c>
      <c r="J2119" t="s">
        <v>48</v>
      </c>
    </row>
    <row r="2120" spans="1:13" x14ac:dyDescent="0.35">
      <c r="A2120" s="6">
        <v>45637</v>
      </c>
      <c r="B2120" t="s">
        <v>1932</v>
      </c>
      <c r="C2120" t="s">
        <v>1266</v>
      </c>
      <c r="D2120" t="s">
        <v>1933</v>
      </c>
      <c r="E2120">
        <v>2</v>
      </c>
      <c r="F2120">
        <v>3</v>
      </c>
      <c r="I2120" t="s">
        <v>47</v>
      </c>
      <c r="J2120" t="s">
        <v>48</v>
      </c>
      <c r="M2120" t="s">
        <v>47</v>
      </c>
    </row>
    <row r="2121" spans="1:13" x14ac:dyDescent="0.35">
      <c r="A2121" s="6">
        <v>45637</v>
      </c>
      <c r="B2121" t="s">
        <v>1934</v>
      </c>
      <c r="C2121" t="s">
        <v>64</v>
      </c>
      <c r="D2121" t="s">
        <v>585</v>
      </c>
      <c r="E2121">
        <v>20</v>
      </c>
      <c r="F2121">
        <v>2</v>
      </c>
      <c r="I2121" t="s">
        <v>47</v>
      </c>
      <c r="J2121" t="s">
        <v>48</v>
      </c>
      <c r="M2121" t="s">
        <v>47</v>
      </c>
    </row>
    <row r="2122" spans="1:13" x14ac:dyDescent="0.35">
      <c r="A2122" s="6">
        <v>45637</v>
      </c>
      <c r="B2122" t="s">
        <v>1935</v>
      </c>
      <c r="C2122" t="s">
        <v>53</v>
      </c>
      <c r="D2122" t="s">
        <v>737</v>
      </c>
      <c r="E2122">
        <v>4</v>
      </c>
      <c r="F2122">
        <v>4</v>
      </c>
      <c r="I2122" t="s">
        <v>47</v>
      </c>
    </row>
    <row r="2123" spans="1:13" x14ac:dyDescent="0.35">
      <c r="A2123" s="6">
        <v>45637</v>
      </c>
      <c r="B2123" t="s">
        <v>1265</v>
      </c>
      <c r="C2123" t="s">
        <v>53</v>
      </c>
      <c r="D2123">
        <v>4</v>
      </c>
      <c r="E2123">
        <v>3</v>
      </c>
      <c r="F2123">
        <v>2</v>
      </c>
      <c r="I2123" t="s">
        <v>47</v>
      </c>
      <c r="J2123" t="s">
        <v>48</v>
      </c>
      <c r="M2123" t="s">
        <v>47</v>
      </c>
    </row>
    <row r="2124" spans="1:13" x14ac:dyDescent="0.35">
      <c r="A2124" s="6">
        <v>45637</v>
      </c>
      <c r="B2124" t="s">
        <v>1630</v>
      </c>
      <c r="C2124" t="s">
        <v>115</v>
      </c>
      <c r="D2124" t="s">
        <v>204</v>
      </c>
      <c r="E2124">
        <v>10</v>
      </c>
      <c r="F2124">
        <v>5</v>
      </c>
      <c r="I2124" t="s">
        <v>47</v>
      </c>
      <c r="J2124" t="s">
        <v>1802</v>
      </c>
      <c r="M2124" t="s">
        <v>47</v>
      </c>
    </row>
    <row r="2125" spans="1:13" x14ac:dyDescent="0.35">
      <c r="A2125" s="6">
        <v>45637</v>
      </c>
      <c r="B2125" t="s">
        <v>1936</v>
      </c>
      <c r="C2125" t="s">
        <v>64</v>
      </c>
      <c r="D2125" t="s">
        <v>564</v>
      </c>
      <c r="E2125">
        <v>8</v>
      </c>
      <c r="F2125">
        <v>3</v>
      </c>
      <c r="I2125" t="s">
        <v>47</v>
      </c>
      <c r="J2125" t="s">
        <v>48</v>
      </c>
      <c r="M2125" t="s">
        <v>47</v>
      </c>
    </row>
    <row r="2126" spans="1:13" x14ac:dyDescent="0.35">
      <c r="A2126" s="6">
        <v>45637</v>
      </c>
      <c r="B2126" t="s">
        <v>1659</v>
      </c>
      <c r="C2126" t="s">
        <v>121</v>
      </c>
      <c r="D2126" t="s">
        <v>406</v>
      </c>
      <c r="E2126">
        <v>20</v>
      </c>
      <c r="F2126">
        <v>2</v>
      </c>
      <c r="I2126" t="s">
        <v>47</v>
      </c>
      <c r="J2126" t="s">
        <v>48</v>
      </c>
    </row>
    <row r="2127" spans="1:13" x14ac:dyDescent="0.35">
      <c r="A2127" s="6">
        <v>45637</v>
      </c>
      <c r="B2127" t="s">
        <v>1659</v>
      </c>
      <c r="C2127" t="s">
        <v>121</v>
      </c>
      <c r="D2127" t="s">
        <v>406</v>
      </c>
      <c r="E2127">
        <v>20</v>
      </c>
      <c r="F2127">
        <v>2</v>
      </c>
      <c r="I2127" t="s">
        <v>47</v>
      </c>
      <c r="J2127" t="s">
        <v>48</v>
      </c>
    </row>
    <row r="2128" spans="1:13" x14ac:dyDescent="0.35">
      <c r="A2128" s="6">
        <v>45637</v>
      </c>
      <c r="B2128" t="s">
        <v>1659</v>
      </c>
      <c r="C2128" t="s">
        <v>121</v>
      </c>
      <c r="D2128" t="s">
        <v>406</v>
      </c>
      <c r="E2128">
        <v>20</v>
      </c>
      <c r="F2128">
        <v>2</v>
      </c>
      <c r="I2128" t="s">
        <v>47</v>
      </c>
      <c r="J2128" t="s">
        <v>48</v>
      </c>
    </row>
    <row r="2129" spans="1:13" x14ac:dyDescent="0.35">
      <c r="A2129" s="6">
        <v>45637</v>
      </c>
      <c r="B2129" t="s">
        <v>1659</v>
      </c>
      <c r="C2129" t="s">
        <v>121</v>
      </c>
      <c r="D2129" t="s">
        <v>406</v>
      </c>
      <c r="E2129">
        <v>20</v>
      </c>
      <c r="F2129">
        <v>2</v>
      </c>
      <c r="I2129" t="s">
        <v>47</v>
      </c>
      <c r="J2129" t="s">
        <v>48</v>
      </c>
    </row>
    <row r="2130" spans="1:13" x14ac:dyDescent="0.35">
      <c r="A2130" s="6">
        <v>45637</v>
      </c>
      <c r="B2130" t="s">
        <v>1659</v>
      </c>
      <c r="C2130" t="s">
        <v>121</v>
      </c>
      <c r="D2130" t="s">
        <v>406</v>
      </c>
      <c r="E2130">
        <v>20</v>
      </c>
      <c r="F2130">
        <v>2</v>
      </c>
      <c r="I2130" t="s">
        <v>47</v>
      </c>
      <c r="J2130" t="s">
        <v>48</v>
      </c>
    </row>
    <row r="2131" spans="1:13" x14ac:dyDescent="0.35">
      <c r="A2131" s="6">
        <v>45637</v>
      </c>
      <c r="B2131" t="s">
        <v>1180</v>
      </c>
      <c r="C2131" t="s">
        <v>121</v>
      </c>
      <c r="D2131" t="s">
        <v>406</v>
      </c>
      <c r="E2131">
        <v>21</v>
      </c>
      <c r="F2131">
        <v>3</v>
      </c>
      <c r="I2131" t="s">
        <v>47</v>
      </c>
      <c r="J2131" t="s">
        <v>48</v>
      </c>
    </row>
    <row r="2132" spans="1:13" x14ac:dyDescent="0.35">
      <c r="A2132" s="6">
        <v>45637</v>
      </c>
      <c r="B2132" t="s">
        <v>1180</v>
      </c>
      <c r="C2132" t="s">
        <v>121</v>
      </c>
      <c r="D2132" t="s">
        <v>406</v>
      </c>
      <c r="E2132">
        <v>21</v>
      </c>
      <c r="F2132">
        <v>3</v>
      </c>
      <c r="I2132" t="s">
        <v>47</v>
      </c>
      <c r="J2132" t="s">
        <v>48</v>
      </c>
    </row>
    <row r="2133" spans="1:13" x14ac:dyDescent="0.35">
      <c r="A2133" s="6">
        <v>45637</v>
      </c>
      <c r="B2133" t="s">
        <v>1755</v>
      </c>
      <c r="C2133" t="s">
        <v>115</v>
      </c>
      <c r="D2133">
        <v>9</v>
      </c>
      <c r="E2133">
        <v>18</v>
      </c>
      <c r="F2133">
        <v>2</v>
      </c>
      <c r="I2133" t="s">
        <v>47</v>
      </c>
      <c r="J2133" t="s">
        <v>48</v>
      </c>
    </row>
    <row r="2134" spans="1:13" x14ac:dyDescent="0.35">
      <c r="A2134" s="6">
        <v>45637</v>
      </c>
      <c r="B2134" t="s">
        <v>1755</v>
      </c>
      <c r="C2134" t="s">
        <v>115</v>
      </c>
      <c r="D2134">
        <v>9</v>
      </c>
      <c r="E2134">
        <v>18</v>
      </c>
      <c r="F2134">
        <v>2</v>
      </c>
      <c r="I2134" t="s">
        <v>47</v>
      </c>
      <c r="J2134" t="s">
        <v>48</v>
      </c>
    </row>
    <row r="2135" spans="1:13" x14ac:dyDescent="0.35">
      <c r="A2135" s="6">
        <v>45637</v>
      </c>
      <c r="B2135" t="s">
        <v>1937</v>
      </c>
      <c r="C2135" t="s">
        <v>59</v>
      </c>
      <c r="D2135" t="s">
        <v>183</v>
      </c>
      <c r="E2135">
        <v>6</v>
      </c>
      <c r="F2135">
        <v>5</v>
      </c>
      <c r="I2135" t="s">
        <v>47</v>
      </c>
      <c r="J2135" t="s">
        <v>48</v>
      </c>
    </row>
    <row r="2136" spans="1:13" x14ac:dyDescent="0.35">
      <c r="A2136" s="6">
        <v>45637</v>
      </c>
      <c r="B2136" t="s">
        <v>1938</v>
      </c>
      <c r="C2136" t="s">
        <v>64</v>
      </c>
      <c r="D2136" t="s">
        <v>585</v>
      </c>
      <c r="E2136">
        <v>15</v>
      </c>
      <c r="F2136">
        <v>5</v>
      </c>
      <c r="I2136" t="s">
        <v>47</v>
      </c>
      <c r="M2136" t="s">
        <v>47</v>
      </c>
    </row>
    <row r="2137" spans="1:13" x14ac:dyDescent="0.35">
      <c r="A2137" s="6">
        <v>45637</v>
      </c>
      <c r="B2137" t="s">
        <v>1526</v>
      </c>
      <c r="C2137" t="s">
        <v>74</v>
      </c>
      <c r="D2137">
        <v>10</v>
      </c>
      <c r="E2137">
        <v>16</v>
      </c>
      <c r="F2137">
        <v>4</v>
      </c>
      <c r="I2137" t="s">
        <v>47</v>
      </c>
      <c r="J2137" t="s">
        <v>48</v>
      </c>
    </row>
    <row r="2138" spans="1:13" x14ac:dyDescent="0.35">
      <c r="A2138" s="6">
        <v>45637</v>
      </c>
      <c r="B2138" t="s">
        <v>82</v>
      </c>
      <c r="C2138" t="s">
        <v>74</v>
      </c>
      <c r="D2138">
        <v>10</v>
      </c>
      <c r="E2138">
        <v>30</v>
      </c>
      <c r="F2138">
        <v>2</v>
      </c>
      <c r="I2138" t="s">
        <v>47</v>
      </c>
      <c r="J2138" t="s">
        <v>48</v>
      </c>
    </row>
    <row r="2139" spans="1:13" x14ac:dyDescent="0.35">
      <c r="A2139" s="6">
        <v>45637</v>
      </c>
      <c r="B2139" t="s">
        <v>82</v>
      </c>
      <c r="C2139" t="s">
        <v>74</v>
      </c>
      <c r="D2139">
        <v>10</v>
      </c>
      <c r="E2139">
        <v>30</v>
      </c>
      <c r="F2139">
        <v>2</v>
      </c>
      <c r="I2139" t="s">
        <v>47</v>
      </c>
      <c r="J2139" t="s">
        <v>48</v>
      </c>
    </row>
    <row r="2140" spans="1:13" x14ac:dyDescent="0.35">
      <c r="A2140" s="6">
        <v>45637</v>
      </c>
      <c r="B2140" t="s">
        <v>1939</v>
      </c>
      <c r="C2140" t="s">
        <v>74</v>
      </c>
      <c r="D2140" t="s">
        <v>129</v>
      </c>
      <c r="E2140">
        <v>25</v>
      </c>
      <c r="F2140">
        <v>5</v>
      </c>
      <c r="I2140" t="s">
        <v>47</v>
      </c>
      <c r="J2140" t="s">
        <v>48</v>
      </c>
    </row>
    <row r="2141" spans="1:13" x14ac:dyDescent="0.35">
      <c r="A2141" s="6">
        <v>45637</v>
      </c>
      <c r="B2141" t="s">
        <v>1939</v>
      </c>
      <c r="C2141" t="s">
        <v>74</v>
      </c>
      <c r="D2141" t="s">
        <v>129</v>
      </c>
      <c r="E2141">
        <v>25</v>
      </c>
      <c r="F2141">
        <v>5</v>
      </c>
      <c r="I2141" t="s">
        <v>47</v>
      </c>
      <c r="J2141" t="s">
        <v>48</v>
      </c>
    </row>
    <row r="2142" spans="1:13" x14ac:dyDescent="0.35">
      <c r="A2142" s="6">
        <v>45637</v>
      </c>
      <c r="B2142" t="s">
        <v>1939</v>
      </c>
      <c r="C2142" t="s">
        <v>74</v>
      </c>
      <c r="D2142" t="s">
        <v>129</v>
      </c>
      <c r="E2142">
        <v>25</v>
      </c>
      <c r="F2142">
        <v>5</v>
      </c>
      <c r="I2142" t="s">
        <v>47</v>
      </c>
      <c r="J2142" t="s">
        <v>48</v>
      </c>
    </row>
    <row r="2143" spans="1:13" x14ac:dyDescent="0.35">
      <c r="A2143" s="6">
        <v>45637</v>
      </c>
      <c r="B2143" t="s">
        <v>1939</v>
      </c>
      <c r="C2143" t="s">
        <v>74</v>
      </c>
      <c r="D2143" t="s">
        <v>129</v>
      </c>
      <c r="E2143">
        <v>25</v>
      </c>
      <c r="F2143">
        <v>5</v>
      </c>
      <c r="I2143" t="s">
        <v>47</v>
      </c>
      <c r="J2143" t="s">
        <v>48</v>
      </c>
    </row>
    <row r="2144" spans="1:13" x14ac:dyDescent="0.35">
      <c r="A2144" s="6">
        <v>45637</v>
      </c>
      <c r="B2144" t="s">
        <v>1939</v>
      </c>
      <c r="C2144" t="s">
        <v>74</v>
      </c>
      <c r="D2144" t="s">
        <v>129</v>
      </c>
      <c r="E2144">
        <v>25</v>
      </c>
      <c r="F2144">
        <v>5</v>
      </c>
      <c r="I2144" t="s">
        <v>47</v>
      </c>
      <c r="J2144" t="s">
        <v>48</v>
      </c>
    </row>
    <row r="2145" spans="1:13" x14ac:dyDescent="0.35">
      <c r="A2145" s="6">
        <v>45637</v>
      </c>
      <c r="B2145" t="s">
        <v>1940</v>
      </c>
      <c r="C2145" t="s">
        <v>55</v>
      </c>
      <c r="D2145" t="s">
        <v>573</v>
      </c>
      <c r="E2145">
        <v>5</v>
      </c>
      <c r="F2145">
        <v>1</v>
      </c>
      <c r="I2145" t="s">
        <v>47</v>
      </c>
      <c r="J2145" t="s">
        <v>48</v>
      </c>
      <c r="M2145" t="s">
        <v>47</v>
      </c>
    </row>
    <row r="2146" spans="1:13" x14ac:dyDescent="0.35">
      <c r="A2146" s="6">
        <v>45637</v>
      </c>
      <c r="B2146" t="s">
        <v>1981</v>
      </c>
      <c r="C2146" t="s">
        <v>59</v>
      </c>
      <c r="D2146" t="s">
        <v>406</v>
      </c>
      <c r="E2146">
        <v>20</v>
      </c>
      <c r="F2146">
        <v>2</v>
      </c>
      <c r="I2146" t="s">
        <v>47</v>
      </c>
      <c r="J2146" t="s">
        <v>48</v>
      </c>
    </row>
    <row r="2147" spans="1:13" x14ac:dyDescent="0.35">
      <c r="A2147" s="6">
        <v>45637</v>
      </c>
      <c r="B2147" t="s">
        <v>1981</v>
      </c>
      <c r="C2147" t="s">
        <v>59</v>
      </c>
      <c r="D2147" t="s">
        <v>406</v>
      </c>
      <c r="E2147">
        <v>20</v>
      </c>
      <c r="F2147">
        <v>2</v>
      </c>
      <c r="I2147" t="s">
        <v>47</v>
      </c>
      <c r="J2147" t="s">
        <v>48</v>
      </c>
    </row>
    <row r="2148" spans="1:13" x14ac:dyDescent="0.35">
      <c r="A2148" s="6">
        <v>45637</v>
      </c>
      <c r="B2148" t="s">
        <v>1981</v>
      </c>
      <c r="C2148" t="s">
        <v>59</v>
      </c>
      <c r="D2148" t="s">
        <v>406</v>
      </c>
      <c r="E2148">
        <v>20</v>
      </c>
      <c r="F2148">
        <v>2</v>
      </c>
      <c r="I2148" t="s">
        <v>47</v>
      </c>
      <c r="J2148" t="s">
        <v>48</v>
      </c>
    </row>
    <row r="2149" spans="1:13" x14ac:dyDescent="0.35">
      <c r="A2149" s="6">
        <v>45637</v>
      </c>
      <c r="B2149" t="s">
        <v>1981</v>
      </c>
      <c r="C2149" t="s">
        <v>59</v>
      </c>
      <c r="D2149" t="s">
        <v>406</v>
      </c>
      <c r="E2149">
        <v>20</v>
      </c>
      <c r="F2149">
        <v>2</v>
      </c>
      <c r="I2149" t="s">
        <v>47</v>
      </c>
      <c r="J2149" t="s">
        <v>48</v>
      </c>
    </row>
    <row r="2150" spans="1:13" x14ac:dyDescent="0.35">
      <c r="A2150" s="6">
        <v>45637</v>
      </c>
      <c r="B2150" t="s">
        <v>1889</v>
      </c>
      <c r="C2150" t="s">
        <v>55</v>
      </c>
      <c r="D2150" t="s">
        <v>573</v>
      </c>
      <c r="E2150">
        <v>7</v>
      </c>
      <c r="F2150">
        <v>2</v>
      </c>
      <c r="I2150" t="s">
        <v>47</v>
      </c>
      <c r="J2150" t="s">
        <v>48</v>
      </c>
    </row>
    <row r="2151" spans="1:13" x14ac:dyDescent="0.35">
      <c r="A2151" s="6">
        <v>45637</v>
      </c>
      <c r="B2151" t="s">
        <v>82</v>
      </c>
      <c r="C2151" t="s">
        <v>74</v>
      </c>
      <c r="D2151" t="s">
        <v>129</v>
      </c>
      <c r="E2151">
        <v>30</v>
      </c>
      <c r="F2151">
        <v>2</v>
      </c>
      <c r="I2151" t="s">
        <v>47</v>
      </c>
      <c r="J2151" t="s">
        <v>48</v>
      </c>
    </row>
    <row r="2152" spans="1:13" x14ac:dyDescent="0.35">
      <c r="A2152" s="6">
        <v>45637</v>
      </c>
      <c r="B2152" t="s">
        <v>82</v>
      </c>
      <c r="C2152" t="s">
        <v>74</v>
      </c>
      <c r="D2152" t="s">
        <v>129</v>
      </c>
      <c r="E2152">
        <v>30</v>
      </c>
      <c r="F2152">
        <v>2</v>
      </c>
      <c r="I2152" t="s">
        <v>47</v>
      </c>
      <c r="J2152" t="s">
        <v>48</v>
      </c>
    </row>
    <row r="2153" spans="1:13" x14ac:dyDescent="0.35">
      <c r="A2153" s="6">
        <v>45637</v>
      </c>
      <c r="B2153" t="s">
        <v>962</v>
      </c>
      <c r="C2153" t="s">
        <v>115</v>
      </c>
      <c r="D2153">
        <v>9</v>
      </c>
      <c r="E2153">
        <v>21</v>
      </c>
      <c r="F2153">
        <v>2</v>
      </c>
      <c r="I2153" t="s">
        <v>47</v>
      </c>
      <c r="J2153" t="s">
        <v>48</v>
      </c>
    </row>
    <row r="2154" spans="1:13" x14ac:dyDescent="0.35">
      <c r="A2154" s="6">
        <v>45637</v>
      </c>
      <c r="B2154" t="s">
        <v>1989</v>
      </c>
      <c r="C2154" t="s">
        <v>53</v>
      </c>
      <c r="D2154">
        <v>5</v>
      </c>
      <c r="E2154">
        <v>25</v>
      </c>
      <c r="F2154">
        <v>2</v>
      </c>
      <c r="I2154" t="s">
        <v>47</v>
      </c>
      <c r="J2154" t="s">
        <v>48</v>
      </c>
    </row>
    <row r="2155" spans="1:13" x14ac:dyDescent="0.35">
      <c r="A2155" s="6">
        <v>45637</v>
      </c>
      <c r="B2155" t="s">
        <v>1989</v>
      </c>
      <c r="C2155" t="s">
        <v>53</v>
      </c>
      <c r="D2155">
        <v>5</v>
      </c>
      <c r="E2155">
        <v>25</v>
      </c>
      <c r="F2155">
        <v>2</v>
      </c>
      <c r="I2155" t="s">
        <v>47</v>
      </c>
      <c r="J2155" t="s">
        <v>48</v>
      </c>
    </row>
    <row r="2156" spans="1:13" x14ac:dyDescent="0.35">
      <c r="A2156" s="6">
        <v>45638</v>
      </c>
      <c r="B2156" t="s">
        <v>58</v>
      </c>
      <c r="C2156" t="s">
        <v>59</v>
      </c>
      <c r="D2156">
        <v>2</v>
      </c>
      <c r="E2156">
        <v>24</v>
      </c>
      <c r="F2156">
        <v>2</v>
      </c>
      <c r="G2156" t="s">
        <v>1725</v>
      </c>
      <c r="L2156" t="s">
        <v>47</v>
      </c>
      <c r="M2156" t="s">
        <v>47</v>
      </c>
    </row>
    <row r="2157" spans="1:13" x14ac:dyDescent="0.35">
      <c r="A2157" s="6">
        <v>45638</v>
      </c>
      <c r="B2157" t="s">
        <v>1564</v>
      </c>
      <c r="C2157" t="s">
        <v>53</v>
      </c>
      <c r="D2157">
        <v>3</v>
      </c>
      <c r="E2157">
        <v>19</v>
      </c>
      <c r="F2157">
        <v>2</v>
      </c>
      <c r="G2157" t="s">
        <v>827</v>
      </c>
      <c r="L2157" t="s">
        <v>47</v>
      </c>
      <c r="M2157" t="s">
        <v>47</v>
      </c>
    </row>
    <row r="2158" spans="1:13" x14ac:dyDescent="0.35">
      <c r="A2158" s="6">
        <v>45638</v>
      </c>
      <c r="B2158" t="s">
        <v>1564</v>
      </c>
      <c r="C2158" t="s">
        <v>53</v>
      </c>
      <c r="D2158">
        <v>3</v>
      </c>
      <c r="E2158">
        <v>19</v>
      </c>
      <c r="F2158">
        <v>2</v>
      </c>
      <c r="G2158" t="s">
        <v>827</v>
      </c>
      <c r="L2158" t="s">
        <v>47</v>
      </c>
      <c r="M2158" t="s">
        <v>47</v>
      </c>
    </row>
    <row r="2159" spans="1:13" x14ac:dyDescent="0.35">
      <c r="A2159" s="6">
        <v>45638</v>
      </c>
      <c r="B2159" t="s">
        <v>1337</v>
      </c>
      <c r="C2159" t="s">
        <v>59</v>
      </c>
      <c r="D2159" t="s">
        <v>200</v>
      </c>
      <c r="E2159">
        <v>12</v>
      </c>
      <c r="F2159">
        <v>2</v>
      </c>
      <c r="G2159" t="s">
        <v>828</v>
      </c>
      <c r="K2159" t="s">
        <v>47</v>
      </c>
      <c r="L2159" t="s">
        <v>47</v>
      </c>
      <c r="M2159" t="s">
        <v>47</v>
      </c>
    </row>
    <row r="2160" spans="1:13" x14ac:dyDescent="0.35">
      <c r="A2160" s="6">
        <v>45638</v>
      </c>
      <c r="B2160" t="s">
        <v>1337</v>
      </c>
      <c r="C2160" t="s">
        <v>59</v>
      </c>
      <c r="D2160" t="s">
        <v>200</v>
      </c>
      <c r="E2160">
        <v>12</v>
      </c>
      <c r="F2160">
        <v>2</v>
      </c>
      <c r="G2160" t="s">
        <v>828</v>
      </c>
      <c r="K2160" t="s">
        <v>47</v>
      </c>
      <c r="L2160" t="s">
        <v>47</v>
      </c>
      <c r="M2160" t="s">
        <v>47</v>
      </c>
    </row>
    <row r="2161" spans="1:13" x14ac:dyDescent="0.35">
      <c r="A2161" s="6">
        <v>45638</v>
      </c>
      <c r="B2161" t="s">
        <v>1750</v>
      </c>
      <c r="C2161" t="s">
        <v>115</v>
      </c>
      <c r="D2161" t="s">
        <v>149</v>
      </c>
      <c r="E2161">
        <v>20</v>
      </c>
      <c r="F2161">
        <v>2</v>
      </c>
      <c r="G2161" t="s">
        <v>1720</v>
      </c>
    </row>
    <row r="2162" spans="1:13" x14ac:dyDescent="0.35">
      <c r="A2162" s="6">
        <v>45638</v>
      </c>
      <c r="B2162" t="s">
        <v>213</v>
      </c>
      <c r="C2162" t="s">
        <v>284</v>
      </c>
      <c r="D2162">
        <v>3</v>
      </c>
      <c r="E2162">
        <v>15</v>
      </c>
      <c r="F2162">
        <v>2</v>
      </c>
      <c r="G2162" t="s">
        <v>827</v>
      </c>
      <c r="L2162" t="s">
        <v>47</v>
      </c>
      <c r="M2162" t="s">
        <v>47</v>
      </c>
    </row>
    <row r="2163" spans="1:13" x14ac:dyDescent="0.35">
      <c r="A2163" s="6">
        <v>45638</v>
      </c>
      <c r="B2163" t="s">
        <v>213</v>
      </c>
      <c r="C2163" t="s">
        <v>284</v>
      </c>
      <c r="D2163">
        <v>3</v>
      </c>
      <c r="E2163">
        <v>15</v>
      </c>
      <c r="F2163">
        <v>2</v>
      </c>
      <c r="G2163" t="s">
        <v>827</v>
      </c>
      <c r="L2163" t="s">
        <v>47</v>
      </c>
      <c r="M2163" t="s">
        <v>47</v>
      </c>
    </row>
    <row r="2164" spans="1:13" x14ac:dyDescent="0.35">
      <c r="A2164" s="6">
        <v>45638</v>
      </c>
      <c r="B2164" t="s">
        <v>1745</v>
      </c>
      <c r="C2164" t="s">
        <v>115</v>
      </c>
      <c r="D2164">
        <v>9</v>
      </c>
      <c r="E2164">
        <v>23</v>
      </c>
      <c r="F2164">
        <v>2</v>
      </c>
      <c r="G2164" t="s">
        <v>1720</v>
      </c>
    </row>
    <row r="2165" spans="1:13" x14ac:dyDescent="0.35">
      <c r="A2165" s="6">
        <v>45638</v>
      </c>
      <c r="B2165" t="s">
        <v>1745</v>
      </c>
      <c r="C2165" t="s">
        <v>115</v>
      </c>
      <c r="D2165">
        <v>9</v>
      </c>
      <c r="E2165">
        <v>23</v>
      </c>
      <c r="F2165">
        <v>2</v>
      </c>
      <c r="G2165" t="s">
        <v>1720</v>
      </c>
    </row>
    <row r="2166" spans="1:13" x14ac:dyDescent="0.35">
      <c r="A2166" s="6">
        <v>45638</v>
      </c>
      <c r="B2166" t="s">
        <v>102</v>
      </c>
      <c r="C2166" t="s">
        <v>53</v>
      </c>
      <c r="D2166">
        <v>6</v>
      </c>
      <c r="E2166">
        <v>23</v>
      </c>
      <c r="F2166">
        <v>3</v>
      </c>
      <c r="G2166" t="s">
        <v>827</v>
      </c>
      <c r="L2166" t="s">
        <v>47</v>
      </c>
      <c r="M2166" t="s">
        <v>47</v>
      </c>
    </row>
    <row r="2167" spans="1:13" x14ac:dyDescent="0.35">
      <c r="A2167" s="6">
        <v>45638</v>
      </c>
      <c r="B2167" t="s">
        <v>102</v>
      </c>
      <c r="C2167" t="s">
        <v>53</v>
      </c>
      <c r="D2167">
        <v>6</v>
      </c>
      <c r="E2167">
        <v>23</v>
      </c>
      <c r="F2167">
        <v>3</v>
      </c>
      <c r="G2167" t="s">
        <v>827</v>
      </c>
      <c r="L2167" t="s">
        <v>47</v>
      </c>
      <c r="M2167" t="s">
        <v>47</v>
      </c>
    </row>
    <row r="2168" spans="1:13" x14ac:dyDescent="0.35">
      <c r="A2168" s="6">
        <v>45638</v>
      </c>
      <c r="B2168" t="s">
        <v>1094</v>
      </c>
      <c r="C2168" t="s">
        <v>115</v>
      </c>
      <c r="D2168">
        <v>10</v>
      </c>
      <c r="E2168">
        <v>14</v>
      </c>
      <c r="F2168">
        <v>2</v>
      </c>
      <c r="G2168" t="s">
        <v>1720</v>
      </c>
    </row>
    <row r="2169" spans="1:13" x14ac:dyDescent="0.35">
      <c r="A2169" s="6">
        <v>45638</v>
      </c>
      <c r="B2169" t="s">
        <v>1748</v>
      </c>
      <c r="C2169" t="s">
        <v>53</v>
      </c>
      <c r="D2169" t="s">
        <v>430</v>
      </c>
      <c r="E2169">
        <v>13</v>
      </c>
      <c r="F2169">
        <v>2</v>
      </c>
      <c r="G2169" t="s">
        <v>827</v>
      </c>
    </row>
    <row r="2170" spans="1:13" x14ac:dyDescent="0.35">
      <c r="A2170" s="6">
        <v>45638</v>
      </c>
      <c r="B2170" t="s">
        <v>141</v>
      </c>
      <c r="C2170" t="s">
        <v>59</v>
      </c>
      <c r="D2170">
        <v>0</v>
      </c>
      <c r="E2170">
        <v>23</v>
      </c>
      <c r="F2170">
        <v>3</v>
      </c>
      <c r="G2170" t="s">
        <v>1725</v>
      </c>
      <c r="L2170" t="s">
        <v>47</v>
      </c>
      <c r="M2170" t="s">
        <v>47</v>
      </c>
    </row>
    <row r="2171" spans="1:13" x14ac:dyDescent="0.35">
      <c r="A2171" s="6">
        <v>45638</v>
      </c>
      <c r="B2171" t="s">
        <v>141</v>
      </c>
      <c r="C2171" t="s">
        <v>59</v>
      </c>
      <c r="D2171">
        <v>0</v>
      </c>
      <c r="E2171">
        <v>23</v>
      </c>
      <c r="F2171">
        <v>4</v>
      </c>
      <c r="G2171" t="s">
        <v>1725</v>
      </c>
      <c r="L2171" t="s">
        <v>47</v>
      </c>
      <c r="M2171" t="s">
        <v>47</v>
      </c>
    </row>
    <row r="2172" spans="1:13" x14ac:dyDescent="0.35">
      <c r="A2172" s="6">
        <v>45638</v>
      </c>
      <c r="B2172" t="s">
        <v>1756</v>
      </c>
      <c r="C2172" t="s">
        <v>55</v>
      </c>
      <c r="D2172" t="s">
        <v>392</v>
      </c>
      <c r="E2172">
        <v>20</v>
      </c>
      <c r="F2172">
        <v>4</v>
      </c>
      <c r="I2172" t="s">
        <v>47</v>
      </c>
      <c r="J2172" t="s">
        <v>48</v>
      </c>
    </row>
    <row r="2173" spans="1:13" x14ac:dyDescent="0.35">
      <c r="A2173" s="6">
        <v>45638</v>
      </c>
      <c r="B2173" t="s">
        <v>1756</v>
      </c>
      <c r="C2173" t="s">
        <v>55</v>
      </c>
      <c r="D2173" t="s">
        <v>392</v>
      </c>
      <c r="E2173">
        <v>20</v>
      </c>
      <c r="F2173">
        <v>4</v>
      </c>
      <c r="I2173" t="s">
        <v>47</v>
      </c>
      <c r="J2173" t="s">
        <v>48</v>
      </c>
    </row>
    <row r="2174" spans="1:13" x14ac:dyDescent="0.35">
      <c r="A2174" s="6">
        <v>45638</v>
      </c>
      <c r="B2174" t="s">
        <v>1756</v>
      </c>
      <c r="C2174" t="s">
        <v>55</v>
      </c>
      <c r="D2174" t="s">
        <v>392</v>
      </c>
      <c r="E2174">
        <v>20</v>
      </c>
      <c r="F2174">
        <v>4</v>
      </c>
      <c r="I2174" t="s">
        <v>47</v>
      </c>
      <c r="J2174" t="s">
        <v>48</v>
      </c>
    </row>
    <row r="2175" spans="1:13" x14ac:dyDescent="0.35">
      <c r="A2175" s="6">
        <v>45638</v>
      </c>
      <c r="B2175" t="s">
        <v>996</v>
      </c>
      <c r="C2175" t="s">
        <v>64</v>
      </c>
      <c r="D2175" t="s">
        <v>1262</v>
      </c>
      <c r="E2175">
        <v>6</v>
      </c>
      <c r="F2175">
        <v>2</v>
      </c>
      <c r="I2175" t="s">
        <v>47</v>
      </c>
      <c r="J2175" t="s">
        <v>48</v>
      </c>
      <c r="M2175" t="s">
        <v>47</v>
      </c>
    </row>
    <row r="2176" spans="1:13" x14ac:dyDescent="0.35">
      <c r="A2176" s="6">
        <v>45638</v>
      </c>
      <c r="B2176" t="s">
        <v>1674</v>
      </c>
      <c r="C2176" t="s">
        <v>64</v>
      </c>
      <c r="D2176" t="s">
        <v>585</v>
      </c>
      <c r="E2176">
        <v>11</v>
      </c>
      <c r="F2176">
        <v>2</v>
      </c>
      <c r="I2176" t="s">
        <v>47</v>
      </c>
      <c r="M2176" t="s">
        <v>47</v>
      </c>
    </row>
    <row r="2177" spans="1:13" x14ac:dyDescent="0.35">
      <c r="A2177" s="6">
        <v>45638</v>
      </c>
      <c r="B2177" t="s">
        <v>862</v>
      </c>
      <c r="C2177" t="s">
        <v>64</v>
      </c>
      <c r="D2177" t="s">
        <v>564</v>
      </c>
      <c r="E2177">
        <v>4</v>
      </c>
      <c r="F2177">
        <v>2</v>
      </c>
      <c r="I2177" t="s">
        <v>47</v>
      </c>
      <c r="J2177" t="s">
        <v>48</v>
      </c>
      <c r="M2177" t="s">
        <v>47</v>
      </c>
    </row>
    <row r="2178" spans="1:13" x14ac:dyDescent="0.35">
      <c r="A2178" s="6">
        <v>45638</v>
      </c>
      <c r="B2178" t="s">
        <v>1123</v>
      </c>
      <c r="C2178" t="s">
        <v>64</v>
      </c>
      <c r="D2178" t="s">
        <v>585</v>
      </c>
      <c r="E2178">
        <v>19</v>
      </c>
      <c r="F2178">
        <v>5</v>
      </c>
      <c r="I2178" t="s">
        <v>47</v>
      </c>
      <c r="J2178" t="s">
        <v>48</v>
      </c>
    </row>
    <row r="2179" spans="1:13" x14ac:dyDescent="0.35">
      <c r="A2179" s="6">
        <v>45638</v>
      </c>
      <c r="B2179" t="s">
        <v>1972</v>
      </c>
      <c r="C2179" t="s">
        <v>64</v>
      </c>
      <c r="D2179" t="s">
        <v>585</v>
      </c>
      <c r="E2179">
        <v>22</v>
      </c>
      <c r="F2179">
        <v>4</v>
      </c>
      <c r="I2179" t="s">
        <v>47</v>
      </c>
      <c r="J2179" t="s">
        <v>48</v>
      </c>
      <c r="M2179" t="s">
        <v>47</v>
      </c>
    </row>
    <row r="2180" spans="1:13" x14ac:dyDescent="0.35">
      <c r="A2180" s="6">
        <v>45638</v>
      </c>
      <c r="B2180" t="s">
        <v>1973</v>
      </c>
      <c r="C2180" t="s">
        <v>64</v>
      </c>
      <c r="D2180" t="s">
        <v>585</v>
      </c>
      <c r="E2180">
        <v>21</v>
      </c>
      <c r="F2180">
        <v>5</v>
      </c>
      <c r="I2180" t="s">
        <v>47</v>
      </c>
      <c r="J2180" t="s">
        <v>48</v>
      </c>
    </row>
    <row r="2181" spans="1:13" x14ac:dyDescent="0.35">
      <c r="A2181" s="6">
        <v>45638</v>
      </c>
      <c r="B2181" t="s">
        <v>1974</v>
      </c>
      <c r="C2181" t="s">
        <v>64</v>
      </c>
      <c r="D2181" t="s">
        <v>585</v>
      </c>
      <c r="E2181">
        <v>16</v>
      </c>
      <c r="F2181">
        <v>5</v>
      </c>
      <c r="I2181" t="s">
        <v>47</v>
      </c>
      <c r="J2181" t="s">
        <v>48</v>
      </c>
      <c r="M2181" t="s">
        <v>47</v>
      </c>
    </row>
    <row r="2182" spans="1:13" x14ac:dyDescent="0.35">
      <c r="A2182" s="6">
        <v>45638</v>
      </c>
      <c r="B2182" t="s">
        <v>1975</v>
      </c>
      <c r="C2182" t="s">
        <v>64</v>
      </c>
      <c r="D2182" t="s">
        <v>585</v>
      </c>
      <c r="E2182">
        <v>12</v>
      </c>
      <c r="F2182">
        <v>2</v>
      </c>
      <c r="I2182" t="s">
        <v>47</v>
      </c>
      <c r="J2182" t="s">
        <v>48</v>
      </c>
      <c r="M2182" t="s">
        <v>47</v>
      </c>
    </row>
    <row r="2183" spans="1:13" x14ac:dyDescent="0.35">
      <c r="A2183" s="6">
        <v>45638</v>
      </c>
      <c r="B2183" t="s">
        <v>1259</v>
      </c>
      <c r="C2183" t="s">
        <v>225</v>
      </c>
      <c r="D2183" t="s">
        <v>587</v>
      </c>
      <c r="E2183">
        <v>9</v>
      </c>
      <c r="F2183">
        <v>4</v>
      </c>
      <c r="I2183" t="s">
        <v>47</v>
      </c>
      <c r="J2183" t="s">
        <v>48</v>
      </c>
    </row>
    <row r="2184" spans="1:13" x14ac:dyDescent="0.35">
      <c r="A2184" s="6">
        <v>45638</v>
      </c>
      <c r="B2184" t="s">
        <v>1750</v>
      </c>
      <c r="C2184" t="s">
        <v>115</v>
      </c>
      <c r="D2184">
        <v>7</v>
      </c>
      <c r="E2184">
        <v>18</v>
      </c>
      <c r="F2184">
        <v>2</v>
      </c>
      <c r="I2184" t="s">
        <v>47</v>
      </c>
      <c r="J2184" t="s">
        <v>48</v>
      </c>
    </row>
    <row r="2185" spans="1:13" x14ac:dyDescent="0.35">
      <c r="A2185" s="6">
        <v>45638</v>
      </c>
      <c r="B2185" t="s">
        <v>795</v>
      </c>
      <c r="C2185" t="s">
        <v>1266</v>
      </c>
      <c r="D2185" t="s">
        <v>573</v>
      </c>
      <c r="E2185">
        <v>19</v>
      </c>
      <c r="F2185">
        <v>4</v>
      </c>
      <c r="I2185" t="s">
        <v>47</v>
      </c>
      <c r="J2185" t="s">
        <v>48</v>
      </c>
    </row>
    <row r="2186" spans="1:13" x14ac:dyDescent="0.35">
      <c r="A2186" s="6">
        <v>45638</v>
      </c>
      <c r="B2186" t="s">
        <v>102</v>
      </c>
      <c r="C2186" t="s">
        <v>53</v>
      </c>
      <c r="D2186">
        <v>6</v>
      </c>
      <c r="E2186">
        <v>26</v>
      </c>
      <c r="F2186">
        <v>1</v>
      </c>
      <c r="I2186" t="s">
        <v>47</v>
      </c>
      <c r="J2186" t="s">
        <v>48</v>
      </c>
      <c r="M2186" t="s">
        <v>47</v>
      </c>
    </row>
    <row r="2187" spans="1:13" x14ac:dyDescent="0.35">
      <c r="A2187" s="6">
        <v>45638</v>
      </c>
      <c r="B2187" t="s">
        <v>102</v>
      </c>
      <c r="C2187" t="s">
        <v>53</v>
      </c>
      <c r="D2187">
        <v>6</v>
      </c>
      <c r="E2187">
        <v>26</v>
      </c>
      <c r="F2187">
        <v>1</v>
      </c>
      <c r="I2187" t="s">
        <v>47</v>
      </c>
      <c r="J2187" t="s">
        <v>48</v>
      </c>
      <c r="M2187" t="s">
        <v>47</v>
      </c>
    </row>
    <row r="2188" spans="1:13" x14ac:dyDescent="0.35">
      <c r="A2188" s="6">
        <v>45638</v>
      </c>
      <c r="B2188" t="s">
        <v>1988</v>
      </c>
      <c r="C2188" t="s">
        <v>50</v>
      </c>
      <c r="D2188">
        <v>7</v>
      </c>
      <c r="E2188">
        <v>19</v>
      </c>
      <c r="F2188">
        <v>2</v>
      </c>
      <c r="I2188" t="s">
        <v>47</v>
      </c>
      <c r="J2188" t="s">
        <v>48</v>
      </c>
    </row>
    <row r="2189" spans="1:13" x14ac:dyDescent="0.35">
      <c r="A2189" s="6">
        <v>45638</v>
      </c>
      <c r="B2189" t="s">
        <v>1990</v>
      </c>
      <c r="C2189" t="s">
        <v>55</v>
      </c>
      <c r="D2189" t="s">
        <v>392</v>
      </c>
      <c r="E2189">
        <v>6</v>
      </c>
      <c r="F2189">
        <v>1</v>
      </c>
      <c r="I2189" t="s">
        <v>47</v>
      </c>
      <c r="J2189" t="s">
        <v>48</v>
      </c>
    </row>
    <row r="2190" spans="1:13" x14ac:dyDescent="0.35">
      <c r="A2190" s="6">
        <v>45638</v>
      </c>
      <c r="B2190" t="s">
        <v>1991</v>
      </c>
      <c r="C2190" t="s">
        <v>59</v>
      </c>
      <c r="D2190" t="s">
        <v>563</v>
      </c>
      <c r="E2190">
        <v>21</v>
      </c>
      <c r="F2190">
        <v>2</v>
      </c>
      <c r="I2190" t="s">
        <v>47</v>
      </c>
      <c r="J2190" t="s">
        <v>48</v>
      </c>
    </row>
    <row r="2191" spans="1:13" x14ac:dyDescent="0.35">
      <c r="A2191" s="6">
        <v>45638</v>
      </c>
      <c r="B2191" t="s">
        <v>1991</v>
      </c>
      <c r="C2191" t="s">
        <v>59</v>
      </c>
      <c r="D2191" t="s">
        <v>563</v>
      </c>
      <c r="E2191">
        <v>21</v>
      </c>
      <c r="F2191">
        <v>2</v>
      </c>
      <c r="I2191" t="s">
        <v>47</v>
      </c>
      <c r="J2191" t="s">
        <v>48</v>
      </c>
    </row>
    <row r="2192" spans="1:13" x14ac:dyDescent="0.35">
      <c r="A2192" s="6">
        <v>45638</v>
      </c>
      <c r="B2192" t="s">
        <v>1812</v>
      </c>
      <c r="C2192" t="s">
        <v>115</v>
      </c>
      <c r="D2192" t="s">
        <v>334</v>
      </c>
      <c r="E2192">
        <v>10</v>
      </c>
      <c r="F2192">
        <v>5</v>
      </c>
      <c r="I2192" t="s">
        <v>47</v>
      </c>
      <c r="J2192" t="s">
        <v>48</v>
      </c>
    </row>
    <row r="2193" spans="1:13" x14ac:dyDescent="0.35">
      <c r="A2193" s="6">
        <v>45638</v>
      </c>
      <c r="B2193" t="s">
        <v>1165</v>
      </c>
      <c r="C2193" t="s">
        <v>115</v>
      </c>
      <c r="D2193">
        <v>9</v>
      </c>
      <c r="E2193">
        <v>6</v>
      </c>
      <c r="F2193">
        <v>2</v>
      </c>
      <c r="I2193" t="s">
        <v>47</v>
      </c>
      <c r="J2193" t="s">
        <v>48</v>
      </c>
      <c r="M2193" t="s">
        <v>47</v>
      </c>
    </row>
    <row r="2194" spans="1:13" x14ac:dyDescent="0.35">
      <c r="A2194" s="6">
        <v>45638</v>
      </c>
      <c r="B2194" t="s">
        <v>1992</v>
      </c>
      <c r="C2194" t="s">
        <v>115</v>
      </c>
      <c r="D2194">
        <v>9</v>
      </c>
      <c r="E2194">
        <v>21</v>
      </c>
      <c r="F2194">
        <v>2</v>
      </c>
      <c r="I2194" t="s">
        <v>47</v>
      </c>
    </row>
    <row r="2195" spans="1:13" x14ac:dyDescent="0.35">
      <c r="A2195" s="6">
        <v>45638</v>
      </c>
      <c r="B2195" t="s">
        <v>1992</v>
      </c>
      <c r="C2195" t="s">
        <v>115</v>
      </c>
      <c r="D2195">
        <v>9</v>
      </c>
      <c r="E2195">
        <v>21</v>
      </c>
      <c r="F2195">
        <v>2</v>
      </c>
      <c r="I2195" t="s">
        <v>47</v>
      </c>
    </row>
    <row r="2196" spans="1:13" x14ac:dyDescent="0.35">
      <c r="A2196" s="6">
        <v>45638</v>
      </c>
      <c r="B2196" t="s">
        <v>1183</v>
      </c>
      <c r="C2196" t="s">
        <v>64</v>
      </c>
      <c r="D2196" t="s">
        <v>585</v>
      </c>
      <c r="E2196">
        <v>11</v>
      </c>
      <c r="F2196">
        <v>2</v>
      </c>
      <c r="I2196" t="s">
        <v>47</v>
      </c>
      <c r="J2196" t="s">
        <v>48</v>
      </c>
      <c r="M2196" t="s">
        <v>47</v>
      </c>
    </row>
    <row r="2197" spans="1:13" x14ac:dyDescent="0.35">
      <c r="A2197" s="6">
        <v>45638</v>
      </c>
      <c r="B2197" t="s">
        <v>1991</v>
      </c>
      <c r="C2197" t="s">
        <v>53</v>
      </c>
      <c r="D2197" t="s">
        <v>430</v>
      </c>
      <c r="E2197">
        <v>21</v>
      </c>
      <c r="F2197">
        <v>2</v>
      </c>
      <c r="I2197" t="s">
        <v>47</v>
      </c>
      <c r="J2197" t="s">
        <v>48</v>
      </c>
    </row>
    <row r="2198" spans="1:13" x14ac:dyDescent="0.35">
      <c r="A2198" s="6">
        <v>45638</v>
      </c>
      <c r="B2198" t="s">
        <v>1885</v>
      </c>
      <c r="C2198" t="s">
        <v>55</v>
      </c>
      <c r="D2198" t="s">
        <v>158</v>
      </c>
      <c r="E2198">
        <v>9</v>
      </c>
      <c r="F2198">
        <v>2</v>
      </c>
      <c r="I2198" t="s">
        <v>47</v>
      </c>
      <c r="J2198" t="s">
        <v>48</v>
      </c>
    </row>
    <row r="2199" spans="1:13" x14ac:dyDescent="0.35">
      <c r="A2199" s="6">
        <v>45638</v>
      </c>
      <c r="B2199" t="s">
        <v>1991</v>
      </c>
      <c r="C2199" t="s">
        <v>53</v>
      </c>
      <c r="D2199" t="s">
        <v>567</v>
      </c>
      <c r="E2199">
        <v>21</v>
      </c>
      <c r="F2199">
        <v>2</v>
      </c>
      <c r="I2199" t="s">
        <v>47</v>
      </c>
      <c r="J2199" t="s">
        <v>48</v>
      </c>
    </row>
    <row r="2200" spans="1:13" x14ac:dyDescent="0.35">
      <c r="A2200" s="6">
        <v>45638</v>
      </c>
      <c r="B2200" t="s">
        <v>1991</v>
      </c>
      <c r="C2200" t="s">
        <v>64</v>
      </c>
      <c r="D2200" t="s">
        <v>585</v>
      </c>
      <c r="E2200">
        <v>21</v>
      </c>
      <c r="F2200">
        <v>2</v>
      </c>
      <c r="I2200" t="s">
        <v>47</v>
      </c>
      <c r="J2200" t="s">
        <v>48</v>
      </c>
    </row>
    <row r="2201" spans="1:13" x14ac:dyDescent="0.35">
      <c r="A2201" s="6">
        <v>45638</v>
      </c>
      <c r="B2201" t="s">
        <v>1960</v>
      </c>
      <c r="C2201" t="s">
        <v>53</v>
      </c>
      <c r="D2201">
        <v>6</v>
      </c>
      <c r="E2201">
        <v>24</v>
      </c>
      <c r="F2201">
        <v>2</v>
      </c>
      <c r="I2201" t="s">
        <v>47</v>
      </c>
      <c r="J2201" t="s">
        <v>48</v>
      </c>
      <c r="M2201" t="s">
        <v>47</v>
      </c>
    </row>
    <row r="2202" spans="1:13" x14ac:dyDescent="0.35">
      <c r="A2202" s="6">
        <v>45638</v>
      </c>
      <c r="B2202" t="s">
        <v>1960</v>
      </c>
      <c r="C2202" t="s">
        <v>53</v>
      </c>
      <c r="D2202">
        <v>6</v>
      </c>
      <c r="E2202">
        <v>24</v>
      </c>
      <c r="F2202">
        <v>2</v>
      </c>
      <c r="I2202" t="s">
        <v>47</v>
      </c>
      <c r="J2202" t="s">
        <v>48</v>
      </c>
      <c r="M2202" t="s">
        <v>47</v>
      </c>
    </row>
    <row r="2203" spans="1:13" x14ac:dyDescent="0.35">
      <c r="A2203" s="6">
        <v>45638</v>
      </c>
      <c r="B2203" t="s">
        <v>1718</v>
      </c>
      <c r="C2203" t="s">
        <v>59</v>
      </c>
      <c r="D2203">
        <v>2</v>
      </c>
      <c r="E2203">
        <v>21</v>
      </c>
      <c r="F2203">
        <v>3</v>
      </c>
      <c r="I2203" t="s">
        <v>47</v>
      </c>
      <c r="J2203" t="s">
        <v>1854</v>
      </c>
      <c r="M2203" t="s">
        <v>47</v>
      </c>
    </row>
    <row r="2204" spans="1:13" x14ac:dyDescent="0.35">
      <c r="A2204" s="6">
        <v>45638</v>
      </c>
      <c r="B2204" t="s">
        <v>495</v>
      </c>
      <c r="C2204" t="s">
        <v>53</v>
      </c>
      <c r="D2204" t="s">
        <v>200</v>
      </c>
      <c r="E2204">
        <v>21</v>
      </c>
      <c r="F2204">
        <v>2</v>
      </c>
      <c r="I2204" t="s">
        <v>47</v>
      </c>
      <c r="J2204" t="s">
        <v>48</v>
      </c>
      <c r="M2204" t="s">
        <v>47</v>
      </c>
    </row>
    <row r="2205" spans="1:13" x14ac:dyDescent="0.35">
      <c r="A2205" s="6">
        <v>45638</v>
      </c>
      <c r="B2205" t="s">
        <v>1993</v>
      </c>
      <c r="C2205" t="s">
        <v>115</v>
      </c>
      <c r="D2205">
        <v>8</v>
      </c>
      <c r="E2205">
        <v>4</v>
      </c>
      <c r="F2205">
        <v>2</v>
      </c>
      <c r="I2205" t="s">
        <v>47</v>
      </c>
      <c r="J2205" t="s">
        <v>48</v>
      </c>
    </row>
    <row r="2206" spans="1:13" x14ac:dyDescent="0.35">
      <c r="A2206" s="6">
        <v>45638</v>
      </c>
      <c r="B2206" t="s">
        <v>1994</v>
      </c>
      <c r="C2206" t="s">
        <v>115</v>
      </c>
      <c r="D2206" t="s">
        <v>353</v>
      </c>
      <c r="E2206">
        <v>4</v>
      </c>
      <c r="F2206">
        <v>2</v>
      </c>
      <c r="I2206" t="s">
        <v>47</v>
      </c>
      <c r="J2206" t="s">
        <v>48</v>
      </c>
    </row>
    <row r="2207" spans="1:13" x14ac:dyDescent="0.35">
      <c r="A2207" s="6">
        <v>45638</v>
      </c>
      <c r="B2207" t="s">
        <v>1995</v>
      </c>
      <c r="C2207" t="s">
        <v>115</v>
      </c>
      <c r="D2207" t="s">
        <v>1996</v>
      </c>
      <c r="E2207">
        <v>7</v>
      </c>
      <c r="F2207">
        <v>4</v>
      </c>
      <c r="I2207" t="s">
        <v>47</v>
      </c>
      <c r="J2207" t="s">
        <v>705</v>
      </c>
    </row>
    <row r="2208" spans="1:13" x14ac:dyDescent="0.35">
      <c r="A2208" s="6">
        <v>45638</v>
      </c>
      <c r="B2208" t="s">
        <v>1337</v>
      </c>
      <c r="C2208" t="s">
        <v>53</v>
      </c>
      <c r="D2208">
        <v>6</v>
      </c>
      <c r="E2208">
        <v>21</v>
      </c>
      <c r="F2208">
        <v>2</v>
      </c>
      <c r="I2208" t="s">
        <v>47</v>
      </c>
      <c r="J2208" t="s">
        <v>48</v>
      </c>
      <c r="M2208" t="s">
        <v>47</v>
      </c>
    </row>
    <row r="2209" spans="1:13" x14ac:dyDescent="0.35">
      <c r="A2209" s="6">
        <v>45638</v>
      </c>
      <c r="B2209" t="s">
        <v>1337</v>
      </c>
      <c r="C2209" t="s">
        <v>53</v>
      </c>
      <c r="D2209">
        <v>6</v>
      </c>
      <c r="E2209">
        <v>21</v>
      </c>
      <c r="F2209">
        <v>2</v>
      </c>
      <c r="I2209" t="s">
        <v>47</v>
      </c>
      <c r="J2209" t="s">
        <v>48</v>
      </c>
      <c r="M2209" t="s">
        <v>47</v>
      </c>
    </row>
    <row r="2210" spans="1:13" x14ac:dyDescent="0.35">
      <c r="A2210" s="6">
        <v>45638</v>
      </c>
      <c r="B2210" t="s">
        <v>1337</v>
      </c>
      <c r="C2210" t="s">
        <v>115</v>
      </c>
      <c r="D2210">
        <v>8</v>
      </c>
      <c r="E2210">
        <v>21</v>
      </c>
      <c r="F2210">
        <v>2</v>
      </c>
      <c r="I2210" t="s">
        <v>47</v>
      </c>
      <c r="J2210" t="s">
        <v>1854</v>
      </c>
      <c r="M2210" t="s">
        <v>47</v>
      </c>
    </row>
    <row r="2211" spans="1:13" x14ac:dyDescent="0.35">
      <c r="A2211" s="6">
        <v>45638</v>
      </c>
      <c r="B2211" t="s">
        <v>1337</v>
      </c>
      <c r="C2211" t="s">
        <v>115</v>
      </c>
      <c r="D2211">
        <v>8</v>
      </c>
      <c r="E2211">
        <v>21</v>
      </c>
      <c r="F2211">
        <v>2</v>
      </c>
      <c r="I2211" t="s">
        <v>47</v>
      </c>
      <c r="J2211" t="s">
        <v>1854</v>
      </c>
      <c r="M2211" t="s">
        <v>47</v>
      </c>
    </row>
    <row r="2212" spans="1:13" x14ac:dyDescent="0.35">
      <c r="A2212" s="6">
        <v>45638</v>
      </c>
      <c r="B2212" t="s">
        <v>549</v>
      </c>
      <c r="C2212" t="s">
        <v>53</v>
      </c>
      <c r="D2212" t="s">
        <v>249</v>
      </c>
      <c r="E2212">
        <v>25</v>
      </c>
      <c r="F2212">
        <v>2</v>
      </c>
      <c r="I2212" t="s">
        <v>47</v>
      </c>
      <c r="J2212" t="s">
        <v>48</v>
      </c>
    </row>
    <row r="2213" spans="1:13" x14ac:dyDescent="0.35">
      <c r="A2213" s="6">
        <v>45638</v>
      </c>
      <c r="B2213" t="s">
        <v>549</v>
      </c>
      <c r="C2213" t="s">
        <v>53</v>
      </c>
      <c r="D2213" t="s">
        <v>249</v>
      </c>
      <c r="E2213">
        <v>25</v>
      </c>
      <c r="F2213">
        <v>2</v>
      </c>
      <c r="I2213" t="s">
        <v>47</v>
      </c>
      <c r="J2213" t="s">
        <v>48</v>
      </c>
    </row>
    <row r="2214" spans="1:13" x14ac:dyDescent="0.35">
      <c r="A2214" s="6">
        <v>45638</v>
      </c>
      <c r="B2214" t="s">
        <v>549</v>
      </c>
      <c r="C2214" t="s">
        <v>53</v>
      </c>
      <c r="D2214" t="s">
        <v>249</v>
      </c>
      <c r="E2214">
        <v>25</v>
      </c>
      <c r="F2214">
        <v>2</v>
      </c>
      <c r="I2214" t="s">
        <v>47</v>
      </c>
      <c r="J2214" t="s">
        <v>48</v>
      </c>
    </row>
    <row r="2215" spans="1:13" x14ac:dyDescent="0.35">
      <c r="A2215" s="6">
        <v>45638</v>
      </c>
      <c r="B2215" t="s">
        <v>549</v>
      </c>
      <c r="C2215" t="s">
        <v>53</v>
      </c>
      <c r="D2215" t="s">
        <v>249</v>
      </c>
      <c r="E2215">
        <v>25</v>
      </c>
      <c r="F2215">
        <v>2</v>
      </c>
      <c r="I2215" t="s">
        <v>47</v>
      </c>
      <c r="J2215" t="s">
        <v>48</v>
      </c>
    </row>
    <row r="2216" spans="1:13" x14ac:dyDescent="0.35">
      <c r="A2216" s="6">
        <v>45638</v>
      </c>
      <c r="B2216" t="s">
        <v>758</v>
      </c>
      <c r="C2216" t="s">
        <v>59</v>
      </c>
      <c r="D2216">
        <v>1</v>
      </c>
      <c r="E2216">
        <v>26</v>
      </c>
      <c r="F2216">
        <v>2</v>
      </c>
      <c r="I2216" t="s">
        <v>47</v>
      </c>
      <c r="J2216" t="s">
        <v>48</v>
      </c>
    </row>
    <row r="2217" spans="1:13" x14ac:dyDescent="0.35">
      <c r="A2217" s="6">
        <v>45638</v>
      </c>
      <c r="B2217" t="s">
        <v>758</v>
      </c>
      <c r="C2217" t="s">
        <v>59</v>
      </c>
      <c r="D2217">
        <v>1</v>
      </c>
      <c r="E2217">
        <v>26</v>
      </c>
      <c r="F2217">
        <v>2</v>
      </c>
      <c r="I2217" t="s">
        <v>47</v>
      </c>
      <c r="J2217" t="s">
        <v>48</v>
      </c>
    </row>
    <row r="2218" spans="1:13" x14ac:dyDescent="0.35">
      <c r="A2218" s="6">
        <v>45638</v>
      </c>
      <c r="B2218" t="s">
        <v>949</v>
      </c>
      <c r="C2218" t="s">
        <v>53</v>
      </c>
      <c r="D2218">
        <v>4</v>
      </c>
      <c r="E2218">
        <v>6</v>
      </c>
      <c r="F2218">
        <v>3</v>
      </c>
      <c r="I2218" t="s">
        <v>47</v>
      </c>
      <c r="J2218" t="s">
        <v>48</v>
      </c>
    </row>
    <row r="2219" spans="1:13" x14ac:dyDescent="0.35">
      <c r="A2219" s="6">
        <v>45638</v>
      </c>
      <c r="B2219" t="s">
        <v>86</v>
      </c>
      <c r="C2219" t="s">
        <v>53</v>
      </c>
      <c r="D2219">
        <v>6</v>
      </c>
      <c r="E2219">
        <v>16</v>
      </c>
      <c r="F2219">
        <v>2</v>
      </c>
      <c r="I2219" t="s">
        <v>47</v>
      </c>
      <c r="J2219" t="s">
        <v>48</v>
      </c>
      <c r="M2219" t="s">
        <v>47</v>
      </c>
    </row>
    <row r="2220" spans="1:13" x14ac:dyDescent="0.35">
      <c r="A2220" s="6">
        <v>45638</v>
      </c>
      <c r="B2220" t="s">
        <v>86</v>
      </c>
      <c r="C2220" t="s">
        <v>53</v>
      </c>
      <c r="D2220">
        <v>6</v>
      </c>
      <c r="E2220">
        <v>16</v>
      </c>
      <c r="F2220">
        <v>2</v>
      </c>
      <c r="I2220" t="s">
        <v>47</v>
      </c>
      <c r="J2220" t="s">
        <v>48</v>
      </c>
      <c r="M2220" t="s">
        <v>47</v>
      </c>
    </row>
    <row r="2221" spans="1:13" x14ac:dyDescent="0.35">
      <c r="A2221" s="6">
        <v>45638</v>
      </c>
      <c r="B2221" t="s">
        <v>1112</v>
      </c>
      <c r="C2221" t="s">
        <v>115</v>
      </c>
      <c r="D2221">
        <v>10</v>
      </c>
      <c r="E2221">
        <v>26</v>
      </c>
      <c r="F2221">
        <v>2</v>
      </c>
      <c r="I2221" t="s">
        <v>47</v>
      </c>
      <c r="J2221" t="s">
        <v>48</v>
      </c>
    </row>
    <row r="2222" spans="1:13" x14ac:dyDescent="0.35">
      <c r="A2222" s="6">
        <v>45638</v>
      </c>
      <c r="B2222" t="s">
        <v>1112</v>
      </c>
      <c r="C2222" t="s">
        <v>115</v>
      </c>
      <c r="D2222">
        <v>10</v>
      </c>
      <c r="E2222">
        <v>26</v>
      </c>
      <c r="F2222">
        <v>2</v>
      </c>
      <c r="I2222" t="s">
        <v>47</v>
      </c>
      <c r="J2222" t="s">
        <v>48</v>
      </c>
    </row>
    <row r="2223" spans="1:13" x14ac:dyDescent="0.35">
      <c r="A2223" s="6">
        <v>45638</v>
      </c>
      <c r="B2223" t="s">
        <v>1997</v>
      </c>
      <c r="C2223" t="s">
        <v>115</v>
      </c>
      <c r="D2223">
        <v>10</v>
      </c>
      <c r="E2223">
        <v>8</v>
      </c>
      <c r="F2223">
        <v>4</v>
      </c>
      <c r="I2223" t="s">
        <v>47</v>
      </c>
      <c r="J2223" t="s">
        <v>48</v>
      </c>
    </row>
    <row r="2224" spans="1:13" x14ac:dyDescent="0.35">
      <c r="A2224" s="6">
        <v>45638</v>
      </c>
      <c r="B2224" t="s">
        <v>1978</v>
      </c>
      <c r="C2224" t="s">
        <v>115</v>
      </c>
      <c r="D2224" t="s">
        <v>1247</v>
      </c>
      <c r="E2224">
        <v>7</v>
      </c>
      <c r="F2224">
        <v>5</v>
      </c>
      <c r="I2224" t="s">
        <v>47</v>
      </c>
      <c r="J2224" t="s">
        <v>48</v>
      </c>
    </row>
    <row r="2225" spans="1:13" x14ac:dyDescent="0.35">
      <c r="A2225" s="6">
        <v>45638</v>
      </c>
      <c r="B2225" t="s">
        <v>1337</v>
      </c>
      <c r="C2225" t="s">
        <v>59</v>
      </c>
      <c r="D2225" t="s">
        <v>200</v>
      </c>
      <c r="E2225">
        <v>8</v>
      </c>
      <c r="F2225">
        <v>2</v>
      </c>
      <c r="I2225" t="s">
        <v>47</v>
      </c>
      <c r="M2225" t="s">
        <v>47</v>
      </c>
    </row>
    <row r="2226" spans="1:13" x14ac:dyDescent="0.35">
      <c r="A2226" s="6">
        <v>45638</v>
      </c>
      <c r="B2226" t="s">
        <v>1998</v>
      </c>
      <c r="C2226" t="s">
        <v>115</v>
      </c>
      <c r="D2226">
        <v>9</v>
      </c>
      <c r="E2226">
        <v>21</v>
      </c>
      <c r="F2226">
        <v>1</v>
      </c>
      <c r="I2226" t="s">
        <v>47</v>
      </c>
      <c r="J2226" t="s">
        <v>48</v>
      </c>
    </row>
    <row r="2227" spans="1:13" x14ac:dyDescent="0.35">
      <c r="A2227" s="6">
        <v>45638</v>
      </c>
      <c r="B2227" t="s">
        <v>1998</v>
      </c>
      <c r="C2227" t="s">
        <v>115</v>
      </c>
      <c r="D2227">
        <v>9</v>
      </c>
      <c r="E2227">
        <v>21</v>
      </c>
      <c r="F2227">
        <v>1</v>
      </c>
      <c r="I2227" t="s">
        <v>47</v>
      </c>
      <c r="J2227" t="s">
        <v>48</v>
      </c>
    </row>
    <row r="2228" spans="1:13" x14ac:dyDescent="0.35">
      <c r="A2228" s="6">
        <v>45638</v>
      </c>
      <c r="B2228" t="s">
        <v>1998</v>
      </c>
      <c r="C2228" t="s">
        <v>115</v>
      </c>
      <c r="D2228">
        <v>8</v>
      </c>
      <c r="E2228">
        <v>21</v>
      </c>
      <c r="F2228">
        <v>1</v>
      </c>
      <c r="I2228" t="s">
        <v>47</v>
      </c>
      <c r="J2228" t="s">
        <v>1854</v>
      </c>
    </row>
    <row r="2229" spans="1:13" x14ac:dyDescent="0.35">
      <c r="A2229" s="6">
        <v>45638</v>
      </c>
      <c r="B2229" t="s">
        <v>1998</v>
      </c>
      <c r="C2229" t="s">
        <v>115</v>
      </c>
      <c r="D2229">
        <v>8</v>
      </c>
      <c r="E2229">
        <v>21</v>
      </c>
      <c r="F2229">
        <v>1</v>
      </c>
      <c r="I2229" t="s">
        <v>47</v>
      </c>
      <c r="J2229" t="s">
        <v>1854</v>
      </c>
    </row>
    <row r="2230" spans="1:13" x14ac:dyDescent="0.35">
      <c r="A2230" s="6">
        <v>45638</v>
      </c>
      <c r="B2230" t="s">
        <v>213</v>
      </c>
      <c r="C2230" t="s">
        <v>53</v>
      </c>
      <c r="D2230">
        <v>4</v>
      </c>
      <c r="E2230">
        <v>25</v>
      </c>
      <c r="F2230">
        <v>2</v>
      </c>
      <c r="I2230" t="s">
        <v>47</v>
      </c>
      <c r="M2230" t="s">
        <v>47</v>
      </c>
    </row>
    <row r="2231" spans="1:13" x14ac:dyDescent="0.35">
      <c r="A2231" s="6">
        <v>45638</v>
      </c>
      <c r="B2231" t="s">
        <v>1999</v>
      </c>
      <c r="C2231" t="s">
        <v>74</v>
      </c>
      <c r="D2231">
        <v>10</v>
      </c>
      <c r="E2231">
        <v>23</v>
      </c>
      <c r="F2231">
        <v>2</v>
      </c>
      <c r="I2231" t="s">
        <v>47</v>
      </c>
      <c r="J2231" t="s">
        <v>48</v>
      </c>
    </row>
    <row r="2232" spans="1:13" x14ac:dyDescent="0.35">
      <c r="A2232" s="6">
        <v>45638</v>
      </c>
      <c r="B2232" t="s">
        <v>1999</v>
      </c>
      <c r="C2232" t="s">
        <v>74</v>
      </c>
      <c r="D2232">
        <v>10</v>
      </c>
      <c r="E2232">
        <v>23</v>
      </c>
      <c r="F2232">
        <v>2</v>
      </c>
      <c r="I2232" t="s">
        <v>47</v>
      </c>
      <c r="J2232" t="s">
        <v>48</v>
      </c>
    </row>
    <row r="2233" spans="1:13" x14ac:dyDescent="0.35">
      <c r="A2233" s="6">
        <v>45639</v>
      </c>
      <c r="B2233" t="s">
        <v>507</v>
      </c>
      <c r="C2233" t="s">
        <v>53</v>
      </c>
      <c r="D2233">
        <v>4</v>
      </c>
      <c r="E2233">
        <v>22</v>
      </c>
      <c r="F2233">
        <v>1</v>
      </c>
      <c r="G2233" t="s">
        <v>827</v>
      </c>
      <c r="L2233" t="s">
        <v>47</v>
      </c>
      <c r="M2233" t="s">
        <v>47</v>
      </c>
    </row>
    <row r="2234" spans="1:13" x14ac:dyDescent="0.35">
      <c r="A2234" s="6">
        <v>45639</v>
      </c>
      <c r="B2234" t="s">
        <v>507</v>
      </c>
      <c r="C2234" t="s">
        <v>53</v>
      </c>
      <c r="D2234">
        <v>4</v>
      </c>
      <c r="E2234">
        <v>22</v>
      </c>
      <c r="F2234">
        <v>1</v>
      </c>
      <c r="G2234" t="s">
        <v>827</v>
      </c>
      <c r="L2234" t="s">
        <v>47</v>
      </c>
      <c r="M2234" t="s">
        <v>47</v>
      </c>
    </row>
    <row r="2235" spans="1:13" x14ac:dyDescent="0.35">
      <c r="A2235" s="6">
        <v>45639</v>
      </c>
      <c r="B2235" t="s">
        <v>507</v>
      </c>
      <c r="C2235" t="s">
        <v>53</v>
      </c>
      <c r="D2235">
        <v>4</v>
      </c>
      <c r="E2235">
        <v>22</v>
      </c>
      <c r="F2235">
        <v>1</v>
      </c>
      <c r="G2235" t="s">
        <v>827</v>
      </c>
      <c r="L2235" t="s">
        <v>47</v>
      </c>
      <c r="M2235" t="s">
        <v>47</v>
      </c>
    </row>
    <row r="2236" spans="1:13" x14ac:dyDescent="0.35">
      <c r="A2236" s="6">
        <v>45639</v>
      </c>
      <c r="B2236" t="s">
        <v>489</v>
      </c>
      <c r="C2236" t="s">
        <v>53</v>
      </c>
      <c r="D2236">
        <v>3</v>
      </c>
      <c r="E2236">
        <v>21</v>
      </c>
      <c r="F2236">
        <v>2</v>
      </c>
      <c r="G2236" t="s">
        <v>827</v>
      </c>
      <c r="L2236" t="s">
        <v>47</v>
      </c>
      <c r="M2236" t="s">
        <v>47</v>
      </c>
    </row>
    <row r="2237" spans="1:13" x14ac:dyDescent="0.35">
      <c r="A2237" s="6">
        <v>45639</v>
      </c>
      <c r="B2237" t="s">
        <v>1600</v>
      </c>
      <c r="C2237" t="s">
        <v>115</v>
      </c>
      <c r="D2237">
        <v>9</v>
      </c>
      <c r="E2237">
        <v>24</v>
      </c>
      <c r="F2237">
        <v>2</v>
      </c>
      <c r="G2237" t="s">
        <v>1720</v>
      </c>
    </row>
    <row r="2238" spans="1:13" x14ac:dyDescent="0.35">
      <c r="A2238" s="6">
        <v>45639</v>
      </c>
      <c r="B2238" t="s">
        <v>982</v>
      </c>
      <c r="C2238" t="s">
        <v>59</v>
      </c>
      <c r="D2238">
        <v>2</v>
      </c>
      <c r="E2238">
        <v>23</v>
      </c>
      <c r="F2238">
        <v>3</v>
      </c>
      <c r="G2238" t="s">
        <v>1725</v>
      </c>
    </row>
    <row r="2239" spans="1:13" x14ac:dyDescent="0.35">
      <c r="A2239" s="6">
        <v>45639</v>
      </c>
      <c r="B2239" t="s">
        <v>1667</v>
      </c>
      <c r="C2239" t="s">
        <v>115</v>
      </c>
      <c r="D2239">
        <v>7</v>
      </c>
      <c r="E2239">
        <v>22</v>
      </c>
      <c r="F2239">
        <v>2</v>
      </c>
      <c r="G2239" t="s">
        <v>827</v>
      </c>
    </row>
    <row r="2240" spans="1:13" x14ac:dyDescent="0.35">
      <c r="A2240" s="6">
        <v>45639</v>
      </c>
      <c r="B2240" t="s">
        <v>1600</v>
      </c>
      <c r="C2240" t="s">
        <v>115</v>
      </c>
      <c r="D2240">
        <v>9</v>
      </c>
      <c r="E2240">
        <v>18</v>
      </c>
      <c r="F2240">
        <v>1</v>
      </c>
      <c r="I2240" t="s">
        <v>47</v>
      </c>
      <c r="J2240" t="s">
        <v>48</v>
      </c>
    </row>
    <row r="2241" spans="1:13" x14ac:dyDescent="0.35">
      <c r="A2241" s="6">
        <v>45639</v>
      </c>
      <c r="B2241" t="s">
        <v>1907</v>
      </c>
      <c r="C2241" t="s">
        <v>55</v>
      </c>
      <c r="D2241" t="s">
        <v>1254</v>
      </c>
      <c r="E2241">
        <v>21</v>
      </c>
      <c r="F2241">
        <v>1</v>
      </c>
      <c r="I2241" t="s">
        <v>47</v>
      </c>
    </row>
    <row r="2242" spans="1:13" x14ac:dyDescent="0.35">
      <c r="A2242" s="6">
        <v>45639</v>
      </c>
      <c r="B2242" t="s">
        <v>982</v>
      </c>
      <c r="C2242" t="s">
        <v>59</v>
      </c>
      <c r="D2242">
        <v>2</v>
      </c>
      <c r="E2242">
        <v>22</v>
      </c>
      <c r="F2242">
        <v>3</v>
      </c>
      <c r="I2242" t="s">
        <v>47</v>
      </c>
      <c r="J2242" t="s">
        <v>48</v>
      </c>
    </row>
    <row r="2243" spans="1:13" x14ac:dyDescent="0.35">
      <c r="A2243" s="6">
        <v>45639</v>
      </c>
      <c r="B2243" t="s">
        <v>489</v>
      </c>
      <c r="C2243" t="s">
        <v>53</v>
      </c>
      <c r="D2243">
        <v>6</v>
      </c>
      <c r="E2243">
        <v>19</v>
      </c>
      <c r="F2243">
        <v>2</v>
      </c>
      <c r="I2243" t="s">
        <v>47</v>
      </c>
      <c r="J2243" t="s">
        <v>48</v>
      </c>
      <c r="M2243" t="s">
        <v>47</v>
      </c>
    </row>
    <row r="2244" spans="1:13" x14ac:dyDescent="0.35">
      <c r="A2244" s="6">
        <v>45639</v>
      </c>
      <c r="B2244" t="s">
        <v>1402</v>
      </c>
      <c r="C2244" t="s">
        <v>59</v>
      </c>
      <c r="D2244" t="s">
        <v>1247</v>
      </c>
      <c r="E2244">
        <v>9</v>
      </c>
      <c r="F2244">
        <v>4</v>
      </c>
      <c r="I2244" t="s">
        <v>47</v>
      </c>
      <c r="J2244" t="s">
        <v>48</v>
      </c>
    </row>
    <row r="2245" spans="1:13" x14ac:dyDescent="0.35">
      <c r="A2245" s="6">
        <v>45639</v>
      </c>
      <c r="B2245" t="s">
        <v>1667</v>
      </c>
      <c r="C2245" t="s">
        <v>115</v>
      </c>
      <c r="D2245">
        <v>7</v>
      </c>
      <c r="E2245">
        <v>22</v>
      </c>
      <c r="F2245">
        <v>2</v>
      </c>
      <c r="I2245" t="s">
        <v>47</v>
      </c>
      <c r="J2245" t="s">
        <v>48</v>
      </c>
    </row>
    <row r="2246" spans="1:13" x14ac:dyDescent="0.35">
      <c r="A2246" s="6">
        <v>45639</v>
      </c>
      <c r="B2246" t="s">
        <v>1855</v>
      </c>
      <c r="C2246" t="s">
        <v>115</v>
      </c>
      <c r="D2246" t="s">
        <v>239</v>
      </c>
      <c r="E2246">
        <v>7</v>
      </c>
      <c r="F2246">
        <v>2</v>
      </c>
      <c r="I2246" t="s">
        <v>47</v>
      </c>
      <c r="J2246" t="s">
        <v>48</v>
      </c>
      <c r="K2246" t="s">
        <v>47</v>
      </c>
    </row>
    <row r="2247" spans="1:13" x14ac:dyDescent="0.35">
      <c r="A2247" s="6">
        <v>45639</v>
      </c>
      <c r="B2247" t="s">
        <v>1908</v>
      </c>
      <c r="C2247" t="s">
        <v>115</v>
      </c>
      <c r="D2247" t="s">
        <v>129</v>
      </c>
      <c r="E2247">
        <v>22</v>
      </c>
      <c r="F2247">
        <v>2</v>
      </c>
      <c r="I2247" t="s">
        <v>47</v>
      </c>
      <c r="J2247" t="s">
        <v>48</v>
      </c>
    </row>
    <row r="2248" spans="1:13" x14ac:dyDescent="0.35">
      <c r="A2248" s="6">
        <v>45639</v>
      </c>
      <c r="B2248" t="s">
        <v>1908</v>
      </c>
      <c r="C2248" t="s">
        <v>115</v>
      </c>
      <c r="D2248" t="s">
        <v>129</v>
      </c>
      <c r="E2248">
        <v>22</v>
      </c>
      <c r="F2248">
        <v>2</v>
      </c>
      <c r="I2248" t="s">
        <v>47</v>
      </c>
      <c r="J2248" t="s">
        <v>48</v>
      </c>
    </row>
    <row r="2249" spans="1:13" x14ac:dyDescent="0.35">
      <c r="A2249" s="6">
        <v>45639</v>
      </c>
      <c r="B2249" t="s">
        <v>1908</v>
      </c>
      <c r="C2249" t="s">
        <v>115</v>
      </c>
      <c r="D2249" t="s">
        <v>129</v>
      </c>
      <c r="E2249">
        <v>22</v>
      </c>
      <c r="F2249">
        <v>2</v>
      </c>
      <c r="I2249" t="s">
        <v>47</v>
      </c>
      <c r="J2249" t="s">
        <v>48</v>
      </c>
    </row>
    <row r="2250" spans="1:13" x14ac:dyDescent="0.35">
      <c r="A2250" s="6">
        <v>45639</v>
      </c>
      <c r="B2250" t="s">
        <v>1908</v>
      </c>
      <c r="C2250" t="s">
        <v>115</v>
      </c>
      <c r="D2250" t="s">
        <v>129</v>
      </c>
      <c r="E2250">
        <v>22</v>
      </c>
      <c r="F2250">
        <v>2</v>
      </c>
      <c r="I2250" t="s">
        <v>47</v>
      </c>
      <c r="J2250" t="s">
        <v>48</v>
      </c>
    </row>
    <row r="2251" spans="1:13" x14ac:dyDescent="0.35">
      <c r="A2251" s="6">
        <v>45639</v>
      </c>
      <c r="B2251" t="s">
        <v>1908</v>
      </c>
      <c r="C2251" t="s">
        <v>115</v>
      </c>
      <c r="D2251" t="s">
        <v>129</v>
      </c>
      <c r="E2251">
        <v>22</v>
      </c>
      <c r="F2251">
        <v>2</v>
      </c>
      <c r="I2251" t="s">
        <v>47</v>
      </c>
      <c r="J2251" t="s">
        <v>48</v>
      </c>
    </row>
    <row r="2252" spans="1:13" x14ac:dyDescent="0.35">
      <c r="A2252" s="6">
        <v>45639</v>
      </c>
      <c r="B2252" t="s">
        <v>1908</v>
      </c>
      <c r="C2252" t="s">
        <v>115</v>
      </c>
      <c r="D2252" t="s">
        <v>129</v>
      </c>
      <c r="E2252">
        <v>22</v>
      </c>
      <c r="F2252">
        <v>2</v>
      </c>
      <c r="I2252" t="s">
        <v>47</v>
      </c>
      <c r="J2252" t="s">
        <v>48</v>
      </c>
    </row>
    <row r="2253" spans="1:13" x14ac:dyDescent="0.35">
      <c r="A2253" s="6">
        <v>45639</v>
      </c>
      <c r="B2253" t="s">
        <v>1908</v>
      </c>
      <c r="C2253" t="s">
        <v>115</v>
      </c>
      <c r="D2253" t="s">
        <v>129</v>
      </c>
      <c r="E2253">
        <v>22</v>
      </c>
      <c r="F2253">
        <v>2</v>
      </c>
      <c r="I2253" t="s">
        <v>47</v>
      </c>
      <c r="J2253" t="s">
        <v>48</v>
      </c>
    </row>
    <row r="2254" spans="1:13" x14ac:dyDescent="0.35">
      <c r="A2254" s="6">
        <v>45639</v>
      </c>
      <c r="B2254" t="s">
        <v>1908</v>
      </c>
      <c r="C2254" t="s">
        <v>115</v>
      </c>
      <c r="D2254" t="s">
        <v>129</v>
      </c>
      <c r="E2254">
        <v>22</v>
      </c>
      <c r="F2254">
        <v>2</v>
      </c>
      <c r="I2254" t="s">
        <v>47</v>
      </c>
      <c r="J2254" t="s">
        <v>48</v>
      </c>
    </row>
    <row r="2255" spans="1:13" x14ac:dyDescent="0.35">
      <c r="A2255" s="6">
        <v>45639</v>
      </c>
      <c r="B2255" t="s">
        <v>1908</v>
      </c>
      <c r="C2255" t="s">
        <v>115</v>
      </c>
      <c r="D2255" t="s">
        <v>129</v>
      </c>
      <c r="E2255">
        <v>22</v>
      </c>
      <c r="F2255">
        <v>2</v>
      </c>
      <c r="I2255" t="s">
        <v>47</v>
      </c>
      <c r="J2255" t="s">
        <v>48</v>
      </c>
    </row>
    <row r="2256" spans="1:13" x14ac:dyDescent="0.35">
      <c r="A2256" s="6">
        <v>45639</v>
      </c>
      <c r="B2256" t="s">
        <v>76</v>
      </c>
      <c r="C2256" t="s">
        <v>55</v>
      </c>
      <c r="D2256" t="s">
        <v>392</v>
      </c>
      <c r="E2256">
        <v>6</v>
      </c>
      <c r="F2256">
        <v>2</v>
      </c>
      <c r="I2256" t="s">
        <v>47</v>
      </c>
      <c r="J2256" t="s">
        <v>48</v>
      </c>
      <c r="M2256" t="s">
        <v>47</v>
      </c>
    </row>
    <row r="2257" spans="1:13" x14ac:dyDescent="0.35">
      <c r="A2257" s="6">
        <v>45639</v>
      </c>
      <c r="B2257" t="s">
        <v>76</v>
      </c>
      <c r="C2257" t="s">
        <v>55</v>
      </c>
      <c r="D2257" t="s">
        <v>392</v>
      </c>
      <c r="E2257">
        <v>6</v>
      </c>
      <c r="F2257">
        <v>2</v>
      </c>
      <c r="I2257" t="s">
        <v>47</v>
      </c>
      <c r="J2257" t="s">
        <v>48</v>
      </c>
      <c r="M2257" t="s">
        <v>47</v>
      </c>
    </row>
    <row r="2258" spans="1:13" x14ac:dyDescent="0.35">
      <c r="A2258" s="6">
        <v>45639</v>
      </c>
      <c r="B2258" t="s">
        <v>489</v>
      </c>
      <c r="C2258" t="s">
        <v>59</v>
      </c>
      <c r="D2258">
        <v>3</v>
      </c>
      <c r="E2258">
        <v>20</v>
      </c>
      <c r="F2258">
        <v>3</v>
      </c>
      <c r="I2258" t="s">
        <v>47</v>
      </c>
      <c r="J2258" t="s">
        <v>48</v>
      </c>
      <c r="M2258" t="s">
        <v>47</v>
      </c>
    </row>
    <row r="2259" spans="1:13" x14ac:dyDescent="0.35">
      <c r="A2259" s="6">
        <v>45639</v>
      </c>
      <c r="B2259" t="s">
        <v>507</v>
      </c>
      <c r="C2259" t="s">
        <v>59</v>
      </c>
      <c r="D2259">
        <v>0</v>
      </c>
      <c r="E2259">
        <v>23</v>
      </c>
      <c r="F2259">
        <v>5</v>
      </c>
      <c r="I2259" t="s">
        <v>47</v>
      </c>
      <c r="J2259" t="s">
        <v>48</v>
      </c>
      <c r="M2259" t="s">
        <v>47</v>
      </c>
    </row>
    <row r="2260" spans="1:13" x14ac:dyDescent="0.35">
      <c r="A2260" s="6">
        <v>45639</v>
      </c>
      <c r="B2260" t="s">
        <v>507</v>
      </c>
      <c r="C2260" t="s">
        <v>59</v>
      </c>
      <c r="D2260">
        <v>0</v>
      </c>
      <c r="E2260">
        <v>23</v>
      </c>
      <c r="F2260">
        <v>5</v>
      </c>
      <c r="I2260" t="s">
        <v>47</v>
      </c>
      <c r="J2260" t="s">
        <v>48</v>
      </c>
      <c r="M2260" t="s">
        <v>47</v>
      </c>
    </row>
    <row r="2261" spans="1:13" x14ac:dyDescent="0.35">
      <c r="A2261" s="6">
        <v>45639</v>
      </c>
      <c r="B2261" t="s">
        <v>1187</v>
      </c>
      <c r="C2261" t="s">
        <v>53</v>
      </c>
      <c r="D2261">
        <v>6</v>
      </c>
      <c r="E2261">
        <v>33</v>
      </c>
      <c r="F2261">
        <v>3</v>
      </c>
      <c r="I2261" t="s">
        <v>47</v>
      </c>
      <c r="J2261" t="s">
        <v>1802</v>
      </c>
    </row>
    <row r="2262" spans="1:13" x14ac:dyDescent="0.35">
      <c r="A2262" s="6">
        <v>45639</v>
      </c>
      <c r="B2262" t="s">
        <v>255</v>
      </c>
      <c r="C2262" t="s">
        <v>115</v>
      </c>
      <c r="D2262">
        <v>8</v>
      </c>
      <c r="E2262">
        <v>22</v>
      </c>
      <c r="F2262">
        <v>2</v>
      </c>
      <c r="I2262" t="s">
        <v>47</v>
      </c>
      <c r="J2262" t="s">
        <v>48</v>
      </c>
      <c r="M2262" t="s">
        <v>47</v>
      </c>
    </row>
    <row r="2263" spans="1:13" x14ac:dyDescent="0.35">
      <c r="A2263" s="6">
        <v>45639</v>
      </c>
      <c r="B2263" t="s">
        <v>872</v>
      </c>
      <c r="C2263" t="s">
        <v>64</v>
      </c>
      <c r="D2263" t="s">
        <v>585</v>
      </c>
      <c r="E2263">
        <v>13</v>
      </c>
      <c r="F2263">
        <v>2</v>
      </c>
      <c r="I2263" t="s">
        <v>47</v>
      </c>
      <c r="J2263" t="s">
        <v>48</v>
      </c>
      <c r="M2263" t="s">
        <v>47</v>
      </c>
    </row>
    <row r="2264" spans="1:13" x14ac:dyDescent="0.35">
      <c r="A2264" s="6">
        <v>45639</v>
      </c>
      <c r="B2264" t="s">
        <v>1265</v>
      </c>
      <c r="C2264" t="s">
        <v>53</v>
      </c>
      <c r="D2264">
        <v>6</v>
      </c>
      <c r="E2264">
        <v>8</v>
      </c>
      <c r="F2264">
        <v>2</v>
      </c>
      <c r="I2264" t="s">
        <v>47</v>
      </c>
      <c r="J2264" t="s">
        <v>1854</v>
      </c>
      <c r="M2264" t="s">
        <v>47</v>
      </c>
    </row>
    <row r="2265" spans="1:13" x14ac:dyDescent="0.35">
      <c r="A2265" s="6">
        <v>45639</v>
      </c>
      <c r="B2265" t="s">
        <v>1834</v>
      </c>
      <c r="C2265" t="s">
        <v>53</v>
      </c>
      <c r="D2265">
        <v>5</v>
      </c>
      <c r="E2265">
        <v>7</v>
      </c>
      <c r="F2265">
        <v>3</v>
      </c>
      <c r="I2265" t="s">
        <v>47</v>
      </c>
      <c r="J2265" t="s">
        <v>48</v>
      </c>
    </row>
    <row r="2266" spans="1:13" x14ac:dyDescent="0.35">
      <c r="A2266" s="6">
        <v>45639</v>
      </c>
      <c r="B2266" t="s">
        <v>86</v>
      </c>
      <c r="C2266" t="s">
        <v>59</v>
      </c>
      <c r="D2266">
        <v>2</v>
      </c>
      <c r="E2266">
        <v>7</v>
      </c>
      <c r="F2266">
        <v>4</v>
      </c>
      <c r="I2266" t="s">
        <v>47</v>
      </c>
      <c r="J2266" t="s">
        <v>48</v>
      </c>
      <c r="M2266" t="s">
        <v>47</v>
      </c>
    </row>
    <row r="2267" spans="1:13" x14ac:dyDescent="0.35">
      <c r="A2267" s="6">
        <v>45639</v>
      </c>
      <c r="B2267" t="s">
        <v>1865</v>
      </c>
      <c r="C2267" t="s">
        <v>53</v>
      </c>
      <c r="D2267" t="s">
        <v>1247</v>
      </c>
      <c r="E2267">
        <v>8</v>
      </c>
      <c r="F2267">
        <v>3</v>
      </c>
      <c r="I2267" t="s">
        <v>47</v>
      </c>
      <c r="J2267" t="s">
        <v>48</v>
      </c>
      <c r="M2267" t="s">
        <v>47</v>
      </c>
    </row>
    <row r="2268" spans="1:13" x14ac:dyDescent="0.35">
      <c r="A2268" s="6">
        <v>45639</v>
      </c>
      <c r="B2268" t="s">
        <v>1910</v>
      </c>
      <c r="C2268" t="s">
        <v>64</v>
      </c>
      <c r="D2268" t="s">
        <v>596</v>
      </c>
      <c r="E2268">
        <v>5</v>
      </c>
      <c r="F2268">
        <v>2</v>
      </c>
      <c r="I2268" t="s">
        <v>47</v>
      </c>
      <c r="J2268" t="s">
        <v>48</v>
      </c>
      <c r="M2268" t="s">
        <v>47</v>
      </c>
    </row>
    <row r="2269" spans="1:13" x14ac:dyDescent="0.35">
      <c r="A2269" s="6">
        <v>45639</v>
      </c>
      <c r="B2269" t="s">
        <v>1911</v>
      </c>
      <c r="C2269" t="s">
        <v>115</v>
      </c>
      <c r="D2269">
        <v>7</v>
      </c>
      <c r="E2269">
        <v>9</v>
      </c>
      <c r="F2269">
        <v>4</v>
      </c>
      <c r="I2269" t="s">
        <v>47</v>
      </c>
      <c r="J2269" t="s">
        <v>48</v>
      </c>
    </row>
    <row r="2270" spans="1:13" x14ac:dyDescent="0.35">
      <c r="A2270" s="6">
        <v>45639</v>
      </c>
      <c r="B2270" t="s">
        <v>1216</v>
      </c>
      <c r="C2270" t="s">
        <v>55</v>
      </c>
      <c r="D2270" t="s">
        <v>62</v>
      </c>
      <c r="E2270">
        <v>14</v>
      </c>
      <c r="F2270">
        <v>1</v>
      </c>
      <c r="I2270" t="s">
        <v>47</v>
      </c>
      <c r="J2270" t="s">
        <v>48</v>
      </c>
    </row>
    <row r="2271" spans="1:13" x14ac:dyDescent="0.35">
      <c r="A2271" s="6">
        <v>45639</v>
      </c>
      <c r="B2271" t="s">
        <v>1912</v>
      </c>
      <c r="C2271" t="s">
        <v>55</v>
      </c>
      <c r="D2271" t="s">
        <v>573</v>
      </c>
      <c r="E2271">
        <v>25</v>
      </c>
      <c r="F2271">
        <v>3</v>
      </c>
      <c r="I2271" t="s">
        <v>47</v>
      </c>
      <c r="J2271" t="s">
        <v>48</v>
      </c>
      <c r="M2271" t="s">
        <v>47</v>
      </c>
    </row>
    <row r="2272" spans="1:13" x14ac:dyDescent="0.35">
      <c r="A2272" s="6">
        <v>45639</v>
      </c>
      <c r="B2272" t="s">
        <v>892</v>
      </c>
      <c r="C2272" t="s">
        <v>53</v>
      </c>
      <c r="D2272" t="s">
        <v>861</v>
      </c>
      <c r="E2272">
        <v>18</v>
      </c>
      <c r="F2272">
        <v>2</v>
      </c>
      <c r="I2272" t="s">
        <v>47</v>
      </c>
      <c r="J2272" t="s">
        <v>48</v>
      </c>
      <c r="M2272" t="s">
        <v>47</v>
      </c>
    </row>
    <row r="2273" spans="1:13" x14ac:dyDescent="0.35">
      <c r="A2273" s="6">
        <v>45639</v>
      </c>
      <c r="B2273" t="s">
        <v>507</v>
      </c>
      <c r="C2273" t="s">
        <v>53</v>
      </c>
      <c r="D2273">
        <v>4</v>
      </c>
      <c r="E2273">
        <v>17</v>
      </c>
      <c r="F2273">
        <v>1</v>
      </c>
      <c r="I2273" t="s">
        <v>47</v>
      </c>
      <c r="J2273" t="s">
        <v>48</v>
      </c>
      <c r="M2273" t="s">
        <v>47</v>
      </c>
    </row>
    <row r="2274" spans="1:13" x14ac:dyDescent="0.35">
      <c r="A2274" s="6">
        <v>45639</v>
      </c>
      <c r="B2274" t="s">
        <v>841</v>
      </c>
      <c r="C2274" t="s">
        <v>53</v>
      </c>
      <c r="D2274" t="s">
        <v>890</v>
      </c>
      <c r="E2274">
        <v>8</v>
      </c>
      <c r="F2274">
        <v>4</v>
      </c>
      <c r="I2274" t="s">
        <v>47</v>
      </c>
      <c r="J2274" t="s">
        <v>48</v>
      </c>
      <c r="M2274" t="s">
        <v>47</v>
      </c>
    </row>
    <row r="2275" spans="1:13" x14ac:dyDescent="0.35">
      <c r="A2275" s="6">
        <v>45639</v>
      </c>
      <c r="B2275" t="s">
        <v>1913</v>
      </c>
      <c r="C2275" t="s">
        <v>74</v>
      </c>
      <c r="D2275">
        <v>10</v>
      </c>
      <c r="E2275">
        <v>27</v>
      </c>
      <c r="F2275">
        <v>2</v>
      </c>
      <c r="I2275" t="s">
        <v>47</v>
      </c>
      <c r="J2275" t="s">
        <v>48</v>
      </c>
    </row>
    <row r="2276" spans="1:13" x14ac:dyDescent="0.35">
      <c r="A2276" s="6">
        <v>45639</v>
      </c>
      <c r="B2276" t="s">
        <v>247</v>
      </c>
      <c r="C2276" t="s">
        <v>59</v>
      </c>
      <c r="D2276">
        <v>1</v>
      </c>
      <c r="E2276">
        <v>21</v>
      </c>
      <c r="F2276">
        <v>3</v>
      </c>
      <c r="I2276" t="s">
        <v>47</v>
      </c>
      <c r="J2276" t="s">
        <v>48</v>
      </c>
      <c r="M2276" t="s">
        <v>47</v>
      </c>
    </row>
    <row r="2277" spans="1:13" x14ac:dyDescent="0.35">
      <c r="A2277" s="6">
        <v>45639</v>
      </c>
      <c r="B2277" t="s">
        <v>1350</v>
      </c>
      <c r="C2277" t="s">
        <v>55</v>
      </c>
      <c r="D2277" t="s">
        <v>930</v>
      </c>
      <c r="E2277">
        <v>20</v>
      </c>
      <c r="F2277">
        <v>2</v>
      </c>
      <c r="I2277" t="s">
        <v>47</v>
      </c>
      <c r="J2277" t="s">
        <v>48</v>
      </c>
      <c r="M2277" t="s">
        <v>47</v>
      </c>
    </row>
    <row r="2278" spans="1:13" x14ac:dyDescent="0.35">
      <c r="A2278" s="6">
        <v>45639</v>
      </c>
      <c r="B2278" t="s">
        <v>1350</v>
      </c>
      <c r="C2278" t="s">
        <v>55</v>
      </c>
      <c r="D2278" t="s">
        <v>930</v>
      </c>
      <c r="E2278">
        <v>20</v>
      </c>
      <c r="F2278">
        <v>2</v>
      </c>
      <c r="I2278" t="s">
        <v>47</v>
      </c>
      <c r="J2278" t="s">
        <v>48</v>
      </c>
      <c r="M2278" t="s">
        <v>47</v>
      </c>
    </row>
    <row r="2279" spans="1:13" x14ac:dyDescent="0.35">
      <c r="A2279" s="6">
        <v>45639</v>
      </c>
      <c r="B2279" t="s">
        <v>1914</v>
      </c>
      <c r="C2279" t="s">
        <v>115</v>
      </c>
      <c r="D2279" t="s">
        <v>311</v>
      </c>
      <c r="E2279">
        <v>3</v>
      </c>
      <c r="F2279">
        <v>3</v>
      </c>
      <c r="H2279" t="s">
        <v>47</v>
      </c>
      <c r="J2279" t="s">
        <v>48</v>
      </c>
    </row>
    <row r="2280" spans="1:13" x14ac:dyDescent="0.35">
      <c r="A2280" s="6">
        <v>45639</v>
      </c>
      <c r="B2280" t="s">
        <v>658</v>
      </c>
      <c r="C2280" t="s">
        <v>115</v>
      </c>
      <c r="D2280" t="s">
        <v>204</v>
      </c>
      <c r="E2280">
        <v>14</v>
      </c>
      <c r="F2280">
        <v>1</v>
      </c>
      <c r="I2280" t="s">
        <v>47</v>
      </c>
      <c r="J2280" t="s">
        <v>48</v>
      </c>
    </row>
    <row r="2281" spans="1:13" x14ac:dyDescent="0.35">
      <c r="A2281" s="6">
        <v>45639</v>
      </c>
      <c r="B2281" t="s">
        <v>658</v>
      </c>
      <c r="C2281" t="s">
        <v>115</v>
      </c>
      <c r="D2281" t="s">
        <v>204</v>
      </c>
      <c r="E2281">
        <v>14</v>
      </c>
      <c r="F2281">
        <v>1</v>
      </c>
      <c r="I2281" t="s">
        <v>47</v>
      </c>
      <c r="J2281" t="s">
        <v>48</v>
      </c>
    </row>
    <row r="2282" spans="1:13" x14ac:dyDescent="0.35">
      <c r="A2282" s="6">
        <v>45639</v>
      </c>
      <c r="B2282" t="s">
        <v>1915</v>
      </c>
      <c r="C2282" t="s">
        <v>55</v>
      </c>
      <c r="D2282" t="s">
        <v>158</v>
      </c>
      <c r="E2282">
        <v>3</v>
      </c>
      <c r="F2282">
        <v>2</v>
      </c>
      <c r="I2282" t="s">
        <v>47</v>
      </c>
      <c r="J2282" t="s">
        <v>48</v>
      </c>
    </row>
    <row r="2283" spans="1:13" x14ac:dyDescent="0.35">
      <c r="A2283" s="6">
        <v>45639</v>
      </c>
      <c r="B2283" t="s">
        <v>658</v>
      </c>
      <c r="C2283" t="s">
        <v>115</v>
      </c>
      <c r="D2283" t="s">
        <v>204</v>
      </c>
      <c r="E2283">
        <v>14</v>
      </c>
      <c r="F2283">
        <v>1</v>
      </c>
      <c r="I2283" t="s">
        <v>47</v>
      </c>
      <c r="J2283" t="s">
        <v>48</v>
      </c>
    </row>
    <row r="2284" spans="1:13" x14ac:dyDescent="0.35">
      <c r="A2284" s="6">
        <v>45639</v>
      </c>
      <c r="B2284" t="s">
        <v>1449</v>
      </c>
      <c r="C2284" t="s">
        <v>115</v>
      </c>
      <c r="D2284">
        <v>9</v>
      </c>
      <c r="E2284">
        <v>15</v>
      </c>
      <c r="F2284">
        <v>1</v>
      </c>
      <c r="I2284" t="s">
        <v>47</v>
      </c>
      <c r="J2284" t="s">
        <v>48</v>
      </c>
    </row>
    <row r="2285" spans="1:13" x14ac:dyDescent="0.35">
      <c r="A2285" s="6">
        <v>45642</v>
      </c>
      <c r="B2285" t="s">
        <v>1630</v>
      </c>
      <c r="C2285" t="s">
        <v>53</v>
      </c>
      <c r="D2285">
        <v>5</v>
      </c>
      <c r="E2285">
        <v>22</v>
      </c>
      <c r="F2285">
        <v>2</v>
      </c>
      <c r="G2285" t="s">
        <v>827</v>
      </c>
      <c r="L2285" t="s">
        <v>47</v>
      </c>
      <c r="M2285" t="s">
        <v>47</v>
      </c>
    </row>
    <row r="2286" spans="1:13" x14ac:dyDescent="0.35">
      <c r="A2286" s="6">
        <v>45642</v>
      </c>
      <c r="B2286" t="s">
        <v>1630</v>
      </c>
      <c r="C2286" t="s">
        <v>53</v>
      </c>
      <c r="D2286">
        <v>5</v>
      </c>
      <c r="E2286">
        <v>22</v>
      </c>
      <c r="F2286">
        <v>2</v>
      </c>
      <c r="G2286" t="s">
        <v>827</v>
      </c>
      <c r="L2286" t="s">
        <v>47</v>
      </c>
      <c r="M2286" t="s">
        <v>47</v>
      </c>
    </row>
    <row r="2287" spans="1:13" x14ac:dyDescent="0.35">
      <c r="A2287" s="6">
        <v>45642</v>
      </c>
      <c r="B2287" t="s">
        <v>1630</v>
      </c>
      <c r="C2287" t="s">
        <v>53</v>
      </c>
      <c r="D2287">
        <v>5</v>
      </c>
      <c r="E2287">
        <v>22</v>
      </c>
      <c r="F2287">
        <v>2</v>
      </c>
      <c r="G2287" t="s">
        <v>827</v>
      </c>
      <c r="L2287" t="s">
        <v>47</v>
      </c>
      <c r="M2287" t="s">
        <v>47</v>
      </c>
    </row>
    <row r="2288" spans="1:13" x14ac:dyDescent="0.35">
      <c r="A2288" s="6">
        <v>45642</v>
      </c>
      <c r="B2288" t="s">
        <v>1630</v>
      </c>
      <c r="C2288" t="s">
        <v>53</v>
      </c>
      <c r="D2288">
        <v>5</v>
      </c>
      <c r="E2288">
        <v>22</v>
      </c>
      <c r="F2288">
        <v>2</v>
      </c>
      <c r="G2288" t="s">
        <v>827</v>
      </c>
      <c r="L2288" t="s">
        <v>47</v>
      </c>
      <c r="M2288" t="s">
        <v>47</v>
      </c>
    </row>
    <row r="2289" spans="1:13" x14ac:dyDescent="0.35">
      <c r="A2289" s="6">
        <v>45642</v>
      </c>
      <c r="B2289" t="s">
        <v>1751</v>
      </c>
      <c r="C2289" t="s">
        <v>53</v>
      </c>
      <c r="D2289">
        <v>3</v>
      </c>
      <c r="E2289">
        <v>20</v>
      </c>
      <c r="F2289">
        <v>2</v>
      </c>
      <c r="G2289" t="s">
        <v>827</v>
      </c>
    </row>
    <row r="2290" spans="1:13" x14ac:dyDescent="0.35">
      <c r="A2290" s="6">
        <v>45642</v>
      </c>
      <c r="B2290" t="s">
        <v>1751</v>
      </c>
      <c r="C2290" t="s">
        <v>53</v>
      </c>
      <c r="D2290">
        <v>3</v>
      </c>
      <c r="E2290">
        <v>20</v>
      </c>
      <c r="F2290">
        <v>2</v>
      </c>
      <c r="G2290" t="s">
        <v>827</v>
      </c>
    </row>
    <row r="2291" spans="1:13" x14ac:dyDescent="0.35">
      <c r="A2291" s="6">
        <v>45642</v>
      </c>
      <c r="B2291" t="s">
        <v>1751</v>
      </c>
      <c r="C2291" t="s">
        <v>53</v>
      </c>
      <c r="D2291">
        <v>3</v>
      </c>
      <c r="E2291">
        <v>20</v>
      </c>
      <c r="F2291">
        <v>2</v>
      </c>
      <c r="G2291" t="s">
        <v>827</v>
      </c>
    </row>
    <row r="2292" spans="1:13" x14ac:dyDescent="0.35">
      <c r="A2292" s="6">
        <v>45642</v>
      </c>
      <c r="B2292" t="s">
        <v>1864</v>
      </c>
      <c r="C2292" t="s">
        <v>55</v>
      </c>
      <c r="D2292" t="s">
        <v>573</v>
      </c>
      <c r="E2292">
        <v>13</v>
      </c>
      <c r="F2292">
        <v>2</v>
      </c>
      <c r="I2292" t="s">
        <v>47</v>
      </c>
      <c r="J2292" t="s">
        <v>48</v>
      </c>
      <c r="M2292" t="s">
        <v>47</v>
      </c>
    </row>
    <row r="2293" spans="1:13" x14ac:dyDescent="0.35">
      <c r="A2293" s="6">
        <v>45642</v>
      </c>
      <c r="B2293" t="s">
        <v>1345</v>
      </c>
      <c r="C2293" t="s">
        <v>1266</v>
      </c>
      <c r="D2293" t="s">
        <v>1278</v>
      </c>
      <c r="E2293">
        <v>9</v>
      </c>
      <c r="F2293">
        <v>1</v>
      </c>
      <c r="I2293" t="s">
        <v>47</v>
      </c>
      <c r="J2293" t="s">
        <v>48</v>
      </c>
      <c r="M2293" t="s">
        <v>47</v>
      </c>
    </row>
    <row r="2294" spans="1:13" x14ac:dyDescent="0.35">
      <c r="A2294" s="6">
        <v>45642</v>
      </c>
      <c r="B2294" t="s">
        <v>1350</v>
      </c>
      <c r="C2294" t="s">
        <v>55</v>
      </c>
      <c r="D2294" t="s">
        <v>930</v>
      </c>
      <c r="E2294">
        <v>19</v>
      </c>
      <c r="F2294">
        <v>1</v>
      </c>
      <c r="I2294" t="s">
        <v>47</v>
      </c>
      <c r="M2294" t="s">
        <v>47</v>
      </c>
    </row>
    <row r="2295" spans="1:13" x14ac:dyDescent="0.35">
      <c r="A2295" s="6">
        <v>45642</v>
      </c>
      <c r="B2295" t="s">
        <v>1865</v>
      </c>
      <c r="C2295" t="s">
        <v>115</v>
      </c>
      <c r="D2295">
        <v>7</v>
      </c>
      <c r="E2295">
        <v>1</v>
      </c>
      <c r="F2295">
        <v>1</v>
      </c>
      <c r="I2295" t="s">
        <v>47</v>
      </c>
      <c r="J2295" t="s">
        <v>48</v>
      </c>
      <c r="M2295" t="s">
        <v>47</v>
      </c>
    </row>
    <row r="2296" spans="1:13" x14ac:dyDescent="0.35">
      <c r="A2296" s="6">
        <v>45642</v>
      </c>
      <c r="B2296" t="s">
        <v>388</v>
      </c>
      <c r="C2296" t="s">
        <v>115</v>
      </c>
      <c r="D2296">
        <v>7</v>
      </c>
      <c r="E2296">
        <v>21</v>
      </c>
      <c r="F2296">
        <v>1</v>
      </c>
      <c r="I2296" t="s">
        <v>47</v>
      </c>
      <c r="J2296" t="s">
        <v>48</v>
      </c>
      <c r="M2296" t="s">
        <v>47</v>
      </c>
    </row>
    <row r="2297" spans="1:13" x14ac:dyDescent="0.35">
      <c r="A2297" s="6">
        <v>45642</v>
      </c>
      <c r="B2297" t="s">
        <v>388</v>
      </c>
      <c r="C2297" t="s">
        <v>53</v>
      </c>
      <c r="D2297">
        <v>4</v>
      </c>
      <c r="E2297">
        <v>20</v>
      </c>
      <c r="F2297">
        <v>2</v>
      </c>
      <c r="I2297" t="s">
        <v>47</v>
      </c>
      <c r="J2297" t="s">
        <v>48</v>
      </c>
      <c r="M2297" t="s">
        <v>47</v>
      </c>
    </row>
    <row r="2298" spans="1:13" x14ac:dyDescent="0.35">
      <c r="A2298" s="6">
        <v>45642</v>
      </c>
      <c r="B2298" t="s">
        <v>1866</v>
      </c>
      <c r="C2298" t="s">
        <v>53</v>
      </c>
      <c r="D2298" t="s">
        <v>1867</v>
      </c>
      <c r="E2298">
        <v>21</v>
      </c>
      <c r="F2298">
        <v>2</v>
      </c>
      <c r="I2298" t="s">
        <v>47</v>
      </c>
      <c r="J2298" t="s">
        <v>1854</v>
      </c>
    </row>
    <row r="2299" spans="1:13" x14ac:dyDescent="0.35">
      <c r="A2299" s="6">
        <v>45642</v>
      </c>
      <c r="B2299" t="s">
        <v>1866</v>
      </c>
      <c r="C2299" t="s">
        <v>53</v>
      </c>
      <c r="D2299" t="s">
        <v>1867</v>
      </c>
      <c r="E2299">
        <v>21</v>
      </c>
      <c r="F2299">
        <v>2</v>
      </c>
      <c r="I2299" t="s">
        <v>47</v>
      </c>
      <c r="J2299" t="s">
        <v>1854</v>
      </c>
    </row>
    <row r="2300" spans="1:13" x14ac:dyDescent="0.35">
      <c r="A2300" s="6">
        <v>45642</v>
      </c>
      <c r="B2300" t="s">
        <v>1868</v>
      </c>
      <c r="C2300" t="s">
        <v>55</v>
      </c>
      <c r="D2300" t="s">
        <v>392</v>
      </c>
      <c r="E2300">
        <v>9</v>
      </c>
      <c r="F2300">
        <v>2</v>
      </c>
      <c r="I2300" t="s">
        <v>47</v>
      </c>
      <c r="J2300" t="s">
        <v>48</v>
      </c>
    </row>
    <row r="2301" spans="1:13" x14ac:dyDescent="0.35">
      <c r="A2301" s="6">
        <v>45642</v>
      </c>
      <c r="B2301" t="s">
        <v>1350</v>
      </c>
      <c r="C2301" t="s">
        <v>55</v>
      </c>
      <c r="D2301" t="s">
        <v>930</v>
      </c>
      <c r="E2301">
        <v>27</v>
      </c>
      <c r="F2301">
        <v>2</v>
      </c>
      <c r="I2301" t="s">
        <v>47</v>
      </c>
      <c r="J2301" t="s">
        <v>48</v>
      </c>
      <c r="M2301" t="s">
        <v>47</v>
      </c>
    </row>
    <row r="2302" spans="1:13" x14ac:dyDescent="0.35">
      <c r="A2302" s="6">
        <v>45642</v>
      </c>
      <c r="B2302" t="s">
        <v>1869</v>
      </c>
      <c r="C2302" t="s">
        <v>74</v>
      </c>
      <c r="D2302" t="s">
        <v>129</v>
      </c>
      <c r="E2302">
        <v>22</v>
      </c>
      <c r="F2302">
        <v>1</v>
      </c>
      <c r="I2302" t="s">
        <v>47</v>
      </c>
      <c r="J2302" t="s">
        <v>48</v>
      </c>
    </row>
    <row r="2303" spans="1:13" x14ac:dyDescent="0.35">
      <c r="A2303" s="6">
        <v>45642</v>
      </c>
      <c r="B2303" t="s">
        <v>1869</v>
      </c>
      <c r="C2303" t="s">
        <v>74</v>
      </c>
      <c r="D2303" t="s">
        <v>129</v>
      </c>
      <c r="E2303">
        <v>22</v>
      </c>
      <c r="F2303">
        <v>1</v>
      </c>
      <c r="I2303" t="s">
        <v>47</v>
      </c>
      <c r="J2303" t="s">
        <v>48</v>
      </c>
    </row>
    <row r="2304" spans="1:13" x14ac:dyDescent="0.35">
      <c r="A2304" s="6">
        <v>45642</v>
      </c>
      <c r="B2304" t="s">
        <v>1869</v>
      </c>
      <c r="C2304" t="s">
        <v>74</v>
      </c>
      <c r="D2304" t="s">
        <v>129</v>
      </c>
      <c r="E2304">
        <v>22</v>
      </c>
      <c r="F2304">
        <v>1</v>
      </c>
      <c r="I2304" t="s">
        <v>47</v>
      </c>
      <c r="J2304" t="s">
        <v>48</v>
      </c>
    </row>
    <row r="2305" spans="1:13" x14ac:dyDescent="0.35">
      <c r="A2305" s="6">
        <v>45642</v>
      </c>
      <c r="B2305" t="s">
        <v>1869</v>
      </c>
      <c r="C2305" t="s">
        <v>74</v>
      </c>
      <c r="D2305" t="s">
        <v>129</v>
      </c>
      <c r="E2305">
        <v>22</v>
      </c>
      <c r="F2305">
        <v>1</v>
      </c>
      <c r="I2305" t="s">
        <v>47</v>
      </c>
      <c r="J2305" t="s">
        <v>48</v>
      </c>
    </row>
    <row r="2306" spans="1:13" x14ac:dyDescent="0.35">
      <c r="A2306" s="6">
        <v>45642</v>
      </c>
      <c r="B2306" t="s">
        <v>1869</v>
      </c>
      <c r="C2306" t="s">
        <v>74</v>
      </c>
      <c r="D2306" t="s">
        <v>129</v>
      </c>
      <c r="E2306">
        <v>22</v>
      </c>
      <c r="F2306">
        <v>1</v>
      </c>
      <c r="I2306" t="s">
        <v>47</v>
      </c>
      <c r="J2306" t="s">
        <v>48</v>
      </c>
    </row>
    <row r="2307" spans="1:13" x14ac:dyDescent="0.35">
      <c r="A2307" s="6">
        <v>45642</v>
      </c>
      <c r="B2307" t="s">
        <v>1468</v>
      </c>
      <c r="C2307" t="s">
        <v>53</v>
      </c>
      <c r="D2307">
        <v>4</v>
      </c>
      <c r="E2307">
        <v>22</v>
      </c>
      <c r="F2307">
        <v>2</v>
      </c>
      <c r="I2307" t="s">
        <v>47</v>
      </c>
      <c r="J2307" t="s">
        <v>48</v>
      </c>
      <c r="M2307" t="s">
        <v>47</v>
      </c>
    </row>
    <row r="2308" spans="1:13" x14ac:dyDescent="0.35">
      <c r="A2308" s="6">
        <v>45642</v>
      </c>
      <c r="B2308" t="s">
        <v>1468</v>
      </c>
      <c r="C2308" t="s">
        <v>53</v>
      </c>
      <c r="D2308">
        <v>4</v>
      </c>
      <c r="E2308">
        <v>22</v>
      </c>
      <c r="F2308">
        <v>2</v>
      </c>
      <c r="I2308" t="s">
        <v>47</v>
      </c>
      <c r="J2308" t="s">
        <v>48</v>
      </c>
      <c r="M2308" t="s">
        <v>47</v>
      </c>
    </row>
    <row r="2309" spans="1:13" x14ac:dyDescent="0.35">
      <c r="A2309" s="6">
        <v>45642</v>
      </c>
      <c r="B2309" t="s">
        <v>1468</v>
      </c>
      <c r="C2309" t="s">
        <v>53</v>
      </c>
      <c r="D2309">
        <v>4</v>
      </c>
      <c r="E2309">
        <v>22</v>
      </c>
      <c r="F2309">
        <v>2</v>
      </c>
      <c r="I2309" t="s">
        <v>47</v>
      </c>
      <c r="J2309" t="s">
        <v>48</v>
      </c>
      <c r="M2309" t="s">
        <v>47</v>
      </c>
    </row>
    <row r="2310" spans="1:13" x14ac:dyDescent="0.35">
      <c r="A2310" s="6">
        <v>45642</v>
      </c>
      <c r="B2310" t="s">
        <v>1542</v>
      </c>
      <c r="C2310" t="s">
        <v>284</v>
      </c>
      <c r="D2310">
        <v>6</v>
      </c>
      <c r="E2310">
        <v>19</v>
      </c>
      <c r="F2310">
        <v>2</v>
      </c>
      <c r="I2310" t="s">
        <v>47</v>
      </c>
      <c r="J2310" t="s">
        <v>1802</v>
      </c>
      <c r="M2310" t="s">
        <v>47</v>
      </c>
    </row>
    <row r="2311" spans="1:13" x14ac:dyDescent="0.35">
      <c r="A2311" s="6">
        <v>45642</v>
      </c>
      <c r="B2311" t="s">
        <v>1302</v>
      </c>
      <c r="C2311" t="s">
        <v>115</v>
      </c>
      <c r="D2311">
        <v>9</v>
      </c>
      <c r="E2311">
        <v>12</v>
      </c>
      <c r="F2311">
        <v>4</v>
      </c>
      <c r="I2311" t="s">
        <v>47</v>
      </c>
    </row>
    <row r="2312" spans="1:13" x14ac:dyDescent="0.35">
      <c r="A2312" s="6">
        <v>45642</v>
      </c>
      <c r="B2312" t="s">
        <v>466</v>
      </c>
      <c r="C2312" t="s">
        <v>115</v>
      </c>
      <c r="D2312">
        <v>8</v>
      </c>
      <c r="E2312">
        <v>22</v>
      </c>
      <c r="F2312">
        <v>2</v>
      </c>
      <c r="I2312" t="s">
        <v>47</v>
      </c>
      <c r="J2312" t="s">
        <v>48</v>
      </c>
    </row>
    <row r="2313" spans="1:13" x14ac:dyDescent="0.35">
      <c r="A2313" s="6">
        <v>45642</v>
      </c>
      <c r="B2313" t="s">
        <v>466</v>
      </c>
      <c r="C2313" t="s">
        <v>115</v>
      </c>
      <c r="D2313">
        <v>8</v>
      </c>
      <c r="E2313">
        <v>22</v>
      </c>
      <c r="F2313">
        <v>2</v>
      </c>
      <c r="I2313" t="s">
        <v>47</v>
      </c>
      <c r="J2313" t="s">
        <v>48</v>
      </c>
    </row>
    <row r="2314" spans="1:13" x14ac:dyDescent="0.35">
      <c r="A2314" s="6">
        <v>45642</v>
      </c>
      <c r="B2314" t="s">
        <v>907</v>
      </c>
      <c r="C2314" t="s">
        <v>50</v>
      </c>
      <c r="D2314">
        <v>7</v>
      </c>
      <c r="E2314">
        <v>21</v>
      </c>
      <c r="F2314">
        <v>2</v>
      </c>
      <c r="I2314" t="s">
        <v>47</v>
      </c>
      <c r="J2314" t="s">
        <v>1802</v>
      </c>
    </row>
    <row r="2315" spans="1:13" x14ac:dyDescent="0.35">
      <c r="A2315" s="6">
        <v>45642</v>
      </c>
      <c r="B2315" t="s">
        <v>1600</v>
      </c>
      <c r="C2315" t="s">
        <v>53</v>
      </c>
      <c r="D2315" t="s">
        <v>1247</v>
      </c>
      <c r="E2315">
        <v>6</v>
      </c>
      <c r="F2315">
        <v>3</v>
      </c>
      <c r="I2315" t="s">
        <v>47</v>
      </c>
      <c r="J2315" t="s">
        <v>48</v>
      </c>
      <c r="K2315" t="s">
        <v>47</v>
      </c>
    </row>
    <row r="2316" spans="1:13" x14ac:dyDescent="0.35">
      <c r="A2316" s="6">
        <v>45642</v>
      </c>
      <c r="B2316" t="s">
        <v>1600</v>
      </c>
      <c r="C2316" t="s">
        <v>53</v>
      </c>
      <c r="D2316" t="s">
        <v>1247</v>
      </c>
      <c r="E2316">
        <v>6</v>
      </c>
      <c r="F2316">
        <v>3</v>
      </c>
      <c r="I2316" t="s">
        <v>47</v>
      </c>
      <c r="J2316" t="s">
        <v>48</v>
      </c>
      <c r="K2316" t="s">
        <v>47</v>
      </c>
    </row>
    <row r="2317" spans="1:13" x14ac:dyDescent="0.35">
      <c r="A2317" s="6">
        <v>45642</v>
      </c>
      <c r="B2317" t="s">
        <v>1870</v>
      </c>
      <c r="C2317" t="s">
        <v>115</v>
      </c>
      <c r="D2317">
        <v>7</v>
      </c>
      <c r="E2317">
        <v>18</v>
      </c>
      <c r="F2317">
        <v>2</v>
      </c>
      <c r="I2317" t="s">
        <v>47</v>
      </c>
    </row>
    <row r="2318" spans="1:13" x14ac:dyDescent="0.35">
      <c r="A2318" s="6">
        <v>45642</v>
      </c>
      <c r="B2318" t="s">
        <v>1870</v>
      </c>
      <c r="C2318" t="s">
        <v>115</v>
      </c>
      <c r="D2318">
        <v>7</v>
      </c>
      <c r="E2318">
        <v>18</v>
      </c>
      <c r="F2318">
        <v>2</v>
      </c>
      <c r="I2318" t="s">
        <v>47</v>
      </c>
    </row>
    <row r="2319" spans="1:13" x14ac:dyDescent="0.35">
      <c r="A2319" s="6">
        <v>45642</v>
      </c>
      <c r="B2319" t="s">
        <v>1165</v>
      </c>
      <c r="C2319" t="s">
        <v>53</v>
      </c>
      <c r="D2319">
        <v>6</v>
      </c>
      <c r="E2319">
        <v>22</v>
      </c>
      <c r="F2319">
        <v>3</v>
      </c>
      <c r="I2319" t="s">
        <v>47</v>
      </c>
      <c r="J2319" t="s">
        <v>1854</v>
      </c>
      <c r="M2319" t="s">
        <v>47</v>
      </c>
    </row>
    <row r="2320" spans="1:13" x14ac:dyDescent="0.35">
      <c r="A2320" s="6">
        <v>45642</v>
      </c>
      <c r="B2320" t="s">
        <v>1871</v>
      </c>
      <c r="C2320" t="s">
        <v>53</v>
      </c>
      <c r="D2320" t="s">
        <v>1247</v>
      </c>
      <c r="E2320">
        <v>3</v>
      </c>
      <c r="F2320">
        <v>4</v>
      </c>
      <c r="I2320" t="s">
        <v>47</v>
      </c>
      <c r="K2320" t="s">
        <v>47</v>
      </c>
    </row>
    <row r="2321" spans="1:11" x14ac:dyDescent="0.35">
      <c r="A2321" s="6">
        <v>45642</v>
      </c>
      <c r="B2321" t="s">
        <v>1135</v>
      </c>
      <c r="C2321" t="s">
        <v>115</v>
      </c>
      <c r="D2321">
        <v>7</v>
      </c>
      <c r="E2321">
        <v>20</v>
      </c>
      <c r="F2321">
        <v>2</v>
      </c>
      <c r="I2321" t="s">
        <v>47</v>
      </c>
      <c r="J2321" t="s">
        <v>1802</v>
      </c>
    </row>
    <row r="2322" spans="1:11" x14ac:dyDescent="0.35">
      <c r="A2322" s="6">
        <v>45642</v>
      </c>
      <c r="B2322" t="s">
        <v>1135</v>
      </c>
      <c r="C2322" t="s">
        <v>115</v>
      </c>
      <c r="D2322">
        <v>7</v>
      </c>
      <c r="E2322">
        <v>20</v>
      </c>
      <c r="F2322">
        <v>2</v>
      </c>
      <c r="I2322" t="s">
        <v>47</v>
      </c>
      <c r="J2322" t="s">
        <v>1802</v>
      </c>
    </row>
    <row r="2323" spans="1:11" x14ac:dyDescent="0.35">
      <c r="A2323" s="6">
        <v>45642</v>
      </c>
      <c r="B2323" t="s">
        <v>1082</v>
      </c>
      <c r="C2323" t="s">
        <v>115</v>
      </c>
      <c r="D2323">
        <v>9</v>
      </c>
      <c r="E2323">
        <v>23</v>
      </c>
      <c r="F2323">
        <v>5</v>
      </c>
      <c r="I2323" t="s">
        <v>47</v>
      </c>
      <c r="J2323" t="s">
        <v>48</v>
      </c>
    </row>
    <row r="2324" spans="1:11" x14ac:dyDescent="0.35">
      <c r="A2324" s="6">
        <v>45642</v>
      </c>
      <c r="B2324" t="s">
        <v>1082</v>
      </c>
      <c r="C2324" t="s">
        <v>115</v>
      </c>
      <c r="D2324">
        <v>9</v>
      </c>
      <c r="E2324">
        <v>23</v>
      </c>
      <c r="F2324">
        <v>5</v>
      </c>
      <c r="I2324" t="s">
        <v>47</v>
      </c>
      <c r="J2324" t="s">
        <v>48</v>
      </c>
    </row>
    <row r="2325" spans="1:11" x14ac:dyDescent="0.35">
      <c r="A2325" s="6">
        <v>45642</v>
      </c>
      <c r="B2325" t="s">
        <v>1600</v>
      </c>
      <c r="C2325" t="s">
        <v>53</v>
      </c>
      <c r="D2325" t="s">
        <v>1247</v>
      </c>
      <c r="E2325">
        <v>6</v>
      </c>
      <c r="F2325">
        <v>3</v>
      </c>
      <c r="I2325" t="s">
        <v>47</v>
      </c>
      <c r="J2325" t="s">
        <v>48</v>
      </c>
      <c r="K2325" t="s">
        <v>47</v>
      </c>
    </row>
    <row r="2326" spans="1:11" x14ac:dyDescent="0.35">
      <c r="A2326" s="6">
        <v>45642</v>
      </c>
      <c r="B2326" t="s">
        <v>1187</v>
      </c>
      <c r="C2326" t="s">
        <v>59</v>
      </c>
      <c r="D2326">
        <v>3</v>
      </c>
      <c r="E2326">
        <v>20</v>
      </c>
      <c r="F2326">
        <v>4</v>
      </c>
      <c r="I2326" t="s">
        <v>47</v>
      </c>
      <c r="J2326" t="s">
        <v>1802</v>
      </c>
    </row>
    <row r="2327" spans="1:11" x14ac:dyDescent="0.35">
      <c r="A2327" s="6">
        <v>45642</v>
      </c>
      <c r="B2327" t="s">
        <v>1187</v>
      </c>
      <c r="C2327" t="s">
        <v>59</v>
      </c>
      <c r="D2327">
        <v>3</v>
      </c>
      <c r="E2327">
        <v>20</v>
      </c>
      <c r="F2327">
        <v>4</v>
      </c>
      <c r="I2327" t="s">
        <v>47</v>
      </c>
      <c r="J2327" t="s">
        <v>1802</v>
      </c>
    </row>
    <row r="2328" spans="1:11" x14ac:dyDescent="0.35">
      <c r="A2328" s="6">
        <v>45642</v>
      </c>
      <c r="B2328" t="s">
        <v>1187</v>
      </c>
      <c r="C2328" t="s">
        <v>53</v>
      </c>
      <c r="D2328">
        <v>6</v>
      </c>
      <c r="E2328">
        <v>2</v>
      </c>
      <c r="F2328">
        <v>2</v>
      </c>
      <c r="I2328" t="s">
        <v>47</v>
      </c>
    </row>
    <row r="2329" spans="1:11" x14ac:dyDescent="0.35">
      <c r="A2329" s="6">
        <v>45642</v>
      </c>
      <c r="B2329" t="s">
        <v>1872</v>
      </c>
      <c r="C2329" t="s">
        <v>1705</v>
      </c>
      <c r="D2329" t="s">
        <v>1705</v>
      </c>
      <c r="E2329">
        <v>19</v>
      </c>
      <c r="F2329">
        <v>2</v>
      </c>
      <c r="I2329" t="s">
        <v>47</v>
      </c>
    </row>
    <row r="2330" spans="1:11" x14ac:dyDescent="0.35">
      <c r="A2330" s="6">
        <v>45642</v>
      </c>
      <c r="B2330" t="s">
        <v>1872</v>
      </c>
      <c r="C2330" t="s">
        <v>1705</v>
      </c>
      <c r="D2330" t="s">
        <v>1705</v>
      </c>
      <c r="E2330">
        <v>19</v>
      </c>
      <c r="F2330">
        <v>2</v>
      </c>
      <c r="I2330" t="s">
        <v>47</v>
      </c>
    </row>
    <row r="2331" spans="1:11" x14ac:dyDescent="0.35">
      <c r="A2331" s="6">
        <v>45642</v>
      </c>
      <c r="B2331" t="s">
        <v>1872</v>
      </c>
      <c r="C2331" t="s">
        <v>1705</v>
      </c>
      <c r="D2331" t="s">
        <v>1705</v>
      </c>
      <c r="E2331">
        <v>19</v>
      </c>
      <c r="F2331">
        <v>2</v>
      </c>
      <c r="I2331" t="s">
        <v>47</v>
      </c>
    </row>
    <row r="2332" spans="1:11" x14ac:dyDescent="0.35">
      <c r="A2332" s="6">
        <v>45642</v>
      </c>
      <c r="B2332" t="s">
        <v>1872</v>
      </c>
      <c r="C2332" t="s">
        <v>1705</v>
      </c>
      <c r="D2332" t="s">
        <v>1705</v>
      </c>
      <c r="E2332">
        <v>19</v>
      </c>
      <c r="F2332">
        <v>2</v>
      </c>
      <c r="I2332" t="s">
        <v>47</v>
      </c>
    </row>
    <row r="2333" spans="1:11" x14ac:dyDescent="0.35">
      <c r="A2333" s="6">
        <v>45642</v>
      </c>
      <c r="B2333" t="s">
        <v>1872</v>
      </c>
      <c r="C2333" t="s">
        <v>1705</v>
      </c>
      <c r="D2333" t="s">
        <v>1705</v>
      </c>
      <c r="E2333">
        <v>19</v>
      </c>
      <c r="F2333">
        <v>2</v>
      </c>
      <c r="I2333" t="s">
        <v>47</v>
      </c>
    </row>
    <row r="2334" spans="1:11" x14ac:dyDescent="0.35">
      <c r="A2334" s="6">
        <v>45642</v>
      </c>
      <c r="B2334" t="s">
        <v>1872</v>
      </c>
      <c r="C2334" t="s">
        <v>1705</v>
      </c>
      <c r="D2334" t="s">
        <v>1705</v>
      </c>
      <c r="E2334">
        <v>19</v>
      </c>
      <c r="F2334">
        <v>2</v>
      </c>
      <c r="I2334" t="s">
        <v>47</v>
      </c>
    </row>
    <row r="2335" spans="1:11" x14ac:dyDescent="0.35">
      <c r="A2335" s="6">
        <v>45642</v>
      </c>
      <c r="B2335" t="s">
        <v>1872</v>
      </c>
      <c r="C2335" t="s">
        <v>1705</v>
      </c>
      <c r="D2335" t="s">
        <v>1705</v>
      </c>
      <c r="E2335">
        <v>19</v>
      </c>
      <c r="F2335">
        <v>2</v>
      </c>
      <c r="I2335" t="s">
        <v>47</v>
      </c>
    </row>
    <row r="2336" spans="1:11" x14ac:dyDescent="0.35">
      <c r="A2336" s="6">
        <v>45642</v>
      </c>
      <c r="B2336" t="s">
        <v>1872</v>
      </c>
      <c r="C2336" t="s">
        <v>1705</v>
      </c>
      <c r="D2336" t="s">
        <v>1705</v>
      </c>
      <c r="E2336">
        <v>19</v>
      </c>
      <c r="F2336">
        <v>2</v>
      </c>
      <c r="I2336" t="s">
        <v>47</v>
      </c>
    </row>
    <row r="2337" spans="1:13" x14ac:dyDescent="0.35">
      <c r="A2337" s="6">
        <v>45642</v>
      </c>
      <c r="B2337" t="s">
        <v>1873</v>
      </c>
      <c r="C2337" t="s">
        <v>55</v>
      </c>
      <c r="D2337" t="s">
        <v>353</v>
      </c>
      <c r="E2337">
        <v>7</v>
      </c>
      <c r="F2337">
        <v>3</v>
      </c>
      <c r="I2337" t="s">
        <v>47</v>
      </c>
      <c r="J2337" t="s">
        <v>48</v>
      </c>
    </row>
    <row r="2338" spans="1:13" x14ac:dyDescent="0.35">
      <c r="A2338" s="6">
        <v>45642</v>
      </c>
      <c r="B2338" t="s">
        <v>1874</v>
      </c>
      <c r="C2338" t="s">
        <v>1266</v>
      </c>
      <c r="D2338" t="s">
        <v>1247</v>
      </c>
      <c r="E2338">
        <v>7</v>
      </c>
      <c r="F2338">
        <v>1</v>
      </c>
      <c r="I2338" t="s">
        <v>47</v>
      </c>
      <c r="J2338" t="s">
        <v>48</v>
      </c>
      <c r="K2338" t="s">
        <v>47</v>
      </c>
    </row>
    <row r="2339" spans="1:13" x14ac:dyDescent="0.35">
      <c r="A2339" s="6">
        <v>45642</v>
      </c>
      <c r="B2339" t="s">
        <v>1875</v>
      </c>
      <c r="C2339" t="s">
        <v>1266</v>
      </c>
      <c r="D2339" t="s">
        <v>1247</v>
      </c>
      <c r="E2339">
        <v>5</v>
      </c>
      <c r="F2339">
        <v>2</v>
      </c>
      <c r="I2339" t="s">
        <v>47</v>
      </c>
      <c r="J2339" t="s">
        <v>48</v>
      </c>
      <c r="K2339" t="s">
        <v>47</v>
      </c>
    </row>
    <row r="2340" spans="1:13" x14ac:dyDescent="0.35">
      <c r="A2340" s="6">
        <v>45642</v>
      </c>
      <c r="B2340" t="s">
        <v>1876</v>
      </c>
      <c r="C2340" t="s">
        <v>64</v>
      </c>
      <c r="D2340" t="s">
        <v>585</v>
      </c>
      <c r="E2340">
        <v>5</v>
      </c>
      <c r="F2340">
        <v>2</v>
      </c>
      <c r="I2340" t="s">
        <v>47</v>
      </c>
      <c r="J2340" t="s">
        <v>48</v>
      </c>
      <c r="M2340" t="s">
        <v>47</v>
      </c>
    </row>
    <row r="2341" spans="1:13" x14ac:dyDescent="0.35">
      <c r="A2341" s="6">
        <v>45642</v>
      </c>
      <c r="B2341" t="s">
        <v>1877</v>
      </c>
      <c r="C2341" t="s">
        <v>64</v>
      </c>
      <c r="D2341" t="s">
        <v>585</v>
      </c>
      <c r="E2341">
        <v>1</v>
      </c>
      <c r="F2341">
        <v>1</v>
      </c>
      <c r="I2341" t="s">
        <v>47</v>
      </c>
      <c r="J2341" t="s">
        <v>48</v>
      </c>
      <c r="M2341" t="s">
        <v>47</v>
      </c>
    </row>
    <row r="2342" spans="1:13" x14ac:dyDescent="0.35">
      <c r="A2342" s="6">
        <v>45642</v>
      </c>
      <c r="B2342" t="s">
        <v>1767</v>
      </c>
      <c r="C2342" t="s">
        <v>64</v>
      </c>
      <c r="D2342" t="s">
        <v>585</v>
      </c>
      <c r="E2342">
        <v>6</v>
      </c>
      <c r="F2342">
        <v>2</v>
      </c>
      <c r="I2342" t="s">
        <v>47</v>
      </c>
      <c r="J2342" t="s">
        <v>48</v>
      </c>
      <c r="M2342" t="s">
        <v>47</v>
      </c>
    </row>
    <row r="2343" spans="1:13" x14ac:dyDescent="0.35">
      <c r="A2343" s="6">
        <v>45642</v>
      </c>
      <c r="B2343" t="s">
        <v>1456</v>
      </c>
      <c r="C2343" t="s">
        <v>64</v>
      </c>
      <c r="D2343" t="s">
        <v>585</v>
      </c>
      <c r="E2343">
        <v>4</v>
      </c>
      <c r="F2343">
        <v>2</v>
      </c>
      <c r="I2343" t="s">
        <v>47</v>
      </c>
      <c r="J2343" t="s">
        <v>48</v>
      </c>
      <c r="M2343" t="s">
        <v>47</v>
      </c>
    </row>
    <row r="2344" spans="1:13" x14ac:dyDescent="0.35">
      <c r="A2344" s="6">
        <v>45642</v>
      </c>
      <c r="B2344" t="s">
        <v>1878</v>
      </c>
      <c r="C2344" t="s">
        <v>64</v>
      </c>
      <c r="D2344" t="s">
        <v>585</v>
      </c>
      <c r="E2344">
        <v>6</v>
      </c>
      <c r="F2344">
        <v>2</v>
      </c>
      <c r="I2344" t="s">
        <v>47</v>
      </c>
      <c r="J2344" t="s">
        <v>48</v>
      </c>
      <c r="M2344" t="s">
        <v>47</v>
      </c>
    </row>
    <row r="2345" spans="1:13" x14ac:dyDescent="0.35">
      <c r="A2345" s="6">
        <v>45642</v>
      </c>
      <c r="B2345" t="s">
        <v>1879</v>
      </c>
      <c r="C2345" t="s">
        <v>115</v>
      </c>
      <c r="D2345">
        <v>7</v>
      </c>
      <c r="E2345">
        <v>4</v>
      </c>
      <c r="F2345">
        <v>3</v>
      </c>
      <c r="I2345" t="s">
        <v>47</v>
      </c>
      <c r="J2345" t="s">
        <v>48</v>
      </c>
    </row>
    <row r="2346" spans="1:13" x14ac:dyDescent="0.35">
      <c r="A2346" s="6">
        <v>45642</v>
      </c>
      <c r="B2346" t="s">
        <v>1480</v>
      </c>
      <c r="C2346" t="s">
        <v>64</v>
      </c>
      <c r="D2346" t="s">
        <v>585</v>
      </c>
      <c r="E2346">
        <v>19</v>
      </c>
      <c r="F2346">
        <v>3</v>
      </c>
      <c r="I2346" t="s">
        <v>47</v>
      </c>
      <c r="J2346" t="s">
        <v>48</v>
      </c>
      <c r="M2346" t="s">
        <v>47</v>
      </c>
    </row>
    <row r="2347" spans="1:13" x14ac:dyDescent="0.35">
      <c r="A2347" s="6">
        <v>45642</v>
      </c>
      <c r="B2347" t="s">
        <v>1480</v>
      </c>
      <c r="C2347" t="s">
        <v>64</v>
      </c>
      <c r="D2347" t="s">
        <v>585</v>
      </c>
      <c r="E2347">
        <v>19</v>
      </c>
      <c r="F2347">
        <v>3</v>
      </c>
      <c r="I2347" t="s">
        <v>47</v>
      </c>
      <c r="J2347" t="s">
        <v>48</v>
      </c>
      <c r="M2347" t="s">
        <v>47</v>
      </c>
    </row>
    <row r="2348" spans="1:13" x14ac:dyDescent="0.35">
      <c r="A2348" s="6">
        <v>45642</v>
      </c>
      <c r="B2348" t="s">
        <v>1037</v>
      </c>
      <c r="C2348" t="s">
        <v>64</v>
      </c>
      <c r="D2348" t="s">
        <v>585</v>
      </c>
      <c r="E2348">
        <v>8</v>
      </c>
      <c r="F2348">
        <v>2</v>
      </c>
      <c r="I2348" t="s">
        <v>47</v>
      </c>
      <c r="J2348" t="s">
        <v>48</v>
      </c>
      <c r="M2348" t="s">
        <v>47</v>
      </c>
    </row>
    <row r="2349" spans="1:13" x14ac:dyDescent="0.35">
      <c r="A2349" s="6">
        <v>45642</v>
      </c>
      <c r="B2349" t="s">
        <v>1904</v>
      </c>
      <c r="C2349" t="s">
        <v>74</v>
      </c>
      <c r="D2349" t="s">
        <v>129</v>
      </c>
      <c r="E2349">
        <v>20</v>
      </c>
      <c r="F2349">
        <v>2</v>
      </c>
      <c r="I2349" t="s">
        <v>47</v>
      </c>
      <c r="J2349" t="s">
        <v>48</v>
      </c>
    </row>
    <row r="2350" spans="1:13" x14ac:dyDescent="0.35">
      <c r="A2350" s="6">
        <v>45642</v>
      </c>
      <c r="B2350" t="s">
        <v>1904</v>
      </c>
      <c r="C2350" t="s">
        <v>74</v>
      </c>
      <c r="D2350" t="s">
        <v>129</v>
      </c>
      <c r="E2350">
        <v>20</v>
      </c>
      <c r="F2350">
        <v>2</v>
      </c>
      <c r="I2350" t="s">
        <v>47</v>
      </c>
      <c r="J2350" t="s">
        <v>48</v>
      </c>
    </row>
    <row r="2351" spans="1:13" x14ac:dyDescent="0.35">
      <c r="A2351" s="6">
        <v>45642</v>
      </c>
      <c r="B2351" t="s">
        <v>1904</v>
      </c>
      <c r="C2351" t="s">
        <v>74</v>
      </c>
      <c r="D2351" t="s">
        <v>129</v>
      </c>
      <c r="E2351">
        <v>20</v>
      </c>
      <c r="F2351">
        <v>2</v>
      </c>
      <c r="I2351" t="s">
        <v>47</v>
      </c>
      <c r="J2351" t="s">
        <v>48</v>
      </c>
    </row>
    <row r="2352" spans="1:13" x14ac:dyDescent="0.35">
      <c r="A2352" s="6">
        <v>45642</v>
      </c>
      <c r="B2352" t="s">
        <v>1904</v>
      </c>
      <c r="C2352" t="s">
        <v>74</v>
      </c>
      <c r="D2352" t="s">
        <v>129</v>
      </c>
      <c r="E2352">
        <v>20</v>
      </c>
      <c r="F2352">
        <v>2</v>
      </c>
      <c r="I2352" t="s">
        <v>47</v>
      </c>
      <c r="J2352" t="s">
        <v>48</v>
      </c>
    </row>
    <row r="2353" spans="1:13" x14ac:dyDescent="0.35">
      <c r="A2353" s="6">
        <v>45642</v>
      </c>
      <c r="B2353" t="s">
        <v>1904</v>
      </c>
      <c r="C2353" t="s">
        <v>74</v>
      </c>
      <c r="D2353" t="s">
        <v>129</v>
      </c>
      <c r="E2353">
        <v>20</v>
      </c>
      <c r="F2353">
        <v>2</v>
      </c>
      <c r="I2353" t="s">
        <v>47</v>
      </c>
      <c r="J2353" t="s">
        <v>48</v>
      </c>
    </row>
    <row r="2354" spans="1:13" x14ac:dyDescent="0.35">
      <c r="A2354" s="6">
        <v>45642</v>
      </c>
      <c r="B2354" t="s">
        <v>1904</v>
      </c>
      <c r="C2354" t="s">
        <v>74</v>
      </c>
      <c r="D2354" t="s">
        <v>129</v>
      </c>
      <c r="E2354">
        <v>20</v>
      </c>
      <c r="F2354">
        <v>2</v>
      </c>
      <c r="I2354" t="s">
        <v>47</v>
      </c>
      <c r="J2354" t="s">
        <v>48</v>
      </c>
    </row>
    <row r="2355" spans="1:13" x14ac:dyDescent="0.35">
      <c r="A2355" s="6">
        <v>45642</v>
      </c>
      <c r="B2355" t="s">
        <v>1131</v>
      </c>
      <c r="C2355" t="s">
        <v>115</v>
      </c>
      <c r="D2355">
        <v>9</v>
      </c>
      <c r="E2355">
        <v>22</v>
      </c>
      <c r="F2355">
        <v>2</v>
      </c>
      <c r="I2355" t="s">
        <v>47</v>
      </c>
      <c r="J2355" t="s">
        <v>48</v>
      </c>
    </row>
    <row r="2356" spans="1:13" x14ac:dyDescent="0.35">
      <c r="A2356" s="6">
        <v>45642</v>
      </c>
      <c r="B2356" t="s">
        <v>1131</v>
      </c>
      <c r="C2356" t="s">
        <v>115</v>
      </c>
      <c r="D2356">
        <v>9</v>
      </c>
      <c r="E2356">
        <v>22</v>
      </c>
      <c r="F2356">
        <v>2</v>
      </c>
      <c r="I2356" t="s">
        <v>47</v>
      </c>
      <c r="J2356" t="s">
        <v>48</v>
      </c>
    </row>
    <row r="2357" spans="1:13" x14ac:dyDescent="0.35">
      <c r="A2357" s="6">
        <v>45642</v>
      </c>
      <c r="B2357" t="s">
        <v>1131</v>
      </c>
      <c r="C2357" t="s">
        <v>115</v>
      </c>
      <c r="D2357">
        <v>9</v>
      </c>
      <c r="E2357">
        <v>22</v>
      </c>
      <c r="F2357">
        <v>2</v>
      </c>
      <c r="I2357" t="s">
        <v>47</v>
      </c>
      <c r="J2357" t="s">
        <v>48</v>
      </c>
    </row>
    <row r="2358" spans="1:13" x14ac:dyDescent="0.35">
      <c r="A2358" s="6">
        <v>45643</v>
      </c>
      <c r="B2358" t="s">
        <v>99</v>
      </c>
      <c r="C2358" t="s">
        <v>59</v>
      </c>
      <c r="D2358">
        <v>2</v>
      </c>
      <c r="E2358">
        <v>25</v>
      </c>
      <c r="F2358">
        <v>2</v>
      </c>
      <c r="G2358" t="s">
        <v>1725</v>
      </c>
      <c r="L2358" t="s">
        <v>47</v>
      </c>
      <c r="M2358" t="s">
        <v>47</v>
      </c>
    </row>
    <row r="2359" spans="1:13" x14ac:dyDescent="0.35">
      <c r="A2359" s="6">
        <v>45643</v>
      </c>
      <c r="B2359" t="s">
        <v>99</v>
      </c>
      <c r="C2359" t="s">
        <v>59</v>
      </c>
      <c r="D2359">
        <v>2</v>
      </c>
      <c r="E2359">
        <v>25</v>
      </c>
      <c r="F2359">
        <v>2</v>
      </c>
      <c r="G2359" t="s">
        <v>1725</v>
      </c>
      <c r="L2359" t="s">
        <v>47</v>
      </c>
      <c r="M2359" t="s">
        <v>47</v>
      </c>
    </row>
    <row r="2360" spans="1:13" x14ac:dyDescent="0.35">
      <c r="A2360" s="6">
        <v>45643</v>
      </c>
      <c r="B2360" t="s">
        <v>99</v>
      </c>
      <c r="C2360" t="s">
        <v>59</v>
      </c>
      <c r="D2360">
        <v>2</v>
      </c>
      <c r="E2360">
        <v>25</v>
      </c>
      <c r="F2360">
        <v>2</v>
      </c>
      <c r="G2360" t="s">
        <v>1725</v>
      </c>
      <c r="L2360" t="s">
        <v>47</v>
      </c>
      <c r="M2360" t="s">
        <v>47</v>
      </c>
    </row>
    <row r="2361" spans="1:13" x14ac:dyDescent="0.35">
      <c r="A2361" s="6">
        <v>45643</v>
      </c>
      <c r="B2361" t="s">
        <v>1165</v>
      </c>
      <c r="C2361" t="s">
        <v>59</v>
      </c>
      <c r="D2361">
        <v>2</v>
      </c>
      <c r="E2361">
        <v>28</v>
      </c>
      <c r="F2361">
        <v>3</v>
      </c>
      <c r="G2361" t="s">
        <v>1725</v>
      </c>
      <c r="L2361" t="s">
        <v>47</v>
      </c>
      <c r="M2361" t="s">
        <v>47</v>
      </c>
    </row>
    <row r="2362" spans="1:13" x14ac:dyDescent="0.35">
      <c r="A2362" s="6">
        <v>45643</v>
      </c>
      <c r="B2362" t="s">
        <v>154</v>
      </c>
      <c r="C2362" t="s">
        <v>53</v>
      </c>
      <c r="D2362">
        <v>4</v>
      </c>
      <c r="E2362">
        <v>25</v>
      </c>
      <c r="F2362">
        <v>2</v>
      </c>
      <c r="G2362" t="s">
        <v>827</v>
      </c>
      <c r="L2362" t="s">
        <v>47</v>
      </c>
      <c r="M2362" t="s">
        <v>47</v>
      </c>
    </row>
    <row r="2363" spans="1:13" x14ac:dyDescent="0.35">
      <c r="A2363" s="6">
        <v>45643</v>
      </c>
      <c r="B2363" t="s">
        <v>154</v>
      </c>
      <c r="C2363" t="s">
        <v>53</v>
      </c>
      <c r="D2363">
        <v>4</v>
      </c>
      <c r="E2363">
        <v>25</v>
      </c>
      <c r="F2363">
        <v>2</v>
      </c>
      <c r="G2363" t="s">
        <v>827</v>
      </c>
      <c r="L2363" t="s">
        <v>47</v>
      </c>
      <c r="M2363" t="s">
        <v>47</v>
      </c>
    </row>
    <row r="2364" spans="1:13" x14ac:dyDescent="0.35">
      <c r="A2364" s="6">
        <v>45643</v>
      </c>
      <c r="B2364" t="s">
        <v>1752</v>
      </c>
      <c r="C2364" t="s">
        <v>53</v>
      </c>
      <c r="D2364">
        <v>6</v>
      </c>
      <c r="E2364">
        <v>21</v>
      </c>
      <c r="F2364">
        <v>2</v>
      </c>
      <c r="G2364" t="s">
        <v>1720</v>
      </c>
    </row>
    <row r="2365" spans="1:13" x14ac:dyDescent="0.35">
      <c r="A2365" s="6">
        <v>45643</v>
      </c>
      <c r="B2365" t="s">
        <v>1756</v>
      </c>
      <c r="C2365" t="s">
        <v>55</v>
      </c>
      <c r="D2365" t="s">
        <v>392</v>
      </c>
      <c r="E2365">
        <v>20</v>
      </c>
      <c r="F2365">
        <v>4</v>
      </c>
      <c r="G2365" t="s">
        <v>1720</v>
      </c>
    </row>
    <row r="2366" spans="1:13" x14ac:dyDescent="0.35">
      <c r="A2366" s="6">
        <v>45643</v>
      </c>
      <c r="B2366" t="s">
        <v>1756</v>
      </c>
      <c r="C2366" t="s">
        <v>55</v>
      </c>
      <c r="D2366" t="s">
        <v>392</v>
      </c>
      <c r="E2366">
        <v>20</v>
      </c>
      <c r="F2366">
        <v>4</v>
      </c>
      <c r="G2366" t="s">
        <v>1720</v>
      </c>
    </row>
    <row r="2367" spans="1:13" x14ac:dyDescent="0.35">
      <c r="A2367" s="6">
        <v>45643</v>
      </c>
      <c r="B2367" t="s">
        <v>1756</v>
      </c>
      <c r="C2367" t="s">
        <v>55</v>
      </c>
      <c r="D2367" t="s">
        <v>392</v>
      </c>
      <c r="E2367">
        <v>20</v>
      </c>
      <c r="F2367">
        <v>4</v>
      </c>
      <c r="G2367" t="s">
        <v>1720</v>
      </c>
    </row>
    <row r="2368" spans="1:13" x14ac:dyDescent="0.35">
      <c r="A2368" s="6">
        <v>45643</v>
      </c>
      <c r="B2368" t="s">
        <v>1756</v>
      </c>
      <c r="C2368" t="s">
        <v>55</v>
      </c>
      <c r="D2368" t="s">
        <v>392</v>
      </c>
      <c r="E2368">
        <v>20</v>
      </c>
      <c r="F2368">
        <v>4</v>
      </c>
      <c r="G2368" t="s">
        <v>1720</v>
      </c>
    </row>
    <row r="2369" spans="1:13" x14ac:dyDescent="0.35">
      <c r="A2369" s="6">
        <v>45643</v>
      </c>
      <c r="B2369" t="s">
        <v>1744</v>
      </c>
      <c r="C2369" t="s">
        <v>53</v>
      </c>
      <c r="D2369">
        <v>5</v>
      </c>
      <c r="E2369">
        <v>11</v>
      </c>
      <c r="F2369">
        <v>2</v>
      </c>
      <c r="I2369" t="s">
        <v>47</v>
      </c>
      <c r="J2369" t="s">
        <v>1032</v>
      </c>
    </row>
    <row r="2370" spans="1:13" x14ac:dyDescent="0.35">
      <c r="A2370" s="6">
        <v>45643</v>
      </c>
      <c r="B2370" t="s">
        <v>1211</v>
      </c>
      <c r="C2370" t="s">
        <v>53</v>
      </c>
      <c r="D2370" t="s">
        <v>1247</v>
      </c>
      <c r="E2370">
        <v>21</v>
      </c>
      <c r="F2370">
        <v>6</v>
      </c>
      <c r="I2370" t="s">
        <v>47</v>
      </c>
      <c r="J2370" t="s">
        <v>48</v>
      </c>
    </row>
    <row r="2371" spans="1:13" x14ac:dyDescent="0.35">
      <c r="A2371" s="6">
        <v>45643</v>
      </c>
      <c r="B2371" t="s">
        <v>1211</v>
      </c>
      <c r="C2371" t="s">
        <v>53</v>
      </c>
      <c r="D2371" t="s">
        <v>1247</v>
      </c>
      <c r="E2371">
        <v>21</v>
      </c>
      <c r="F2371">
        <v>6</v>
      </c>
      <c r="I2371" t="s">
        <v>47</v>
      </c>
      <c r="J2371" t="s">
        <v>48</v>
      </c>
    </row>
    <row r="2372" spans="1:13" x14ac:dyDescent="0.35">
      <c r="A2372" s="6">
        <v>45643</v>
      </c>
      <c r="B2372" t="s">
        <v>1191</v>
      </c>
      <c r="C2372" t="s">
        <v>115</v>
      </c>
      <c r="D2372">
        <v>10</v>
      </c>
      <c r="E2372">
        <v>23</v>
      </c>
      <c r="F2372">
        <v>5</v>
      </c>
      <c r="I2372" t="s">
        <v>47</v>
      </c>
      <c r="J2372" t="s">
        <v>48</v>
      </c>
    </row>
    <row r="2373" spans="1:13" x14ac:dyDescent="0.35">
      <c r="A2373" s="6">
        <v>45643</v>
      </c>
      <c r="B2373" t="s">
        <v>1897</v>
      </c>
      <c r="C2373" t="s">
        <v>55</v>
      </c>
      <c r="D2373">
        <v>9</v>
      </c>
      <c r="E2373">
        <v>2</v>
      </c>
      <c r="F2373">
        <v>2</v>
      </c>
      <c r="I2373" t="s">
        <v>47</v>
      </c>
      <c r="J2373" t="s">
        <v>48</v>
      </c>
    </row>
    <row r="2374" spans="1:13" x14ac:dyDescent="0.35">
      <c r="A2374" s="6">
        <v>45643</v>
      </c>
      <c r="B2374" t="s">
        <v>1165</v>
      </c>
      <c r="C2374" t="s">
        <v>59</v>
      </c>
      <c r="D2374">
        <v>2</v>
      </c>
      <c r="E2374">
        <v>24</v>
      </c>
      <c r="F2374">
        <v>3</v>
      </c>
      <c r="I2374" t="s">
        <v>47</v>
      </c>
      <c r="J2374" t="s">
        <v>48</v>
      </c>
      <c r="M2374" t="s">
        <v>47</v>
      </c>
    </row>
    <row r="2375" spans="1:13" x14ac:dyDescent="0.35">
      <c r="A2375" s="6">
        <v>45643</v>
      </c>
      <c r="B2375" t="s">
        <v>154</v>
      </c>
      <c r="C2375" t="s">
        <v>53</v>
      </c>
      <c r="D2375">
        <v>4</v>
      </c>
      <c r="E2375">
        <v>23</v>
      </c>
      <c r="F2375">
        <v>2</v>
      </c>
      <c r="I2375" t="s">
        <v>47</v>
      </c>
      <c r="J2375" t="s">
        <v>48</v>
      </c>
      <c r="M2375" t="s">
        <v>47</v>
      </c>
    </row>
    <row r="2376" spans="1:13" x14ac:dyDescent="0.35">
      <c r="A2376" s="6">
        <v>45643</v>
      </c>
      <c r="B2376" t="s">
        <v>154</v>
      </c>
      <c r="C2376" t="s">
        <v>53</v>
      </c>
      <c r="D2376">
        <v>4</v>
      </c>
      <c r="E2376">
        <v>23</v>
      </c>
      <c r="F2376">
        <v>2</v>
      </c>
      <c r="I2376" t="s">
        <v>47</v>
      </c>
      <c r="J2376" t="s">
        <v>48</v>
      </c>
      <c r="M2376" t="s">
        <v>47</v>
      </c>
    </row>
    <row r="2377" spans="1:13" x14ac:dyDescent="0.35">
      <c r="A2377" s="6">
        <v>45643</v>
      </c>
      <c r="B2377" t="s">
        <v>1752</v>
      </c>
      <c r="C2377" t="s">
        <v>53</v>
      </c>
      <c r="D2377">
        <v>6</v>
      </c>
      <c r="E2377">
        <v>20</v>
      </c>
      <c r="F2377">
        <v>2</v>
      </c>
      <c r="I2377" t="s">
        <v>47</v>
      </c>
      <c r="J2377" t="s">
        <v>48</v>
      </c>
    </row>
    <row r="2378" spans="1:13" x14ac:dyDescent="0.35">
      <c r="A2378" s="6">
        <v>45643</v>
      </c>
      <c r="B2378" t="s">
        <v>99</v>
      </c>
      <c r="C2378" t="s">
        <v>59</v>
      </c>
      <c r="D2378" t="s">
        <v>563</v>
      </c>
      <c r="E2378">
        <v>21</v>
      </c>
      <c r="F2378">
        <v>2</v>
      </c>
      <c r="I2378" t="s">
        <v>47</v>
      </c>
      <c r="J2378" t="s">
        <v>48</v>
      </c>
      <c r="M2378" t="s">
        <v>47</v>
      </c>
    </row>
    <row r="2379" spans="1:13" x14ac:dyDescent="0.35">
      <c r="A2379" s="6">
        <v>45643</v>
      </c>
      <c r="B2379" t="s">
        <v>99</v>
      </c>
      <c r="C2379" t="s">
        <v>59</v>
      </c>
      <c r="D2379" t="s">
        <v>563</v>
      </c>
      <c r="E2379">
        <v>21</v>
      </c>
      <c r="F2379">
        <v>2</v>
      </c>
      <c r="I2379" t="s">
        <v>47</v>
      </c>
      <c r="J2379" t="s">
        <v>48</v>
      </c>
      <c r="M2379" t="s">
        <v>47</v>
      </c>
    </row>
    <row r="2380" spans="1:13" x14ac:dyDescent="0.35">
      <c r="A2380" s="6">
        <v>45643</v>
      </c>
      <c r="B2380" t="s">
        <v>845</v>
      </c>
      <c r="C2380" t="s">
        <v>53</v>
      </c>
      <c r="D2380">
        <v>5</v>
      </c>
      <c r="E2380">
        <v>26</v>
      </c>
      <c r="F2380">
        <v>3</v>
      </c>
      <c r="I2380" t="s">
        <v>47</v>
      </c>
      <c r="J2380" t="s">
        <v>48</v>
      </c>
    </row>
    <row r="2381" spans="1:13" x14ac:dyDescent="0.35">
      <c r="A2381" s="6">
        <v>45643</v>
      </c>
      <c r="B2381" t="s">
        <v>1898</v>
      </c>
      <c r="C2381" t="s">
        <v>115</v>
      </c>
      <c r="D2381" t="s">
        <v>204</v>
      </c>
      <c r="E2381">
        <v>5</v>
      </c>
      <c r="F2381">
        <v>3</v>
      </c>
      <c r="I2381" t="s">
        <v>47</v>
      </c>
      <c r="J2381" t="s">
        <v>48</v>
      </c>
    </row>
    <row r="2382" spans="1:13" x14ac:dyDescent="0.35">
      <c r="A2382" s="6">
        <v>45643</v>
      </c>
      <c r="B2382" t="s">
        <v>374</v>
      </c>
      <c r="C2382" t="s">
        <v>53</v>
      </c>
      <c r="D2382" t="s">
        <v>249</v>
      </c>
      <c r="E2382">
        <v>20</v>
      </c>
      <c r="F2382">
        <v>2</v>
      </c>
      <c r="I2382" t="s">
        <v>47</v>
      </c>
      <c r="J2382" t="s">
        <v>48</v>
      </c>
      <c r="M2382" t="s">
        <v>47</v>
      </c>
    </row>
    <row r="2383" spans="1:13" x14ac:dyDescent="0.35">
      <c r="A2383" s="6">
        <v>45643</v>
      </c>
      <c r="B2383" t="s">
        <v>374</v>
      </c>
      <c r="C2383" t="s">
        <v>53</v>
      </c>
      <c r="D2383" t="s">
        <v>249</v>
      </c>
      <c r="E2383">
        <v>20</v>
      </c>
      <c r="F2383">
        <v>2</v>
      </c>
      <c r="I2383" t="s">
        <v>47</v>
      </c>
      <c r="J2383" t="s">
        <v>48</v>
      </c>
      <c r="M2383" t="s">
        <v>47</v>
      </c>
    </row>
    <row r="2384" spans="1:13" x14ac:dyDescent="0.35">
      <c r="A2384" s="6">
        <v>45643</v>
      </c>
      <c r="B2384" t="s">
        <v>374</v>
      </c>
      <c r="C2384" t="s">
        <v>53</v>
      </c>
      <c r="D2384" t="s">
        <v>249</v>
      </c>
      <c r="E2384">
        <v>20</v>
      </c>
      <c r="F2384">
        <v>2</v>
      </c>
      <c r="I2384" t="s">
        <v>47</v>
      </c>
      <c r="J2384" t="s">
        <v>48</v>
      </c>
      <c r="M2384" t="s">
        <v>47</v>
      </c>
    </row>
    <row r="2385" spans="1:13" x14ac:dyDescent="0.35">
      <c r="A2385" s="6">
        <v>45643</v>
      </c>
      <c r="B2385" t="s">
        <v>1899</v>
      </c>
      <c r="C2385" t="s">
        <v>115</v>
      </c>
      <c r="D2385" t="s">
        <v>353</v>
      </c>
      <c r="E2385">
        <v>4</v>
      </c>
      <c r="F2385">
        <v>2</v>
      </c>
      <c r="I2385" t="s">
        <v>47</v>
      </c>
    </row>
    <row r="2386" spans="1:13" x14ac:dyDescent="0.35">
      <c r="A2386" s="6">
        <v>45643</v>
      </c>
      <c r="B2386" t="s">
        <v>141</v>
      </c>
      <c r="C2386" t="s">
        <v>53</v>
      </c>
      <c r="D2386">
        <v>4</v>
      </c>
      <c r="E2386">
        <v>16</v>
      </c>
      <c r="F2386">
        <v>2</v>
      </c>
      <c r="I2386" t="s">
        <v>47</v>
      </c>
      <c r="J2386" t="s">
        <v>1854</v>
      </c>
      <c r="M2386" t="s">
        <v>47</v>
      </c>
    </row>
    <row r="2387" spans="1:13" x14ac:dyDescent="0.35">
      <c r="A2387" s="6">
        <v>45643</v>
      </c>
      <c r="B2387" t="s">
        <v>103</v>
      </c>
      <c r="C2387" t="s">
        <v>53</v>
      </c>
      <c r="D2387">
        <v>4</v>
      </c>
      <c r="E2387">
        <v>23</v>
      </c>
      <c r="F2387">
        <v>2</v>
      </c>
      <c r="I2387" t="s">
        <v>47</v>
      </c>
      <c r="J2387" t="s">
        <v>1854</v>
      </c>
      <c r="M2387" t="s">
        <v>47</v>
      </c>
    </row>
    <row r="2388" spans="1:13" x14ac:dyDescent="0.35">
      <c r="A2388" s="6">
        <v>45643</v>
      </c>
      <c r="B2388" t="s">
        <v>103</v>
      </c>
      <c r="C2388" t="s">
        <v>53</v>
      </c>
      <c r="D2388">
        <v>5</v>
      </c>
      <c r="E2388">
        <v>21</v>
      </c>
      <c r="F2388">
        <v>1</v>
      </c>
      <c r="I2388" t="s">
        <v>47</v>
      </c>
      <c r="J2388" t="s">
        <v>1854</v>
      </c>
      <c r="M2388" t="s">
        <v>47</v>
      </c>
    </row>
    <row r="2389" spans="1:13" x14ac:dyDescent="0.35">
      <c r="A2389" s="6">
        <v>45643</v>
      </c>
      <c r="B2389" t="s">
        <v>90</v>
      </c>
      <c r="C2389" t="s">
        <v>53</v>
      </c>
      <c r="D2389">
        <v>6</v>
      </c>
      <c r="E2389">
        <v>23</v>
      </c>
      <c r="F2389">
        <v>2</v>
      </c>
      <c r="I2389" t="s">
        <v>47</v>
      </c>
      <c r="J2389" t="s">
        <v>48</v>
      </c>
      <c r="M2389" t="s">
        <v>47</v>
      </c>
    </row>
    <row r="2390" spans="1:13" x14ac:dyDescent="0.35">
      <c r="A2390" s="6">
        <v>45643</v>
      </c>
      <c r="B2390" t="s">
        <v>90</v>
      </c>
      <c r="C2390" t="s">
        <v>53</v>
      </c>
      <c r="D2390">
        <v>6</v>
      </c>
      <c r="E2390">
        <v>23</v>
      </c>
      <c r="F2390">
        <v>2</v>
      </c>
      <c r="I2390" t="s">
        <v>47</v>
      </c>
      <c r="J2390" t="s">
        <v>48</v>
      </c>
      <c r="M2390" t="s">
        <v>47</v>
      </c>
    </row>
    <row r="2391" spans="1:13" x14ac:dyDescent="0.35">
      <c r="A2391" s="6">
        <v>45643</v>
      </c>
      <c r="B2391" t="s">
        <v>1804</v>
      </c>
      <c r="C2391" t="s">
        <v>55</v>
      </c>
      <c r="D2391" t="s">
        <v>392</v>
      </c>
      <c r="E2391">
        <v>8</v>
      </c>
      <c r="F2391">
        <v>3</v>
      </c>
      <c r="I2391" t="s">
        <v>47</v>
      </c>
      <c r="J2391" t="s">
        <v>1854</v>
      </c>
    </row>
    <row r="2392" spans="1:13" x14ac:dyDescent="0.35">
      <c r="A2392" s="6">
        <v>45643</v>
      </c>
      <c r="B2392" t="s">
        <v>1900</v>
      </c>
      <c r="C2392" t="s">
        <v>53</v>
      </c>
      <c r="D2392">
        <v>6</v>
      </c>
      <c r="E2392">
        <v>18</v>
      </c>
      <c r="F2392">
        <v>2</v>
      </c>
      <c r="I2392" t="s">
        <v>47</v>
      </c>
      <c r="J2392" t="s">
        <v>48</v>
      </c>
    </row>
    <row r="2393" spans="1:13" x14ac:dyDescent="0.35">
      <c r="A2393" s="6">
        <v>45643</v>
      </c>
      <c r="B2393" t="s">
        <v>1900</v>
      </c>
      <c r="C2393" t="s">
        <v>53</v>
      </c>
      <c r="D2393">
        <v>6</v>
      </c>
      <c r="E2393">
        <v>18</v>
      </c>
      <c r="F2393">
        <v>2</v>
      </c>
      <c r="I2393" t="s">
        <v>47</v>
      </c>
      <c r="J2393" t="s">
        <v>48</v>
      </c>
    </row>
    <row r="2394" spans="1:13" x14ac:dyDescent="0.35">
      <c r="A2394" s="6">
        <v>45643</v>
      </c>
      <c r="B2394" t="s">
        <v>1901</v>
      </c>
      <c r="C2394" t="s">
        <v>115</v>
      </c>
      <c r="D2394" t="s">
        <v>334</v>
      </c>
      <c r="E2394">
        <v>5</v>
      </c>
      <c r="F2394">
        <v>2</v>
      </c>
      <c r="I2394" t="s">
        <v>47</v>
      </c>
      <c r="J2394" t="s">
        <v>1802</v>
      </c>
    </row>
    <row r="2395" spans="1:13" x14ac:dyDescent="0.35">
      <c r="A2395" s="6">
        <v>45643</v>
      </c>
      <c r="B2395" t="s">
        <v>1902</v>
      </c>
      <c r="C2395" t="s">
        <v>115</v>
      </c>
      <c r="D2395">
        <v>10</v>
      </c>
      <c r="E2395">
        <v>20</v>
      </c>
      <c r="F2395">
        <v>6</v>
      </c>
      <c r="I2395" t="s">
        <v>47</v>
      </c>
      <c r="J2395" t="s">
        <v>1802</v>
      </c>
    </row>
    <row r="2396" spans="1:13" x14ac:dyDescent="0.35">
      <c r="A2396" s="6">
        <v>45643</v>
      </c>
      <c r="B2396" t="s">
        <v>1902</v>
      </c>
      <c r="C2396" t="s">
        <v>115</v>
      </c>
      <c r="D2396">
        <v>10</v>
      </c>
      <c r="E2396">
        <v>20</v>
      </c>
      <c r="F2396">
        <v>6</v>
      </c>
      <c r="I2396" t="s">
        <v>47</v>
      </c>
      <c r="J2396" t="s">
        <v>1802</v>
      </c>
    </row>
    <row r="2397" spans="1:13" x14ac:dyDescent="0.35">
      <c r="A2397" s="6">
        <v>45643</v>
      </c>
      <c r="B2397" t="s">
        <v>1902</v>
      </c>
      <c r="C2397" t="s">
        <v>115</v>
      </c>
      <c r="D2397">
        <v>10</v>
      </c>
      <c r="E2397">
        <v>20</v>
      </c>
      <c r="F2397">
        <v>6</v>
      </c>
      <c r="I2397" t="s">
        <v>47</v>
      </c>
      <c r="J2397" t="s">
        <v>450</v>
      </c>
    </row>
    <row r="2398" spans="1:13" x14ac:dyDescent="0.35">
      <c r="A2398" s="6">
        <v>45643</v>
      </c>
      <c r="B2398" t="s">
        <v>103</v>
      </c>
      <c r="C2398" t="s">
        <v>53</v>
      </c>
      <c r="D2398">
        <v>5</v>
      </c>
      <c r="E2398">
        <v>22</v>
      </c>
      <c r="F2398">
        <v>2</v>
      </c>
      <c r="I2398" t="s">
        <v>47</v>
      </c>
      <c r="M2398" t="s">
        <v>47</v>
      </c>
    </row>
    <row r="2399" spans="1:13" x14ac:dyDescent="0.35">
      <c r="A2399" s="6">
        <v>45643</v>
      </c>
      <c r="B2399" t="s">
        <v>1259</v>
      </c>
      <c r="C2399" t="s">
        <v>225</v>
      </c>
      <c r="D2399">
        <v>1</v>
      </c>
      <c r="E2399">
        <v>2</v>
      </c>
      <c r="F2399">
        <v>2</v>
      </c>
      <c r="I2399" t="s">
        <v>47</v>
      </c>
    </row>
    <row r="2400" spans="1:13" x14ac:dyDescent="0.35">
      <c r="A2400" s="6">
        <v>45643</v>
      </c>
      <c r="B2400" t="s">
        <v>103</v>
      </c>
      <c r="C2400" t="s">
        <v>53</v>
      </c>
      <c r="D2400">
        <v>6</v>
      </c>
      <c r="E2400">
        <v>23</v>
      </c>
      <c r="F2400">
        <v>2</v>
      </c>
      <c r="I2400" t="s">
        <v>47</v>
      </c>
      <c r="J2400" t="s">
        <v>48</v>
      </c>
      <c r="M2400" t="s">
        <v>47</v>
      </c>
    </row>
    <row r="2401" spans="1:13" x14ac:dyDescent="0.35">
      <c r="A2401" s="6">
        <v>45643</v>
      </c>
      <c r="B2401" t="s">
        <v>236</v>
      </c>
      <c r="C2401" t="s">
        <v>55</v>
      </c>
      <c r="D2401" t="s">
        <v>1254</v>
      </c>
      <c r="E2401">
        <v>19</v>
      </c>
      <c r="F2401">
        <v>1</v>
      </c>
      <c r="I2401" t="s">
        <v>47</v>
      </c>
      <c r="J2401" t="s">
        <v>481</v>
      </c>
      <c r="M2401" t="s">
        <v>47</v>
      </c>
    </row>
    <row r="2402" spans="1:13" x14ac:dyDescent="0.35">
      <c r="A2402" s="6">
        <v>45643</v>
      </c>
      <c r="B2402" t="s">
        <v>1903</v>
      </c>
      <c r="C2402" t="s">
        <v>55</v>
      </c>
      <c r="D2402" t="s">
        <v>392</v>
      </c>
      <c r="E2402">
        <v>25</v>
      </c>
      <c r="F2402">
        <v>3</v>
      </c>
      <c r="I2402" t="s">
        <v>47</v>
      </c>
      <c r="J2402" t="s">
        <v>1854</v>
      </c>
      <c r="M2402" t="s">
        <v>47</v>
      </c>
    </row>
    <row r="2403" spans="1:13" x14ac:dyDescent="0.35">
      <c r="A2403" s="6">
        <v>45643</v>
      </c>
      <c r="B2403" t="s">
        <v>1903</v>
      </c>
      <c r="C2403" t="s">
        <v>55</v>
      </c>
      <c r="D2403" t="s">
        <v>392</v>
      </c>
      <c r="E2403">
        <v>25</v>
      </c>
      <c r="F2403">
        <v>3</v>
      </c>
      <c r="I2403" t="s">
        <v>47</v>
      </c>
      <c r="J2403" t="s">
        <v>1854</v>
      </c>
      <c r="M2403" t="s">
        <v>47</v>
      </c>
    </row>
    <row r="2404" spans="1:13" x14ac:dyDescent="0.35">
      <c r="A2404" s="6">
        <v>45643</v>
      </c>
      <c r="B2404" t="s">
        <v>1072</v>
      </c>
      <c r="C2404" t="s">
        <v>74</v>
      </c>
      <c r="D2404" t="s">
        <v>129</v>
      </c>
      <c r="E2404">
        <v>22</v>
      </c>
      <c r="F2404">
        <v>2</v>
      </c>
      <c r="I2404" t="s">
        <v>47</v>
      </c>
      <c r="J2404" t="s">
        <v>48</v>
      </c>
    </row>
    <row r="2405" spans="1:13" x14ac:dyDescent="0.35">
      <c r="A2405" s="6">
        <v>45643</v>
      </c>
      <c r="B2405" t="s">
        <v>1072</v>
      </c>
      <c r="C2405" t="s">
        <v>74</v>
      </c>
      <c r="D2405" t="s">
        <v>129</v>
      </c>
      <c r="E2405">
        <v>22</v>
      </c>
      <c r="F2405">
        <v>2</v>
      </c>
      <c r="I2405" t="s">
        <v>47</v>
      </c>
      <c r="J2405" t="s">
        <v>48</v>
      </c>
    </row>
    <row r="2406" spans="1:13" x14ac:dyDescent="0.35">
      <c r="A2406" s="6">
        <v>45643</v>
      </c>
      <c r="B2406" t="s">
        <v>1072</v>
      </c>
      <c r="C2406" t="s">
        <v>74</v>
      </c>
      <c r="D2406" t="s">
        <v>129</v>
      </c>
      <c r="E2406">
        <v>22</v>
      </c>
      <c r="F2406">
        <v>2</v>
      </c>
      <c r="I2406" t="s">
        <v>47</v>
      </c>
      <c r="J2406" t="s">
        <v>48</v>
      </c>
    </row>
    <row r="2407" spans="1:13" x14ac:dyDescent="0.35">
      <c r="A2407" s="6">
        <v>45643</v>
      </c>
      <c r="B2407" t="s">
        <v>1072</v>
      </c>
      <c r="C2407" t="s">
        <v>74</v>
      </c>
      <c r="D2407" t="s">
        <v>129</v>
      </c>
      <c r="E2407">
        <v>22</v>
      </c>
      <c r="F2407">
        <v>2</v>
      </c>
      <c r="I2407" t="s">
        <v>47</v>
      </c>
      <c r="J2407" t="s">
        <v>48</v>
      </c>
    </row>
    <row r="2408" spans="1:13" x14ac:dyDescent="0.35">
      <c r="A2408" s="6">
        <v>45643</v>
      </c>
      <c r="B2408" t="s">
        <v>1072</v>
      </c>
      <c r="C2408" t="s">
        <v>74</v>
      </c>
      <c r="D2408" t="s">
        <v>129</v>
      </c>
      <c r="E2408">
        <v>22</v>
      </c>
      <c r="F2408">
        <v>2</v>
      </c>
      <c r="I2408" t="s">
        <v>47</v>
      </c>
      <c r="J2408" t="s">
        <v>48</v>
      </c>
    </row>
    <row r="2409" spans="1:13" x14ac:dyDescent="0.35">
      <c r="A2409" s="6">
        <v>45643</v>
      </c>
      <c r="B2409" t="s">
        <v>1072</v>
      </c>
      <c r="C2409" t="s">
        <v>74</v>
      </c>
      <c r="D2409" t="s">
        <v>129</v>
      </c>
      <c r="E2409">
        <v>22</v>
      </c>
      <c r="F2409">
        <v>2</v>
      </c>
      <c r="I2409" t="s">
        <v>47</v>
      </c>
      <c r="J2409" t="s">
        <v>48</v>
      </c>
    </row>
    <row r="2410" spans="1:13" x14ac:dyDescent="0.35">
      <c r="A2410" s="6">
        <v>45643</v>
      </c>
      <c r="B2410" t="s">
        <v>1072</v>
      </c>
      <c r="C2410" t="s">
        <v>74</v>
      </c>
      <c r="D2410" t="s">
        <v>129</v>
      </c>
      <c r="E2410">
        <v>22</v>
      </c>
      <c r="F2410">
        <v>2</v>
      </c>
      <c r="I2410" t="s">
        <v>47</v>
      </c>
      <c r="J2410" t="s">
        <v>48</v>
      </c>
    </row>
    <row r="2411" spans="1:13" x14ac:dyDescent="0.35">
      <c r="A2411" s="6">
        <v>45643</v>
      </c>
      <c r="B2411" t="s">
        <v>1072</v>
      </c>
      <c r="C2411" t="s">
        <v>74</v>
      </c>
      <c r="D2411" t="s">
        <v>129</v>
      </c>
      <c r="E2411">
        <v>22</v>
      </c>
      <c r="F2411">
        <v>2</v>
      </c>
      <c r="I2411" t="s">
        <v>47</v>
      </c>
      <c r="J2411" t="s">
        <v>48</v>
      </c>
    </row>
    <row r="2412" spans="1:13" x14ac:dyDescent="0.35">
      <c r="A2412" s="6">
        <v>45643</v>
      </c>
      <c r="B2412" t="s">
        <v>1145</v>
      </c>
      <c r="C2412" t="s">
        <v>64</v>
      </c>
      <c r="D2412" t="s">
        <v>585</v>
      </c>
      <c r="E2412">
        <v>6</v>
      </c>
      <c r="F2412">
        <v>2</v>
      </c>
      <c r="I2412" t="s">
        <v>47</v>
      </c>
      <c r="J2412" t="s">
        <v>48</v>
      </c>
      <c r="M2412" t="s">
        <v>47</v>
      </c>
    </row>
    <row r="2413" spans="1:13" x14ac:dyDescent="0.35">
      <c r="A2413" s="6">
        <v>45643</v>
      </c>
      <c r="B2413" t="s">
        <v>1145</v>
      </c>
      <c r="C2413" t="s">
        <v>64</v>
      </c>
      <c r="D2413" t="s">
        <v>585</v>
      </c>
      <c r="E2413">
        <v>6</v>
      </c>
      <c r="F2413">
        <v>2</v>
      </c>
      <c r="I2413" t="s">
        <v>47</v>
      </c>
      <c r="J2413" t="s">
        <v>48</v>
      </c>
      <c r="M2413" t="s">
        <v>47</v>
      </c>
    </row>
    <row r="2414" spans="1:13" x14ac:dyDescent="0.35">
      <c r="A2414" s="6">
        <v>45643</v>
      </c>
      <c r="B2414" t="s">
        <v>1457</v>
      </c>
      <c r="C2414" t="s">
        <v>64</v>
      </c>
      <c r="D2414" t="s">
        <v>585</v>
      </c>
      <c r="E2414">
        <v>4</v>
      </c>
      <c r="F2414">
        <v>2</v>
      </c>
      <c r="I2414" t="s">
        <v>47</v>
      </c>
      <c r="J2414" t="s">
        <v>48</v>
      </c>
      <c r="M2414" t="s">
        <v>47</v>
      </c>
    </row>
    <row r="2415" spans="1:13" x14ac:dyDescent="0.35">
      <c r="A2415" s="6">
        <v>45643</v>
      </c>
      <c r="B2415" t="s">
        <v>933</v>
      </c>
      <c r="C2415" t="s">
        <v>64</v>
      </c>
      <c r="D2415" t="s">
        <v>585</v>
      </c>
      <c r="E2415">
        <v>20</v>
      </c>
      <c r="F2415">
        <v>4</v>
      </c>
      <c r="I2415" t="s">
        <v>47</v>
      </c>
      <c r="J2415" t="s">
        <v>48</v>
      </c>
      <c r="M2415" t="s">
        <v>47</v>
      </c>
    </row>
    <row r="2416" spans="1:13" x14ac:dyDescent="0.35">
      <c r="A2416" s="6">
        <v>45643</v>
      </c>
      <c r="B2416" t="s">
        <v>480</v>
      </c>
      <c r="C2416" t="s">
        <v>64</v>
      </c>
      <c r="D2416" t="s">
        <v>585</v>
      </c>
      <c r="E2416">
        <v>10</v>
      </c>
      <c r="F2416">
        <v>4</v>
      </c>
      <c r="I2416" t="s">
        <v>47</v>
      </c>
      <c r="J2416" t="s">
        <v>48</v>
      </c>
      <c r="M2416" t="s">
        <v>47</v>
      </c>
    </row>
    <row r="2417" spans="1:13" x14ac:dyDescent="0.35">
      <c r="A2417" s="6">
        <v>45643</v>
      </c>
      <c r="B2417" t="s">
        <v>1628</v>
      </c>
      <c r="C2417" t="s">
        <v>64</v>
      </c>
      <c r="D2417" t="s">
        <v>585</v>
      </c>
      <c r="E2417">
        <v>16</v>
      </c>
      <c r="F2417">
        <v>4</v>
      </c>
      <c r="I2417" t="s">
        <v>47</v>
      </c>
      <c r="J2417" t="s">
        <v>48</v>
      </c>
    </row>
    <row r="2418" spans="1:13" x14ac:dyDescent="0.35">
      <c r="A2418" s="6">
        <v>45643</v>
      </c>
      <c r="B2418" t="s">
        <v>255</v>
      </c>
      <c r="C2418" t="s">
        <v>59</v>
      </c>
      <c r="D2418" t="s">
        <v>865</v>
      </c>
      <c r="E2418">
        <v>2</v>
      </c>
      <c r="F2418">
        <v>2</v>
      </c>
      <c r="I2418" t="s">
        <v>47</v>
      </c>
      <c r="J2418" t="s">
        <v>48</v>
      </c>
      <c r="M2418" t="s">
        <v>47</v>
      </c>
    </row>
    <row r="2419" spans="1:13" x14ac:dyDescent="0.35">
      <c r="A2419" s="6">
        <v>45643</v>
      </c>
      <c r="B2419" t="s">
        <v>1905</v>
      </c>
      <c r="C2419" t="s">
        <v>115</v>
      </c>
      <c r="D2419" t="s">
        <v>353</v>
      </c>
      <c r="E2419">
        <v>8</v>
      </c>
      <c r="F2419">
        <v>2</v>
      </c>
      <c r="I2419" t="s">
        <v>47</v>
      </c>
      <c r="J2419" t="s">
        <v>48</v>
      </c>
      <c r="M2419" t="s">
        <v>47</v>
      </c>
    </row>
    <row r="2420" spans="1:13" x14ac:dyDescent="0.35">
      <c r="A2420" s="6">
        <v>45644</v>
      </c>
      <c r="B2420" t="s">
        <v>138</v>
      </c>
      <c r="C2420" t="s">
        <v>53</v>
      </c>
      <c r="D2420">
        <v>4</v>
      </c>
      <c r="E2420">
        <v>20</v>
      </c>
      <c r="F2420">
        <v>2</v>
      </c>
      <c r="G2420" t="s">
        <v>827</v>
      </c>
      <c r="L2420" t="s">
        <v>47</v>
      </c>
      <c r="M2420" t="s">
        <v>47</v>
      </c>
    </row>
    <row r="2421" spans="1:13" x14ac:dyDescent="0.35">
      <c r="A2421" s="6">
        <v>45644</v>
      </c>
      <c r="B2421" t="s">
        <v>1745</v>
      </c>
      <c r="C2421" t="s">
        <v>53</v>
      </c>
      <c r="D2421">
        <v>6</v>
      </c>
      <c r="E2421">
        <v>21</v>
      </c>
      <c r="F2421">
        <v>2</v>
      </c>
      <c r="G2421" t="s">
        <v>827</v>
      </c>
    </row>
    <row r="2422" spans="1:13" x14ac:dyDescent="0.35">
      <c r="A2422" s="6">
        <v>45644</v>
      </c>
      <c r="B2422" t="s">
        <v>1745</v>
      </c>
      <c r="C2422" t="s">
        <v>53</v>
      </c>
      <c r="D2422">
        <v>6</v>
      </c>
      <c r="E2422">
        <v>21</v>
      </c>
      <c r="F2422">
        <v>2</v>
      </c>
      <c r="G2422" t="s">
        <v>827</v>
      </c>
    </row>
    <row r="2423" spans="1:13" x14ac:dyDescent="0.35">
      <c r="A2423" s="6">
        <v>45644</v>
      </c>
      <c r="B2423" t="s">
        <v>1745</v>
      </c>
      <c r="C2423" t="s">
        <v>53</v>
      </c>
      <c r="D2423">
        <v>6</v>
      </c>
      <c r="E2423">
        <v>21</v>
      </c>
      <c r="F2423">
        <v>2</v>
      </c>
      <c r="G2423" t="s">
        <v>827</v>
      </c>
    </row>
    <row r="2424" spans="1:13" x14ac:dyDescent="0.35">
      <c r="A2424" s="6">
        <v>45644</v>
      </c>
      <c r="B2424" t="s">
        <v>1754</v>
      </c>
      <c r="C2424" t="s">
        <v>115</v>
      </c>
      <c r="D2424">
        <v>6</v>
      </c>
      <c r="E2424">
        <v>25</v>
      </c>
      <c r="F2424">
        <v>2</v>
      </c>
      <c r="G2424" t="s">
        <v>827</v>
      </c>
    </row>
    <row r="2425" spans="1:13" x14ac:dyDescent="0.35">
      <c r="A2425" s="6">
        <v>45644</v>
      </c>
      <c r="B2425" t="s">
        <v>1754</v>
      </c>
      <c r="C2425" t="s">
        <v>115</v>
      </c>
      <c r="D2425">
        <v>6</v>
      </c>
      <c r="E2425">
        <v>25</v>
      </c>
      <c r="F2425">
        <v>2</v>
      </c>
      <c r="G2425" t="s">
        <v>827</v>
      </c>
    </row>
    <row r="2426" spans="1:13" x14ac:dyDescent="0.35">
      <c r="A2426" s="6">
        <v>45644</v>
      </c>
      <c r="B2426" t="s">
        <v>1754</v>
      </c>
      <c r="C2426" t="s">
        <v>115</v>
      </c>
      <c r="D2426">
        <v>6</v>
      </c>
      <c r="E2426">
        <v>25</v>
      </c>
      <c r="F2426">
        <v>2</v>
      </c>
      <c r="G2426" t="s">
        <v>827</v>
      </c>
    </row>
    <row r="2427" spans="1:13" x14ac:dyDescent="0.35">
      <c r="A2427" s="6">
        <v>45644</v>
      </c>
      <c r="B2427" t="s">
        <v>1329</v>
      </c>
      <c r="C2427" t="s">
        <v>121</v>
      </c>
      <c r="D2427" t="s">
        <v>387</v>
      </c>
      <c r="E2427">
        <v>30</v>
      </c>
      <c r="F2427">
        <v>2</v>
      </c>
      <c r="G2427" t="s">
        <v>1725</v>
      </c>
    </row>
    <row r="2428" spans="1:13" x14ac:dyDescent="0.35">
      <c r="A2428" s="6">
        <v>45644</v>
      </c>
      <c r="B2428" t="s">
        <v>1329</v>
      </c>
      <c r="C2428" t="s">
        <v>121</v>
      </c>
      <c r="D2428" t="s">
        <v>813</v>
      </c>
      <c r="E2428">
        <v>30</v>
      </c>
      <c r="F2428">
        <v>2</v>
      </c>
      <c r="G2428" t="s">
        <v>1725</v>
      </c>
    </row>
    <row r="2429" spans="1:13" x14ac:dyDescent="0.35">
      <c r="A2429" s="6">
        <v>45644</v>
      </c>
      <c r="B2429" t="s">
        <v>1329</v>
      </c>
      <c r="C2429" t="s">
        <v>284</v>
      </c>
      <c r="D2429" t="s">
        <v>370</v>
      </c>
      <c r="E2429">
        <v>30</v>
      </c>
      <c r="F2429">
        <v>2</v>
      </c>
      <c r="G2429" t="s">
        <v>827</v>
      </c>
    </row>
    <row r="2430" spans="1:13" x14ac:dyDescent="0.35">
      <c r="A2430" s="6">
        <v>45644</v>
      </c>
      <c r="B2430" t="s">
        <v>1329</v>
      </c>
      <c r="C2430" t="s">
        <v>50</v>
      </c>
      <c r="D2430" t="s">
        <v>976</v>
      </c>
      <c r="E2430">
        <v>30</v>
      </c>
      <c r="F2430">
        <v>2</v>
      </c>
      <c r="G2430" t="s">
        <v>1720</v>
      </c>
    </row>
    <row r="2431" spans="1:13" x14ac:dyDescent="0.35">
      <c r="A2431" s="6">
        <v>45644</v>
      </c>
      <c r="B2431" t="s">
        <v>1329</v>
      </c>
      <c r="C2431" t="s">
        <v>121</v>
      </c>
      <c r="D2431" t="s">
        <v>353</v>
      </c>
      <c r="E2431">
        <v>30</v>
      </c>
      <c r="F2431">
        <v>2</v>
      </c>
      <c r="G2431" t="s">
        <v>1720</v>
      </c>
    </row>
    <row r="2432" spans="1:13" x14ac:dyDescent="0.35">
      <c r="A2432" s="6">
        <v>45644</v>
      </c>
      <c r="B2432" t="s">
        <v>1887</v>
      </c>
      <c r="C2432" t="s">
        <v>115</v>
      </c>
      <c r="D2432">
        <v>9</v>
      </c>
      <c r="E2432">
        <v>22</v>
      </c>
      <c r="F2432">
        <v>1</v>
      </c>
      <c r="I2432" t="s">
        <v>47</v>
      </c>
      <c r="J2432" t="s">
        <v>48</v>
      </c>
    </row>
    <row r="2433" spans="1:13" x14ac:dyDescent="0.35">
      <c r="A2433" s="6">
        <v>45644</v>
      </c>
      <c r="B2433" t="s">
        <v>1888</v>
      </c>
      <c r="C2433" t="s">
        <v>1266</v>
      </c>
      <c r="D2433" t="s">
        <v>573</v>
      </c>
      <c r="E2433">
        <v>23</v>
      </c>
      <c r="F2433">
        <v>3</v>
      </c>
      <c r="I2433" t="s">
        <v>47</v>
      </c>
      <c r="J2433" t="s">
        <v>48</v>
      </c>
    </row>
    <row r="2434" spans="1:13" x14ac:dyDescent="0.35">
      <c r="A2434" s="6">
        <v>45644</v>
      </c>
      <c r="B2434" t="s">
        <v>1889</v>
      </c>
      <c r="C2434" t="s">
        <v>1266</v>
      </c>
      <c r="D2434" t="s">
        <v>573</v>
      </c>
      <c r="E2434">
        <v>8</v>
      </c>
      <c r="F2434">
        <v>1</v>
      </c>
      <c r="I2434" t="s">
        <v>47</v>
      </c>
      <c r="J2434" t="s">
        <v>48</v>
      </c>
    </row>
    <row r="2435" spans="1:13" x14ac:dyDescent="0.35">
      <c r="A2435" s="6">
        <v>45644</v>
      </c>
      <c r="B2435" t="s">
        <v>1165</v>
      </c>
      <c r="C2435" t="s">
        <v>59</v>
      </c>
      <c r="D2435" t="s">
        <v>587</v>
      </c>
      <c r="E2435">
        <v>18</v>
      </c>
      <c r="F2435">
        <v>3</v>
      </c>
      <c r="I2435" t="s">
        <v>47</v>
      </c>
      <c r="J2435" t="s">
        <v>48</v>
      </c>
      <c r="M2435" t="s">
        <v>47</v>
      </c>
    </row>
    <row r="2436" spans="1:13" x14ac:dyDescent="0.35">
      <c r="A2436" s="6">
        <v>45644</v>
      </c>
      <c r="B2436" t="s">
        <v>259</v>
      </c>
      <c r="C2436" t="s">
        <v>115</v>
      </c>
      <c r="D2436">
        <v>10</v>
      </c>
      <c r="E2436">
        <v>11</v>
      </c>
      <c r="F2436">
        <v>1</v>
      </c>
      <c r="I2436" t="s">
        <v>47</v>
      </c>
      <c r="M2436" t="s">
        <v>47</v>
      </c>
    </row>
    <row r="2437" spans="1:13" x14ac:dyDescent="0.35">
      <c r="A2437" s="6">
        <v>45644</v>
      </c>
      <c r="B2437" t="s">
        <v>1232</v>
      </c>
      <c r="C2437" t="s">
        <v>64</v>
      </c>
      <c r="D2437" t="s">
        <v>585</v>
      </c>
      <c r="E2437">
        <v>16</v>
      </c>
      <c r="F2437">
        <v>4</v>
      </c>
      <c r="I2437" t="s">
        <v>47</v>
      </c>
      <c r="J2437" t="s">
        <v>48</v>
      </c>
      <c r="M2437" t="s">
        <v>47</v>
      </c>
    </row>
    <row r="2438" spans="1:13" x14ac:dyDescent="0.35">
      <c r="A2438" s="6">
        <v>45644</v>
      </c>
      <c r="B2438" t="s">
        <v>1890</v>
      </c>
      <c r="C2438" t="s">
        <v>53</v>
      </c>
      <c r="D2438">
        <v>4</v>
      </c>
      <c r="E2438">
        <v>2</v>
      </c>
      <c r="F2438">
        <v>2</v>
      </c>
      <c r="I2438" t="s">
        <v>47</v>
      </c>
      <c r="J2438" t="s">
        <v>48</v>
      </c>
    </row>
    <row r="2439" spans="1:13" x14ac:dyDescent="0.35">
      <c r="A2439" s="6">
        <v>45644</v>
      </c>
      <c r="B2439" t="s">
        <v>1363</v>
      </c>
      <c r="C2439" t="s">
        <v>64</v>
      </c>
      <c r="D2439" t="s">
        <v>585</v>
      </c>
      <c r="E2439">
        <v>13</v>
      </c>
      <c r="F2439">
        <v>4</v>
      </c>
      <c r="I2439" t="s">
        <v>47</v>
      </c>
      <c r="J2439" t="s">
        <v>48</v>
      </c>
      <c r="M2439" t="s">
        <v>47</v>
      </c>
    </row>
    <row r="2440" spans="1:13" x14ac:dyDescent="0.35">
      <c r="A2440" s="6">
        <v>45644</v>
      </c>
      <c r="B2440" t="s">
        <v>732</v>
      </c>
      <c r="C2440" t="s">
        <v>55</v>
      </c>
      <c r="D2440" t="s">
        <v>158</v>
      </c>
      <c r="E2440">
        <v>12</v>
      </c>
      <c r="F2440">
        <v>4</v>
      </c>
      <c r="I2440" t="s">
        <v>47</v>
      </c>
      <c r="J2440" t="s">
        <v>48</v>
      </c>
      <c r="M2440" t="s">
        <v>47</v>
      </c>
    </row>
    <row r="2441" spans="1:13" x14ac:dyDescent="0.35">
      <c r="A2441" s="6">
        <v>45644</v>
      </c>
      <c r="B2441" t="s">
        <v>1891</v>
      </c>
      <c r="C2441" t="s">
        <v>64</v>
      </c>
      <c r="D2441" t="s">
        <v>564</v>
      </c>
      <c r="E2441">
        <v>5</v>
      </c>
      <c r="F2441">
        <v>2</v>
      </c>
      <c r="I2441" t="s">
        <v>47</v>
      </c>
      <c r="J2441" t="s">
        <v>48</v>
      </c>
      <c r="M2441" t="s">
        <v>47</v>
      </c>
    </row>
    <row r="2442" spans="1:13" x14ac:dyDescent="0.35">
      <c r="A2442" s="6">
        <v>45644</v>
      </c>
      <c r="B2442" t="s">
        <v>480</v>
      </c>
      <c r="C2442" t="s">
        <v>64</v>
      </c>
      <c r="D2442" t="s">
        <v>564</v>
      </c>
      <c r="E2442">
        <v>5</v>
      </c>
      <c r="F2442">
        <v>2</v>
      </c>
      <c r="I2442" t="s">
        <v>47</v>
      </c>
      <c r="J2442" t="s">
        <v>48</v>
      </c>
      <c r="M2442" t="s">
        <v>47</v>
      </c>
    </row>
    <row r="2443" spans="1:13" x14ac:dyDescent="0.35">
      <c r="A2443" s="6">
        <v>45644</v>
      </c>
      <c r="B2443" t="s">
        <v>613</v>
      </c>
      <c r="C2443" t="s">
        <v>64</v>
      </c>
      <c r="D2443" t="s">
        <v>585</v>
      </c>
      <c r="E2443">
        <v>20</v>
      </c>
      <c r="F2443">
        <v>4</v>
      </c>
      <c r="I2443" t="s">
        <v>47</v>
      </c>
      <c r="J2443" t="s">
        <v>48</v>
      </c>
      <c r="M2443" t="s">
        <v>47</v>
      </c>
    </row>
    <row r="2444" spans="1:13" x14ac:dyDescent="0.35">
      <c r="A2444" s="6">
        <v>45644</v>
      </c>
      <c r="B2444" t="s">
        <v>480</v>
      </c>
      <c r="C2444" t="s">
        <v>64</v>
      </c>
      <c r="D2444" t="s">
        <v>564</v>
      </c>
      <c r="E2444">
        <v>5</v>
      </c>
      <c r="F2444">
        <v>2</v>
      </c>
      <c r="I2444" t="s">
        <v>47</v>
      </c>
      <c r="J2444" t="s">
        <v>48</v>
      </c>
      <c r="M2444" t="s">
        <v>47</v>
      </c>
    </row>
    <row r="2445" spans="1:13" x14ac:dyDescent="0.35">
      <c r="A2445" s="6">
        <v>45644</v>
      </c>
      <c r="B2445" t="s">
        <v>63</v>
      </c>
      <c r="C2445" t="s">
        <v>64</v>
      </c>
      <c r="D2445" t="s">
        <v>585</v>
      </c>
      <c r="E2445">
        <v>12</v>
      </c>
      <c r="F2445">
        <v>3</v>
      </c>
      <c r="I2445" t="s">
        <v>47</v>
      </c>
      <c r="J2445" t="s">
        <v>48</v>
      </c>
      <c r="M2445" t="s">
        <v>47</v>
      </c>
    </row>
    <row r="2446" spans="1:13" x14ac:dyDescent="0.35">
      <c r="A2446" s="6">
        <v>45644</v>
      </c>
      <c r="B2446" t="s">
        <v>795</v>
      </c>
      <c r="C2446" t="s">
        <v>55</v>
      </c>
      <c r="D2446" t="s">
        <v>573</v>
      </c>
      <c r="E2446">
        <v>2</v>
      </c>
      <c r="F2446">
        <v>2</v>
      </c>
      <c r="I2446" t="s">
        <v>47</v>
      </c>
      <c r="J2446" t="s">
        <v>48</v>
      </c>
    </row>
    <row r="2447" spans="1:13" x14ac:dyDescent="0.35">
      <c r="A2447" s="6">
        <v>45644</v>
      </c>
      <c r="B2447" t="s">
        <v>1259</v>
      </c>
      <c r="C2447" t="s">
        <v>225</v>
      </c>
      <c r="D2447" t="s">
        <v>737</v>
      </c>
      <c r="E2447">
        <v>3</v>
      </c>
      <c r="F2447">
        <v>1</v>
      </c>
      <c r="I2447" t="s">
        <v>47</v>
      </c>
      <c r="J2447" t="s">
        <v>48</v>
      </c>
    </row>
    <row r="2448" spans="1:13" x14ac:dyDescent="0.35">
      <c r="A2448" s="6">
        <v>45644</v>
      </c>
      <c r="B2448" t="s">
        <v>138</v>
      </c>
      <c r="C2448" t="s">
        <v>53</v>
      </c>
      <c r="D2448">
        <v>4</v>
      </c>
      <c r="E2448">
        <v>25</v>
      </c>
      <c r="F2448">
        <v>2</v>
      </c>
      <c r="I2448" t="s">
        <v>47</v>
      </c>
      <c r="J2448" t="s">
        <v>48</v>
      </c>
      <c r="M2448" t="s">
        <v>47</v>
      </c>
    </row>
    <row r="2449" spans="1:13" x14ac:dyDescent="0.35">
      <c r="A2449" s="6">
        <v>45644</v>
      </c>
      <c r="B2449" t="s">
        <v>1754</v>
      </c>
      <c r="C2449" t="s">
        <v>53</v>
      </c>
      <c r="D2449">
        <v>6</v>
      </c>
      <c r="E2449">
        <v>23</v>
      </c>
      <c r="F2449">
        <v>2</v>
      </c>
      <c r="H2449" t="s">
        <v>47</v>
      </c>
    </row>
    <row r="2450" spans="1:13" x14ac:dyDescent="0.35">
      <c r="A2450" s="6">
        <v>45644</v>
      </c>
      <c r="B2450" t="s">
        <v>1754</v>
      </c>
      <c r="C2450" t="s">
        <v>53</v>
      </c>
      <c r="D2450">
        <v>6</v>
      </c>
      <c r="E2450">
        <v>23</v>
      </c>
      <c r="F2450">
        <v>2</v>
      </c>
      <c r="H2450" t="s">
        <v>47</v>
      </c>
    </row>
    <row r="2451" spans="1:13" x14ac:dyDescent="0.35">
      <c r="A2451" s="6">
        <v>45644</v>
      </c>
      <c r="B2451" t="s">
        <v>1754</v>
      </c>
      <c r="C2451" t="s">
        <v>53</v>
      </c>
      <c r="D2451">
        <v>6</v>
      </c>
      <c r="E2451">
        <v>23</v>
      </c>
      <c r="F2451">
        <v>2</v>
      </c>
      <c r="H2451" t="s">
        <v>47</v>
      </c>
    </row>
    <row r="2452" spans="1:13" x14ac:dyDescent="0.35">
      <c r="A2452" s="6">
        <v>45644</v>
      </c>
      <c r="B2452" t="s">
        <v>1745</v>
      </c>
      <c r="C2452" t="s">
        <v>53</v>
      </c>
      <c r="D2452">
        <v>6</v>
      </c>
      <c r="E2452">
        <v>22</v>
      </c>
      <c r="F2452">
        <v>2</v>
      </c>
      <c r="I2452" t="s">
        <v>47</v>
      </c>
      <c r="J2452" t="s">
        <v>48</v>
      </c>
    </row>
    <row r="2453" spans="1:13" x14ac:dyDescent="0.35">
      <c r="A2453" s="6">
        <v>45644</v>
      </c>
      <c r="B2453" t="s">
        <v>1745</v>
      </c>
      <c r="C2453" t="s">
        <v>53</v>
      </c>
      <c r="D2453">
        <v>6</v>
      </c>
      <c r="E2453">
        <v>22</v>
      </c>
      <c r="F2453">
        <v>2</v>
      </c>
      <c r="I2453" t="s">
        <v>47</v>
      </c>
      <c r="J2453" t="s">
        <v>48</v>
      </c>
    </row>
    <row r="2454" spans="1:13" x14ac:dyDescent="0.35">
      <c r="A2454" s="6">
        <v>45644</v>
      </c>
      <c r="B2454" t="s">
        <v>1745</v>
      </c>
      <c r="C2454" t="s">
        <v>53</v>
      </c>
      <c r="D2454">
        <v>6</v>
      </c>
      <c r="E2454">
        <v>22</v>
      </c>
      <c r="F2454">
        <v>2</v>
      </c>
      <c r="I2454" t="s">
        <v>47</v>
      </c>
      <c r="J2454" t="s">
        <v>48</v>
      </c>
    </row>
    <row r="2455" spans="1:13" x14ac:dyDescent="0.35">
      <c r="A2455" s="6">
        <v>45644</v>
      </c>
      <c r="B2455" t="s">
        <v>510</v>
      </c>
      <c r="C2455" t="s">
        <v>115</v>
      </c>
      <c r="D2455">
        <v>8</v>
      </c>
      <c r="E2455">
        <v>26</v>
      </c>
      <c r="F2455">
        <v>2</v>
      </c>
      <c r="I2455" t="s">
        <v>47</v>
      </c>
      <c r="J2455" t="s">
        <v>48</v>
      </c>
    </row>
    <row r="2456" spans="1:13" x14ac:dyDescent="0.35">
      <c r="A2456" s="6">
        <v>45644</v>
      </c>
      <c r="B2456" t="s">
        <v>510</v>
      </c>
      <c r="C2456" t="s">
        <v>115</v>
      </c>
      <c r="D2456">
        <v>8</v>
      </c>
      <c r="E2456">
        <v>26</v>
      </c>
      <c r="F2456">
        <v>2</v>
      </c>
      <c r="I2456" t="s">
        <v>47</v>
      </c>
      <c r="J2456" t="s">
        <v>48</v>
      </c>
    </row>
    <row r="2457" spans="1:13" x14ac:dyDescent="0.35">
      <c r="A2457" s="6">
        <v>45644</v>
      </c>
      <c r="B2457" t="s">
        <v>510</v>
      </c>
      <c r="C2457" t="s">
        <v>115</v>
      </c>
      <c r="D2457">
        <v>8</v>
      </c>
      <c r="E2457">
        <v>26</v>
      </c>
      <c r="F2457">
        <v>2</v>
      </c>
      <c r="I2457" t="s">
        <v>47</v>
      </c>
      <c r="J2457" t="s">
        <v>48</v>
      </c>
    </row>
    <row r="2458" spans="1:13" x14ac:dyDescent="0.35">
      <c r="A2458" s="6">
        <v>45644</v>
      </c>
      <c r="B2458" t="s">
        <v>510</v>
      </c>
      <c r="C2458" t="s">
        <v>115</v>
      </c>
      <c r="D2458">
        <v>8</v>
      </c>
      <c r="E2458">
        <v>26</v>
      </c>
      <c r="F2458">
        <v>2</v>
      </c>
      <c r="I2458" t="s">
        <v>47</v>
      </c>
      <c r="J2458" t="s">
        <v>48</v>
      </c>
    </row>
    <row r="2459" spans="1:13" x14ac:dyDescent="0.35">
      <c r="A2459" s="6">
        <v>45644</v>
      </c>
      <c r="B2459" t="s">
        <v>1259</v>
      </c>
      <c r="C2459" t="s">
        <v>225</v>
      </c>
      <c r="D2459">
        <v>3</v>
      </c>
      <c r="E2459">
        <v>1</v>
      </c>
      <c r="F2459">
        <v>1</v>
      </c>
      <c r="I2459" t="s">
        <v>47</v>
      </c>
      <c r="J2459" t="s">
        <v>48</v>
      </c>
    </row>
    <row r="2460" spans="1:13" x14ac:dyDescent="0.35">
      <c r="A2460" s="6">
        <v>45644</v>
      </c>
      <c r="B2460" t="s">
        <v>468</v>
      </c>
      <c r="C2460" t="s">
        <v>53</v>
      </c>
      <c r="D2460" t="s">
        <v>200</v>
      </c>
      <c r="E2460">
        <v>18</v>
      </c>
      <c r="F2460">
        <v>3</v>
      </c>
      <c r="I2460" t="s">
        <v>47</v>
      </c>
      <c r="J2460" t="s">
        <v>48</v>
      </c>
      <c r="M2460" t="s">
        <v>47</v>
      </c>
    </row>
    <row r="2461" spans="1:13" x14ac:dyDescent="0.35">
      <c r="A2461" s="6">
        <v>45644</v>
      </c>
      <c r="B2461" t="s">
        <v>1892</v>
      </c>
      <c r="C2461" t="s">
        <v>53</v>
      </c>
      <c r="D2461">
        <v>6</v>
      </c>
      <c r="E2461">
        <v>9</v>
      </c>
      <c r="F2461">
        <v>4</v>
      </c>
      <c r="I2461" t="s">
        <v>47</v>
      </c>
      <c r="J2461" t="s">
        <v>48</v>
      </c>
    </row>
    <row r="2462" spans="1:13" x14ac:dyDescent="0.35">
      <c r="A2462" s="6">
        <v>45644</v>
      </c>
      <c r="B2462" t="s">
        <v>1893</v>
      </c>
      <c r="C2462" t="s">
        <v>1266</v>
      </c>
      <c r="D2462" t="s">
        <v>334</v>
      </c>
      <c r="E2462">
        <v>10</v>
      </c>
      <c r="F2462">
        <v>4</v>
      </c>
      <c r="I2462" t="s">
        <v>47</v>
      </c>
      <c r="J2462" t="s">
        <v>48</v>
      </c>
    </row>
    <row r="2463" spans="1:13" x14ac:dyDescent="0.35">
      <c r="A2463" s="6">
        <v>45644</v>
      </c>
      <c r="B2463" t="s">
        <v>1894</v>
      </c>
      <c r="C2463" t="s">
        <v>64</v>
      </c>
      <c r="D2463" t="s">
        <v>596</v>
      </c>
      <c r="E2463">
        <v>4</v>
      </c>
      <c r="F2463">
        <v>2</v>
      </c>
      <c r="I2463" t="s">
        <v>47</v>
      </c>
      <c r="J2463" t="s">
        <v>48</v>
      </c>
      <c r="M2463" t="s">
        <v>47</v>
      </c>
    </row>
    <row r="2464" spans="1:13" x14ac:dyDescent="0.35">
      <c r="A2464" s="6">
        <v>45644</v>
      </c>
      <c r="B2464" t="s">
        <v>1667</v>
      </c>
      <c r="C2464" t="s">
        <v>59</v>
      </c>
      <c r="D2464">
        <v>2</v>
      </c>
      <c r="E2464">
        <v>19</v>
      </c>
      <c r="F2464">
        <v>2</v>
      </c>
      <c r="I2464" t="s">
        <v>47</v>
      </c>
      <c r="J2464" t="s">
        <v>48</v>
      </c>
    </row>
    <row r="2465" spans="1:13" x14ac:dyDescent="0.35">
      <c r="A2465" s="6">
        <v>45644</v>
      </c>
      <c r="B2465" t="s">
        <v>141</v>
      </c>
      <c r="C2465" t="s">
        <v>59</v>
      </c>
      <c r="D2465">
        <v>2</v>
      </c>
      <c r="E2465">
        <v>6</v>
      </c>
      <c r="F2465">
        <v>4</v>
      </c>
      <c r="I2465" t="s">
        <v>47</v>
      </c>
      <c r="J2465" t="s">
        <v>48</v>
      </c>
      <c r="M2465" t="s">
        <v>47</v>
      </c>
    </row>
    <row r="2466" spans="1:13" x14ac:dyDescent="0.35">
      <c r="A2466" s="6">
        <v>45644</v>
      </c>
      <c r="B2466" t="s">
        <v>141</v>
      </c>
      <c r="C2466" t="s">
        <v>59</v>
      </c>
      <c r="D2466">
        <v>2</v>
      </c>
      <c r="E2466">
        <v>6</v>
      </c>
      <c r="F2466">
        <v>4</v>
      </c>
      <c r="I2466" t="s">
        <v>47</v>
      </c>
      <c r="J2466" t="s">
        <v>48</v>
      </c>
      <c r="M2466" t="s">
        <v>47</v>
      </c>
    </row>
    <row r="2467" spans="1:13" x14ac:dyDescent="0.35">
      <c r="A2467" s="6">
        <v>45644</v>
      </c>
      <c r="B2467" t="s">
        <v>1895</v>
      </c>
      <c r="C2467" t="s">
        <v>59</v>
      </c>
      <c r="D2467">
        <v>2</v>
      </c>
      <c r="E2467">
        <v>19</v>
      </c>
      <c r="F2467">
        <v>3</v>
      </c>
      <c r="I2467" t="s">
        <v>47</v>
      </c>
      <c r="J2467" t="s">
        <v>1802</v>
      </c>
    </row>
    <row r="2468" spans="1:13" x14ac:dyDescent="0.35">
      <c r="A2468" s="6">
        <v>45644</v>
      </c>
      <c r="B2468" t="s">
        <v>650</v>
      </c>
      <c r="C2468" t="s">
        <v>59</v>
      </c>
      <c r="D2468">
        <v>0</v>
      </c>
      <c r="E2468">
        <v>17</v>
      </c>
      <c r="F2468">
        <v>3</v>
      </c>
      <c r="I2468" t="s">
        <v>47</v>
      </c>
      <c r="J2468" t="s">
        <v>48</v>
      </c>
      <c r="M2468" t="s">
        <v>47</v>
      </c>
    </row>
    <row r="2469" spans="1:13" x14ac:dyDescent="0.35">
      <c r="A2469" s="6">
        <v>45644</v>
      </c>
      <c r="B2469" t="s">
        <v>1896</v>
      </c>
      <c r="C2469" t="s">
        <v>74</v>
      </c>
      <c r="D2469">
        <v>10</v>
      </c>
      <c r="E2469">
        <v>20</v>
      </c>
      <c r="F2469">
        <v>1</v>
      </c>
      <c r="I2469" t="s">
        <v>47</v>
      </c>
      <c r="J2469" t="s">
        <v>48</v>
      </c>
    </row>
    <row r="2470" spans="1:13" x14ac:dyDescent="0.35">
      <c r="A2470" s="6">
        <v>45644</v>
      </c>
      <c r="B2470" t="s">
        <v>1896</v>
      </c>
      <c r="C2470" t="s">
        <v>74</v>
      </c>
      <c r="D2470">
        <v>10</v>
      </c>
      <c r="E2470">
        <v>20</v>
      </c>
      <c r="F2470">
        <v>1</v>
      </c>
      <c r="I2470" t="s">
        <v>47</v>
      </c>
      <c r="J2470" t="s">
        <v>48</v>
      </c>
    </row>
    <row r="2471" spans="1:13" x14ac:dyDescent="0.35">
      <c r="A2471" s="6">
        <v>45644</v>
      </c>
      <c r="B2471" t="s">
        <v>1896</v>
      </c>
      <c r="C2471" t="s">
        <v>74</v>
      </c>
      <c r="D2471">
        <v>10</v>
      </c>
      <c r="E2471">
        <v>20</v>
      </c>
      <c r="F2471">
        <v>1</v>
      </c>
      <c r="I2471" t="s">
        <v>47</v>
      </c>
      <c r="J2471" t="s">
        <v>48</v>
      </c>
    </row>
    <row r="2472" spans="1:13" x14ac:dyDescent="0.35">
      <c r="A2472" s="6">
        <v>45644</v>
      </c>
      <c r="B2472" t="s">
        <v>1896</v>
      </c>
      <c r="C2472" t="s">
        <v>74</v>
      </c>
      <c r="D2472">
        <v>10</v>
      </c>
      <c r="E2472">
        <v>20</v>
      </c>
      <c r="F2472">
        <v>1</v>
      </c>
      <c r="I2472" t="s">
        <v>47</v>
      </c>
      <c r="J2472" t="s">
        <v>48</v>
      </c>
    </row>
    <row r="2473" spans="1:13" x14ac:dyDescent="0.35">
      <c r="A2473" s="6">
        <v>45644</v>
      </c>
      <c r="B2473" t="s">
        <v>1896</v>
      </c>
      <c r="C2473" t="s">
        <v>74</v>
      </c>
      <c r="D2473">
        <v>10</v>
      </c>
      <c r="E2473">
        <v>20</v>
      </c>
      <c r="F2473">
        <v>1</v>
      </c>
      <c r="I2473" t="s">
        <v>47</v>
      </c>
      <c r="J2473" t="s">
        <v>48</v>
      </c>
    </row>
    <row r="2474" spans="1:13" x14ac:dyDescent="0.35">
      <c r="A2474" s="6">
        <v>45644</v>
      </c>
      <c r="B2474" t="s">
        <v>1896</v>
      </c>
      <c r="C2474" t="s">
        <v>74</v>
      </c>
      <c r="D2474">
        <v>10</v>
      </c>
      <c r="E2474">
        <v>20</v>
      </c>
      <c r="F2474">
        <v>1</v>
      </c>
      <c r="I2474" t="s">
        <v>47</v>
      </c>
      <c r="J2474" t="s">
        <v>48</v>
      </c>
    </row>
    <row r="2475" spans="1:13" x14ac:dyDescent="0.35">
      <c r="A2475" s="6">
        <v>45644</v>
      </c>
      <c r="B2475" t="s">
        <v>892</v>
      </c>
      <c r="C2475" t="s">
        <v>59</v>
      </c>
      <c r="D2475">
        <v>3</v>
      </c>
      <c r="E2475">
        <v>7</v>
      </c>
      <c r="F2475">
        <v>4</v>
      </c>
      <c r="I2475" t="s">
        <v>47</v>
      </c>
      <c r="J2475" t="s">
        <v>48</v>
      </c>
      <c r="M2475" t="s">
        <v>47</v>
      </c>
    </row>
    <row r="2476" spans="1:13" x14ac:dyDescent="0.35">
      <c r="A2476" s="6">
        <v>45644</v>
      </c>
      <c r="B2476" t="s">
        <v>351</v>
      </c>
      <c r="C2476" t="s">
        <v>55</v>
      </c>
      <c r="D2476" t="s">
        <v>392</v>
      </c>
      <c r="E2476">
        <v>20</v>
      </c>
      <c r="F2476">
        <v>4</v>
      </c>
      <c r="I2476" t="s">
        <v>47</v>
      </c>
      <c r="J2476" t="s">
        <v>48</v>
      </c>
    </row>
    <row r="2477" spans="1:13" x14ac:dyDescent="0.35">
      <c r="A2477" s="6">
        <v>45644</v>
      </c>
      <c r="B2477" t="s">
        <v>351</v>
      </c>
      <c r="C2477" t="s">
        <v>55</v>
      </c>
      <c r="D2477" t="s">
        <v>392</v>
      </c>
      <c r="E2477">
        <v>20</v>
      </c>
      <c r="F2477">
        <v>4</v>
      </c>
      <c r="I2477" t="s">
        <v>47</v>
      </c>
      <c r="J2477" t="s">
        <v>48</v>
      </c>
    </row>
    <row r="2478" spans="1:13" x14ac:dyDescent="0.35">
      <c r="A2478" s="6">
        <v>45644</v>
      </c>
      <c r="B2478" t="s">
        <v>351</v>
      </c>
      <c r="C2478" t="s">
        <v>55</v>
      </c>
      <c r="D2478" t="s">
        <v>392</v>
      </c>
      <c r="E2478">
        <v>20</v>
      </c>
      <c r="F2478">
        <v>4</v>
      </c>
      <c r="I2478" t="s">
        <v>47</v>
      </c>
      <c r="J2478" t="s">
        <v>48</v>
      </c>
    </row>
    <row r="2479" spans="1:13" x14ac:dyDescent="0.35">
      <c r="A2479" s="6">
        <v>45644</v>
      </c>
      <c r="B2479" t="s">
        <v>351</v>
      </c>
      <c r="C2479" t="s">
        <v>55</v>
      </c>
      <c r="D2479" t="s">
        <v>392</v>
      </c>
      <c r="E2479">
        <v>20</v>
      </c>
      <c r="F2479">
        <v>4</v>
      </c>
      <c r="I2479" t="s">
        <v>47</v>
      </c>
      <c r="J2479" t="s">
        <v>48</v>
      </c>
    </row>
    <row r="2480" spans="1:13" x14ac:dyDescent="0.35">
      <c r="A2480" s="6">
        <v>45644</v>
      </c>
      <c r="B2480" t="s">
        <v>351</v>
      </c>
      <c r="C2480" t="s">
        <v>55</v>
      </c>
      <c r="D2480" t="s">
        <v>392</v>
      </c>
      <c r="E2480">
        <v>20</v>
      </c>
      <c r="F2480">
        <v>4</v>
      </c>
      <c r="I2480" t="s">
        <v>47</v>
      </c>
      <c r="J2480" t="s">
        <v>48</v>
      </c>
    </row>
    <row r="2481" spans="1:13" x14ac:dyDescent="0.35">
      <c r="A2481" s="6">
        <v>45644</v>
      </c>
      <c r="B2481" t="s">
        <v>351</v>
      </c>
      <c r="C2481" t="s">
        <v>55</v>
      </c>
      <c r="D2481" t="s">
        <v>392</v>
      </c>
      <c r="E2481">
        <v>20</v>
      </c>
      <c r="F2481">
        <v>4</v>
      </c>
      <c r="I2481" t="s">
        <v>47</v>
      </c>
      <c r="J2481" t="s">
        <v>48</v>
      </c>
    </row>
    <row r="2482" spans="1:13" x14ac:dyDescent="0.35">
      <c r="A2482" s="6">
        <v>45644</v>
      </c>
      <c r="B2482" t="s">
        <v>1667</v>
      </c>
      <c r="C2482" t="s">
        <v>59</v>
      </c>
      <c r="D2482">
        <v>2</v>
      </c>
      <c r="E2482">
        <v>22</v>
      </c>
      <c r="F2482">
        <v>2</v>
      </c>
      <c r="I2482" t="s">
        <v>47</v>
      </c>
      <c r="J2482" t="s">
        <v>48</v>
      </c>
    </row>
    <row r="2483" spans="1:13" x14ac:dyDescent="0.35">
      <c r="A2483" s="6">
        <v>45644</v>
      </c>
      <c r="B2483" t="s">
        <v>1667</v>
      </c>
      <c r="C2483" t="s">
        <v>59</v>
      </c>
      <c r="D2483">
        <v>2</v>
      </c>
      <c r="E2483">
        <v>22</v>
      </c>
      <c r="F2483">
        <v>2</v>
      </c>
      <c r="I2483" t="s">
        <v>47</v>
      </c>
      <c r="J2483" t="s">
        <v>48</v>
      </c>
    </row>
    <row r="2484" spans="1:13" x14ac:dyDescent="0.35">
      <c r="A2484" s="6">
        <v>45645</v>
      </c>
      <c r="B2484" t="s">
        <v>58</v>
      </c>
      <c r="C2484" t="s">
        <v>53</v>
      </c>
      <c r="D2484">
        <v>3</v>
      </c>
      <c r="E2484">
        <v>26</v>
      </c>
      <c r="F2484">
        <v>2</v>
      </c>
      <c r="G2484" t="s">
        <v>827</v>
      </c>
      <c r="L2484" t="s">
        <v>47</v>
      </c>
      <c r="M2484" t="s">
        <v>47</v>
      </c>
    </row>
    <row r="2485" spans="1:13" x14ac:dyDescent="0.35">
      <c r="A2485" s="6">
        <v>45645</v>
      </c>
      <c r="B2485" t="s">
        <v>824</v>
      </c>
      <c r="C2485" t="s">
        <v>53</v>
      </c>
      <c r="D2485">
        <v>6</v>
      </c>
      <c r="E2485">
        <v>19</v>
      </c>
      <c r="F2485">
        <v>1</v>
      </c>
      <c r="G2485" t="s">
        <v>827</v>
      </c>
      <c r="L2485" t="s">
        <v>47</v>
      </c>
      <c r="M2485" t="s">
        <v>47</v>
      </c>
    </row>
    <row r="2486" spans="1:13" x14ac:dyDescent="0.35">
      <c r="A2486" s="6">
        <v>45645</v>
      </c>
      <c r="B2486" t="s">
        <v>824</v>
      </c>
      <c r="C2486" t="s">
        <v>53</v>
      </c>
      <c r="D2486">
        <v>6</v>
      </c>
      <c r="E2486">
        <v>19</v>
      </c>
      <c r="F2486">
        <v>1</v>
      </c>
      <c r="G2486" t="s">
        <v>827</v>
      </c>
      <c r="L2486" t="s">
        <v>47</v>
      </c>
      <c r="M2486" t="s">
        <v>47</v>
      </c>
    </row>
    <row r="2487" spans="1:13" x14ac:dyDescent="0.35">
      <c r="A2487" s="6">
        <v>45645</v>
      </c>
      <c r="B2487" t="s">
        <v>824</v>
      </c>
      <c r="C2487" t="s">
        <v>53</v>
      </c>
      <c r="D2487">
        <v>6</v>
      </c>
      <c r="E2487">
        <v>19</v>
      </c>
      <c r="F2487">
        <v>1</v>
      </c>
      <c r="G2487" t="s">
        <v>827</v>
      </c>
      <c r="L2487" t="s">
        <v>47</v>
      </c>
      <c r="M2487" t="s">
        <v>47</v>
      </c>
    </row>
    <row r="2488" spans="1:13" x14ac:dyDescent="0.35">
      <c r="A2488" s="6">
        <v>45645</v>
      </c>
      <c r="B2488" t="s">
        <v>1743</v>
      </c>
      <c r="C2488" t="s">
        <v>115</v>
      </c>
      <c r="D2488">
        <v>7</v>
      </c>
      <c r="E2488">
        <v>20</v>
      </c>
      <c r="F2488">
        <v>2</v>
      </c>
      <c r="G2488" t="s">
        <v>1720</v>
      </c>
    </row>
    <row r="2489" spans="1:13" x14ac:dyDescent="0.35">
      <c r="A2489" s="6">
        <v>45645</v>
      </c>
      <c r="B2489" t="s">
        <v>1743</v>
      </c>
      <c r="C2489" t="s">
        <v>115</v>
      </c>
      <c r="D2489">
        <v>7</v>
      </c>
      <c r="E2489">
        <v>20</v>
      </c>
      <c r="F2489">
        <v>2</v>
      </c>
      <c r="G2489" t="s">
        <v>1720</v>
      </c>
    </row>
    <row r="2490" spans="1:13" x14ac:dyDescent="0.35">
      <c r="A2490" s="6">
        <v>45645</v>
      </c>
      <c r="B2490" t="s">
        <v>1743</v>
      </c>
      <c r="C2490" t="s">
        <v>115</v>
      </c>
      <c r="D2490">
        <v>7</v>
      </c>
      <c r="E2490">
        <v>20</v>
      </c>
      <c r="F2490">
        <v>2</v>
      </c>
      <c r="G2490" t="s">
        <v>1720</v>
      </c>
    </row>
    <row r="2491" spans="1:13" x14ac:dyDescent="0.35">
      <c r="A2491" s="6">
        <v>45645</v>
      </c>
      <c r="B2491" t="s">
        <v>1744</v>
      </c>
      <c r="C2491" t="s">
        <v>53</v>
      </c>
      <c r="D2491">
        <v>5</v>
      </c>
      <c r="E2491">
        <v>11</v>
      </c>
      <c r="F2491">
        <v>2</v>
      </c>
      <c r="G2491" t="s">
        <v>827</v>
      </c>
    </row>
    <row r="2492" spans="1:13" x14ac:dyDescent="0.35">
      <c r="A2492" s="6">
        <v>45645</v>
      </c>
      <c r="B2492" t="s">
        <v>1741</v>
      </c>
      <c r="C2492" t="s">
        <v>53</v>
      </c>
      <c r="D2492">
        <v>5</v>
      </c>
      <c r="E2492">
        <v>22</v>
      </c>
      <c r="F2492">
        <v>2</v>
      </c>
      <c r="G2492" t="s">
        <v>827</v>
      </c>
    </row>
    <row r="2493" spans="1:13" x14ac:dyDescent="0.35">
      <c r="A2493" s="6">
        <v>45645</v>
      </c>
      <c r="B2493" t="s">
        <v>1536</v>
      </c>
      <c r="C2493" t="s">
        <v>53</v>
      </c>
      <c r="D2493">
        <v>4</v>
      </c>
      <c r="E2493">
        <v>20</v>
      </c>
      <c r="F2493">
        <v>4</v>
      </c>
      <c r="G2493" t="s">
        <v>827</v>
      </c>
    </row>
    <row r="2494" spans="1:13" x14ac:dyDescent="0.35">
      <c r="A2494" s="6">
        <v>45645</v>
      </c>
      <c r="B2494" t="s">
        <v>1536</v>
      </c>
      <c r="C2494" t="s">
        <v>53</v>
      </c>
      <c r="D2494">
        <v>4</v>
      </c>
      <c r="E2494">
        <v>20</v>
      </c>
      <c r="F2494">
        <v>4</v>
      </c>
      <c r="G2494" t="s">
        <v>827</v>
      </c>
    </row>
    <row r="2495" spans="1:13" x14ac:dyDescent="0.35">
      <c r="A2495" s="6">
        <v>45645</v>
      </c>
      <c r="B2495" t="s">
        <v>1852</v>
      </c>
      <c r="C2495" t="s">
        <v>55</v>
      </c>
      <c r="D2495" t="s">
        <v>158</v>
      </c>
      <c r="E2495">
        <v>6</v>
      </c>
      <c r="F2495">
        <v>2</v>
      </c>
      <c r="I2495" t="s">
        <v>47</v>
      </c>
      <c r="J2495" t="s">
        <v>48</v>
      </c>
      <c r="M2495" t="s">
        <v>47</v>
      </c>
    </row>
    <row r="2496" spans="1:13" x14ac:dyDescent="0.35">
      <c r="A2496" s="6">
        <v>45645</v>
      </c>
      <c r="B2496" t="s">
        <v>1853</v>
      </c>
      <c r="C2496" t="s">
        <v>55</v>
      </c>
      <c r="D2496" t="s">
        <v>158</v>
      </c>
      <c r="E2496">
        <v>11</v>
      </c>
      <c r="F2496">
        <v>4</v>
      </c>
      <c r="I2496" t="s">
        <v>47</v>
      </c>
      <c r="J2496" t="s">
        <v>48</v>
      </c>
    </row>
    <row r="2497" spans="1:13" x14ac:dyDescent="0.35">
      <c r="A2497" s="6">
        <v>45645</v>
      </c>
      <c r="B2497" t="s">
        <v>1547</v>
      </c>
      <c r="C2497" t="s">
        <v>115</v>
      </c>
      <c r="D2497">
        <v>8</v>
      </c>
      <c r="E2497">
        <v>28</v>
      </c>
      <c r="F2497">
        <v>3</v>
      </c>
      <c r="I2497" t="s">
        <v>47</v>
      </c>
      <c r="J2497" t="s">
        <v>1854</v>
      </c>
    </row>
    <row r="2498" spans="1:13" x14ac:dyDescent="0.35">
      <c r="A2498" s="6">
        <v>45645</v>
      </c>
      <c r="B2498" t="s">
        <v>1547</v>
      </c>
      <c r="C2498" t="s">
        <v>115</v>
      </c>
      <c r="D2498">
        <v>8</v>
      </c>
      <c r="E2498">
        <v>28</v>
      </c>
      <c r="F2498">
        <v>3</v>
      </c>
      <c r="I2498" t="s">
        <v>47</v>
      </c>
      <c r="J2498" t="s">
        <v>1854</v>
      </c>
    </row>
    <row r="2499" spans="1:13" x14ac:dyDescent="0.35">
      <c r="A2499" s="6">
        <v>45645</v>
      </c>
      <c r="B2499" t="s">
        <v>322</v>
      </c>
      <c r="C2499" t="s">
        <v>74</v>
      </c>
      <c r="D2499" t="s">
        <v>261</v>
      </c>
      <c r="E2499">
        <v>23</v>
      </c>
      <c r="F2499">
        <v>1</v>
      </c>
      <c r="I2499" t="s">
        <v>47</v>
      </c>
      <c r="J2499" t="s">
        <v>48</v>
      </c>
    </row>
    <row r="2500" spans="1:13" x14ac:dyDescent="0.35">
      <c r="A2500" s="6">
        <v>45645</v>
      </c>
      <c r="B2500" t="s">
        <v>322</v>
      </c>
      <c r="C2500" t="s">
        <v>74</v>
      </c>
      <c r="D2500" t="s">
        <v>261</v>
      </c>
      <c r="E2500">
        <v>23</v>
      </c>
      <c r="F2500">
        <v>1</v>
      </c>
      <c r="I2500" t="s">
        <v>47</v>
      </c>
      <c r="J2500" t="s">
        <v>48</v>
      </c>
    </row>
    <row r="2501" spans="1:13" x14ac:dyDescent="0.35">
      <c r="A2501" s="6">
        <v>45645</v>
      </c>
      <c r="B2501" t="s">
        <v>322</v>
      </c>
      <c r="C2501" t="s">
        <v>74</v>
      </c>
      <c r="D2501" t="s">
        <v>261</v>
      </c>
      <c r="E2501">
        <v>23</v>
      </c>
      <c r="F2501">
        <v>1</v>
      </c>
      <c r="I2501" t="s">
        <v>47</v>
      </c>
      <c r="J2501" t="s">
        <v>48</v>
      </c>
    </row>
    <row r="2502" spans="1:13" x14ac:dyDescent="0.35">
      <c r="A2502" s="6">
        <v>45645</v>
      </c>
      <c r="B2502" t="s">
        <v>322</v>
      </c>
      <c r="C2502" t="s">
        <v>74</v>
      </c>
      <c r="D2502" t="s">
        <v>261</v>
      </c>
      <c r="E2502">
        <v>23</v>
      </c>
      <c r="F2502">
        <v>1</v>
      </c>
      <c r="I2502" t="s">
        <v>47</v>
      </c>
      <c r="J2502" t="s">
        <v>48</v>
      </c>
    </row>
    <row r="2503" spans="1:13" x14ac:dyDescent="0.35">
      <c r="A2503" s="6">
        <v>45645</v>
      </c>
      <c r="B2503" t="s">
        <v>322</v>
      </c>
      <c r="C2503" t="s">
        <v>74</v>
      </c>
      <c r="D2503" t="s">
        <v>261</v>
      </c>
      <c r="E2503">
        <v>23</v>
      </c>
      <c r="F2503">
        <v>1</v>
      </c>
      <c r="I2503" t="s">
        <v>47</v>
      </c>
      <c r="J2503" t="s">
        <v>48</v>
      </c>
    </row>
    <row r="2504" spans="1:13" x14ac:dyDescent="0.35">
      <c r="A2504" s="6">
        <v>45645</v>
      </c>
      <c r="B2504" t="s">
        <v>1855</v>
      </c>
      <c r="C2504" t="s">
        <v>115</v>
      </c>
      <c r="D2504" t="s">
        <v>1247</v>
      </c>
      <c r="E2504">
        <v>10</v>
      </c>
      <c r="F2504">
        <v>2</v>
      </c>
      <c r="I2504" t="s">
        <v>47</v>
      </c>
      <c r="J2504" t="s">
        <v>48</v>
      </c>
    </row>
    <row r="2505" spans="1:13" x14ac:dyDescent="0.35">
      <c r="A2505" s="6">
        <v>45645</v>
      </c>
      <c r="B2505" t="s">
        <v>1856</v>
      </c>
      <c r="C2505" t="s">
        <v>55</v>
      </c>
      <c r="D2505" t="s">
        <v>1857</v>
      </c>
      <c r="E2505">
        <v>2</v>
      </c>
      <c r="F2505">
        <v>2</v>
      </c>
      <c r="I2505" t="s">
        <v>47</v>
      </c>
      <c r="J2505" t="s">
        <v>48</v>
      </c>
    </row>
    <row r="2506" spans="1:13" x14ac:dyDescent="0.35">
      <c r="A2506" s="6">
        <v>45645</v>
      </c>
      <c r="B2506" t="s">
        <v>1858</v>
      </c>
      <c r="C2506" t="s">
        <v>115</v>
      </c>
      <c r="D2506">
        <v>7</v>
      </c>
      <c r="E2506">
        <v>21</v>
      </c>
      <c r="F2506">
        <v>1</v>
      </c>
      <c r="I2506" t="s">
        <v>47</v>
      </c>
      <c r="J2506" t="s">
        <v>48</v>
      </c>
    </row>
    <row r="2507" spans="1:13" x14ac:dyDescent="0.35">
      <c r="A2507" s="6">
        <v>45645</v>
      </c>
      <c r="B2507" t="s">
        <v>1858</v>
      </c>
      <c r="C2507" t="s">
        <v>115</v>
      </c>
      <c r="D2507">
        <v>7</v>
      </c>
      <c r="E2507">
        <v>21</v>
      </c>
      <c r="F2507">
        <v>1</v>
      </c>
      <c r="I2507" t="s">
        <v>47</v>
      </c>
      <c r="J2507" t="s">
        <v>48</v>
      </c>
    </row>
    <row r="2508" spans="1:13" x14ac:dyDescent="0.35">
      <c r="A2508" s="6">
        <v>45645</v>
      </c>
      <c r="B2508" t="s">
        <v>1858</v>
      </c>
      <c r="C2508" t="s">
        <v>115</v>
      </c>
      <c r="D2508">
        <v>7</v>
      </c>
      <c r="E2508">
        <v>21</v>
      </c>
      <c r="F2508">
        <v>1</v>
      </c>
      <c r="I2508" t="s">
        <v>47</v>
      </c>
      <c r="J2508" t="s">
        <v>48</v>
      </c>
    </row>
    <row r="2509" spans="1:13" x14ac:dyDescent="0.35">
      <c r="A2509" s="6">
        <v>45645</v>
      </c>
      <c r="B2509" t="s">
        <v>658</v>
      </c>
      <c r="C2509" t="s">
        <v>115</v>
      </c>
      <c r="D2509">
        <v>10</v>
      </c>
      <c r="E2509">
        <v>23</v>
      </c>
      <c r="F2509">
        <v>1</v>
      </c>
      <c r="I2509" t="s">
        <v>47</v>
      </c>
      <c r="J2509" t="s">
        <v>48</v>
      </c>
    </row>
    <row r="2510" spans="1:13" x14ac:dyDescent="0.35">
      <c r="A2510" s="6">
        <v>45645</v>
      </c>
      <c r="B2510" t="s">
        <v>658</v>
      </c>
      <c r="C2510" t="s">
        <v>115</v>
      </c>
      <c r="D2510">
        <v>10</v>
      </c>
      <c r="E2510">
        <v>23</v>
      </c>
      <c r="F2510">
        <v>1</v>
      </c>
      <c r="I2510" t="s">
        <v>47</v>
      </c>
      <c r="J2510" t="s">
        <v>48</v>
      </c>
    </row>
    <row r="2511" spans="1:13" x14ac:dyDescent="0.35">
      <c r="A2511" s="6">
        <v>45645</v>
      </c>
      <c r="B2511" t="s">
        <v>489</v>
      </c>
      <c r="C2511" t="s">
        <v>53</v>
      </c>
      <c r="D2511" t="s">
        <v>370</v>
      </c>
      <c r="E2511">
        <v>23</v>
      </c>
      <c r="F2511">
        <v>2</v>
      </c>
      <c r="I2511" t="s">
        <v>47</v>
      </c>
      <c r="J2511" t="s">
        <v>1854</v>
      </c>
      <c r="M2511" t="s">
        <v>47</v>
      </c>
    </row>
    <row r="2512" spans="1:13" x14ac:dyDescent="0.35">
      <c r="A2512" s="6">
        <v>45645</v>
      </c>
      <c r="B2512" t="s">
        <v>489</v>
      </c>
      <c r="C2512" t="s">
        <v>53</v>
      </c>
      <c r="D2512" t="s">
        <v>370</v>
      </c>
      <c r="E2512">
        <v>23</v>
      </c>
      <c r="F2512">
        <v>2</v>
      </c>
      <c r="I2512" t="s">
        <v>47</v>
      </c>
      <c r="J2512" t="s">
        <v>1854</v>
      </c>
      <c r="M2512" t="s">
        <v>47</v>
      </c>
    </row>
    <row r="2513" spans="1:13" x14ac:dyDescent="0.35">
      <c r="A2513" s="6">
        <v>45645</v>
      </c>
      <c r="B2513" t="s">
        <v>1630</v>
      </c>
      <c r="C2513" t="s">
        <v>115</v>
      </c>
      <c r="D2513">
        <v>8</v>
      </c>
      <c r="E2513">
        <v>28</v>
      </c>
      <c r="F2513">
        <v>3</v>
      </c>
      <c r="I2513" t="s">
        <v>47</v>
      </c>
      <c r="J2513" t="s">
        <v>1854</v>
      </c>
      <c r="M2513" t="s">
        <v>47</v>
      </c>
    </row>
    <row r="2514" spans="1:13" x14ac:dyDescent="0.35">
      <c r="A2514" s="6">
        <v>45645</v>
      </c>
      <c r="B2514" t="s">
        <v>1630</v>
      </c>
      <c r="C2514" t="s">
        <v>115</v>
      </c>
      <c r="D2514">
        <v>8</v>
      </c>
      <c r="E2514">
        <v>28</v>
      </c>
      <c r="F2514">
        <v>3</v>
      </c>
      <c r="I2514" t="s">
        <v>47</v>
      </c>
      <c r="J2514" t="s">
        <v>1854</v>
      </c>
      <c r="M2514" t="s">
        <v>47</v>
      </c>
    </row>
    <row r="2515" spans="1:13" x14ac:dyDescent="0.35">
      <c r="A2515" s="6">
        <v>45645</v>
      </c>
      <c r="B2515" t="s">
        <v>1859</v>
      </c>
      <c r="C2515" t="s">
        <v>64</v>
      </c>
      <c r="D2515" t="s">
        <v>585</v>
      </c>
      <c r="E2515">
        <v>21</v>
      </c>
      <c r="F2515">
        <v>6</v>
      </c>
      <c r="I2515" t="s">
        <v>47</v>
      </c>
      <c r="J2515" t="s">
        <v>48</v>
      </c>
    </row>
    <row r="2516" spans="1:13" x14ac:dyDescent="0.35">
      <c r="A2516" s="6">
        <v>45645</v>
      </c>
      <c r="B2516" t="s">
        <v>1820</v>
      </c>
      <c r="C2516" t="s">
        <v>1266</v>
      </c>
      <c r="D2516" t="s">
        <v>978</v>
      </c>
      <c r="E2516">
        <v>22</v>
      </c>
      <c r="F2516">
        <v>2</v>
      </c>
      <c r="I2516" t="s">
        <v>47</v>
      </c>
      <c r="J2516" t="s">
        <v>48</v>
      </c>
    </row>
    <row r="2517" spans="1:13" x14ac:dyDescent="0.35">
      <c r="A2517" s="6">
        <v>45645</v>
      </c>
      <c r="B2517" t="s">
        <v>1729</v>
      </c>
      <c r="C2517" t="s">
        <v>115</v>
      </c>
      <c r="D2517">
        <v>7</v>
      </c>
      <c r="E2517">
        <v>26</v>
      </c>
      <c r="F2517">
        <v>2</v>
      </c>
      <c r="I2517" t="s">
        <v>47</v>
      </c>
      <c r="J2517" t="s">
        <v>705</v>
      </c>
    </row>
    <row r="2518" spans="1:13" x14ac:dyDescent="0.35">
      <c r="A2518" s="6">
        <v>45645</v>
      </c>
      <c r="B2518" t="s">
        <v>1729</v>
      </c>
      <c r="C2518" t="s">
        <v>115</v>
      </c>
      <c r="D2518">
        <v>7</v>
      </c>
      <c r="E2518">
        <v>26</v>
      </c>
      <c r="F2518">
        <v>2</v>
      </c>
      <c r="I2518" t="s">
        <v>47</v>
      </c>
      <c r="J2518" t="s">
        <v>705</v>
      </c>
    </row>
    <row r="2519" spans="1:13" x14ac:dyDescent="0.35">
      <c r="A2519" s="6">
        <v>45645</v>
      </c>
      <c r="B2519" t="s">
        <v>1729</v>
      </c>
      <c r="C2519" t="s">
        <v>115</v>
      </c>
      <c r="D2519">
        <v>7</v>
      </c>
      <c r="E2519">
        <v>26</v>
      </c>
      <c r="F2519">
        <v>2</v>
      </c>
      <c r="I2519" t="s">
        <v>47</v>
      </c>
      <c r="J2519" t="s">
        <v>705</v>
      </c>
    </row>
    <row r="2520" spans="1:13" x14ac:dyDescent="0.35">
      <c r="A2520" s="6">
        <v>45645</v>
      </c>
      <c r="B2520" t="s">
        <v>1211</v>
      </c>
      <c r="C2520" t="s">
        <v>53</v>
      </c>
      <c r="D2520">
        <v>6</v>
      </c>
      <c r="E2520">
        <v>20</v>
      </c>
      <c r="F2520">
        <v>2</v>
      </c>
      <c r="I2520" t="s">
        <v>47</v>
      </c>
      <c r="J2520" t="s">
        <v>48</v>
      </c>
    </row>
    <row r="2521" spans="1:13" x14ac:dyDescent="0.35">
      <c r="A2521" s="6">
        <v>45645</v>
      </c>
      <c r="B2521" t="s">
        <v>1211</v>
      </c>
      <c r="C2521" t="s">
        <v>53</v>
      </c>
      <c r="D2521">
        <v>6</v>
      </c>
      <c r="E2521">
        <v>20</v>
      </c>
      <c r="F2521">
        <v>2</v>
      </c>
      <c r="I2521" t="s">
        <v>47</v>
      </c>
      <c r="J2521" t="s">
        <v>48</v>
      </c>
    </row>
    <row r="2522" spans="1:13" x14ac:dyDescent="0.35">
      <c r="A2522" s="6">
        <v>45645</v>
      </c>
      <c r="B2522" t="s">
        <v>852</v>
      </c>
      <c r="C2522" t="s">
        <v>115</v>
      </c>
      <c r="D2522">
        <v>7</v>
      </c>
      <c r="E2522">
        <v>20</v>
      </c>
      <c r="F2522">
        <v>2</v>
      </c>
      <c r="I2522" t="s">
        <v>47</v>
      </c>
      <c r="J2522" t="s">
        <v>1854</v>
      </c>
    </row>
    <row r="2523" spans="1:13" x14ac:dyDescent="0.35">
      <c r="A2523" s="6">
        <v>45645</v>
      </c>
      <c r="B2523" t="s">
        <v>852</v>
      </c>
      <c r="C2523" t="s">
        <v>115</v>
      </c>
      <c r="D2523">
        <v>7</v>
      </c>
      <c r="E2523">
        <v>20</v>
      </c>
      <c r="F2523">
        <v>2</v>
      </c>
      <c r="I2523" t="s">
        <v>47</v>
      </c>
      <c r="J2523" t="s">
        <v>1854</v>
      </c>
    </row>
    <row r="2524" spans="1:13" x14ac:dyDescent="0.35">
      <c r="A2524" s="6">
        <v>45645</v>
      </c>
      <c r="B2524" t="s">
        <v>852</v>
      </c>
      <c r="C2524" t="s">
        <v>115</v>
      </c>
      <c r="D2524">
        <v>7</v>
      </c>
      <c r="E2524">
        <v>20</v>
      </c>
      <c r="F2524">
        <v>2</v>
      </c>
      <c r="I2524" t="s">
        <v>47</v>
      </c>
      <c r="J2524" t="s">
        <v>1854</v>
      </c>
    </row>
    <row r="2525" spans="1:13" x14ac:dyDescent="0.35">
      <c r="A2525" s="6">
        <v>45645</v>
      </c>
      <c r="B2525" t="s">
        <v>852</v>
      </c>
      <c r="C2525" t="s">
        <v>115</v>
      </c>
      <c r="D2525">
        <v>7</v>
      </c>
      <c r="E2525">
        <v>20</v>
      </c>
      <c r="F2525">
        <v>2</v>
      </c>
      <c r="I2525" t="s">
        <v>47</v>
      </c>
      <c r="J2525" t="s">
        <v>1854</v>
      </c>
    </row>
    <row r="2526" spans="1:13" x14ac:dyDescent="0.35">
      <c r="A2526" s="6">
        <v>45645</v>
      </c>
      <c r="B2526" t="s">
        <v>374</v>
      </c>
      <c r="C2526" t="s">
        <v>59</v>
      </c>
      <c r="D2526">
        <v>1</v>
      </c>
      <c r="E2526">
        <v>19</v>
      </c>
      <c r="F2526">
        <v>3</v>
      </c>
      <c r="I2526" t="s">
        <v>47</v>
      </c>
      <c r="J2526" t="s">
        <v>48</v>
      </c>
      <c r="M2526" t="s">
        <v>47</v>
      </c>
    </row>
    <row r="2527" spans="1:13" x14ac:dyDescent="0.35">
      <c r="A2527" s="6">
        <v>45645</v>
      </c>
      <c r="B2527" t="s">
        <v>1241</v>
      </c>
      <c r="C2527" t="s">
        <v>1266</v>
      </c>
      <c r="D2527" t="s">
        <v>978</v>
      </c>
      <c r="E2527">
        <v>16</v>
      </c>
      <c r="F2527">
        <v>1</v>
      </c>
      <c r="I2527" t="s">
        <v>47</v>
      </c>
      <c r="J2527" t="s">
        <v>48</v>
      </c>
      <c r="M2527" t="s">
        <v>47</v>
      </c>
    </row>
    <row r="2528" spans="1:13" x14ac:dyDescent="0.35">
      <c r="A2528" s="6">
        <v>45645</v>
      </c>
      <c r="B2528" t="s">
        <v>951</v>
      </c>
      <c r="C2528" t="s">
        <v>55</v>
      </c>
      <c r="D2528" t="s">
        <v>392</v>
      </c>
      <c r="E2528">
        <v>20</v>
      </c>
      <c r="F2528">
        <v>2</v>
      </c>
      <c r="I2528" t="s">
        <v>47</v>
      </c>
      <c r="J2528" t="s">
        <v>48</v>
      </c>
    </row>
    <row r="2529" spans="1:13" x14ac:dyDescent="0.35">
      <c r="A2529" s="6">
        <v>45645</v>
      </c>
      <c r="B2529" t="s">
        <v>951</v>
      </c>
      <c r="C2529" t="s">
        <v>55</v>
      </c>
      <c r="D2529" t="s">
        <v>392</v>
      </c>
      <c r="E2529">
        <v>20</v>
      </c>
      <c r="F2529">
        <v>2</v>
      </c>
      <c r="I2529" t="s">
        <v>47</v>
      </c>
      <c r="J2529" t="s">
        <v>48</v>
      </c>
    </row>
    <row r="2530" spans="1:13" x14ac:dyDescent="0.35">
      <c r="A2530" s="6">
        <v>45645</v>
      </c>
      <c r="B2530" t="s">
        <v>951</v>
      </c>
      <c r="C2530" t="s">
        <v>55</v>
      </c>
      <c r="D2530" t="s">
        <v>392</v>
      </c>
      <c r="E2530">
        <v>20</v>
      </c>
      <c r="F2530">
        <v>2</v>
      </c>
      <c r="I2530" t="s">
        <v>47</v>
      </c>
      <c r="J2530" t="s">
        <v>48</v>
      </c>
    </row>
    <row r="2531" spans="1:13" x14ac:dyDescent="0.35">
      <c r="A2531" s="6">
        <v>45645</v>
      </c>
      <c r="B2531" t="s">
        <v>951</v>
      </c>
      <c r="C2531" t="s">
        <v>55</v>
      </c>
      <c r="D2531" t="s">
        <v>392</v>
      </c>
      <c r="E2531">
        <v>20</v>
      </c>
      <c r="F2531">
        <v>2</v>
      </c>
      <c r="I2531" t="s">
        <v>47</v>
      </c>
      <c r="J2531" t="s">
        <v>48</v>
      </c>
    </row>
    <row r="2532" spans="1:13" x14ac:dyDescent="0.35">
      <c r="A2532" s="6">
        <v>45645</v>
      </c>
      <c r="B2532" t="s">
        <v>951</v>
      </c>
      <c r="C2532" t="s">
        <v>55</v>
      </c>
      <c r="D2532" t="s">
        <v>392</v>
      </c>
      <c r="E2532">
        <v>25</v>
      </c>
      <c r="F2532">
        <v>5</v>
      </c>
      <c r="I2532" t="s">
        <v>47</v>
      </c>
      <c r="J2532" t="s">
        <v>48</v>
      </c>
    </row>
    <row r="2533" spans="1:13" x14ac:dyDescent="0.35">
      <c r="A2533" s="6">
        <v>45645</v>
      </c>
      <c r="B2533" t="s">
        <v>951</v>
      </c>
      <c r="C2533" t="s">
        <v>55</v>
      </c>
      <c r="D2533" t="s">
        <v>392</v>
      </c>
      <c r="E2533">
        <v>25</v>
      </c>
      <c r="F2533">
        <v>5</v>
      </c>
      <c r="I2533" t="s">
        <v>47</v>
      </c>
      <c r="J2533" t="s">
        <v>48</v>
      </c>
    </row>
    <row r="2534" spans="1:13" x14ac:dyDescent="0.35">
      <c r="A2534" s="6">
        <v>45645</v>
      </c>
      <c r="B2534" t="s">
        <v>351</v>
      </c>
      <c r="C2534" t="s">
        <v>55</v>
      </c>
      <c r="D2534" t="s">
        <v>392</v>
      </c>
      <c r="E2534">
        <v>7</v>
      </c>
      <c r="F2534">
        <v>2</v>
      </c>
      <c r="I2534" t="s">
        <v>47</v>
      </c>
      <c r="J2534" t="s">
        <v>48</v>
      </c>
    </row>
    <row r="2535" spans="1:13" x14ac:dyDescent="0.35">
      <c r="A2535" s="6">
        <v>45645</v>
      </c>
      <c r="B2535" t="s">
        <v>58</v>
      </c>
      <c r="C2535" t="s">
        <v>59</v>
      </c>
      <c r="D2535">
        <v>3</v>
      </c>
      <c r="E2535">
        <v>24</v>
      </c>
      <c r="F2535">
        <v>2</v>
      </c>
      <c r="I2535" t="s">
        <v>47</v>
      </c>
      <c r="J2535" t="s">
        <v>48</v>
      </c>
      <c r="M2535" t="s">
        <v>47</v>
      </c>
    </row>
    <row r="2536" spans="1:13" x14ac:dyDescent="0.35">
      <c r="A2536" s="6">
        <v>45645</v>
      </c>
      <c r="B2536" t="s">
        <v>1861</v>
      </c>
      <c r="C2536" t="s">
        <v>55</v>
      </c>
      <c r="D2536" t="s">
        <v>392</v>
      </c>
      <c r="E2536">
        <v>24</v>
      </c>
      <c r="F2536">
        <v>5</v>
      </c>
      <c r="I2536" t="s">
        <v>47</v>
      </c>
      <c r="J2536" t="s">
        <v>48</v>
      </c>
    </row>
    <row r="2537" spans="1:13" x14ac:dyDescent="0.35">
      <c r="A2537" s="6">
        <v>45645</v>
      </c>
      <c r="B2537" t="s">
        <v>818</v>
      </c>
      <c r="C2537" t="s">
        <v>115</v>
      </c>
      <c r="D2537">
        <v>8</v>
      </c>
      <c r="E2537">
        <v>3</v>
      </c>
      <c r="F2537">
        <v>3</v>
      </c>
      <c r="I2537" t="s">
        <v>47</v>
      </c>
      <c r="J2537" t="s">
        <v>48</v>
      </c>
    </row>
    <row r="2538" spans="1:13" x14ac:dyDescent="0.35">
      <c r="A2538" s="6">
        <v>45645</v>
      </c>
      <c r="B2538" t="s">
        <v>1862</v>
      </c>
      <c r="C2538" t="s">
        <v>55</v>
      </c>
      <c r="D2538" t="s">
        <v>334</v>
      </c>
      <c r="E2538">
        <v>7</v>
      </c>
      <c r="F2538">
        <v>4</v>
      </c>
      <c r="I2538" t="s">
        <v>47</v>
      </c>
      <c r="J2538" t="s">
        <v>48</v>
      </c>
    </row>
    <row r="2539" spans="1:13" x14ac:dyDescent="0.35">
      <c r="A2539" s="6">
        <v>45645</v>
      </c>
      <c r="B2539" t="s">
        <v>1863</v>
      </c>
      <c r="C2539" t="s">
        <v>64</v>
      </c>
      <c r="D2539" t="s">
        <v>585</v>
      </c>
      <c r="E2539">
        <v>14</v>
      </c>
      <c r="F2539">
        <v>2</v>
      </c>
      <c r="I2539" t="s">
        <v>47</v>
      </c>
      <c r="J2539" t="s">
        <v>48</v>
      </c>
      <c r="M2539" t="s">
        <v>47</v>
      </c>
    </row>
    <row r="2540" spans="1:13" x14ac:dyDescent="0.35">
      <c r="A2540" s="6">
        <v>45645</v>
      </c>
      <c r="B2540" t="s">
        <v>818</v>
      </c>
      <c r="C2540" t="s">
        <v>53</v>
      </c>
      <c r="D2540" t="s">
        <v>1088</v>
      </c>
      <c r="E2540">
        <v>4</v>
      </c>
      <c r="F2540">
        <v>4</v>
      </c>
      <c r="I2540" t="s">
        <v>47</v>
      </c>
      <c r="J2540" t="s">
        <v>48</v>
      </c>
    </row>
    <row r="2541" spans="1:13" x14ac:dyDescent="0.35">
      <c r="A2541" s="6">
        <v>45645</v>
      </c>
      <c r="B2541" t="s">
        <v>259</v>
      </c>
      <c r="C2541" t="s">
        <v>115</v>
      </c>
      <c r="D2541">
        <v>7</v>
      </c>
      <c r="E2541">
        <v>4</v>
      </c>
      <c r="F2541">
        <v>2</v>
      </c>
      <c r="I2541" t="s">
        <v>47</v>
      </c>
      <c r="J2541" t="s">
        <v>48</v>
      </c>
      <c r="M2541" t="s">
        <v>47</v>
      </c>
    </row>
    <row r="2542" spans="1:13" x14ac:dyDescent="0.35">
      <c r="A2542" s="6">
        <v>45645</v>
      </c>
      <c r="B2542" t="s">
        <v>259</v>
      </c>
      <c r="C2542" t="s">
        <v>115</v>
      </c>
      <c r="D2542">
        <v>9</v>
      </c>
      <c r="E2542">
        <v>6</v>
      </c>
      <c r="F2542">
        <v>2</v>
      </c>
      <c r="I2542" t="s">
        <v>47</v>
      </c>
      <c r="J2542" t="s">
        <v>48</v>
      </c>
      <c r="M2542" t="s">
        <v>47</v>
      </c>
    </row>
    <row r="2543" spans="1:13" x14ac:dyDescent="0.35">
      <c r="A2543" s="6">
        <v>45645</v>
      </c>
      <c r="B2543" t="s">
        <v>259</v>
      </c>
      <c r="C2543" t="s">
        <v>115</v>
      </c>
      <c r="D2543" t="s">
        <v>334</v>
      </c>
      <c r="E2543">
        <v>6</v>
      </c>
      <c r="F2543">
        <v>2</v>
      </c>
      <c r="I2543" t="s">
        <v>47</v>
      </c>
      <c r="J2543" t="s">
        <v>48</v>
      </c>
      <c r="M2543" t="s">
        <v>47</v>
      </c>
    </row>
    <row r="2544" spans="1:13" x14ac:dyDescent="0.35">
      <c r="A2544" s="6">
        <v>45645</v>
      </c>
      <c r="B2544" t="s">
        <v>259</v>
      </c>
      <c r="C2544" t="s">
        <v>115</v>
      </c>
      <c r="D2544">
        <v>7</v>
      </c>
      <c r="E2544">
        <v>3</v>
      </c>
      <c r="F2544">
        <v>2</v>
      </c>
      <c r="I2544" t="s">
        <v>47</v>
      </c>
      <c r="J2544" t="s">
        <v>48</v>
      </c>
      <c r="M2544" t="s">
        <v>47</v>
      </c>
    </row>
    <row r="2545" spans="1:13" x14ac:dyDescent="0.35">
      <c r="A2545" s="6">
        <v>45645</v>
      </c>
      <c r="B2545" t="s">
        <v>1886</v>
      </c>
      <c r="C2545" t="s">
        <v>64</v>
      </c>
      <c r="D2545" t="s">
        <v>585</v>
      </c>
      <c r="E2545">
        <v>6</v>
      </c>
      <c r="F2545">
        <v>2</v>
      </c>
      <c r="I2545" t="s">
        <v>47</v>
      </c>
      <c r="M2545" t="s">
        <v>47</v>
      </c>
    </row>
    <row r="2546" spans="1:13" x14ac:dyDescent="0.35">
      <c r="A2546" s="6">
        <v>45645</v>
      </c>
      <c r="B2546" t="s">
        <v>480</v>
      </c>
      <c r="C2546" t="s">
        <v>64</v>
      </c>
      <c r="D2546" t="s">
        <v>585</v>
      </c>
      <c r="E2546">
        <v>8</v>
      </c>
      <c r="F2546">
        <v>3</v>
      </c>
      <c r="I2546" t="s">
        <v>47</v>
      </c>
      <c r="J2546" t="s">
        <v>48</v>
      </c>
      <c r="M2546" t="s">
        <v>47</v>
      </c>
    </row>
    <row r="2547" spans="1:13" x14ac:dyDescent="0.35">
      <c r="A2547" s="6">
        <v>45645</v>
      </c>
      <c r="B2547" t="s">
        <v>1145</v>
      </c>
      <c r="C2547" t="s">
        <v>64</v>
      </c>
      <c r="D2547" t="s">
        <v>585</v>
      </c>
      <c r="E2547">
        <v>5</v>
      </c>
      <c r="F2547">
        <v>3</v>
      </c>
      <c r="I2547" t="s">
        <v>47</v>
      </c>
      <c r="J2547" t="s">
        <v>48</v>
      </c>
      <c r="M2547" t="s">
        <v>47</v>
      </c>
    </row>
    <row r="2548" spans="1:13" x14ac:dyDescent="0.35">
      <c r="A2548" s="6">
        <v>45645</v>
      </c>
      <c r="B2548" t="s">
        <v>1259</v>
      </c>
      <c r="C2548" t="s">
        <v>225</v>
      </c>
      <c r="D2548">
        <v>2</v>
      </c>
      <c r="E2548">
        <v>12</v>
      </c>
      <c r="F2548">
        <v>5</v>
      </c>
      <c r="I2548" t="s">
        <v>47</v>
      </c>
      <c r="J2548" t="s">
        <v>1854</v>
      </c>
    </row>
    <row r="2549" spans="1:13" x14ac:dyDescent="0.35">
      <c r="A2549" s="6">
        <v>45645</v>
      </c>
      <c r="B2549" t="s">
        <v>1302</v>
      </c>
      <c r="C2549" t="s">
        <v>115</v>
      </c>
      <c r="D2549" t="s">
        <v>204</v>
      </c>
      <c r="E2549">
        <v>5</v>
      </c>
      <c r="F2549">
        <v>3</v>
      </c>
      <c r="I2549" t="s">
        <v>47</v>
      </c>
      <c r="J2549" t="s">
        <v>48</v>
      </c>
    </row>
    <row r="2550" spans="1:13" x14ac:dyDescent="0.35">
      <c r="A2550" s="6">
        <v>45646</v>
      </c>
      <c r="B2550" t="s">
        <v>650</v>
      </c>
      <c r="C2550" t="s">
        <v>121</v>
      </c>
      <c r="D2550">
        <v>1</v>
      </c>
      <c r="E2550">
        <v>14</v>
      </c>
      <c r="F2550">
        <v>2</v>
      </c>
      <c r="G2550" t="s">
        <v>1725</v>
      </c>
      <c r="L2550" t="s">
        <v>47</v>
      </c>
      <c r="M2550" t="s">
        <v>47</v>
      </c>
    </row>
    <row r="2551" spans="1:13" x14ac:dyDescent="0.35">
      <c r="A2551" s="6">
        <v>45646</v>
      </c>
      <c r="B2551" t="s">
        <v>1259</v>
      </c>
      <c r="C2551" t="s">
        <v>225</v>
      </c>
      <c r="D2551">
        <v>0</v>
      </c>
      <c r="E2551">
        <v>1</v>
      </c>
      <c r="F2551">
        <v>1</v>
      </c>
      <c r="I2551" t="s">
        <v>47</v>
      </c>
      <c r="J2551" t="s">
        <v>48</v>
      </c>
    </row>
    <row r="2552" spans="1:13" x14ac:dyDescent="0.35">
      <c r="A2552" s="6">
        <v>45646</v>
      </c>
      <c r="B2552" t="s">
        <v>61</v>
      </c>
      <c r="C2552" t="s">
        <v>55</v>
      </c>
      <c r="D2552" t="s">
        <v>1255</v>
      </c>
      <c r="E2552">
        <v>26</v>
      </c>
      <c r="F2552">
        <v>2</v>
      </c>
      <c r="I2552" t="s">
        <v>47</v>
      </c>
      <c r="J2552" t="s">
        <v>48</v>
      </c>
      <c r="M2552" t="s">
        <v>47</v>
      </c>
    </row>
    <row r="2553" spans="1:13" x14ac:dyDescent="0.35">
      <c r="A2553" s="6">
        <v>45646</v>
      </c>
      <c r="B2553" t="s">
        <v>650</v>
      </c>
      <c r="C2553" t="s">
        <v>59</v>
      </c>
      <c r="D2553">
        <v>1</v>
      </c>
      <c r="E2553">
        <v>14</v>
      </c>
      <c r="F2553">
        <v>2</v>
      </c>
      <c r="I2553" t="s">
        <v>47</v>
      </c>
      <c r="J2553" t="s">
        <v>48</v>
      </c>
      <c r="M2553" t="s">
        <v>47</v>
      </c>
    </row>
    <row r="2554" spans="1:13" x14ac:dyDescent="0.35">
      <c r="A2554" s="6">
        <v>45646</v>
      </c>
      <c r="B2554" t="s">
        <v>1793</v>
      </c>
      <c r="C2554" t="s">
        <v>1266</v>
      </c>
      <c r="D2554" t="s">
        <v>1262</v>
      </c>
      <c r="E2554">
        <v>23</v>
      </c>
      <c r="F2554">
        <v>1</v>
      </c>
      <c r="I2554" t="s">
        <v>47</v>
      </c>
      <c r="J2554" t="s">
        <v>48</v>
      </c>
      <c r="M2554" t="s">
        <v>47</v>
      </c>
    </row>
    <row r="2555" spans="1:13" x14ac:dyDescent="0.35">
      <c r="A2555" s="6">
        <v>45646</v>
      </c>
      <c r="B2555" t="s">
        <v>1793</v>
      </c>
      <c r="C2555" t="s">
        <v>1266</v>
      </c>
      <c r="D2555" t="s">
        <v>1262</v>
      </c>
      <c r="E2555">
        <v>23</v>
      </c>
      <c r="F2555">
        <v>1</v>
      </c>
      <c r="I2555" t="s">
        <v>47</v>
      </c>
      <c r="J2555" t="s">
        <v>48</v>
      </c>
      <c r="M2555" t="s">
        <v>47</v>
      </c>
    </row>
    <row r="2556" spans="1:13" x14ac:dyDescent="0.35">
      <c r="A2556" s="6">
        <v>45646</v>
      </c>
      <c r="B2556" t="s">
        <v>1793</v>
      </c>
      <c r="C2556" t="s">
        <v>1266</v>
      </c>
      <c r="D2556" t="s">
        <v>1262</v>
      </c>
      <c r="E2556">
        <v>23</v>
      </c>
      <c r="F2556">
        <v>1</v>
      </c>
      <c r="I2556" t="s">
        <v>47</v>
      </c>
      <c r="J2556" t="s">
        <v>48</v>
      </c>
      <c r="M2556" t="s">
        <v>47</v>
      </c>
    </row>
    <row r="2557" spans="1:13" x14ac:dyDescent="0.35">
      <c r="A2557" s="6">
        <v>45646</v>
      </c>
      <c r="B2557" t="s">
        <v>1906</v>
      </c>
      <c r="C2557" t="s">
        <v>115</v>
      </c>
      <c r="D2557">
        <v>10</v>
      </c>
      <c r="E2557">
        <v>20</v>
      </c>
      <c r="F2557">
        <v>2</v>
      </c>
      <c r="I2557" t="s">
        <v>47</v>
      </c>
      <c r="J2557" t="s">
        <v>705</v>
      </c>
    </row>
    <row r="2558" spans="1:13" x14ac:dyDescent="0.35">
      <c r="A2558" s="6">
        <v>45646</v>
      </c>
      <c r="B2558" t="s">
        <v>1906</v>
      </c>
      <c r="C2558" t="s">
        <v>115</v>
      </c>
      <c r="D2558">
        <v>10</v>
      </c>
      <c r="E2558">
        <v>20</v>
      </c>
      <c r="F2558">
        <v>2</v>
      </c>
      <c r="I2558" t="s">
        <v>47</v>
      </c>
      <c r="J2558" t="s">
        <v>1802</v>
      </c>
    </row>
    <row r="2559" spans="1:13" x14ac:dyDescent="0.35">
      <c r="A2559" s="6">
        <v>45646</v>
      </c>
      <c r="B2559" t="s">
        <v>1906</v>
      </c>
      <c r="C2559" t="s">
        <v>115</v>
      </c>
      <c r="D2559">
        <v>10</v>
      </c>
      <c r="E2559">
        <v>20</v>
      </c>
      <c r="F2559">
        <v>2</v>
      </c>
      <c r="I2559" t="s">
        <v>47</v>
      </c>
      <c r="J2559" t="s">
        <v>705</v>
      </c>
    </row>
    <row r="2560" spans="1:13" x14ac:dyDescent="0.35">
      <c r="A2560" s="6">
        <v>45646</v>
      </c>
      <c r="B2560" t="s">
        <v>1760</v>
      </c>
      <c r="C2560" t="s">
        <v>55</v>
      </c>
      <c r="D2560" t="s">
        <v>392</v>
      </c>
      <c r="E2560">
        <v>13</v>
      </c>
      <c r="F2560">
        <v>2</v>
      </c>
      <c r="I2560" t="s">
        <v>47</v>
      </c>
      <c r="J2560" t="s">
        <v>48</v>
      </c>
    </row>
    <row r="2561" spans="1:13" x14ac:dyDescent="0.35">
      <c r="A2561" s="6">
        <v>45646</v>
      </c>
      <c r="B2561" t="s">
        <v>1215</v>
      </c>
      <c r="C2561" t="s">
        <v>115</v>
      </c>
      <c r="D2561">
        <v>10</v>
      </c>
      <c r="E2561">
        <v>7</v>
      </c>
      <c r="F2561">
        <v>2</v>
      </c>
      <c r="I2561" t="s">
        <v>47</v>
      </c>
      <c r="J2561" t="s">
        <v>48</v>
      </c>
    </row>
    <row r="2562" spans="1:13" x14ac:dyDescent="0.35">
      <c r="A2562" s="6">
        <v>45646</v>
      </c>
      <c r="B2562" t="s">
        <v>1901</v>
      </c>
      <c r="C2562" t="s">
        <v>115</v>
      </c>
      <c r="D2562" t="s">
        <v>311</v>
      </c>
      <c r="E2562">
        <v>32</v>
      </c>
      <c r="F2562">
        <v>20</v>
      </c>
      <c r="I2562" t="s">
        <v>47</v>
      </c>
      <c r="J2562" t="s">
        <v>48</v>
      </c>
    </row>
    <row r="2563" spans="1:13" x14ac:dyDescent="0.35">
      <c r="A2563" s="6">
        <v>45646</v>
      </c>
      <c r="B2563" t="s">
        <v>1241</v>
      </c>
      <c r="C2563" t="s">
        <v>55</v>
      </c>
      <c r="D2563" t="s">
        <v>978</v>
      </c>
      <c r="E2563">
        <v>26</v>
      </c>
      <c r="F2563">
        <v>2</v>
      </c>
      <c r="I2563" t="s">
        <v>47</v>
      </c>
      <c r="J2563" t="s">
        <v>48</v>
      </c>
      <c r="M2563" t="s">
        <v>47</v>
      </c>
    </row>
    <row r="2564" spans="1:13" x14ac:dyDescent="0.35">
      <c r="A2564" s="6">
        <v>45646</v>
      </c>
      <c r="B2564" t="s">
        <v>1241</v>
      </c>
      <c r="C2564" t="s">
        <v>55</v>
      </c>
      <c r="D2564" t="s">
        <v>978</v>
      </c>
      <c r="E2564">
        <v>26</v>
      </c>
      <c r="F2564">
        <v>2</v>
      </c>
      <c r="I2564" t="s">
        <v>47</v>
      </c>
      <c r="J2564" t="s">
        <v>48</v>
      </c>
      <c r="M2564" t="s">
        <v>47</v>
      </c>
    </row>
    <row r="2565" spans="1:13" x14ac:dyDescent="0.35">
      <c r="A2565" s="6">
        <v>45646</v>
      </c>
      <c r="B2565" t="s">
        <v>1548</v>
      </c>
      <c r="C2565" t="s">
        <v>1705</v>
      </c>
      <c r="D2565" t="s">
        <v>1220</v>
      </c>
      <c r="E2565">
        <v>25</v>
      </c>
      <c r="F2565">
        <v>9</v>
      </c>
      <c r="I2565" t="s">
        <v>47</v>
      </c>
      <c r="J2565" t="s">
        <v>48</v>
      </c>
    </row>
    <row r="2566" spans="1:13" x14ac:dyDescent="0.35">
      <c r="A2566" s="6">
        <v>45646</v>
      </c>
      <c r="B2566" t="s">
        <v>1548</v>
      </c>
      <c r="C2566" t="s">
        <v>1705</v>
      </c>
      <c r="D2566" t="s">
        <v>1220</v>
      </c>
      <c r="E2566">
        <v>25</v>
      </c>
      <c r="F2566">
        <v>9</v>
      </c>
      <c r="I2566" t="s">
        <v>47</v>
      </c>
      <c r="J2566" t="s">
        <v>48</v>
      </c>
    </row>
    <row r="2567" spans="1:13" x14ac:dyDescent="0.35">
      <c r="A2567" s="6">
        <v>45646</v>
      </c>
      <c r="B2567" t="s">
        <v>489</v>
      </c>
      <c r="C2567" t="s">
        <v>115</v>
      </c>
      <c r="D2567">
        <v>9</v>
      </c>
      <c r="E2567">
        <v>20</v>
      </c>
      <c r="F2567">
        <v>2</v>
      </c>
      <c r="I2567" t="s">
        <v>47</v>
      </c>
      <c r="J2567" t="s">
        <v>48</v>
      </c>
      <c r="M2567" t="s">
        <v>47</v>
      </c>
    </row>
    <row r="2568" spans="1:13" x14ac:dyDescent="0.35">
      <c r="A2568" s="6">
        <v>45646</v>
      </c>
      <c r="B2568" t="s">
        <v>489</v>
      </c>
      <c r="C2568" t="s">
        <v>115</v>
      </c>
      <c r="D2568">
        <v>9</v>
      </c>
      <c r="E2568">
        <v>20</v>
      </c>
      <c r="F2568">
        <v>2</v>
      </c>
      <c r="I2568" t="s">
        <v>47</v>
      </c>
      <c r="J2568" t="s">
        <v>48</v>
      </c>
      <c r="M2568" t="s">
        <v>47</v>
      </c>
    </row>
    <row r="2569" spans="1:13" x14ac:dyDescent="0.35">
      <c r="A2569" s="6">
        <v>45646</v>
      </c>
      <c r="B2569" t="s">
        <v>489</v>
      </c>
      <c r="C2569" t="s">
        <v>115</v>
      </c>
      <c r="D2569">
        <v>9</v>
      </c>
      <c r="E2569">
        <v>20</v>
      </c>
      <c r="F2569">
        <v>2</v>
      </c>
      <c r="I2569" t="s">
        <v>47</v>
      </c>
      <c r="J2569" t="s">
        <v>48</v>
      </c>
      <c r="M2569" t="s">
        <v>47</v>
      </c>
    </row>
    <row r="2570" spans="1:13" x14ac:dyDescent="0.35">
      <c r="A2570" s="6">
        <v>45646</v>
      </c>
      <c r="B2570" t="s">
        <v>1081</v>
      </c>
      <c r="C2570" t="s">
        <v>59</v>
      </c>
      <c r="D2570" t="s">
        <v>406</v>
      </c>
      <c r="E2570">
        <v>12</v>
      </c>
      <c r="F2570">
        <v>11</v>
      </c>
      <c r="I2570" t="s">
        <v>47</v>
      </c>
      <c r="J2570" t="s">
        <v>48</v>
      </c>
    </row>
    <row r="2571" spans="1:13" x14ac:dyDescent="0.35">
      <c r="A2571" s="6">
        <v>45646</v>
      </c>
      <c r="B2571" t="s">
        <v>1259</v>
      </c>
      <c r="C2571" t="s">
        <v>225</v>
      </c>
      <c r="D2571" t="s">
        <v>1223</v>
      </c>
      <c r="E2571">
        <v>8</v>
      </c>
      <c r="F2571">
        <v>2</v>
      </c>
      <c r="I2571" t="s">
        <v>47</v>
      </c>
      <c r="J2571" t="s">
        <v>48</v>
      </c>
    </row>
    <row r="2572" spans="1:13" x14ac:dyDescent="0.35">
      <c r="A2572" s="6">
        <v>45651</v>
      </c>
      <c r="B2572" t="s">
        <v>1798</v>
      </c>
      <c r="C2572" t="s">
        <v>64</v>
      </c>
      <c r="D2572" t="s">
        <v>585</v>
      </c>
      <c r="E2572">
        <v>1</v>
      </c>
      <c r="F2572">
        <v>1</v>
      </c>
      <c r="I2572" t="s">
        <v>47</v>
      </c>
      <c r="J2572" t="s">
        <v>48</v>
      </c>
      <c r="M2572" t="s">
        <v>47</v>
      </c>
    </row>
    <row r="2573" spans="1:13" x14ac:dyDescent="0.35">
      <c r="A2573" s="6">
        <v>45653</v>
      </c>
      <c r="B2573" t="s">
        <v>1265</v>
      </c>
      <c r="C2573" t="s">
        <v>64</v>
      </c>
      <c r="D2573" t="s">
        <v>118</v>
      </c>
      <c r="E2573">
        <v>5</v>
      </c>
      <c r="F2573">
        <v>2</v>
      </c>
      <c r="I2573" t="s">
        <v>47</v>
      </c>
      <c r="M2573" t="s">
        <v>47</v>
      </c>
    </row>
    <row r="2574" spans="1:13" x14ac:dyDescent="0.35">
      <c r="A2574" s="6">
        <v>45653</v>
      </c>
      <c r="B2574" t="s">
        <v>374</v>
      </c>
      <c r="C2574" t="s">
        <v>64</v>
      </c>
      <c r="D2574" t="s">
        <v>118</v>
      </c>
      <c r="E2574">
        <v>5</v>
      </c>
      <c r="F2574">
        <v>6</v>
      </c>
      <c r="I2574" t="s">
        <v>47</v>
      </c>
      <c r="J2574" t="s">
        <v>48</v>
      </c>
      <c r="M2574" t="s">
        <v>47</v>
      </c>
    </row>
    <row r="2575" spans="1:13" x14ac:dyDescent="0.35">
      <c r="A2575" s="6">
        <v>45653</v>
      </c>
      <c r="B2575" t="s">
        <v>188</v>
      </c>
      <c r="C2575" t="s">
        <v>64</v>
      </c>
      <c r="D2575" t="s">
        <v>585</v>
      </c>
      <c r="E2575">
        <v>6</v>
      </c>
      <c r="F2575">
        <v>1</v>
      </c>
      <c r="I2575" t="s">
        <v>47</v>
      </c>
      <c r="J2575" t="s">
        <v>48</v>
      </c>
      <c r="M2575" t="s">
        <v>47</v>
      </c>
    </row>
    <row r="2576" spans="1:13" x14ac:dyDescent="0.35">
      <c r="A2576" s="6">
        <v>45540</v>
      </c>
      <c r="B2576" t="s">
        <v>49</v>
      </c>
      <c r="C2576" t="s">
        <v>50</v>
      </c>
      <c r="D2576">
        <v>9</v>
      </c>
      <c r="E2576">
        <v>19</v>
      </c>
      <c r="F2576">
        <v>1</v>
      </c>
      <c r="I2576" t="s">
        <v>47</v>
      </c>
      <c r="J2576" t="s">
        <v>48</v>
      </c>
    </row>
    <row r="2577" spans="1:13" x14ac:dyDescent="0.35">
      <c r="A2577" s="6">
        <v>45540</v>
      </c>
      <c r="B2577" t="s">
        <v>49</v>
      </c>
      <c r="C2577" t="s">
        <v>50</v>
      </c>
      <c r="D2577">
        <v>7</v>
      </c>
      <c r="E2577">
        <v>19</v>
      </c>
      <c r="F2577">
        <v>1</v>
      </c>
      <c r="I2577" t="s">
        <v>47</v>
      </c>
      <c r="J2577" t="s">
        <v>48</v>
      </c>
    </row>
    <row r="2578" spans="1:13" x14ac:dyDescent="0.35">
      <c r="A2578" s="6">
        <v>45541</v>
      </c>
      <c r="B2578" t="s">
        <v>1793</v>
      </c>
      <c r="C2578" t="s">
        <v>55</v>
      </c>
      <c r="D2578" t="s">
        <v>1236</v>
      </c>
      <c r="E2578">
        <v>22</v>
      </c>
      <c r="F2578">
        <v>1</v>
      </c>
      <c r="I2578" t="s">
        <v>47</v>
      </c>
      <c r="J2578" t="s">
        <v>48</v>
      </c>
      <c r="M2578" t="s">
        <v>47</v>
      </c>
    </row>
    <row r="2579" spans="1:13" x14ac:dyDescent="0.35">
      <c r="A2579" s="6">
        <v>45567</v>
      </c>
      <c r="B2579" t="s">
        <v>818</v>
      </c>
      <c r="C2579" t="s">
        <v>59</v>
      </c>
      <c r="D2579" t="s">
        <v>813</v>
      </c>
      <c r="E2579">
        <v>4</v>
      </c>
      <c r="F2579">
        <v>3</v>
      </c>
      <c r="I2579" t="s">
        <v>47</v>
      </c>
      <c r="J2579" t="s">
        <v>48</v>
      </c>
    </row>
    <row r="2580" spans="1:13" x14ac:dyDescent="0.35">
      <c r="A2580" s="6">
        <v>45567</v>
      </c>
      <c r="B2580" t="s">
        <v>1748</v>
      </c>
      <c r="C2580" t="s">
        <v>53</v>
      </c>
      <c r="D2580">
        <v>6</v>
      </c>
      <c r="E2580">
        <v>23</v>
      </c>
      <c r="F2580">
        <v>2</v>
      </c>
      <c r="I2580" t="s">
        <v>47</v>
      </c>
      <c r="J2580" t="s">
        <v>705</v>
      </c>
    </row>
    <row r="2581" spans="1:13" x14ac:dyDescent="0.35">
      <c r="A2581" s="6">
        <v>45540</v>
      </c>
      <c r="B2581" t="s">
        <v>1793</v>
      </c>
      <c r="C2581" t="s">
        <v>55</v>
      </c>
      <c r="E2581">
        <v>13</v>
      </c>
      <c r="F2581">
        <v>2</v>
      </c>
      <c r="I2581" t="s">
        <v>47</v>
      </c>
      <c r="J2581" t="s">
        <v>48</v>
      </c>
      <c r="M2581" t="s">
        <v>47</v>
      </c>
    </row>
    <row r="2582" spans="1:13" x14ac:dyDescent="0.35">
      <c r="A2582" s="6">
        <v>45540</v>
      </c>
      <c r="B2582" t="s">
        <v>2015</v>
      </c>
      <c r="C2582" t="s">
        <v>115</v>
      </c>
      <c r="D2582">
        <v>9</v>
      </c>
      <c r="E2582">
        <v>22</v>
      </c>
      <c r="F2582">
        <v>2</v>
      </c>
      <c r="I2582" t="s">
        <v>47</v>
      </c>
      <c r="J2582" t="s">
        <v>48</v>
      </c>
    </row>
    <row r="2583" spans="1:13" x14ac:dyDescent="0.35">
      <c r="A2583" s="6">
        <v>45540</v>
      </c>
      <c r="B2583" t="s">
        <v>2016</v>
      </c>
      <c r="C2583" t="s">
        <v>1266</v>
      </c>
      <c r="D2583" t="s">
        <v>1486</v>
      </c>
      <c r="E2583">
        <v>25</v>
      </c>
      <c r="F2583">
        <v>5</v>
      </c>
      <c r="I2583" t="s">
        <v>47</v>
      </c>
      <c r="J2583" t="s">
        <v>48</v>
      </c>
    </row>
    <row r="2584" spans="1:13" x14ac:dyDescent="0.35">
      <c r="A2584" s="6">
        <v>45540</v>
      </c>
      <c r="B2584" t="s">
        <v>2017</v>
      </c>
      <c r="C2584" t="s">
        <v>115</v>
      </c>
      <c r="D2584">
        <v>8</v>
      </c>
      <c r="E2584">
        <v>12</v>
      </c>
      <c r="F2584">
        <v>3</v>
      </c>
      <c r="I2584" t="s">
        <v>47</v>
      </c>
      <c r="J2584" t="s">
        <v>48</v>
      </c>
    </row>
    <row r="2585" spans="1:13" x14ac:dyDescent="0.35">
      <c r="A2585" s="6">
        <v>45540</v>
      </c>
      <c r="B2585" t="s">
        <v>2018</v>
      </c>
      <c r="C2585" t="s">
        <v>50</v>
      </c>
      <c r="D2585">
        <v>7</v>
      </c>
      <c r="E2585">
        <v>22</v>
      </c>
      <c r="F2585">
        <v>2</v>
      </c>
      <c r="I2585" t="s">
        <v>47</v>
      </c>
      <c r="J2585" t="s">
        <v>48</v>
      </c>
    </row>
    <row r="2586" spans="1:13" x14ac:dyDescent="0.35">
      <c r="A2586" s="6">
        <v>45540</v>
      </c>
      <c r="B2586" t="s">
        <v>1337</v>
      </c>
      <c r="C2586" t="s">
        <v>53</v>
      </c>
      <c r="D2586">
        <v>4</v>
      </c>
      <c r="E2586">
        <v>22</v>
      </c>
      <c r="F2586">
        <v>2</v>
      </c>
      <c r="I2586" t="s">
        <v>47</v>
      </c>
      <c r="J2586" t="s">
        <v>48</v>
      </c>
      <c r="M2586" t="s">
        <v>47</v>
      </c>
    </row>
    <row r="2587" spans="1:13" x14ac:dyDescent="0.35">
      <c r="A2587" s="6">
        <v>45540</v>
      </c>
      <c r="B2587" t="s">
        <v>1664</v>
      </c>
      <c r="C2587" t="s">
        <v>55</v>
      </c>
      <c r="D2587" t="s">
        <v>1285</v>
      </c>
      <c r="E2587">
        <v>20</v>
      </c>
      <c r="F2587">
        <v>2</v>
      </c>
      <c r="I2587" t="s">
        <v>47</v>
      </c>
      <c r="J2587" t="s">
        <v>48</v>
      </c>
    </row>
    <row r="2588" spans="1:13" x14ac:dyDescent="0.35">
      <c r="A2588" s="6">
        <v>45540</v>
      </c>
      <c r="B2588" t="s">
        <v>1664</v>
      </c>
      <c r="C2588" t="s">
        <v>55</v>
      </c>
      <c r="D2588" t="s">
        <v>1285</v>
      </c>
      <c r="E2588">
        <v>20</v>
      </c>
      <c r="F2588">
        <v>2</v>
      </c>
      <c r="I2588" t="s">
        <v>47</v>
      </c>
      <c r="J2588" t="s">
        <v>48</v>
      </c>
    </row>
    <row r="2589" spans="1:13" x14ac:dyDescent="0.35">
      <c r="A2589" s="6">
        <v>45540</v>
      </c>
      <c r="B2589" t="s">
        <v>2019</v>
      </c>
      <c r="C2589" t="s">
        <v>55</v>
      </c>
      <c r="D2589" t="s">
        <v>1324</v>
      </c>
      <c r="E2589">
        <v>13</v>
      </c>
      <c r="F2589">
        <v>1</v>
      </c>
      <c r="I2589" t="s">
        <v>47</v>
      </c>
      <c r="J2589" t="s">
        <v>48</v>
      </c>
    </row>
    <row r="2590" spans="1:13" x14ac:dyDescent="0.35">
      <c r="A2590" s="6">
        <v>45546</v>
      </c>
      <c r="B2590" t="s">
        <v>2020</v>
      </c>
      <c r="C2590" t="s">
        <v>115</v>
      </c>
      <c r="D2590">
        <v>8</v>
      </c>
      <c r="E2590">
        <v>22</v>
      </c>
      <c r="F2590">
        <v>2</v>
      </c>
      <c r="I2590" t="s">
        <v>47</v>
      </c>
      <c r="J2590" t="s">
        <v>48</v>
      </c>
    </row>
    <row r="2591" spans="1:13" x14ac:dyDescent="0.35">
      <c r="A2591" s="6">
        <v>45569</v>
      </c>
      <c r="B2591" t="s">
        <v>2021</v>
      </c>
      <c r="C2591" t="s">
        <v>55</v>
      </c>
      <c r="D2591" t="s">
        <v>1254</v>
      </c>
      <c r="E2591">
        <v>35</v>
      </c>
      <c r="F2591">
        <v>1</v>
      </c>
      <c r="I2591" t="s">
        <v>47</v>
      </c>
      <c r="J2591" t="s">
        <v>48</v>
      </c>
    </row>
    <row r="2592" spans="1:13" x14ac:dyDescent="0.35">
      <c r="A2592" s="6">
        <v>45587</v>
      </c>
      <c r="B2592" t="s">
        <v>2022</v>
      </c>
      <c r="C2592" t="s">
        <v>55</v>
      </c>
      <c r="D2592" t="s">
        <v>158</v>
      </c>
      <c r="E2592">
        <v>3</v>
      </c>
      <c r="F2592">
        <v>2</v>
      </c>
      <c r="I2592" t="s">
        <v>47</v>
      </c>
      <c r="J2592" t="s">
        <v>48</v>
      </c>
    </row>
    <row r="2593" spans="1:13" x14ac:dyDescent="0.35">
      <c r="A2593" s="6">
        <v>45587</v>
      </c>
      <c r="B2593" t="s">
        <v>90</v>
      </c>
      <c r="C2593" t="s">
        <v>53</v>
      </c>
      <c r="D2593">
        <v>6</v>
      </c>
      <c r="E2593">
        <v>20</v>
      </c>
      <c r="F2593">
        <v>2</v>
      </c>
      <c r="I2593" t="s">
        <v>47</v>
      </c>
      <c r="J2593" t="s">
        <v>705</v>
      </c>
      <c r="M2593" t="s">
        <v>47</v>
      </c>
    </row>
    <row r="2594" spans="1:13" x14ac:dyDescent="0.35">
      <c r="A2594" s="6">
        <v>45587</v>
      </c>
      <c r="B2594" t="s">
        <v>90</v>
      </c>
      <c r="C2594" t="s">
        <v>53</v>
      </c>
      <c r="D2594">
        <v>6</v>
      </c>
      <c r="E2594">
        <v>20</v>
      </c>
      <c r="F2594">
        <v>2</v>
      </c>
      <c r="I2594" t="s">
        <v>47</v>
      </c>
      <c r="J2594" t="s">
        <v>705</v>
      </c>
      <c r="M2594" t="s">
        <v>47</v>
      </c>
    </row>
    <row r="2595" spans="1:13" x14ac:dyDescent="0.35">
      <c r="A2595" s="6">
        <v>45587</v>
      </c>
      <c r="B2595" t="s">
        <v>2023</v>
      </c>
      <c r="C2595" t="s">
        <v>115</v>
      </c>
      <c r="D2595">
        <v>9</v>
      </c>
      <c r="E2595">
        <v>18</v>
      </c>
      <c r="F2595">
        <v>2</v>
      </c>
      <c r="I2595" t="s">
        <v>47</v>
      </c>
      <c r="J2595" t="s">
        <v>48</v>
      </c>
    </row>
    <row r="2596" spans="1:13" x14ac:dyDescent="0.35">
      <c r="A2596" s="6">
        <v>45587</v>
      </c>
      <c r="B2596" t="s">
        <v>2023</v>
      </c>
      <c r="C2596" t="s">
        <v>115</v>
      </c>
      <c r="D2596">
        <v>9</v>
      </c>
      <c r="E2596">
        <v>18</v>
      </c>
      <c r="F2596">
        <v>2</v>
      </c>
      <c r="I2596" t="s">
        <v>47</v>
      </c>
      <c r="J2596" t="s">
        <v>48</v>
      </c>
    </row>
    <row r="2597" spans="1:13" x14ac:dyDescent="0.35">
      <c r="A2597" s="6">
        <v>45593</v>
      </c>
      <c r="B2597" t="s">
        <v>1793</v>
      </c>
      <c r="C2597" t="s">
        <v>1266</v>
      </c>
      <c r="D2597" t="s">
        <v>1262</v>
      </c>
      <c r="E2597">
        <v>16</v>
      </c>
      <c r="F2597">
        <v>1</v>
      </c>
      <c r="I2597" t="s">
        <v>47</v>
      </c>
      <c r="J2597" t="s">
        <v>48</v>
      </c>
      <c r="M2597" t="s">
        <v>47</v>
      </c>
    </row>
    <row r="2598" spans="1:13" x14ac:dyDescent="0.35">
      <c r="A2598" s="6">
        <v>45590</v>
      </c>
      <c r="B2598" t="s">
        <v>2024</v>
      </c>
      <c r="C2598" t="s">
        <v>1266</v>
      </c>
      <c r="D2598" t="s">
        <v>978</v>
      </c>
      <c r="E2598">
        <v>34</v>
      </c>
      <c r="F2598">
        <v>4</v>
      </c>
      <c r="I2598" t="s">
        <v>47</v>
      </c>
      <c r="J2598" t="s">
        <v>48</v>
      </c>
    </row>
    <row r="2599" spans="1:13" x14ac:dyDescent="0.35">
      <c r="A2599" s="6">
        <v>45593</v>
      </c>
      <c r="B2599" t="s">
        <v>2025</v>
      </c>
      <c r="C2599" t="s">
        <v>115</v>
      </c>
      <c r="D2599">
        <v>10</v>
      </c>
      <c r="E2599">
        <v>16</v>
      </c>
      <c r="F2599">
        <v>2</v>
      </c>
      <c r="I2599" t="s">
        <v>47</v>
      </c>
      <c r="J2599" t="s">
        <v>705</v>
      </c>
    </row>
    <row r="2600" spans="1:13" x14ac:dyDescent="0.35">
      <c r="A2600" s="6">
        <v>45563</v>
      </c>
      <c r="B2600" t="s">
        <v>1259</v>
      </c>
      <c r="C2600" t="s">
        <v>225</v>
      </c>
      <c r="E2600">
        <v>2</v>
      </c>
      <c r="F2600">
        <v>1</v>
      </c>
      <c r="I2600" t="s">
        <v>47</v>
      </c>
      <c r="J2600" t="s">
        <v>48</v>
      </c>
    </row>
    <row r="2601" spans="1:13" x14ac:dyDescent="0.35">
      <c r="A2601" s="6">
        <v>45593</v>
      </c>
      <c r="B2601" t="s">
        <v>388</v>
      </c>
      <c r="C2601" t="s">
        <v>53</v>
      </c>
      <c r="D2601" t="s">
        <v>183</v>
      </c>
      <c r="E2601">
        <v>24</v>
      </c>
      <c r="F2601">
        <v>2</v>
      </c>
      <c r="I2601" t="s">
        <v>47</v>
      </c>
      <c r="J2601" t="s">
        <v>48</v>
      </c>
      <c r="M2601" t="s">
        <v>47</v>
      </c>
    </row>
    <row r="2602" spans="1:13" x14ac:dyDescent="0.35">
      <c r="A2602" s="6">
        <v>45593</v>
      </c>
      <c r="B2602" t="s">
        <v>388</v>
      </c>
      <c r="C2602" t="s">
        <v>59</v>
      </c>
      <c r="D2602" t="s">
        <v>272</v>
      </c>
      <c r="E2602">
        <v>25</v>
      </c>
      <c r="F2602">
        <v>2</v>
      </c>
      <c r="I2602" t="s">
        <v>47</v>
      </c>
      <c r="J2602" t="s">
        <v>48</v>
      </c>
      <c r="M2602" t="s">
        <v>47</v>
      </c>
    </row>
    <row r="2603" spans="1:13" x14ac:dyDescent="0.35">
      <c r="A2603" s="6">
        <v>45593</v>
      </c>
      <c r="B2603" t="s">
        <v>388</v>
      </c>
      <c r="C2603" t="s">
        <v>59</v>
      </c>
      <c r="D2603" t="s">
        <v>272</v>
      </c>
      <c r="E2603">
        <v>25</v>
      </c>
      <c r="F2603">
        <v>2</v>
      </c>
      <c r="I2603" t="s">
        <v>47</v>
      </c>
      <c r="J2603" t="s">
        <v>48</v>
      </c>
      <c r="M2603" t="s">
        <v>47</v>
      </c>
    </row>
    <row r="2604" spans="1:13" x14ac:dyDescent="0.35">
      <c r="A2604" s="6">
        <v>45593</v>
      </c>
      <c r="B2604" t="s">
        <v>388</v>
      </c>
      <c r="C2604" t="s">
        <v>59</v>
      </c>
      <c r="D2604" t="s">
        <v>272</v>
      </c>
      <c r="E2604">
        <v>25</v>
      </c>
      <c r="F2604">
        <v>2</v>
      </c>
      <c r="I2604" t="s">
        <v>47</v>
      </c>
      <c r="J2604" t="s">
        <v>48</v>
      </c>
      <c r="M2604" t="s">
        <v>47</v>
      </c>
    </row>
    <row r="2605" spans="1:13" x14ac:dyDescent="0.35">
      <c r="A2605" s="6">
        <v>45593</v>
      </c>
      <c r="B2605" t="s">
        <v>388</v>
      </c>
      <c r="C2605" t="s">
        <v>59</v>
      </c>
      <c r="D2605" t="s">
        <v>272</v>
      </c>
      <c r="E2605">
        <v>25</v>
      </c>
      <c r="F2605">
        <v>2</v>
      </c>
      <c r="I2605" t="s">
        <v>47</v>
      </c>
      <c r="J2605" t="s">
        <v>48</v>
      </c>
      <c r="M2605" t="s">
        <v>47</v>
      </c>
    </row>
    <row r="2606" spans="1:13" x14ac:dyDescent="0.35">
      <c r="A2606" s="6">
        <v>45587</v>
      </c>
      <c r="B2606" t="s">
        <v>362</v>
      </c>
      <c r="C2606" t="s">
        <v>115</v>
      </c>
      <c r="D2606">
        <v>8</v>
      </c>
      <c r="E2606">
        <v>10</v>
      </c>
      <c r="F2606">
        <v>2</v>
      </c>
      <c r="I2606" t="s">
        <v>47</v>
      </c>
      <c r="J2606" t="s">
        <v>48</v>
      </c>
    </row>
    <row r="2607" spans="1:13" x14ac:dyDescent="0.35">
      <c r="A2607" s="6">
        <v>45587</v>
      </c>
      <c r="B2607" t="s">
        <v>61</v>
      </c>
      <c r="C2607" t="s">
        <v>55</v>
      </c>
      <c r="D2607" t="s">
        <v>1255</v>
      </c>
      <c r="E2607">
        <v>13</v>
      </c>
      <c r="F2607">
        <v>3</v>
      </c>
      <c r="I2607" t="s">
        <v>47</v>
      </c>
      <c r="J2607" t="s">
        <v>48</v>
      </c>
      <c r="M2607" t="s">
        <v>47</v>
      </c>
    </row>
    <row r="2608" spans="1:13" x14ac:dyDescent="0.35">
      <c r="A2608" s="6">
        <v>45545</v>
      </c>
      <c r="B2608" t="s">
        <v>1005</v>
      </c>
      <c r="C2608" t="s">
        <v>53</v>
      </c>
      <c r="E2608">
        <v>4</v>
      </c>
      <c r="F2608">
        <v>1</v>
      </c>
      <c r="I2608" t="s">
        <v>47</v>
      </c>
      <c r="J2608" t="s">
        <v>48</v>
      </c>
      <c r="M2608" t="s">
        <v>47</v>
      </c>
    </row>
    <row r="2609" spans="1:13" x14ac:dyDescent="0.35">
      <c r="A2609" s="6">
        <v>45545</v>
      </c>
      <c r="B2609" t="s">
        <v>1321</v>
      </c>
      <c r="C2609" t="s">
        <v>55</v>
      </c>
      <c r="D2609" t="s">
        <v>1309</v>
      </c>
      <c r="E2609">
        <v>32</v>
      </c>
      <c r="F2609">
        <v>2</v>
      </c>
      <c r="I2609" t="s">
        <v>47</v>
      </c>
      <c r="J2609" t="s">
        <v>48</v>
      </c>
    </row>
    <row r="2610" spans="1:13" x14ac:dyDescent="0.35">
      <c r="A2610" s="6">
        <v>45545</v>
      </c>
      <c r="B2610" t="s">
        <v>99</v>
      </c>
      <c r="C2610" t="s">
        <v>59</v>
      </c>
      <c r="E2610">
        <v>23</v>
      </c>
      <c r="F2610">
        <v>3</v>
      </c>
      <c r="I2610" t="s">
        <v>47</v>
      </c>
      <c r="J2610" t="s">
        <v>48</v>
      </c>
      <c r="M2610" t="s">
        <v>47</v>
      </c>
    </row>
    <row r="2611" spans="1:13" x14ac:dyDescent="0.35">
      <c r="A2611" s="6">
        <v>45545</v>
      </c>
      <c r="B2611" t="s">
        <v>1345</v>
      </c>
      <c r="C2611" t="s">
        <v>1266</v>
      </c>
      <c r="D2611" t="s">
        <v>1278</v>
      </c>
      <c r="E2611">
        <v>16</v>
      </c>
      <c r="F2611">
        <v>1</v>
      </c>
      <c r="I2611" t="s">
        <v>47</v>
      </c>
      <c r="M2611" t="s">
        <v>47</v>
      </c>
    </row>
    <row r="2612" spans="1:13" x14ac:dyDescent="0.35">
      <c r="A2612" s="6">
        <v>45583</v>
      </c>
      <c r="B2612" t="s">
        <v>2026</v>
      </c>
      <c r="C2612" t="s">
        <v>1266</v>
      </c>
      <c r="D2612" t="s">
        <v>1493</v>
      </c>
      <c r="E2612">
        <v>11</v>
      </c>
      <c r="F2612">
        <v>1</v>
      </c>
      <c r="I2612" t="s">
        <v>47</v>
      </c>
      <c r="J2612" t="s">
        <v>48</v>
      </c>
      <c r="M2612" t="s">
        <v>47</v>
      </c>
    </row>
    <row r="2613" spans="1:13" x14ac:dyDescent="0.35">
      <c r="A2613" s="6">
        <v>45583</v>
      </c>
      <c r="B2613" t="s">
        <v>495</v>
      </c>
      <c r="C2613" t="s">
        <v>59</v>
      </c>
      <c r="D2613" t="s">
        <v>406</v>
      </c>
      <c r="E2613">
        <v>11</v>
      </c>
      <c r="F2613">
        <v>3</v>
      </c>
      <c r="I2613" t="s">
        <v>47</v>
      </c>
      <c r="J2613" t="s">
        <v>48</v>
      </c>
      <c r="M2613" t="s">
        <v>47</v>
      </c>
    </row>
    <row r="2614" spans="1:13" x14ac:dyDescent="0.35">
      <c r="A2614" s="6">
        <v>45583</v>
      </c>
      <c r="B2614" t="s">
        <v>415</v>
      </c>
      <c r="C2614" t="s">
        <v>64</v>
      </c>
      <c r="D2614" t="s">
        <v>585</v>
      </c>
      <c r="E2614">
        <v>7</v>
      </c>
      <c r="F2614">
        <v>3</v>
      </c>
      <c r="I2614" t="s">
        <v>47</v>
      </c>
      <c r="J2614" t="s">
        <v>48</v>
      </c>
      <c r="M2614" t="s">
        <v>47</v>
      </c>
    </row>
    <row r="2615" spans="1:13" x14ac:dyDescent="0.35">
      <c r="A2615" s="6">
        <v>45576</v>
      </c>
      <c r="B2615" t="s">
        <v>1793</v>
      </c>
      <c r="C2615" t="s">
        <v>1266</v>
      </c>
      <c r="D2615" t="s">
        <v>1261</v>
      </c>
      <c r="E2615">
        <v>6</v>
      </c>
      <c r="F2615">
        <v>1</v>
      </c>
      <c r="I2615" t="s">
        <v>47</v>
      </c>
      <c r="J2615" t="s">
        <v>48</v>
      </c>
      <c r="M2615" t="s">
        <v>47</v>
      </c>
    </row>
    <row r="2616" spans="1:13" x14ac:dyDescent="0.35">
      <c r="A2616" s="6">
        <v>45576</v>
      </c>
      <c r="B2616" t="s">
        <v>61</v>
      </c>
      <c r="C2616" t="s">
        <v>55</v>
      </c>
      <c r="D2616" t="s">
        <v>62</v>
      </c>
      <c r="E2616">
        <v>24</v>
      </c>
      <c r="F2616">
        <v>2</v>
      </c>
      <c r="I2616" t="s">
        <v>47</v>
      </c>
      <c r="J2616" t="s">
        <v>48</v>
      </c>
      <c r="M2616" t="s">
        <v>47</v>
      </c>
    </row>
    <row r="2617" spans="1:13" x14ac:dyDescent="0.35">
      <c r="A2617" s="6">
        <v>45576</v>
      </c>
      <c r="B2617" t="s">
        <v>1901</v>
      </c>
      <c r="C2617" t="s">
        <v>115</v>
      </c>
      <c r="D2617" t="s">
        <v>353</v>
      </c>
      <c r="E2617">
        <v>4</v>
      </c>
      <c r="F2617">
        <v>2</v>
      </c>
      <c r="I2617" t="s">
        <v>47</v>
      </c>
      <c r="J2617" t="s">
        <v>48</v>
      </c>
    </row>
    <row r="2618" spans="1:13" x14ac:dyDescent="0.35">
      <c r="A2618" s="6">
        <v>45582</v>
      </c>
      <c r="B2618" t="s">
        <v>2027</v>
      </c>
      <c r="C2618" t="s">
        <v>115</v>
      </c>
      <c r="D2618" t="s">
        <v>334</v>
      </c>
      <c r="E2618">
        <v>7</v>
      </c>
      <c r="F2618">
        <v>6</v>
      </c>
      <c r="I2618" t="s">
        <v>47</v>
      </c>
      <c r="J2618" t="s">
        <v>48</v>
      </c>
    </row>
    <row r="2619" spans="1:13" x14ac:dyDescent="0.35">
      <c r="A2619" s="6">
        <v>45582</v>
      </c>
      <c r="B2619" t="s">
        <v>2028</v>
      </c>
      <c r="C2619" t="s">
        <v>53</v>
      </c>
      <c r="D2619" t="s">
        <v>249</v>
      </c>
      <c r="E2619">
        <v>16</v>
      </c>
      <c r="F2619">
        <v>2</v>
      </c>
      <c r="I2619" t="s">
        <v>47</v>
      </c>
      <c r="J2619" t="s">
        <v>48</v>
      </c>
      <c r="M2619" t="s">
        <v>47</v>
      </c>
    </row>
    <row r="2620" spans="1:13" x14ac:dyDescent="0.35">
      <c r="A2620" s="6">
        <v>45582</v>
      </c>
      <c r="B2620" t="s">
        <v>2029</v>
      </c>
      <c r="C2620" t="s">
        <v>1266</v>
      </c>
      <c r="D2620" t="s">
        <v>573</v>
      </c>
      <c r="E2620">
        <v>10</v>
      </c>
      <c r="F2620">
        <v>2</v>
      </c>
      <c r="I2620" t="s">
        <v>47</v>
      </c>
      <c r="J2620" t="s">
        <v>48</v>
      </c>
      <c r="M2620" t="s">
        <v>47</v>
      </c>
    </row>
    <row r="2621" spans="1:13" x14ac:dyDescent="0.35">
      <c r="A2621" s="6">
        <v>45582</v>
      </c>
      <c r="B2621" t="s">
        <v>1259</v>
      </c>
      <c r="C2621" t="s">
        <v>225</v>
      </c>
      <c r="D2621" t="s">
        <v>813</v>
      </c>
      <c r="E2621">
        <v>5</v>
      </c>
      <c r="F2621">
        <v>3</v>
      </c>
      <c r="I2621" t="s">
        <v>47</v>
      </c>
      <c r="J2621" t="s">
        <v>48</v>
      </c>
    </row>
    <row r="2622" spans="1:13" x14ac:dyDescent="0.35">
      <c r="A2622" s="6">
        <v>45582</v>
      </c>
      <c r="B2622" t="s">
        <v>2030</v>
      </c>
      <c r="C2622" t="s">
        <v>115</v>
      </c>
      <c r="D2622" t="s">
        <v>129</v>
      </c>
      <c r="E2622">
        <v>2</v>
      </c>
      <c r="F2622">
        <v>1</v>
      </c>
      <c r="I2622" t="s">
        <v>47</v>
      </c>
      <c r="J2622" t="s">
        <v>48</v>
      </c>
      <c r="M2622" t="s">
        <v>47</v>
      </c>
    </row>
    <row r="2623" spans="1:13" x14ac:dyDescent="0.35">
      <c r="A2623" s="6">
        <v>45582</v>
      </c>
      <c r="B2623" t="s">
        <v>2026</v>
      </c>
      <c r="C2623" t="s">
        <v>1266</v>
      </c>
      <c r="D2623" t="s">
        <v>1493</v>
      </c>
      <c r="E2623">
        <v>17</v>
      </c>
      <c r="F2623">
        <v>2</v>
      </c>
      <c r="I2623" t="s">
        <v>47</v>
      </c>
      <c r="J2623" t="s">
        <v>48</v>
      </c>
      <c r="M2623" t="s">
        <v>47</v>
      </c>
    </row>
    <row r="2624" spans="1:13" x14ac:dyDescent="0.35">
      <c r="A2624" s="6">
        <v>45582</v>
      </c>
      <c r="B2624" t="s">
        <v>2026</v>
      </c>
      <c r="C2624" t="s">
        <v>1266</v>
      </c>
      <c r="D2624" t="s">
        <v>1493</v>
      </c>
      <c r="E2624">
        <v>17</v>
      </c>
      <c r="F2624">
        <v>2</v>
      </c>
      <c r="I2624" t="s">
        <v>47</v>
      </c>
      <c r="J2624" t="s">
        <v>48</v>
      </c>
      <c r="M2624" t="s">
        <v>47</v>
      </c>
    </row>
    <row r="2625" spans="1:13" x14ac:dyDescent="0.35">
      <c r="A2625" s="6">
        <v>45582</v>
      </c>
      <c r="B2625" t="s">
        <v>2026</v>
      </c>
      <c r="C2625" t="s">
        <v>1266</v>
      </c>
      <c r="D2625" t="s">
        <v>1493</v>
      </c>
      <c r="E2625">
        <v>17</v>
      </c>
      <c r="F2625">
        <v>2</v>
      </c>
      <c r="I2625" t="s">
        <v>47</v>
      </c>
      <c r="J2625" t="s">
        <v>48</v>
      </c>
      <c r="M2625" t="s">
        <v>47</v>
      </c>
    </row>
    <row r="2626" spans="1:13" x14ac:dyDescent="0.35">
      <c r="A2626" s="6">
        <v>45582</v>
      </c>
      <c r="B2626" t="s">
        <v>2026</v>
      </c>
      <c r="C2626" t="s">
        <v>1266</v>
      </c>
      <c r="D2626" t="s">
        <v>1493</v>
      </c>
      <c r="E2626">
        <v>17</v>
      </c>
      <c r="F2626">
        <v>2</v>
      </c>
      <c r="I2626" t="s">
        <v>47</v>
      </c>
      <c r="J2626" t="s">
        <v>48</v>
      </c>
      <c r="M2626" t="s">
        <v>47</v>
      </c>
    </row>
    <row r="2627" spans="1:13" x14ac:dyDescent="0.35">
      <c r="A2627" s="6">
        <v>45582</v>
      </c>
      <c r="B2627" t="s">
        <v>856</v>
      </c>
      <c r="C2627" t="s">
        <v>64</v>
      </c>
      <c r="D2627" t="s">
        <v>585</v>
      </c>
      <c r="E2627">
        <v>13</v>
      </c>
      <c r="F2627">
        <v>3</v>
      </c>
      <c r="I2627" t="s">
        <v>47</v>
      </c>
      <c r="J2627" t="s">
        <v>48</v>
      </c>
      <c r="M2627" t="s">
        <v>47</v>
      </c>
    </row>
    <row r="2628" spans="1:13" x14ac:dyDescent="0.35">
      <c r="A2628" s="6">
        <v>45581</v>
      </c>
      <c r="B2628" t="s">
        <v>2026</v>
      </c>
      <c r="C2628" t="s">
        <v>1266</v>
      </c>
      <c r="D2628" t="s">
        <v>1493</v>
      </c>
      <c r="E2628">
        <v>17</v>
      </c>
      <c r="F2628">
        <v>2</v>
      </c>
      <c r="I2628" t="s">
        <v>47</v>
      </c>
      <c r="J2628" t="s">
        <v>48</v>
      </c>
      <c r="M2628" t="s">
        <v>47</v>
      </c>
    </row>
    <row r="2629" spans="1:13" x14ac:dyDescent="0.35">
      <c r="A2629" s="6">
        <v>45581</v>
      </c>
      <c r="B2629" t="s">
        <v>2031</v>
      </c>
      <c r="C2629" t="s">
        <v>1266</v>
      </c>
      <c r="D2629" t="s">
        <v>573</v>
      </c>
      <c r="E2629">
        <v>7</v>
      </c>
      <c r="F2629">
        <v>1</v>
      </c>
      <c r="I2629" t="s">
        <v>47</v>
      </c>
      <c r="J2629" t="s">
        <v>48</v>
      </c>
    </row>
    <row r="2630" spans="1:13" x14ac:dyDescent="0.35">
      <c r="A2630" s="6">
        <v>45581</v>
      </c>
      <c r="B2630" t="s">
        <v>1449</v>
      </c>
      <c r="C2630" t="s">
        <v>59</v>
      </c>
      <c r="D2630" t="s">
        <v>406</v>
      </c>
      <c r="E2630">
        <v>16</v>
      </c>
      <c r="F2630">
        <v>3</v>
      </c>
      <c r="I2630" t="s">
        <v>47</v>
      </c>
      <c r="J2630" t="s">
        <v>48</v>
      </c>
    </row>
    <row r="2631" spans="1:13" x14ac:dyDescent="0.35">
      <c r="A2631" s="6">
        <v>45581</v>
      </c>
      <c r="B2631" t="s">
        <v>1734</v>
      </c>
      <c r="C2631" t="s">
        <v>59</v>
      </c>
      <c r="D2631" t="s">
        <v>406</v>
      </c>
      <c r="E2631">
        <v>25</v>
      </c>
      <c r="F2631">
        <v>4</v>
      </c>
      <c r="I2631" t="s">
        <v>47</v>
      </c>
      <c r="J2631" t="s">
        <v>48</v>
      </c>
    </row>
    <row r="2632" spans="1:13" x14ac:dyDescent="0.35">
      <c r="A2632" s="6">
        <v>45581</v>
      </c>
      <c r="B2632" t="s">
        <v>938</v>
      </c>
      <c r="C2632" t="s">
        <v>121</v>
      </c>
      <c r="D2632" t="s">
        <v>118</v>
      </c>
      <c r="E2632">
        <v>15</v>
      </c>
      <c r="F2632">
        <v>5</v>
      </c>
      <c r="I2632" t="s">
        <v>47</v>
      </c>
      <c r="J2632" t="s">
        <v>48</v>
      </c>
      <c r="M2632" t="s">
        <v>47</v>
      </c>
    </row>
    <row r="2633" spans="1:13" x14ac:dyDescent="0.35">
      <c r="A2633" s="6">
        <v>45581</v>
      </c>
      <c r="B2633" t="s">
        <v>2032</v>
      </c>
      <c r="C2633" t="s">
        <v>64</v>
      </c>
      <c r="D2633" t="s">
        <v>564</v>
      </c>
      <c r="E2633">
        <v>4</v>
      </c>
      <c r="F2633">
        <v>2</v>
      </c>
      <c r="I2633" t="s">
        <v>47</v>
      </c>
      <c r="J2633" t="s">
        <v>48</v>
      </c>
      <c r="M2633" t="s">
        <v>47</v>
      </c>
    </row>
    <row r="2634" spans="1:13" x14ac:dyDescent="0.35">
      <c r="A2634" s="6">
        <v>45581</v>
      </c>
      <c r="B2634" t="s">
        <v>2033</v>
      </c>
      <c r="C2634" t="s">
        <v>64</v>
      </c>
      <c r="D2634" t="s">
        <v>564</v>
      </c>
      <c r="E2634">
        <v>6</v>
      </c>
      <c r="F2634">
        <v>3</v>
      </c>
      <c r="I2634" t="s">
        <v>47</v>
      </c>
      <c r="J2634" t="s">
        <v>48</v>
      </c>
      <c r="M2634" t="s">
        <v>47</v>
      </c>
    </row>
    <row r="2635" spans="1:13" x14ac:dyDescent="0.35">
      <c r="A2635" s="6">
        <v>45581</v>
      </c>
      <c r="B2635" t="s">
        <v>1147</v>
      </c>
      <c r="C2635" t="s">
        <v>64</v>
      </c>
      <c r="D2635" t="s">
        <v>585</v>
      </c>
      <c r="E2635">
        <v>30</v>
      </c>
      <c r="F2635">
        <v>20</v>
      </c>
      <c r="I2635" t="s">
        <v>47</v>
      </c>
      <c r="J2635" t="s">
        <v>360</v>
      </c>
      <c r="M2635" t="s">
        <v>47</v>
      </c>
    </row>
    <row r="2636" spans="1:13" x14ac:dyDescent="0.35">
      <c r="A2636" s="6">
        <v>45581</v>
      </c>
      <c r="B2636" t="s">
        <v>1259</v>
      </c>
      <c r="C2636" t="s">
        <v>225</v>
      </c>
      <c r="E2636">
        <v>4</v>
      </c>
      <c r="F2636">
        <v>4</v>
      </c>
      <c r="I2636" t="s">
        <v>47</v>
      </c>
      <c r="J2636" t="s">
        <v>48</v>
      </c>
    </row>
    <row r="2637" spans="1:13" x14ac:dyDescent="0.35">
      <c r="A2637" s="6">
        <v>45581</v>
      </c>
      <c r="B2637" t="s">
        <v>2034</v>
      </c>
      <c r="C2637" t="s">
        <v>1266</v>
      </c>
      <c r="D2637" t="s">
        <v>573</v>
      </c>
      <c r="E2637">
        <v>9</v>
      </c>
      <c r="F2637">
        <v>3</v>
      </c>
      <c r="I2637" t="s">
        <v>47</v>
      </c>
      <c r="J2637" t="s">
        <v>48</v>
      </c>
      <c r="M2637" t="s">
        <v>47</v>
      </c>
    </row>
    <row r="2638" spans="1:13" x14ac:dyDescent="0.35">
      <c r="A2638" s="6">
        <v>45580</v>
      </c>
      <c r="B2638" t="s">
        <v>494</v>
      </c>
      <c r="C2638" t="s">
        <v>53</v>
      </c>
      <c r="D2638" t="s">
        <v>249</v>
      </c>
      <c r="E2638">
        <v>19</v>
      </c>
      <c r="F2638">
        <v>3</v>
      </c>
      <c r="I2638" t="s">
        <v>47</v>
      </c>
      <c r="J2638" t="s">
        <v>48</v>
      </c>
      <c r="M2638" t="s">
        <v>47</v>
      </c>
    </row>
    <row r="2639" spans="1:13" x14ac:dyDescent="0.35">
      <c r="A2639" s="6">
        <v>45586</v>
      </c>
      <c r="B2639" t="s">
        <v>1852</v>
      </c>
      <c r="C2639" t="s">
        <v>55</v>
      </c>
      <c r="D2639" t="s">
        <v>158</v>
      </c>
      <c r="E2639">
        <v>8</v>
      </c>
      <c r="F2639">
        <v>5</v>
      </c>
      <c r="I2639" t="s">
        <v>47</v>
      </c>
      <c r="J2639" t="s">
        <v>48</v>
      </c>
      <c r="M2639" t="s">
        <v>47</v>
      </c>
    </row>
    <row r="2640" spans="1:13" x14ac:dyDescent="0.35">
      <c r="A2640" s="6">
        <v>45586</v>
      </c>
      <c r="B2640" t="s">
        <v>1845</v>
      </c>
      <c r="C2640" t="s">
        <v>284</v>
      </c>
      <c r="D2640" t="s">
        <v>370</v>
      </c>
      <c r="E2640">
        <v>27</v>
      </c>
      <c r="F2640">
        <v>2</v>
      </c>
      <c r="I2640" t="s">
        <v>47</v>
      </c>
      <c r="J2640" t="s">
        <v>48</v>
      </c>
    </row>
    <row r="2641" spans="1:13" x14ac:dyDescent="0.35">
      <c r="A2641" s="6">
        <v>45569</v>
      </c>
      <c r="B2641" t="s">
        <v>191</v>
      </c>
      <c r="C2641" t="s">
        <v>53</v>
      </c>
      <c r="D2641">
        <v>5</v>
      </c>
      <c r="E2641">
        <v>22</v>
      </c>
      <c r="F2641">
        <v>2</v>
      </c>
      <c r="I2641" t="s">
        <v>47</v>
      </c>
      <c r="J2641" t="s">
        <v>48</v>
      </c>
      <c r="M2641" t="s">
        <v>47</v>
      </c>
    </row>
    <row r="2642" spans="1:13" x14ac:dyDescent="0.35">
      <c r="A2642" s="6">
        <v>45579</v>
      </c>
      <c r="B2642" t="s">
        <v>2026</v>
      </c>
      <c r="C2642" t="s">
        <v>1266</v>
      </c>
      <c r="D2642" t="s">
        <v>1493</v>
      </c>
      <c r="E2642">
        <v>17</v>
      </c>
      <c r="F2642">
        <v>2</v>
      </c>
      <c r="I2642" t="s">
        <v>47</v>
      </c>
      <c r="J2642" t="s">
        <v>48</v>
      </c>
      <c r="M2642" t="s">
        <v>47</v>
      </c>
    </row>
    <row r="2643" spans="1:13" x14ac:dyDescent="0.35">
      <c r="A2643" s="6">
        <v>45579</v>
      </c>
      <c r="B2643" t="s">
        <v>2035</v>
      </c>
      <c r="C2643" t="s">
        <v>64</v>
      </c>
      <c r="D2643" t="s">
        <v>585</v>
      </c>
      <c r="E2643">
        <v>13</v>
      </c>
      <c r="F2643">
        <v>3</v>
      </c>
      <c r="I2643" t="s">
        <v>47</v>
      </c>
      <c r="J2643" t="s">
        <v>48</v>
      </c>
    </row>
    <row r="2644" spans="1:13" x14ac:dyDescent="0.35">
      <c r="A2644" s="6">
        <v>45579</v>
      </c>
      <c r="B2644" t="s">
        <v>2026</v>
      </c>
      <c r="C2644" t="s">
        <v>1266</v>
      </c>
      <c r="D2644" t="s">
        <v>1493</v>
      </c>
      <c r="E2644">
        <v>17</v>
      </c>
      <c r="F2644">
        <v>2</v>
      </c>
      <c r="I2644" t="s">
        <v>47</v>
      </c>
      <c r="J2644" t="s">
        <v>48</v>
      </c>
      <c r="M2644" t="s">
        <v>47</v>
      </c>
    </row>
    <row r="2645" spans="1:13" x14ac:dyDescent="0.35">
      <c r="A2645" s="6">
        <v>45579</v>
      </c>
      <c r="B2645" t="s">
        <v>2026</v>
      </c>
      <c r="C2645" t="s">
        <v>1266</v>
      </c>
      <c r="D2645" t="s">
        <v>1493</v>
      </c>
      <c r="E2645">
        <v>17</v>
      </c>
      <c r="F2645">
        <v>2</v>
      </c>
      <c r="I2645" t="s">
        <v>47</v>
      </c>
      <c r="J2645" t="s">
        <v>48</v>
      </c>
      <c r="M2645" t="s">
        <v>47</v>
      </c>
    </row>
    <row r="2646" spans="1:13" x14ac:dyDescent="0.35">
      <c r="A2646" s="6">
        <v>45579</v>
      </c>
      <c r="B2646" t="s">
        <v>2036</v>
      </c>
      <c r="C2646" t="s">
        <v>1266</v>
      </c>
      <c r="D2646" t="s">
        <v>573</v>
      </c>
      <c r="E2646">
        <v>5</v>
      </c>
      <c r="F2646">
        <v>1</v>
      </c>
      <c r="I2646" t="s">
        <v>47</v>
      </c>
      <c r="J2646" t="s">
        <v>48</v>
      </c>
      <c r="M2646" t="s">
        <v>47</v>
      </c>
    </row>
    <row r="2647" spans="1:13" x14ac:dyDescent="0.35">
      <c r="A2647" s="6">
        <v>45579</v>
      </c>
      <c r="B2647" t="s">
        <v>2026</v>
      </c>
      <c r="C2647" t="s">
        <v>1266</v>
      </c>
      <c r="D2647" t="s">
        <v>1493</v>
      </c>
      <c r="E2647">
        <v>17</v>
      </c>
      <c r="F2647">
        <v>2</v>
      </c>
      <c r="I2647" t="s">
        <v>47</v>
      </c>
      <c r="J2647" t="s">
        <v>48</v>
      </c>
      <c r="M2647" t="s">
        <v>47</v>
      </c>
    </row>
    <row r="2648" spans="1:13" x14ac:dyDescent="0.35">
      <c r="A2648" s="6">
        <v>45569</v>
      </c>
      <c r="B2648" t="s">
        <v>2037</v>
      </c>
      <c r="C2648" t="s">
        <v>55</v>
      </c>
      <c r="D2648" t="s">
        <v>62</v>
      </c>
      <c r="E2648">
        <v>18</v>
      </c>
      <c r="F2648">
        <v>2</v>
      </c>
      <c r="I2648" t="s">
        <v>47</v>
      </c>
      <c r="J2648" t="s">
        <v>48</v>
      </c>
      <c r="M2648" t="s">
        <v>47</v>
      </c>
    </row>
    <row r="2649" spans="1:13" x14ac:dyDescent="0.35">
      <c r="A2649" s="6">
        <v>45569</v>
      </c>
      <c r="B2649" t="s">
        <v>1703</v>
      </c>
      <c r="C2649" t="s">
        <v>53</v>
      </c>
      <c r="D2649">
        <v>6</v>
      </c>
      <c r="E2649">
        <v>24</v>
      </c>
      <c r="F2649">
        <v>1</v>
      </c>
      <c r="I2649" t="s">
        <v>47</v>
      </c>
      <c r="J2649" t="s">
        <v>48</v>
      </c>
    </row>
    <row r="2650" spans="1:13" x14ac:dyDescent="0.35">
      <c r="A2650" s="6">
        <v>45576</v>
      </c>
      <c r="B2650" t="s">
        <v>2038</v>
      </c>
      <c r="C2650" t="s">
        <v>1266</v>
      </c>
      <c r="D2650" t="s">
        <v>1486</v>
      </c>
      <c r="E2650">
        <v>13</v>
      </c>
      <c r="F2650">
        <v>2</v>
      </c>
      <c r="I2650" t="s">
        <v>47</v>
      </c>
      <c r="J2650" t="s">
        <v>48</v>
      </c>
    </row>
    <row r="2651" spans="1:13" x14ac:dyDescent="0.35">
      <c r="A2651" s="6">
        <v>45575</v>
      </c>
      <c r="B2651" t="s">
        <v>1704</v>
      </c>
      <c r="C2651" t="s">
        <v>55</v>
      </c>
      <c r="D2651" t="s">
        <v>1254</v>
      </c>
      <c r="E2651">
        <v>24</v>
      </c>
      <c r="F2651">
        <v>2</v>
      </c>
      <c r="I2651" t="s">
        <v>47</v>
      </c>
      <c r="J2651" t="s">
        <v>48</v>
      </c>
    </row>
    <row r="2652" spans="1:13" x14ac:dyDescent="0.35">
      <c r="A2652" s="6">
        <v>45575</v>
      </c>
      <c r="B2652" t="s">
        <v>2039</v>
      </c>
      <c r="C2652" t="s">
        <v>115</v>
      </c>
      <c r="D2652">
        <v>8</v>
      </c>
      <c r="E2652">
        <v>21</v>
      </c>
      <c r="F2652">
        <v>2</v>
      </c>
      <c r="I2652" t="s">
        <v>47</v>
      </c>
      <c r="J2652" t="s">
        <v>48</v>
      </c>
    </row>
    <row r="2653" spans="1:13" x14ac:dyDescent="0.35">
      <c r="A2653" s="6">
        <v>45575</v>
      </c>
      <c r="B2653" t="s">
        <v>1961</v>
      </c>
      <c r="C2653" t="s">
        <v>59</v>
      </c>
      <c r="D2653">
        <v>3</v>
      </c>
      <c r="E2653">
        <v>20</v>
      </c>
      <c r="F2653">
        <v>3</v>
      </c>
      <c r="I2653" t="s">
        <v>47</v>
      </c>
      <c r="J2653" t="s">
        <v>48</v>
      </c>
    </row>
    <row r="2654" spans="1:13" x14ac:dyDescent="0.35">
      <c r="A2654" s="6">
        <v>45575</v>
      </c>
      <c r="B2654" t="s">
        <v>1961</v>
      </c>
      <c r="C2654" t="s">
        <v>59</v>
      </c>
      <c r="D2654">
        <v>3</v>
      </c>
      <c r="E2654">
        <v>20</v>
      </c>
      <c r="F2654">
        <v>3</v>
      </c>
      <c r="I2654" t="s">
        <v>47</v>
      </c>
      <c r="J2654" t="s">
        <v>48</v>
      </c>
    </row>
    <row r="2655" spans="1:13" x14ac:dyDescent="0.35">
      <c r="A2655" s="6">
        <v>45575</v>
      </c>
      <c r="B2655" t="s">
        <v>1961</v>
      </c>
      <c r="C2655" t="s">
        <v>59</v>
      </c>
      <c r="D2655">
        <v>3</v>
      </c>
      <c r="E2655">
        <v>20</v>
      </c>
      <c r="F2655">
        <v>3</v>
      </c>
      <c r="I2655" t="s">
        <v>47</v>
      </c>
      <c r="J2655" t="s">
        <v>48</v>
      </c>
    </row>
    <row r="2656" spans="1:13" x14ac:dyDescent="0.35">
      <c r="A2656" s="6">
        <v>45575</v>
      </c>
      <c r="B2656" t="s">
        <v>1961</v>
      </c>
      <c r="C2656" t="s">
        <v>59</v>
      </c>
      <c r="D2656">
        <v>3</v>
      </c>
      <c r="E2656">
        <v>20</v>
      </c>
      <c r="F2656">
        <v>3</v>
      </c>
      <c r="I2656" t="s">
        <v>47</v>
      </c>
      <c r="J2656" t="s">
        <v>48</v>
      </c>
    </row>
    <row r="2657" spans="1:13" x14ac:dyDescent="0.35">
      <c r="A2657" s="6">
        <v>45575</v>
      </c>
      <c r="B2657" t="s">
        <v>1961</v>
      </c>
      <c r="C2657" t="s">
        <v>59</v>
      </c>
      <c r="D2657">
        <v>3</v>
      </c>
      <c r="E2657">
        <v>20</v>
      </c>
      <c r="F2657">
        <v>3</v>
      </c>
      <c r="I2657" t="s">
        <v>47</v>
      </c>
      <c r="J2657" t="s">
        <v>48</v>
      </c>
    </row>
    <row r="2658" spans="1:13" x14ac:dyDescent="0.35">
      <c r="A2658" s="6">
        <v>45575</v>
      </c>
      <c r="B2658" t="s">
        <v>797</v>
      </c>
      <c r="C2658" t="s">
        <v>53</v>
      </c>
      <c r="D2658">
        <v>4</v>
      </c>
      <c r="E2658">
        <v>23</v>
      </c>
      <c r="F2658">
        <v>2</v>
      </c>
      <c r="I2658" t="s">
        <v>47</v>
      </c>
      <c r="J2658" t="s">
        <v>48</v>
      </c>
      <c r="M2658" t="s">
        <v>47</v>
      </c>
    </row>
    <row r="2659" spans="1:13" x14ac:dyDescent="0.35">
      <c r="A2659" s="6">
        <v>45575</v>
      </c>
      <c r="B2659" t="s">
        <v>224</v>
      </c>
      <c r="C2659" t="s">
        <v>55</v>
      </c>
      <c r="D2659" t="s">
        <v>1254</v>
      </c>
      <c r="E2659">
        <v>21</v>
      </c>
      <c r="F2659">
        <v>3</v>
      </c>
      <c r="I2659" t="s">
        <v>47</v>
      </c>
      <c r="J2659" t="s">
        <v>48</v>
      </c>
    </row>
    <row r="2660" spans="1:13" x14ac:dyDescent="0.35">
      <c r="A2660" s="6">
        <v>45574</v>
      </c>
      <c r="B2660" t="s">
        <v>1757</v>
      </c>
      <c r="C2660" t="s">
        <v>55</v>
      </c>
      <c r="D2660" t="s">
        <v>1254</v>
      </c>
      <c r="E2660">
        <v>30</v>
      </c>
      <c r="F2660">
        <v>1</v>
      </c>
      <c r="I2660" t="s">
        <v>47</v>
      </c>
      <c r="J2660" t="s">
        <v>705</v>
      </c>
    </row>
    <row r="2661" spans="1:13" x14ac:dyDescent="0.35">
      <c r="A2661" s="6">
        <v>45574</v>
      </c>
      <c r="B2661" t="s">
        <v>1757</v>
      </c>
      <c r="C2661" t="s">
        <v>55</v>
      </c>
      <c r="D2661" t="s">
        <v>1254</v>
      </c>
      <c r="E2661">
        <v>30</v>
      </c>
      <c r="F2661">
        <v>1</v>
      </c>
      <c r="I2661" t="s">
        <v>47</v>
      </c>
      <c r="J2661" t="s">
        <v>705</v>
      </c>
    </row>
    <row r="2662" spans="1:13" x14ac:dyDescent="0.35">
      <c r="A2662" s="6">
        <v>45574</v>
      </c>
      <c r="B2662" t="s">
        <v>1757</v>
      </c>
      <c r="C2662" t="s">
        <v>55</v>
      </c>
      <c r="D2662" t="s">
        <v>1254</v>
      </c>
      <c r="E2662">
        <v>30</v>
      </c>
      <c r="F2662">
        <v>1</v>
      </c>
      <c r="I2662" t="s">
        <v>47</v>
      </c>
      <c r="J2662" t="s">
        <v>705</v>
      </c>
    </row>
    <row r="2663" spans="1:13" x14ac:dyDescent="0.35">
      <c r="A2663" s="6">
        <v>45574</v>
      </c>
      <c r="B2663" t="s">
        <v>2040</v>
      </c>
      <c r="C2663" t="s">
        <v>55</v>
      </c>
      <c r="D2663" t="s">
        <v>1254</v>
      </c>
      <c r="E2663">
        <v>24</v>
      </c>
      <c r="F2663">
        <v>1</v>
      </c>
      <c r="I2663" t="s">
        <v>47</v>
      </c>
      <c r="J2663" t="s">
        <v>48</v>
      </c>
      <c r="M2663" t="s">
        <v>47</v>
      </c>
    </row>
    <row r="2664" spans="1:13" x14ac:dyDescent="0.35">
      <c r="A2664" s="6">
        <v>45574</v>
      </c>
      <c r="B2664" t="s">
        <v>213</v>
      </c>
      <c r="C2664" t="s">
        <v>50</v>
      </c>
      <c r="D2664">
        <v>7</v>
      </c>
      <c r="E2664">
        <v>11</v>
      </c>
      <c r="F2664">
        <v>1</v>
      </c>
      <c r="I2664" t="s">
        <v>306</v>
      </c>
      <c r="J2664" t="s">
        <v>48</v>
      </c>
      <c r="M2664" t="s">
        <v>47</v>
      </c>
    </row>
    <row r="2665" spans="1:13" x14ac:dyDescent="0.35">
      <c r="A2665" s="6">
        <v>45575</v>
      </c>
      <c r="B2665" t="s">
        <v>86</v>
      </c>
      <c r="C2665" t="s">
        <v>115</v>
      </c>
      <c r="D2665" t="s">
        <v>129</v>
      </c>
      <c r="E2665">
        <v>3</v>
      </c>
      <c r="F2665">
        <v>2</v>
      </c>
      <c r="I2665" t="s">
        <v>47</v>
      </c>
      <c r="J2665" t="s">
        <v>48</v>
      </c>
      <c r="M2665" t="s">
        <v>47</v>
      </c>
    </row>
    <row r="2666" spans="1:13" x14ac:dyDescent="0.35">
      <c r="A2666" s="6">
        <v>45574</v>
      </c>
      <c r="B2666" t="s">
        <v>2041</v>
      </c>
      <c r="C2666" t="s">
        <v>55</v>
      </c>
      <c r="D2666" t="s">
        <v>1004</v>
      </c>
      <c r="E2666">
        <v>7</v>
      </c>
      <c r="F2666">
        <v>2</v>
      </c>
      <c r="I2666" t="s">
        <v>47</v>
      </c>
      <c r="J2666" t="s">
        <v>705</v>
      </c>
    </row>
    <row r="2667" spans="1:13" x14ac:dyDescent="0.35">
      <c r="A2667" s="6">
        <v>45574</v>
      </c>
      <c r="B2667" t="s">
        <v>1834</v>
      </c>
      <c r="C2667" t="s">
        <v>53</v>
      </c>
      <c r="D2667" t="s">
        <v>737</v>
      </c>
      <c r="E2667">
        <v>7</v>
      </c>
      <c r="F2667">
        <v>4</v>
      </c>
      <c r="I2667" t="s">
        <v>47</v>
      </c>
      <c r="J2667" t="s">
        <v>48</v>
      </c>
    </row>
    <row r="2668" spans="1:13" x14ac:dyDescent="0.35">
      <c r="A2668" s="6">
        <v>45574</v>
      </c>
      <c r="B2668" t="s">
        <v>1707</v>
      </c>
      <c r="C2668" t="s">
        <v>115</v>
      </c>
      <c r="D2668">
        <v>7</v>
      </c>
      <c r="E2668">
        <v>18</v>
      </c>
      <c r="F2668">
        <v>2</v>
      </c>
      <c r="I2668" t="s">
        <v>47</v>
      </c>
      <c r="J2668" t="s">
        <v>48</v>
      </c>
    </row>
    <row r="2669" spans="1:13" x14ac:dyDescent="0.35">
      <c r="A2669" s="6">
        <v>45574</v>
      </c>
      <c r="B2669" t="s">
        <v>1707</v>
      </c>
      <c r="C2669" t="s">
        <v>115</v>
      </c>
      <c r="D2669">
        <v>7</v>
      </c>
      <c r="E2669">
        <v>18</v>
      </c>
      <c r="F2669">
        <v>2</v>
      </c>
      <c r="I2669" t="s">
        <v>47</v>
      </c>
      <c r="J2669" t="s">
        <v>48</v>
      </c>
    </row>
    <row r="2670" spans="1:13" x14ac:dyDescent="0.35">
      <c r="A2670" s="6">
        <v>45574</v>
      </c>
      <c r="B2670" t="s">
        <v>1707</v>
      </c>
      <c r="C2670" t="s">
        <v>115</v>
      </c>
      <c r="D2670">
        <v>7</v>
      </c>
      <c r="E2670">
        <v>18</v>
      </c>
      <c r="F2670">
        <v>2</v>
      </c>
      <c r="I2670" t="s">
        <v>47</v>
      </c>
      <c r="J2670" t="s">
        <v>48</v>
      </c>
    </row>
    <row r="2671" spans="1:13" x14ac:dyDescent="0.35">
      <c r="A2671" s="6">
        <v>45630</v>
      </c>
      <c r="B2671" t="s">
        <v>789</v>
      </c>
      <c r="C2671" t="s">
        <v>64</v>
      </c>
      <c r="D2671" t="s">
        <v>585</v>
      </c>
      <c r="E2671">
        <v>8</v>
      </c>
      <c r="F2671">
        <v>2</v>
      </c>
      <c r="I2671" t="s">
        <v>47</v>
      </c>
      <c r="J2671" t="s">
        <v>48</v>
      </c>
      <c r="M2671" t="s">
        <v>47</v>
      </c>
    </row>
    <row r="2672" spans="1:13" x14ac:dyDescent="0.35">
      <c r="A2672" s="6">
        <v>45630</v>
      </c>
      <c r="B2672" t="s">
        <v>1038</v>
      </c>
      <c r="C2672" t="s">
        <v>64</v>
      </c>
      <c r="D2672" t="s">
        <v>585</v>
      </c>
      <c r="E2672">
        <v>15</v>
      </c>
      <c r="F2672">
        <v>5</v>
      </c>
      <c r="I2672" t="s">
        <v>47</v>
      </c>
      <c r="M2672" t="s">
        <v>47</v>
      </c>
    </row>
    <row r="2673" spans="1:13" x14ac:dyDescent="0.35">
      <c r="A2673" s="6">
        <v>45630</v>
      </c>
      <c r="B2673" t="s">
        <v>2042</v>
      </c>
      <c r="C2673" t="s">
        <v>64</v>
      </c>
      <c r="D2673" t="s">
        <v>585</v>
      </c>
      <c r="E2673">
        <v>8</v>
      </c>
      <c r="F2673">
        <v>2</v>
      </c>
      <c r="I2673" t="s">
        <v>47</v>
      </c>
      <c r="J2673" t="s">
        <v>48</v>
      </c>
      <c r="M2673" t="s">
        <v>47</v>
      </c>
    </row>
    <row r="2674" spans="1:13" x14ac:dyDescent="0.35">
      <c r="A2674" s="6">
        <v>45630</v>
      </c>
      <c r="B2674" t="s">
        <v>1001</v>
      </c>
      <c r="C2674" t="s">
        <v>64</v>
      </c>
      <c r="D2674" t="s">
        <v>585</v>
      </c>
      <c r="E2674">
        <v>11</v>
      </c>
      <c r="F2674">
        <v>2</v>
      </c>
      <c r="I2674" t="s">
        <v>47</v>
      </c>
      <c r="J2674" t="s">
        <v>48</v>
      </c>
      <c r="M2674" t="s">
        <v>47</v>
      </c>
    </row>
    <row r="2675" spans="1:13" x14ac:dyDescent="0.35">
      <c r="A2675" s="6">
        <v>45630</v>
      </c>
      <c r="B2675" t="s">
        <v>2043</v>
      </c>
      <c r="C2675" t="s">
        <v>64</v>
      </c>
      <c r="D2675" t="s">
        <v>564</v>
      </c>
      <c r="E2675">
        <v>5</v>
      </c>
      <c r="F2675">
        <v>2</v>
      </c>
      <c r="I2675" t="s">
        <v>47</v>
      </c>
      <c r="J2675" t="s">
        <v>48</v>
      </c>
      <c r="M2675" t="s">
        <v>47</v>
      </c>
    </row>
    <row r="2676" spans="1:13" x14ac:dyDescent="0.35">
      <c r="A2676" s="6">
        <v>45630</v>
      </c>
      <c r="B2676" t="s">
        <v>507</v>
      </c>
      <c r="C2676" t="s">
        <v>53</v>
      </c>
      <c r="D2676" t="s">
        <v>822</v>
      </c>
      <c r="E2676">
        <v>4</v>
      </c>
      <c r="F2676">
        <v>1</v>
      </c>
      <c r="I2676" t="s">
        <v>47</v>
      </c>
      <c r="J2676" t="s">
        <v>48</v>
      </c>
      <c r="M2676" t="s">
        <v>47</v>
      </c>
    </row>
    <row r="2677" spans="1:13" x14ac:dyDescent="0.35">
      <c r="A2677" s="6">
        <v>45630</v>
      </c>
      <c r="B2677" t="s">
        <v>889</v>
      </c>
      <c r="C2677" t="s">
        <v>53</v>
      </c>
      <c r="D2677" t="s">
        <v>486</v>
      </c>
      <c r="E2677">
        <v>6</v>
      </c>
      <c r="F2677">
        <v>3</v>
      </c>
      <c r="I2677" t="s">
        <v>47</v>
      </c>
      <c r="J2677" t="s">
        <v>48</v>
      </c>
    </row>
    <row r="2678" spans="1:13" x14ac:dyDescent="0.35">
      <c r="A2678" s="6">
        <v>45567</v>
      </c>
      <c r="B2678" t="s">
        <v>2044</v>
      </c>
      <c r="C2678" t="s">
        <v>115</v>
      </c>
      <c r="D2678">
        <v>7</v>
      </c>
      <c r="E2678">
        <v>18</v>
      </c>
      <c r="F2678">
        <v>2</v>
      </c>
      <c r="I2678" t="s">
        <v>47</v>
      </c>
      <c r="J2678" t="s">
        <v>705</v>
      </c>
    </row>
    <row r="2679" spans="1:13" x14ac:dyDescent="0.35">
      <c r="A2679" s="6">
        <v>45567</v>
      </c>
      <c r="B2679" t="s">
        <v>2044</v>
      </c>
      <c r="C2679" t="s">
        <v>115</v>
      </c>
      <c r="D2679">
        <v>7</v>
      </c>
      <c r="E2679">
        <v>18</v>
      </c>
      <c r="F2679">
        <v>2</v>
      </c>
      <c r="I2679" t="s">
        <v>47</v>
      </c>
      <c r="J2679" t="s">
        <v>705</v>
      </c>
    </row>
    <row r="2680" spans="1:13" x14ac:dyDescent="0.35">
      <c r="A2680" s="6">
        <v>45567</v>
      </c>
      <c r="B2680" t="s">
        <v>343</v>
      </c>
      <c r="C2680" t="s">
        <v>115</v>
      </c>
      <c r="D2680">
        <v>8</v>
      </c>
      <c r="E2680">
        <v>18</v>
      </c>
      <c r="F2680">
        <v>2</v>
      </c>
      <c r="I2680" t="s">
        <v>47</v>
      </c>
      <c r="J2680" t="s">
        <v>705</v>
      </c>
    </row>
    <row r="2681" spans="1:13" x14ac:dyDescent="0.35">
      <c r="A2681" s="6">
        <v>45572</v>
      </c>
      <c r="B2681" t="s">
        <v>2045</v>
      </c>
      <c r="C2681" t="s">
        <v>53</v>
      </c>
      <c r="D2681">
        <v>5</v>
      </c>
      <c r="E2681">
        <v>18</v>
      </c>
      <c r="F2681">
        <v>2</v>
      </c>
      <c r="I2681" t="s">
        <v>47</v>
      </c>
      <c r="J2681" t="s">
        <v>48</v>
      </c>
    </row>
    <row r="2682" spans="1:13" x14ac:dyDescent="0.35">
      <c r="A2682" s="6">
        <v>45561</v>
      </c>
      <c r="B2682" t="s">
        <v>1746</v>
      </c>
      <c r="C2682" t="s">
        <v>53</v>
      </c>
      <c r="D2682" t="s">
        <v>2046</v>
      </c>
      <c r="E2682">
        <v>26</v>
      </c>
      <c r="F2682">
        <v>9</v>
      </c>
      <c r="I2682" t="s">
        <v>47</v>
      </c>
      <c r="J2682" t="s">
        <v>48</v>
      </c>
    </row>
    <row r="2683" spans="1:13" x14ac:dyDescent="0.35">
      <c r="A2683" s="6">
        <v>45561</v>
      </c>
      <c r="B2683" t="s">
        <v>89</v>
      </c>
      <c r="C2683" t="s">
        <v>115</v>
      </c>
      <c r="D2683">
        <v>7</v>
      </c>
      <c r="E2683">
        <v>21</v>
      </c>
      <c r="F2683">
        <v>2</v>
      </c>
      <c r="H2683" t="s">
        <v>2047</v>
      </c>
      <c r="M2683" t="s">
        <v>47</v>
      </c>
    </row>
    <row r="2684" spans="1:13" x14ac:dyDescent="0.35">
      <c r="A2684" s="6">
        <v>45554</v>
      </c>
      <c r="B2684" t="s">
        <v>873</v>
      </c>
      <c r="C2684" t="s">
        <v>53</v>
      </c>
      <c r="D2684">
        <v>6</v>
      </c>
      <c r="E2684">
        <v>18</v>
      </c>
      <c r="F2684">
        <v>2</v>
      </c>
      <c r="I2684" t="s">
        <v>47</v>
      </c>
      <c r="J2684" t="s">
        <v>48</v>
      </c>
    </row>
    <row r="2685" spans="1:13" x14ac:dyDescent="0.35">
      <c r="A2685" s="6">
        <v>45554</v>
      </c>
      <c r="B2685" t="s">
        <v>867</v>
      </c>
      <c r="C2685" t="s">
        <v>1266</v>
      </c>
      <c r="D2685" t="s">
        <v>573</v>
      </c>
      <c r="E2685">
        <v>9</v>
      </c>
      <c r="F2685">
        <v>2</v>
      </c>
      <c r="I2685" t="s">
        <v>47</v>
      </c>
      <c r="J2685" t="s">
        <v>48</v>
      </c>
      <c r="M2685" t="s">
        <v>47</v>
      </c>
    </row>
    <row r="2686" spans="1:13" x14ac:dyDescent="0.35">
      <c r="A2686" s="6">
        <v>45554</v>
      </c>
      <c r="B2686" t="s">
        <v>357</v>
      </c>
      <c r="C2686" t="s">
        <v>55</v>
      </c>
      <c r="D2686" t="s">
        <v>1254</v>
      </c>
      <c r="E2686">
        <v>32</v>
      </c>
      <c r="F2686">
        <v>4</v>
      </c>
      <c r="I2686" t="s">
        <v>47</v>
      </c>
      <c r="J2686" t="s">
        <v>48</v>
      </c>
      <c r="M2686" t="s">
        <v>47</v>
      </c>
    </row>
    <row r="2687" spans="1:13" x14ac:dyDescent="0.35">
      <c r="A2687" s="6">
        <v>45554</v>
      </c>
      <c r="B2687" t="s">
        <v>2048</v>
      </c>
      <c r="C2687" t="s">
        <v>55</v>
      </c>
      <c r="D2687" t="s">
        <v>1254</v>
      </c>
      <c r="E2687">
        <v>25</v>
      </c>
      <c r="F2687">
        <v>2</v>
      </c>
      <c r="I2687" t="s">
        <v>47</v>
      </c>
      <c r="J2687" t="s">
        <v>48</v>
      </c>
    </row>
    <row r="2688" spans="1:13" x14ac:dyDescent="0.35">
      <c r="A2688" s="6">
        <v>45554</v>
      </c>
      <c r="B2688" t="s">
        <v>2048</v>
      </c>
      <c r="C2688" t="s">
        <v>55</v>
      </c>
      <c r="D2688" t="s">
        <v>1254</v>
      </c>
      <c r="E2688">
        <v>25</v>
      </c>
      <c r="F2688">
        <v>2</v>
      </c>
      <c r="I2688" t="s">
        <v>47</v>
      </c>
      <c r="J2688" t="s">
        <v>48</v>
      </c>
    </row>
    <row r="2689" spans="1:13" x14ac:dyDescent="0.35">
      <c r="A2689" s="6">
        <v>45554</v>
      </c>
      <c r="B2689" t="s">
        <v>2049</v>
      </c>
      <c r="C2689" t="s">
        <v>1266</v>
      </c>
      <c r="D2689" t="s">
        <v>1262</v>
      </c>
      <c r="E2689">
        <v>24</v>
      </c>
      <c r="F2689">
        <v>1</v>
      </c>
      <c r="I2689" t="s">
        <v>47</v>
      </c>
      <c r="M2689" t="s">
        <v>47</v>
      </c>
    </row>
    <row r="2690" spans="1:13" x14ac:dyDescent="0.35">
      <c r="A2690" s="6">
        <v>45554</v>
      </c>
      <c r="B2690" t="s">
        <v>2050</v>
      </c>
      <c r="C2690" t="s">
        <v>115</v>
      </c>
      <c r="D2690">
        <v>8</v>
      </c>
      <c r="E2690">
        <v>19</v>
      </c>
      <c r="F2690">
        <v>2</v>
      </c>
      <c r="I2690" t="s">
        <v>47</v>
      </c>
      <c r="J2690" t="s">
        <v>48</v>
      </c>
    </row>
    <row r="2691" spans="1:13" x14ac:dyDescent="0.35">
      <c r="A2691" s="6">
        <v>45554</v>
      </c>
      <c r="B2691" t="s">
        <v>2050</v>
      </c>
      <c r="C2691" t="s">
        <v>115</v>
      </c>
      <c r="D2691">
        <v>8</v>
      </c>
      <c r="E2691">
        <v>19</v>
      </c>
      <c r="F2691">
        <v>2</v>
      </c>
      <c r="I2691" t="s">
        <v>47</v>
      </c>
      <c r="J2691" t="s">
        <v>48</v>
      </c>
    </row>
    <row r="2692" spans="1:13" x14ac:dyDescent="0.35">
      <c r="A2692" s="6">
        <v>45554</v>
      </c>
      <c r="B2692" t="s">
        <v>2051</v>
      </c>
      <c r="C2692" t="s">
        <v>115</v>
      </c>
      <c r="D2692">
        <v>8</v>
      </c>
      <c r="E2692">
        <v>13</v>
      </c>
      <c r="F2692">
        <v>4</v>
      </c>
      <c r="I2692" t="s">
        <v>47</v>
      </c>
      <c r="J2692" t="s">
        <v>48</v>
      </c>
    </row>
    <row r="2693" spans="1:13" x14ac:dyDescent="0.35">
      <c r="A2693" s="6">
        <v>45554</v>
      </c>
      <c r="B2693" t="s">
        <v>1829</v>
      </c>
      <c r="C2693" t="s">
        <v>74</v>
      </c>
      <c r="D2693">
        <v>10</v>
      </c>
      <c r="E2693">
        <v>19</v>
      </c>
      <c r="F2693">
        <v>4</v>
      </c>
      <c r="I2693" t="s">
        <v>47</v>
      </c>
      <c r="J2693" t="s">
        <v>48</v>
      </c>
    </row>
    <row r="2694" spans="1:13" x14ac:dyDescent="0.35">
      <c r="A2694" s="6">
        <v>45554</v>
      </c>
      <c r="B2694" t="s">
        <v>1829</v>
      </c>
      <c r="C2694" t="s">
        <v>74</v>
      </c>
      <c r="D2694">
        <v>10</v>
      </c>
      <c r="E2694">
        <v>19</v>
      </c>
      <c r="F2694">
        <v>4</v>
      </c>
      <c r="I2694" t="s">
        <v>47</v>
      </c>
      <c r="J2694" t="s">
        <v>48</v>
      </c>
    </row>
    <row r="2695" spans="1:13" x14ac:dyDescent="0.35">
      <c r="A2695" s="6">
        <v>45554</v>
      </c>
      <c r="B2695" t="s">
        <v>2052</v>
      </c>
      <c r="C2695" t="s">
        <v>115</v>
      </c>
      <c r="D2695">
        <v>8</v>
      </c>
      <c r="E2695">
        <v>7</v>
      </c>
      <c r="F2695">
        <v>2</v>
      </c>
      <c r="I2695" t="s">
        <v>47</v>
      </c>
      <c r="J2695" t="s">
        <v>48</v>
      </c>
    </row>
    <row r="2696" spans="1:13" x14ac:dyDescent="0.35">
      <c r="A2696" s="6">
        <v>45554</v>
      </c>
      <c r="B2696" t="s">
        <v>2053</v>
      </c>
      <c r="C2696" t="s">
        <v>59</v>
      </c>
      <c r="D2696" t="s">
        <v>813</v>
      </c>
      <c r="E2696">
        <v>20</v>
      </c>
      <c r="F2696">
        <v>2</v>
      </c>
      <c r="I2696" t="s">
        <v>47</v>
      </c>
      <c r="J2696" t="s">
        <v>48</v>
      </c>
    </row>
    <row r="2697" spans="1:13" x14ac:dyDescent="0.35">
      <c r="A2697" s="6">
        <v>45554</v>
      </c>
      <c r="B2697" t="s">
        <v>2053</v>
      </c>
      <c r="C2697" t="s">
        <v>59</v>
      </c>
      <c r="D2697" t="s">
        <v>813</v>
      </c>
      <c r="E2697">
        <v>20</v>
      </c>
      <c r="F2697">
        <v>2</v>
      </c>
      <c r="I2697" t="s">
        <v>47</v>
      </c>
      <c r="J2697" t="s">
        <v>48</v>
      </c>
    </row>
    <row r="2698" spans="1:13" x14ac:dyDescent="0.35">
      <c r="A2698" s="6">
        <v>45560</v>
      </c>
      <c r="B2698" t="s">
        <v>2054</v>
      </c>
      <c r="C2698" t="s">
        <v>115</v>
      </c>
      <c r="D2698">
        <v>8</v>
      </c>
      <c r="E2698">
        <v>22</v>
      </c>
      <c r="F2698">
        <v>2</v>
      </c>
      <c r="I2698" t="s">
        <v>47</v>
      </c>
      <c r="J2698" t="s">
        <v>48</v>
      </c>
    </row>
    <row r="2699" spans="1:13" x14ac:dyDescent="0.35">
      <c r="A2699" s="6">
        <v>45560</v>
      </c>
      <c r="B2699" t="s">
        <v>2055</v>
      </c>
      <c r="C2699" t="s">
        <v>53</v>
      </c>
      <c r="D2699">
        <v>4</v>
      </c>
      <c r="E2699">
        <v>7</v>
      </c>
      <c r="F2699">
        <v>2</v>
      </c>
      <c r="I2699" t="s">
        <v>47</v>
      </c>
      <c r="J2699" t="s">
        <v>48</v>
      </c>
    </row>
    <row r="2700" spans="1:13" x14ac:dyDescent="0.35">
      <c r="A2700" s="6">
        <v>45560</v>
      </c>
      <c r="B2700" t="s">
        <v>315</v>
      </c>
      <c r="C2700" t="s">
        <v>115</v>
      </c>
      <c r="D2700">
        <v>9</v>
      </c>
      <c r="E2700">
        <v>21</v>
      </c>
      <c r="F2700">
        <v>2</v>
      </c>
      <c r="I2700" t="s">
        <v>47</v>
      </c>
      <c r="J2700" t="s">
        <v>48</v>
      </c>
    </row>
    <row r="2701" spans="1:13" x14ac:dyDescent="0.35">
      <c r="A2701" s="6">
        <v>45560</v>
      </c>
      <c r="B2701" t="s">
        <v>2056</v>
      </c>
      <c r="C2701" t="s">
        <v>115</v>
      </c>
      <c r="D2701">
        <v>8</v>
      </c>
      <c r="E2701">
        <v>20</v>
      </c>
      <c r="F2701">
        <v>2</v>
      </c>
      <c r="I2701" t="s">
        <v>47</v>
      </c>
      <c r="J2701" t="s">
        <v>450</v>
      </c>
    </row>
    <row r="2702" spans="1:13" x14ac:dyDescent="0.35">
      <c r="A2702" s="6">
        <v>45560</v>
      </c>
      <c r="B2702" t="s">
        <v>2056</v>
      </c>
      <c r="C2702" t="s">
        <v>115</v>
      </c>
      <c r="D2702">
        <v>8</v>
      </c>
      <c r="E2702">
        <v>20</v>
      </c>
      <c r="F2702">
        <v>2</v>
      </c>
      <c r="I2702" t="s">
        <v>47</v>
      </c>
      <c r="J2702" t="s">
        <v>450</v>
      </c>
    </row>
    <row r="2703" spans="1:13" x14ac:dyDescent="0.35">
      <c r="A2703" s="6">
        <v>45560</v>
      </c>
      <c r="B2703" t="s">
        <v>2056</v>
      </c>
      <c r="C2703" t="s">
        <v>115</v>
      </c>
      <c r="D2703">
        <v>8</v>
      </c>
      <c r="E2703">
        <v>20</v>
      </c>
      <c r="F2703">
        <v>2</v>
      </c>
      <c r="I2703" t="s">
        <v>47</v>
      </c>
      <c r="J2703" t="s">
        <v>450</v>
      </c>
    </row>
    <row r="2704" spans="1:13" x14ac:dyDescent="0.35">
      <c r="A2704" s="6">
        <v>45560</v>
      </c>
      <c r="B2704" t="s">
        <v>738</v>
      </c>
      <c r="C2704" t="s">
        <v>115</v>
      </c>
      <c r="D2704">
        <v>8</v>
      </c>
      <c r="E2704">
        <v>32</v>
      </c>
      <c r="F2704">
        <v>5</v>
      </c>
      <c r="I2704" t="s">
        <v>47</v>
      </c>
      <c r="J2704" t="s">
        <v>48</v>
      </c>
    </row>
    <row r="2705" spans="1:13" x14ac:dyDescent="0.35">
      <c r="A2705" s="6">
        <v>45558</v>
      </c>
      <c r="B2705" t="s">
        <v>2057</v>
      </c>
      <c r="C2705" t="s">
        <v>115</v>
      </c>
      <c r="D2705">
        <v>8</v>
      </c>
      <c r="E2705">
        <v>23</v>
      </c>
      <c r="F2705">
        <v>2</v>
      </c>
      <c r="I2705" t="s">
        <v>47</v>
      </c>
      <c r="J2705" t="s">
        <v>48</v>
      </c>
    </row>
    <row r="2706" spans="1:13" x14ac:dyDescent="0.35">
      <c r="A2706" s="6">
        <v>45560</v>
      </c>
      <c r="B2706" t="s">
        <v>2058</v>
      </c>
      <c r="C2706" t="s">
        <v>115</v>
      </c>
      <c r="D2706" t="s">
        <v>353</v>
      </c>
      <c r="E2706">
        <v>9</v>
      </c>
      <c r="F2706">
        <v>6</v>
      </c>
      <c r="I2706" t="s">
        <v>47</v>
      </c>
      <c r="J2706" t="s">
        <v>48</v>
      </c>
    </row>
    <row r="2707" spans="1:13" x14ac:dyDescent="0.35">
      <c r="A2707" s="6">
        <v>45540</v>
      </c>
      <c r="B2707" t="s">
        <v>1345</v>
      </c>
      <c r="C2707" t="s">
        <v>1266</v>
      </c>
      <c r="D2707" t="s">
        <v>1278</v>
      </c>
      <c r="E2707">
        <v>25</v>
      </c>
      <c r="F2707">
        <v>1</v>
      </c>
      <c r="I2707" t="s">
        <v>47</v>
      </c>
      <c r="J2707" t="s">
        <v>48</v>
      </c>
      <c r="M2707" t="s">
        <v>47</v>
      </c>
    </row>
    <row r="2708" spans="1:13" x14ac:dyDescent="0.35">
      <c r="A2708" s="6">
        <v>45540</v>
      </c>
      <c r="B2708" t="s">
        <v>1345</v>
      </c>
      <c r="C2708" t="s">
        <v>1266</v>
      </c>
      <c r="D2708" t="s">
        <v>1278</v>
      </c>
      <c r="E2708">
        <v>25</v>
      </c>
      <c r="F2708">
        <v>1</v>
      </c>
      <c r="I2708" t="s">
        <v>47</v>
      </c>
      <c r="J2708" t="s">
        <v>48</v>
      </c>
      <c r="M2708" t="s">
        <v>47</v>
      </c>
    </row>
    <row r="2709" spans="1:13" x14ac:dyDescent="0.35">
      <c r="A2709" s="6">
        <v>45540</v>
      </c>
      <c r="B2709" t="s">
        <v>1345</v>
      </c>
      <c r="C2709" t="s">
        <v>1266</v>
      </c>
      <c r="D2709" t="s">
        <v>1278</v>
      </c>
      <c r="E2709">
        <v>25</v>
      </c>
      <c r="F2709">
        <v>1</v>
      </c>
      <c r="I2709" t="s">
        <v>47</v>
      </c>
      <c r="J2709" t="s">
        <v>48</v>
      </c>
      <c r="M2709" t="s">
        <v>47</v>
      </c>
    </row>
    <row r="2710" spans="1:13" x14ac:dyDescent="0.35">
      <c r="A2710" s="6">
        <v>45540</v>
      </c>
      <c r="B2710" t="s">
        <v>1345</v>
      </c>
      <c r="C2710" t="s">
        <v>1266</v>
      </c>
      <c r="D2710" t="s">
        <v>1278</v>
      </c>
      <c r="E2710">
        <v>25</v>
      </c>
      <c r="F2710">
        <v>1</v>
      </c>
      <c r="I2710" t="s">
        <v>47</v>
      </c>
      <c r="J2710" t="s">
        <v>48</v>
      </c>
      <c r="M2710" t="s">
        <v>47</v>
      </c>
    </row>
    <row r="2711" spans="1:13" x14ac:dyDescent="0.35">
      <c r="A2711" s="6">
        <v>45558</v>
      </c>
      <c r="B2711" t="s">
        <v>1776</v>
      </c>
      <c r="C2711" t="s">
        <v>55</v>
      </c>
      <c r="D2711" t="s">
        <v>1309</v>
      </c>
      <c r="E2711">
        <v>15</v>
      </c>
      <c r="F2711">
        <v>2</v>
      </c>
      <c r="I2711" t="s">
        <v>47</v>
      </c>
      <c r="J2711" t="s">
        <v>48</v>
      </c>
    </row>
    <row r="2712" spans="1:13" x14ac:dyDescent="0.35">
      <c r="A2712" s="6">
        <v>45560</v>
      </c>
      <c r="B2712" t="s">
        <v>1651</v>
      </c>
      <c r="C2712" t="s">
        <v>55</v>
      </c>
      <c r="D2712" t="s">
        <v>1254</v>
      </c>
      <c r="E2712">
        <v>12</v>
      </c>
      <c r="F2712">
        <v>2</v>
      </c>
      <c r="I2712" t="s">
        <v>47</v>
      </c>
      <c r="J2712" t="s">
        <v>48</v>
      </c>
    </row>
    <row r="2713" spans="1:13" x14ac:dyDescent="0.35">
      <c r="A2713" s="6">
        <v>45553</v>
      </c>
      <c r="B2713" t="s">
        <v>2059</v>
      </c>
      <c r="C2713" t="s">
        <v>1266</v>
      </c>
      <c r="D2713" t="s">
        <v>573</v>
      </c>
      <c r="E2713">
        <v>5</v>
      </c>
      <c r="F2713">
        <v>2</v>
      </c>
      <c r="I2713" t="s">
        <v>47</v>
      </c>
      <c r="J2713" t="s">
        <v>48</v>
      </c>
      <c r="M2713" t="s">
        <v>47</v>
      </c>
    </row>
    <row r="2714" spans="1:13" x14ac:dyDescent="0.35">
      <c r="A2714" s="6">
        <v>45553</v>
      </c>
      <c r="B2714" t="s">
        <v>2060</v>
      </c>
      <c r="C2714" t="s">
        <v>115</v>
      </c>
      <c r="D2714" t="s">
        <v>353</v>
      </c>
      <c r="E2714">
        <v>6</v>
      </c>
      <c r="F2714">
        <v>5</v>
      </c>
      <c r="I2714" t="s">
        <v>47</v>
      </c>
    </row>
    <row r="2715" spans="1:13" x14ac:dyDescent="0.35">
      <c r="A2715" s="6">
        <v>45630</v>
      </c>
      <c r="B2715" t="s">
        <v>1110</v>
      </c>
      <c r="C2715" t="s">
        <v>64</v>
      </c>
      <c r="D2715" t="s">
        <v>564</v>
      </c>
      <c r="E2715">
        <v>14</v>
      </c>
      <c r="F2715">
        <v>4</v>
      </c>
      <c r="I2715" t="s">
        <v>47</v>
      </c>
      <c r="J2715" t="s">
        <v>48</v>
      </c>
      <c r="M2715" t="s">
        <v>47</v>
      </c>
    </row>
    <row r="2716" spans="1:13" x14ac:dyDescent="0.35">
      <c r="A2716" s="6">
        <v>45630</v>
      </c>
      <c r="B2716" t="s">
        <v>2009</v>
      </c>
      <c r="C2716" t="s">
        <v>53</v>
      </c>
      <c r="D2716">
        <v>4</v>
      </c>
      <c r="E2716">
        <v>7</v>
      </c>
      <c r="F2716">
        <v>4</v>
      </c>
      <c r="I2716" t="s">
        <v>47</v>
      </c>
      <c r="J2716" t="s">
        <v>48</v>
      </c>
    </row>
    <row r="2717" spans="1:13" x14ac:dyDescent="0.35">
      <c r="A2717" s="6">
        <v>45630</v>
      </c>
      <c r="B2717" t="s">
        <v>2061</v>
      </c>
      <c r="C2717" t="s">
        <v>64</v>
      </c>
      <c r="D2717" t="s">
        <v>585</v>
      </c>
      <c r="E2717">
        <v>12</v>
      </c>
      <c r="F2717">
        <v>3</v>
      </c>
      <c r="I2717" t="s">
        <v>47</v>
      </c>
      <c r="J2717" t="s">
        <v>48</v>
      </c>
      <c r="M2717" t="s">
        <v>47</v>
      </c>
    </row>
    <row r="2718" spans="1:13" x14ac:dyDescent="0.35">
      <c r="A2718" s="6">
        <v>45630</v>
      </c>
      <c r="B2718" t="s">
        <v>2002</v>
      </c>
      <c r="C2718" t="s">
        <v>64</v>
      </c>
      <c r="D2718" t="s">
        <v>585</v>
      </c>
      <c r="E2718">
        <v>27</v>
      </c>
      <c r="F2718">
        <v>6</v>
      </c>
      <c r="I2718" t="s">
        <v>47</v>
      </c>
      <c r="J2718" t="s">
        <v>48</v>
      </c>
      <c r="M2718" t="s">
        <v>47</v>
      </c>
    </row>
    <row r="2719" spans="1:13" x14ac:dyDescent="0.35">
      <c r="A2719" s="6">
        <v>45630</v>
      </c>
      <c r="B2719" t="s">
        <v>927</v>
      </c>
      <c r="C2719" t="s">
        <v>64</v>
      </c>
      <c r="D2719" t="s">
        <v>585</v>
      </c>
      <c r="E2719">
        <v>4</v>
      </c>
      <c r="F2719">
        <v>2</v>
      </c>
      <c r="I2719" t="s">
        <v>47</v>
      </c>
      <c r="J2719" t="s">
        <v>48</v>
      </c>
      <c r="M2719" t="s">
        <v>47</v>
      </c>
    </row>
    <row r="2720" spans="1:13" x14ac:dyDescent="0.35">
      <c r="A2720" s="6">
        <v>45631</v>
      </c>
      <c r="B2720" t="s">
        <v>213</v>
      </c>
      <c r="C2720" t="s">
        <v>121</v>
      </c>
      <c r="D2720">
        <v>1</v>
      </c>
      <c r="E2720">
        <v>16</v>
      </c>
      <c r="F2720">
        <v>2</v>
      </c>
      <c r="I2720" t="s">
        <v>47</v>
      </c>
      <c r="J2720" t="s">
        <v>48</v>
      </c>
      <c r="M2720" t="s">
        <v>47</v>
      </c>
    </row>
    <row r="2721" spans="1:13" x14ac:dyDescent="0.35">
      <c r="A2721" s="6">
        <v>45631</v>
      </c>
      <c r="B2721" t="s">
        <v>213</v>
      </c>
      <c r="C2721" t="s">
        <v>121</v>
      </c>
      <c r="D2721">
        <v>1</v>
      </c>
      <c r="E2721">
        <v>16</v>
      </c>
      <c r="F2721">
        <v>2</v>
      </c>
      <c r="I2721" t="s">
        <v>47</v>
      </c>
      <c r="J2721" t="s">
        <v>48</v>
      </c>
      <c r="M2721" t="s">
        <v>47</v>
      </c>
    </row>
    <row r="2722" spans="1:13" x14ac:dyDescent="0.35">
      <c r="A2722" s="6">
        <v>45631</v>
      </c>
      <c r="B2722" t="s">
        <v>2062</v>
      </c>
      <c r="C2722" t="s">
        <v>59</v>
      </c>
      <c r="D2722">
        <v>3</v>
      </c>
      <c r="E2722">
        <v>15</v>
      </c>
      <c r="F2722">
        <v>3</v>
      </c>
      <c r="I2722" t="s">
        <v>47</v>
      </c>
      <c r="J2722" t="s">
        <v>48</v>
      </c>
    </row>
    <row r="2723" spans="1:13" x14ac:dyDescent="0.35">
      <c r="A2723" s="6">
        <v>45631</v>
      </c>
      <c r="B2723" t="s">
        <v>1834</v>
      </c>
      <c r="C2723" t="s">
        <v>115</v>
      </c>
      <c r="D2723" t="s">
        <v>334</v>
      </c>
      <c r="E2723">
        <v>7</v>
      </c>
      <c r="F2723">
        <v>3</v>
      </c>
      <c r="I2723" t="s">
        <v>47</v>
      </c>
      <c r="J2723" t="s">
        <v>48</v>
      </c>
    </row>
    <row r="2724" spans="1:13" x14ac:dyDescent="0.35">
      <c r="A2724" s="6">
        <v>45631</v>
      </c>
      <c r="B2724" t="s">
        <v>1162</v>
      </c>
      <c r="C2724" t="s">
        <v>53</v>
      </c>
      <c r="D2724">
        <v>4</v>
      </c>
      <c r="E2724">
        <v>25</v>
      </c>
      <c r="F2724">
        <v>2</v>
      </c>
      <c r="I2724" t="s">
        <v>47</v>
      </c>
      <c r="J2724" t="s">
        <v>1802</v>
      </c>
    </row>
    <row r="2725" spans="1:13" x14ac:dyDescent="0.35">
      <c r="A2725" s="6">
        <v>45631</v>
      </c>
      <c r="B2725" t="s">
        <v>1162</v>
      </c>
      <c r="C2725" t="s">
        <v>53</v>
      </c>
      <c r="D2725">
        <v>4</v>
      </c>
      <c r="E2725">
        <v>25</v>
      </c>
      <c r="F2725">
        <v>2</v>
      </c>
      <c r="I2725" t="s">
        <v>47</v>
      </c>
      <c r="J2725" t="s">
        <v>1802</v>
      </c>
    </row>
    <row r="2726" spans="1:13" x14ac:dyDescent="0.35">
      <c r="A2726" s="6">
        <v>45631</v>
      </c>
      <c r="B2726" t="s">
        <v>1162</v>
      </c>
      <c r="C2726" t="s">
        <v>53</v>
      </c>
      <c r="D2726">
        <v>4</v>
      </c>
      <c r="E2726">
        <v>25</v>
      </c>
      <c r="F2726">
        <v>2</v>
      </c>
      <c r="I2726" t="s">
        <v>47</v>
      </c>
      <c r="J2726" t="s">
        <v>1802</v>
      </c>
    </row>
    <row r="2727" spans="1:13" x14ac:dyDescent="0.35">
      <c r="A2727" s="6">
        <v>45631</v>
      </c>
      <c r="B2727" t="s">
        <v>1162</v>
      </c>
      <c r="C2727" t="s">
        <v>53</v>
      </c>
      <c r="D2727">
        <v>4</v>
      </c>
      <c r="E2727">
        <v>25</v>
      </c>
      <c r="F2727">
        <v>2</v>
      </c>
      <c r="I2727" t="s">
        <v>47</v>
      </c>
      <c r="J2727" t="s">
        <v>1802</v>
      </c>
    </row>
    <row r="2728" spans="1:13" x14ac:dyDescent="0.35">
      <c r="A2728" s="6">
        <v>45631</v>
      </c>
      <c r="B2728" t="s">
        <v>752</v>
      </c>
      <c r="C2728" t="s">
        <v>1705</v>
      </c>
      <c r="D2728" t="s">
        <v>1220</v>
      </c>
      <c r="E2728">
        <v>25</v>
      </c>
      <c r="F2728">
        <v>4</v>
      </c>
      <c r="I2728" t="s">
        <v>47</v>
      </c>
      <c r="J2728" t="s">
        <v>48</v>
      </c>
      <c r="M2728" t="s">
        <v>47</v>
      </c>
    </row>
    <row r="2729" spans="1:13" x14ac:dyDescent="0.35">
      <c r="A2729" s="6">
        <v>45631</v>
      </c>
      <c r="B2729" t="s">
        <v>752</v>
      </c>
      <c r="C2729" t="s">
        <v>1705</v>
      </c>
      <c r="D2729" t="s">
        <v>1220</v>
      </c>
      <c r="E2729">
        <v>25</v>
      </c>
      <c r="F2729">
        <v>4</v>
      </c>
      <c r="I2729" t="s">
        <v>47</v>
      </c>
      <c r="J2729" t="s">
        <v>48</v>
      </c>
      <c r="M2729" t="s">
        <v>47</v>
      </c>
    </row>
    <row r="2730" spans="1:13" x14ac:dyDescent="0.35">
      <c r="A2730" s="6">
        <v>45631</v>
      </c>
      <c r="B2730" t="s">
        <v>2063</v>
      </c>
      <c r="C2730" t="s">
        <v>59</v>
      </c>
      <c r="D2730">
        <v>1</v>
      </c>
      <c r="E2730">
        <v>24</v>
      </c>
      <c r="F2730">
        <v>2</v>
      </c>
      <c r="I2730" t="s">
        <v>47</v>
      </c>
      <c r="J2730" t="s">
        <v>1802</v>
      </c>
    </row>
    <row r="2731" spans="1:13" x14ac:dyDescent="0.35">
      <c r="A2731" s="6">
        <v>45631</v>
      </c>
      <c r="B2731" t="s">
        <v>2063</v>
      </c>
      <c r="C2731" t="s">
        <v>59</v>
      </c>
      <c r="D2731">
        <v>1</v>
      </c>
      <c r="E2731">
        <v>24</v>
      </c>
      <c r="F2731">
        <v>2</v>
      </c>
      <c r="I2731" t="s">
        <v>47</v>
      </c>
      <c r="J2731" t="s">
        <v>1802</v>
      </c>
    </row>
    <row r="2732" spans="1:13" x14ac:dyDescent="0.35">
      <c r="A2732" s="6">
        <v>45631</v>
      </c>
      <c r="B2732" t="s">
        <v>1564</v>
      </c>
      <c r="C2732" t="s">
        <v>53</v>
      </c>
      <c r="D2732">
        <v>4</v>
      </c>
      <c r="E2732">
        <v>16</v>
      </c>
      <c r="F2732">
        <v>2</v>
      </c>
      <c r="I2732" t="s">
        <v>47</v>
      </c>
      <c r="J2732" t="s">
        <v>48</v>
      </c>
      <c r="M2732" t="s">
        <v>47</v>
      </c>
    </row>
    <row r="2733" spans="1:13" x14ac:dyDescent="0.35">
      <c r="A2733" s="6">
        <v>45631</v>
      </c>
      <c r="B2733" t="s">
        <v>1564</v>
      </c>
      <c r="C2733" t="s">
        <v>53</v>
      </c>
      <c r="D2733">
        <v>4</v>
      </c>
      <c r="E2733">
        <v>16</v>
      </c>
      <c r="F2733">
        <v>2</v>
      </c>
      <c r="I2733" t="s">
        <v>47</v>
      </c>
      <c r="J2733" t="s">
        <v>48</v>
      </c>
      <c r="M2733" t="s">
        <v>47</v>
      </c>
    </row>
    <row r="2734" spans="1:13" x14ac:dyDescent="0.35">
      <c r="A2734" s="6">
        <v>45631</v>
      </c>
      <c r="B2734" t="s">
        <v>489</v>
      </c>
      <c r="C2734" t="s">
        <v>53</v>
      </c>
      <c r="D2734">
        <v>6</v>
      </c>
      <c r="E2734">
        <v>20</v>
      </c>
      <c r="F2734">
        <v>2</v>
      </c>
      <c r="I2734" t="s">
        <v>47</v>
      </c>
      <c r="J2734" t="s">
        <v>48</v>
      </c>
      <c r="M2734" t="s">
        <v>47</v>
      </c>
    </row>
    <row r="2735" spans="1:13" x14ac:dyDescent="0.35">
      <c r="A2735" s="6">
        <v>45631</v>
      </c>
      <c r="B2735" t="s">
        <v>2064</v>
      </c>
      <c r="C2735" t="s">
        <v>115</v>
      </c>
      <c r="D2735" t="s">
        <v>311</v>
      </c>
      <c r="E2735">
        <v>14</v>
      </c>
      <c r="F2735">
        <v>4</v>
      </c>
      <c r="I2735" t="s">
        <v>47</v>
      </c>
      <c r="J2735" t="s">
        <v>48</v>
      </c>
    </row>
    <row r="2736" spans="1:13" x14ac:dyDescent="0.35">
      <c r="A2736" s="6">
        <v>45638</v>
      </c>
      <c r="B2736" t="s">
        <v>741</v>
      </c>
      <c r="C2736" t="s">
        <v>53</v>
      </c>
      <c r="D2736" t="s">
        <v>1247</v>
      </c>
      <c r="E2736">
        <v>5</v>
      </c>
      <c r="F2736">
        <v>4</v>
      </c>
      <c r="I2736" t="s">
        <v>47</v>
      </c>
      <c r="J2736" t="s">
        <v>48</v>
      </c>
    </row>
    <row r="2737" spans="1:13" x14ac:dyDescent="0.35">
      <c r="A2737" s="6">
        <v>45638</v>
      </c>
      <c r="B2737" t="s">
        <v>2065</v>
      </c>
      <c r="C2737" t="s">
        <v>53</v>
      </c>
      <c r="D2737" t="s">
        <v>1247</v>
      </c>
      <c r="E2737">
        <v>8</v>
      </c>
      <c r="F2737">
        <v>3</v>
      </c>
      <c r="I2737" t="s">
        <v>47</v>
      </c>
      <c r="J2737" t="s">
        <v>48</v>
      </c>
    </row>
    <row r="2738" spans="1:13" x14ac:dyDescent="0.35">
      <c r="A2738" s="6">
        <v>45638</v>
      </c>
      <c r="B2738" t="s">
        <v>2066</v>
      </c>
      <c r="C2738" t="s">
        <v>115</v>
      </c>
      <c r="E2738">
        <v>6</v>
      </c>
      <c r="F2738">
        <v>3</v>
      </c>
      <c r="I2738" t="s">
        <v>47</v>
      </c>
      <c r="J2738" t="s">
        <v>48</v>
      </c>
    </row>
    <row r="2739" spans="1:13" x14ac:dyDescent="0.35">
      <c r="A2739" s="6">
        <v>45630</v>
      </c>
      <c r="B2739" t="s">
        <v>367</v>
      </c>
      <c r="C2739" t="s">
        <v>55</v>
      </c>
      <c r="D2739" t="s">
        <v>1254</v>
      </c>
      <c r="E2739">
        <v>25</v>
      </c>
      <c r="F2739">
        <v>2</v>
      </c>
      <c r="I2739" t="s">
        <v>47</v>
      </c>
      <c r="J2739" t="s">
        <v>48</v>
      </c>
    </row>
    <row r="2740" spans="1:13" x14ac:dyDescent="0.35">
      <c r="A2740" s="6">
        <v>45630</v>
      </c>
      <c r="B2740" t="s">
        <v>367</v>
      </c>
      <c r="C2740" t="s">
        <v>55</v>
      </c>
      <c r="D2740" t="s">
        <v>1254</v>
      </c>
      <c r="E2740">
        <v>25</v>
      </c>
      <c r="F2740">
        <v>2</v>
      </c>
      <c r="I2740" t="s">
        <v>47</v>
      </c>
      <c r="J2740" t="s">
        <v>48</v>
      </c>
    </row>
    <row r="2741" spans="1:13" x14ac:dyDescent="0.35">
      <c r="A2741" s="6">
        <v>45632</v>
      </c>
      <c r="B2741" t="s">
        <v>347</v>
      </c>
      <c r="C2741" t="s">
        <v>115</v>
      </c>
      <c r="D2741">
        <v>9</v>
      </c>
      <c r="E2741">
        <v>23</v>
      </c>
      <c r="F2741">
        <v>2</v>
      </c>
      <c r="I2741" t="s">
        <v>47</v>
      </c>
      <c r="J2741" t="s">
        <v>705</v>
      </c>
      <c r="M2741" t="s">
        <v>47</v>
      </c>
    </row>
    <row r="2742" spans="1:13" x14ac:dyDescent="0.35">
      <c r="A2742" s="6">
        <v>45638</v>
      </c>
      <c r="B2742" t="s">
        <v>1144</v>
      </c>
      <c r="C2742" t="s">
        <v>55</v>
      </c>
      <c r="D2742" t="s">
        <v>392</v>
      </c>
      <c r="E2742">
        <v>18</v>
      </c>
      <c r="F2742">
        <v>2</v>
      </c>
      <c r="I2742" t="s">
        <v>47</v>
      </c>
      <c r="J2742" t="s">
        <v>48</v>
      </c>
    </row>
    <row r="2743" spans="1:13" x14ac:dyDescent="0.35">
      <c r="A2743" s="6">
        <v>45638</v>
      </c>
      <c r="B2743" t="s">
        <v>2067</v>
      </c>
      <c r="C2743" t="s">
        <v>55</v>
      </c>
      <c r="D2743" t="s">
        <v>158</v>
      </c>
      <c r="E2743">
        <v>3</v>
      </c>
      <c r="F2743">
        <v>2</v>
      </c>
      <c r="I2743" t="s">
        <v>47</v>
      </c>
      <c r="J2743" t="s">
        <v>48</v>
      </c>
    </row>
    <row r="2744" spans="1:13" x14ac:dyDescent="0.35">
      <c r="A2744" s="6">
        <v>45638</v>
      </c>
      <c r="B2744" t="s">
        <v>154</v>
      </c>
      <c r="C2744" t="s">
        <v>115</v>
      </c>
      <c r="D2744" t="s">
        <v>353</v>
      </c>
      <c r="E2744">
        <v>8</v>
      </c>
      <c r="F2744">
        <v>2</v>
      </c>
      <c r="I2744" t="s">
        <v>47</v>
      </c>
      <c r="J2744" t="s">
        <v>48</v>
      </c>
      <c r="M2744" t="s">
        <v>47</v>
      </c>
    </row>
    <row r="2745" spans="1:13" x14ac:dyDescent="0.35">
      <c r="A2745" s="6">
        <v>45638</v>
      </c>
      <c r="B2745" t="s">
        <v>1935</v>
      </c>
      <c r="C2745" t="s">
        <v>59</v>
      </c>
      <c r="D2745" t="s">
        <v>272</v>
      </c>
      <c r="E2745">
        <v>6</v>
      </c>
      <c r="F2745">
        <v>4</v>
      </c>
      <c r="I2745" t="s">
        <v>47</v>
      </c>
      <c r="J2745" t="s">
        <v>48</v>
      </c>
    </row>
    <row r="2746" spans="1:13" x14ac:dyDescent="0.35">
      <c r="A2746" s="6">
        <v>45638</v>
      </c>
      <c r="B2746" t="s">
        <v>1073</v>
      </c>
      <c r="C2746" t="s">
        <v>115</v>
      </c>
      <c r="D2746" t="s">
        <v>129</v>
      </c>
      <c r="E2746">
        <v>7</v>
      </c>
      <c r="F2746">
        <v>3</v>
      </c>
      <c r="I2746" t="s">
        <v>47</v>
      </c>
      <c r="J2746" t="s">
        <v>48</v>
      </c>
      <c r="M2746" t="s">
        <v>47</v>
      </c>
    </row>
    <row r="2747" spans="1:13" x14ac:dyDescent="0.35">
      <c r="A2747" s="6">
        <v>45638</v>
      </c>
      <c r="B2747" t="s">
        <v>1094</v>
      </c>
      <c r="C2747" t="s">
        <v>115</v>
      </c>
      <c r="D2747">
        <v>10</v>
      </c>
      <c r="E2747">
        <v>5</v>
      </c>
      <c r="F2747">
        <v>2</v>
      </c>
      <c r="I2747" t="s">
        <v>47</v>
      </c>
      <c r="J2747" t="s">
        <v>48</v>
      </c>
    </row>
    <row r="2748" spans="1:13" x14ac:dyDescent="0.35">
      <c r="A2748" s="6">
        <v>45624</v>
      </c>
      <c r="B2748" t="s">
        <v>415</v>
      </c>
      <c r="C2748" t="s">
        <v>64</v>
      </c>
      <c r="D2748" t="s">
        <v>585</v>
      </c>
      <c r="E2748">
        <v>6</v>
      </c>
      <c r="F2748">
        <v>4</v>
      </c>
      <c r="I2748" t="s">
        <v>47</v>
      </c>
      <c r="J2748" t="s">
        <v>48</v>
      </c>
      <c r="M2748" t="s">
        <v>47</v>
      </c>
    </row>
    <row r="2749" spans="1:13" x14ac:dyDescent="0.35">
      <c r="A2749" s="6">
        <v>45624</v>
      </c>
      <c r="B2749" t="s">
        <v>2068</v>
      </c>
      <c r="C2749" t="s">
        <v>64</v>
      </c>
      <c r="D2749" t="s">
        <v>585</v>
      </c>
      <c r="E2749">
        <v>18</v>
      </c>
      <c r="F2749">
        <v>5</v>
      </c>
      <c r="I2749" t="s">
        <v>47</v>
      </c>
      <c r="J2749" t="s">
        <v>48</v>
      </c>
    </row>
    <row r="2750" spans="1:13" x14ac:dyDescent="0.35">
      <c r="A2750" s="6">
        <v>45624</v>
      </c>
      <c r="B2750" t="s">
        <v>862</v>
      </c>
      <c r="C2750" t="s">
        <v>64</v>
      </c>
      <c r="D2750" t="s">
        <v>564</v>
      </c>
      <c r="E2750">
        <v>3</v>
      </c>
      <c r="F2750">
        <v>2</v>
      </c>
      <c r="I2750" t="s">
        <v>47</v>
      </c>
      <c r="J2750" t="s">
        <v>48</v>
      </c>
      <c r="M2750" t="s">
        <v>47</v>
      </c>
    </row>
    <row r="2751" spans="1:13" x14ac:dyDescent="0.35">
      <c r="A2751" s="6">
        <v>45624</v>
      </c>
      <c r="B2751" t="s">
        <v>2069</v>
      </c>
      <c r="C2751" t="s">
        <v>64</v>
      </c>
      <c r="D2751" t="s">
        <v>585</v>
      </c>
      <c r="E2751">
        <v>14</v>
      </c>
      <c r="F2751">
        <v>3</v>
      </c>
      <c r="I2751" t="s">
        <v>47</v>
      </c>
      <c r="J2751" t="s">
        <v>48</v>
      </c>
      <c r="M2751" t="s">
        <v>47</v>
      </c>
    </row>
    <row r="2752" spans="1:13" x14ac:dyDescent="0.35">
      <c r="A2752" s="6">
        <v>45624</v>
      </c>
      <c r="B2752" t="s">
        <v>1111</v>
      </c>
      <c r="C2752" t="s">
        <v>64</v>
      </c>
      <c r="D2752" t="s">
        <v>585</v>
      </c>
      <c r="E2752">
        <v>9</v>
      </c>
      <c r="F2752">
        <v>3</v>
      </c>
      <c r="I2752" t="s">
        <v>47</v>
      </c>
      <c r="J2752" t="s">
        <v>48</v>
      </c>
      <c r="M2752" t="s">
        <v>47</v>
      </c>
    </row>
    <row r="2753" spans="1:13" x14ac:dyDescent="0.35">
      <c r="A2753" s="6">
        <v>45623</v>
      </c>
      <c r="B2753" t="s">
        <v>1793</v>
      </c>
      <c r="C2753" t="s">
        <v>55</v>
      </c>
      <c r="D2753" t="s">
        <v>1261</v>
      </c>
      <c r="E2753">
        <v>20</v>
      </c>
      <c r="F2753">
        <v>1</v>
      </c>
      <c r="I2753" t="s">
        <v>47</v>
      </c>
      <c r="J2753" t="s">
        <v>48</v>
      </c>
      <c r="M2753" t="s">
        <v>47</v>
      </c>
    </row>
    <row r="2754" spans="1:13" x14ac:dyDescent="0.35">
      <c r="A2754" s="6">
        <v>45625</v>
      </c>
      <c r="B2754" t="s">
        <v>2070</v>
      </c>
      <c r="C2754" t="s">
        <v>115</v>
      </c>
      <c r="D2754">
        <v>9</v>
      </c>
      <c r="E2754">
        <v>4</v>
      </c>
      <c r="F2754">
        <v>2</v>
      </c>
      <c r="I2754" t="s">
        <v>47</v>
      </c>
      <c r="J2754" t="s">
        <v>48</v>
      </c>
    </row>
    <row r="2755" spans="1:13" x14ac:dyDescent="0.35">
      <c r="A2755" s="6">
        <v>45624</v>
      </c>
      <c r="B2755" t="s">
        <v>2071</v>
      </c>
      <c r="C2755" t="s">
        <v>115</v>
      </c>
      <c r="D2755" t="s">
        <v>334</v>
      </c>
      <c r="E2755">
        <v>5</v>
      </c>
      <c r="F2755">
        <v>2</v>
      </c>
      <c r="I2755" t="s">
        <v>47</v>
      </c>
      <c r="J2755" t="s">
        <v>48</v>
      </c>
    </row>
    <row r="2756" spans="1:13" x14ac:dyDescent="0.35">
      <c r="A2756" s="6">
        <v>45624</v>
      </c>
      <c r="B2756" t="s">
        <v>1449</v>
      </c>
      <c r="C2756" t="s">
        <v>115</v>
      </c>
      <c r="D2756">
        <v>7</v>
      </c>
      <c r="E2756">
        <v>23</v>
      </c>
      <c r="F2756">
        <v>1</v>
      </c>
      <c r="I2756" t="s">
        <v>47</v>
      </c>
      <c r="J2756" t="s">
        <v>48</v>
      </c>
    </row>
    <row r="2757" spans="1:13" x14ac:dyDescent="0.35">
      <c r="A2757" s="6">
        <v>45545</v>
      </c>
      <c r="B2757" t="s">
        <v>1241</v>
      </c>
      <c r="C2757" t="s">
        <v>55</v>
      </c>
      <c r="D2757" t="s">
        <v>978</v>
      </c>
      <c r="E2757">
        <v>30</v>
      </c>
      <c r="F2757">
        <v>1</v>
      </c>
      <c r="H2757" t="s">
        <v>47</v>
      </c>
      <c r="M2757" t="s">
        <v>47</v>
      </c>
    </row>
    <row r="2758" spans="1:13" x14ac:dyDescent="0.35">
      <c r="A2758" s="6">
        <v>45544</v>
      </c>
      <c r="B2758" t="s">
        <v>2072</v>
      </c>
      <c r="C2758" t="s">
        <v>55</v>
      </c>
      <c r="D2758" t="s">
        <v>1254</v>
      </c>
      <c r="E2758">
        <v>24</v>
      </c>
      <c r="F2758">
        <v>2</v>
      </c>
      <c r="I2758" t="s">
        <v>47</v>
      </c>
      <c r="J2758" t="s">
        <v>48</v>
      </c>
    </row>
    <row r="2759" spans="1:13" x14ac:dyDescent="0.35">
      <c r="A2759" s="6">
        <v>45544</v>
      </c>
      <c r="B2759" t="s">
        <v>1259</v>
      </c>
      <c r="C2759" t="s">
        <v>225</v>
      </c>
      <c r="D2759" t="s">
        <v>563</v>
      </c>
      <c r="E2759">
        <v>3</v>
      </c>
      <c r="F2759">
        <v>2</v>
      </c>
      <c r="I2759" t="s">
        <v>47</v>
      </c>
      <c r="J2759" t="s">
        <v>48</v>
      </c>
    </row>
    <row r="2760" spans="1:13" x14ac:dyDescent="0.35">
      <c r="A2760" s="6">
        <v>45544</v>
      </c>
      <c r="B2760" t="s">
        <v>1277</v>
      </c>
      <c r="C2760" t="s">
        <v>1266</v>
      </c>
      <c r="E2760">
        <v>28</v>
      </c>
      <c r="F2760">
        <v>2</v>
      </c>
      <c r="H2760" t="s">
        <v>47</v>
      </c>
    </row>
    <row r="2761" spans="1:13" x14ac:dyDescent="0.35">
      <c r="A2761" s="6">
        <v>45550</v>
      </c>
      <c r="B2761" t="s">
        <v>2073</v>
      </c>
      <c r="C2761" t="s">
        <v>55</v>
      </c>
      <c r="D2761" t="s">
        <v>1254</v>
      </c>
      <c r="E2761">
        <v>20</v>
      </c>
      <c r="F2761">
        <v>2</v>
      </c>
      <c r="I2761" t="s">
        <v>47</v>
      </c>
      <c r="J2761" t="s">
        <v>48</v>
      </c>
    </row>
    <row r="2762" spans="1:13" x14ac:dyDescent="0.35">
      <c r="A2762" s="6">
        <v>45574</v>
      </c>
      <c r="B2762" t="s">
        <v>125</v>
      </c>
      <c r="C2762" t="s">
        <v>55</v>
      </c>
      <c r="D2762" t="s">
        <v>158</v>
      </c>
      <c r="E2762">
        <v>3</v>
      </c>
      <c r="F2762">
        <v>2</v>
      </c>
      <c r="I2762" t="s">
        <v>47</v>
      </c>
      <c r="J2762" t="s">
        <v>48</v>
      </c>
      <c r="M2762" t="s">
        <v>47</v>
      </c>
    </row>
    <row r="2763" spans="1:13" x14ac:dyDescent="0.35">
      <c r="A2763" s="6">
        <v>45574</v>
      </c>
      <c r="B2763" t="s">
        <v>259</v>
      </c>
      <c r="C2763" t="s">
        <v>53</v>
      </c>
      <c r="D2763">
        <v>4</v>
      </c>
      <c r="E2763">
        <v>22</v>
      </c>
      <c r="F2763">
        <v>2</v>
      </c>
      <c r="I2763" t="s">
        <v>47</v>
      </c>
      <c r="M2763" t="s">
        <v>47</v>
      </c>
    </row>
    <row r="2764" spans="1:13" x14ac:dyDescent="0.35">
      <c r="A2764" s="6">
        <v>45567</v>
      </c>
      <c r="B2764" t="s">
        <v>2074</v>
      </c>
      <c r="C2764" t="s">
        <v>53</v>
      </c>
      <c r="D2764">
        <v>4</v>
      </c>
      <c r="E2764">
        <v>18</v>
      </c>
      <c r="F2764">
        <v>2</v>
      </c>
      <c r="I2764" t="s">
        <v>47</v>
      </c>
      <c r="J2764" t="s">
        <v>48</v>
      </c>
    </row>
    <row r="2765" spans="1:13" x14ac:dyDescent="0.35">
      <c r="A2765" s="6">
        <v>45567</v>
      </c>
      <c r="B2765" t="s">
        <v>2074</v>
      </c>
      <c r="C2765" t="s">
        <v>53</v>
      </c>
      <c r="D2765">
        <v>4</v>
      </c>
      <c r="E2765">
        <v>18</v>
      </c>
      <c r="F2765">
        <v>2</v>
      </c>
      <c r="I2765" t="s">
        <v>47</v>
      </c>
      <c r="J2765" t="s">
        <v>48</v>
      </c>
    </row>
    <row r="2766" spans="1:13" x14ac:dyDescent="0.35">
      <c r="A2766" s="6">
        <v>45546</v>
      </c>
      <c r="B2766" t="s">
        <v>1793</v>
      </c>
      <c r="C2766" t="s">
        <v>55</v>
      </c>
      <c r="D2766" t="s">
        <v>1262</v>
      </c>
      <c r="E2766">
        <v>18</v>
      </c>
      <c r="F2766">
        <v>2</v>
      </c>
      <c r="I2766" t="s">
        <v>47</v>
      </c>
      <c r="J2766" t="s">
        <v>48</v>
      </c>
      <c r="M2766" t="s">
        <v>47</v>
      </c>
    </row>
    <row r="2767" spans="1:13" x14ac:dyDescent="0.35">
      <c r="A2767" s="6">
        <v>45546</v>
      </c>
      <c r="B2767" t="s">
        <v>2072</v>
      </c>
      <c r="C2767" t="s">
        <v>55</v>
      </c>
      <c r="D2767" t="s">
        <v>1254</v>
      </c>
      <c r="E2767">
        <v>27</v>
      </c>
      <c r="F2767">
        <v>2</v>
      </c>
      <c r="I2767" t="s">
        <v>47</v>
      </c>
      <c r="J2767" t="s">
        <v>48</v>
      </c>
    </row>
    <row r="2768" spans="1:13" x14ac:dyDescent="0.35">
      <c r="A2768" s="6">
        <v>45546</v>
      </c>
      <c r="B2768" t="s">
        <v>357</v>
      </c>
      <c r="C2768" t="s">
        <v>55</v>
      </c>
      <c r="D2768" t="s">
        <v>1254</v>
      </c>
      <c r="E2768">
        <v>7</v>
      </c>
      <c r="F2768">
        <v>1</v>
      </c>
      <c r="I2768" t="s">
        <v>47</v>
      </c>
      <c r="J2768" t="s">
        <v>48</v>
      </c>
      <c r="M2768" t="s">
        <v>47</v>
      </c>
    </row>
    <row r="2769" spans="1:13" x14ac:dyDescent="0.35">
      <c r="A2769" s="6">
        <v>45546</v>
      </c>
      <c r="B2769" t="s">
        <v>2075</v>
      </c>
      <c r="C2769" t="s">
        <v>115</v>
      </c>
      <c r="D2769">
        <v>7</v>
      </c>
      <c r="E2769">
        <v>29</v>
      </c>
      <c r="F2769">
        <v>4</v>
      </c>
      <c r="I2769" t="s">
        <v>47</v>
      </c>
      <c r="J2769" t="s">
        <v>48</v>
      </c>
    </row>
    <row r="2770" spans="1:13" x14ac:dyDescent="0.35">
      <c r="A2770" s="6">
        <v>45546</v>
      </c>
      <c r="B2770" t="s">
        <v>2076</v>
      </c>
      <c r="C2770" t="s">
        <v>53</v>
      </c>
      <c r="D2770">
        <v>6</v>
      </c>
      <c r="E2770">
        <v>13</v>
      </c>
      <c r="F2770">
        <v>2</v>
      </c>
      <c r="I2770" t="s">
        <v>47</v>
      </c>
      <c r="J2770" t="s">
        <v>48</v>
      </c>
    </row>
    <row r="2771" spans="1:13" x14ac:dyDescent="0.35">
      <c r="A2771" s="6">
        <v>45546</v>
      </c>
      <c r="B2771" t="s">
        <v>2077</v>
      </c>
      <c r="C2771" t="s">
        <v>115</v>
      </c>
      <c r="D2771">
        <v>7</v>
      </c>
      <c r="E2771">
        <v>19</v>
      </c>
      <c r="F2771">
        <v>2</v>
      </c>
      <c r="I2771" t="s">
        <v>47</v>
      </c>
      <c r="J2771" t="s">
        <v>705</v>
      </c>
    </row>
    <row r="2772" spans="1:13" x14ac:dyDescent="0.35">
      <c r="A2772" s="6">
        <v>45546</v>
      </c>
      <c r="B2772" t="s">
        <v>2077</v>
      </c>
      <c r="C2772" t="s">
        <v>115</v>
      </c>
      <c r="D2772">
        <v>7</v>
      </c>
      <c r="E2772">
        <v>19</v>
      </c>
      <c r="F2772">
        <v>2</v>
      </c>
      <c r="I2772" t="s">
        <v>47</v>
      </c>
      <c r="J2772" t="s">
        <v>705</v>
      </c>
    </row>
    <row r="2773" spans="1:13" x14ac:dyDescent="0.35">
      <c r="A2773" s="6">
        <v>45546</v>
      </c>
      <c r="B2773" t="s">
        <v>1646</v>
      </c>
      <c r="C2773" t="s">
        <v>115</v>
      </c>
      <c r="D2773">
        <v>9</v>
      </c>
      <c r="E2773">
        <v>17</v>
      </c>
      <c r="F2773">
        <v>2</v>
      </c>
      <c r="I2773" t="s">
        <v>47</v>
      </c>
      <c r="J2773" t="s">
        <v>48</v>
      </c>
    </row>
    <row r="2774" spans="1:13" x14ac:dyDescent="0.35">
      <c r="A2774" s="6">
        <v>45546</v>
      </c>
      <c r="B2774" t="s">
        <v>54</v>
      </c>
      <c r="C2774" t="s">
        <v>55</v>
      </c>
      <c r="D2774" t="s">
        <v>1254</v>
      </c>
      <c r="E2774">
        <v>20</v>
      </c>
      <c r="F2774">
        <v>3</v>
      </c>
      <c r="I2774" t="s">
        <v>47</v>
      </c>
      <c r="J2774" t="s">
        <v>48</v>
      </c>
      <c r="M2774" t="s">
        <v>47</v>
      </c>
    </row>
    <row r="2775" spans="1:13" x14ac:dyDescent="0.35">
      <c r="A2775" s="6">
        <v>45546</v>
      </c>
      <c r="B2775" t="s">
        <v>61</v>
      </c>
      <c r="C2775" t="s">
        <v>55</v>
      </c>
      <c r="D2775" t="s">
        <v>1254</v>
      </c>
      <c r="E2775">
        <v>30</v>
      </c>
      <c r="F2775">
        <v>2</v>
      </c>
      <c r="I2775" t="s">
        <v>47</v>
      </c>
      <c r="J2775" t="s">
        <v>48</v>
      </c>
      <c r="M2775" t="s">
        <v>47</v>
      </c>
    </row>
    <row r="2776" spans="1:13" x14ac:dyDescent="0.35">
      <c r="A2776" s="6">
        <v>45546</v>
      </c>
      <c r="B2776" t="s">
        <v>61</v>
      </c>
      <c r="C2776" t="s">
        <v>55</v>
      </c>
      <c r="D2776" t="s">
        <v>1254</v>
      </c>
      <c r="E2776">
        <v>30</v>
      </c>
      <c r="F2776">
        <v>2</v>
      </c>
      <c r="I2776" t="s">
        <v>47</v>
      </c>
      <c r="J2776" t="s">
        <v>48</v>
      </c>
      <c r="M2776" t="s">
        <v>47</v>
      </c>
    </row>
    <row r="2777" spans="1:13" x14ac:dyDescent="0.35">
      <c r="A2777" s="6">
        <v>45546</v>
      </c>
      <c r="B2777" t="s">
        <v>2078</v>
      </c>
      <c r="C2777" t="s">
        <v>1266</v>
      </c>
      <c r="D2777" t="s">
        <v>1486</v>
      </c>
      <c r="E2777">
        <v>19</v>
      </c>
      <c r="F2777">
        <v>2</v>
      </c>
      <c r="I2777" t="s">
        <v>47</v>
      </c>
      <c r="J2777" t="s">
        <v>48</v>
      </c>
    </row>
    <row r="2778" spans="1:13" x14ac:dyDescent="0.35">
      <c r="A2778" s="6">
        <v>45546</v>
      </c>
      <c r="B2778" t="s">
        <v>2078</v>
      </c>
      <c r="C2778" t="s">
        <v>1266</v>
      </c>
      <c r="D2778" t="s">
        <v>1486</v>
      </c>
      <c r="E2778">
        <v>19</v>
      </c>
      <c r="F2778">
        <v>2</v>
      </c>
      <c r="I2778" t="s">
        <v>47</v>
      </c>
      <c r="J2778" t="s">
        <v>48</v>
      </c>
    </row>
    <row r="2779" spans="1:13" x14ac:dyDescent="0.35">
      <c r="A2779" s="6">
        <v>45575</v>
      </c>
      <c r="B2779" t="s">
        <v>1808</v>
      </c>
      <c r="C2779" t="s">
        <v>115</v>
      </c>
      <c r="D2779">
        <v>7</v>
      </c>
      <c r="E2779">
        <v>30</v>
      </c>
      <c r="F2779">
        <v>2</v>
      </c>
      <c r="I2779" t="s">
        <v>47</v>
      </c>
      <c r="J2779" t="s">
        <v>48</v>
      </c>
    </row>
    <row r="2780" spans="1:13" x14ac:dyDescent="0.35">
      <c r="A2780" s="6">
        <v>45575</v>
      </c>
      <c r="B2780" t="s">
        <v>857</v>
      </c>
      <c r="C2780" t="s">
        <v>55</v>
      </c>
      <c r="D2780" t="s">
        <v>62</v>
      </c>
      <c r="E2780">
        <v>22</v>
      </c>
      <c r="F2780">
        <v>2</v>
      </c>
      <c r="I2780" t="s">
        <v>47</v>
      </c>
      <c r="J2780" t="s">
        <v>48</v>
      </c>
    </row>
    <row r="2781" spans="1:13" x14ac:dyDescent="0.35">
      <c r="A2781" s="6">
        <v>45575</v>
      </c>
      <c r="B2781" t="s">
        <v>857</v>
      </c>
      <c r="C2781" t="s">
        <v>55</v>
      </c>
      <c r="D2781" t="s">
        <v>62</v>
      </c>
      <c r="E2781">
        <v>22</v>
      </c>
      <c r="F2781">
        <v>2</v>
      </c>
      <c r="I2781" t="s">
        <v>47</v>
      </c>
      <c r="J2781" t="s">
        <v>48</v>
      </c>
    </row>
    <row r="2782" spans="1:13" x14ac:dyDescent="0.35">
      <c r="A2782" s="6">
        <v>45575</v>
      </c>
      <c r="B2782" t="s">
        <v>736</v>
      </c>
      <c r="C2782" t="s">
        <v>115</v>
      </c>
      <c r="D2782">
        <v>7</v>
      </c>
      <c r="E2782">
        <v>16</v>
      </c>
      <c r="F2782">
        <v>2</v>
      </c>
      <c r="I2782" t="s">
        <v>47</v>
      </c>
      <c r="J2782" t="s">
        <v>48</v>
      </c>
    </row>
    <row r="2783" spans="1:13" x14ac:dyDescent="0.35">
      <c r="A2783" s="6">
        <v>45575</v>
      </c>
      <c r="B2783" t="s">
        <v>1653</v>
      </c>
      <c r="C2783" t="s">
        <v>115</v>
      </c>
      <c r="D2783" t="s">
        <v>311</v>
      </c>
      <c r="E2783">
        <v>8</v>
      </c>
      <c r="F2783">
        <v>4</v>
      </c>
      <c r="I2783" t="s">
        <v>47</v>
      </c>
      <c r="J2783" t="s">
        <v>48</v>
      </c>
    </row>
    <row r="2784" spans="1:13" x14ac:dyDescent="0.35">
      <c r="A2784" s="6">
        <v>45575</v>
      </c>
      <c r="B2784" t="s">
        <v>2039</v>
      </c>
      <c r="C2784" t="s">
        <v>115</v>
      </c>
      <c r="D2784">
        <v>8</v>
      </c>
      <c r="E2784">
        <v>20</v>
      </c>
      <c r="F2784">
        <v>2</v>
      </c>
      <c r="I2784" t="s">
        <v>47</v>
      </c>
      <c r="J2784" t="s">
        <v>48</v>
      </c>
    </row>
    <row r="2785" spans="1:13" x14ac:dyDescent="0.35">
      <c r="A2785" s="6">
        <v>45574</v>
      </c>
      <c r="B2785" t="s">
        <v>857</v>
      </c>
      <c r="C2785" t="s">
        <v>55</v>
      </c>
      <c r="D2785" t="s">
        <v>62</v>
      </c>
      <c r="E2785">
        <v>18</v>
      </c>
      <c r="F2785">
        <v>1</v>
      </c>
      <c r="I2785" t="s">
        <v>47</v>
      </c>
      <c r="J2785" t="s">
        <v>481</v>
      </c>
    </row>
    <row r="2786" spans="1:13" x14ac:dyDescent="0.35">
      <c r="A2786" s="6">
        <v>45568</v>
      </c>
      <c r="B2786" t="s">
        <v>374</v>
      </c>
      <c r="C2786" t="s">
        <v>59</v>
      </c>
      <c r="D2786">
        <v>3</v>
      </c>
      <c r="E2786">
        <v>8</v>
      </c>
      <c r="F2786">
        <v>3</v>
      </c>
      <c r="I2786" t="s">
        <v>47</v>
      </c>
      <c r="M2786" t="s">
        <v>47</v>
      </c>
    </row>
    <row r="2787" spans="1:13" x14ac:dyDescent="0.35">
      <c r="A2787" s="6">
        <v>45568</v>
      </c>
      <c r="B2787" t="s">
        <v>857</v>
      </c>
      <c r="C2787" t="s">
        <v>55</v>
      </c>
      <c r="D2787" t="s">
        <v>1254</v>
      </c>
      <c r="E2787">
        <v>22</v>
      </c>
      <c r="F2787">
        <v>2</v>
      </c>
      <c r="I2787" t="s">
        <v>47</v>
      </c>
      <c r="J2787" t="s">
        <v>48</v>
      </c>
    </row>
    <row r="2788" spans="1:13" x14ac:dyDescent="0.35">
      <c r="A2788" s="6">
        <v>45568</v>
      </c>
      <c r="B2788" t="s">
        <v>857</v>
      </c>
      <c r="C2788" t="s">
        <v>55</v>
      </c>
      <c r="D2788" t="s">
        <v>1254</v>
      </c>
      <c r="E2788">
        <v>22</v>
      </c>
      <c r="F2788">
        <v>2</v>
      </c>
      <c r="I2788" t="s">
        <v>47</v>
      </c>
      <c r="J2788" t="s">
        <v>48</v>
      </c>
    </row>
    <row r="2789" spans="1:13" x14ac:dyDescent="0.35">
      <c r="A2789" s="6">
        <v>45568</v>
      </c>
      <c r="B2789" t="s">
        <v>2079</v>
      </c>
      <c r="C2789" t="s">
        <v>1266</v>
      </c>
      <c r="D2789" t="s">
        <v>1486</v>
      </c>
      <c r="E2789">
        <v>21</v>
      </c>
      <c r="F2789">
        <v>3</v>
      </c>
      <c r="I2789" t="s">
        <v>47</v>
      </c>
      <c r="J2789" t="s">
        <v>48</v>
      </c>
    </row>
    <row r="2790" spans="1:13" x14ac:dyDescent="0.35">
      <c r="A2790" s="6">
        <v>45568</v>
      </c>
      <c r="B2790" t="s">
        <v>2080</v>
      </c>
      <c r="C2790" t="s">
        <v>55</v>
      </c>
      <c r="D2790" t="s">
        <v>930</v>
      </c>
      <c r="E2790">
        <v>18</v>
      </c>
      <c r="F2790">
        <v>2</v>
      </c>
      <c r="I2790" t="s">
        <v>47</v>
      </c>
      <c r="J2790" t="s">
        <v>48</v>
      </c>
      <c r="M2790" t="s">
        <v>47</v>
      </c>
    </row>
    <row r="2791" spans="1:13" x14ac:dyDescent="0.35">
      <c r="A2791" s="6">
        <v>45568</v>
      </c>
      <c r="B2791" t="s">
        <v>298</v>
      </c>
      <c r="C2791" t="s">
        <v>55</v>
      </c>
      <c r="D2791" t="s">
        <v>1254</v>
      </c>
      <c r="E2791">
        <v>30</v>
      </c>
      <c r="F2791">
        <v>2</v>
      </c>
      <c r="I2791" t="s">
        <v>47</v>
      </c>
      <c r="J2791" t="s">
        <v>48</v>
      </c>
      <c r="M2791" t="s">
        <v>47</v>
      </c>
    </row>
    <row r="2792" spans="1:13" x14ac:dyDescent="0.35">
      <c r="A2792" s="6">
        <v>45568</v>
      </c>
      <c r="B2792" t="s">
        <v>298</v>
      </c>
      <c r="C2792" t="s">
        <v>55</v>
      </c>
      <c r="D2792" t="s">
        <v>1254</v>
      </c>
      <c r="E2792">
        <v>30</v>
      </c>
      <c r="F2792">
        <v>2</v>
      </c>
      <c r="I2792" t="s">
        <v>47</v>
      </c>
      <c r="J2792" t="s">
        <v>48</v>
      </c>
      <c r="M2792" t="s">
        <v>47</v>
      </c>
    </row>
    <row r="2793" spans="1:13" x14ac:dyDescent="0.35">
      <c r="A2793" s="6">
        <v>45568</v>
      </c>
      <c r="B2793" t="s">
        <v>2081</v>
      </c>
      <c r="C2793" t="s">
        <v>74</v>
      </c>
      <c r="D2793">
        <v>10</v>
      </c>
      <c r="E2793">
        <v>21</v>
      </c>
      <c r="F2793">
        <v>2</v>
      </c>
      <c r="I2793" t="s">
        <v>47</v>
      </c>
      <c r="J2793" t="s">
        <v>48</v>
      </c>
    </row>
    <row r="2794" spans="1:13" x14ac:dyDescent="0.35">
      <c r="A2794" s="6">
        <v>45568</v>
      </c>
      <c r="B2794" t="s">
        <v>2081</v>
      </c>
      <c r="C2794" t="s">
        <v>74</v>
      </c>
      <c r="D2794">
        <v>10</v>
      </c>
      <c r="E2794">
        <v>21</v>
      </c>
      <c r="F2794">
        <v>2</v>
      </c>
      <c r="I2794" t="s">
        <v>47</v>
      </c>
      <c r="J2794" t="s">
        <v>48</v>
      </c>
    </row>
    <row r="2795" spans="1:13" x14ac:dyDescent="0.35">
      <c r="A2795" s="6">
        <v>45575</v>
      </c>
      <c r="B2795" t="s">
        <v>259</v>
      </c>
      <c r="C2795" t="s">
        <v>115</v>
      </c>
      <c r="D2795">
        <v>9</v>
      </c>
      <c r="E2795">
        <v>24</v>
      </c>
      <c r="F2795">
        <v>2</v>
      </c>
      <c r="I2795" t="s">
        <v>47</v>
      </c>
      <c r="J2795" t="s">
        <v>48</v>
      </c>
      <c r="M2795" t="s">
        <v>47</v>
      </c>
    </row>
    <row r="2796" spans="1:13" x14ac:dyDescent="0.35">
      <c r="A2796" s="6">
        <v>45574</v>
      </c>
      <c r="B2796" t="s">
        <v>857</v>
      </c>
      <c r="C2796" t="s">
        <v>55</v>
      </c>
      <c r="D2796" t="s">
        <v>1435</v>
      </c>
      <c r="E2796">
        <v>26</v>
      </c>
      <c r="F2796">
        <v>2</v>
      </c>
      <c r="I2796" t="s">
        <v>47</v>
      </c>
      <c r="J2796" t="s">
        <v>48</v>
      </c>
    </row>
    <row r="2797" spans="1:13" x14ac:dyDescent="0.35">
      <c r="A2797" s="6">
        <v>45572</v>
      </c>
      <c r="B2797" t="s">
        <v>2045</v>
      </c>
      <c r="C2797" t="s">
        <v>53</v>
      </c>
      <c r="D2797">
        <v>5</v>
      </c>
      <c r="E2797">
        <v>1</v>
      </c>
      <c r="F2797">
        <v>2</v>
      </c>
      <c r="I2797" t="s">
        <v>47</v>
      </c>
      <c r="J2797" t="s">
        <v>48</v>
      </c>
    </row>
    <row r="2798" spans="1:13" x14ac:dyDescent="0.35">
      <c r="A2798" s="6">
        <v>45563</v>
      </c>
      <c r="B2798" t="s">
        <v>2082</v>
      </c>
      <c r="C2798" t="s">
        <v>1266</v>
      </c>
      <c r="D2798" t="s">
        <v>1486</v>
      </c>
      <c r="E2798">
        <v>125</v>
      </c>
      <c r="F2798">
        <v>2</v>
      </c>
      <c r="I2798" t="s">
        <v>47</v>
      </c>
      <c r="J2798" t="s">
        <v>48</v>
      </c>
    </row>
    <row r="2799" spans="1:13" x14ac:dyDescent="0.35">
      <c r="A2799" s="6">
        <v>45557</v>
      </c>
      <c r="B2799" t="s">
        <v>1653</v>
      </c>
      <c r="C2799" t="s">
        <v>115</v>
      </c>
      <c r="E2799">
        <v>7</v>
      </c>
      <c r="F2799">
        <v>3</v>
      </c>
      <c r="I2799" t="s">
        <v>47</v>
      </c>
      <c r="J2799" t="s">
        <v>48</v>
      </c>
    </row>
    <row r="2800" spans="1:13" x14ac:dyDescent="0.35">
      <c r="A2800" s="6">
        <v>45562</v>
      </c>
      <c r="B2800" t="s">
        <v>1284</v>
      </c>
      <c r="C2800" t="s">
        <v>115</v>
      </c>
      <c r="D2800">
        <v>10</v>
      </c>
      <c r="E2800">
        <v>25</v>
      </c>
      <c r="F2800">
        <v>1</v>
      </c>
      <c r="I2800" t="s">
        <v>47</v>
      </c>
      <c r="J2800" t="s">
        <v>48</v>
      </c>
      <c r="M2800" t="s">
        <v>47</v>
      </c>
    </row>
    <row r="2801" spans="1:13" x14ac:dyDescent="0.35">
      <c r="A2801" s="6">
        <v>45562</v>
      </c>
      <c r="B2801" t="s">
        <v>778</v>
      </c>
      <c r="C2801" t="s">
        <v>55</v>
      </c>
      <c r="D2801" t="s">
        <v>1004</v>
      </c>
      <c r="E2801">
        <v>28</v>
      </c>
      <c r="F2801">
        <v>3</v>
      </c>
      <c r="I2801" t="s">
        <v>47</v>
      </c>
      <c r="J2801" t="s">
        <v>48</v>
      </c>
    </row>
    <row r="2802" spans="1:13" x14ac:dyDescent="0.35">
      <c r="A2802" s="6">
        <v>45562</v>
      </c>
      <c r="B2802" t="s">
        <v>778</v>
      </c>
      <c r="C2802" t="s">
        <v>55</v>
      </c>
      <c r="D2802" t="s">
        <v>1004</v>
      </c>
      <c r="E2802">
        <v>28</v>
      </c>
      <c r="F2802">
        <v>3</v>
      </c>
      <c r="I2802" t="s">
        <v>47</v>
      </c>
      <c r="J2802" t="s">
        <v>48</v>
      </c>
    </row>
    <row r="2803" spans="1:13" x14ac:dyDescent="0.35">
      <c r="A2803" s="6">
        <v>45562</v>
      </c>
      <c r="B2803" t="s">
        <v>1367</v>
      </c>
      <c r="C2803" t="s">
        <v>1266</v>
      </c>
      <c r="D2803" t="s">
        <v>62</v>
      </c>
      <c r="E2803">
        <v>14</v>
      </c>
      <c r="F2803">
        <v>2</v>
      </c>
      <c r="I2803" t="s">
        <v>47</v>
      </c>
      <c r="J2803" t="s">
        <v>48</v>
      </c>
    </row>
    <row r="2804" spans="1:13" x14ac:dyDescent="0.35">
      <c r="A2804" s="6">
        <v>45555</v>
      </c>
      <c r="B2804" t="s">
        <v>1595</v>
      </c>
      <c r="C2804" t="s">
        <v>59</v>
      </c>
      <c r="D2804">
        <v>3</v>
      </c>
      <c r="E2804">
        <v>22</v>
      </c>
      <c r="F2804">
        <v>3</v>
      </c>
      <c r="I2804" t="s">
        <v>47</v>
      </c>
      <c r="J2804" t="s">
        <v>48</v>
      </c>
      <c r="M2804" t="s">
        <v>47</v>
      </c>
    </row>
    <row r="2805" spans="1:13" x14ac:dyDescent="0.35">
      <c r="A2805" s="6">
        <v>45555</v>
      </c>
      <c r="B2805" t="s">
        <v>1506</v>
      </c>
      <c r="C2805" t="s">
        <v>53</v>
      </c>
      <c r="D2805" t="s">
        <v>249</v>
      </c>
      <c r="E2805">
        <v>16</v>
      </c>
      <c r="F2805">
        <v>3</v>
      </c>
      <c r="I2805" t="s">
        <v>47</v>
      </c>
      <c r="J2805" t="s">
        <v>705</v>
      </c>
      <c r="M2805" t="s">
        <v>47</v>
      </c>
    </row>
    <row r="2806" spans="1:13" x14ac:dyDescent="0.35">
      <c r="A2806" s="6">
        <v>45555</v>
      </c>
      <c r="B2806" t="s">
        <v>1480</v>
      </c>
      <c r="C2806" t="s">
        <v>64</v>
      </c>
      <c r="D2806" t="s">
        <v>585</v>
      </c>
      <c r="E2806">
        <v>16</v>
      </c>
      <c r="F2806">
        <v>4</v>
      </c>
      <c r="I2806" t="s">
        <v>47</v>
      </c>
      <c r="J2806" t="s">
        <v>48</v>
      </c>
      <c r="M2806" t="s">
        <v>47</v>
      </c>
    </row>
    <row r="2807" spans="1:13" x14ac:dyDescent="0.35">
      <c r="A2807" s="6">
        <v>45561</v>
      </c>
      <c r="B2807" t="s">
        <v>2083</v>
      </c>
      <c r="C2807" t="s">
        <v>115</v>
      </c>
      <c r="D2807" t="s">
        <v>334</v>
      </c>
      <c r="E2807">
        <v>22</v>
      </c>
      <c r="F2807">
        <v>5</v>
      </c>
      <c r="I2807" t="s">
        <v>47</v>
      </c>
      <c r="J2807" t="s">
        <v>48</v>
      </c>
    </row>
    <row r="2808" spans="1:13" x14ac:dyDescent="0.35">
      <c r="A2808" s="6">
        <v>45630</v>
      </c>
      <c r="B2808" t="s">
        <v>780</v>
      </c>
      <c r="C2808" t="s">
        <v>1266</v>
      </c>
      <c r="D2808" t="s">
        <v>573</v>
      </c>
      <c r="E2808">
        <v>5</v>
      </c>
      <c r="F2808">
        <v>2</v>
      </c>
      <c r="I2808" t="s">
        <v>47</v>
      </c>
      <c r="J2808" t="s">
        <v>48</v>
      </c>
    </row>
    <row r="2809" spans="1:13" x14ac:dyDescent="0.35">
      <c r="A2809" s="6">
        <v>45630</v>
      </c>
      <c r="B2809" t="s">
        <v>594</v>
      </c>
      <c r="C2809" t="s">
        <v>64</v>
      </c>
      <c r="D2809" t="s">
        <v>585</v>
      </c>
      <c r="E2809">
        <v>11</v>
      </c>
      <c r="F2809">
        <v>3</v>
      </c>
      <c r="I2809" t="s">
        <v>47</v>
      </c>
      <c r="J2809" t="s">
        <v>48</v>
      </c>
      <c r="M2809" t="s">
        <v>47</v>
      </c>
    </row>
    <row r="2810" spans="1:13" x14ac:dyDescent="0.35">
      <c r="A2810" s="6">
        <v>45631</v>
      </c>
      <c r="B2810" t="s">
        <v>2084</v>
      </c>
      <c r="C2810" t="s">
        <v>115</v>
      </c>
      <c r="D2810" t="s">
        <v>1247</v>
      </c>
      <c r="E2810">
        <v>3</v>
      </c>
      <c r="F2810">
        <v>2</v>
      </c>
      <c r="I2810" t="s">
        <v>47</v>
      </c>
      <c r="J2810" t="s">
        <v>48</v>
      </c>
      <c r="K2810" t="s">
        <v>47</v>
      </c>
    </row>
    <row r="2811" spans="1:13" x14ac:dyDescent="0.35">
      <c r="A2811" s="6">
        <v>45631</v>
      </c>
      <c r="B2811" t="s">
        <v>1601</v>
      </c>
      <c r="C2811" t="s">
        <v>115</v>
      </c>
      <c r="D2811">
        <v>7</v>
      </c>
      <c r="E2811">
        <v>24</v>
      </c>
      <c r="F2811">
        <v>5</v>
      </c>
      <c r="I2811" t="s">
        <v>47</v>
      </c>
      <c r="J2811" t="s">
        <v>48</v>
      </c>
    </row>
    <row r="2812" spans="1:13" x14ac:dyDescent="0.35">
      <c r="A2812" s="6">
        <v>45631</v>
      </c>
      <c r="B2812" t="s">
        <v>2085</v>
      </c>
      <c r="C2812" t="s">
        <v>59</v>
      </c>
      <c r="D2812">
        <v>3</v>
      </c>
      <c r="E2812">
        <v>26</v>
      </c>
      <c r="F2812">
        <v>2</v>
      </c>
      <c r="I2812" t="s">
        <v>47</v>
      </c>
      <c r="J2812" t="s">
        <v>48</v>
      </c>
    </row>
    <row r="2813" spans="1:13" x14ac:dyDescent="0.35">
      <c r="A2813" s="6">
        <v>45631</v>
      </c>
      <c r="B2813" t="s">
        <v>2085</v>
      </c>
      <c r="C2813" t="s">
        <v>59</v>
      </c>
      <c r="D2813">
        <v>3</v>
      </c>
      <c r="E2813">
        <v>26</v>
      </c>
      <c r="F2813">
        <v>2</v>
      </c>
      <c r="I2813" t="s">
        <v>47</v>
      </c>
      <c r="J2813" t="s">
        <v>48</v>
      </c>
    </row>
    <row r="2814" spans="1:13" x14ac:dyDescent="0.35">
      <c r="A2814" s="6">
        <v>45630</v>
      </c>
      <c r="B2814" t="s">
        <v>259</v>
      </c>
      <c r="C2814" t="s">
        <v>115</v>
      </c>
      <c r="D2814">
        <v>7</v>
      </c>
      <c r="E2814">
        <v>20</v>
      </c>
      <c r="F2814">
        <v>1</v>
      </c>
      <c r="I2814" t="s">
        <v>47</v>
      </c>
      <c r="J2814" t="s">
        <v>1802</v>
      </c>
      <c r="M2814" t="s">
        <v>47</v>
      </c>
    </row>
    <row r="2815" spans="1:13" x14ac:dyDescent="0.35">
      <c r="A2815" s="6">
        <v>45590</v>
      </c>
      <c r="B2815" t="s">
        <v>2086</v>
      </c>
      <c r="C2815" t="s">
        <v>1266</v>
      </c>
      <c r="E2815">
        <v>20</v>
      </c>
      <c r="F2815">
        <v>1</v>
      </c>
      <c r="I2815" t="s">
        <v>47</v>
      </c>
      <c r="J2815" t="s">
        <v>48</v>
      </c>
    </row>
    <row r="2816" spans="1:13" x14ac:dyDescent="0.35">
      <c r="A2816" s="6">
        <v>45588</v>
      </c>
      <c r="B2816" t="s">
        <v>1284</v>
      </c>
      <c r="C2816" t="s">
        <v>115</v>
      </c>
      <c r="D2816">
        <v>7</v>
      </c>
      <c r="E2816">
        <v>14</v>
      </c>
      <c r="F2816">
        <v>1</v>
      </c>
      <c r="I2816" t="s">
        <v>57</v>
      </c>
      <c r="J2816" t="s">
        <v>450</v>
      </c>
      <c r="M2816" t="s">
        <v>47</v>
      </c>
    </row>
    <row r="2817" spans="1:13" x14ac:dyDescent="0.35">
      <c r="A2817" s="6">
        <v>45588</v>
      </c>
      <c r="B2817" t="s">
        <v>1625</v>
      </c>
      <c r="C2817" t="s">
        <v>64</v>
      </c>
      <c r="D2817" t="s">
        <v>585</v>
      </c>
      <c r="E2817">
        <v>10</v>
      </c>
      <c r="F2817">
        <v>3</v>
      </c>
      <c r="I2817" t="s">
        <v>47</v>
      </c>
      <c r="J2817" t="s">
        <v>48</v>
      </c>
      <c r="M2817" t="s">
        <v>47</v>
      </c>
    </row>
    <row r="2818" spans="1:13" x14ac:dyDescent="0.35">
      <c r="A2818" s="6">
        <v>45588</v>
      </c>
      <c r="B2818" t="s">
        <v>2040</v>
      </c>
      <c r="C2818" t="s">
        <v>55</v>
      </c>
      <c r="D2818" t="s">
        <v>1365</v>
      </c>
      <c r="E2818">
        <v>23</v>
      </c>
      <c r="F2818">
        <v>3</v>
      </c>
      <c r="I2818" t="s">
        <v>47</v>
      </c>
      <c r="J2818" t="s">
        <v>48</v>
      </c>
      <c r="M2818" t="s">
        <v>47</v>
      </c>
    </row>
    <row r="2819" spans="1:13" x14ac:dyDescent="0.35">
      <c r="A2819" s="6">
        <v>45588</v>
      </c>
      <c r="B2819" t="s">
        <v>1206</v>
      </c>
      <c r="C2819" t="s">
        <v>115</v>
      </c>
      <c r="D2819">
        <v>10</v>
      </c>
      <c r="E2819">
        <v>1</v>
      </c>
      <c r="F2819">
        <v>1</v>
      </c>
      <c r="H2819" t="s">
        <v>47</v>
      </c>
      <c r="I2819" t="s">
        <v>47</v>
      </c>
      <c r="M2819" t="s">
        <v>47</v>
      </c>
    </row>
    <row r="2820" spans="1:13" x14ac:dyDescent="0.35">
      <c r="A2820" s="6">
        <v>45588</v>
      </c>
      <c r="B2820" t="s">
        <v>1793</v>
      </c>
      <c r="C2820" t="s">
        <v>1266</v>
      </c>
      <c r="D2820" t="s">
        <v>1262</v>
      </c>
      <c r="E2820">
        <v>17</v>
      </c>
      <c r="F2820">
        <v>1</v>
      </c>
      <c r="I2820" t="s">
        <v>47</v>
      </c>
      <c r="J2820" t="s">
        <v>48</v>
      </c>
      <c r="M2820" t="s">
        <v>47</v>
      </c>
    </row>
    <row r="2821" spans="1:13" x14ac:dyDescent="0.35">
      <c r="A2821" s="6">
        <v>45588</v>
      </c>
      <c r="B2821" t="s">
        <v>1241</v>
      </c>
      <c r="C2821" t="s">
        <v>55</v>
      </c>
      <c r="D2821" t="s">
        <v>978</v>
      </c>
      <c r="E2821">
        <v>23</v>
      </c>
      <c r="F2821">
        <v>1</v>
      </c>
      <c r="H2821" t="s">
        <v>47</v>
      </c>
      <c r="M2821" t="s">
        <v>47</v>
      </c>
    </row>
    <row r="2822" spans="1:13" x14ac:dyDescent="0.35">
      <c r="A2822" s="6">
        <v>45587</v>
      </c>
      <c r="B2822" t="s">
        <v>1350</v>
      </c>
      <c r="C2822" t="s">
        <v>55</v>
      </c>
      <c r="D2822" t="s">
        <v>930</v>
      </c>
      <c r="E2822">
        <v>13</v>
      </c>
      <c r="F2822">
        <v>2</v>
      </c>
      <c r="I2822" t="s">
        <v>47</v>
      </c>
      <c r="J2822" t="s">
        <v>48</v>
      </c>
      <c r="M2822" t="s">
        <v>47</v>
      </c>
    </row>
    <row r="2823" spans="1:13" x14ac:dyDescent="0.35">
      <c r="A2823" s="6">
        <v>45588</v>
      </c>
      <c r="B2823" t="s">
        <v>1241</v>
      </c>
      <c r="C2823" t="s">
        <v>55</v>
      </c>
      <c r="D2823" t="s">
        <v>978</v>
      </c>
      <c r="E2823">
        <v>23</v>
      </c>
      <c r="F2823">
        <v>1</v>
      </c>
      <c r="H2823" t="s">
        <v>47</v>
      </c>
      <c r="M2823" t="s">
        <v>47</v>
      </c>
    </row>
    <row r="2824" spans="1:13" x14ac:dyDescent="0.35">
      <c r="A2824" s="6">
        <v>45588</v>
      </c>
      <c r="B2824" t="s">
        <v>1241</v>
      </c>
      <c r="C2824" t="s">
        <v>55</v>
      </c>
      <c r="D2824" t="s">
        <v>978</v>
      </c>
      <c r="E2824">
        <v>23</v>
      </c>
      <c r="F2824">
        <v>1</v>
      </c>
      <c r="H2824" t="s">
        <v>47</v>
      </c>
      <c r="M2824" t="s">
        <v>47</v>
      </c>
    </row>
    <row r="2825" spans="1:13" x14ac:dyDescent="0.35">
      <c r="A2825" s="6">
        <v>45589</v>
      </c>
      <c r="B2825" t="s">
        <v>80</v>
      </c>
      <c r="C2825" t="s">
        <v>115</v>
      </c>
      <c r="D2825" t="s">
        <v>1247</v>
      </c>
      <c r="E2825">
        <v>5</v>
      </c>
      <c r="F2825">
        <v>3</v>
      </c>
      <c r="I2825" t="s">
        <v>47</v>
      </c>
      <c r="J2825" t="s">
        <v>48</v>
      </c>
      <c r="K2825" t="s">
        <v>47</v>
      </c>
      <c r="M2825" t="s">
        <v>47</v>
      </c>
    </row>
    <row r="2826" spans="1:13" x14ac:dyDescent="0.35">
      <c r="A2826" s="6">
        <v>45589</v>
      </c>
      <c r="B2826" t="s">
        <v>2006</v>
      </c>
      <c r="C2826" t="s">
        <v>115</v>
      </c>
      <c r="D2826">
        <v>7</v>
      </c>
      <c r="E2826">
        <v>19</v>
      </c>
      <c r="F2826">
        <v>2</v>
      </c>
      <c r="I2826" t="s">
        <v>47</v>
      </c>
      <c r="J2826" t="s">
        <v>1396</v>
      </c>
      <c r="M2826" t="s">
        <v>47</v>
      </c>
    </row>
    <row r="2827" spans="1:13" x14ac:dyDescent="0.35">
      <c r="A2827" s="6">
        <v>45589</v>
      </c>
      <c r="B2827" t="s">
        <v>2006</v>
      </c>
      <c r="C2827" t="s">
        <v>115</v>
      </c>
      <c r="D2827">
        <v>7</v>
      </c>
      <c r="E2827">
        <v>19</v>
      </c>
      <c r="F2827">
        <v>2</v>
      </c>
      <c r="I2827" t="s">
        <v>47</v>
      </c>
      <c r="J2827" t="s">
        <v>1396</v>
      </c>
      <c r="M2827" t="s">
        <v>47</v>
      </c>
    </row>
    <row r="2828" spans="1:13" x14ac:dyDescent="0.35">
      <c r="A2828" s="6">
        <v>45589</v>
      </c>
      <c r="B2828" t="s">
        <v>1793</v>
      </c>
      <c r="C2828" t="s">
        <v>1266</v>
      </c>
      <c r="D2828" t="s">
        <v>1262</v>
      </c>
      <c r="E2828">
        <v>19</v>
      </c>
      <c r="F2828">
        <v>1</v>
      </c>
      <c r="I2828" t="s">
        <v>47</v>
      </c>
      <c r="J2828" t="s">
        <v>48</v>
      </c>
      <c r="M2828" t="s">
        <v>47</v>
      </c>
    </row>
    <row r="2829" spans="1:13" x14ac:dyDescent="0.35">
      <c r="A2829" s="6">
        <v>45589</v>
      </c>
      <c r="B2829" t="s">
        <v>847</v>
      </c>
      <c r="C2829" t="s">
        <v>1266</v>
      </c>
      <c r="D2829" t="s">
        <v>1278</v>
      </c>
      <c r="E2829">
        <v>24</v>
      </c>
      <c r="F2829">
        <v>1</v>
      </c>
      <c r="I2829" t="s">
        <v>47</v>
      </c>
      <c r="J2829" t="s">
        <v>48</v>
      </c>
    </row>
    <row r="2830" spans="1:13" x14ac:dyDescent="0.35">
      <c r="A2830" s="6">
        <v>45589</v>
      </c>
      <c r="B2830" t="s">
        <v>872</v>
      </c>
      <c r="C2830" t="s">
        <v>64</v>
      </c>
      <c r="D2830" t="s">
        <v>585</v>
      </c>
      <c r="E2830">
        <v>6</v>
      </c>
      <c r="F2830">
        <v>1</v>
      </c>
      <c r="I2830" t="s">
        <v>47</v>
      </c>
      <c r="J2830" t="s">
        <v>48</v>
      </c>
      <c r="M2830" t="s">
        <v>47</v>
      </c>
    </row>
    <row r="2831" spans="1:13" x14ac:dyDescent="0.35">
      <c r="A2831" s="6">
        <v>45590</v>
      </c>
      <c r="B2831" t="s">
        <v>93</v>
      </c>
      <c r="C2831" t="s">
        <v>115</v>
      </c>
      <c r="D2831">
        <v>7</v>
      </c>
      <c r="E2831">
        <v>20</v>
      </c>
      <c r="F2831">
        <v>2</v>
      </c>
      <c r="I2831" t="s">
        <v>47</v>
      </c>
      <c r="J2831" t="s">
        <v>450</v>
      </c>
      <c r="M2831" t="s">
        <v>47</v>
      </c>
    </row>
    <row r="2832" spans="1:13" x14ac:dyDescent="0.35">
      <c r="A2832" s="6">
        <v>45590</v>
      </c>
      <c r="B2832" t="s">
        <v>1388</v>
      </c>
      <c r="C2832" t="s">
        <v>55</v>
      </c>
      <c r="D2832" t="s">
        <v>1004</v>
      </c>
      <c r="E2832">
        <v>11</v>
      </c>
      <c r="F2832">
        <v>2</v>
      </c>
      <c r="I2832" t="s">
        <v>47</v>
      </c>
      <c r="J2832" t="s">
        <v>48</v>
      </c>
    </row>
    <row r="2833" spans="1:13" x14ac:dyDescent="0.35">
      <c r="A2833" s="6">
        <v>45590</v>
      </c>
      <c r="B2833" t="s">
        <v>2087</v>
      </c>
      <c r="C2833" t="s">
        <v>55</v>
      </c>
      <c r="D2833" t="s">
        <v>158</v>
      </c>
      <c r="E2833">
        <v>8</v>
      </c>
      <c r="F2833">
        <v>2</v>
      </c>
      <c r="I2833" t="s">
        <v>47</v>
      </c>
      <c r="J2833" t="s">
        <v>48</v>
      </c>
    </row>
    <row r="2834" spans="1:13" x14ac:dyDescent="0.35">
      <c r="A2834" s="6">
        <v>45590</v>
      </c>
      <c r="B2834" t="s">
        <v>1284</v>
      </c>
      <c r="C2834" t="s">
        <v>115</v>
      </c>
      <c r="D2834">
        <v>10</v>
      </c>
      <c r="E2834">
        <v>17</v>
      </c>
      <c r="F2834">
        <v>1</v>
      </c>
      <c r="I2834" t="s">
        <v>47</v>
      </c>
      <c r="J2834" t="s">
        <v>48</v>
      </c>
      <c r="M2834" t="s">
        <v>47</v>
      </c>
    </row>
    <row r="2835" spans="1:13" x14ac:dyDescent="0.35">
      <c r="A2835" s="6">
        <v>45608</v>
      </c>
      <c r="B2835" t="s">
        <v>2026</v>
      </c>
      <c r="C2835" t="s">
        <v>1266</v>
      </c>
      <c r="D2835" t="s">
        <v>1493</v>
      </c>
      <c r="E2835">
        <v>26</v>
      </c>
      <c r="F2835">
        <v>2</v>
      </c>
      <c r="I2835" t="s">
        <v>47</v>
      </c>
      <c r="J2835" t="s">
        <v>48</v>
      </c>
      <c r="M2835" t="s">
        <v>47</v>
      </c>
    </row>
    <row r="2836" spans="1:13" x14ac:dyDescent="0.35">
      <c r="A2836" s="6">
        <v>45591</v>
      </c>
      <c r="B2836" t="s">
        <v>2088</v>
      </c>
      <c r="C2836" t="s">
        <v>115</v>
      </c>
      <c r="D2836">
        <v>7</v>
      </c>
      <c r="E2836">
        <v>26</v>
      </c>
      <c r="F2836">
        <v>4</v>
      </c>
      <c r="I2836" t="s">
        <v>47</v>
      </c>
      <c r="J2836" t="s">
        <v>1396</v>
      </c>
      <c r="M2836" t="s">
        <v>47</v>
      </c>
    </row>
    <row r="2837" spans="1:13" x14ac:dyDescent="0.35">
      <c r="A2837" s="6">
        <v>45608</v>
      </c>
      <c r="B2837" t="s">
        <v>2089</v>
      </c>
      <c r="C2837" t="s">
        <v>1266</v>
      </c>
      <c r="D2837" t="s">
        <v>1486</v>
      </c>
      <c r="E2837">
        <v>11</v>
      </c>
      <c r="F2837">
        <v>2</v>
      </c>
      <c r="I2837" t="s">
        <v>47</v>
      </c>
      <c r="J2837" t="s">
        <v>48</v>
      </c>
    </row>
    <row r="2838" spans="1:13" x14ac:dyDescent="0.35">
      <c r="A2838" s="6">
        <v>45608</v>
      </c>
      <c r="B2838" t="s">
        <v>2090</v>
      </c>
      <c r="C2838" t="s">
        <v>64</v>
      </c>
      <c r="D2838" t="s">
        <v>596</v>
      </c>
      <c r="E2838">
        <v>3</v>
      </c>
      <c r="F2838">
        <v>2</v>
      </c>
      <c r="I2838" t="s">
        <v>47</v>
      </c>
      <c r="J2838" t="s">
        <v>48</v>
      </c>
      <c r="M2838" t="s">
        <v>47</v>
      </c>
    </row>
    <row r="2839" spans="1:13" x14ac:dyDescent="0.35">
      <c r="A2839" s="6">
        <v>45608</v>
      </c>
      <c r="B2839" t="s">
        <v>919</v>
      </c>
      <c r="C2839" t="s">
        <v>53</v>
      </c>
      <c r="D2839">
        <v>6</v>
      </c>
      <c r="E2839">
        <v>20</v>
      </c>
      <c r="F2839">
        <v>2</v>
      </c>
      <c r="I2839" t="s">
        <v>47</v>
      </c>
      <c r="J2839" t="s">
        <v>48</v>
      </c>
      <c r="M2839" t="s">
        <v>47</v>
      </c>
    </row>
    <row r="2840" spans="1:13" x14ac:dyDescent="0.35">
      <c r="A2840" s="6">
        <v>45608</v>
      </c>
      <c r="B2840" t="s">
        <v>495</v>
      </c>
      <c r="C2840" t="s">
        <v>59</v>
      </c>
      <c r="D2840" t="s">
        <v>200</v>
      </c>
      <c r="E2840">
        <v>15</v>
      </c>
      <c r="F2840">
        <v>3</v>
      </c>
      <c r="I2840" t="s">
        <v>47</v>
      </c>
      <c r="J2840" t="s">
        <v>48</v>
      </c>
      <c r="M2840" t="s">
        <v>47</v>
      </c>
    </row>
    <row r="2841" spans="1:13" x14ac:dyDescent="0.35">
      <c r="A2841" s="6">
        <v>45608</v>
      </c>
      <c r="B2841" t="s">
        <v>892</v>
      </c>
      <c r="C2841" t="s">
        <v>59</v>
      </c>
      <c r="D2841">
        <v>0</v>
      </c>
      <c r="E2841">
        <v>30</v>
      </c>
      <c r="F2841">
        <v>1</v>
      </c>
      <c r="I2841" t="s">
        <v>47</v>
      </c>
      <c r="J2841" t="s">
        <v>48</v>
      </c>
      <c r="M2841" t="s">
        <v>47</v>
      </c>
    </row>
    <row r="2842" spans="1:13" x14ac:dyDescent="0.35">
      <c r="A2842" s="6">
        <v>45608</v>
      </c>
      <c r="B2842" t="s">
        <v>892</v>
      </c>
      <c r="C2842" t="s">
        <v>59</v>
      </c>
      <c r="D2842">
        <v>0</v>
      </c>
      <c r="E2842">
        <v>30</v>
      </c>
      <c r="F2842">
        <v>1</v>
      </c>
      <c r="I2842" t="s">
        <v>47</v>
      </c>
      <c r="J2842" t="s">
        <v>48</v>
      </c>
      <c r="M2842" t="s">
        <v>47</v>
      </c>
    </row>
    <row r="2843" spans="1:13" x14ac:dyDescent="0.35">
      <c r="A2843" s="6">
        <v>45608</v>
      </c>
      <c r="B2843" t="s">
        <v>892</v>
      </c>
      <c r="C2843" t="s">
        <v>53</v>
      </c>
      <c r="D2843">
        <v>5</v>
      </c>
      <c r="E2843">
        <v>8</v>
      </c>
      <c r="F2843">
        <v>2</v>
      </c>
      <c r="I2843" t="s">
        <v>47</v>
      </c>
      <c r="J2843" t="s">
        <v>48</v>
      </c>
      <c r="M2843" t="s">
        <v>47</v>
      </c>
    </row>
    <row r="2844" spans="1:13" x14ac:dyDescent="0.35">
      <c r="A2844" s="6">
        <v>45608</v>
      </c>
      <c r="B2844" t="s">
        <v>2040</v>
      </c>
      <c r="C2844" t="s">
        <v>55</v>
      </c>
      <c r="D2844" t="s">
        <v>1254</v>
      </c>
      <c r="E2844">
        <v>3</v>
      </c>
      <c r="F2844">
        <v>1</v>
      </c>
      <c r="I2844" t="s">
        <v>47</v>
      </c>
      <c r="J2844" t="s">
        <v>48</v>
      </c>
      <c r="M2844" t="s">
        <v>47</v>
      </c>
    </row>
    <row r="2845" spans="1:13" x14ac:dyDescent="0.35">
      <c r="A2845" s="6">
        <v>45608</v>
      </c>
      <c r="B2845" t="s">
        <v>2091</v>
      </c>
      <c r="C2845" t="s">
        <v>115</v>
      </c>
      <c r="D2845">
        <v>9</v>
      </c>
      <c r="E2845">
        <v>32</v>
      </c>
      <c r="F2845">
        <v>2</v>
      </c>
      <c r="I2845" t="s">
        <v>47</v>
      </c>
      <c r="J2845" t="s">
        <v>48</v>
      </c>
    </row>
    <row r="2846" spans="1:13" x14ac:dyDescent="0.35">
      <c r="A2846" s="6">
        <v>45608</v>
      </c>
      <c r="B2846" t="s">
        <v>1793</v>
      </c>
      <c r="C2846" t="s">
        <v>1266</v>
      </c>
      <c r="D2846" t="s">
        <v>1261</v>
      </c>
      <c r="E2846">
        <v>12</v>
      </c>
      <c r="F2846">
        <v>1</v>
      </c>
      <c r="I2846" t="s">
        <v>47</v>
      </c>
      <c r="J2846" t="s">
        <v>48</v>
      </c>
      <c r="M2846" t="s">
        <v>47</v>
      </c>
    </row>
    <row r="2847" spans="1:13" x14ac:dyDescent="0.35">
      <c r="A2847" s="6">
        <v>45609</v>
      </c>
      <c r="B2847" t="s">
        <v>238</v>
      </c>
      <c r="C2847" t="s">
        <v>115</v>
      </c>
      <c r="D2847">
        <v>9</v>
      </c>
      <c r="E2847">
        <v>22</v>
      </c>
      <c r="F2847">
        <v>2</v>
      </c>
      <c r="I2847" t="s">
        <v>47</v>
      </c>
      <c r="J2847" t="s">
        <v>481</v>
      </c>
      <c r="M2847" t="s">
        <v>47</v>
      </c>
    </row>
    <row r="2848" spans="1:13" x14ac:dyDescent="0.35">
      <c r="A2848" s="6">
        <v>45609</v>
      </c>
      <c r="B2848" t="s">
        <v>2092</v>
      </c>
      <c r="C2848" t="s">
        <v>115</v>
      </c>
      <c r="D2848">
        <v>8</v>
      </c>
      <c r="E2848">
        <v>26</v>
      </c>
      <c r="F2848">
        <v>2</v>
      </c>
      <c r="I2848" t="s">
        <v>47</v>
      </c>
      <c r="J2848" t="s">
        <v>450</v>
      </c>
    </row>
    <row r="2849" spans="1:13" x14ac:dyDescent="0.35">
      <c r="A2849" s="6">
        <v>45609</v>
      </c>
      <c r="B2849" t="s">
        <v>2092</v>
      </c>
      <c r="C2849" t="s">
        <v>115</v>
      </c>
      <c r="D2849">
        <v>8</v>
      </c>
      <c r="E2849">
        <v>26</v>
      </c>
      <c r="F2849">
        <v>2</v>
      </c>
      <c r="I2849" t="s">
        <v>47</v>
      </c>
      <c r="J2849" t="s">
        <v>450</v>
      </c>
    </row>
    <row r="2850" spans="1:13" x14ac:dyDescent="0.35">
      <c r="A2850" s="6">
        <v>45609</v>
      </c>
      <c r="B2850" t="s">
        <v>1353</v>
      </c>
      <c r="C2850" t="s">
        <v>64</v>
      </c>
      <c r="D2850" t="s">
        <v>585</v>
      </c>
      <c r="E2850">
        <v>1</v>
      </c>
      <c r="F2850">
        <v>1</v>
      </c>
      <c r="I2850" t="s">
        <v>47</v>
      </c>
      <c r="J2850" t="s">
        <v>48</v>
      </c>
      <c r="M2850" t="s">
        <v>47</v>
      </c>
    </row>
    <row r="2851" spans="1:13" x14ac:dyDescent="0.35">
      <c r="A2851" s="6">
        <v>45609</v>
      </c>
      <c r="B2851" t="s">
        <v>507</v>
      </c>
      <c r="C2851" t="s">
        <v>53</v>
      </c>
      <c r="D2851" t="s">
        <v>822</v>
      </c>
      <c r="E2851">
        <v>4</v>
      </c>
      <c r="F2851">
        <v>1</v>
      </c>
      <c r="I2851" t="s">
        <v>47</v>
      </c>
      <c r="J2851" t="s">
        <v>48</v>
      </c>
      <c r="M2851" t="s">
        <v>47</v>
      </c>
    </row>
    <row r="2852" spans="1:13" x14ac:dyDescent="0.35">
      <c r="A2852" s="6">
        <v>45609</v>
      </c>
      <c r="B2852" t="s">
        <v>93</v>
      </c>
      <c r="C2852" t="s">
        <v>53</v>
      </c>
      <c r="D2852">
        <v>5</v>
      </c>
      <c r="E2852">
        <v>8</v>
      </c>
      <c r="F2852">
        <v>2</v>
      </c>
      <c r="I2852" t="s">
        <v>47</v>
      </c>
      <c r="J2852" t="s">
        <v>360</v>
      </c>
      <c r="K2852" t="s">
        <v>47</v>
      </c>
      <c r="M2852" t="s">
        <v>47</v>
      </c>
    </row>
    <row r="2853" spans="1:13" x14ac:dyDescent="0.35">
      <c r="A2853" s="6">
        <v>45609</v>
      </c>
      <c r="B2853" t="s">
        <v>2093</v>
      </c>
      <c r="C2853" t="s">
        <v>115</v>
      </c>
      <c r="D2853">
        <v>7</v>
      </c>
      <c r="E2853">
        <v>20</v>
      </c>
      <c r="F2853">
        <v>2</v>
      </c>
      <c r="I2853" t="s">
        <v>47</v>
      </c>
      <c r="J2853" t="s">
        <v>1396</v>
      </c>
      <c r="M2853" t="s">
        <v>47</v>
      </c>
    </row>
    <row r="2854" spans="1:13" x14ac:dyDescent="0.35">
      <c r="A2854" s="6">
        <v>45609</v>
      </c>
      <c r="B2854" t="s">
        <v>2093</v>
      </c>
      <c r="C2854" t="s">
        <v>115</v>
      </c>
      <c r="D2854">
        <v>7</v>
      </c>
      <c r="E2854">
        <v>20</v>
      </c>
      <c r="F2854">
        <v>2</v>
      </c>
      <c r="I2854" t="s">
        <v>47</v>
      </c>
      <c r="J2854" t="s">
        <v>1396</v>
      </c>
      <c r="M2854" t="s">
        <v>47</v>
      </c>
    </row>
    <row r="2855" spans="1:13" x14ac:dyDescent="0.35">
      <c r="A2855" s="6">
        <v>45609</v>
      </c>
      <c r="B2855" t="s">
        <v>61</v>
      </c>
      <c r="C2855" t="s">
        <v>55</v>
      </c>
      <c r="D2855" t="s">
        <v>1255</v>
      </c>
      <c r="E2855">
        <v>17</v>
      </c>
      <c r="F2855">
        <v>1</v>
      </c>
      <c r="I2855" t="s">
        <v>47</v>
      </c>
      <c r="J2855" t="s">
        <v>48</v>
      </c>
      <c r="M2855" t="s">
        <v>47</v>
      </c>
    </row>
    <row r="2856" spans="1:13" x14ac:dyDescent="0.35">
      <c r="A2856" s="6">
        <v>45609</v>
      </c>
      <c r="B2856" t="s">
        <v>2094</v>
      </c>
      <c r="C2856" t="s">
        <v>115</v>
      </c>
      <c r="D2856">
        <v>8</v>
      </c>
      <c r="E2856">
        <v>4</v>
      </c>
      <c r="F2856">
        <v>2</v>
      </c>
      <c r="I2856" t="s">
        <v>47</v>
      </c>
      <c r="J2856" t="s">
        <v>48</v>
      </c>
    </row>
    <row r="2857" spans="1:13" x14ac:dyDescent="0.35">
      <c r="A2857" s="6">
        <v>45610</v>
      </c>
      <c r="B2857" t="s">
        <v>1367</v>
      </c>
      <c r="C2857" t="s">
        <v>55</v>
      </c>
      <c r="D2857">
        <v>10</v>
      </c>
      <c r="E2857">
        <v>25</v>
      </c>
      <c r="F2857">
        <v>2</v>
      </c>
      <c r="I2857" t="s">
        <v>47</v>
      </c>
      <c r="J2857" t="s">
        <v>705</v>
      </c>
    </row>
    <row r="2858" spans="1:13" x14ac:dyDescent="0.35">
      <c r="A2858" s="6">
        <v>45610</v>
      </c>
      <c r="B2858" t="s">
        <v>1367</v>
      </c>
      <c r="C2858" t="s">
        <v>55</v>
      </c>
      <c r="D2858">
        <v>10</v>
      </c>
      <c r="E2858">
        <v>25</v>
      </c>
      <c r="F2858">
        <v>2</v>
      </c>
      <c r="I2858" t="s">
        <v>47</v>
      </c>
      <c r="J2858" t="s">
        <v>705</v>
      </c>
    </row>
    <row r="2859" spans="1:13" x14ac:dyDescent="0.35">
      <c r="A2859" s="6">
        <v>45610</v>
      </c>
      <c r="B2859" t="s">
        <v>1367</v>
      </c>
      <c r="C2859" t="s">
        <v>55</v>
      </c>
      <c r="D2859">
        <v>10</v>
      </c>
      <c r="E2859">
        <v>25</v>
      </c>
      <c r="F2859">
        <v>2</v>
      </c>
      <c r="I2859" t="s">
        <v>47</v>
      </c>
      <c r="J2859" t="s">
        <v>705</v>
      </c>
    </row>
    <row r="2860" spans="1:13" x14ac:dyDescent="0.35">
      <c r="A2860" s="6">
        <v>45610</v>
      </c>
      <c r="B2860" t="s">
        <v>1367</v>
      </c>
      <c r="C2860" t="s">
        <v>55</v>
      </c>
      <c r="D2860">
        <v>10</v>
      </c>
      <c r="E2860">
        <v>25</v>
      </c>
      <c r="F2860">
        <v>2</v>
      </c>
      <c r="I2860" t="s">
        <v>47</v>
      </c>
      <c r="J2860" t="s">
        <v>705</v>
      </c>
    </row>
    <row r="2861" spans="1:13" x14ac:dyDescent="0.35">
      <c r="A2861" s="6">
        <v>45610</v>
      </c>
      <c r="B2861" t="s">
        <v>1367</v>
      </c>
      <c r="C2861" t="s">
        <v>55</v>
      </c>
      <c r="D2861">
        <v>10</v>
      </c>
      <c r="E2861">
        <v>25</v>
      </c>
      <c r="F2861">
        <v>2</v>
      </c>
      <c r="I2861" t="s">
        <v>47</v>
      </c>
      <c r="J2861" t="s">
        <v>705</v>
      </c>
    </row>
    <row r="2862" spans="1:13" x14ac:dyDescent="0.35">
      <c r="A2862" s="6">
        <v>45610</v>
      </c>
      <c r="B2862" t="s">
        <v>1367</v>
      </c>
      <c r="C2862" t="s">
        <v>55</v>
      </c>
      <c r="D2862">
        <v>10</v>
      </c>
      <c r="E2862">
        <v>25</v>
      </c>
      <c r="F2862">
        <v>2</v>
      </c>
      <c r="I2862" t="s">
        <v>47</v>
      </c>
      <c r="J2862" t="s">
        <v>705</v>
      </c>
    </row>
    <row r="2863" spans="1:13" x14ac:dyDescent="0.35">
      <c r="A2863" s="6">
        <v>45610</v>
      </c>
      <c r="B2863" t="s">
        <v>1367</v>
      </c>
      <c r="C2863" t="s">
        <v>55</v>
      </c>
      <c r="D2863">
        <v>10</v>
      </c>
      <c r="E2863">
        <v>25</v>
      </c>
      <c r="F2863">
        <v>2</v>
      </c>
      <c r="I2863" t="s">
        <v>47</v>
      </c>
      <c r="J2863" t="s">
        <v>705</v>
      </c>
    </row>
    <row r="2864" spans="1:13" x14ac:dyDescent="0.35">
      <c r="A2864" s="6">
        <v>45610</v>
      </c>
      <c r="B2864" t="s">
        <v>1272</v>
      </c>
      <c r="C2864" t="s">
        <v>64</v>
      </c>
      <c r="D2864" t="s">
        <v>564</v>
      </c>
      <c r="E2864">
        <v>6</v>
      </c>
      <c r="F2864">
        <v>2</v>
      </c>
      <c r="I2864" t="s">
        <v>47</v>
      </c>
      <c r="J2864" t="s">
        <v>48</v>
      </c>
      <c r="M2864" t="s">
        <v>47</v>
      </c>
    </row>
    <row r="2865" spans="1:13" x14ac:dyDescent="0.35">
      <c r="A2865" s="6">
        <v>45610</v>
      </c>
      <c r="B2865" t="s">
        <v>797</v>
      </c>
      <c r="C2865" t="s">
        <v>53</v>
      </c>
      <c r="D2865">
        <v>4</v>
      </c>
      <c r="E2865">
        <v>20</v>
      </c>
      <c r="F2865">
        <v>4</v>
      </c>
      <c r="I2865" t="s">
        <v>47</v>
      </c>
      <c r="J2865" t="s">
        <v>48</v>
      </c>
      <c r="M2865" t="s">
        <v>47</v>
      </c>
    </row>
    <row r="2866" spans="1:13" x14ac:dyDescent="0.35">
      <c r="A2866" s="6">
        <v>45610</v>
      </c>
      <c r="B2866" t="s">
        <v>904</v>
      </c>
      <c r="C2866" t="s">
        <v>55</v>
      </c>
      <c r="D2866" t="s">
        <v>1255</v>
      </c>
      <c r="E2866">
        <v>19</v>
      </c>
      <c r="F2866">
        <v>2</v>
      </c>
      <c r="I2866" t="s">
        <v>47</v>
      </c>
      <c r="J2866" t="s">
        <v>48</v>
      </c>
    </row>
    <row r="2867" spans="1:13" x14ac:dyDescent="0.35">
      <c r="A2867" s="6">
        <v>45610</v>
      </c>
      <c r="B2867" t="s">
        <v>904</v>
      </c>
      <c r="C2867" t="s">
        <v>55</v>
      </c>
      <c r="D2867" t="s">
        <v>1255</v>
      </c>
      <c r="E2867">
        <v>19</v>
      </c>
      <c r="F2867">
        <v>2</v>
      </c>
      <c r="I2867" t="s">
        <v>47</v>
      </c>
      <c r="J2867" t="s">
        <v>48</v>
      </c>
    </row>
    <row r="2868" spans="1:13" x14ac:dyDescent="0.35">
      <c r="A2868" s="6">
        <v>45610</v>
      </c>
      <c r="B2868" t="s">
        <v>904</v>
      </c>
      <c r="C2868" t="s">
        <v>55</v>
      </c>
      <c r="D2868" t="s">
        <v>1255</v>
      </c>
      <c r="E2868">
        <v>19</v>
      </c>
      <c r="F2868">
        <v>2</v>
      </c>
      <c r="I2868" t="s">
        <v>47</v>
      </c>
      <c r="J2868" t="s">
        <v>48</v>
      </c>
    </row>
    <row r="2869" spans="1:13" x14ac:dyDescent="0.35">
      <c r="A2869" s="6">
        <v>45610</v>
      </c>
      <c r="B2869" t="s">
        <v>904</v>
      </c>
      <c r="C2869" t="s">
        <v>55</v>
      </c>
      <c r="D2869" t="s">
        <v>1255</v>
      </c>
      <c r="E2869">
        <v>19</v>
      </c>
      <c r="F2869">
        <v>2</v>
      </c>
      <c r="I2869" t="s">
        <v>47</v>
      </c>
      <c r="J2869" t="s">
        <v>48</v>
      </c>
    </row>
    <row r="2870" spans="1:13" x14ac:dyDescent="0.35">
      <c r="A2870" s="6">
        <v>45610</v>
      </c>
      <c r="B2870" t="s">
        <v>1812</v>
      </c>
      <c r="C2870" t="s">
        <v>55</v>
      </c>
      <c r="D2870">
        <v>9</v>
      </c>
      <c r="E2870">
        <v>3</v>
      </c>
      <c r="F2870">
        <v>2</v>
      </c>
      <c r="I2870" t="s">
        <v>47</v>
      </c>
      <c r="J2870" t="s">
        <v>48</v>
      </c>
    </row>
    <row r="2871" spans="1:13" x14ac:dyDescent="0.35">
      <c r="A2871" s="6">
        <v>45610</v>
      </c>
      <c r="B2871" t="s">
        <v>2095</v>
      </c>
      <c r="C2871" t="s">
        <v>1266</v>
      </c>
      <c r="D2871">
        <v>7</v>
      </c>
      <c r="E2871">
        <v>32</v>
      </c>
      <c r="F2871">
        <v>2</v>
      </c>
      <c r="I2871" t="s">
        <v>47</v>
      </c>
      <c r="J2871" t="s">
        <v>1396</v>
      </c>
      <c r="M2871" t="s">
        <v>47</v>
      </c>
    </row>
    <row r="2872" spans="1:13" x14ac:dyDescent="0.35">
      <c r="A2872" s="6">
        <v>45610</v>
      </c>
      <c r="B2872" t="s">
        <v>1259</v>
      </c>
      <c r="C2872" t="s">
        <v>225</v>
      </c>
      <c r="D2872" t="s">
        <v>1779</v>
      </c>
      <c r="E2872">
        <v>4</v>
      </c>
      <c r="F2872">
        <v>1</v>
      </c>
      <c r="I2872" t="s">
        <v>47</v>
      </c>
      <c r="J2872" t="s">
        <v>48</v>
      </c>
    </row>
    <row r="2873" spans="1:13" x14ac:dyDescent="0.35">
      <c r="A2873" s="6">
        <v>45630</v>
      </c>
      <c r="B2873" t="s">
        <v>1137</v>
      </c>
      <c r="C2873" t="s">
        <v>53</v>
      </c>
      <c r="D2873" t="s">
        <v>861</v>
      </c>
      <c r="E2873">
        <v>5</v>
      </c>
      <c r="F2873">
        <v>2</v>
      </c>
      <c r="I2873" t="s">
        <v>47</v>
      </c>
      <c r="J2873" t="s">
        <v>48</v>
      </c>
    </row>
    <row r="2874" spans="1:13" x14ac:dyDescent="0.35">
      <c r="A2874" s="6">
        <v>45630</v>
      </c>
      <c r="B2874" t="s">
        <v>255</v>
      </c>
      <c r="C2874" t="s">
        <v>115</v>
      </c>
      <c r="D2874">
        <v>7</v>
      </c>
      <c r="E2874">
        <v>20</v>
      </c>
      <c r="F2874">
        <v>2</v>
      </c>
      <c r="I2874" t="s">
        <v>47</v>
      </c>
      <c r="J2874" t="s">
        <v>1802</v>
      </c>
      <c r="M2874" t="s">
        <v>47</v>
      </c>
    </row>
    <row r="2875" spans="1:13" x14ac:dyDescent="0.35">
      <c r="A2875" s="6">
        <v>45630</v>
      </c>
      <c r="B2875" t="s">
        <v>255</v>
      </c>
      <c r="C2875" t="s">
        <v>115</v>
      </c>
      <c r="D2875">
        <v>7</v>
      </c>
      <c r="E2875">
        <v>20</v>
      </c>
      <c r="F2875">
        <v>2</v>
      </c>
      <c r="I2875" t="s">
        <v>47</v>
      </c>
      <c r="J2875" t="s">
        <v>1802</v>
      </c>
      <c r="M2875" t="s">
        <v>47</v>
      </c>
    </row>
    <row r="2876" spans="1:13" x14ac:dyDescent="0.35">
      <c r="A2876" s="6">
        <v>45630</v>
      </c>
      <c r="B2876" t="s">
        <v>255</v>
      </c>
      <c r="C2876" t="s">
        <v>115</v>
      </c>
      <c r="D2876">
        <v>7</v>
      </c>
      <c r="E2876">
        <v>20</v>
      </c>
      <c r="F2876">
        <v>2</v>
      </c>
      <c r="I2876" t="s">
        <v>47</v>
      </c>
      <c r="J2876" t="s">
        <v>1802</v>
      </c>
      <c r="M2876" t="s">
        <v>47</v>
      </c>
    </row>
    <row r="2877" spans="1:13" x14ac:dyDescent="0.35">
      <c r="A2877" s="6">
        <v>45630</v>
      </c>
      <c r="B2877" t="s">
        <v>255</v>
      </c>
      <c r="C2877" t="s">
        <v>115</v>
      </c>
      <c r="D2877">
        <v>7</v>
      </c>
      <c r="E2877">
        <v>20</v>
      </c>
      <c r="F2877">
        <v>2</v>
      </c>
      <c r="I2877" t="s">
        <v>47</v>
      </c>
      <c r="J2877" t="s">
        <v>1802</v>
      </c>
      <c r="M2877" t="s">
        <v>47</v>
      </c>
    </row>
    <row r="2878" spans="1:13" x14ac:dyDescent="0.35">
      <c r="A2878" s="6">
        <v>45630</v>
      </c>
      <c r="B2878" t="s">
        <v>1215</v>
      </c>
      <c r="C2878" t="s">
        <v>115</v>
      </c>
      <c r="D2878" t="s">
        <v>216</v>
      </c>
      <c r="E2878">
        <v>4</v>
      </c>
      <c r="F2878">
        <v>3</v>
      </c>
      <c r="I2878" t="s">
        <v>47</v>
      </c>
      <c r="J2878" t="s">
        <v>1802</v>
      </c>
    </row>
    <row r="2879" spans="1:13" x14ac:dyDescent="0.35">
      <c r="A2879" s="6">
        <v>45630</v>
      </c>
      <c r="B2879" t="s">
        <v>1924</v>
      </c>
      <c r="C2879" t="s">
        <v>55</v>
      </c>
      <c r="D2879" t="s">
        <v>1285</v>
      </c>
      <c r="E2879">
        <v>23</v>
      </c>
      <c r="F2879">
        <v>2</v>
      </c>
      <c r="I2879" t="s">
        <v>47</v>
      </c>
      <c r="J2879" t="s">
        <v>48</v>
      </c>
    </row>
    <row r="2880" spans="1:13" x14ac:dyDescent="0.35">
      <c r="A2880" s="6">
        <v>45630</v>
      </c>
      <c r="B2880" t="s">
        <v>1924</v>
      </c>
      <c r="C2880" t="s">
        <v>55</v>
      </c>
      <c r="D2880" t="s">
        <v>1285</v>
      </c>
      <c r="E2880">
        <v>23</v>
      </c>
      <c r="F2880">
        <v>2</v>
      </c>
      <c r="I2880" t="s">
        <v>47</v>
      </c>
      <c r="J2880" t="s">
        <v>48</v>
      </c>
    </row>
    <row r="2881" spans="1:13" x14ac:dyDescent="0.35">
      <c r="A2881" s="6">
        <v>45630</v>
      </c>
      <c r="B2881" t="s">
        <v>1043</v>
      </c>
      <c r="C2881" t="s">
        <v>53</v>
      </c>
      <c r="D2881">
        <v>6</v>
      </c>
      <c r="E2881">
        <v>19</v>
      </c>
      <c r="F2881">
        <v>2</v>
      </c>
      <c r="I2881" t="s">
        <v>47</v>
      </c>
      <c r="J2881" t="s">
        <v>48</v>
      </c>
    </row>
    <row r="2882" spans="1:13" x14ac:dyDescent="0.35">
      <c r="A2882" s="6">
        <v>45630</v>
      </c>
      <c r="B2882" t="s">
        <v>103</v>
      </c>
      <c r="C2882" t="s">
        <v>2096</v>
      </c>
      <c r="D2882">
        <v>0</v>
      </c>
      <c r="E2882">
        <v>23</v>
      </c>
      <c r="F2882">
        <v>2</v>
      </c>
      <c r="I2882" t="s">
        <v>47</v>
      </c>
      <c r="J2882" t="s">
        <v>48</v>
      </c>
      <c r="M2882" t="s">
        <v>47</v>
      </c>
    </row>
    <row r="2883" spans="1:13" x14ac:dyDescent="0.35">
      <c r="A2883" s="6">
        <v>45630</v>
      </c>
      <c r="B2883" t="s">
        <v>461</v>
      </c>
      <c r="C2883" t="s">
        <v>115</v>
      </c>
      <c r="D2883" t="s">
        <v>334</v>
      </c>
      <c r="E2883">
        <v>6</v>
      </c>
      <c r="F2883">
        <v>2</v>
      </c>
      <c r="I2883" t="s">
        <v>47</v>
      </c>
      <c r="J2883" t="s">
        <v>48</v>
      </c>
      <c r="K2883" t="s">
        <v>47</v>
      </c>
      <c r="M2883" t="s">
        <v>47</v>
      </c>
    </row>
    <row r="2884" spans="1:13" x14ac:dyDescent="0.35">
      <c r="A2884" s="6">
        <v>45630</v>
      </c>
      <c r="B2884" t="s">
        <v>2097</v>
      </c>
      <c r="C2884" t="s">
        <v>55</v>
      </c>
      <c r="D2884" t="s">
        <v>392</v>
      </c>
      <c r="E2884">
        <v>11</v>
      </c>
      <c r="F2884">
        <v>2</v>
      </c>
      <c r="I2884" t="s">
        <v>47</v>
      </c>
      <c r="J2884" t="s">
        <v>48</v>
      </c>
    </row>
    <row r="2885" spans="1:13" x14ac:dyDescent="0.35">
      <c r="A2885" s="6">
        <v>45630</v>
      </c>
      <c r="B2885" t="s">
        <v>489</v>
      </c>
      <c r="C2885" t="s">
        <v>59</v>
      </c>
      <c r="D2885">
        <v>1</v>
      </c>
      <c r="E2885">
        <v>20</v>
      </c>
      <c r="F2885">
        <v>3</v>
      </c>
      <c r="I2885" t="s">
        <v>47</v>
      </c>
      <c r="J2885" t="s">
        <v>48</v>
      </c>
      <c r="M2885" t="s">
        <v>47</v>
      </c>
    </row>
    <row r="2886" spans="1:13" x14ac:dyDescent="0.35">
      <c r="A2886" s="6">
        <v>45630</v>
      </c>
      <c r="B2886" t="s">
        <v>2098</v>
      </c>
      <c r="C2886" t="s">
        <v>115</v>
      </c>
      <c r="D2886">
        <v>9</v>
      </c>
      <c r="E2886">
        <v>31</v>
      </c>
      <c r="F2886">
        <v>3</v>
      </c>
      <c r="I2886" t="s">
        <v>47</v>
      </c>
      <c r="J2886" t="s">
        <v>48</v>
      </c>
    </row>
    <row r="2887" spans="1:13" x14ac:dyDescent="0.35">
      <c r="A2887" s="6">
        <v>45630</v>
      </c>
      <c r="B2887" t="s">
        <v>2098</v>
      </c>
      <c r="C2887" t="s">
        <v>115</v>
      </c>
      <c r="D2887">
        <v>9</v>
      </c>
      <c r="E2887">
        <v>31</v>
      </c>
      <c r="F2887">
        <v>3</v>
      </c>
      <c r="I2887" t="s">
        <v>47</v>
      </c>
      <c r="J2887" t="s">
        <v>48</v>
      </c>
    </row>
    <row r="2888" spans="1:13" x14ac:dyDescent="0.35">
      <c r="A2888" s="6">
        <v>45630</v>
      </c>
      <c r="B2888" t="s">
        <v>2099</v>
      </c>
      <c r="C2888" t="s">
        <v>74</v>
      </c>
      <c r="D2888">
        <v>10</v>
      </c>
      <c r="E2888">
        <v>20</v>
      </c>
      <c r="F2888">
        <v>2</v>
      </c>
      <c r="I2888" t="s">
        <v>47</v>
      </c>
      <c r="J2888" t="s">
        <v>48</v>
      </c>
    </row>
    <row r="2889" spans="1:13" x14ac:dyDescent="0.35">
      <c r="A2889" s="6">
        <v>45630</v>
      </c>
      <c r="B2889" t="s">
        <v>2099</v>
      </c>
      <c r="C2889" t="s">
        <v>74</v>
      </c>
      <c r="D2889">
        <v>10</v>
      </c>
      <c r="E2889">
        <v>20</v>
      </c>
      <c r="F2889">
        <v>2</v>
      </c>
      <c r="I2889" t="s">
        <v>47</v>
      </c>
      <c r="J2889" t="s">
        <v>48</v>
      </c>
    </row>
    <row r="2890" spans="1:13" x14ac:dyDescent="0.35">
      <c r="A2890" s="6">
        <v>45630</v>
      </c>
      <c r="B2890" t="s">
        <v>2099</v>
      </c>
      <c r="C2890" t="s">
        <v>74</v>
      </c>
      <c r="D2890">
        <v>10</v>
      </c>
      <c r="E2890">
        <v>20</v>
      </c>
      <c r="F2890">
        <v>2</v>
      </c>
      <c r="I2890" t="s">
        <v>47</v>
      </c>
      <c r="J2890" t="s">
        <v>48</v>
      </c>
    </row>
    <row r="2891" spans="1:13" x14ac:dyDescent="0.35">
      <c r="A2891" s="6">
        <v>45630</v>
      </c>
      <c r="B2891" t="s">
        <v>2099</v>
      </c>
      <c r="C2891" t="s">
        <v>74</v>
      </c>
      <c r="D2891">
        <v>10</v>
      </c>
      <c r="E2891">
        <v>20</v>
      </c>
      <c r="F2891">
        <v>2</v>
      </c>
      <c r="I2891" t="s">
        <v>47</v>
      </c>
      <c r="J2891" t="s">
        <v>48</v>
      </c>
    </row>
    <row r="2892" spans="1:13" x14ac:dyDescent="0.35">
      <c r="A2892" s="6">
        <v>45630</v>
      </c>
      <c r="B2892" t="s">
        <v>2100</v>
      </c>
      <c r="C2892" t="s">
        <v>53</v>
      </c>
      <c r="D2892" t="s">
        <v>1088</v>
      </c>
      <c r="E2892">
        <v>8</v>
      </c>
      <c r="F2892">
        <v>4</v>
      </c>
      <c r="I2892" t="s">
        <v>47</v>
      </c>
      <c r="J2892" t="s">
        <v>1802</v>
      </c>
    </row>
    <row r="2893" spans="1:13" x14ac:dyDescent="0.35">
      <c r="A2893" s="6">
        <v>45630</v>
      </c>
      <c r="B2893" t="s">
        <v>1901</v>
      </c>
      <c r="C2893" t="s">
        <v>59</v>
      </c>
      <c r="D2893" t="s">
        <v>560</v>
      </c>
      <c r="E2893">
        <v>20</v>
      </c>
      <c r="F2893">
        <v>10</v>
      </c>
      <c r="I2893" t="s">
        <v>47</v>
      </c>
      <c r="J2893" t="s">
        <v>48</v>
      </c>
    </row>
    <row r="2894" spans="1:13" x14ac:dyDescent="0.35">
      <c r="A2894" s="6">
        <v>45630</v>
      </c>
      <c r="B2894" t="s">
        <v>562</v>
      </c>
      <c r="C2894" t="s">
        <v>121</v>
      </c>
      <c r="D2894">
        <v>1</v>
      </c>
      <c r="E2894">
        <v>22</v>
      </c>
      <c r="F2894">
        <v>2</v>
      </c>
      <c r="I2894" t="s">
        <v>47</v>
      </c>
      <c r="J2894" t="s">
        <v>48</v>
      </c>
      <c r="M2894" t="s">
        <v>47</v>
      </c>
    </row>
    <row r="2895" spans="1:13" x14ac:dyDescent="0.35">
      <c r="A2895" s="6">
        <v>45630</v>
      </c>
      <c r="B2895" t="s">
        <v>892</v>
      </c>
      <c r="C2895" t="s">
        <v>59</v>
      </c>
      <c r="D2895">
        <v>2</v>
      </c>
      <c r="E2895">
        <v>6</v>
      </c>
      <c r="F2895">
        <v>3</v>
      </c>
      <c r="I2895" t="s">
        <v>47</v>
      </c>
      <c r="J2895" t="s">
        <v>48</v>
      </c>
      <c r="M2895" t="s">
        <v>47</v>
      </c>
    </row>
    <row r="2896" spans="1:13" x14ac:dyDescent="0.35">
      <c r="A2896" s="6">
        <v>45625</v>
      </c>
      <c r="B2896" t="s">
        <v>1131</v>
      </c>
      <c r="C2896" t="s">
        <v>115</v>
      </c>
      <c r="D2896">
        <v>10</v>
      </c>
      <c r="E2896">
        <v>17</v>
      </c>
      <c r="F2896">
        <v>1</v>
      </c>
      <c r="I2896" t="s">
        <v>47</v>
      </c>
      <c r="J2896" t="s">
        <v>48</v>
      </c>
    </row>
    <row r="2897" spans="1:13" x14ac:dyDescent="0.35">
      <c r="A2897" s="6">
        <v>45625</v>
      </c>
      <c r="B2897" t="s">
        <v>1131</v>
      </c>
      <c r="C2897" t="s">
        <v>115</v>
      </c>
      <c r="D2897">
        <v>10</v>
      </c>
      <c r="E2897">
        <v>17</v>
      </c>
      <c r="F2897">
        <v>1</v>
      </c>
      <c r="I2897" t="s">
        <v>47</v>
      </c>
      <c r="J2897" t="s">
        <v>48</v>
      </c>
    </row>
    <row r="2898" spans="1:13" x14ac:dyDescent="0.35">
      <c r="A2898" s="6">
        <v>45625</v>
      </c>
      <c r="B2898" t="s">
        <v>1131</v>
      </c>
      <c r="C2898" t="s">
        <v>115</v>
      </c>
      <c r="D2898">
        <v>10</v>
      </c>
      <c r="E2898">
        <v>17</v>
      </c>
      <c r="F2898">
        <v>1</v>
      </c>
      <c r="I2898" t="s">
        <v>47</v>
      </c>
      <c r="J2898" t="s">
        <v>48</v>
      </c>
    </row>
    <row r="2899" spans="1:13" x14ac:dyDescent="0.35">
      <c r="A2899" s="6">
        <v>45625</v>
      </c>
      <c r="B2899" t="s">
        <v>2101</v>
      </c>
      <c r="C2899" t="s">
        <v>225</v>
      </c>
      <c r="D2899">
        <v>0</v>
      </c>
      <c r="E2899">
        <v>1</v>
      </c>
      <c r="F2899">
        <v>1</v>
      </c>
      <c r="I2899" t="s">
        <v>47</v>
      </c>
      <c r="J2899" t="s">
        <v>48</v>
      </c>
    </row>
    <row r="2900" spans="1:13" x14ac:dyDescent="0.35">
      <c r="A2900" s="6">
        <v>45623</v>
      </c>
      <c r="B2900" t="s">
        <v>862</v>
      </c>
      <c r="C2900" t="s">
        <v>64</v>
      </c>
      <c r="D2900" t="s">
        <v>564</v>
      </c>
      <c r="E2900">
        <v>4</v>
      </c>
      <c r="F2900">
        <v>3</v>
      </c>
      <c r="I2900" t="s">
        <v>47</v>
      </c>
      <c r="J2900" t="s">
        <v>48</v>
      </c>
      <c r="M2900" t="s">
        <v>47</v>
      </c>
    </row>
    <row r="2901" spans="1:13" x14ac:dyDescent="0.35">
      <c r="A2901" s="6">
        <v>45623</v>
      </c>
      <c r="B2901" t="s">
        <v>2069</v>
      </c>
      <c r="C2901" t="s">
        <v>64</v>
      </c>
      <c r="D2901" t="s">
        <v>585</v>
      </c>
      <c r="E2901">
        <v>12</v>
      </c>
      <c r="F2901">
        <v>2</v>
      </c>
      <c r="I2901" t="s">
        <v>47</v>
      </c>
      <c r="J2901" t="s">
        <v>48</v>
      </c>
      <c r="M2901" t="s">
        <v>47</v>
      </c>
    </row>
    <row r="2902" spans="1:13" x14ac:dyDescent="0.35">
      <c r="A2902" s="6">
        <v>45623</v>
      </c>
      <c r="B2902" t="s">
        <v>2102</v>
      </c>
      <c r="C2902" t="s">
        <v>64</v>
      </c>
      <c r="D2902" t="s">
        <v>585</v>
      </c>
      <c r="E2902">
        <v>5</v>
      </c>
      <c r="F2902">
        <v>1</v>
      </c>
      <c r="I2902" t="s">
        <v>47</v>
      </c>
      <c r="J2902" t="s">
        <v>48</v>
      </c>
      <c r="M2902" t="s">
        <v>47</v>
      </c>
    </row>
    <row r="2903" spans="1:13" x14ac:dyDescent="0.35">
      <c r="A2903" s="6">
        <v>45623</v>
      </c>
      <c r="B2903" t="s">
        <v>2102</v>
      </c>
      <c r="C2903" t="s">
        <v>64</v>
      </c>
      <c r="D2903" t="s">
        <v>585</v>
      </c>
      <c r="E2903">
        <v>5</v>
      </c>
      <c r="F2903">
        <v>1</v>
      </c>
      <c r="I2903" t="s">
        <v>47</v>
      </c>
      <c r="J2903" t="s">
        <v>48</v>
      </c>
      <c r="M2903" t="s">
        <v>47</v>
      </c>
    </row>
    <row r="2904" spans="1:13" x14ac:dyDescent="0.35">
      <c r="A2904" s="6">
        <v>45623</v>
      </c>
      <c r="B2904" t="s">
        <v>2103</v>
      </c>
      <c r="C2904" t="s">
        <v>64</v>
      </c>
      <c r="D2904" t="s">
        <v>585</v>
      </c>
      <c r="E2904">
        <v>12</v>
      </c>
      <c r="F2904">
        <v>2</v>
      </c>
      <c r="I2904" t="s">
        <v>47</v>
      </c>
      <c r="J2904" t="s">
        <v>48</v>
      </c>
      <c r="M2904" t="s">
        <v>47</v>
      </c>
    </row>
    <row r="2905" spans="1:13" x14ac:dyDescent="0.35">
      <c r="A2905" s="6">
        <v>45623</v>
      </c>
      <c r="B2905" t="s">
        <v>929</v>
      </c>
      <c r="C2905" t="s">
        <v>64</v>
      </c>
      <c r="D2905" t="s">
        <v>585</v>
      </c>
      <c r="E2905">
        <v>25</v>
      </c>
      <c r="F2905">
        <v>4</v>
      </c>
      <c r="I2905" t="s">
        <v>47</v>
      </c>
      <c r="J2905" t="s">
        <v>48</v>
      </c>
      <c r="M2905" t="s">
        <v>47</v>
      </c>
    </row>
    <row r="2906" spans="1:13" x14ac:dyDescent="0.35">
      <c r="A2906" s="6">
        <v>45623</v>
      </c>
      <c r="B2906" t="s">
        <v>1001</v>
      </c>
      <c r="C2906" t="s">
        <v>64</v>
      </c>
      <c r="D2906" t="s">
        <v>585</v>
      </c>
      <c r="E2906">
        <v>12</v>
      </c>
      <c r="F2906">
        <v>4</v>
      </c>
      <c r="I2906" t="s">
        <v>47</v>
      </c>
      <c r="J2906" t="s">
        <v>48</v>
      </c>
      <c r="M2906" t="s">
        <v>47</v>
      </c>
    </row>
    <row r="2907" spans="1:13" x14ac:dyDescent="0.35">
      <c r="A2907" s="6">
        <v>45623</v>
      </c>
      <c r="B2907" t="s">
        <v>2104</v>
      </c>
      <c r="C2907" t="s">
        <v>64</v>
      </c>
      <c r="D2907" t="s">
        <v>585</v>
      </c>
      <c r="E2907">
        <v>24</v>
      </c>
      <c r="F2907">
        <v>5</v>
      </c>
      <c r="I2907" t="s">
        <v>47</v>
      </c>
      <c r="J2907" t="s">
        <v>48</v>
      </c>
      <c r="M2907" t="s">
        <v>47</v>
      </c>
    </row>
    <row r="2908" spans="1:13" x14ac:dyDescent="0.35">
      <c r="A2908" s="6">
        <v>45623</v>
      </c>
      <c r="B2908" t="s">
        <v>1813</v>
      </c>
      <c r="C2908" t="s">
        <v>64</v>
      </c>
      <c r="D2908" t="s">
        <v>585</v>
      </c>
      <c r="E2908">
        <v>11</v>
      </c>
      <c r="F2908">
        <v>2</v>
      </c>
      <c r="I2908" t="s">
        <v>47</v>
      </c>
      <c r="J2908" t="s">
        <v>48</v>
      </c>
      <c r="M2908" t="s">
        <v>47</v>
      </c>
    </row>
    <row r="2909" spans="1:13" x14ac:dyDescent="0.35">
      <c r="A2909" s="6">
        <v>45623</v>
      </c>
      <c r="B2909" t="s">
        <v>2105</v>
      </c>
      <c r="C2909" t="s">
        <v>64</v>
      </c>
      <c r="D2909" t="s">
        <v>585</v>
      </c>
      <c r="E2909">
        <v>22</v>
      </c>
      <c r="F2909">
        <v>2</v>
      </c>
      <c r="I2909" t="s">
        <v>47</v>
      </c>
      <c r="J2909" t="s">
        <v>48</v>
      </c>
      <c r="M2909" t="s">
        <v>47</v>
      </c>
    </row>
    <row r="2910" spans="1:13" x14ac:dyDescent="0.35">
      <c r="A2910" s="6">
        <v>45623</v>
      </c>
      <c r="B2910" t="s">
        <v>2106</v>
      </c>
      <c r="C2910" t="s">
        <v>64</v>
      </c>
      <c r="D2910" t="s">
        <v>585</v>
      </c>
      <c r="E2910">
        <v>14</v>
      </c>
      <c r="F2910">
        <v>3</v>
      </c>
      <c r="I2910" t="s">
        <v>47</v>
      </c>
      <c r="J2910" t="s">
        <v>48</v>
      </c>
      <c r="M2910" t="s">
        <v>47</v>
      </c>
    </row>
    <row r="2911" spans="1:13" x14ac:dyDescent="0.35">
      <c r="A2911" s="6">
        <v>45623</v>
      </c>
      <c r="B2911" t="s">
        <v>415</v>
      </c>
      <c r="C2911" t="s">
        <v>64</v>
      </c>
      <c r="D2911" t="s">
        <v>585</v>
      </c>
      <c r="E2911">
        <v>10</v>
      </c>
      <c r="F2911">
        <v>3</v>
      </c>
      <c r="I2911" t="s">
        <v>47</v>
      </c>
      <c r="J2911" t="s">
        <v>48</v>
      </c>
      <c r="M2911" t="s">
        <v>47</v>
      </c>
    </row>
    <row r="2912" spans="1:13" x14ac:dyDescent="0.35">
      <c r="A2912" s="6">
        <v>45623</v>
      </c>
      <c r="B2912" t="s">
        <v>1302</v>
      </c>
      <c r="C2912" t="s">
        <v>115</v>
      </c>
      <c r="D2912" t="s">
        <v>204</v>
      </c>
      <c r="E2912">
        <v>8</v>
      </c>
      <c r="F2912">
        <v>3</v>
      </c>
      <c r="I2912" t="s">
        <v>47</v>
      </c>
      <c r="J2912" t="s">
        <v>48</v>
      </c>
    </row>
    <row r="2913" spans="1:13" x14ac:dyDescent="0.35">
      <c r="A2913" s="6">
        <v>45615</v>
      </c>
      <c r="B2913" t="s">
        <v>461</v>
      </c>
      <c r="C2913" t="s">
        <v>115</v>
      </c>
      <c r="D2913" t="s">
        <v>334</v>
      </c>
      <c r="E2913">
        <v>7</v>
      </c>
      <c r="F2913">
        <v>2</v>
      </c>
      <c r="I2913" t="s">
        <v>47</v>
      </c>
      <c r="J2913" t="s">
        <v>48</v>
      </c>
    </row>
    <row r="2914" spans="1:13" x14ac:dyDescent="0.35">
      <c r="A2914" s="6">
        <v>45623</v>
      </c>
      <c r="B2914" t="s">
        <v>470</v>
      </c>
      <c r="C2914" t="s">
        <v>115</v>
      </c>
      <c r="D2914">
        <v>10</v>
      </c>
      <c r="E2914">
        <v>1</v>
      </c>
      <c r="F2914">
        <v>1</v>
      </c>
      <c r="I2914" t="s">
        <v>47</v>
      </c>
      <c r="J2914" t="s">
        <v>48</v>
      </c>
      <c r="M2914" t="s">
        <v>47</v>
      </c>
    </row>
    <row r="2915" spans="1:13" x14ac:dyDescent="0.35">
      <c r="A2915" s="6">
        <v>45623</v>
      </c>
      <c r="B2915" t="s">
        <v>470</v>
      </c>
      <c r="C2915" t="s">
        <v>115</v>
      </c>
      <c r="D2915">
        <v>10</v>
      </c>
      <c r="E2915">
        <v>5</v>
      </c>
      <c r="F2915">
        <v>1</v>
      </c>
      <c r="I2915" t="s">
        <v>47</v>
      </c>
      <c r="J2915" t="s">
        <v>48</v>
      </c>
      <c r="M2915" t="s">
        <v>47</v>
      </c>
    </row>
    <row r="2916" spans="1:13" x14ac:dyDescent="0.35">
      <c r="A2916" s="6">
        <v>45623</v>
      </c>
      <c r="B2916" t="s">
        <v>650</v>
      </c>
      <c r="C2916" t="s">
        <v>115</v>
      </c>
      <c r="D2916">
        <v>7</v>
      </c>
      <c r="E2916">
        <v>22</v>
      </c>
      <c r="F2916">
        <v>2</v>
      </c>
      <c r="I2916" t="s">
        <v>47</v>
      </c>
      <c r="J2916" t="s">
        <v>48</v>
      </c>
      <c r="M2916" t="s">
        <v>47</v>
      </c>
    </row>
    <row r="2917" spans="1:13" x14ac:dyDescent="0.35">
      <c r="A2917" s="6">
        <v>45630</v>
      </c>
      <c r="B2917" t="s">
        <v>2107</v>
      </c>
      <c r="C2917" t="s">
        <v>1266</v>
      </c>
      <c r="D2917" t="s">
        <v>573</v>
      </c>
      <c r="E2917">
        <v>8</v>
      </c>
      <c r="F2917">
        <v>1</v>
      </c>
      <c r="I2917" t="s">
        <v>47</v>
      </c>
      <c r="J2917" t="s">
        <v>48</v>
      </c>
    </row>
    <row r="2918" spans="1:13" x14ac:dyDescent="0.35">
      <c r="A2918" s="6">
        <v>45630</v>
      </c>
      <c r="B2918" t="s">
        <v>1187</v>
      </c>
      <c r="C2918" t="s">
        <v>53</v>
      </c>
      <c r="D2918" t="s">
        <v>370</v>
      </c>
      <c r="E2918">
        <v>19</v>
      </c>
      <c r="F2918">
        <v>3</v>
      </c>
      <c r="I2918" t="s">
        <v>47</v>
      </c>
      <c r="J2918" t="s">
        <v>48</v>
      </c>
    </row>
    <row r="2919" spans="1:13" x14ac:dyDescent="0.35">
      <c r="A2919" s="6">
        <v>45630</v>
      </c>
      <c r="B2919" t="s">
        <v>1187</v>
      </c>
      <c r="C2919" t="s">
        <v>53</v>
      </c>
      <c r="D2919" t="s">
        <v>370</v>
      </c>
      <c r="E2919">
        <v>19</v>
      </c>
      <c r="F2919">
        <v>3</v>
      </c>
      <c r="I2919" t="s">
        <v>47</v>
      </c>
      <c r="J2919" t="s">
        <v>48</v>
      </c>
    </row>
    <row r="2920" spans="1:13" x14ac:dyDescent="0.35">
      <c r="A2920" s="6">
        <v>45630</v>
      </c>
      <c r="B2920" t="s">
        <v>2108</v>
      </c>
      <c r="C2920" t="s">
        <v>1266</v>
      </c>
      <c r="D2920" t="s">
        <v>573</v>
      </c>
      <c r="E2920">
        <v>8</v>
      </c>
      <c r="F2920">
        <v>2</v>
      </c>
      <c r="I2920" t="s">
        <v>47</v>
      </c>
      <c r="J2920" t="s">
        <v>48</v>
      </c>
      <c r="M2920" t="s">
        <v>47</v>
      </c>
    </row>
    <row r="2921" spans="1:13" x14ac:dyDescent="0.35">
      <c r="A2921" s="6">
        <v>45629</v>
      </c>
      <c r="B2921" t="s">
        <v>1169</v>
      </c>
      <c r="C2921" t="s">
        <v>1266</v>
      </c>
      <c r="D2921" t="s">
        <v>978</v>
      </c>
      <c r="E2921">
        <v>25</v>
      </c>
      <c r="F2921">
        <v>2</v>
      </c>
      <c r="I2921" t="s">
        <v>47</v>
      </c>
      <c r="J2921" t="s">
        <v>48</v>
      </c>
    </row>
    <row r="2922" spans="1:13" x14ac:dyDescent="0.35">
      <c r="A2922" s="6">
        <v>45629</v>
      </c>
      <c r="B2922" t="s">
        <v>1169</v>
      </c>
      <c r="C2922" t="s">
        <v>1266</v>
      </c>
      <c r="D2922" t="s">
        <v>978</v>
      </c>
      <c r="E2922">
        <v>25</v>
      </c>
      <c r="F2922">
        <v>2</v>
      </c>
      <c r="I2922" t="s">
        <v>47</v>
      </c>
      <c r="J2922" t="s">
        <v>48</v>
      </c>
    </row>
    <row r="2923" spans="1:13" x14ac:dyDescent="0.35">
      <c r="A2923" s="6">
        <v>45629</v>
      </c>
      <c r="B2923" t="s">
        <v>1143</v>
      </c>
      <c r="C2923" t="s">
        <v>74</v>
      </c>
      <c r="D2923" t="s">
        <v>129</v>
      </c>
      <c r="E2923">
        <v>20</v>
      </c>
      <c r="F2923">
        <v>2</v>
      </c>
      <c r="I2923" t="s">
        <v>47</v>
      </c>
      <c r="J2923" t="s">
        <v>1802</v>
      </c>
    </row>
    <row r="2924" spans="1:13" x14ac:dyDescent="0.35">
      <c r="A2924" s="6">
        <v>45629</v>
      </c>
      <c r="B2924" t="s">
        <v>1143</v>
      </c>
      <c r="C2924" t="s">
        <v>74</v>
      </c>
      <c r="D2924" t="s">
        <v>129</v>
      </c>
      <c r="E2924">
        <v>20</v>
      </c>
      <c r="F2924">
        <v>2</v>
      </c>
      <c r="I2924" t="s">
        <v>47</v>
      </c>
      <c r="J2924" t="s">
        <v>1802</v>
      </c>
    </row>
    <row r="2925" spans="1:13" x14ac:dyDescent="0.35">
      <c r="A2925" s="6">
        <v>45629</v>
      </c>
      <c r="B2925" t="s">
        <v>1143</v>
      </c>
      <c r="C2925" t="s">
        <v>74</v>
      </c>
      <c r="D2925" t="s">
        <v>129</v>
      </c>
      <c r="E2925">
        <v>20</v>
      </c>
      <c r="F2925">
        <v>2</v>
      </c>
      <c r="I2925" t="s">
        <v>47</v>
      </c>
      <c r="J2925" t="s">
        <v>1802</v>
      </c>
    </row>
    <row r="2926" spans="1:13" x14ac:dyDescent="0.35">
      <c r="A2926" s="6">
        <v>45629</v>
      </c>
      <c r="B2926" t="s">
        <v>1143</v>
      </c>
      <c r="C2926" t="s">
        <v>74</v>
      </c>
      <c r="D2926" t="s">
        <v>129</v>
      </c>
      <c r="E2926">
        <v>20</v>
      </c>
      <c r="F2926">
        <v>2</v>
      </c>
      <c r="I2926" t="s">
        <v>47</v>
      </c>
      <c r="J2926" t="s">
        <v>1802</v>
      </c>
    </row>
    <row r="2927" spans="1:13" x14ac:dyDescent="0.35">
      <c r="A2927" s="6">
        <v>45629</v>
      </c>
      <c r="B2927" t="s">
        <v>1564</v>
      </c>
      <c r="C2927" t="s">
        <v>53</v>
      </c>
      <c r="D2927">
        <v>6</v>
      </c>
      <c r="E2927">
        <v>20</v>
      </c>
      <c r="F2927">
        <v>3</v>
      </c>
      <c r="I2927" t="s">
        <v>47</v>
      </c>
      <c r="J2927" t="s">
        <v>48</v>
      </c>
      <c r="M2927" t="s">
        <v>47</v>
      </c>
    </row>
    <row r="2928" spans="1:13" x14ac:dyDescent="0.35">
      <c r="A2928" s="6">
        <v>45629</v>
      </c>
      <c r="B2928" t="s">
        <v>1727</v>
      </c>
      <c r="C2928" t="s">
        <v>53</v>
      </c>
      <c r="D2928">
        <v>6</v>
      </c>
      <c r="E2928">
        <v>21</v>
      </c>
      <c r="F2928">
        <v>2</v>
      </c>
      <c r="I2928" t="s">
        <v>47</v>
      </c>
      <c r="J2928" t="s">
        <v>48</v>
      </c>
    </row>
    <row r="2929" spans="1:13" x14ac:dyDescent="0.35">
      <c r="A2929" s="6">
        <v>45629</v>
      </c>
      <c r="B2929" t="s">
        <v>1727</v>
      </c>
      <c r="C2929" t="s">
        <v>53</v>
      </c>
      <c r="D2929">
        <v>6</v>
      </c>
      <c r="E2929">
        <v>21</v>
      </c>
      <c r="F2929">
        <v>2</v>
      </c>
      <c r="I2929" t="s">
        <v>47</v>
      </c>
      <c r="J2929" t="s">
        <v>48</v>
      </c>
    </row>
    <row r="2930" spans="1:13" x14ac:dyDescent="0.35">
      <c r="A2930" s="6">
        <v>45629</v>
      </c>
      <c r="B2930" t="s">
        <v>953</v>
      </c>
      <c r="C2930" t="s">
        <v>53</v>
      </c>
      <c r="D2930">
        <v>6</v>
      </c>
      <c r="E2930">
        <v>5</v>
      </c>
      <c r="F2930">
        <v>5</v>
      </c>
      <c r="I2930" t="s">
        <v>47</v>
      </c>
      <c r="J2930" t="s">
        <v>48</v>
      </c>
    </row>
    <row r="2931" spans="1:13" x14ac:dyDescent="0.35">
      <c r="A2931" s="6">
        <v>45629</v>
      </c>
      <c r="B2931" t="s">
        <v>2109</v>
      </c>
      <c r="C2931" t="s">
        <v>53</v>
      </c>
      <c r="D2931">
        <v>5</v>
      </c>
      <c r="E2931">
        <v>25</v>
      </c>
      <c r="F2931">
        <v>2</v>
      </c>
      <c r="I2931" t="s">
        <v>47</v>
      </c>
      <c r="J2931" t="s">
        <v>1802</v>
      </c>
    </row>
    <row r="2932" spans="1:13" x14ac:dyDescent="0.35">
      <c r="A2932" s="6">
        <v>45629</v>
      </c>
      <c r="B2932" t="s">
        <v>45</v>
      </c>
      <c r="C2932" t="s">
        <v>115</v>
      </c>
      <c r="D2932">
        <v>7</v>
      </c>
      <c r="E2932">
        <v>19</v>
      </c>
      <c r="F2932">
        <v>2</v>
      </c>
      <c r="I2932" t="s">
        <v>47</v>
      </c>
      <c r="J2932" t="s">
        <v>48</v>
      </c>
      <c r="M2932" t="s">
        <v>47</v>
      </c>
    </row>
    <row r="2933" spans="1:13" x14ac:dyDescent="0.35">
      <c r="A2933" s="6">
        <v>45629</v>
      </c>
      <c r="B2933" t="s">
        <v>1820</v>
      </c>
      <c r="C2933" t="s">
        <v>1266</v>
      </c>
      <c r="D2933" t="s">
        <v>978</v>
      </c>
      <c r="E2933">
        <v>21</v>
      </c>
      <c r="F2933">
        <v>1</v>
      </c>
      <c r="I2933" t="s">
        <v>47</v>
      </c>
      <c r="J2933" t="s">
        <v>48</v>
      </c>
    </row>
    <row r="2934" spans="1:13" x14ac:dyDescent="0.35">
      <c r="A2934" s="6">
        <v>45629</v>
      </c>
      <c r="B2934" t="s">
        <v>99</v>
      </c>
      <c r="C2934" t="s">
        <v>115</v>
      </c>
      <c r="D2934">
        <v>7</v>
      </c>
      <c r="E2934">
        <v>23</v>
      </c>
      <c r="F2934">
        <v>1</v>
      </c>
      <c r="I2934" t="s">
        <v>47</v>
      </c>
      <c r="J2934" t="s">
        <v>48</v>
      </c>
      <c r="M2934" t="s">
        <v>47</v>
      </c>
    </row>
    <row r="2935" spans="1:13" x14ac:dyDescent="0.35">
      <c r="A2935" s="6">
        <v>45629</v>
      </c>
      <c r="B2935" t="s">
        <v>461</v>
      </c>
      <c r="C2935" t="s">
        <v>59</v>
      </c>
      <c r="D2935">
        <v>2</v>
      </c>
      <c r="E2935">
        <v>7</v>
      </c>
      <c r="F2935">
        <v>2</v>
      </c>
      <c r="I2935" t="s">
        <v>47</v>
      </c>
      <c r="J2935" t="s">
        <v>48</v>
      </c>
      <c r="M2935" t="s">
        <v>47</v>
      </c>
    </row>
    <row r="2936" spans="1:13" x14ac:dyDescent="0.35">
      <c r="A2936" s="6">
        <v>45629</v>
      </c>
      <c r="B2936" t="s">
        <v>1494</v>
      </c>
      <c r="C2936" t="s">
        <v>115</v>
      </c>
      <c r="D2936">
        <v>9</v>
      </c>
      <c r="E2936">
        <v>20</v>
      </c>
      <c r="F2936">
        <v>2</v>
      </c>
      <c r="I2936" t="s">
        <v>47</v>
      </c>
      <c r="J2936" t="s">
        <v>48</v>
      </c>
    </row>
    <row r="2937" spans="1:13" x14ac:dyDescent="0.35">
      <c r="A2937" s="6">
        <v>45628</v>
      </c>
      <c r="B2937" t="s">
        <v>470</v>
      </c>
      <c r="C2937" t="s">
        <v>59</v>
      </c>
      <c r="D2937" t="s">
        <v>1954</v>
      </c>
      <c r="E2937">
        <v>9</v>
      </c>
      <c r="F2937">
        <v>5</v>
      </c>
      <c r="I2937" t="s">
        <v>47</v>
      </c>
      <c r="J2937" t="s">
        <v>48</v>
      </c>
      <c r="K2937" t="s">
        <v>47</v>
      </c>
      <c r="M2937" t="s">
        <v>47</v>
      </c>
    </row>
    <row r="2938" spans="1:13" x14ac:dyDescent="0.35">
      <c r="A2938" s="6">
        <v>45629</v>
      </c>
      <c r="B2938" t="s">
        <v>841</v>
      </c>
      <c r="C2938" t="s">
        <v>59</v>
      </c>
      <c r="D2938" t="s">
        <v>587</v>
      </c>
      <c r="E2938">
        <v>22</v>
      </c>
      <c r="F2938">
        <v>2</v>
      </c>
      <c r="I2938" t="s">
        <v>47</v>
      </c>
      <c r="J2938" t="s">
        <v>48</v>
      </c>
      <c r="M2938" t="s">
        <v>47</v>
      </c>
    </row>
    <row r="2939" spans="1:13" x14ac:dyDescent="0.35">
      <c r="A2939" s="6">
        <v>45629</v>
      </c>
      <c r="B2939" t="s">
        <v>841</v>
      </c>
      <c r="C2939" t="s">
        <v>59</v>
      </c>
      <c r="D2939" t="s">
        <v>587</v>
      </c>
      <c r="E2939">
        <v>22</v>
      </c>
      <c r="F2939">
        <v>2</v>
      </c>
      <c r="I2939" t="s">
        <v>47</v>
      </c>
      <c r="J2939" t="s">
        <v>48</v>
      </c>
      <c r="M2939" t="s">
        <v>47</v>
      </c>
    </row>
    <row r="2940" spans="1:13" x14ac:dyDescent="0.35">
      <c r="A2940" s="6">
        <v>45629</v>
      </c>
      <c r="B2940" t="s">
        <v>1564</v>
      </c>
      <c r="C2940" t="s">
        <v>53</v>
      </c>
      <c r="D2940">
        <v>6</v>
      </c>
      <c r="E2940">
        <v>20</v>
      </c>
      <c r="F2940">
        <v>2</v>
      </c>
      <c r="I2940" t="s">
        <v>47</v>
      </c>
      <c r="J2940" t="s">
        <v>48</v>
      </c>
      <c r="M2940" t="s">
        <v>47</v>
      </c>
    </row>
    <row r="2941" spans="1:13" x14ac:dyDescent="0.35">
      <c r="A2941" s="6">
        <v>45629</v>
      </c>
      <c r="B2941" t="s">
        <v>2110</v>
      </c>
      <c r="C2941" t="s">
        <v>55</v>
      </c>
      <c r="D2941" t="s">
        <v>158</v>
      </c>
      <c r="E2941">
        <v>10</v>
      </c>
      <c r="F2941">
        <v>2</v>
      </c>
      <c r="I2941" t="s">
        <v>47</v>
      </c>
      <c r="J2941" t="s">
        <v>48</v>
      </c>
    </row>
    <row r="2942" spans="1:13" x14ac:dyDescent="0.35">
      <c r="A2942" s="6">
        <v>45629</v>
      </c>
      <c r="B2942" t="s">
        <v>1176</v>
      </c>
      <c r="C2942" t="s">
        <v>115</v>
      </c>
      <c r="D2942">
        <v>9</v>
      </c>
      <c r="E2942">
        <v>20</v>
      </c>
      <c r="F2942">
        <v>2</v>
      </c>
      <c r="I2942" t="s">
        <v>47</v>
      </c>
      <c r="J2942" t="s">
        <v>48</v>
      </c>
      <c r="M2942" t="s">
        <v>47</v>
      </c>
    </row>
    <row r="2943" spans="1:13" x14ac:dyDescent="0.35">
      <c r="A2943" s="6">
        <v>45629</v>
      </c>
      <c r="B2943" t="s">
        <v>1176</v>
      </c>
      <c r="C2943" t="s">
        <v>115</v>
      </c>
      <c r="D2943">
        <v>9</v>
      </c>
      <c r="E2943">
        <v>20</v>
      </c>
      <c r="F2943">
        <v>2</v>
      </c>
      <c r="I2943" t="s">
        <v>47</v>
      </c>
      <c r="J2943" t="s">
        <v>48</v>
      </c>
      <c r="M2943" t="s">
        <v>47</v>
      </c>
    </row>
    <row r="2944" spans="1:13" x14ac:dyDescent="0.35">
      <c r="A2944" s="6">
        <v>45629</v>
      </c>
      <c r="B2944" t="s">
        <v>1259</v>
      </c>
      <c r="C2944" t="s">
        <v>225</v>
      </c>
      <c r="D2944" t="s">
        <v>1069</v>
      </c>
      <c r="E2944">
        <v>17</v>
      </c>
      <c r="F2944">
        <v>11</v>
      </c>
      <c r="I2944" t="s">
        <v>47</v>
      </c>
      <c r="J2944" t="s">
        <v>48</v>
      </c>
    </row>
    <row r="2945" spans="1:13" x14ac:dyDescent="0.35">
      <c r="A2945" s="6">
        <v>45629</v>
      </c>
      <c r="B2945" t="s">
        <v>2111</v>
      </c>
      <c r="C2945" t="s">
        <v>55</v>
      </c>
      <c r="D2945" t="s">
        <v>978</v>
      </c>
      <c r="E2945">
        <v>36</v>
      </c>
      <c r="F2945">
        <v>2</v>
      </c>
      <c r="I2945" t="s">
        <v>47</v>
      </c>
      <c r="J2945" t="s">
        <v>48</v>
      </c>
    </row>
    <row r="2946" spans="1:13" x14ac:dyDescent="0.35">
      <c r="A2946" s="6">
        <v>45629</v>
      </c>
      <c r="B2946" t="s">
        <v>141</v>
      </c>
      <c r="C2946" t="s">
        <v>53</v>
      </c>
      <c r="E2946">
        <v>21</v>
      </c>
      <c r="F2946">
        <v>2</v>
      </c>
      <c r="I2946" t="s">
        <v>47</v>
      </c>
      <c r="J2946" t="s">
        <v>48</v>
      </c>
      <c r="M2946" t="s">
        <v>47</v>
      </c>
    </row>
    <row r="2947" spans="1:13" x14ac:dyDescent="0.35">
      <c r="A2947" s="6">
        <v>45629</v>
      </c>
      <c r="B2947" t="s">
        <v>2112</v>
      </c>
      <c r="C2947" t="s">
        <v>115</v>
      </c>
      <c r="D2947">
        <v>7</v>
      </c>
      <c r="E2947">
        <v>7</v>
      </c>
      <c r="F2947">
        <v>2</v>
      </c>
      <c r="I2947" t="s">
        <v>47</v>
      </c>
      <c r="J2947" t="s">
        <v>48</v>
      </c>
    </row>
    <row r="2948" spans="1:13" x14ac:dyDescent="0.35">
      <c r="A2948" s="6">
        <v>45629</v>
      </c>
      <c r="B2948" t="s">
        <v>889</v>
      </c>
      <c r="C2948" t="s">
        <v>59</v>
      </c>
      <c r="D2948">
        <v>3</v>
      </c>
      <c r="E2948">
        <v>5</v>
      </c>
      <c r="F2948">
        <v>2</v>
      </c>
      <c r="I2948" t="s">
        <v>47</v>
      </c>
      <c r="J2948" t="s">
        <v>48</v>
      </c>
    </row>
    <row r="2949" spans="1:13" x14ac:dyDescent="0.35">
      <c r="A2949" s="6">
        <v>45629</v>
      </c>
      <c r="B2949" t="s">
        <v>2113</v>
      </c>
      <c r="C2949" t="s">
        <v>59</v>
      </c>
      <c r="D2949" t="s">
        <v>813</v>
      </c>
      <c r="E2949">
        <v>4</v>
      </c>
      <c r="F2949">
        <v>2</v>
      </c>
      <c r="I2949" t="s">
        <v>47</v>
      </c>
      <c r="J2949" t="s">
        <v>48</v>
      </c>
    </row>
    <row r="2950" spans="1:13" x14ac:dyDescent="0.35">
      <c r="A2950" s="6">
        <v>45629</v>
      </c>
      <c r="B2950" t="s">
        <v>1121</v>
      </c>
      <c r="C2950" t="s">
        <v>225</v>
      </c>
      <c r="E2950">
        <v>17</v>
      </c>
      <c r="F2950">
        <v>14</v>
      </c>
      <c r="I2950" t="s">
        <v>47</v>
      </c>
      <c r="J2950" t="s">
        <v>48</v>
      </c>
      <c r="M2950" t="s">
        <v>47</v>
      </c>
    </row>
    <row r="2951" spans="1:13" x14ac:dyDescent="0.35">
      <c r="A2951" s="6">
        <v>45629</v>
      </c>
      <c r="B2951" t="s">
        <v>2114</v>
      </c>
      <c r="C2951" t="s">
        <v>64</v>
      </c>
      <c r="D2951" t="s">
        <v>585</v>
      </c>
      <c r="E2951">
        <v>21</v>
      </c>
      <c r="F2951">
        <v>4</v>
      </c>
      <c r="I2951" t="s">
        <v>47</v>
      </c>
      <c r="J2951" t="s">
        <v>48</v>
      </c>
    </row>
    <row r="2952" spans="1:13" x14ac:dyDescent="0.35">
      <c r="A2952" s="6">
        <v>45629</v>
      </c>
      <c r="B2952" t="s">
        <v>1955</v>
      </c>
      <c r="C2952" t="s">
        <v>64</v>
      </c>
      <c r="D2952" t="s">
        <v>585</v>
      </c>
      <c r="E2952">
        <v>20</v>
      </c>
      <c r="F2952">
        <v>4</v>
      </c>
      <c r="I2952" t="s">
        <v>47</v>
      </c>
      <c r="J2952" t="s">
        <v>48</v>
      </c>
    </row>
    <row r="2953" spans="1:13" x14ac:dyDescent="0.35">
      <c r="A2953" s="6">
        <v>45629</v>
      </c>
      <c r="B2953" t="s">
        <v>1614</v>
      </c>
      <c r="C2953" t="s">
        <v>64</v>
      </c>
      <c r="D2953" t="s">
        <v>585</v>
      </c>
      <c r="E2953">
        <v>11</v>
      </c>
      <c r="F2953">
        <v>2</v>
      </c>
      <c r="I2953" t="s">
        <v>47</v>
      </c>
      <c r="J2953" t="s">
        <v>48</v>
      </c>
    </row>
    <row r="2954" spans="1:13" x14ac:dyDescent="0.35">
      <c r="A2954" s="6">
        <v>45629</v>
      </c>
      <c r="B2954" t="s">
        <v>2115</v>
      </c>
      <c r="C2954" t="s">
        <v>115</v>
      </c>
      <c r="D2954">
        <v>9</v>
      </c>
      <c r="E2954">
        <v>11</v>
      </c>
      <c r="F2954">
        <v>3</v>
      </c>
      <c r="I2954" t="s">
        <v>47</v>
      </c>
      <c r="J2954" t="s">
        <v>48</v>
      </c>
    </row>
    <row r="2955" spans="1:13" x14ac:dyDescent="0.35">
      <c r="A2955" s="6">
        <v>45629</v>
      </c>
      <c r="B2955" t="s">
        <v>1173</v>
      </c>
      <c r="C2955" t="s">
        <v>64</v>
      </c>
      <c r="D2955" t="s">
        <v>596</v>
      </c>
      <c r="E2955">
        <v>6</v>
      </c>
      <c r="F2955">
        <v>2</v>
      </c>
      <c r="I2955" t="s">
        <v>47</v>
      </c>
      <c r="J2955" t="s">
        <v>48</v>
      </c>
      <c r="M2955" t="s">
        <v>47</v>
      </c>
    </row>
    <row r="2956" spans="1:13" x14ac:dyDescent="0.35">
      <c r="A2956" s="6">
        <v>45629</v>
      </c>
      <c r="B2956" t="s">
        <v>2116</v>
      </c>
      <c r="C2956" t="s">
        <v>115</v>
      </c>
      <c r="D2956">
        <v>7</v>
      </c>
      <c r="E2956">
        <v>6</v>
      </c>
      <c r="F2956">
        <v>3</v>
      </c>
      <c r="I2956" t="s">
        <v>47</v>
      </c>
      <c r="J2956" t="s">
        <v>48</v>
      </c>
    </row>
    <row r="2957" spans="1:13" x14ac:dyDescent="0.35">
      <c r="A2957" s="6">
        <v>45629</v>
      </c>
      <c r="B2957" t="s">
        <v>2042</v>
      </c>
      <c r="C2957" t="s">
        <v>64</v>
      </c>
      <c r="D2957" t="s">
        <v>585</v>
      </c>
      <c r="E2957">
        <v>11</v>
      </c>
      <c r="F2957">
        <v>4</v>
      </c>
      <c r="I2957" t="s">
        <v>47</v>
      </c>
      <c r="J2957" t="s">
        <v>48</v>
      </c>
      <c r="M2957" t="s">
        <v>47</v>
      </c>
    </row>
    <row r="2958" spans="1:13" x14ac:dyDescent="0.35">
      <c r="A2958" s="6">
        <v>45629</v>
      </c>
      <c r="B2958" t="s">
        <v>1362</v>
      </c>
      <c r="C2958" t="s">
        <v>64</v>
      </c>
      <c r="D2958" t="s">
        <v>585</v>
      </c>
      <c r="E2958">
        <v>15</v>
      </c>
      <c r="F2958">
        <v>2</v>
      </c>
      <c r="I2958" t="s">
        <v>47</v>
      </c>
      <c r="J2958" t="s">
        <v>48</v>
      </c>
      <c r="M2958" t="s">
        <v>47</v>
      </c>
    </row>
    <row r="2959" spans="1:13" x14ac:dyDescent="0.35">
      <c r="A2959" s="6">
        <v>45629</v>
      </c>
      <c r="B2959" t="s">
        <v>1718</v>
      </c>
      <c r="C2959" t="s">
        <v>53</v>
      </c>
      <c r="D2959">
        <v>4</v>
      </c>
      <c r="E2959">
        <v>26</v>
      </c>
      <c r="F2959">
        <v>3</v>
      </c>
      <c r="I2959" t="s">
        <v>47</v>
      </c>
      <c r="J2959" t="s">
        <v>48</v>
      </c>
      <c r="M2959" t="s">
        <v>47</v>
      </c>
    </row>
    <row r="2960" spans="1:13" x14ac:dyDescent="0.35">
      <c r="A2960" s="6">
        <v>45629</v>
      </c>
      <c r="B2960" t="s">
        <v>758</v>
      </c>
      <c r="C2960" t="s">
        <v>53</v>
      </c>
      <c r="D2960" t="s">
        <v>890</v>
      </c>
      <c r="E2960">
        <v>15</v>
      </c>
      <c r="F2960">
        <v>1</v>
      </c>
      <c r="I2960" t="s">
        <v>47</v>
      </c>
      <c r="J2960" t="s">
        <v>48</v>
      </c>
      <c r="M2960" t="s">
        <v>47</v>
      </c>
    </row>
    <row r="2961" spans="1:13" x14ac:dyDescent="0.35">
      <c r="A2961" s="6">
        <v>45629</v>
      </c>
      <c r="B2961" t="s">
        <v>1595</v>
      </c>
      <c r="C2961" t="s">
        <v>53</v>
      </c>
      <c r="D2961">
        <v>6</v>
      </c>
      <c r="E2961">
        <v>21</v>
      </c>
      <c r="F2961">
        <v>2</v>
      </c>
      <c r="I2961" t="s">
        <v>47</v>
      </c>
      <c r="J2961" t="s">
        <v>1802</v>
      </c>
      <c r="M2961" t="s">
        <v>47</v>
      </c>
    </row>
    <row r="2962" spans="1:13" x14ac:dyDescent="0.35">
      <c r="A2962" s="6">
        <v>45629</v>
      </c>
      <c r="B2962" t="s">
        <v>2063</v>
      </c>
      <c r="C2962" t="s">
        <v>59</v>
      </c>
      <c r="D2962">
        <v>3</v>
      </c>
      <c r="E2962">
        <v>25</v>
      </c>
      <c r="F2962">
        <v>3</v>
      </c>
      <c r="I2962" t="s">
        <v>47</v>
      </c>
      <c r="J2962" t="s">
        <v>1802</v>
      </c>
    </row>
    <row r="2963" spans="1:13" x14ac:dyDescent="0.35">
      <c r="A2963" s="6">
        <v>45629</v>
      </c>
      <c r="B2963" t="s">
        <v>2063</v>
      </c>
      <c r="C2963" t="s">
        <v>59</v>
      </c>
      <c r="D2963">
        <v>3</v>
      </c>
      <c r="E2963">
        <v>25</v>
      </c>
      <c r="F2963">
        <v>3</v>
      </c>
      <c r="I2963" t="s">
        <v>47</v>
      </c>
      <c r="J2963" t="s">
        <v>1802</v>
      </c>
    </row>
    <row r="2964" spans="1:13" x14ac:dyDescent="0.35">
      <c r="A2964" s="6">
        <v>45629</v>
      </c>
      <c r="B2964" t="s">
        <v>1564</v>
      </c>
      <c r="C2964" t="s">
        <v>59</v>
      </c>
      <c r="D2964">
        <v>1</v>
      </c>
      <c r="E2964">
        <v>24</v>
      </c>
      <c r="F2964">
        <v>2</v>
      </c>
      <c r="I2964" t="s">
        <v>47</v>
      </c>
      <c r="J2964" t="s">
        <v>48</v>
      </c>
      <c r="M2964" t="s">
        <v>47</v>
      </c>
    </row>
    <row r="2965" spans="1:13" x14ac:dyDescent="0.35">
      <c r="A2965" s="6">
        <v>45629</v>
      </c>
      <c r="B2965" t="s">
        <v>1564</v>
      </c>
      <c r="C2965" t="s">
        <v>59</v>
      </c>
      <c r="D2965">
        <v>1</v>
      </c>
      <c r="E2965">
        <v>24</v>
      </c>
      <c r="F2965">
        <v>2</v>
      </c>
      <c r="I2965" t="s">
        <v>47</v>
      </c>
      <c r="J2965" t="s">
        <v>48</v>
      </c>
      <c r="M2965" t="s">
        <v>47</v>
      </c>
    </row>
    <row r="2966" spans="1:13" x14ac:dyDescent="0.35">
      <c r="A2966" s="6">
        <v>45629</v>
      </c>
      <c r="B2966" t="s">
        <v>1564</v>
      </c>
      <c r="C2966" t="s">
        <v>59</v>
      </c>
      <c r="D2966">
        <v>1</v>
      </c>
      <c r="E2966">
        <v>24</v>
      </c>
      <c r="F2966">
        <v>2</v>
      </c>
      <c r="I2966" t="s">
        <v>47</v>
      </c>
      <c r="J2966" t="s">
        <v>48</v>
      </c>
      <c r="M2966" t="s">
        <v>47</v>
      </c>
    </row>
    <row r="2967" spans="1:13" x14ac:dyDescent="0.35">
      <c r="A2967" s="6">
        <v>45629</v>
      </c>
      <c r="B2967" t="s">
        <v>2117</v>
      </c>
      <c r="C2967" t="s">
        <v>59</v>
      </c>
      <c r="D2967" t="s">
        <v>1779</v>
      </c>
      <c r="E2967">
        <v>19</v>
      </c>
      <c r="F2967">
        <v>2</v>
      </c>
      <c r="I2967" t="s">
        <v>47</v>
      </c>
      <c r="J2967" t="s">
        <v>48</v>
      </c>
    </row>
    <row r="2968" spans="1:13" x14ac:dyDescent="0.35">
      <c r="A2968" s="6">
        <v>45629</v>
      </c>
      <c r="B2968" t="s">
        <v>2117</v>
      </c>
      <c r="C2968" t="s">
        <v>59</v>
      </c>
      <c r="D2968" t="s">
        <v>1779</v>
      </c>
      <c r="E2968">
        <v>19</v>
      </c>
      <c r="F2968">
        <v>2</v>
      </c>
      <c r="I2968" t="s">
        <v>47</v>
      </c>
      <c r="J2968" t="s">
        <v>48</v>
      </c>
    </row>
    <row r="2969" spans="1:13" x14ac:dyDescent="0.35">
      <c r="A2969" s="6">
        <v>45629</v>
      </c>
      <c r="B2969" t="s">
        <v>1564</v>
      </c>
      <c r="C2969" t="s">
        <v>59</v>
      </c>
      <c r="D2969">
        <v>1</v>
      </c>
      <c r="E2969">
        <v>24</v>
      </c>
      <c r="F2969">
        <v>2</v>
      </c>
      <c r="I2969" t="s">
        <v>47</v>
      </c>
      <c r="J2969" t="s">
        <v>48</v>
      </c>
      <c r="M2969" t="s">
        <v>47</v>
      </c>
    </row>
    <row r="2970" spans="1:13" x14ac:dyDescent="0.35">
      <c r="A2970" s="6">
        <v>45631</v>
      </c>
      <c r="B2970" t="s">
        <v>1740</v>
      </c>
      <c r="C2970" t="s">
        <v>115</v>
      </c>
      <c r="D2970" t="s">
        <v>334</v>
      </c>
      <c r="E2970">
        <v>14</v>
      </c>
      <c r="F2970">
        <v>4</v>
      </c>
      <c r="I2970" t="s">
        <v>47</v>
      </c>
      <c r="J2970" t="s">
        <v>48</v>
      </c>
    </row>
    <row r="2971" spans="1:13" x14ac:dyDescent="0.35">
      <c r="A2971" s="6">
        <v>45631</v>
      </c>
      <c r="B2971" t="s">
        <v>1106</v>
      </c>
      <c r="C2971" t="s">
        <v>64</v>
      </c>
      <c r="D2971" t="s">
        <v>585</v>
      </c>
      <c r="E2971">
        <v>6</v>
      </c>
      <c r="F2971">
        <v>3</v>
      </c>
      <c r="I2971" t="s">
        <v>47</v>
      </c>
      <c r="J2971" t="s">
        <v>48</v>
      </c>
      <c r="M2971" t="s">
        <v>47</v>
      </c>
    </row>
    <row r="2972" spans="1:13" x14ac:dyDescent="0.35">
      <c r="A2972" s="6">
        <v>45631</v>
      </c>
      <c r="B2972" t="s">
        <v>1855</v>
      </c>
      <c r="C2972" t="s">
        <v>53</v>
      </c>
      <c r="D2972" t="s">
        <v>249</v>
      </c>
      <c r="E2972">
        <v>7</v>
      </c>
      <c r="F2972">
        <v>2</v>
      </c>
      <c r="I2972" t="s">
        <v>47</v>
      </c>
      <c r="J2972" t="s">
        <v>1802</v>
      </c>
      <c r="K2972" t="s">
        <v>47</v>
      </c>
      <c r="M2972" t="s">
        <v>47</v>
      </c>
    </row>
    <row r="2973" spans="1:13" x14ac:dyDescent="0.35">
      <c r="A2973" s="6">
        <v>45631</v>
      </c>
      <c r="B2973" t="s">
        <v>1887</v>
      </c>
      <c r="C2973" t="s">
        <v>53</v>
      </c>
      <c r="D2973" t="s">
        <v>1247</v>
      </c>
      <c r="E2973">
        <v>15</v>
      </c>
      <c r="F2973">
        <v>4</v>
      </c>
      <c r="I2973" t="s">
        <v>47</v>
      </c>
      <c r="J2973" t="s">
        <v>48</v>
      </c>
      <c r="K2973" t="s">
        <v>47</v>
      </c>
    </row>
    <row r="2974" spans="1:13" x14ac:dyDescent="0.35">
      <c r="A2974" s="6">
        <v>45631</v>
      </c>
      <c r="B2974" t="s">
        <v>466</v>
      </c>
      <c r="C2974" t="s">
        <v>115</v>
      </c>
      <c r="D2974" t="s">
        <v>486</v>
      </c>
      <c r="E2974">
        <v>8</v>
      </c>
      <c r="F2974">
        <v>2</v>
      </c>
      <c r="I2974" t="s">
        <v>47</v>
      </c>
      <c r="J2974" t="s">
        <v>48</v>
      </c>
    </row>
    <row r="2975" spans="1:13" x14ac:dyDescent="0.35">
      <c r="A2975" s="6">
        <v>45631</v>
      </c>
      <c r="B2975" t="s">
        <v>2118</v>
      </c>
      <c r="C2975" t="s">
        <v>64</v>
      </c>
      <c r="D2975" t="s">
        <v>585</v>
      </c>
      <c r="E2975">
        <v>9</v>
      </c>
      <c r="F2975">
        <v>2</v>
      </c>
      <c r="I2975" t="s">
        <v>47</v>
      </c>
      <c r="J2975" t="s">
        <v>48</v>
      </c>
      <c r="M2975" t="s">
        <v>47</v>
      </c>
    </row>
    <row r="2976" spans="1:13" x14ac:dyDescent="0.35">
      <c r="A2976" s="6">
        <v>45631</v>
      </c>
      <c r="B2976" t="s">
        <v>2119</v>
      </c>
      <c r="C2976" t="s">
        <v>64</v>
      </c>
      <c r="D2976" t="s">
        <v>585</v>
      </c>
      <c r="E2976">
        <v>13</v>
      </c>
      <c r="F2976">
        <v>2</v>
      </c>
      <c r="I2976" t="s">
        <v>47</v>
      </c>
      <c r="J2976" t="s">
        <v>48</v>
      </c>
      <c r="M2976" t="s">
        <v>47</v>
      </c>
    </row>
    <row r="2977" spans="1:13" x14ac:dyDescent="0.35">
      <c r="A2977" s="6">
        <v>45631</v>
      </c>
      <c r="B2977" t="s">
        <v>2120</v>
      </c>
      <c r="C2977" t="s">
        <v>64</v>
      </c>
      <c r="D2977" t="s">
        <v>585</v>
      </c>
      <c r="E2977">
        <v>6</v>
      </c>
      <c r="F2977">
        <v>2</v>
      </c>
      <c r="I2977" t="s">
        <v>47</v>
      </c>
      <c r="J2977" t="s">
        <v>48</v>
      </c>
      <c r="M2977" t="s">
        <v>47</v>
      </c>
    </row>
    <row r="2978" spans="1:13" x14ac:dyDescent="0.35">
      <c r="A2978" s="6">
        <v>45631</v>
      </c>
      <c r="B2978" t="s">
        <v>2120</v>
      </c>
      <c r="C2978" t="s">
        <v>64</v>
      </c>
      <c r="D2978" t="s">
        <v>585</v>
      </c>
      <c r="E2978">
        <v>6</v>
      </c>
      <c r="F2978">
        <v>2</v>
      </c>
      <c r="I2978" t="s">
        <v>47</v>
      </c>
      <c r="J2978" t="s">
        <v>48</v>
      </c>
      <c r="M2978" t="s">
        <v>47</v>
      </c>
    </row>
    <row r="2979" spans="1:13" x14ac:dyDescent="0.35">
      <c r="A2979" s="6">
        <v>45631</v>
      </c>
      <c r="B2979" t="s">
        <v>862</v>
      </c>
      <c r="C2979" t="s">
        <v>64</v>
      </c>
      <c r="D2979" t="s">
        <v>564</v>
      </c>
      <c r="E2979">
        <v>4</v>
      </c>
      <c r="F2979">
        <v>2</v>
      </c>
      <c r="I2979" t="s">
        <v>47</v>
      </c>
      <c r="J2979" t="s">
        <v>48</v>
      </c>
      <c r="M2979" t="s">
        <v>47</v>
      </c>
    </row>
    <row r="2980" spans="1:13" x14ac:dyDescent="0.35">
      <c r="A2980" s="6">
        <v>45631</v>
      </c>
      <c r="B2980" t="s">
        <v>2121</v>
      </c>
      <c r="C2980" t="s">
        <v>64</v>
      </c>
      <c r="D2980" t="s">
        <v>585</v>
      </c>
      <c r="E2980">
        <v>5</v>
      </c>
      <c r="F2980">
        <v>2</v>
      </c>
      <c r="I2980" t="s">
        <v>47</v>
      </c>
      <c r="J2980" t="s">
        <v>48</v>
      </c>
      <c r="M2980" t="s">
        <v>47</v>
      </c>
    </row>
    <row r="2981" spans="1:13" x14ac:dyDescent="0.35">
      <c r="A2981" s="6">
        <v>45631</v>
      </c>
      <c r="B2981" t="s">
        <v>1259</v>
      </c>
      <c r="C2981" t="s">
        <v>225</v>
      </c>
      <c r="E2981">
        <v>3</v>
      </c>
      <c r="F2981">
        <v>1</v>
      </c>
      <c r="I2981" t="s">
        <v>47</v>
      </c>
      <c r="J2981" t="s">
        <v>48</v>
      </c>
    </row>
    <row r="2982" spans="1:13" x14ac:dyDescent="0.35">
      <c r="A2982" s="6">
        <v>45631</v>
      </c>
      <c r="B2982" t="s">
        <v>1259</v>
      </c>
      <c r="C2982" t="s">
        <v>225</v>
      </c>
      <c r="E2982">
        <v>3</v>
      </c>
      <c r="F2982">
        <v>1</v>
      </c>
      <c r="I2982" t="s">
        <v>47</v>
      </c>
      <c r="J2982" t="s">
        <v>48</v>
      </c>
    </row>
    <row r="2983" spans="1:13" x14ac:dyDescent="0.35">
      <c r="A2983" s="6">
        <v>45631</v>
      </c>
      <c r="B2983" t="s">
        <v>1793</v>
      </c>
      <c r="C2983" t="s">
        <v>1266</v>
      </c>
      <c r="D2983" t="s">
        <v>1236</v>
      </c>
      <c r="E2983">
        <v>20</v>
      </c>
      <c r="F2983">
        <v>2</v>
      </c>
      <c r="I2983" t="s">
        <v>47</v>
      </c>
      <c r="J2983" t="s">
        <v>48</v>
      </c>
      <c r="M2983" t="s">
        <v>47</v>
      </c>
    </row>
    <row r="2984" spans="1:13" x14ac:dyDescent="0.35">
      <c r="A2984" s="6">
        <v>45631</v>
      </c>
      <c r="B2984" t="s">
        <v>2122</v>
      </c>
      <c r="C2984" t="s">
        <v>115</v>
      </c>
      <c r="D2984">
        <v>9</v>
      </c>
      <c r="E2984">
        <v>26</v>
      </c>
      <c r="F2984">
        <v>2</v>
      </c>
      <c r="I2984" t="s">
        <v>47</v>
      </c>
      <c r="J2984" t="s">
        <v>48</v>
      </c>
    </row>
    <row r="2985" spans="1:13" x14ac:dyDescent="0.35">
      <c r="A2985" s="6">
        <v>45631</v>
      </c>
      <c r="B2985" t="s">
        <v>2122</v>
      </c>
      <c r="C2985" t="s">
        <v>115</v>
      </c>
      <c r="D2985">
        <v>9</v>
      </c>
      <c r="E2985">
        <v>26</v>
      </c>
      <c r="F2985">
        <v>2</v>
      </c>
      <c r="I2985" t="s">
        <v>47</v>
      </c>
      <c r="J2985" t="s">
        <v>48</v>
      </c>
    </row>
    <row r="2986" spans="1:13" x14ac:dyDescent="0.35">
      <c r="A2986" s="6">
        <v>45631</v>
      </c>
      <c r="B2986" t="s">
        <v>762</v>
      </c>
      <c r="C2986" t="s">
        <v>115</v>
      </c>
      <c r="D2986">
        <v>8</v>
      </c>
      <c r="E2986">
        <v>3</v>
      </c>
      <c r="F2986">
        <v>4</v>
      </c>
      <c r="I2986" t="s">
        <v>47</v>
      </c>
      <c r="J2986" t="s">
        <v>48</v>
      </c>
    </row>
    <row r="2987" spans="1:13" x14ac:dyDescent="0.35">
      <c r="A2987" s="6">
        <v>45630</v>
      </c>
      <c r="B2987" t="s">
        <v>1259</v>
      </c>
      <c r="C2987" t="s">
        <v>225</v>
      </c>
      <c r="D2987">
        <v>0</v>
      </c>
      <c r="E2987">
        <v>1</v>
      </c>
      <c r="F2987">
        <v>2</v>
      </c>
      <c r="I2987" t="s">
        <v>47</v>
      </c>
      <c r="J2987" t="s">
        <v>48</v>
      </c>
    </row>
    <row r="2988" spans="1:13" x14ac:dyDescent="0.35">
      <c r="A2988" s="6">
        <v>45630</v>
      </c>
      <c r="B2988" t="s">
        <v>2123</v>
      </c>
      <c r="C2988" t="s">
        <v>115</v>
      </c>
      <c r="D2988">
        <v>8</v>
      </c>
      <c r="E2988">
        <v>23</v>
      </c>
      <c r="F2988">
        <v>2</v>
      </c>
      <c r="I2988" t="s">
        <v>47</v>
      </c>
      <c r="J2988" t="s">
        <v>48</v>
      </c>
    </row>
    <row r="2989" spans="1:13" x14ac:dyDescent="0.35">
      <c r="A2989" s="6">
        <v>45630</v>
      </c>
      <c r="B2989" t="s">
        <v>2123</v>
      </c>
      <c r="C2989" t="s">
        <v>115</v>
      </c>
      <c r="D2989">
        <v>8</v>
      </c>
      <c r="E2989">
        <v>23</v>
      </c>
      <c r="F2989">
        <v>2</v>
      </c>
      <c r="I2989" t="s">
        <v>47</v>
      </c>
      <c r="J2989" t="s">
        <v>48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A3565-35B2-4A37-A882-726B56B2D538}">
  <dimension ref="A1:M3318"/>
  <sheetViews>
    <sheetView workbookViewId="0">
      <selection activeCell="H1399" sqref="H1399"/>
    </sheetView>
  </sheetViews>
  <sheetFormatPr defaultRowHeight="14.5" x14ac:dyDescent="0.35"/>
  <cols>
    <col min="1" max="1" width="11.1796875" customWidth="1"/>
    <col min="2" max="2" width="36.54296875" customWidth="1"/>
    <col min="3" max="3" width="15.26953125" customWidth="1"/>
    <col min="4" max="4" width="13.81640625" customWidth="1"/>
    <col min="5" max="6" width="10.81640625" customWidth="1"/>
    <col min="7" max="7" width="34.54296875" customWidth="1"/>
    <col min="8" max="8" width="18.54296875" customWidth="1"/>
    <col min="9" max="9" width="10.81640625" customWidth="1"/>
    <col min="10" max="10" width="26.54296875" customWidth="1"/>
    <col min="11" max="11" width="16.81640625" customWidth="1"/>
    <col min="12" max="12" width="11.81640625" customWidth="1"/>
    <col min="13" max="13" width="19.45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41</v>
      </c>
      <c r="H1" t="s">
        <v>7</v>
      </c>
      <c r="I1" t="s">
        <v>42</v>
      </c>
      <c r="J1" t="s">
        <v>43</v>
      </c>
      <c r="K1" t="s">
        <v>1243</v>
      </c>
      <c r="L1" t="s">
        <v>44</v>
      </c>
      <c r="M1" t="s">
        <v>52</v>
      </c>
    </row>
    <row r="2" spans="1:13" hidden="1" x14ac:dyDescent="0.35">
      <c r="A2" s="6">
        <v>45663</v>
      </c>
      <c r="B2" t="s">
        <v>2129</v>
      </c>
      <c r="C2" t="s">
        <v>64</v>
      </c>
      <c r="D2" t="s">
        <v>585</v>
      </c>
      <c r="E2">
        <v>5</v>
      </c>
      <c r="F2">
        <v>3</v>
      </c>
      <c r="I2" t="s">
        <v>47</v>
      </c>
      <c r="M2" t="s">
        <v>47</v>
      </c>
    </row>
    <row r="3" spans="1:13" hidden="1" x14ac:dyDescent="0.35">
      <c r="A3" s="6">
        <v>45663</v>
      </c>
      <c r="B3" t="s">
        <v>1018</v>
      </c>
      <c r="C3" t="s">
        <v>55</v>
      </c>
      <c r="D3" t="s">
        <v>1365</v>
      </c>
      <c r="E3">
        <v>9</v>
      </c>
      <c r="F3">
        <v>1</v>
      </c>
      <c r="I3" t="s">
        <v>47</v>
      </c>
      <c r="M3" t="s">
        <v>47</v>
      </c>
    </row>
    <row r="4" spans="1:13" hidden="1" x14ac:dyDescent="0.35">
      <c r="A4" s="22">
        <v>45663</v>
      </c>
      <c r="B4" s="23" t="s">
        <v>367</v>
      </c>
      <c r="C4" s="23" t="s">
        <v>2167</v>
      </c>
      <c r="D4" t="s">
        <v>1254</v>
      </c>
      <c r="E4" s="23">
        <v>21</v>
      </c>
      <c r="F4" s="23">
        <v>1</v>
      </c>
      <c r="G4" s="23" t="s">
        <v>2667</v>
      </c>
      <c r="H4" s="23" t="s">
        <v>2667</v>
      </c>
      <c r="I4" s="26" t="s">
        <v>306</v>
      </c>
      <c r="J4" s="23"/>
      <c r="K4" s="23"/>
      <c r="L4" s="23" t="s">
        <v>2667</v>
      </c>
      <c r="M4" s="23" t="s">
        <v>2667</v>
      </c>
    </row>
    <row r="5" spans="1:13" hidden="1" x14ac:dyDescent="0.35">
      <c r="A5" s="6">
        <v>45665</v>
      </c>
      <c r="B5" t="s">
        <v>1353</v>
      </c>
      <c r="C5" t="s">
        <v>64</v>
      </c>
      <c r="D5" t="s">
        <v>585</v>
      </c>
      <c r="E5">
        <v>1</v>
      </c>
      <c r="F5">
        <v>1</v>
      </c>
      <c r="I5" t="s">
        <v>47</v>
      </c>
      <c r="M5" t="s">
        <v>47</v>
      </c>
    </row>
    <row r="6" spans="1:13" hidden="1" x14ac:dyDescent="0.35">
      <c r="A6" s="6">
        <v>45666</v>
      </c>
      <c r="B6" t="s">
        <v>1468</v>
      </c>
      <c r="C6" t="s">
        <v>115</v>
      </c>
      <c r="D6">
        <v>7</v>
      </c>
      <c r="E6">
        <v>20</v>
      </c>
      <c r="F6">
        <v>1</v>
      </c>
      <c r="I6" t="s">
        <v>47</v>
      </c>
      <c r="M6" t="s">
        <v>47</v>
      </c>
    </row>
    <row r="7" spans="1:13" hidden="1" x14ac:dyDescent="0.35">
      <c r="A7" s="22">
        <v>45666</v>
      </c>
      <c r="B7" s="23" t="s">
        <v>1008</v>
      </c>
      <c r="C7" t="s">
        <v>64</v>
      </c>
      <c r="D7" t="s">
        <v>585</v>
      </c>
      <c r="E7" s="23">
        <v>13</v>
      </c>
      <c r="F7" s="23">
        <v>4</v>
      </c>
      <c r="G7" s="23" t="s">
        <v>2667</v>
      </c>
      <c r="H7" s="23" t="s">
        <v>2667</v>
      </c>
      <c r="I7" s="26" t="s">
        <v>306</v>
      </c>
      <c r="J7" s="23" t="s">
        <v>2667</v>
      </c>
      <c r="K7" s="23"/>
      <c r="L7" s="23" t="s">
        <v>2667</v>
      </c>
      <c r="M7" s="23" t="s">
        <v>306</v>
      </c>
    </row>
    <row r="8" spans="1:13" hidden="1" x14ac:dyDescent="0.35">
      <c r="A8" s="22">
        <v>45667</v>
      </c>
      <c r="B8" s="23" t="s">
        <v>3108</v>
      </c>
      <c r="C8" t="s">
        <v>64</v>
      </c>
      <c r="D8" t="s">
        <v>585</v>
      </c>
      <c r="E8" s="23">
        <v>15</v>
      </c>
      <c r="F8" s="23">
        <v>5</v>
      </c>
      <c r="G8" s="23" t="s">
        <v>2667</v>
      </c>
      <c r="H8" s="23" t="s">
        <v>2667</v>
      </c>
      <c r="I8" s="26" t="s">
        <v>306</v>
      </c>
      <c r="J8" s="23"/>
      <c r="K8" s="23"/>
      <c r="L8" s="23" t="s">
        <v>2667</v>
      </c>
      <c r="M8" s="23" t="s">
        <v>306</v>
      </c>
    </row>
    <row r="9" spans="1:13" hidden="1" x14ac:dyDescent="0.35">
      <c r="A9" s="22">
        <v>45668</v>
      </c>
      <c r="B9" s="23" t="s">
        <v>3111</v>
      </c>
      <c r="C9" s="23" t="s">
        <v>2673</v>
      </c>
      <c r="D9" s="24" t="s">
        <v>2778</v>
      </c>
      <c r="E9" s="23">
        <v>25</v>
      </c>
      <c r="F9" s="23">
        <v>3</v>
      </c>
      <c r="G9" s="23" t="s">
        <v>2667</v>
      </c>
      <c r="H9" s="23" t="s">
        <v>2667</v>
      </c>
      <c r="I9" s="26" t="s">
        <v>306</v>
      </c>
      <c r="J9" s="23"/>
      <c r="K9" s="23"/>
      <c r="L9" s="23" t="s">
        <v>2667</v>
      </c>
      <c r="M9" s="23" t="s">
        <v>306</v>
      </c>
    </row>
    <row r="10" spans="1:13" hidden="1" x14ac:dyDescent="0.35">
      <c r="A10" s="6">
        <v>45669</v>
      </c>
      <c r="B10" t="s">
        <v>63</v>
      </c>
      <c r="C10" t="s">
        <v>64</v>
      </c>
      <c r="D10" t="s">
        <v>585</v>
      </c>
      <c r="E10">
        <v>13</v>
      </c>
      <c r="F10">
        <v>1</v>
      </c>
      <c r="G10" t="s">
        <v>2667</v>
      </c>
      <c r="H10" t="s">
        <v>2667</v>
      </c>
      <c r="I10" s="26" t="s">
        <v>306</v>
      </c>
      <c r="J10" t="s">
        <v>2667</v>
      </c>
      <c r="L10" t="s">
        <v>2667</v>
      </c>
      <c r="M10" t="s">
        <v>2667</v>
      </c>
    </row>
    <row r="11" spans="1:13" hidden="1" x14ac:dyDescent="0.35">
      <c r="A11" s="6">
        <v>45670</v>
      </c>
      <c r="B11" t="s">
        <v>2130</v>
      </c>
      <c r="C11" t="s">
        <v>64</v>
      </c>
      <c r="D11" t="s">
        <v>585</v>
      </c>
      <c r="E11">
        <v>2</v>
      </c>
      <c r="F11">
        <v>1</v>
      </c>
      <c r="I11" t="s">
        <v>47</v>
      </c>
      <c r="M11" t="s">
        <v>47</v>
      </c>
    </row>
    <row r="12" spans="1:13" hidden="1" x14ac:dyDescent="0.35">
      <c r="A12" s="6">
        <v>45670</v>
      </c>
      <c r="B12" t="s">
        <v>1269</v>
      </c>
      <c r="C12" t="s">
        <v>55</v>
      </c>
      <c r="D12" t="s">
        <v>1309</v>
      </c>
      <c r="E12">
        <v>22</v>
      </c>
      <c r="F12">
        <v>2</v>
      </c>
      <c r="I12" t="s">
        <v>47</v>
      </c>
    </row>
    <row r="13" spans="1:13" hidden="1" x14ac:dyDescent="0.35">
      <c r="A13" s="6">
        <v>45670</v>
      </c>
      <c r="B13" t="s">
        <v>1269</v>
      </c>
      <c r="C13" t="s">
        <v>55</v>
      </c>
      <c r="D13" t="s">
        <v>1309</v>
      </c>
      <c r="E13">
        <v>22</v>
      </c>
      <c r="F13">
        <v>2</v>
      </c>
      <c r="I13" t="s">
        <v>47</v>
      </c>
    </row>
    <row r="14" spans="1:13" hidden="1" x14ac:dyDescent="0.35">
      <c r="A14" s="6">
        <v>45671</v>
      </c>
      <c r="B14" t="s">
        <v>1659</v>
      </c>
      <c r="C14" t="s">
        <v>53</v>
      </c>
      <c r="D14" t="s">
        <v>249</v>
      </c>
      <c r="E14">
        <v>22</v>
      </c>
      <c r="F14">
        <v>2</v>
      </c>
      <c r="I14" t="s">
        <v>47</v>
      </c>
    </row>
    <row r="15" spans="1:13" hidden="1" x14ac:dyDescent="0.35">
      <c r="A15" s="6">
        <v>45671</v>
      </c>
      <c r="B15" t="s">
        <v>1659</v>
      </c>
      <c r="C15" t="s">
        <v>53</v>
      </c>
      <c r="D15" t="s">
        <v>249</v>
      </c>
      <c r="E15">
        <v>22</v>
      </c>
      <c r="F15">
        <v>2</v>
      </c>
      <c r="I15" t="s">
        <v>47</v>
      </c>
    </row>
    <row r="16" spans="1:13" hidden="1" x14ac:dyDescent="0.35">
      <c r="A16" s="6">
        <v>45671</v>
      </c>
      <c r="B16" t="s">
        <v>1659</v>
      </c>
      <c r="C16" t="s">
        <v>53</v>
      </c>
      <c r="D16" t="s">
        <v>249</v>
      </c>
      <c r="E16">
        <v>22</v>
      </c>
      <c r="F16">
        <v>2</v>
      </c>
      <c r="I16" t="s">
        <v>47</v>
      </c>
    </row>
    <row r="17" spans="1:13" hidden="1" x14ac:dyDescent="0.35">
      <c r="A17" s="6">
        <v>45671</v>
      </c>
      <c r="B17" t="s">
        <v>904</v>
      </c>
      <c r="C17" t="s">
        <v>55</v>
      </c>
      <c r="D17" t="s">
        <v>2134</v>
      </c>
      <c r="E17">
        <v>25</v>
      </c>
      <c r="F17">
        <v>2</v>
      </c>
      <c r="I17" t="s">
        <v>47</v>
      </c>
    </row>
    <row r="18" spans="1:13" hidden="1" x14ac:dyDescent="0.35">
      <c r="A18" s="6">
        <v>45671</v>
      </c>
      <c r="B18" t="s">
        <v>904</v>
      </c>
      <c r="C18" t="s">
        <v>55</v>
      </c>
      <c r="D18" t="s">
        <v>2134</v>
      </c>
      <c r="E18">
        <v>25</v>
      </c>
      <c r="F18">
        <v>2</v>
      </c>
      <c r="I18" t="s">
        <v>47</v>
      </c>
    </row>
    <row r="19" spans="1:13" hidden="1" x14ac:dyDescent="0.35">
      <c r="A19" s="6">
        <v>45671</v>
      </c>
      <c r="B19" t="s">
        <v>698</v>
      </c>
      <c r="C19" t="s">
        <v>55</v>
      </c>
      <c r="D19" t="s">
        <v>1365</v>
      </c>
      <c r="E19">
        <v>24</v>
      </c>
      <c r="F19">
        <v>4</v>
      </c>
      <c r="H19" t="s">
        <v>47</v>
      </c>
      <c r="M19" t="s">
        <v>47</v>
      </c>
    </row>
    <row r="20" spans="1:13" hidden="1" x14ac:dyDescent="0.35">
      <c r="A20" s="6">
        <v>45672</v>
      </c>
      <c r="B20" t="s">
        <v>259</v>
      </c>
      <c r="C20" t="s">
        <v>53</v>
      </c>
      <c r="D20">
        <v>5</v>
      </c>
      <c r="E20">
        <v>23</v>
      </c>
      <c r="F20">
        <v>2</v>
      </c>
      <c r="G20" t="s">
        <v>98</v>
      </c>
      <c r="L20" t="s">
        <v>47</v>
      </c>
      <c r="M20" t="s">
        <v>47</v>
      </c>
    </row>
    <row r="21" spans="1:13" hidden="1" x14ac:dyDescent="0.35">
      <c r="A21" s="6">
        <v>45672</v>
      </c>
      <c r="B21" t="s">
        <v>1461</v>
      </c>
      <c r="C21" t="s">
        <v>74</v>
      </c>
      <c r="D21">
        <v>10</v>
      </c>
      <c r="E21">
        <v>19</v>
      </c>
      <c r="F21">
        <v>1</v>
      </c>
      <c r="I21" t="s">
        <v>47</v>
      </c>
      <c r="M21" t="s">
        <v>47</v>
      </c>
    </row>
    <row r="22" spans="1:13" hidden="1" x14ac:dyDescent="0.35">
      <c r="A22" s="6">
        <v>45672</v>
      </c>
      <c r="B22" t="s">
        <v>1461</v>
      </c>
      <c r="C22" t="s">
        <v>74</v>
      </c>
      <c r="D22">
        <v>10</v>
      </c>
      <c r="E22">
        <v>19</v>
      </c>
      <c r="F22">
        <v>1</v>
      </c>
      <c r="I22" t="s">
        <v>47</v>
      </c>
      <c r="M22" t="s">
        <v>47</v>
      </c>
    </row>
    <row r="23" spans="1:13" hidden="1" x14ac:dyDescent="0.35">
      <c r="A23" s="22">
        <v>45672</v>
      </c>
      <c r="B23" s="23" t="s">
        <v>2728</v>
      </c>
      <c r="C23" t="s">
        <v>64</v>
      </c>
      <c r="D23" t="s">
        <v>585</v>
      </c>
      <c r="E23" s="23">
        <v>10</v>
      </c>
      <c r="F23" s="23">
        <v>2</v>
      </c>
      <c r="G23" s="23" t="s">
        <v>2667</v>
      </c>
      <c r="H23" s="23" t="s">
        <v>2667</v>
      </c>
      <c r="I23" s="26" t="s">
        <v>306</v>
      </c>
      <c r="J23" s="23"/>
      <c r="K23" s="23"/>
      <c r="L23" s="23" t="s">
        <v>2667</v>
      </c>
      <c r="M23" s="23" t="s">
        <v>306</v>
      </c>
    </row>
    <row r="24" spans="1:13" hidden="1" x14ac:dyDescent="0.35">
      <c r="A24" s="6">
        <v>45673</v>
      </c>
      <c r="B24" t="s">
        <v>2133</v>
      </c>
      <c r="C24" t="s">
        <v>64</v>
      </c>
      <c r="D24" t="s">
        <v>564</v>
      </c>
      <c r="E24">
        <v>13</v>
      </c>
      <c r="F24">
        <v>7</v>
      </c>
      <c r="I24" t="s">
        <v>47</v>
      </c>
      <c r="M24" t="s">
        <v>47</v>
      </c>
    </row>
    <row r="25" spans="1:13" hidden="1" x14ac:dyDescent="0.35">
      <c r="A25" s="6">
        <v>45673</v>
      </c>
      <c r="B25" t="s">
        <v>1353</v>
      </c>
      <c r="C25" t="s">
        <v>64</v>
      </c>
      <c r="D25" t="s">
        <v>585</v>
      </c>
      <c r="E25">
        <v>16</v>
      </c>
      <c r="F25">
        <v>3</v>
      </c>
      <c r="I25" t="s">
        <v>47</v>
      </c>
      <c r="M25" t="s">
        <v>47</v>
      </c>
    </row>
    <row r="26" spans="1:13" hidden="1" x14ac:dyDescent="0.35">
      <c r="A26" s="6">
        <v>45674</v>
      </c>
      <c r="B26" t="s">
        <v>470</v>
      </c>
      <c r="C26" t="s">
        <v>1247</v>
      </c>
      <c r="D26" t="s">
        <v>1247</v>
      </c>
      <c r="E26">
        <v>6</v>
      </c>
      <c r="F26">
        <v>2</v>
      </c>
      <c r="G26" t="s">
        <v>1850</v>
      </c>
      <c r="K26" t="s">
        <v>47</v>
      </c>
      <c r="M26" t="s">
        <v>47</v>
      </c>
    </row>
    <row r="27" spans="1:13" hidden="1" x14ac:dyDescent="0.35">
      <c r="A27" s="6">
        <v>45674</v>
      </c>
      <c r="B27" t="s">
        <v>924</v>
      </c>
      <c r="C27" t="s">
        <v>74</v>
      </c>
      <c r="D27">
        <v>10</v>
      </c>
      <c r="E27">
        <v>22</v>
      </c>
      <c r="F27">
        <v>4</v>
      </c>
      <c r="I27" t="s">
        <v>47</v>
      </c>
    </row>
    <row r="28" spans="1:13" hidden="1" x14ac:dyDescent="0.35">
      <c r="A28" s="6">
        <v>45674</v>
      </c>
      <c r="B28" t="s">
        <v>461</v>
      </c>
      <c r="C28" t="s">
        <v>115</v>
      </c>
      <c r="D28">
        <v>8</v>
      </c>
      <c r="E28">
        <v>25</v>
      </c>
      <c r="F28">
        <v>2</v>
      </c>
      <c r="I28" t="s">
        <v>47</v>
      </c>
      <c r="M28" t="s">
        <v>47</v>
      </c>
    </row>
    <row r="29" spans="1:13" hidden="1" x14ac:dyDescent="0.35">
      <c r="A29" s="6">
        <v>45674</v>
      </c>
      <c r="B29" t="s">
        <v>461</v>
      </c>
      <c r="C29" t="s">
        <v>115</v>
      </c>
      <c r="D29">
        <v>8</v>
      </c>
      <c r="E29">
        <v>25</v>
      </c>
      <c r="F29">
        <v>2</v>
      </c>
      <c r="I29" t="s">
        <v>47</v>
      </c>
      <c r="M29" t="s">
        <v>47</v>
      </c>
    </row>
    <row r="30" spans="1:13" hidden="1" x14ac:dyDescent="0.35">
      <c r="A30" s="6">
        <v>45674</v>
      </c>
      <c r="B30" t="s">
        <v>461</v>
      </c>
      <c r="C30" t="s">
        <v>115</v>
      </c>
      <c r="D30">
        <v>8</v>
      </c>
      <c r="E30">
        <v>25</v>
      </c>
      <c r="F30">
        <v>2</v>
      </c>
      <c r="I30" t="s">
        <v>47</v>
      </c>
      <c r="M30" t="s">
        <v>47</v>
      </c>
    </row>
    <row r="31" spans="1:13" hidden="1" x14ac:dyDescent="0.35">
      <c r="A31" s="6">
        <v>45674</v>
      </c>
      <c r="B31" t="s">
        <v>61</v>
      </c>
      <c r="C31" t="s">
        <v>55</v>
      </c>
      <c r="D31" t="s">
        <v>2132</v>
      </c>
      <c r="E31">
        <v>21</v>
      </c>
      <c r="F31">
        <v>2</v>
      </c>
      <c r="I31" t="s">
        <v>47</v>
      </c>
      <c r="M31" t="s">
        <v>47</v>
      </c>
    </row>
    <row r="32" spans="1:13" hidden="1" x14ac:dyDescent="0.35">
      <c r="A32" s="6">
        <v>45674</v>
      </c>
      <c r="B32" t="s">
        <v>61</v>
      </c>
      <c r="C32" t="s">
        <v>55</v>
      </c>
      <c r="D32" t="s">
        <v>619</v>
      </c>
      <c r="E32">
        <v>14</v>
      </c>
      <c r="F32">
        <v>4</v>
      </c>
      <c r="I32" t="s">
        <v>47</v>
      </c>
      <c r="M32" t="s">
        <v>47</v>
      </c>
    </row>
    <row r="33" spans="1:13" hidden="1" x14ac:dyDescent="0.35">
      <c r="A33" s="6">
        <v>45675</v>
      </c>
      <c r="B33" t="s">
        <v>2310</v>
      </c>
      <c r="C33" t="s">
        <v>2667</v>
      </c>
      <c r="D33" s="20" t="s">
        <v>2667</v>
      </c>
      <c r="E33">
        <v>7</v>
      </c>
      <c r="F33">
        <v>2</v>
      </c>
      <c r="G33" t="s">
        <v>2667</v>
      </c>
      <c r="H33" t="s">
        <v>2667</v>
      </c>
      <c r="I33" s="26" t="s">
        <v>306</v>
      </c>
      <c r="L33" t="s">
        <v>2667</v>
      </c>
      <c r="M33" t="s">
        <v>2667</v>
      </c>
    </row>
    <row r="34" spans="1:13" hidden="1" x14ac:dyDescent="0.35">
      <c r="A34" s="22">
        <v>45676</v>
      </c>
      <c r="B34" s="23" t="s">
        <v>3157</v>
      </c>
      <c r="C34" s="23" t="s">
        <v>2670</v>
      </c>
      <c r="D34" s="24">
        <v>10</v>
      </c>
      <c r="E34" s="23">
        <f>58/3</f>
        <v>19.333333333333332</v>
      </c>
      <c r="F34" s="23">
        <f>6/3</f>
        <v>2</v>
      </c>
      <c r="G34" s="23" t="s">
        <v>2667</v>
      </c>
      <c r="H34" s="23" t="s">
        <v>2667</v>
      </c>
      <c r="I34" s="26" t="s">
        <v>306</v>
      </c>
      <c r="J34" s="23" t="s">
        <v>2667</v>
      </c>
      <c r="K34" s="23"/>
      <c r="L34" s="23" t="s">
        <v>2667</v>
      </c>
      <c r="M34" s="23" t="s">
        <v>2667</v>
      </c>
    </row>
    <row r="35" spans="1:13" hidden="1" x14ac:dyDescent="0.35">
      <c r="A35" s="22">
        <v>45676</v>
      </c>
      <c r="B35" s="23" t="s">
        <v>3157</v>
      </c>
      <c r="C35" s="23" t="s">
        <v>2670</v>
      </c>
      <c r="D35" s="24">
        <v>10</v>
      </c>
      <c r="E35" s="23">
        <f>58/3</f>
        <v>19.333333333333332</v>
      </c>
      <c r="F35" s="23">
        <f>6/3</f>
        <v>2</v>
      </c>
      <c r="G35" s="23" t="s">
        <v>2667</v>
      </c>
      <c r="H35" s="23" t="s">
        <v>2667</v>
      </c>
      <c r="I35" s="26" t="s">
        <v>306</v>
      </c>
      <c r="J35" s="23" t="s">
        <v>2667</v>
      </c>
      <c r="K35" s="23"/>
      <c r="L35" s="23" t="s">
        <v>2667</v>
      </c>
      <c r="M35" s="23" t="s">
        <v>2667</v>
      </c>
    </row>
    <row r="36" spans="1:13" hidden="1" x14ac:dyDescent="0.35">
      <c r="A36" s="22">
        <v>45676</v>
      </c>
      <c r="B36" s="23" t="s">
        <v>3157</v>
      </c>
      <c r="C36" s="23" t="s">
        <v>2670</v>
      </c>
      <c r="D36" s="24">
        <v>10</v>
      </c>
      <c r="E36" s="23">
        <f>58/3</f>
        <v>19.333333333333332</v>
      </c>
      <c r="F36" s="23">
        <f>6/3</f>
        <v>2</v>
      </c>
      <c r="G36" s="23" t="s">
        <v>2667</v>
      </c>
      <c r="H36" s="23" t="s">
        <v>2667</v>
      </c>
      <c r="I36" s="26" t="s">
        <v>306</v>
      </c>
      <c r="J36" s="23" t="s">
        <v>2667</v>
      </c>
      <c r="K36" s="23"/>
      <c r="L36" s="23" t="s">
        <v>2667</v>
      </c>
      <c r="M36" s="23" t="s">
        <v>2667</v>
      </c>
    </row>
    <row r="37" spans="1:13" hidden="1" x14ac:dyDescent="0.35">
      <c r="A37" s="6">
        <v>45677</v>
      </c>
      <c r="B37" t="s">
        <v>51</v>
      </c>
      <c r="C37" t="s">
        <v>59</v>
      </c>
      <c r="D37">
        <v>3</v>
      </c>
      <c r="E37">
        <v>22</v>
      </c>
      <c r="F37">
        <v>3</v>
      </c>
      <c r="G37" t="s">
        <v>1850</v>
      </c>
      <c r="L37" t="s">
        <v>47</v>
      </c>
      <c r="M37" t="s">
        <v>47</v>
      </c>
    </row>
    <row r="38" spans="1:13" hidden="1" x14ac:dyDescent="0.35">
      <c r="A38" s="6">
        <v>45677</v>
      </c>
      <c r="B38" t="s">
        <v>470</v>
      </c>
      <c r="C38" t="s">
        <v>1247</v>
      </c>
      <c r="D38" t="s">
        <v>1247</v>
      </c>
      <c r="E38">
        <v>3</v>
      </c>
      <c r="F38">
        <v>2</v>
      </c>
      <c r="I38" t="s">
        <v>47</v>
      </c>
      <c r="M38" t="s">
        <v>47</v>
      </c>
    </row>
    <row r="39" spans="1:13" hidden="1" x14ac:dyDescent="0.35">
      <c r="A39" s="6">
        <v>45677</v>
      </c>
      <c r="B39" t="s">
        <v>2131</v>
      </c>
      <c r="C39" t="s">
        <v>53</v>
      </c>
      <c r="D39" t="s">
        <v>370</v>
      </c>
      <c r="E39">
        <v>20</v>
      </c>
      <c r="F39">
        <v>2</v>
      </c>
      <c r="I39" t="s">
        <v>47</v>
      </c>
      <c r="J39" t="s">
        <v>705</v>
      </c>
    </row>
    <row r="40" spans="1:13" hidden="1" x14ac:dyDescent="0.35">
      <c r="A40" s="6">
        <v>45677</v>
      </c>
      <c r="B40" t="s">
        <v>2131</v>
      </c>
      <c r="C40" t="s">
        <v>53</v>
      </c>
      <c r="D40" t="s">
        <v>370</v>
      </c>
      <c r="E40">
        <v>20</v>
      </c>
      <c r="F40">
        <v>2</v>
      </c>
      <c r="I40" t="s">
        <v>47</v>
      </c>
      <c r="J40" t="s">
        <v>705</v>
      </c>
    </row>
    <row r="41" spans="1:13" hidden="1" x14ac:dyDescent="0.35">
      <c r="A41" s="6">
        <v>45677</v>
      </c>
      <c r="B41" t="s">
        <v>1018</v>
      </c>
      <c r="C41" t="s">
        <v>55</v>
      </c>
      <c r="D41" t="s">
        <v>1365</v>
      </c>
      <c r="E41">
        <v>8</v>
      </c>
      <c r="F41">
        <v>2</v>
      </c>
      <c r="I41" t="s">
        <v>47</v>
      </c>
      <c r="M41" t="s">
        <v>47</v>
      </c>
    </row>
    <row r="42" spans="1:13" hidden="1" x14ac:dyDescent="0.35">
      <c r="A42" s="6">
        <v>45678</v>
      </c>
      <c r="B42" t="s">
        <v>2052</v>
      </c>
      <c r="C42" t="s">
        <v>53</v>
      </c>
      <c r="D42" t="s">
        <v>249</v>
      </c>
      <c r="E42">
        <v>20</v>
      </c>
      <c r="F42">
        <v>2</v>
      </c>
      <c r="I42" t="s">
        <v>47</v>
      </c>
    </row>
    <row r="43" spans="1:13" hidden="1" x14ac:dyDescent="0.35">
      <c r="A43" s="6">
        <v>45678</v>
      </c>
      <c r="B43" t="s">
        <v>2052</v>
      </c>
      <c r="C43" t="s">
        <v>53</v>
      </c>
      <c r="D43" t="s">
        <v>249</v>
      </c>
      <c r="E43">
        <v>20</v>
      </c>
      <c r="F43">
        <v>2</v>
      </c>
      <c r="I43" t="s">
        <v>47</v>
      </c>
    </row>
    <row r="44" spans="1:13" hidden="1" x14ac:dyDescent="0.35">
      <c r="A44" s="6">
        <v>45678</v>
      </c>
      <c r="B44" t="s">
        <v>1877</v>
      </c>
      <c r="C44" t="s">
        <v>64</v>
      </c>
      <c r="D44" t="s">
        <v>585</v>
      </c>
      <c r="E44">
        <v>1</v>
      </c>
      <c r="F44">
        <v>1</v>
      </c>
      <c r="I44" t="s">
        <v>47</v>
      </c>
      <c r="M44" t="s">
        <v>47</v>
      </c>
    </row>
    <row r="45" spans="1:13" hidden="1" x14ac:dyDescent="0.35">
      <c r="A45" s="6">
        <v>45679</v>
      </c>
      <c r="B45" t="s">
        <v>2145</v>
      </c>
      <c r="C45" t="s">
        <v>74</v>
      </c>
      <c r="D45">
        <v>10</v>
      </c>
      <c r="E45">
        <v>19</v>
      </c>
      <c r="F45">
        <v>3</v>
      </c>
      <c r="I45" t="s">
        <v>47</v>
      </c>
    </row>
    <row r="46" spans="1:13" hidden="1" x14ac:dyDescent="0.35">
      <c r="A46" s="6">
        <v>45679</v>
      </c>
      <c r="B46" t="s">
        <v>2145</v>
      </c>
      <c r="C46" t="s">
        <v>74</v>
      </c>
      <c r="D46">
        <v>10</v>
      </c>
      <c r="E46">
        <v>19</v>
      </c>
      <c r="F46">
        <v>3</v>
      </c>
      <c r="I46" t="s">
        <v>47</v>
      </c>
    </row>
    <row r="47" spans="1:13" hidden="1" x14ac:dyDescent="0.35">
      <c r="A47" s="6">
        <v>45679</v>
      </c>
      <c r="B47" t="s">
        <v>2052</v>
      </c>
      <c r="C47" t="s">
        <v>53</v>
      </c>
      <c r="D47" t="s">
        <v>249</v>
      </c>
      <c r="E47">
        <v>16</v>
      </c>
      <c r="F47">
        <v>1</v>
      </c>
      <c r="I47" t="s">
        <v>47</v>
      </c>
    </row>
    <row r="48" spans="1:13" hidden="1" x14ac:dyDescent="0.35">
      <c r="A48" s="6">
        <v>45679</v>
      </c>
      <c r="B48" t="s">
        <v>2052</v>
      </c>
      <c r="C48" t="s">
        <v>53</v>
      </c>
      <c r="D48" t="s">
        <v>249</v>
      </c>
      <c r="E48">
        <v>16</v>
      </c>
      <c r="F48">
        <v>1</v>
      </c>
      <c r="I48" t="s">
        <v>47</v>
      </c>
    </row>
    <row r="49" spans="1:13" hidden="1" x14ac:dyDescent="0.35">
      <c r="A49" s="6">
        <v>45679</v>
      </c>
      <c r="B49" t="s">
        <v>2146</v>
      </c>
      <c r="C49" t="s">
        <v>149</v>
      </c>
      <c r="D49" t="s">
        <v>149</v>
      </c>
      <c r="E49">
        <v>17</v>
      </c>
      <c r="F49">
        <v>2</v>
      </c>
      <c r="I49" t="s">
        <v>47</v>
      </c>
    </row>
    <row r="50" spans="1:13" hidden="1" x14ac:dyDescent="0.35">
      <c r="A50" s="6">
        <v>45679</v>
      </c>
      <c r="B50" t="s">
        <v>2147</v>
      </c>
      <c r="C50" t="s">
        <v>74</v>
      </c>
      <c r="D50">
        <v>10</v>
      </c>
      <c r="E50">
        <v>17</v>
      </c>
      <c r="F50">
        <v>2</v>
      </c>
      <c r="I50" t="s">
        <v>47</v>
      </c>
    </row>
    <row r="51" spans="1:13" hidden="1" x14ac:dyDescent="0.35">
      <c r="A51" s="6">
        <v>45679</v>
      </c>
      <c r="B51" t="s">
        <v>2147</v>
      </c>
      <c r="C51" t="s">
        <v>74</v>
      </c>
      <c r="D51">
        <v>10</v>
      </c>
      <c r="E51">
        <v>17</v>
      </c>
      <c r="F51">
        <v>2</v>
      </c>
      <c r="I51" t="s">
        <v>47</v>
      </c>
    </row>
    <row r="52" spans="1:13" hidden="1" x14ac:dyDescent="0.35">
      <c r="A52" s="6">
        <v>45679</v>
      </c>
      <c r="B52" t="s">
        <v>154</v>
      </c>
      <c r="C52" t="s">
        <v>59</v>
      </c>
      <c r="D52">
        <v>1</v>
      </c>
      <c r="E52">
        <v>6</v>
      </c>
      <c r="F52">
        <v>3</v>
      </c>
      <c r="I52" t="s">
        <v>47</v>
      </c>
      <c r="M52" t="s">
        <v>47</v>
      </c>
    </row>
    <row r="53" spans="1:13" hidden="1" x14ac:dyDescent="0.35">
      <c r="A53" s="6">
        <v>45679</v>
      </c>
      <c r="B53" t="s">
        <v>2148</v>
      </c>
      <c r="C53" t="s">
        <v>1261</v>
      </c>
      <c r="D53" t="s">
        <v>1236</v>
      </c>
      <c r="E53">
        <v>7</v>
      </c>
      <c r="F53">
        <v>1</v>
      </c>
      <c r="I53" t="s">
        <v>47</v>
      </c>
    </row>
    <row r="54" spans="1:13" hidden="1" x14ac:dyDescent="0.35">
      <c r="A54" s="6">
        <v>45679</v>
      </c>
      <c r="B54" t="s">
        <v>2128</v>
      </c>
      <c r="C54" t="s">
        <v>225</v>
      </c>
      <c r="D54">
        <v>0</v>
      </c>
      <c r="E54">
        <v>1</v>
      </c>
      <c r="F54">
        <v>1</v>
      </c>
      <c r="I54" t="s">
        <v>47</v>
      </c>
    </row>
    <row r="55" spans="1:13" hidden="1" x14ac:dyDescent="0.35">
      <c r="A55" s="6">
        <v>45679</v>
      </c>
      <c r="B55" t="s">
        <v>1353</v>
      </c>
      <c r="C55" t="s">
        <v>64</v>
      </c>
      <c r="D55" t="s">
        <v>585</v>
      </c>
      <c r="E55">
        <v>1</v>
      </c>
      <c r="F55">
        <v>1</v>
      </c>
      <c r="I55" t="s">
        <v>47</v>
      </c>
      <c r="M55" t="s">
        <v>47</v>
      </c>
    </row>
    <row r="56" spans="1:13" hidden="1" x14ac:dyDescent="0.35">
      <c r="A56" s="6">
        <v>45679</v>
      </c>
      <c r="B56" t="s">
        <v>2753</v>
      </c>
      <c r="C56" t="s">
        <v>2167</v>
      </c>
      <c r="D56" s="20" t="s">
        <v>564</v>
      </c>
      <c r="E56">
        <v>5</v>
      </c>
      <c r="F56">
        <v>4</v>
      </c>
      <c r="G56" t="s">
        <v>2667</v>
      </c>
      <c r="H56" t="s">
        <v>2667</v>
      </c>
      <c r="I56" s="26" t="s">
        <v>306</v>
      </c>
      <c r="J56" t="s">
        <v>2667</v>
      </c>
      <c r="L56" t="s">
        <v>2667</v>
      </c>
      <c r="M56" t="s">
        <v>306</v>
      </c>
    </row>
    <row r="57" spans="1:13" hidden="1" x14ac:dyDescent="0.35">
      <c r="A57" s="6">
        <v>45680</v>
      </c>
      <c r="B57" t="s">
        <v>1851</v>
      </c>
      <c r="C57" t="s">
        <v>55</v>
      </c>
      <c r="D57" t="s">
        <v>930</v>
      </c>
      <c r="E57">
        <v>28</v>
      </c>
      <c r="F57">
        <v>2</v>
      </c>
      <c r="G57" t="s">
        <v>1401</v>
      </c>
    </row>
    <row r="58" spans="1:13" hidden="1" x14ac:dyDescent="0.35">
      <c r="A58" s="6">
        <v>45680</v>
      </c>
      <c r="B58" t="s">
        <v>1699</v>
      </c>
      <c r="C58" t="s">
        <v>59</v>
      </c>
      <c r="D58">
        <v>2</v>
      </c>
      <c r="E58">
        <v>20</v>
      </c>
      <c r="F58">
        <v>2</v>
      </c>
      <c r="G58" t="s">
        <v>40</v>
      </c>
      <c r="L58" t="s">
        <v>47</v>
      </c>
      <c r="M58" t="s">
        <v>47</v>
      </c>
    </row>
    <row r="59" spans="1:13" hidden="1" x14ac:dyDescent="0.35">
      <c r="A59" s="6">
        <v>45680</v>
      </c>
      <c r="B59" t="s">
        <v>1699</v>
      </c>
      <c r="C59" t="s">
        <v>59</v>
      </c>
      <c r="D59">
        <v>2</v>
      </c>
      <c r="E59">
        <v>20</v>
      </c>
      <c r="F59">
        <v>2</v>
      </c>
      <c r="G59" t="s">
        <v>40</v>
      </c>
      <c r="L59" t="s">
        <v>47</v>
      </c>
      <c r="M59" t="s">
        <v>47</v>
      </c>
    </row>
    <row r="60" spans="1:13" hidden="1" x14ac:dyDescent="0.35">
      <c r="A60" s="6">
        <v>45680</v>
      </c>
      <c r="B60" t="s">
        <v>1241</v>
      </c>
      <c r="C60" t="s">
        <v>978</v>
      </c>
      <c r="D60" t="s">
        <v>978</v>
      </c>
      <c r="E60">
        <v>20</v>
      </c>
      <c r="F60">
        <v>1</v>
      </c>
      <c r="H60" t="s">
        <v>47</v>
      </c>
      <c r="M60" t="s">
        <v>47</v>
      </c>
    </row>
    <row r="61" spans="1:13" hidden="1" x14ac:dyDescent="0.35">
      <c r="A61" s="6">
        <v>45680</v>
      </c>
      <c r="B61" t="s">
        <v>1602</v>
      </c>
      <c r="C61" t="s">
        <v>64</v>
      </c>
      <c r="D61" t="s">
        <v>585</v>
      </c>
      <c r="E61">
        <v>11</v>
      </c>
      <c r="F61">
        <v>2</v>
      </c>
      <c r="I61" t="s">
        <v>47</v>
      </c>
      <c r="M61" t="s">
        <v>47</v>
      </c>
    </row>
    <row r="62" spans="1:13" hidden="1" x14ac:dyDescent="0.35">
      <c r="A62" s="6">
        <v>45680</v>
      </c>
      <c r="B62" t="s">
        <v>962</v>
      </c>
      <c r="C62" t="s">
        <v>115</v>
      </c>
      <c r="D62">
        <v>7</v>
      </c>
      <c r="E62">
        <v>22</v>
      </c>
      <c r="F62">
        <v>2</v>
      </c>
      <c r="I62" t="s">
        <v>47</v>
      </c>
      <c r="M62" t="s">
        <v>47</v>
      </c>
    </row>
    <row r="63" spans="1:13" hidden="1" x14ac:dyDescent="0.35">
      <c r="A63" s="6">
        <v>45681</v>
      </c>
      <c r="B63" t="s">
        <v>2129</v>
      </c>
      <c r="C63" t="s">
        <v>64</v>
      </c>
      <c r="D63" t="s">
        <v>585</v>
      </c>
      <c r="E63">
        <v>5</v>
      </c>
      <c r="F63">
        <v>1</v>
      </c>
      <c r="I63" t="s">
        <v>47</v>
      </c>
      <c r="M63" t="s">
        <v>47</v>
      </c>
    </row>
    <row r="64" spans="1:13" hidden="1" x14ac:dyDescent="0.35">
      <c r="A64" s="6">
        <v>45681</v>
      </c>
      <c r="B64" t="s">
        <v>61</v>
      </c>
      <c r="C64" t="s">
        <v>55</v>
      </c>
      <c r="D64" t="s">
        <v>1255</v>
      </c>
      <c r="E64">
        <v>24</v>
      </c>
      <c r="F64">
        <v>1</v>
      </c>
      <c r="I64" t="s">
        <v>47</v>
      </c>
      <c r="M64" t="s">
        <v>47</v>
      </c>
    </row>
    <row r="65" spans="1:13" hidden="1" x14ac:dyDescent="0.35">
      <c r="A65" s="6">
        <v>45681</v>
      </c>
      <c r="B65" t="s">
        <v>1284</v>
      </c>
      <c r="C65" t="s">
        <v>59</v>
      </c>
      <c r="D65">
        <v>1</v>
      </c>
      <c r="E65">
        <v>24</v>
      </c>
      <c r="F65">
        <v>2</v>
      </c>
      <c r="I65" t="s">
        <v>47</v>
      </c>
      <c r="M65" t="s">
        <v>47</v>
      </c>
    </row>
    <row r="66" spans="1:13" hidden="1" x14ac:dyDescent="0.35">
      <c r="A66" s="6">
        <v>45681</v>
      </c>
      <c r="B66" t="s">
        <v>61</v>
      </c>
      <c r="C66" t="s">
        <v>55</v>
      </c>
      <c r="D66" t="s">
        <v>1255</v>
      </c>
      <c r="E66">
        <v>24</v>
      </c>
      <c r="F66">
        <v>1</v>
      </c>
      <c r="I66" t="s">
        <v>47</v>
      </c>
      <c r="M66" t="s">
        <v>47</v>
      </c>
    </row>
    <row r="67" spans="1:13" hidden="1" x14ac:dyDescent="0.35">
      <c r="A67" s="22">
        <v>45682</v>
      </c>
      <c r="B67" s="23" t="s">
        <v>3423</v>
      </c>
      <c r="C67" t="s">
        <v>392</v>
      </c>
      <c r="D67" t="s">
        <v>392</v>
      </c>
      <c r="E67" s="23">
        <f>60/3</f>
        <v>20</v>
      </c>
      <c r="F67" s="23">
        <f>7/3</f>
        <v>2.3333333333333335</v>
      </c>
      <c r="G67" s="23" t="s">
        <v>2667</v>
      </c>
      <c r="H67" s="23" t="s">
        <v>2667</v>
      </c>
      <c r="I67" s="26" t="s">
        <v>306</v>
      </c>
      <c r="J67" s="23"/>
      <c r="K67" s="23"/>
      <c r="L67" s="23" t="s">
        <v>2667</v>
      </c>
      <c r="M67" s="23" t="s">
        <v>306</v>
      </c>
    </row>
    <row r="68" spans="1:13" hidden="1" x14ac:dyDescent="0.35">
      <c r="A68" s="22">
        <v>45682</v>
      </c>
      <c r="B68" s="23" t="s">
        <v>3423</v>
      </c>
      <c r="C68" t="s">
        <v>392</v>
      </c>
      <c r="D68" t="s">
        <v>392</v>
      </c>
      <c r="E68" s="23">
        <f>60/3</f>
        <v>20</v>
      </c>
      <c r="F68" s="23">
        <f>7/3</f>
        <v>2.3333333333333335</v>
      </c>
      <c r="G68" s="23" t="s">
        <v>2667</v>
      </c>
      <c r="H68" s="23" t="s">
        <v>2667</v>
      </c>
      <c r="I68" s="26" t="s">
        <v>306</v>
      </c>
      <c r="J68" s="23"/>
      <c r="K68" s="23"/>
      <c r="L68" s="23" t="s">
        <v>2667</v>
      </c>
      <c r="M68" s="23" t="s">
        <v>306</v>
      </c>
    </row>
    <row r="69" spans="1:13" hidden="1" x14ac:dyDescent="0.35">
      <c r="A69" s="22">
        <v>45682</v>
      </c>
      <c r="B69" s="23" t="s">
        <v>3423</v>
      </c>
      <c r="C69" t="s">
        <v>392</v>
      </c>
      <c r="D69" t="s">
        <v>392</v>
      </c>
      <c r="E69" s="23">
        <f>60/3</f>
        <v>20</v>
      </c>
      <c r="F69" s="23">
        <f>7/3</f>
        <v>2.3333333333333335</v>
      </c>
      <c r="G69" s="23" t="s">
        <v>2667</v>
      </c>
      <c r="H69" s="23" t="s">
        <v>2667</v>
      </c>
      <c r="I69" s="26" t="s">
        <v>306</v>
      </c>
      <c r="J69" s="23"/>
      <c r="K69" s="23"/>
      <c r="L69" s="23" t="s">
        <v>2667</v>
      </c>
      <c r="M69" s="23" t="s">
        <v>306</v>
      </c>
    </row>
    <row r="70" spans="1:13" hidden="1" x14ac:dyDescent="0.35">
      <c r="A70" s="22">
        <v>45682</v>
      </c>
      <c r="B70" s="23" t="s">
        <v>229</v>
      </c>
      <c r="C70" s="23" t="s">
        <v>2673</v>
      </c>
      <c r="D70" s="24">
        <v>3</v>
      </c>
      <c r="E70" s="23">
        <v>15</v>
      </c>
      <c r="F70" s="23">
        <v>2</v>
      </c>
      <c r="G70" s="23" t="s">
        <v>2667</v>
      </c>
      <c r="H70" s="23" t="s">
        <v>2667</v>
      </c>
      <c r="I70" s="26" t="s">
        <v>306</v>
      </c>
      <c r="J70" s="23"/>
      <c r="K70" s="23"/>
      <c r="L70" s="23" t="s">
        <v>2667</v>
      </c>
      <c r="M70" s="23" t="s">
        <v>2667</v>
      </c>
    </row>
    <row r="71" spans="1:13" hidden="1" x14ac:dyDescent="0.35">
      <c r="A71" s="6">
        <v>45682</v>
      </c>
      <c r="B71" t="s">
        <v>2934</v>
      </c>
      <c r="C71" t="s">
        <v>1247</v>
      </c>
      <c r="D71" t="s">
        <v>1247</v>
      </c>
      <c r="E71">
        <v>8</v>
      </c>
      <c r="F71">
        <v>3</v>
      </c>
      <c r="G71" t="s">
        <v>2667</v>
      </c>
      <c r="H71" t="s">
        <v>2667</v>
      </c>
      <c r="I71" s="26" t="s">
        <v>306</v>
      </c>
      <c r="J71" t="s">
        <v>2667</v>
      </c>
      <c r="L71" t="s">
        <v>306</v>
      </c>
      <c r="M71" t="s">
        <v>2667</v>
      </c>
    </row>
    <row r="72" spans="1:13" hidden="1" x14ac:dyDescent="0.35">
      <c r="A72" s="22">
        <v>45683</v>
      </c>
      <c r="B72" s="23" t="s">
        <v>3006</v>
      </c>
      <c r="C72" s="23" t="s">
        <v>2668</v>
      </c>
      <c r="D72" s="24">
        <v>6</v>
      </c>
      <c r="E72" s="23">
        <v>24</v>
      </c>
      <c r="F72" s="23">
        <v>1</v>
      </c>
      <c r="G72" s="23"/>
      <c r="H72" s="23" t="s">
        <v>2667</v>
      </c>
      <c r="I72" s="26" t="s">
        <v>306</v>
      </c>
      <c r="J72" s="23" t="s">
        <v>2667</v>
      </c>
      <c r="K72" s="23"/>
      <c r="L72" s="23" t="s">
        <v>2667</v>
      </c>
      <c r="M72" s="23" t="s">
        <v>2667</v>
      </c>
    </row>
    <row r="73" spans="1:13" hidden="1" x14ac:dyDescent="0.35">
      <c r="A73" s="22">
        <v>45683</v>
      </c>
      <c r="B73" s="23" t="s">
        <v>3006</v>
      </c>
      <c r="C73" s="23" t="s">
        <v>2668</v>
      </c>
      <c r="D73" s="24">
        <v>6</v>
      </c>
      <c r="E73" s="23">
        <v>24</v>
      </c>
      <c r="F73" s="23">
        <v>1</v>
      </c>
      <c r="G73" s="23"/>
      <c r="H73" s="23" t="s">
        <v>2667</v>
      </c>
      <c r="I73" s="26" t="s">
        <v>306</v>
      </c>
      <c r="J73" s="23" t="s">
        <v>2667</v>
      </c>
      <c r="K73" s="23"/>
      <c r="L73" s="23" t="s">
        <v>2667</v>
      </c>
      <c r="M73" s="23" t="s">
        <v>2667</v>
      </c>
    </row>
    <row r="74" spans="1:13" hidden="1" x14ac:dyDescent="0.35">
      <c r="A74" s="22">
        <v>45683</v>
      </c>
      <c r="B74" s="23" t="s">
        <v>613</v>
      </c>
      <c r="C74" t="s">
        <v>64</v>
      </c>
      <c r="D74" t="s">
        <v>585</v>
      </c>
      <c r="E74" s="23">
        <v>16</v>
      </c>
      <c r="F74" s="23">
        <v>4</v>
      </c>
      <c r="G74" s="23" t="s">
        <v>2667</v>
      </c>
      <c r="H74" s="23" t="s">
        <v>2667</v>
      </c>
      <c r="I74" s="26" t="s">
        <v>306</v>
      </c>
      <c r="J74" s="23" t="s">
        <v>2667</v>
      </c>
      <c r="K74" s="23"/>
      <c r="L74" s="23" t="s">
        <v>2667</v>
      </c>
      <c r="M74" s="23" t="s">
        <v>306</v>
      </c>
    </row>
    <row r="75" spans="1:13" hidden="1" x14ac:dyDescent="0.35">
      <c r="A75" s="6">
        <v>45684</v>
      </c>
      <c r="B75" t="s">
        <v>1281</v>
      </c>
      <c r="C75" t="s">
        <v>55</v>
      </c>
      <c r="D75" t="s">
        <v>2335</v>
      </c>
      <c r="E75">
        <v>9</v>
      </c>
      <c r="F75">
        <v>2</v>
      </c>
      <c r="I75" t="s">
        <v>47</v>
      </c>
    </row>
    <row r="76" spans="1:13" hidden="1" x14ac:dyDescent="0.35">
      <c r="A76" s="22">
        <v>45684</v>
      </c>
      <c r="B76" s="23" t="s">
        <v>2726</v>
      </c>
      <c r="C76" s="23" t="s">
        <v>2673</v>
      </c>
      <c r="D76" s="24">
        <v>0</v>
      </c>
      <c r="E76" s="23">
        <v>15</v>
      </c>
      <c r="F76" s="23">
        <v>3</v>
      </c>
      <c r="G76" s="23" t="s">
        <v>2667</v>
      </c>
      <c r="H76" s="23" t="s">
        <v>2667</v>
      </c>
      <c r="I76" s="26" t="s">
        <v>306</v>
      </c>
      <c r="J76" s="23"/>
      <c r="K76" s="23"/>
      <c r="L76" s="23" t="s">
        <v>2667</v>
      </c>
      <c r="M76" s="23" t="s">
        <v>2667</v>
      </c>
    </row>
    <row r="77" spans="1:13" hidden="1" x14ac:dyDescent="0.35">
      <c r="A77" s="6">
        <v>45684</v>
      </c>
      <c r="B77" t="s">
        <v>2723</v>
      </c>
      <c r="C77" t="s">
        <v>2670</v>
      </c>
      <c r="D77" s="20">
        <v>7</v>
      </c>
      <c r="E77">
        <v>13</v>
      </c>
      <c r="F77">
        <v>1</v>
      </c>
      <c r="G77" t="s">
        <v>2667</v>
      </c>
      <c r="H77" t="s">
        <v>2667</v>
      </c>
      <c r="I77" s="26" t="s">
        <v>306</v>
      </c>
      <c r="J77" t="s">
        <v>2667</v>
      </c>
      <c r="L77" t="s">
        <v>2667</v>
      </c>
      <c r="M77" t="s">
        <v>306</v>
      </c>
    </row>
    <row r="78" spans="1:13" hidden="1" x14ac:dyDescent="0.35">
      <c r="A78" s="6">
        <v>45685</v>
      </c>
      <c r="B78" t="s">
        <v>1699</v>
      </c>
      <c r="C78" t="s">
        <v>53</v>
      </c>
      <c r="D78">
        <v>4</v>
      </c>
      <c r="E78">
        <v>22</v>
      </c>
      <c r="F78">
        <v>2</v>
      </c>
      <c r="G78" t="s">
        <v>1850</v>
      </c>
      <c r="L78" t="s">
        <v>47</v>
      </c>
      <c r="M78" t="s">
        <v>47</v>
      </c>
    </row>
    <row r="79" spans="1:13" hidden="1" x14ac:dyDescent="0.35">
      <c r="A79" s="6">
        <v>45685</v>
      </c>
      <c r="B79" t="s">
        <v>1699</v>
      </c>
      <c r="C79" t="s">
        <v>53</v>
      </c>
      <c r="D79">
        <v>4</v>
      </c>
      <c r="E79">
        <v>22</v>
      </c>
      <c r="F79">
        <v>2</v>
      </c>
      <c r="G79" t="s">
        <v>1850</v>
      </c>
      <c r="L79" t="s">
        <v>47</v>
      </c>
      <c r="M79" t="s">
        <v>47</v>
      </c>
    </row>
    <row r="80" spans="1:13" hidden="1" x14ac:dyDescent="0.35">
      <c r="A80" s="6">
        <v>45685</v>
      </c>
      <c r="B80" t="s">
        <v>2153</v>
      </c>
      <c r="C80" t="s">
        <v>115</v>
      </c>
      <c r="D80">
        <v>8</v>
      </c>
      <c r="E80">
        <v>30</v>
      </c>
      <c r="F80">
        <v>2</v>
      </c>
      <c r="I80" t="s">
        <v>47</v>
      </c>
    </row>
    <row r="81" spans="1:13" hidden="1" x14ac:dyDescent="0.35">
      <c r="A81" s="6">
        <v>45685</v>
      </c>
      <c r="B81" t="s">
        <v>2153</v>
      </c>
      <c r="C81" t="s">
        <v>115</v>
      </c>
      <c r="D81">
        <v>8</v>
      </c>
      <c r="E81">
        <v>30</v>
      </c>
      <c r="F81">
        <v>2</v>
      </c>
      <c r="I81" t="s">
        <v>47</v>
      </c>
    </row>
    <row r="82" spans="1:13" hidden="1" x14ac:dyDescent="0.35">
      <c r="A82" s="6">
        <v>45685</v>
      </c>
      <c r="B82" t="s">
        <v>2153</v>
      </c>
      <c r="C82" t="s">
        <v>115</v>
      </c>
      <c r="D82">
        <v>8</v>
      </c>
      <c r="E82">
        <v>30</v>
      </c>
      <c r="F82">
        <v>2</v>
      </c>
      <c r="I82" t="s">
        <v>47</v>
      </c>
    </row>
    <row r="83" spans="1:13" hidden="1" x14ac:dyDescent="0.35">
      <c r="A83" s="6">
        <v>45685</v>
      </c>
      <c r="B83" t="s">
        <v>2154</v>
      </c>
      <c r="C83" t="s">
        <v>64</v>
      </c>
      <c r="D83" t="s">
        <v>585</v>
      </c>
      <c r="E83">
        <v>19</v>
      </c>
      <c r="F83">
        <v>4</v>
      </c>
      <c r="I83" t="s">
        <v>47</v>
      </c>
      <c r="J83" t="s">
        <v>360</v>
      </c>
    </row>
    <row r="84" spans="1:13" hidden="1" x14ac:dyDescent="0.35">
      <c r="A84" s="6">
        <v>45685</v>
      </c>
      <c r="B84" t="s">
        <v>1284</v>
      </c>
      <c r="C84" t="s">
        <v>115</v>
      </c>
      <c r="D84">
        <v>7</v>
      </c>
      <c r="E84">
        <v>21</v>
      </c>
      <c r="F84">
        <v>1</v>
      </c>
      <c r="I84" t="s">
        <v>47</v>
      </c>
      <c r="J84" t="s">
        <v>2155</v>
      </c>
      <c r="M84" t="s">
        <v>47</v>
      </c>
    </row>
    <row r="85" spans="1:13" hidden="1" x14ac:dyDescent="0.35">
      <c r="A85" s="6">
        <v>45685</v>
      </c>
      <c r="B85" t="s">
        <v>2144</v>
      </c>
      <c r="C85" t="s">
        <v>115</v>
      </c>
      <c r="D85">
        <v>7</v>
      </c>
      <c r="E85">
        <v>7</v>
      </c>
      <c r="F85">
        <v>2</v>
      </c>
      <c r="I85" t="s">
        <v>47</v>
      </c>
      <c r="J85" t="s">
        <v>1396</v>
      </c>
      <c r="M85" t="s">
        <v>47</v>
      </c>
    </row>
    <row r="86" spans="1:13" hidden="1" x14ac:dyDescent="0.35">
      <c r="A86" s="22">
        <v>45685</v>
      </c>
      <c r="B86" s="23" t="s">
        <v>3155</v>
      </c>
      <c r="C86" s="23" t="s">
        <v>130</v>
      </c>
      <c r="D86" s="24" t="s">
        <v>2251</v>
      </c>
      <c r="E86" s="23">
        <v>20</v>
      </c>
      <c r="F86" s="23">
        <v>2</v>
      </c>
      <c r="G86" s="23" t="s">
        <v>2667</v>
      </c>
      <c r="H86" s="23" t="s">
        <v>2667</v>
      </c>
      <c r="I86" s="26" t="s">
        <v>306</v>
      </c>
      <c r="J86" s="23"/>
      <c r="K86" s="23"/>
      <c r="L86" s="23" t="s">
        <v>2667</v>
      </c>
      <c r="M86" s="23" t="s">
        <v>306</v>
      </c>
    </row>
    <row r="87" spans="1:13" hidden="1" x14ac:dyDescent="0.35">
      <c r="A87" s="22">
        <v>45685</v>
      </c>
      <c r="B87" s="23" t="s">
        <v>2719</v>
      </c>
      <c r="C87" s="23" t="s">
        <v>2167</v>
      </c>
      <c r="D87" s="24" t="s">
        <v>261</v>
      </c>
      <c r="E87" s="23">
        <v>20</v>
      </c>
      <c r="F87" s="23">
        <v>3</v>
      </c>
      <c r="G87" s="23" t="s">
        <v>2667</v>
      </c>
      <c r="H87" s="23" t="s">
        <v>2667</v>
      </c>
      <c r="I87" s="26" t="s">
        <v>306</v>
      </c>
      <c r="J87" s="23"/>
      <c r="K87" s="23"/>
      <c r="L87" s="23" t="s">
        <v>2667</v>
      </c>
      <c r="M87" s="23"/>
    </row>
    <row r="88" spans="1:13" hidden="1" x14ac:dyDescent="0.35">
      <c r="A88" s="22">
        <v>45685</v>
      </c>
      <c r="B88" s="23" t="s">
        <v>2719</v>
      </c>
      <c r="C88" s="23" t="s">
        <v>2167</v>
      </c>
      <c r="D88" s="24" t="s">
        <v>261</v>
      </c>
      <c r="E88" s="23">
        <v>19</v>
      </c>
      <c r="F88" s="23">
        <v>3</v>
      </c>
      <c r="G88" s="23" t="s">
        <v>2667</v>
      </c>
      <c r="H88" s="23" t="s">
        <v>2667</v>
      </c>
      <c r="I88" s="26" t="s">
        <v>306</v>
      </c>
      <c r="J88" s="23"/>
      <c r="K88" s="23"/>
      <c r="L88" s="23" t="s">
        <v>2667</v>
      </c>
      <c r="M88" s="23" t="s">
        <v>2667</v>
      </c>
    </row>
    <row r="89" spans="1:13" hidden="1" x14ac:dyDescent="0.35">
      <c r="A89" s="22">
        <v>45685</v>
      </c>
      <c r="B89" s="23" t="s">
        <v>2718</v>
      </c>
      <c r="C89" s="23" t="s">
        <v>2670</v>
      </c>
      <c r="D89" s="24">
        <v>8</v>
      </c>
      <c r="E89" s="23">
        <v>1</v>
      </c>
      <c r="F89" s="23"/>
      <c r="G89" s="23" t="s">
        <v>2667</v>
      </c>
      <c r="H89" s="23" t="s">
        <v>2667</v>
      </c>
      <c r="I89" s="26" t="s">
        <v>306</v>
      </c>
      <c r="J89" s="23" t="s">
        <v>2667</v>
      </c>
      <c r="K89" s="23"/>
      <c r="L89" s="23" t="s">
        <v>2667</v>
      </c>
      <c r="M89" s="23" t="s">
        <v>306</v>
      </c>
    </row>
    <row r="90" spans="1:13" hidden="1" x14ac:dyDescent="0.35">
      <c r="A90" s="6">
        <v>45686</v>
      </c>
      <c r="B90" t="s">
        <v>1564</v>
      </c>
      <c r="C90" t="s">
        <v>1247</v>
      </c>
      <c r="D90" t="s">
        <v>1247</v>
      </c>
      <c r="E90">
        <v>16</v>
      </c>
      <c r="F90">
        <v>2</v>
      </c>
      <c r="G90" t="s">
        <v>1400</v>
      </c>
      <c r="K90" t="s">
        <v>47</v>
      </c>
      <c r="L90" t="s">
        <v>47</v>
      </c>
      <c r="M90" t="s">
        <v>47</v>
      </c>
    </row>
    <row r="91" spans="1:13" hidden="1" x14ac:dyDescent="0.35">
      <c r="A91" s="6">
        <v>45686</v>
      </c>
      <c r="B91" t="s">
        <v>1564</v>
      </c>
      <c r="C91" t="s">
        <v>1247</v>
      </c>
      <c r="D91" t="s">
        <v>1247</v>
      </c>
      <c r="E91">
        <v>16</v>
      </c>
      <c r="F91">
        <v>2</v>
      </c>
      <c r="G91" t="s">
        <v>1400</v>
      </c>
      <c r="K91" t="s">
        <v>47</v>
      </c>
      <c r="L91" t="s">
        <v>47</v>
      </c>
      <c r="M91" t="s">
        <v>47</v>
      </c>
    </row>
    <row r="92" spans="1:13" hidden="1" x14ac:dyDescent="0.35">
      <c r="A92" s="6">
        <v>45686</v>
      </c>
      <c r="B92" t="s">
        <v>1282</v>
      </c>
      <c r="C92" t="s">
        <v>115</v>
      </c>
      <c r="D92">
        <v>10</v>
      </c>
      <c r="E92">
        <v>13</v>
      </c>
      <c r="F92">
        <v>2</v>
      </c>
      <c r="G92" t="s">
        <v>2127</v>
      </c>
    </row>
    <row r="93" spans="1:13" hidden="1" x14ac:dyDescent="0.35">
      <c r="A93" s="6">
        <v>45686</v>
      </c>
      <c r="B93" t="s">
        <v>1282</v>
      </c>
      <c r="C93" t="s">
        <v>115</v>
      </c>
      <c r="D93">
        <v>10</v>
      </c>
      <c r="E93">
        <v>13</v>
      </c>
      <c r="F93">
        <v>2</v>
      </c>
      <c r="G93" t="s">
        <v>2127</v>
      </c>
    </row>
    <row r="94" spans="1:13" hidden="1" x14ac:dyDescent="0.35">
      <c r="A94" s="6">
        <v>45686</v>
      </c>
      <c r="B94" t="s">
        <v>1241</v>
      </c>
      <c r="C94" t="s">
        <v>978</v>
      </c>
      <c r="D94" t="s">
        <v>978</v>
      </c>
      <c r="E94">
        <v>23</v>
      </c>
      <c r="F94">
        <v>1</v>
      </c>
      <c r="H94" t="s">
        <v>47</v>
      </c>
      <c r="M94" t="s">
        <v>47</v>
      </c>
    </row>
    <row r="95" spans="1:13" hidden="1" x14ac:dyDescent="0.35">
      <c r="A95" s="6">
        <v>45686</v>
      </c>
      <c r="B95" t="s">
        <v>2149</v>
      </c>
      <c r="C95" t="s">
        <v>74</v>
      </c>
      <c r="D95">
        <v>10</v>
      </c>
      <c r="E95">
        <v>29</v>
      </c>
      <c r="F95">
        <v>2</v>
      </c>
      <c r="I95" t="s">
        <v>47</v>
      </c>
    </row>
    <row r="96" spans="1:13" hidden="1" x14ac:dyDescent="0.35">
      <c r="A96" s="6">
        <v>45686</v>
      </c>
      <c r="B96" t="s">
        <v>2149</v>
      </c>
      <c r="C96" t="s">
        <v>74</v>
      </c>
      <c r="D96">
        <v>10</v>
      </c>
      <c r="E96">
        <v>29</v>
      </c>
      <c r="F96">
        <v>2</v>
      </c>
      <c r="I96" t="s">
        <v>47</v>
      </c>
    </row>
    <row r="97" spans="1:13" hidden="1" x14ac:dyDescent="0.35">
      <c r="A97" s="6">
        <v>45686</v>
      </c>
      <c r="B97" t="s">
        <v>1353</v>
      </c>
      <c r="C97" t="s">
        <v>64</v>
      </c>
      <c r="D97" t="s">
        <v>585</v>
      </c>
      <c r="E97">
        <v>2</v>
      </c>
      <c r="F97">
        <v>1</v>
      </c>
      <c r="I97" t="s">
        <v>47</v>
      </c>
      <c r="M97" t="s">
        <v>47</v>
      </c>
    </row>
    <row r="98" spans="1:13" hidden="1" x14ac:dyDescent="0.35">
      <c r="A98" s="22">
        <v>45686</v>
      </c>
      <c r="B98" s="23" t="s">
        <v>2732</v>
      </c>
      <c r="C98" s="23" t="s">
        <v>2167</v>
      </c>
      <c r="D98" t="s">
        <v>1254</v>
      </c>
      <c r="E98" s="23">
        <v>23</v>
      </c>
      <c r="F98" s="23">
        <v>2</v>
      </c>
      <c r="G98" s="23" t="s">
        <v>2667</v>
      </c>
      <c r="H98" s="23" t="s">
        <v>2667</v>
      </c>
      <c r="I98" s="26" t="s">
        <v>306</v>
      </c>
      <c r="J98" s="23" t="s">
        <v>2667</v>
      </c>
      <c r="K98" s="23"/>
      <c r="L98" s="23" t="s">
        <v>2667</v>
      </c>
      <c r="M98" s="23" t="s">
        <v>2667</v>
      </c>
    </row>
    <row r="99" spans="1:13" hidden="1" x14ac:dyDescent="0.35">
      <c r="A99" s="22">
        <v>45686</v>
      </c>
      <c r="B99" s="23" t="s">
        <v>1281</v>
      </c>
      <c r="C99" s="23" t="s">
        <v>2167</v>
      </c>
      <c r="D99" t="s">
        <v>2335</v>
      </c>
      <c r="E99" s="23">
        <v>9</v>
      </c>
      <c r="F99" s="23">
        <v>2</v>
      </c>
      <c r="G99" s="23" t="s">
        <v>2667</v>
      </c>
      <c r="H99" s="23" t="s">
        <v>2667</v>
      </c>
      <c r="I99" s="26" t="s">
        <v>306</v>
      </c>
      <c r="J99" s="23" t="s">
        <v>2667</v>
      </c>
      <c r="K99" s="23"/>
      <c r="L99" s="23" t="s">
        <v>2667</v>
      </c>
      <c r="M99" s="23" t="s">
        <v>2667</v>
      </c>
    </row>
    <row r="100" spans="1:13" hidden="1" x14ac:dyDescent="0.35">
      <c r="A100" s="6">
        <v>45687</v>
      </c>
      <c r="B100" t="s">
        <v>1849</v>
      </c>
      <c r="C100" t="s">
        <v>55</v>
      </c>
      <c r="D100" t="s">
        <v>1365</v>
      </c>
      <c r="E100">
        <v>28</v>
      </c>
      <c r="F100">
        <v>2</v>
      </c>
      <c r="G100" t="s">
        <v>1401</v>
      </c>
    </row>
    <row r="101" spans="1:13" hidden="1" x14ac:dyDescent="0.35">
      <c r="A101" s="6">
        <v>45687</v>
      </c>
      <c r="B101" t="s">
        <v>2138</v>
      </c>
      <c r="C101" t="s">
        <v>64</v>
      </c>
      <c r="D101" t="s">
        <v>585</v>
      </c>
      <c r="E101">
        <v>4</v>
      </c>
      <c r="F101">
        <v>1</v>
      </c>
      <c r="I101" t="s">
        <v>47</v>
      </c>
      <c r="M101" t="s">
        <v>47</v>
      </c>
    </row>
    <row r="102" spans="1:13" hidden="1" x14ac:dyDescent="0.35">
      <c r="A102" s="6">
        <v>45687</v>
      </c>
      <c r="B102" t="s">
        <v>1241</v>
      </c>
      <c r="C102" t="s">
        <v>978</v>
      </c>
      <c r="D102" t="s">
        <v>978</v>
      </c>
      <c r="E102">
        <v>16</v>
      </c>
      <c r="F102">
        <v>1</v>
      </c>
      <c r="H102" t="s">
        <v>47</v>
      </c>
      <c r="M102" t="s">
        <v>47</v>
      </c>
    </row>
    <row r="103" spans="1:13" hidden="1" x14ac:dyDescent="0.35">
      <c r="A103" s="6">
        <v>45687</v>
      </c>
      <c r="B103" t="s">
        <v>2139</v>
      </c>
      <c r="C103" t="s">
        <v>64</v>
      </c>
      <c r="D103" t="s">
        <v>585</v>
      </c>
      <c r="E103">
        <v>12</v>
      </c>
      <c r="F103">
        <v>2</v>
      </c>
      <c r="I103" t="s">
        <v>47</v>
      </c>
      <c r="M103" t="s">
        <v>47</v>
      </c>
    </row>
    <row r="104" spans="1:13" hidden="1" x14ac:dyDescent="0.35">
      <c r="A104" s="6">
        <v>45687</v>
      </c>
      <c r="B104" t="s">
        <v>70</v>
      </c>
      <c r="C104" t="s">
        <v>59</v>
      </c>
      <c r="D104">
        <v>0</v>
      </c>
      <c r="E104">
        <v>20</v>
      </c>
      <c r="F104">
        <v>2</v>
      </c>
      <c r="I104" t="s">
        <v>47</v>
      </c>
      <c r="M104" t="s">
        <v>47</v>
      </c>
    </row>
    <row r="105" spans="1:13" hidden="1" x14ac:dyDescent="0.35">
      <c r="A105" s="6">
        <v>45687</v>
      </c>
      <c r="B105" t="s">
        <v>70</v>
      </c>
      <c r="C105" t="s">
        <v>59</v>
      </c>
      <c r="D105">
        <v>0</v>
      </c>
      <c r="E105">
        <v>20</v>
      </c>
      <c r="F105">
        <v>2</v>
      </c>
      <c r="I105" t="s">
        <v>47</v>
      </c>
      <c r="M105" t="s">
        <v>47</v>
      </c>
    </row>
    <row r="106" spans="1:13" hidden="1" x14ac:dyDescent="0.35">
      <c r="A106" s="6">
        <v>45687</v>
      </c>
      <c r="B106" t="s">
        <v>2140</v>
      </c>
      <c r="C106" t="s">
        <v>2141</v>
      </c>
      <c r="D106" t="s">
        <v>2141</v>
      </c>
      <c r="E106">
        <v>9</v>
      </c>
      <c r="F106">
        <v>4</v>
      </c>
      <c r="I106" t="s">
        <v>47</v>
      </c>
    </row>
    <row r="107" spans="1:13" hidden="1" x14ac:dyDescent="0.35">
      <c r="A107" s="6">
        <v>45687</v>
      </c>
      <c r="B107" t="s">
        <v>2142</v>
      </c>
      <c r="C107" t="s">
        <v>74</v>
      </c>
      <c r="D107">
        <v>10</v>
      </c>
      <c r="E107">
        <v>25</v>
      </c>
      <c r="F107">
        <v>10</v>
      </c>
      <c r="I107" t="s">
        <v>47</v>
      </c>
      <c r="M107" t="s">
        <v>47</v>
      </c>
    </row>
    <row r="108" spans="1:13" hidden="1" x14ac:dyDescent="0.35">
      <c r="A108" s="6">
        <v>45687</v>
      </c>
      <c r="B108" t="s">
        <v>2143</v>
      </c>
      <c r="C108" t="s">
        <v>55</v>
      </c>
      <c r="D108">
        <v>10</v>
      </c>
      <c r="E108">
        <v>22</v>
      </c>
      <c r="F108">
        <v>2</v>
      </c>
      <c r="I108" t="s">
        <v>47</v>
      </c>
    </row>
    <row r="109" spans="1:13" hidden="1" x14ac:dyDescent="0.35">
      <c r="A109" s="6">
        <v>45687</v>
      </c>
      <c r="B109" t="s">
        <v>2143</v>
      </c>
      <c r="C109" t="s">
        <v>55</v>
      </c>
      <c r="D109">
        <v>10</v>
      </c>
      <c r="E109">
        <v>22</v>
      </c>
      <c r="F109">
        <v>2</v>
      </c>
      <c r="I109" t="s">
        <v>47</v>
      </c>
    </row>
    <row r="110" spans="1:13" hidden="1" x14ac:dyDescent="0.35">
      <c r="A110" s="6">
        <v>45687</v>
      </c>
      <c r="B110" t="s">
        <v>2144</v>
      </c>
      <c r="C110" t="s">
        <v>149</v>
      </c>
      <c r="D110" t="s">
        <v>149</v>
      </c>
      <c r="E110">
        <v>13</v>
      </c>
      <c r="F110">
        <v>2</v>
      </c>
      <c r="I110" t="s">
        <v>47</v>
      </c>
      <c r="J110" t="s">
        <v>1396</v>
      </c>
      <c r="M110" t="s">
        <v>47</v>
      </c>
    </row>
    <row r="111" spans="1:13" hidden="1" x14ac:dyDescent="0.35">
      <c r="A111" s="6">
        <v>45687</v>
      </c>
      <c r="B111" t="s">
        <v>1280</v>
      </c>
      <c r="C111" t="s">
        <v>55</v>
      </c>
      <c r="D111" t="s">
        <v>1309</v>
      </c>
      <c r="E111">
        <v>12</v>
      </c>
      <c r="F111">
        <v>1</v>
      </c>
      <c r="I111" t="s">
        <v>47</v>
      </c>
    </row>
    <row r="112" spans="1:13" hidden="1" x14ac:dyDescent="0.35">
      <c r="A112" s="22">
        <v>45687</v>
      </c>
      <c r="B112" s="23" t="s">
        <v>2708</v>
      </c>
      <c r="C112" s="23" t="s">
        <v>55</v>
      </c>
      <c r="D112" s="24" t="s">
        <v>1255</v>
      </c>
      <c r="E112" s="23">
        <v>28</v>
      </c>
      <c r="F112" s="23">
        <v>3</v>
      </c>
      <c r="G112" s="23" t="s">
        <v>2667</v>
      </c>
      <c r="H112" s="23" t="s">
        <v>2667</v>
      </c>
      <c r="I112" s="26" t="s">
        <v>306</v>
      </c>
      <c r="J112" s="23" t="s">
        <v>2667</v>
      </c>
      <c r="K112" s="23"/>
      <c r="L112" s="23" t="s">
        <v>2667</v>
      </c>
      <c r="M112" s="23" t="s">
        <v>306</v>
      </c>
    </row>
    <row r="113" spans="1:13" hidden="1" x14ac:dyDescent="0.35">
      <c r="A113" s="22">
        <v>45687</v>
      </c>
      <c r="B113" s="23" t="s">
        <v>2729</v>
      </c>
      <c r="C113" s="23" t="s">
        <v>2673</v>
      </c>
      <c r="D113" s="24">
        <v>2</v>
      </c>
      <c r="E113" s="23">
        <v>26</v>
      </c>
      <c r="F113" s="23">
        <v>1</v>
      </c>
      <c r="G113" s="23" t="s">
        <v>2667</v>
      </c>
      <c r="H113" s="23" t="s">
        <v>2667</v>
      </c>
      <c r="I113" s="26" t="s">
        <v>306</v>
      </c>
      <c r="J113" s="23"/>
      <c r="K113" s="23"/>
      <c r="L113" s="23" t="s">
        <v>2667</v>
      </c>
      <c r="M113" s="23" t="s">
        <v>306</v>
      </c>
    </row>
    <row r="114" spans="1:13" hidden="1" x14ac:dyDescent="0.35">
      <c r="A114" s="22">
        <v>45687</v>
      </c>
      <c r="B114" s="23" t="s">
        <v>2731</v>
      </c>
      <c r="C114" s="23" t="s">
        <v>2670</v>
      </c>
      <c r="D114" s="24">
        <v>10</v>
      </c>
      <c r="E114" s="23">
        <v>22</v>
      </c>
      <c r="F114" s="23">
        <v>2</v>
      </c>
      <c r="G114" s="23" t="s">
        <v>2667</v>
      </c>
      <c r="H114" s="23" t="s">
        <v>2667</v>
      </c>
      <c r="I114" s="26" t="s">
        <v>306</v>
      </c>
      <c r="J114" s="23" t="s">
        <v>2667</v>
      </c>
      <c r="K114" s="23"/>
      <c r="L114" s="23" t="s">
        <v>2667</v>
      </c>
      <c r="M114" s="23" t="s">
        <v>306</v>
      </c>
    </row>
    <row r="115" spans="1:13" hidden="1" x14ac:dyDescent="0.35">
      <c r="A115" s="22">
        <v>45687</v>
      </c>
      <c r="B115" s="23" t="s">
        <v>2730</v>
      </c>
      <c r="C115" s="23" t="s">
        <v>2670</v>
      </c>
      <c r="D115" s="24">
        <v>8</v>
      </c>
      <c r="E115" s="23">
        <v>18</v>
      </c>
      <c r="F115" s="23">
        <v>2</v>
      </c>
      <c r="G115" s="23" t="s">
        <v>2667</v>
      </c>
      <c r="H115" s="23" t="s">
        <v>2667</v>
      </c>
      <c r="I115" s="26" t="s">
        <v>306</v>
      </c>
      <c r="J115" s="23"/>
      <c r="K115" s="23"/>
      <c r="L115" s="23" t="s">
        <v>2667</v>
      </c>
      <c r="M115" s="23" t="s">
        <v>306</v>
      </c>
    </row>
    <row r="116" spans="1:13" hidden="1" x14ac:dyDescent="0.35">
      <c r="A116" s="6">
        <v>45688</v>
      </c>
      <c r="B116" t="s">
        <v>61</v>
      </c>
      <c r="C116" t="s">
        <v>55</v>
      </c>
      <c r="D116">
        <v>10</v>
      </c>
      <c r="E116">
        <v>19</v>
      </c>
      <c r="F116">
        <v>2</v>
      </c>
      <c r="I116" t="s">
        <v>47</v>
      </c>
      <c r="M116" t="s">
        <v>47</v>
      </c>
    </row>
    <row r="117" spans="1:13" hidden="1" x14ac:dyDescent="0.35">
      <c r="A117" s="6">
        <v>45688</v>
      </c>
      <c r="B117" t="s">
        <v>61</v>
      </c>
      <c r="C117" t="s">
        <v>55</v>
      </c>
      <c r="D117">
        <v>10</v>
      </c>
      <c r="E117">
        <v>19</v>
      </c>
      <c r="F117">
        <v>2</v>
      </c>
      <c r="I117" t="s">
        <v>47</v>
      </c>
      <c r="M117" t="s">
        <v>47</v>
      </c>
    </row>
    <row r="118" spans="1:13" hidden="1" x14ac:dyDescent="0.35">
      <c r="A118" s="6">
        <v>45688</v>
      </c>
      <c r="B118" t="s">
        <v>76</v>
      </c>
      <c r="C118" t="s">
        <v>392</v>
      </c>
      <c r="D118" t="s">
        <v>392</v>
      </c>
      <c r="E118">
        <v>7</v>
      </c>
      <c r="F118">
        <v>2</v>
      </c>
      <c r="I118" t="s">
        <v>47</v>
      </c>
      <c r="M118" t="s">
        <v>47</v>
      </c>
    </row>
    <row r="119" spans="1:13" hidden="1" x14ac:dyDescent="0.35">
      <c r="A119" s="22">
        <v>45688</v>
      </c>
      <c r="B119" s="23" t="s">
        <v>2713</v>
      </c>
      <c r="C119" s="23" t="s">
        <v>2670</v>
      </c>
      <c r="D119" s="24">
        <v>10</v>
      </c>
      <c r="E119" s="23">
        <v>27</v>
      </c>
      <c r="F119" s="23">
        <v>2</v>
      </c>
      <c r="G119" s="23" t="s">
        <v>2667</v>
      </c>
      <c r="H119" s="23" t="s">
        <v>2667</v>
      </c>
      <c r="I119" s="26" t="s">
        <v>306</v>
      </c>
      <c r="J119" s="23"/>
      <c r="K119" s="23"/>
      <c r="L119" s="23" t="s">
        <v>2667</v>
      </c>
      <c r="M119" s="23" t="s">
        <v>2667</v>
      </c>
    </row>
    <row r="120" spans="1:13" hidden="1" x14ac:dyDescent="0.35">
      <c r="A120" s="22">
        <v>45688</v>
      </c>
      <c r="B120" s="23" t="s">
        <v>2713</v>
      </c>
      <c r="C120" s="23" t="s">
        <v>2670</v>
      </c>
      <c r="D120" s="24">
        <v>10</v>
      </c>
      <c r="E120" s="23">
        <v>27</v>
      </c>
      <c r="F120" s="23">
        <v>2</v>
      </c>
      <c r="G120" s="23" t="s">
        <v>2667</v>
      </c>
      <c r="H120" s="23" t="s">
        <v>2667</v>
      </c>
      <c r="I120" s="26" t="s">
        <v>306</v>
      </c>
      <c r="J120" s="23"/>
      <c r="K120" s="23"/>
      <c r="L120" s="23" t="s">
        <v>2667</v>
      </c>
      <c r="M120" s="23" t="s">
        <v>2667</v>
      </c>
    </row>
    <row r="121" spans="1:13" hidden="1" x14ac:dyDescent="0.35">
      <c r="A121" s="22">
        <v>45690</v>
      </c>
      <c r="B121" s="23" t="s">
        <v>470</v>
      </c>
      <c r="C121" s="23" t="s">
        <v>2673</v>
      </c>
      <c r="D121" s="24">
        <v>0</v>
      </c>
      <c r="E121" s="25">
        <f>77/3</f>
        <v>25.666666666666668</v>
      </c>
      <c r="F121" s="23">
        <v>1</v>
      </c>
      <c r="G121" s="23" t="s">
        <v>2667</v>
      </c>
      <c r="H121" s="23" t="s">
        <v>2667</v>
      </c>
      <c r="I121" s="26" t="s">
        <v>306</v>
      </c>
      <c r="J121" s="23" t="s">
        <v>2667</v>
      </c>
      <c r="K121" s="23"/>
      <c r="L121" s="23" t="s">
        <v>2667</v>
      </c>
      <c r="M121" s="23" t="s">
        <v>306</v>
      </c>
    </row>
    <row r="122" spans="1:13" hidden="1" x14ac:dyDescent="0.35">
      <c r="A122" s="22">
        <v>45690</v>
      </c>
      <c r="B122" s="23" t="s">
        <v>470</v>
      </c>
      <c r="C122" s="23" t="s">
        <v>2673</v>
      </c>
      <c r="D122" s="24">
        <v>0</v>
      </c>
      <c r="E122" s="25">
        <f>77/3</f>
        <v>25.666666666666668</v>
      </c>
      <c r="F122" s="23">
        <v>0</v>
      </c>
      <c r="G122" s="23" t="s">
        <v>2667</v>
      </c>
      <c r="H122" s="23" t="s">
        <v>2667</v>
      </c>
      <c r="I122" s="26" t="s">
        <v>306</v>
      </c>
      <c r="J122" s="23" t="s">
        <v>2667</v>
      </c>
      <c r="K122" s="23"/>
      <c r="L122" s="23" t="s">
        <v>2667</v>
      </c>
      <c r="M122" s="23" t="s">
        <v>306</v>
      </c>
    </row>
    <row r="123" spans="1:13" hidden="1" x14ac:dyDescent="0.35">
      <c r="A123" s="22">
        <v>45690</v>
      </c>
      <c r="B123" s="23" t="s">
        <v>470</v>
      </c>
      <c r="C123" s="23" t="s">
        <v>2673</v>
      </c>
      <c r="D123" s="24">
        <v>0</v>
      </c>
      <c r="E123" s="25">
        <f>77/3</f>
        <v>25.666666666666668</v>
      </c>
      <c r="F123" s="23">
        <v>0</v>
      </c>
      <c r="G123" s="23" t="s">
        <v>2667</v>
      </c>
      <c r="H123" s="23" t="s">
        <v>2667</v>
      </c>
      <c r="I123" s="26" t="s">
        <v>306</v>
      </c>
      <c r="J123" s="23" t="s">
        <v>2667</v>
      </c>
      <c r="K123" s="23"/>
      <c r="L123" s="23" t="s">
        <v>2667</v>
      </c>
      <c r="M123" s="23" t="s">
        <v>306</v>
      </c>
    </row>
    <row r="124" spans="1:13" hidden="1" x14ac:dyDescent="0.35">
      <c r="A124" s="22">
        <v>45690</v>
      </c>
      <c r="B124" s="23" t="s">
        <v>103</v>
      </c>
      <c r="C124" s="23" t="s">
        <v>2668</v>
      </c>
      <c r="D124" s="24">
        <v>4</v>
      </c>
      <c r="E124" s="23">
        <v>23</v>
      </c>
      <c r="F124" s="23">
        <v>2</v>
      </c>
      <c r="G124" s="23" t="s">
        <v>2667</v>
      </c>
      <c r="H124" s="23" t="s">
        <v>2667</v>
      </c>
      <c r="I124" s="26" t="s">
        <v>306</v>
      </c>
      <c r="J124" s="23" t="s">
        <v>2667</v>
      </c>
      <c r="K124" s="23"/>
      <c r="L124" s="23" t="s">
        <v>2667</v>
      </c>
      <c r="M124" s="23" t="s">
        <v>306</v>
      </c>
    </row>
    <row r="125" spans="1:13" hidden="1" x14ac:dyDescent="0.35">
      <c r="A125" s="6">
        <v>45691</v>
      </c>
      <c r="B125" t="s">
        <v>461</v>
      </c>
      <c r="C125" t="s">
        <v>115</v>
      </c>
      <c r="D125">
        <v>8</v>
      </c>
      <c r="E125">
        <v>1</v>
      </c>
      <c r="F125">
        <v>2</v>
      </c>
      <c r="I125" t="s">
        <v>47</v>
      </c>
      <c r="M125" t="s">
        <v>47</v>
      </c>
    </row>
    <row r="126" spans="1:13" hidden="1" x14ac:dyDescent="0.35">
      <c r="A126" s="6">
        <v>45691</v>
      </c>
      <c r="B126" t="s">
        <v>1043</v>
      </c>
      <c r="C126" t="s">
        <v>115</v>
      </c>
      <c r="D126">
        <v>7</v>
      </c>
      <c r="E126">
        <v>23</v>
      </c>
      <c r="F126">
        <v>1</v>
      </c>
      <c r="I126" t="s">
        <v>47</v>
      </c>
    </row>
    <row r="127" spans="1:13" hidden="1" x14ac:dyDescent="0.35">
      <c r="A127" s="6">
        <v>45691</v>
      </c>
      <c r="B127" t="s">
        <v>1043</v>
      </c>
      <c r="C127" t="s">
        <v>115</v>
      </c>
      <c r="D127">
        <v>7</v>
      </c>
      <c r="E127">
        <v>23</v>
      </c>
      <c r="F127">
        <v>1</v>
      </c>
      <c r="I127" t="s">
        <v>47</v>
      </c>
    </row>
    <row r="128" spans="1:13" hidden="1" x14ac:dyDescent="0.35">
      <c r="A128" s="6">
        <v>45691</v>
      </c>
      <c r="B128" t="s">
        <v>461</v>
      </c>
      <c r="C128" t="s">
        <v>53</v>
      </c>
      <c r="D128">
        <v>6</v>
      </c>
      <c r="E128">
        <v>3</v>
      </c>
      <c r="F128">
        <v>2</v>
      </c>
      <c r="I128" t="s">
        <v>47</v>
      </c>
      <c r="M128" t="s">
        <v>47</v>
      </c>
    </row>
    <row r="129" spans="1:13" hidden="1" x14ac:dyDescent="0.35">
      <c r="A129" s="6">
        <v>45691</v>
      </c>
      <c r="B129" t="s">
        <v>709</v>
      </c>
      <c r="C129" t="s">
        <v>3414</v>
      </c>
      <c r="D129" t="s">
        <v>2141</v>
      </c>
      <c r="E129">
        <v>29</v>
      </c>
      <c r="F129">
        <v>3</v>
      </c>
      <c r="I129" t="s">
        <v>47</v>
      </c>
    </row>
    <row r="130" spans="1:13" hidden="1" x14ac:dyDescent="0.35">
      <c r="A130" s="6">
        <v>45691</v>
      </c>
      <c r="B130" t="s">
        <v>2128</v>
      </c>
      <c r="C130" t="s">
        <v>225</v>
      </c>
      <c r="D130" t="s">
        <v>2156</v>
      </c>
      <c r="E130">
        <v>2</v>
      </c>
      <c r="F130">
        <v>2</v>
      </c>
      <c r="I130" t="s">
        <v>47</v>
      </c>
    </row>
    <row r="131" spans="1:13" hidden="1" x14ac:dyDescent="0.35">
      <c r="A131" s="6">
        <v>45691</v>
      </c>
      <c r="B131" t="s">
        <v>709</v>
      </c>
      <c r="C131" t="s">
        <v>3414</v>
      </c>
      <c r="D131" t="s">
        <v>2141</v>
      </c>
      <c r="E131">
        <v>29</v>
      </c>
      <c r="F131">
        <v>3</v>
      </c>
      <c r="I131" t="s">
        <v>47</v>
      </c>
    </row>
    <row r="132" spans="1:13" hidden="1" x14ac:dyDescent="0.35">
      <c r="A132" s="6">
        <v>45691</v>
      </c>
      <c r="B132" t="s">
        <v>709</v>
      </c>
      <c r="C132" t="s">
        <v>3414</v>
      </c>
      <c r="D132" t="s">
        <v>2141</v>
      </c>
      <c r="E132">
        <v>29</v>
      </c>
      <c r="F132">
        <v>3</v>
      </c>
      <c r="I132" t="s">
        <v>47</v>
      </c>
    </row>
    <row r="133" spans="1:13" hidden="1" x14ac:dyDescent="0.35">
      <c r="A133" s="6">
        <v>45691</v>
      </c>
      <c r="B133" t="s">
        <v>709</v>
      </c>
      <c r="C133" t="s">
        <v>3414</v>
      </c>
      <c r="D133" t="s">
        <v>2141</v>
      </c>
      <c r="E133">
        <v>29</v>
      </c>
      <c r="F133">
        <v>3</v>
      </c>
      <c r="I133" t="s">
        <v>47</v>
      </c>
    </row>
    <row r="134" spans="1:13" hidden="1" x14ac:dyDescent="0.35">
      <c r="A134" s="6">
        <v>45691</v>
      </c>
      <c r="B134" t="s">
        <v>348</v>
      </c>
      <c r="C134" t="s">
        <v>53</v>
      </c>
      <c r="D134" t="s">
        <v>976</v>
      </c>
      <c r="E134">
        <v>18</v>
      </c>
      <c r="F134">
        <v>2</v>
      </c>
      <c r="I134" t="s">
        <v>47</v>
      </c>
    </row>
    <row r="135" spans="1:13" hidden="1" x14ac:dyDescent="0.35">
      <c r="A135" s="6">
        <v>45691</v>
      </c>
      <c r="B135" t="s">
        <v>348</v>
      </c>
      <c r="C135" t="s">
        <v>53</v>
      </c>
      <c r="D135" t="s">
        <v>976</v>
      </c>
      <c r="E135">
        <v>18</v>
      </c>
      <c r="F135">
        <v>2</v>
      </c>
      <c r="I135" t="s">
        <v>47</v>
      </c>
    </row>
    <row r="136" spans="1:13" hidden="1" x14ac:dyDescent="0.35">
      <c r="A136" s="6">
        <v>45692</v>
      </c>
      <c r="B136" t="s">
        <v>255</v>
      </c>
      <c r="C136" t="s">
        <v>59</v>
      </c>
      <c r="D136">
        <v>1</v>
      </c>
      <c r="E136">
        <v>25</v>
      </c>
      <c r="F136">
        <v>2</v>
      </c>
      <c r="G136" t="s">
        <v>40</v>
      </c>
      <c r="L136" t="s">
        <v>47</v>
      </c>
      <c r="M136" t="s">
        <v>47</v>
      </c>
    </row>
    <row r="137" spans="1:13" hidden="1" x14ac:dyDescent="0.35">
      <c r="A137" s="6">
        <v>45692</v>
      </c>
      <c r="B137" t="s">
        <v>255</v>
      </c>
      <c r="C137" t="s">
        <v>59</v>
      </c>
      <c r="D137">
        <v>1</v>
      </c>
      <c r="E137">
        <v>25</v>
      </c>
      <c r="F137">
        <v>2</v>
      </c>
      <c r="G137" t="s">
        <v>40</v>
      </c>
      <c r="L137" t="s">
        <v>47</v>
      </c>
      <c r="M137" t="s">
        <v>47</v>
      </c>
    </row>
    <row r="138" spans="1:13" hidden="1" x14ac:dyDescent="0.35">
      <c r="A138" s="6">
        <v>45692</v>
      </c>
      <c r="B138" t="s">
        <v>255</v>
      </c>
      <c r="C138" t="s">
        <v>59</v>
      </c>
      <c r="D138">
        <v>1</v>
      </c>
      <c r="E138">
        <v>25</v>
      </c>
      <c r="F138">
        <v>2</v>
      </c>
      <c r="G138" t="s">
        <v>40</v>
      </c>
      <c r="L138" t="s">
        <v>47</v>
      </c>
      <c r="M138" t="s">
        <v>47</v>
      </c>
    </row>
    <row r="139" spans="1:13" hidden="1" x14ac:dyDescent="0.35">
      <c r="A139" s="6">
        <v>45692</v>
      </c>
      <c r="B139" t="s">
        <v>255</v>
      </c>
      <c r="C139" t="s">
        <v>53</v>
      </c>
      <c r="E139">
        <v>25</v>
      </c>
      <c r="F139">
        <v>2</v>
      </c>
      <c r="H139" t="s">
        <v>47</v>
      </c>
      <c r="M139" t="s">
        <v>47</v>
      </c>
    </row>
    <row r="140" spans="1:13" hidden="1" x14ac:dyDescent="0.35">
      <c r="A140" s="6">
        <v>45692</v>
      </c>
      <c r="B140" t="s">
        <v>255</v>
      </c>
      <c r="C140" t="s">
        <v>53</v>
      </c>
      <c r="E140">
        <v>25</v>
      </c>
      <c r="F140">
        <v>2</v>
      </c>
      <c r="H140" t="s">
        <v>47</v>
      </c>
      <c r="M140" t="s">
        <v>47</v>
      </c>
    </row>
    <row r="141" spans="1:13" hidden="1" x14ac:dyDescent="0.35">
      <c r="A141" s="6">
        <v>45692</v>
      </c>
      <c r="B141" t="s">
        <v>255</v>
      </c>
      <c r="C141" t="s">
        <v>53</v>
      </c>
      <c r="E141">
        <v>25</v>
      </c>
      <c r="F141">
        <v>2</v>
      </c>
      <c r="H141" t="s">
        <v>47</v>
      </c>
      <c r="M141" t="s">
        <v>47</v>
      </c>
    </row>
    <row r="142" spans="1:13" hidden="1" x14ac:dyDescent="0.35">
      <c r="A142" s="6">
        <v>45692</v>
      </c>
      <c r="B142" t="s">
        <v>883</v>
      </c>
      <c r="C142" t="s">
        <v>115</v>
      </c>
      <c r="D142" t="s">
        <v>129</v>
      </c>
      <c r="E142">
        <v>15</v>
      </c>
      <c r="F142">
        <v>3</v>
      </c>
      <c r="I142" t="s">
        <v>47</v>
      </c>
      <c r="M142" t="s">
        <v>47</v>
      </c>
    </row>
    <row r="143" spans="1:13" hidden="1" x14ac:dyDescent="0.35">
      <c r="A143" s="6">
        <v>45692</v>
      </c>
      <c r="B143" t="s">
        <v>1018</v>
      </c>
      <c r="C143" t="s">
        <v>55</v>
      </c>
      <c r="D143" t="s">
        <v>1365</v>
      </c>
      <c r="E143">
        <v>28</v>
      </c>
      <c r="F143">
        <v>2</v>
      </c>
      <c r="I143" t="s">
        <v>47</v>
      </c>
      <c r="M143" t="s">
        <v>47</v>
      </c>
    </row>
    <row r="144" spans="1:13" hidden="1" x14ac:dyDescent="0.35">
      <c r="A144" s="6">
        <v>45692</v>
      </c>
      <c r="B144" t="s">
        <v>308</v>
      </c>
      <c r="C144" t="s">
        <v>55</v>
      </c>
      <c r="D144" t="s">
        <v>1365</v>
      </c>
      <c r="E144">
        <v>22</v>
      </c>
      <c r="F144">
        <v>4</v>
      </c>
      <c r="I144" t="s">
        <v>47</v>
      </c>
    </row>
    <row r="145" spans="1:13" hidden="1" x14ac:dyDescent="0.35">
      <c r="A145" s="6">
        <v>45692</v>
      </c>
      <c r="B145" t="s">
        <v>88</v>
      </c>
      <c r="C145" t="s">
        <v>55</v>
      </c>
      <c r="D145" t="s">
        <v>1365</v>
      </c>
      <c r="E145">
        <v>19</v>
      </c>
      <c r="F145">
        <v>1</v>
      </c>
      <c r="I145" t="s">
        <v>47</v>
      </c>
      <c r="M145" t="s">
        <v>47</v>
      </c>
    </row>
    <row r="146" spans="1:13" hidden="1" x14ac:dyDescent="0.35">
      <c r="A146" s="6">
        <v>45692</v>
      </c>
      <c r="B146" t="s">
        <v>709</v>
      </c>
      <c r="C146" t="s">
        <v>3414</v>
      </c>
      <c r="D146" t="s">
        <v>2141</v>
      </c>
      <c r="E146">
        <v>20</v>
      </c>
      <c r="F146">
        <v>2</v>
      </c>
      <c r="H146" t="s">
        <v>47</v>
      </c>
    </row>
    <row r="147" spans="1:13" hidden="1" x14ac:dyDescent="0.35">
      <c r="A147" s="6">
        <v>45693</v>
      </c>
      <c r="B147" t="s">
        <v>154</v>
      </c>
      <c r="C147" t="s">
        <v>53</v>
      </c>
      <c r="D147">
        <v>5</v>
      </c>
      <c r="E147">
        <v>1</v>
      </c>
      <c r="F147">
        <v>1</v>
      </c>
      <c r="I147" t="s">
        <v>47</v>
      </c>
      <c r="M147" t="s">
        <v>47</v>
      </c>
    </row>
    <row r="148" spans="1:13" hidden="1" x14ac:dyDescent="0.35">
      <c r="A148" s="6">
        <v>45693</v>
      </c>
      <c r="B148" t="s">
        <v>461</v>
      </c>
      <c r="C148" t="s">
        <v>1247</v>
      </c>
      <c r="D148" t="s">
        <v>1247</v>
      </c>
      <c r="E148">
        <v>8</v>
      </c>
      <c r="F148">
        <v>2</v>
      </c>
      <c r="I148" t="s">
        <v>47</v>
      </c>
      <c r="M148" t="s">
        <v>47</v>
      </c>
    </row>
    <row r="149" spans="1:13" hidden="1" x14ac:dyDescent="0.35">
      <c r="A149" s="6">
        <v>45693</v>
      </c>
      <c r="B149" t="s">
        <v>1567</v>
      </c>
      <c r="C149" t="s">
        <v>53</v>
      </c>
      <c r="D149">
        <v>6</v>
      </c>
      <c r="E149">
        <v>21</v>
      </c>
      <c r="F149">
        <v>1</v>
      </c>
      <c r="I149" t="s">
        <v>47</v>
      </c>
      <c r="J149" t="s">
        <v>705</v>
      </c>
      <c r="M149" t="s">
        <v>47</v>
      </c>
    </row>
    <row r="150" spans="1:13" hidden="1" x14ac:dyDescent="0.35">
      <c r="A150" s="6">
        <v>45693</v>
      </c>
      <c r="B150" t="s">
        <v>1567</v>
      </c>
      <c r="C150" t="s">
        <v>53</v>
      </c>
      <c r="D150">
        <v>6</v>
      </c>
      <c r="E150">
        <v>21</v>
      </c>
      <c r="F150">
        <v>1</v>
      </c>
      <c r="I150" t="s">
        <v>47</v>
      </c>
      <c r="J150" t="s">
        <v>705</v>
      </c>
      <c r="M150" t="s">
        <v>47</v>
      </c>
    </row>
    <row r="151" spans="1:13" hidden="1" x14ac:dyDescent="0.35">
      <c r="A151" s="6">
        <v>45693</v>
      </c>
      <c r="B151" t="s">
        <v>2150</v>
      </c>
      <c r="C151" t="s">
        <v>55</v>
      </c>
      <c r="D151" t="s">
        <v>1412</v>
      </c>
      <c r="E151">
        <v>25</v>
      </c>
      <c r="F151">
        <v>1</v>
      </c>
      <c r="I151" t="s">
        <v>47</v>
      </c>
      <c r="M151" t="s">
        <v>47</v>
      </c>
    </row>
    <row r="152" spans="1:13" hidden="1" x14ac:dyDescent="0.35">
      <c r="A152" s="6">
        <v>45693</v>
      </c>
      <c r="B152" t="s">
        <v>2151</v>
      </c>
      <c r="C152" t="s">
        <v>115</v>
      </c>
      <c r="D152" t="s">
        <v>353</v>
      </c>
      <c r="E152">
        <v>21</v>
      </c>
      <c r="F152">
        <v>2</v>
      </c>
      <c r="I152" t="s">
        <v>47</v>
      </c>
    </row>
    <row r="153" spans="1:13" hidden="1" x14ac:dyDescent="0.35">
      <c r="A153" s="6">
        <v>45693</v>
      </c>
      <c r="B153" t="s">
        <v>2152</v>
      </c>
      <c r="C153" t="s">
        <v>1261</v>
      </c>
      <c r="D153" t="s">
        <v>1261</v>
      </c>
      <c r="E153">
        <v>18</v>
      </c>
      <c r="F153">
        <v>1</v>
      </c>
      <c r="I153" t="s">
        <v>47</v>
      </c>
      <c r="M153" t="s">
        <v>47</v>
      </c>
    </row>
    <row r="154" spans="1:13" hidden="1" x14ac:dyDescent="0.35">
      <c r="A154" s="6">
        <v>45693</v>
      </c>
      <c r="B154" t="s">
        <v>298</v>
      </c>
      <c r="C154" t="s">
        <v>55</v>
      </c>
      <c r="D154" t="s">
        <v>1365</v>
      </c>
      <c r="E154">
        <v>26</v>
      </c>
      <c r="F154">
        <v>2</v>
      </c>
      <c r="I154" t="s">
        <v>47</v>
      </c>
      <c r="M154" t="s">
        <v>47</v>
      </c>
    </row>
    <row r="155" spans="1:13" hidden="1" x14ac:dyDescent="0.35">
      <c r="A155" s="6">
        <v>45693</v>
      </c>
      <c r="B155" t="s">
        <v>298</v>
      </c>
      <c r="C155" t="s">
        <v>55</v>
      </c>
      <c r="D155" t="s">
        <v>1365</v>
      </c>
      <c r="E155">
        <v>26</v>
      </c>
      <c r="F155">
        <v>2</v>
      </c>
      <c r="I155" t="s">
        <v>47</v>
      </c>
      <c r="M155" t="s">
        <v>47</v>
      </c>
    </row>
    <row r="156" spans="1:13" hidden="1" x14ac:dyDescent="0.35">
      <c r="A156" s="6">
        <v>45693</v>
      </c>
      <c r="B156" t="s">
        <v>1018</v>
      </c>
      <c r="C156" t="s">
        <v>55</v>
      </c>
      <c r="D156" t="s">
        <v>1365</v>
      </c>
      <c r="E156">
        <v>27</v>
      </c>
      <c r="F156">
        <v>1</v>
      </c>
      <c r="I156" t="s">
        <v>47</v>
      </c>
      <c r="M156" t="s">
        <v>47</v>
      </c>
    </row>
    <row r="157" spans="1:13" hidden="1" x14ac:dyDescent="0.35">
      <c r="A157" s="6">
        <v>45694</v>
      </c>
      <c r="B157" t="s">
        <v>58</v>
      </c>
      <c r="C157" t="s">
        <v>53</v>
      </c>
      <c r="D157">
        <v>5</v>
      </c>
      <c r="E157">
        <v>25</v>
      </c>
      <c r="F157">
        <v>2</v>
      </c>
      <c r="G157" t="s">
        <v>35</v>
      </c>
      <c r="L157" t="s">
        <v>47</v>
      </c>
      <c r="M157" t="s">
        <v>47</v>
      </c>
    </row>
    <row r="158" spans="1:13" hidden="1" x14ac:dyDescent="0.35">
      <c r="A158" s="6">
        <v>45694</v>
      </c>
      <c r="B158" t="s">
        <v>58</v>
      </c>
      <c r="C158" t="s">
        <v>59</v>
      </c>
      <c r="D158">
        <v>1</v>
      </c>
      <c r="E158">
        <v>24</v>
      </c>
      <c r="F158">
        <v>2</v>
      </c>
      <c r="G158" t="s">
        <v>1400</v>
      </c>
      <c r="L158" t="s">
        <v>47</v>
      </c>
      <c r="M158" t="s">
        <v>47</v>
      </c>
    </row>
    <row r="159" spans="1:13" hidden="1" x14ac:dyDescent="0.35">
      <c r="A159" s="6">
        <v>45694</v>
      </c>
      <c r="B159" t="s">
        <v>1880</v>
      </c>
      <c r="C159" t="s">
        <v>53</v>
      </c>
      <c r="D159">
        <v>6</v>
      </c>
      <c r="E159">
        <v>28</v>
      </c>
      <c r="F159">
        <v>2</v>
      </c>
      <c r="I159" t="s">
        <v>47</v>
      </c>
      <c r="J159" t="s">
        <v>705</v>
      </c>
      <c r="M159" t="s">
        <v>47</v>
      </c>
    </row>
    <row r="160" spans="1:13" hidden="1" x14ac:dyDescent="0.35">
      <c r="A160" s="6">
        <v>45694</v>
      </c>
      <c r="B160" t="s">
        <v>2180</v>
      </c>
      <c r="C160" t="s">
        <v>64</v>
      </c>
      <c r="D160" t="s">
        <v>564</v>
      </c>
      <c r="E160">
        <v>8</v>
      </c>
      <c r="F160">
        <v>2</v>
      </c>
      <c r="I160" t="s">
        <v>47</v>
      </c>
      <c r="M160" t="s">
        <v>47</v>
      </c>
    </row>
    <row r="161" spans="1:13" hidden="1" x14ac:dyDescent="0.35">
      <c r="A161" s="6">
        <v>45694</v>
      </c>
      <c r="B161" t="s">
        <v>1043</v>
      </c>
      <c r="C161" t="s">
        <v>59</v>
      </c>
      <c r="D161">
        <v>2</v>
      </c>
      <c r="E161">
        <v>18</v>
      </c>
      <c r="F161">
        <v>2</v>
      </c>
      <c r="I161" t="s">
        <v>47</v>
      </c>
    </row>
    <row r="162" spans="1:13" hidden="1" x14ac:dyDescent="0.35">
      <c r="A162" s="6">
        <v>45694</v>
      </c>
      <c r="B162" t="s">
        <v>1043</v>
      </c>
      <c r="C162" t="s">
        <v>59</v>
      </c>
      <c r="D162">
        <v>2</v>
      </c>
      <c r="E162">
        <v>18</v>
      </c>
      <c r="F162">
        <v>2</v>
      </c>
      <c r="I162" t="s">
        <v>47</v>
      </c>
    </row>
    <row r="163" spans="1:13" hidden="1" x14ac:dyDescent="0.35">
      <c r="A163" s="6">
        <v>45694</v>
      </c>
      <c r="B163" t="s">
        <v>709</v>
      </c>
      <c r="C163" t="s">
        <v>1493</v>
      </c>
      <c r="D163" t="s">
        <v>2141</v>
      </c>
      <c r="E163">
        <v>14</v>
      </c>
      <c r="F163">
        <v>2</v>
      </c>
      <c r="I163" t="s">
        <v>47</v>
      </c>
    </row>
    <row r="164" spans="1:13" hidden="1" x14ac:dyDescent="0.35">
      <c r="A164" s="6">
        <v>45694</v>
      </c>
      <c r="B164" t="s">
        <v>709</v>
      </c>
      <c r="C164" t="s">
        <v>1493</v>
      </c>
      <c r="D164" t="s">
        <v>2141</v>
      </c>
      <c r="E164">
        <v>23</v>
      </c>
      <c r="F164">
        <v>2</v>
      </c>
      <c r="I164" t="s">
        <v>47</v>
      </c>
    </row>
    <row r="165" spans="1:13" hidden="1" x14ac:dyDescent="0.35">
      <c r="A165" s="6">
        <v>45694</v>
      </c>
      <c r="B165" t="s">
        <v>2150</v>
      </c>
      <c r="C165" t="s">
        <v>55</v>
      </c>
      <c r="D165" t="s">
        <v>1412</v>
      </c>
      <c r="E165">
        <v>15</v>
      </c>
      <c r="F165">
        <v>3</v>
      </c>
      <c r="I165" t="s">
        <v>47</v>
      </c>
      <c r="M165" t="s">
        <v>47</v>
      </c>
    </row>
    <row r="166" spans="1:13" hidden="1" x14ac:dyDescent="0.35">
      <c r="A166" s="6">
        <v>45695</v>
      </c>
      <c r="B166" t="s">
        <v>76</v>
      </c>
      <c r="C166" t="s">
        <v>392</v>
      </c>
      <c r="D166" t="s">
        <v>392</v>
      </c>
      <c r="E166">
        <v>20</v>
      </c>
      <c r="F166">
        <v>2</v>
      </c>
      <c r="I166" t="s">
        <v>47</v>
      </c>
      <c r="M166" t="s">
        <v>47</v>
      </c>
    </row>
    <row r="167" spans="1:13" hidden="1" x14ac:dyDescent="0.35">
      <c r="A167" s="6">
        <v>45695</v>
      </c>
      <c r="B167" t="s">
        <v>374</v>
      </c>
      <c r="C167" t="s">
        <v>115</v>
      </c>
      <c r="D167">
        <v>9</v>
      </c>
      <c r="E167">
        <v>5</v>
      </c>
      <c r="F167">
        <v>5</v>
      </c>
      <c r="I167" t="s">
        <v>47</v>
      </c>
      <c r="M167" t="s">
        <v>47</v>
      </c>
    </row>
    <row r="168" spans="1:13" hidden="1" x14ac:dyDescent="0.35">
      <c r="A168" s="6">
        <v>45695</v>
      </c>
      <c r="B168" t="s">
        <v>461</v>
      </c>
      <c r="C168" t="s">
        <v>115</v>
      </c>
      <c r="D168">
        <v>7</v>
      </c>
      <c r="E168">
        <v>20</v>
      </c>
      <c r="F168">
        <v>2</v>
      </c>
      <c r="I168" t="s">
        <v>47</v>
      </c>
      <c r="J168" t="s">
        <v>705</v>
      </c>
      <c r="M168" t="s">
        <v>47</v>
      </c>
    </row>
    <row r="169" spans="1:13" hidden="1" x14ac:dyDescent="0.35">
      <c r="A169" s="6">
        <v>45695</v>
      </c>
      <c r="B169" t="s">
        <v>1982</v>
      </c>
      <c r="C169" t="s">
        <v>115</v>
      </c>
      <c r="D169">
        <v>9</v>
      </c>
      <c r="E169">
        <v>1</v>
      </c>
      <c r="F169">
        <v>1</v>
      </c>
      <c r="I169" t="s">
        <v>47</v>
      </c>
    </row>
    <row r="170" spans="1:13" hidden="1" x14ac:dyDescent="0.35">
      <c r="A170" s="6">
        <v>45695</v>
      </c>
      <c r="B170" t="s">
        <v>259</v>
      </c>
      <c r="C170" t="s">
        <v>59</v>
      </c>
      <c r="D170">
        <v>2</v>
      </c>
      <c r="E170">
        <v>21</v>
      </c>
      <c r="F170">
        <v>3</v>
      </c>
      <c r="I170" t="s">
        <v>47</v>
      </c>
      <c r="J170" t="s">
        <v>360</v>
      </c>
      <c r="M170" t="s">
        <v>47</v>
      </c>
    </row>
    <row r="171" spans="1:13" hidden="1" x14ac:dyDescent="0.35">
      <c r="A171" s="6">
        <v>45695</v>
      </c>
      <c r="B171" t="s">
        <v>2161</v>
      </c>
      <c r="C171" t="s">
        <v>2137</v>
      </c>
      <c r="D171" t="s">
        <v>2162</v>
      </c>
      <c r="E171">
        <v>8</v>
      </c>
      <c r="F171">
        <v>2</v>
      </c>
      <c r="I171" t="s">
        <v>47</v>
      </c>
      <c r="M171" t="s">
        <v>47</v>
      </c>
    </row>
    <row r="172" spans="1:13" hidden="1" x14ac:dyDescent="0.35">
      <c r="A172" s="6">
        <v>45695</v>
      </c>
      <c r="B172" t="s">
        <v>1567</v>
      </c>
      <c r="C172" t="s">
        <v>59</v>
      </c>
      <c r="D172">
        <v>3</v>
      </c>
      <c r="E172">
        <v>2</v>
      </c>
      <c r="F172">
        <v>3</v>
      </c>
      <c r="I172" t="s">
        <v>47</v>
      </c>
      <c r="M172" t="s">
        <v>47</v>
      </c>
    </row>
    <row r="173" spans="1:13" hidden="1" x14ac:dyDescent="0.35">
      <c r="A173" s="6">
        <v>45695</v>
      </c>
      <c r="B173" t="s">
        <v>2163</v>
      </c>
      <c r="C173" t="s">
        <v>64</v>
      </c>
      <c r="D173" t="s">
        <v>564</v>
      </c>
      <c r="E173">
        <v>6</v>
      </c>
      <c r="F173">
        <v>2</v>
      </c>
      <c r="I173" t="s">
        <v>47</v>
      </c>
      <c r="M173" t="s">
        <v>47</v>
      </c>
    </row>
    <row r="174" spans="1:13" hidden="1" x14ac:dyDescent="0.35">
      <c r="A174" s="6">
        <v>45695</v>
      </c>
      <c r="B174" t="s">
        <v>2148</v>
      </c>
      <c r="C174" t="s">
        <v>1261</v>
      </c>
      <c r="D174" t="s">
        <v>2164</v>
      </c>
      <c r="E174">
        <v>24</v>
      </c>
      <c r="F174">
        <v>2</v>
      </c>
      <c r="H174" t="s">
        <v>47</v>
      </c>
      <c r="M174" t="s">
        <v>47</v>
      </c>
    </row>
    <row r="175" spans="1:13" hidden="1" x14ac:dyDescent="0.35">
      <c r="A175" s="6">
        <v>45695</v>
      </c>
      <c r="B175" t="s">
        <v>2148</v>
      </c>
      <c r="C175" t="s">
        <v>1261</v>
      </c>
      <c r="D175" t="s">
        <v>2164</v>
      </c>
      <c r="E175">
        <v>24</v>
      </c>
      <c r="F175">
        <v>2</v>
      </c>
      <c r="H175" t="s">
        <v>47</v>
      </c>
      <c r="M175" t="s">
        <v>47</v>
      </c>
    </row>
    <row r="176" spans="1:13" hidden="1" x14ac:dyDescent="0.35">
      <c r="A176" s="6">
        <v>45695</v>
      </c>
      <c r="B176" t="s">
        <v>709</v>
      </c>
      <c r="C176" t="s">
        <v>3414</v>
      </c>
      <c r="D176" t="s">
        <v>2141</v>
      </c>
      <c r="E176">
        <v>16</v>
      </c>
      <c r="F176">
        <v>2</v>
      </c>
      <c r="I176" t="s">
        <v>47</v>
      </c>
    </row>
    <row r="177" spans="1:13" hidden="1" x14ac:dyDescent="0.35">
      <c r="A177" s="6">
        <v>45695</v>
      </c>
      <c r="B177" t="s">
        <v>709</v>
      </c>
      <c r="C177" t="s">
        <v>3414</v>
      </c>
      <c r="D177" t="s">
        <v>2141</v>
      </c>
      <c r="E177">
        <v>17</v>
      </c>
      <c r="F177">
        <v>2</v>
      </c>
      <c r="I177" t="s">
        <v>47</v>
      </c>
    </row>
    <row r="178" spans="1:13" hidden="1" x14ac:dyDescent="0.35">
      <c r="A178" s="6">
        <v>45697</v>
      </c>
      <c r="B178" t="s">
        <v>841</v>
      </c>
      <c r="C178" t="s">
        <v>2670</v>
      </c>
      <c r="D178" s="20" t="s">
        <v>2685</v>
      </c>
      <c r="E178">
        <v>9</v>
      </c>
      <c r="F178">
        <v>2</v>
      </c>
      <c r="G178" t="s">
        <v>2667</v>
      </c>
      <c r="H178" t="s">
        <v>2667</v>
      </c>
      <c r="I178" s="26" t="s">
        <v>306</v>
      </c>
      <c r="J178" t="s">
        <v>2667</v>
      </c>
      <c r="L178" t="s">
        <v>2667</v>
      </c>
      <c r="M178" t="s">
        <v>2667</v>
      </c>
    </row>
    <row r="179" spans="1:13" hidden="1" x14ac:dyDescent="0.35">
      <c r="A179" s="6">
        <v>45697</v>
      </c>
      <c r="B179" t="s">
        <v>3291</v>
      </c>
      <c r="C179" t="s">
        <v>2673</v>
      </c>
      <c r="D179" s="20" t="s">
        <v>861</v>
      </c>
      <c r="F179">
        <v>11</v>
      </c>
      <c r="G179" t="s">
        <v>2667</v>
      </c>
      <c r="H179" t="s">
        <v>2667</v>
      </c>
      <c r="I179" s="26" t="s">
        <v>306</v>
      </c>
      <c r="J179" t="s">
        <v>2667</v>
      </c>
      <c r="L179" t="s">
        <v>306</v>
      </c>
      <c r="M179" t="s">
        <v>306</v>
      </c>
    </row>
    <row r="180" spans="1:13" hidden="1" x14ac:dyDescent="0.35">
      <c r="A180" s="6">
        <v>45698</v>
      </c>
      <c r="B180" t="s">
        <v>2170</v>
      </c>
      <c r="C180" t="s">
        <v>1493</v>
      </c>
      <c r="D180" t="s">
        <v>1493</v>
      </c>
      <c r="E180">
        <v>37</v>
      </c>
      <c r="F180">
        <v>3</v>
      </c>
      <c r="I180" t="s">
        <v>47</v>
      </c>
      <c r="M180" t="s">
        <v>47</v>
      </c>
    </row>
    <row r="181" spans="1:13" hidden="1" x14ac:dyDescent="0.35">
      <c r="A181" s="6">
        <v>45698</v>
      </c>
      <c r="B181" t="s">
        <v>2172</v>
      </c>
      <c r="C181" s="23" t="s">
        <v>158</v>
      </c>
      <c r="D181" t="s">
        <v>158</v>
      </c>
      <c r="E181">
        <v>6</v>
      </c>
      <c r="F181">
        <v>3</v>
      </c>
      <c r="I181" t="s">
        <v>47</v>
      </c>
      <c r="M181" t="s">
        <v>47</v>
      </c>
    </row>
    <row r="182" spans="1:13" hidden="1" x14ac:dyDescent="0.35">
      <c r="A182" s="22">
        <v>45698</v>
      </c>
      <c r="B182" s="23" t="s">
        <v>1411</v>
      </c>
      <c r="C182" t="s">
        <v>64</v>
      </c>
      <c r="D182" t="s">
        <v>585</v>
      </c>
      <c r="E182" s="23">
        <v>16</v>
      </c>
      <c r="F182" s="23">
        <v>4</v>
      </c>
      <c r="G182" s="23" t="s">
        <v>2667</v>
      </c>
      <c r="H182" s="23" t="s">
        <v>2667</v>
      </c>
      <c r="I182" s="26" t="s">
        <v>306</v>
      </c>
      <c r="J182" s="23" t="s">
        <v>2667</v>
      </c>
      <c r="K182" s="23"/>
      <c r="L182" s="23" t="s">
        <v>2667</v>
      </c>
      <c r="M182" s="23" t="s">
        <v>2667</v>
      </c>
    </row>
    <row r="183" spans="1:13" hidden="1" x14ac:dyDescent="0.35">
      <c r="A183" s="22">
        <v>45698</v>
      </c>
      <c r="B183" s="23" t="s">
        <v>2689</v>
      </c>
      <c r="C183" s="23" t="s">
        <v>2668</v>
      </c>
      <c r="D183" s="24" t="s">
        <v>3133</v>
      </c>
      <c r="E183" s="23">
        <v>8</v>
      </c>
      <c r="F183" s="23">
        <v>1</v>
      </c>
      <c r="G183" s="23" t="s">
        <v>2667</v>
      </c>
      <c r="H183" s="23" t="s">
        <v>2667</v>
      </c>
      <c r="I183" s="26" t="s">
        <v>306</v>
      </c>
      <c r="J183" s="23"/>
      <c r="K183" s="23"/>
      <c r="L183" s="23" t="s">
        <v>2667</v>
      </c>
      <c r="M183" s="23" t="s">
        <v>2667</v>
      </c>
    </row>
    <row r="184" spans="1:13" hidden="1" x14ac:dyDescent="0.35">
      <c r="A184" s="6">
        <v>45699</v>
      </c>
      <c r="B184" t="s">
        <v>2148</v>
      </c>
      <c r="C184" t="s">
        <v>1261</v>
      </c>
      <c r="D184" t="s">
        <v>2164</v>
      </c>
      <c r="E184">
        <v>25</v>
      </c>
      <c r="F184">
        <v>2</v>
      </c>
      <c r="I184" t="s">
        <v>47</v>
      </c>
      <c r="M184" t="s">
        <v>47</v>
      </c>
    </row>
    <row r="185" spans="1:13" hidden="1" x14ac:dyDescent="0.35">
      <c r="A185" s="6">
        <v>45699</v>
      </c>
      <c r="B185" t="s">
        <v>2148</v>
      </c>
      <c r="C185" t="s">
        <v>1261</v>
      </c>
      <c r="D185" t="s">
        <v>2164</v>
      </c>
      <c r="E185">
        <v>25</v>
      </c>
      <c r="F185">
        <v>2</v>
      </c>
      <c r="I185" t="s">
        <v>47</v>
      </c>
      <c r="M185" t="s">
        <v>47</v>
      </c>
    </row>
    <row r="186" spans="1:13" hidden="1" x14ac:dyDescent="0.35">
      <c r="A186" s="22">
        <v>45699</v>
      </c>
      <c r="B186" s="23" t="s">
        <v>2116</v>
      </c>
      <c r="C186" s="23" t="s">
        <v>2673</v>
      </c>
      <c r="D186" s="24">
        <v>3</v>
      </c>
      <c r="E186" s="23">
        <f>50/2</f>
        <v>25</v>
      </c>
      <c r="F186" s="23">
        <f>5/2</f>
        <v>2.5</v>
      </c>
      <c r="G186" s="23" t="s">
        <v>2667</v>
      </c>
      <c r="H186" s="23" t="s">
        <v>2667</v>
      </c>
      <c r="I186" s="26" t="s">
        <v>306</v>
      </c>
      <c r="J186" s="23" t="s">
        <v>2667</v>
      </c>
      <c r="K186" s="23"/>
      <c r="L186" s="23" t="s">
        <v>2667</v>
      </c>
      <c r="M186" s="23" t="s">
        <v>2667</v>
      </c>
    </row>
    <row r="187" spans="1:13" hidden="1" x14ac:dyDescent="0.35">
      <c r="A187" s="22">
        <v>45699</v>
      </c>
      <c r="B187" s="23" t="s">
        <v>2116</v>
      </c>
      <c r="C187" s="23" t="s">
        <v>2673</v>
      </c>
      <c r="D187" s="24">
        <v>3</v>
      </c>
      <c r="E187" s="23">
        <f>50/2</f>
        <v>25</v>
      </c>
      <c r="F187" s="23">
        <f>5/2</f>
        <v>2.5</v>
      </c>
      <c r="G187" s="23" t="s">
        <v>2667</v>
      </c>
      <c r="H187" s="23" t="s">
        <v>2667</v>
      </c>
      <c r="I187" s="26" t="s">
        <v>306</v>
      </c>
      <c r="J187" s="23" t="s">
        <v>2667</v>
      </c>
      <c r="K187" s="23"/>
      <c r="L187" s="23" t="s">
        <v>2667</v>
      </c>
      <c r="M187" s="23" t="s">
        <v>2667</v>
      </c>
    </row>
    <row r="188" spans="1:13" hidden="1" x14ac:dyDescent="0.35">
      <c r="A188" s="22">
        <v>45699</v>
      </c>
      <c r="B188" s="23" t="s">
        <v>1667</v>
      </c>
      <c r="C188" s="23" t="s">
        <v>2670</v>
      </c>
      <c r="D188" s="24">
        <v>8</v>
      </c>
      <c r="E188" s="23">
        <v>24</v>
      </c>
      <c r="F188" s="23">
        <v>2</v>
      </c>
      <c r="G188" s="23" t="s">
        <v>2667</v>
      </c>
      <c r="H188" s="23" t="s">
        <v>2667</v>
      </c>
      <c r="I188" s="26" t="s">
        <v>306</v>
      </c>
      <c r="J188" s="23" t="s">
        <v>2667</v>
      </c>
      <c r="K188" s="23"/>
      <c r="L188" s="23" t="s">
        <v>2667</v>
      </c>
      <c r="M188" s="23" t="s">
        <v>2667</v>
      </c>
    </row>
    <row r="189" spans="1:13" hidden="1" x14ac:dyDescent="0.35">
      <c r="A189" s="22">
        <v>45699</v>
      </c>
      <c r="B189" s="23" t="s">
        <v>388</v>
      </c>
      <c r="C189" s="23" t="s">
        <v>2668</v>
      </c>
      <c r="D189" s="24">
        <v>5</v>
      </c>
      <c r="E189" s="23">
        <v>24</v>
      </c>
      <c r="F189" s="23">
        <v>2</v>
      </c>
      <c r="G189" s="23" t="s">
        <v>2667</v>
      </c>
      <c r="H189" s="23" t="s">
        <v>2667</v>
      </c>
      <c r="I189" s="26" t="s">
        <v>306</v>
      </c>
      <c r="J189" s="23" t="s">
        <v>2667</v>
      </c>
      <c r="K189" s="23"/>
      <c r="L189" s="23" t="s">
        <v>2667</v>
      </c>
      <c r="M189" s="23" t="s">
        <v>306</v>
      </c>
    </row>
    <row r="190" spans="1:13" hidden="1" x14ac:dyDescent="0.35">
      <c r="A190" s="22">
        <v>45699</v>
      </c>
      <c r="B190" s="23" t="s">
        <v>388</v>
      </c>
      <c r="C190" s="23" t="s">
        <v>2670</v>
      </c>
      <c r="D190" s="24">
        <v>7</v>
      </c>
      <c r="E190" s="23">
        <v>22</v>
      </c>
      <c r="F190" s="23">
        <v>1</v>
      </c>
      <c r="G190" s="23" t="s">
        <v>2667</v>
      </c>
      <c r="H190" s="23" t="s">
        <v>2667</v>
      </c>
      <c r="I190" s="26" t="s">
        <v>306</v>
      </c>
      <c r="J190" s="23" t="s">
        <v>2667</v>
      </c>
      <c r="K190" s="23"/>
      <c r="L190" s="23" t="s">
        <v>2667</v>
      </c>
      <c r="M190" s="23" t="s">
        <v>306</v>
      </c>
    </row>
    <row r="191" spans="1:13" hidden="1" x14ac:dyDescent="0.35">
      <c r="A191" s="27">
        <v>45699</v>
      </c>
      <c r="B191" s="26" t="s">
        <v>3131</v>
      </c>
      <c r="C191" s="26" t="s">
        <v>2670</v>
      </c>
      <c r="D191" s="28">
        <v>8</v>
      </c>
      <c r="E191" s="26">
        <v>20</v>
      </c>
      <c r="F191" s="26">
        <v>1</v>
      </c>
      <c r="G191" s="26" t="s">
        <v>2667</v>
      </c>
      <c r="H191" s="26" t="s">
        <v>2667</v>
      </c>
      <c r="I191" s="26" t="s">
        <v>306</v>
      </c>
      <c r="J191" s="26" t="s">
        <v>2667</v>
      </c>
      <c r="K191" s="26"/>
      <c r="L191" s="26" t="s">
        <v>2667</v>
      </c>
      <c r="M191" s="26" t="s">
        <v>306</v>
      </c>
    </row>
    <row r="192" spans="1:13" hidden="1" x14ac:dyDescent="0.35">
      <c r="A192" s="27">
        <v>45699</v>
      </c>
      <c r="B192" s="26" t="s">
        <v>3131</v>
      </c>
      <c r="C192" s="26" t="s">
        <v>2670</v>
      </c>
      <c r="D192" s="28">
        <v>8</v>
      </c>
      <c r="E192" s="26">
        <v>20</v>
      </c>
      <c r="F192" s="26">
        <v>1</v>
      </c>
      <c r="G192" s="26" t="s">
        <v>2667</v>
      </c>
      <c r="H192" s="26" t="s">
        <v>2667</v>
      </c>
      <c r="I192" s="26" t="s">
        <v>306</v>
      </c>
      <c r="J192" s="26" t="s">
        <v>2667</v>
      </c>
      <c r="K192" s="26"/>
      <c r="L192" s="26" t="s">
        <v>2667</v>
      </c>
      <c r="M192" s="26" t="s">
        <v>306</v>
      </c>
    </row>
    <row r="193" spans="1:13" hidden="1" x14ac:dyDescent="0.35">
      <c r="A193" s="22">
        <v>45699</v>
      </c>
      <c r="B193" s="23" t="s">
        <v>3083</v>
      </c>
      <c r="C193" s="23" t="s">
        <v>2673</v>
      </c>
      <c r="D193" s="24">
        <v>2</v>
      </c>
      <c r="E193" s="23">
        <v>17</v>
      </c>
      <c r="F193" s="23">
        <v>2</v>
      </c>
      <c r="G193" s="23" t="s">
        <v>2667</v>
      </c>
      <c r="H193" s="23" t="s">
        <v>2667</v>
      </c>
      <c r="I193" s="26" t="s">
        <v>306</v>
      </c>
      <c r="J193" s="23" t="s">
        <v>2667</v>
      </c>
      <c r="K193" s="23"/>
      <c r="L193" s="23" t="s">
        <v>2667</v>
      </c>
      <c r="M193" s="23" t="s">
        <v>306</v>
      </c>
    </row>
    <row r="194" spans="1:13" hidden="1" x14ac:dyDescent="0.35">
      <c r="A194" s="22">
        <v>45699</v>
      </c>
      <c r="B194" s="23" t="s">
        <v>3012</v>
      </c>
      <c r="C194" s="23" t="s">
        <v>2670</v>
      </c>
      <c r="D194" s="24">
        <v>8</v>
      </c>
      <c r="E194" s="23">
        <v>9</v>
      </c>
      <c r="F194" s="23">
        <v>2</v>
      </c>
      <c r="G194" s="23" t="s">
        <v>2667</v>
      </c>
      <c r="H194" s="23" t="s">
        <v>2667</v>
      </c>
      <c r="I194" s="26" t="s">
        <v>306</v>
      </c>
      <c r="J194" s="23"/>
      <c r="K194" s="23"/>
      <c r="L194" s="23" t="s">
        <v>2667</v>
      </c>
      <c r="M194" s="23" t="s">
        <v>2667</v>
      </c>
    </row>
    <row r="195" spans="1:13" hidden="1" x14ac:dyDescent="0.35">
      <c r="A195" s="22">
        <v>45699</v>
      </c>
      <c r="B195" s="23" t="s">
        <v>3075</v>
      </c>
      <c r="C195" t="s">
        <v>64</v>
      </c>
      <c r="D195" t="s">
        <v>585</v>
      </c>
      <c r="E195" s="23">
        <v>26</v>
      </c>
      <c r="F195" s="23">
        <v>6</v>
      </c>
      <c r="G195" s="23" t="s">
        <v>2667</v>
      </c>
      <c r="H195" s="23" t="s">
        <v>2667</v>
      </c>
      <c r="I195" s="26" t="s">
        <v>306</v>
      </c>
      <c r="J195" s="23" t="s">
        <v>2667</v>
      </c>
      <c r="K195" s="23"/>
      <c r="L195" s="23" t="s">
        <v>2667</v>
      </c>
      <c r="M195" s="23" t="s">
        <v>306</v>
      </c>
    </row>
    <row r="196" spans="1:13" hidden="1" x14ac:dyDescent="0.35">
      <c r="A196" s="6">
        <v>45700</v>
      </c>
      <c r="B196" t="s">
        <v>2165</v>
      </c>
      <c r="C196" t="s">
        <v>2141</v>
      </c>
      <c r="D196" t="s">
        <v>2141</v>
      </c>
      <c r="E196">
        <v>29</v>
      </c>
      <c r="F196">
        <v>2</v>
      </c>
      <c r="I196" t="s">
        <v>47</v>
      </c>
    </row>
    <row r="197" spans="1:13" hidden="1" x14ac:dyDescent="0.35">
      <c r="A197" s="6">
        <v>45700</v>
      </c>
      <c r="B197" t="s">
        <v>2148</v>
      </c>
      <c r="C197" t="s">
        <v>1261</v>
      </c>
      <c r="D197" t="s">
        <v>2164</v>
      </c>
      <c r="E197">
        <v>25</v>
      </c>
      <c r="F197">
        <v>3</v>
      </c>
      <c r="I197" t="s">
        <v>47</v>
      </c>
      <c r="M197" t="s">
        <v>47</v>
      </c>
    </row>
    <row r="198" spans="1:13" hidden="1" x14ac:dyDescent="0.35">
      <c r="A198" s="6">
        <v>45700</v>
      </c>
      <c r="B198" t="s">
        <v>2166</v>
      </c>
      <c r="C198" t="s">
        <v>55</v>
      </c>
      <c r="D198" t="s">
        <v>2167</v>
      </c>
      <c r="E198">
        <v>32</v>
      </c>
      <c r="F198">
        <v>2</v>
      </c>
      <c r="I198" t="s">
        <v>47</v>
      </c>
    </row>
    <row r="199" spans="1:13" hidden="1" x14ac:dyDescent="0.35">
      <c r="A199" s="6">
        <v>45700</v>
      </c>
      <c r="B199" t="s">
        <v>2168</v>
      </c>
      <c r="C199" s="23" t="s">
        <v>158</v>
      </c>
      <c r="D199" t="s">
        <v>158</v>
      </c>
      <c r="E199">
        <v>1</v>
      </c>
      <c r="F199">
        <v>2</v>
      </c>
      <c r="I199" t="s">
        <v>47</v>
      </c>
    </row>
    <row r="200" spans="1:13" hidden="1" x14ac:dyDescent="0.35">
      <c r="A200" s="6">
        <v>45700</v>
      </c>
      <c r="B200" t="s">
        <v>2169</v>
      </c>
      <c r="C200" t="s">
        <v>573</v>
      </c>
      <c r="D200" t="s">
        <v>573</v>
      </c>
      <c r="E200">
        <v>4</v>
      </c>
      <c r="F200">
        <v>2</v>
      </c>
      <c r="I200" t="s">
        <v>47</v>
      </c>
    </row>
    <row r="201" spans="1:13" hidden="1" x14ac:dyDescent="0.35">
      <c r="A201" s="22">
        <v>45700</v>
      </c>
      <c r="B201" s="23" t="s">
        <v>489</v>
      </c>
      <c r="C201" s="23" t="s">
        <v>2670</v>
      </c>
      <c r="D201" s="24" t="s">
        <v>2799</v>
      </c>
      <c r="E201" s="23">
        <f>70/3</f>
        <v>23.333333333333332</v>
      </c>
      <c r="F201" s="23">
        <f>4/3</f>
        <v>1.3333333333333333</v>
      </c>
      <c r="G201" s="23" t="s">
        <v>2667</v>
      </c>
      <c r="H201" s="23" t="s">
        <v>2667</v>
      </c>
      <c r="I201" s="26" t="s">
        <v>306</v>
      </c>
      <c r="J201" s="23" t="s">
        <v>2667</v>
      </c>
      <c r="K201" s="23"/>
      <c r="L201" s="23" t="s">
        <v>2667</v>
      </c>
      <c r="M201" s="23" t="s">
        <v>306</v>
      </c>
    </row>
    <row r="202" spans="1:13" hidden="1" x14ac:dyDescent="0.35">
      <c r="A202" s="22">
        <v>45700</v>
      </c>
      <c r="B202" s="23" t="s">
        <v>489</v>
      </c>
      <c r="C202" s="23" t="s">
        <v>2670</v>
      </c>
      <c r="D202" s="24" t="s">
        <v>2799</v>
      </c>
      <c r="E202" s="23">
        <f>70/3</f>
        <v>23.333333333333332</v>
      </c>
      <c r="F202" s="23">
        <f>4/3</f>
        <v>1.3333333333333333</v>
      </c>
      <c r="G202" s="23" t="s">
        <v>2667</v>
      </c>
      <c r="H202" s="23" t="s">
        <v>2667</v>
      </c>
      <c r="I202" s="26" t="s">
        <v>306</v>
      </c>
      <c r="J202" s="23" t="s">
        <v>2667</v>
      </c>
      <c r="K202" s="23"/>
      <c r="L202" s="23" t="s">
        <v>2667</v>
      </c>
      <c r="M202" s="23" t="s">
        <v>306</v>
      </c>
    </row>
    <row r="203" spans="1:13" hidden="1" x14ac:dyDescent="0.35">
      <c r="A203" s="22">
        <v>45700</v>
      </c>
      <c r="B203" s="23" t="s">
        <v>489</v>
      </c>
      <c r="C203" s="23" t="s">
        <v>2670</v>
      </c>
      <c r="D203" s="24" t="s">
        <v>2799</v>
      </c>
      <c r="E203" s="23">
        <f>70/3</f>
        <v>23.333333333333332</v>
      </c>
      <c r="F203" s="23">
        <f>4/3</f>
        <v>1.3333333333333333</v>
      </c>
      <c r="G203" s="23" t="s">
        <v>2667</v>
      </c>
      <c r="H203" s="23" t="s">
        <v>2667</v>
      </c>
      <c r="I203" s="26" t="s">
        <v>306</v>
      </c>
      <c r="J203" s="23" t="s">
        <v>2667</v>
      </c>
      <c r="K203" s="23"/>
      <c r="L203" s="23" t="s">
        <v>2667</v>
      </c>
      <c r="M203" s="23" t="s">
        <v>306</v>
      </c>
    </row>
    <row r="204" spans="1:13" hidden="1" x14ac:dyDescent="0.35">
      <c r="A204" s="22">
        <v>45700</v>
      </c>
      <c r="B204" s="23" t="s">
        <v>592</v>
      </c>
      <c r="C204" s="23" t="s">
        <v>2673</v>
      </c>
      <c r="D204" s="24">
        <v>2</v>
      </c>
      <c r="E204" s="23">
        <v>15</v>
      </c>
      <c r="F204" s="23">
        <v>5</v>
      </c>
      <c r="G204" s="23" t="s">
        <v>2667</v>
      </c>
      <c r="H204" s="23" t="s">
        <v>2667</v>
      </c>
      <c r="I204" s="26" t="s">
        <v>306</v>
      </c>
      <c r="J204" s="23" t="s">
        <v>2667</v>
      </c>
      <c r="K204" s="23"/>
      <c r="L204" s="23" t="s">
        <v>2667</v>
      </c>
      <c r="M204" s="23" t="s">
        <v>2667</v>
      </c>
    </row>
    <row r="205" spans="1:13" hidden="1" x14ac:dyDescent="0.35">
      <c r="A205" s="6">
        <v>45701</v>
      </c>
      <c r="B205" t="s">
        <v>1576</v>
      </c>
      <c r="C205" t="s">
        <v>573</v>
      </c>
      <c r="D205" t="s">
        <v>573</v>
      </c>
      <c r="E205">
        <v>6</v>
      </c>
      <c r="F205">
        <v>1</v>
      </c>
      <c r="I205" t="s">
        <v>47</v>
      </c>
      <c r="M205" t="s">
        <v>47</v>
      </c>
    </row>
    <row r="206" spans="1:13" hidden="1" x14ac:dyDescent="0.35">
      <c r="A206" s="6">
        <v>45701</v>
      </c>
      <c r="B206" t="s">
        <v>2178</v>
      </c>
      <c r="C206" t="s">
        <v>118</v>
      </c>
      <c r="D206" t="s">
        <v>118</v>
      </c>
      <c r="E206">
        <v>15</v>
      </c>
      <c r="F206">
        <v>1</v>
      </c>
      <c r="I206" t="s">
        <v>47</v>
      </c>
      <c r="J206" t="s">
        <v>360</v>
      </c>
      <c r="M206" t="s">
        <v>47</v>
      </c>
    </row>
    <row r="207" spans="1:13" hidden="1" x14ac:dyDescent="0.35">
      <c r="A207" s="6">
        <v>45701</v>
      </c>
      <c r="B207" t="s">
        <v>2179</v>
      </c>
      <c r="C207" t="s">
        <v>64</v>
      </c>
      <c r="D207" t="s">
        <v>585</v>
      </c>
      <c r="E207">
        <v>12</v>
      </c>
      <c r="F207">
        <v>3</v>
      </c>
      <c r="I207" t="s">
        <v>47</v>
      </c>
    </row>
    <row r="208" spans="1:13" hidden="1" x14ac:dyDescent="0.35">
      <c r="A208" s="6">
        <v>45701</v>
      </c>
      <c r="B208" t="s">
        <v>160</v>
      </c>
      <c r="C208" t="s">
        <v>115</v>
      </c>
      <c r="E208">
        <v>5</v>
      </c>
      <c r="F208">
        <v>1</v>
      </c>
      <c r="I208" t="s">
        <v>47</v>
      </c>
      <c r="M208" t="s">
        <v>47</v>
      </c>
    </row>
    <row r="209" spans="1:13" hidden="1" x14ac:dyDescent="0.35">
      <c r="A209" s="22">
        <v>45703</v>
      </c>
      <c r="B209" s="23" t="s">
        <v>2968</v>
      </c>
      <c r="C209" s="23" t="s">
        <v>2670</v>
      </c>
      <c r="D209" s="24" t="s">
        <v>2799</v>
      </c>
      <c r="E209" s="23">
        <v>28</v>
      </c>
      <c r="F209" s="23">
        <v>7</v>
      </c>
      <c r="G209" s="23" t="s">
        <v>2667</v>
      </c>
      <c r="H209" s="23" t="s">
        <v>2667</v>
      </c>
      <c r="I209" s="26" t="s">
        <v>306</v>
      </c>
      <c r="J209" s="23" t="s">
        <v>2667</v>
      </c>
      <c r="K209" s="23"/>
      <c r="L209" s="23" t="s">
        <v>2667</v>
      </c>
      <c r="M209" s="23" t="s">
        <v>2667</v>
      </c>
    </row>
    <row r="210" spans="1:13" hidden="1" x14ac:dyDescent="0.35">
      <c r="A210" s="22">
        <v>45704</v>
      </c>
      <c r="B210" s="23" t="s">
        <v>3082</v>
      </c>
      <c r="C210" s="23" t="s">
        <v>2670</v>
      </c>
      <c r="D210" s="24">
        <v>8</v>
      </c>
      <c r="E210" s="23">
        <v>22</v>
      </c>
      <c r="F210" s="23">
        <v>1</v>
      </c>
      <c r="G210" s="23" t="s">
        <v>2667</v>
      </c>
      <c r="H210" s="23" t="s">
        <v>2667</v>
      </c>
      <c r="I210" s="26" t="s">
        <v>306</v>
      </c>
      <c r="J210" s="23" t="s">
        <v>2667</v>
      </c>
      <c r="K210" s="23"/>
      <c r="L210" s="23" t="s">
        <v>2667</v>
      </c>
      <c r="M210" s="23" t="s">
        <v>306</v>
      </c>
    </row>
    <row r="211" spans="1:13" hidden="1" x14ac:dyDescent="0.35">
      <c r="A211" s="27">
        <v>45704</v>
      </c>
      <c r="B211" s="26" t="s">
        <v>3173</v>
      </c>
      <c r="C211" s="26" t="s">
        <v>2670</v>
      </c>
      <c r="D211" s="28">
        <v>9</v>
      </c>
      <c r="E211" s="26">
        <v>19</v>
      </c>
      <c r="F211" s="26">
        <v>1.5</v>
      </c>
      <c r="G211" s="26" t="s">
        <v>2667</v>
      </c>
      <c r="H211" s="26" t="s">
        <v>2667</v>
      </c>
      <c r="I211" s="26" t="s">
        <v>306</v>
      </c>
      <c r="J211" s="26"/>
      <c r="K211" s="26"/>
      <c r="L211" s="26" t="s">
        <v>2667</v>
      </c>
      <c r="M211" s="26" t="s">
        <v>2667</v>
      </c>
    </row>
    <row r="212" spans="1:13" hidden="1" x14ac:dyDescent="0.35">
      <c r="A212" s="27">
        <v>45704</v>
      </c>
      <c r="B212" s="26" t="s">
        <v>3173</v>
      </c>
      <c r="C212" s="26" t="s">
        <v>2670</v>
      </c>
      <c r="D212" s="28">
        <v>9</v>
      </c>
      <c r="E212" s="26">
        <v>19</v>
      </c>
      <c r="F212" s="26">
        <v>1.5</v>
      </c>
      <c r="G212" s="26" t="s">
        <v>2667</v>
      </c>
      <c r="H212" s="26" t="s">
        <v>2667</v>
      </c>
      <c r="I212" s="26" t="s">
        <v>306</v>
      </c>
      <c r="J212" s="26"/>
      <c r="K212" s="26"/>
      <c r="L212" s="26" t="s">
        <v>2667</v>
      </c>
      <c r="M212" s="26" t="s">
        <v>2667</v>
      </c>
    </row>
    <row r="213" spans="1:13" hidden="1" x14ac:dyDescent="0.35">
      <c r="A213" s="6">
        <v>45704</v>
      </c>
      <c r="B213" t="s">
        <v>2915</v>
      </c>
      <c r="C213" s="23" t="s">
        <v>64</v>
      </c>
      <c r="D213" t="s">
        <v>585</v>
      </c>
      <c r="E213">
        <v>13</v>
      </c>
      <c r="F213">
        <v>4</v>
      </c>
      <c r="G213" t="s">
        <v>2667</v>
      </c>
      <c r="H213" t="s">
        <v>2667</v>
      </c>
      <c r="I213" s="26" t="s">
        <v>306</v>
      </c>
      <c r="J213" t="s">
        <v>2667</v>
      </c>
      <c r="L213" t="s">
        <v>2667</v>
      </c>
      <c r="M213" t="s">
        <v>306</v>
      </c>
    </row>
    <row r="214" spans="1:13" hidden="1" x14ac:dyDescent="0.35">
      <c r="A214" s="6">
        <v>45704</v>
      </c>
      <c r="B214" t="s">
        <v>2900</v>
      </c>
      <c r="C214" t="s">
        <v>2670</v>
      </c>
      <c r="D214" s="20">
        <v>9</v>
      </c>
      <c r="E214">
        <v>7</v>
      </c>
      <c r="F214">
        <v>3</v>
      </c>
      <c r="G214" t="s">
        <v>2667</v>
      </c>
      <c r="H214" t="s">
        <v>2667</v>
      </c>
      <c r="I214" s="26" t="s">
        <v>306</v>
      </c>
      <c r="J214" t="s">
        <v>2667</v>
      </c>
      <c r="L214" t="s">
        <v>2667</v>
      </c>
      <c r="M214" t="s">
        <v>306</v>
      </c>
    </row>
    <row r="215" spans="1:13" hidden="1" x14ac:dyDescent="0.35">
      <c r="A215" s="6">
        <v>45704</v>
      </c>
      <c r="B215" t="s">
        <v>3276</v>
      </c>
      <c r="C215" t="s">
        <v>64</v>
      </c>
      <c r="D215" t="s">
        <v>585</v>
      </c>
      <c r="E215">
        <v>6</v>
      </c>
      <c r="F215">
        <v>2</v>
      </c>
      <c r="G215" t="s">
        <v>2667</v>
      </c>
      <c r="H215" t="s">
        <v>2667</v>
      </c>
      <c r="I215" s="26" t="s">
        <v>306</v>
      </c>
      <c r="J215" t="s">
        <v>2667</v>
      </c>
      <c r="L215" t="s">
        <v>2667</v>
      </c>
      <c r="M215" t="s">
        <v>306</v>
      </c>
    </row>
    <row r="216" spans="1:13" hidden="1" x14ac:dyDescent="0.35">
      <c r="A216" s="6">
        <v>45705</v>
      </c>
      <c r="B216" t="s">
        <v>1018</v>
      </c>
      <c r="C216" t="s">
        <v>55</v>
      </c>
      <c r="D216" t="s">
        <v>2167</v>
      </c>
      <c r="E216">
        <v>23</v>
      </c>
      <c r="F216">
        <v>1</v>
      </c>
      <c r="I216" t="s">
        <v>47</v>
      </c>
      <c r="M216" t="s">
        <v>47</v>
      </c>
    </row>
    <row r="217" spans="1:13" hidden="1" x14ac:dyDescent="0.35">
      <c r="A217" s="6">
        <v>45705</v>
      </c>
      <c r="B217" t="s">
        <v>61</v>
      </c>
      <c r="C217" t="s">
        <v>55</v>
      </c>
      <c r="D217" t="s">
        <v>1255</v>
      </c>
      <c r="E217">
        <v>20</v>
      </c>
      <c r="F217">
        <v>1</v>
      </c>
      <c r="I217" t="s">
        <v>47</v>
      </c>
      <c r="M217" t="s">
        <v>47</v>
      </c>
    </row>
    <row r="218" spans="1:13" hidden="1" x14ac:dyDescent="0.35">
      <c r="A218" s="6">
        <v>45705</v>
      </c>
      <c r="B218" t="s">
        <v>61</v>
      </c>
      <c r="C218" t="s">
        <v>55</v>
      </c>
      <c r="D218" t="s">
        <v>1255</v>
      </c>
      <c r="E218">
        <v>20</v>
      </c>
      <c r="F218">
        <v>1</v>
      </c>
      <c r="I218" t="s">
        <v>47</v>
      </c>
      <c r="M218" t="s">
        <v>47</v>
      </c>
    </row>
    <row r="219" spans="1:13" hidden="1" x14ac:dyDescent="0.35">
      <c r="A219" s="6">
        <v>45705</v>
      </c>
      <c r="B219" t="s">
        <v>61</v>
      </c>
      <c r="C219" t="s">
        <v>55</v>
      </c>
      <c r="D219" t="s">
        <v>1255</v>
      </c>
      <c r="E219">
        <v>20</v>
      </c>
      <c r="F219">
        <v>1</v>
      </c>
      <c r="I219" t="s">
        <v>47</v>
      </c>
      <c r="M219" t="s">
        <v>47</v>
      </c>
    </row>
    <row r="220" spans="1:13" hidden="1" x14ac:dyDescent="0.35">
      <c r="A220" s="6">
        <v>45705</v>
      </c>
      <c r="B220" t="s">
        <v>61</v>
      </c>
      <c r="C220" t="s">
        <v>55</v>
      </c>
      <c r="D220" t="s">
        <v>1255</v>
      </c>
      <c r="E220">
        <v>20</v>
      </c>
      <c r="F220">
        <v>1</v>
      </c>
      <c r="I220" t="s">
        <v>47</v>
      </c>
      <c r="M220" t="s">
        <v>47</v>
      </c>
    </row>
    <row r="221" spans="1:13" hidden="1" x14ac:dyDescent="0.35">
      <c r="A221" s="22">
        <v>45705</v>
      </c>
      <c r="B221" s="23" t="s">
        <v>3087</v>
      </c>
      <c r="C221" s="23" t="s">
        <v>2673</v>
      </c>
      <c r="D221" s="24" t="s">
        <v>2702</v>
      </c>
      <c r="E221" s="23">
        <f>78/3</f>
        <v>26</v>
      </c>
      <c r="F221" s="25">
        <f>10/3</f>
        <v>3.3333333333333335</v>
      </c>
      <c r="G221" s="23"/>
      <c r="H221" s="23" t="s">
        <v>2667</v>
      </c>
      <c r="I221" s="26" t="s">
        <v>306</v>
      </c>
      <c r="J221" s="23" t="s">
        <v>2675</v>
      </c>
      <c r="K221" s="23"/>
      <c r="L221" s="23" t="s">
        <v>2667</v>
      </c>
      <c r="M221" s="23" t="s">
        <v>306</v>
      </c>
    </row>
    <row r="222" spans="1:13" hidden="1" x14ac:dyDescent="0.35">
      <c r="A222" s="22">
        <v>45705</v>
      </c>
      <c r="B222" s="23" t="s">
        <v>3087</v>
      </c>
      <c r="C222" s="23" t="s">
        <v>2673</v>
      </c>
      <c r="D222" s="24" t="s">
        <v>2702</v>
      </c>
      <c r="E222" s="23">
        <f>78/3</f>
        <v>26</v>
      </c>
      <c r="F222" s="25">
        <f>10/3</f>
        <v>3.3333333333333335</v>
      </c>
      <c r="G222" s="23" t="s">
        <v>2667</v>
      </c>
      <c r="H222" s="23" t="s">
        <v>2667</v>
      </c>
      <c r="I222" s="26" t="s">
        <v>306</v>
      </c>
      <c r="J222" s="23" t="s">
        <v>2675</v>
      </c>
      <c r="K222" s="23"/>
      <c r="L222" s="23" t="s">
        <v>2667</v>
      </c>
      <c r="M222" s="23" t="s">
        <v>306</v>
      </c>
    </row>
    <row r="223" spans="1:13" hidden="1" x14ac:dyDescent="0.35">
      <c r="A223" s="22">
        <v>45705</v>
      </c>
      <c r="B223" s="23" t="s">
        <v>3087</v>
      </c>
      <c r="C223" s="23" t="s">
        <v>2673</v>
      </c>
      <c r="D223" s="24" t="s">
        <v>2702</v>
      </c>
      <c r="E223" s="23">
        <f>78/3</f>
        <v>26</v>
      </c>
      <c r="F223" s="25">
        <f>10/3</f>
        <v>3.3333333333333335</v>
      </c>
      <c r="G223" s="23" t="s">
        <v>2667</v>
      </c>
      <c r="H223" s="23" t="s">
        <v>2667</v>
      </c>
      <c r="I223" s="26" t="s">
        <v>306</v>
      </c>
      <c r="J223" s="23" t="s">
        <v>2675</v>
      </c>
      <c r="K223" s="23"/>
      <c r="L223" s="23" t="s">
        <v>2667</v>
      </c>
      <c r="M223" s="23" t="s">
        <v>306</v>
      </c>
    </row>
    <row r="224" spans="1:13" hidden="1" x14ac:dyDescent="0.35">
      <c r="A224" s="22">
        <v>45705</v>
      </c>
      <c r="B224" s="23" t="s">
        <v>2787</v>
      </c>
      <c r="C224" s="23" t="s">
        <v>2670</v>
      </c>
      <c r="D224" s="24" t="s">
        <v>2788</v>
      </c>
      <c r="E224" s="23">
        <v>25</v>
      </c>
      <c r="F224" s="23">
        <v>1</v>
      </c>
      <c r="G224" s="23" t="s">
        <v>2667</v>
      </c>
      <c r="H224" s="23"/>
      <c r="I224" s="26" t="s">
        <v>306</v>
      </c>
      <c r="J224" s="23"/>
      <c r="K224" s="23"/>
      <c r="L224" s="23"/>
      <c r="M224" s="23"/>
    </row>
    <row r="225" spans="1:13" hidden="1" x14ac:dyDescent="0.35">
      <c r="A225" s="22">
        <v>45705</v>
      </c>
      <c r="B225" s="23" t="s">
        <v>2787</v>
      </c>
      <c r="C225" s="23" t="s">
        <v>2670</v>
      </c>
      <c r="D225" s="24" t="s">
        <v>2788</v>
      </c>
      <c r="E225" s="23">
        <v>25</v>
      </c>
      <c r="F225" s="23">
        <v>1</v>
      </c>
      <c r="G225" s="23" t="s">
        <v>2667</v>
      </c>
      <c r="H225" s="23"/>
      <c r="I225" s="26" t="s">
        <v>306</v>
      </c>
      <c r="J225" s="23"/>
      <c r="K225" s="23"/>
      <c r="L225" s="23"/>
      <c r="M225" s="23"/>
    </row>
    <row r="226" spans="1:13" hidden="1" x14ac:dyDescent="0.35">
      <c r="A226" s="22">
        <v>45705</v>
      </c>
      <c r="B226" s="23" t="s">
        <v>2787</v>
      </c>
      <c r="C226" s="23" t="s">
        <v>2670</v>
      </c>
      <c r="D226" s="24" t="s">
        <v>2788</v>
      </c>
      <c r="E226" s="23">
        <v>25</v>
      </c>
      <c r="F226" s="23">
        <v>0</v>
      </c>
      <c r="G226" s="23" t="s">
        <v>2667</v>
      </c>
      <c r="H226" s="23"/>
      <c r="I226" s="26" t="s">
        <v>306</v>
      </c>
      <c r="J226" s="23"/>
      <c r="K226" s="23"/>
      <c r="L226" s="23"/>
      <c r="M226" s="23"/>
    </row>
    <row r="227" spans="1:13" hidden="1" x14ac:dyDescent="0.35">
      <c r="A227" s="22">
        <v>45705</v>
      </c>
      <c r="B227" s="23" t="s">
        <v>2787</v>
      </c>
      <c r="C227" s="23" t="s">
        <v>2670</v>
      </c>
      <c r="D227" s="24" t="s">
        <v>2788</v>
      </c>
      <c r="E227" s="23">
        <v>24</v>
      </c>
      <c r="F227" s="23">
        <v>1</v>
      </c>
      <c r="G227" s="23" t="s">
        <v>2667</v>
      </c>
      <c r="H227" s="23" t="s">
        <v>2667</v>
      </c>
      <c r="I227" s="26" t="s">
        <v>306</v>
      </c>
      <c r="J227" s="23" t="s">
        <v>2667</v>
      </c>
      <c r="K227" s="23"/>
      <c r="L227" s="23" t="s">
        <v>2667</v>
      </c>
      <c r="M227" s="23" t="s">
        <v>2667</v>
      </c>
    </row>
    <row r="228" spans="1:13" hidden="1" x14ac:dyDescent="0.35">
      <c r="A228" s="22">
        <v>45705</v>
      </c>
      <c r="B228" s="23" t="s">
        <v>2787</v>
      </c>
      <c r="C228" s="23" t="s">
        <v>2670</v>
      </c>
      <c r="D228" s="24" t="s">
        <v>2788</v>
      </c>
      <c r="E228" s="23">
        <v>24</v>
      </c>
      <c r="F228" s="23">
        <v>1</v>
      </c>
      <c r="G228" s="23" t="s">
        <v>2667</v>
      </c>
      <c r="H228" s="23"/>
      <c r="I228" s="26" t="s">
        <v>306</v>
      </c>
      <c r="J228" s="23"/>
      <c r="K228" s="23"/>
      <c r="L228" s="23"/>
      <c r="M228" s="23"/>
    </row>
    <row r="229" spans="1:13" hidden="1" x14ac:dyDescent="0.35">
      <c r="A229" s="22">
        <v>45705</v>
      </c>
      <c r="B229" s="23" t="s">
        <v>489</v>
      </c>
      <c r="C229" s="23" t="s">
        <v>2673</v>
      </c>
      <c r="D229" s="24">
        <v>1</v>
      </c>
      <c r="E229" s="23">
        <v>17</v>
      </c>
      <c r="F229" s="23">
        <v>2</v>
      </c>
      <c r="G229" s="23" t="s">
        <v>2667</v>
      </c>
      <c r="H229" s="23" t="s">
        <v>2667</v>
      </c>
      <c r="I229" s="26" t="s">
        <v>306</v>
      </c>
      <c r="J229" s="23" t="s">
        <v>2667</v>
      </c>
      <c r="K229" s="23"/>
      <c r="L229" s="23" t="s">
        <v>2667</v>
      </c>
      <c r="M229" s="23" t="s">
        <v>306</v>
      </c>
    </row>
    <row r="230" spans="1:13" hidden="1" x14ac:dyDescent="0.35">
      <c r="A230" s="6">
        <v>45705</v>
      </c>
      <c r="B230" t="s">
        <v>2806</v>
      </c>
      <c r="C230" s="23" t="s">
        <v>2137</v>
      </c>
      <c r="D230" s="20">
        <v>13</v>
      </c>
      <c r="E230">
        <v>13</v>
      </c>
      <c r="F230">
        <v>2</v>
      </c>
      <c r="G230" t="s">
        <v>2667</v>
      </c>
      <c r="H230" t="s">
        <v>2667</v>
      </c>
      <c r="I230" s="26" t="s">
        <v>306</v>
      </c>
      <c r="J230" t="s">
        <v>2667</v>
      </c>
      <c r="L230" t="s">
        <v>2667</v>
      </c>
      <c r="M230" t="s">
        <v>306</v>
      </c>
    </row>
    <row r="231" spans="1:13" hidden="1" x14ac:dyDescent="0.35">
      <c r="A231" s="6">
        <v>45705</v>
      </c>
      <c r="B231" t="s">
        <v>3080</v>
      </c>
      <c r="C231" t="s">
        <v>2668</v>
      </c>
      <c r="D231" s="20">
        <v>4</v>
      </c>
      <c r="E231">
        <v>1</v>
      </c>
      <c r="F231">
        <v>1</v>
      </c>
      <c r="G231" t="s">
        <v>2667</v>
      </c>
      <c r="H231" t="s">
        <v>2667</v>
      </c>
      <c r="I231" s="26" t="s">
        <v>306</v>
      </c>
      <c r="J231" t="s">
        <v>2667</v>
      </c>
      <c r="L231" t="s">
        <v>2667</v>
      </c>
      <c r="M231" t="s">
        <v>2667</v>
      </c>
    </row>
    <row r="232" spans="1:13" hidden="1" x14ac:dyDescent="0.35">
      <c r="A232" s="6">
        <v>45706</v>
      </c>
      <c r="B232" t="s">
        <v>374</v>
      </c>
      <c r="C232" t="s">
        <v>1247</v>
      </c>
      <c r="D232" t="s">
        <v>1247</v>
      </c>
      <c r="E232">
        <v>8</v>
      </c>
      <c r="F232">
        <v>2</v>
      </c>
      <c r="G232" t="s">
        <v>146</v>
      </c>
      <c r="K232" t="s">
        <v>47</v>
      </c>
      <c r="L232" t="s">
        <v>47</v>
      </c>
      <c r="M232" t="s">
        <v>47</v>
      </c>
    </row>
    <row r="233" spans="1:13" hidden="1" x14ac:dyDescent="0.35">
      <c r="A233" s="6">
        <v>45706</v>
      </c>
      <c r="B233" t="s">
        <v>512</v>
      </c>
      <c r="C233" t="s">
        <v>53</v>
      </c>
      <c r="D233" t="s">
        <v>976</v>
      </c>
      <c r="E233">
        <v>3</v>
      </c>
      <c r="F233">
        <v>1</v>
      </c>
      <c r="I233" t="s">
        <v>47</v>
      </c>
      <c r="M233" t="s">
        <v>47</v>
      </c>
    </row>
    <row r="234" spans="1:13" hidden="1" x14ac:dyDescent="0.35">
      <c r="A234" s="22">
        <v>45706</v>
      </c>
      <c r="B234" s="23" t="s">
        <v>141</v>
      </c>
      <c r="C234" s="23" t="s">
        <v>2668</v>
      </c>
      <c r="D234" s="24">
        <v>4</v>
      </c>
      <c r="E234" s="23">
        <v>18</v>
      </c>
      <c r="F234" s="23">
        <v>2</v>
      </c>
      <c r="G234" s="23" t="s">
        <v>2667</v>
      </c>
      <c r="H234" s="23" t="s">
        <v>2667</v>
      </c>
      <c r="I234" s="26" t="s">
        <v>306</v>
      </c>
      <c r="J234" s="23" t="s">
        <v>2667</v>
      </c>
      <c r="K234" s="23"/>
      <c r="L234" s="23" t="s">
        <v>2667</v>
      </c>
      <c r="M234" s="23" t="s">
        <v>306</v>
      </c>
    </row>
    <row r="235" spans="1:13" hidden="1" x14ac:dyDescent="0.35">
      <c r="A235" s="6">
        <v>45707</v>
      </c>
      <c r="B235" t="s">
        <v>2124</v>
      </c>
      <c r="C235" t="s">
        <v>55</v>
      </c>
      <c r="D235" t="s">
        <v>930</v>
      </c>
      <c r="E235">
        <v>14</v>
      </c>
      <c r="F235">
        <v>2</v>
      </c>
      <c r="G235" t="s">
        <v>2125</v>
      </c>
    </row>
    <row r="236" spans="1:13" hidden="1" x14ac:dyDescent="0.35">
      <c r="A236" s="6">
        <v>45707</v>
      </c>
      <c r="B236" t="s">
        <v>160</v>
      </c>
      <c r="C236" t="s">
        <v>53</v>
      </c>
      <c r="D236" t="s">
        <v>2171</v>
      </c>
      <c r="E236">
        <v>4</v>
      </c>
      <c r="F236">
        <v>1</v>
      </c>
      <c r="I236" t="s">
        <v>47</v>
      </c>
      <c r="M236" t="s">
        <v>47</v>
      </c>
    </row>
    <row r="237" spans="1:13" hidden="1" x14ac:dyDescent="0.35">
      <c r="A237" s="6">
        <v>45707</v>
      </c>
      <c r="B237" t="s">
        <v>2198</v>
      </c>
      <c r="C237" t="s">
        <v>55</v>
      </c>
      <c r="D237" t="s">
        <v>930</v>
      </c>
      <c r="E237">
        <v>29</v>
      </c>
      <c r="F237">
        <v>1</v>
      </c>
      <c r="I237" t="s">
        <v>47</v>
      </c>
      <c r="M237" t="s">
        <v>47</v>
      </c>
    </row>
    <row r="238" spans="1:13" hidden="1" x14ac:dyDescent="0.35">
      <c r="A238" s="6">
        <v>45707</v>
      </c>
      <c r="B238" t="s">
        <v>608</v>
      </c>
      <c r="C238" t="s">
        <v>74</v>
      </c>
      <c r="D238">
        <v>10</v>
      </c>
      <c r="E238">
        <v>15</v>
      </c>
      <c r="F238">
        <v>1</v>
      </c>
      <c r="I238" t="s">
        <v>47</v>
      </c>
    </row>
    <row r="239" spans="1:13" hidden="1" x14ac:dyDescent="0.35">
      <c r="A239" s="6">
        <v>45707</v>
      </c>
      <c r="B239" t="s">
        <v>409</v>
      </c>
      <c r="C239" t="s">
        <v>115</v>
      </c>
      <c r="D239">
        <v>7</v>
      </c>
      <c r="E239">
        <v>13</v>
      </c>
      <c r="F239">
        <v>1</v>
      </c>
      <c r="I239" t="s">
        <v>47</v>
      </c>
      <c r="M239" t="s">
        <v>47</v>
      </c>
    </row>
    <row r="240" spans="1:13" hidden="1" x14ac:dyDescent="0.35">
      <c r="A240" s="6">
        <v>45707</v>
      </c>
      <c r="B240" t="s">
        <v>2124</v>
      </c>
      <c r="C240" t="s">
        <v>55</v>
      </c>
      <c r="D240" t="s">
        <v>930</v>
      </c>
      <c r="E240">
        <v>13</v>
      </c>
      <c r="F240">
        <v>2</v>
      </c>
      <c r="I240" t="s">
        <v>47</v>
      </c>
    </row>
    <row r="241" spans="1:13" hidden="1" x14ac:dyDescent="0.35">
      <c r="A241" s="6">
        <v>45707</v>
      </c>
      <c r="B241" t="s">
        <v>1639</v>
      </c>
      <c r="C241" t="s">
        <v>59</v>
      </c>
      <c r="D241">
        <v>3</v>
      </c>
      <c r="E241">
        <v>17</v>
      </c>
      <c r="F241">
        <v>3</v>
      </c>
      <c r="I241" t="s">
        <v>47</v>
      </c>
      <c r="J241" t="s">
        <v>360</v>
      </c>
      <c r="M241" t="s">
        <v>47</v>
      </c>
    </row>
    <row r="242" spans="1:13" hidden="1" x14ac:dyDescent="0.35">
      <c r="A242" s="6">
        <v>45708</v>
      </c>
      <c r="B242" t="s">
        <v>1275</v>
      </c>
      <c r="C242" t="s">
        <v>74</v>
      </c>
      <c r="D242">
        <v>10</v>
      </c>
      <c r="E242">
        <v>20</v>
      </c>
      <c r="F242">
        <v>4</v>
      </c>
      <c r="I242" t="s">
        <v>47</v>
      </c>
    </row>
    <row r="243" spans="1:13" hidden="1" x14ac:dyDescent="0.35">
      <c r="A243" s="6">
        <v>45708</v>
      </c>
      <c r="B243" t="s">
        <v>54</v>
      </c>
      <c r="C243" t="s">
        <v>55</v>
      </c>
      <c r="D243" t="s">
        <v>1365</v>
      </c>
      <c r="E243">
        <v>23</v>
      </c>
      <c r="F243">
        <v>1</v>
      </c>
      <c r="I243" t="s">
        <v>47</v>
      </c>
      <c r="M243" t="s">
        <v>47</v>
      </c>
    </row>
    <row r="244" spans="1:13" hidden="1" x14ac:dyDescent="0.35">
      <c r="A244" s="6">
        <v>45708</v>
      </c>
      <c r="B244" t="s">
        <v>269</v>
      </c>
      <c r="C244" t="s">
        <v>115</v>
      </c>
      <c r="D244" t="s">
        <v>334</v>
      </c>
      <c r="E244">
        <v>17</v>
      </c>
      <c r="F244">
        <v>2</v>
      </c>
      <c r="I244" t="s">
        <v>47</v>
      </c>
    </row>
    <row r="245" spans="1:13" hidden="1" x14ac:dyDescent="0.35">
      <c r="A245" s="6">
        <v>45708</v>
      </c>
      <c r="B245" t="s">
        <v>61</v>
      </c>
      <c r="C245" t="s">
        <v>55</v>
      </c>
      <c r="D245" t="s">
        <v>1255</v>
      </c>
      <c r="E245">
        <v>29</v>
      </c>
      <c r="F245">
        <v>2</v>
      </c>
      <c r="I245" t="s">
        <v>47</v>
      </c>
      <c r="M245" t="s">
        <v>47</v>
      </c>
    </row>
    <row r="246" spans="1:13" hidden="1" x14ac:dyDescent="0.35">
      <c r="A246" s="22">
        <v>45708</v>
      </c>
      <c r="B246" s="23" t="s">
        <v>3079</v>
      </c>
      <c r="C246" s="23" t="s">
        <v>2668</v>
      </c>
      <c r="D246" s="24">
        <v>5</v>
      </c>
      <c r="E246" s="23">
        <v>26</v>
      </c>
      <c r="F246" s="23">
        <v>2</v>
      </c>
      <c r="G246" s="23" t="s">
        <v>2667</v>
      </c>
      <c r="H246" s="23" t="s">
        <v>2667</v>
      </c>
      <c r="I246" s="26" t="s">
        <v>306</v>
      </c>
      <c r="J246" s="23" t="s">
        <v>2667</v>
      </c>
      <c r="K246" s="23"/>
      <c r="L246" s="23" t="s">
        <v>2667</v>
      </c>
      <c r="M246" s="23" t="s">
        <v>47</v>
      </c>
    </row>
    <row r="247" spans="1:13" hidden="1" x14ac:dyDescent="0.35">
      <c r="A247" s="22">
        <v>45708</v>
      </c>
      <c r="B247" s="23" t="s">
        <v>3079</v>
      </c>
      <c r="C247" s="23" t="s">
        <v>2668</v>
      </c>
      <c r="D247" s="24">
        <v>5</v>
      </c>
      <c r="E247" s="23">
        <v>26</v>
      </c>
      <c r="F247" s="23">
        <v>2</v>
      </c>
      <c r="G247" s="23" t="s">
        <v>2667</v>
      </c>
      <c r="H247" s="23" t="s">
        <v>2667</v>
      </c>
      <c r="I247" s="26" t="s">
        <v>306</v>
      </c>
      <c r="J247" s="23"/>
      <c r="K247" s="23"/>
      <c r="L247" s="23"/>
      <c r="M247" s="23" t="s">
        <v>47</v>
      </c>
    </row>
    <row r="248" spans="1:13" hidden="1" x14ac:dyDescent="0.35">
      <c r="A248" s="22">
        <v>45708</v>
      </c>
      <c r="B248" s="23" t="s">
        <v>3079</v>
      </c>
      <c r="C248" s="23" t="s">
        <v>2668</v>
      </c>
      <c r="D248" s="24">
        <v>5</v>
      </c>
      <c r="E248" s="23">
        <v>25</v>
      </c>
      <c r="F248" s="23">
        <v>2</v>
      </c>
      <c r="G248" s="23" t="s">
        <v>2667</v>
      </c>
      <c r="H248" s="23" t="s">
        <v>2667</v>
      </c>
      <c r="I248" s="26" t="s">
        <v>306</v>
      </c>
      <c r="J248" s="23"/>
      <c r="K248" s="23"/>
      <c r="L248" s="23"/>
      <c r="M248" s="23" t="s">
        <v>47</v>
      </c>
    </row>
    <row r="249" spans="1:13" hidden="1" x14ac:dyDescent="0.35">
      <c r="A249" s="22">
        <v>45708</v>
      </c>
      <c r="B249" s="23" t="s">
        <v>3079</v>
      </c>
      <c r="C249" s="23" t="s">
        <v>2668</v>
      </c>
      <c r="D249" s="24">
        <v>5</v>
      </c>
      <c r="E249" s="23">
        <v>25</v>
      </c>
      <c r="F249" s="23">
        <v>2</v>
      </c>
      <c r="G249" s="23" t="s">
        <v>2667</v>
      </c>
      <c r="H249" s="23" t="s">
        <v>2667</v>
      </c>
      <c r="I249" s="26" t="s">
        <v>306</v>
      </c>
      <c r="J249" s="23"/>
      <c r="K249" s="23"/>
      <c r="L249" s="23"/>
      <c r="M249" s="23" t="s">
        <v>47</v>
      </c>
    </row>
    <row r="250" spans="1:13" hidden="1" x14ac:dyDescent="0.35">
      <c r="A250" s="6">
        <v>45709</v>
      </c>
      <c r="B250" t="s">
        <v>2181</v>
      </c>
      <c r="C250" t="s">
        <v>55</v>
      </c>
      <c r="D250" t="s">
        <v>2335</v>
      </c>
      <c r="E250">
        <v>20</v>
      </c>
      <c r="F250">
        <v>1</v>
      </c>
      <c r="G250" t="s">
        <v>1401</v>
      </c>
    </row>
    <row r="251" spans="1:13" hidden="1" x14ac:dyDescent="0.35">
      <c r="A251" s="6">
        <v>45709</v>
      </c>
      <c r="B251" t="s">
        <v>2181</v>
      </c>
      <c r="C251" t="s">
        <v>55</v>
      </c>
      <c r="D251" t="s">
        <v>2335</v>
      </c>
      <c r="E251">
        <v>20</v>
      </c>
      <c r="F251">
        <v>1</v>
      </c>
      <c r="G251" t="s">
        <v>2125</v>
      </c>
    </row>
    <row r="252" spans="1:13" hidden="1" x14ac:dyDescent="0.35">
      <c r="A252" s="6">
        <v>45709</v>
      </c>
      <c r="B252" t="s">
        <v>89</v>
      </c>
      <c r="C252" t="s">
        <v>115</v>
      </c>
      <c r="D252">
        <v>9</v>
      </c>
      <c r="E252">
        <v>21</v>
      </c>
      <c r="F252">
        <v>1</v>
      </c>
      <c r="I252" t="s">
        <v>47</v>
      </c>
      <c r="M252" t="s">
        <v>47</v>
      </c>
    </row>
    <row r="253" spans="1:13" hidden="1" x14ac:dyDescent="0.35">
      <c r="A253" s="6">
        <v>45709</v>
      </c>
      <c r="B253" t="s">
        <v>89</v>
      </c>
      <c r="C253" t="s">
        <v>115</v>
      </c>
      <c r="D253">
        <v>9</v>
      </c>
      <c r="E253">
        <v>21</v>
      </c>
      <c r="F253">
        <v>1</v>
      </c>
      <c r="I253" t="s">
        <v>47</v>
      </c>
      <c r="M253" t="s">
        <v>47</v>
      </c>
    </row>
    <row r="254" spans="1:13" hidden="1" x14ac:dyDescent="0.35">
      <c r="A254" s="6">
        <v>45709</v>
      </c>
      <c r="B254" t="s">
        <v>2181</v>
      </c>
      <c r="C254" t="s">
        <v>55</v>
      </c>
      <c r="D254" t="s">
        <v>2335</v>
      </c>
      <c r="E254">
        <v>18</v>
      </c>
      <c r="F254">
        <v>3</v>
      </c>
      <c r="I254" t="s">
        <v>47</v>
      </c>
    </row>
    <row r="255" spans="1:13" hidden="1" x14ac:dyDescent="0.35">
      <c r="A255" s="6">
        <v>45709</v>
      </c>
      <c r="B255" t="s">
        <v>2181</v>
      </c>
      <c r="C255" t="s">
        <v>55</v>
      </c>
      <c r="D255" t="s">
        <v>2335</v>
      </c>
      <c r="E255">
        <v>18</v>
      </c>
      <c r="F255">
        <v>3</v>
      </c>
      <c r="I255" t="s">
        <v>47</v>
      </c>
    </row>
    <row r="256" spans="1:13" hidden="1" x14ac:dyDescent="0.35">
      <c r="A256" s="22">
        <v>45709</v>
      </c>
      <c r="B256" s="23" t="s">
        <v>141</v>
      </c>
      <c r="C256" s="23" t="s">
        <v>2673</v>
      </c>
      <c r="D256" s="24">
        <v>1</v>
      </c>
      <c r="E256" s="23">
        <v>22</v>
      </c>
      <c r="F256" s="23">
        <v>3</v>
      </c>
      <c r="G256" s="23" t="s">
        <v>2667</v>
      </c>
      <c r="H256" s="23" t="s">
        <v>2667</v>
      </c>
      <c r="I256" s="26" t="s">
        <v>306</v>
      </c>
      <c r="J256" s="23" t="s">
        <v>2667</v>
      </c>
      <c r="K256" s="23"/>
      <c r="L256" s="23" t="s">
        <v>2667</v>
      </c>
      <c r="M256" s="23" t="s">
        <v>2667</v>
      </c>
    </row>
    <row r="257" spans="1:13" hidden="1" x14ac:dyDescent="0.35">
      <c r="A257" s="22">
        <v>45710</v>
      </c>
      <c r="B257" s="23" t="s">
        <v>2858</v>
      </c>
      <c r="C257" s="23" t="s">
        <v>2167</v>
      </c>
      <c r="D257" s="24" t="s">
        <v>55</v>
      </c>
      <c r="E257" s="23">
        <v>16</v>
      </c>
      <c r="F257" s="23">
        <v>2</v>
      </c>
      <c r="G257" s="23" t="s">
        <v>2667</v>
      </c>
      <c r="H257" s="23" t="s">
        <v>2667</v>
      </c>
      <c r="I257" s="26" t="s">
        <v>306</v>
      </c>
      <c r="J257" s="23"/>
      <c r="K257" s="23"/>
      <c r="L257" s="23" t="s">
        <v>2667</v>
      </c>
      <c r="M257" s="23" t="s">
        <v>306</v>
      </c>
    </row>
    <row r="258" spans="1:13" hidden="1" x14ac:dyDescent="0.35">
      <c r="A258" s="27">
        <v>45710</v>
      </c>
      <c r="B258" s="26" t="s">
        <v>2762</v>
      </c>
      <c r="C258" s="26" t="s">
        <v>2673</v>
      </c>
      <c r="D258" s="28" t="s">
        <v>2763</v>
      </c>
      <c r="E258" s="26">
        <v>15</v>
      </c>
      <c r="F258" s="26">
        <v>1</v>
      </c>
      <c r="G258" s="26" t="s">
        <v>2667</v>
      </c>
      <c r="H258" s="26" t="s">
        <v>2667</v>
      </c>
      <c r="I258" s="26" t="s">
        <v>306</v>
      </c>
      <c r="J258" s="26" t="s">
        <v>2667</v>
      </c>
      <c r="K258" s="26"/>
      <c r="L258" s="26" t="s">
        <v>2667</v>
      </c>
      <c r="M258" s="26" t="s">
        <v>2667</v>
      </c>
    </row>
    <row r="259" spans="1:13" hidden="1" x14ac:dyDescent="0.35">
      <c r="A259" s="27">
        <v>45710</v>
      </c>
      <c r="B259" s="26" t="s">
        <v>2762</v>
      </c>
      <c r="C259" s="26" t="s">
        <v>2673</v>
      </c>
      <c r="D259" s="28" t="s">
        <v>2763</v>
      </c>
      <c r="E259" s="26">
        <v>15</v>
      </c>
      <c r="F259" s="26">
        <v>1</v>
      </c>
      <c r="G259" s="26" t="s">
        <v>2667</v>
      </c>
      <c r="H259" s="26" t="s">
        <v>2667</v>
      </c>
      <c r="I259" s="26" t="s">
        <v>306</v>
      </c>
      <c r="J259" s="26" t="s">
        <v>2667</v>
      </c>
      <c r="K259" s="26"/>
      <c r="L259" s="26" t="s">
        <v>2667</v>
      </c>
      <c r="M259" s="26" t="s">
        <v>2667</v>
      </c>
    </row>
    <row r="260" spans="1:13" hidden="1" x14ac:dyDescent="0.35">
      <c r="A260" s="6">
        <v>45710</v>
      </c>
      <c r="B260" t="s">
        <v>2758</v>
      </c>
      <c r="C260" t="s">
        <v>2673</v>
      </c>
      <c r="D260" s="20" t="s">
        <v>2759</v>
      </c>
      <c r="E260">
        <v>5</v>
      </c>
      <c r="F260">
        <v>2</v>
      </c>
      <c r="G260" t="s">
        <v>2667</v>
      </c>
      <c r="H260" t="s">
        <v>2667</v>
      </c>
      <c r="I260" s="26" t="s">
        <v>306</v>
      </c>
      <c r="J260" t="s">
        <v>2667</v>
      </c>
      <c r="L260" t="s">
        <v>2667</v>
      </c>
      <c r="M260" t="s">
        <v>2667</v>
      </c>
    </row>
    <row r="261" spans="1:13" hidden="1" x14ac:dyDescent="0.35">
      <c r="A261" s="6">
        <v>45711</v>
      </c>
      <c r="B261" t="s">
        <v>2026</v>
      </c>
      <c r="C261" t="s">
        <v>1493</v>
      </c>
      <c r="D261" t="s">
        <v>1493</v>
      </c>
      <c r="E261">
        <v>13</v>
      </c>
      <c r="F261">
        <v>1</v>
      </c>
      <c r="G261" t="s">
        <v>2667</v>
      </c>
      <c r="H261" t="s">
        <v>2667</v>
      </c>
      <c r="I261" s="26" t="s">
        <v>306</v>
      </c>
      <c r="J261" t="s">
        <v>2667</v>
      </c>
      <c r="L261" t="s">
        <v>2667</v>
      </c>
      <c r="M261" t="s">
        <v>2667</v>
      </c>
    </row>
    <row r="262" spans="1:13" hidden="1" x14ac:dyDescent="0.35">
      <c r="A262" s="6">
        <v>45711</v>
      </c>
      <c r="B262" t="s">
        <v>2884</v>
      </c>
      <c r="C262" t="s">
        <v>573</v>
      </c>
      <c r="D262" s="20" t="s">
        <v>573</v>
      </c>
      <c r="E262">
        <v>5</v>
      </c>
      <c r="F262">
        <v>2</v>
      </c>
      <c r="G262" t="s">
        <v>2667</v>
      </c>
      <c r="H262" t="s">
        <v>2667</v>
      </c>
      <c r="I262" s="26" t="s">
        <v>306</v>
      </c>
      <c r="J262" t="s">
        <v>2667</v>
      </c>
      <c r="L262" t="s">
        <v>2667</v>
      </c>
      <c r="M262" t="s">
        <v>2667</v>
      </c>
    </row>
    <row r="263" spans="1:13" hidden="1" x14ac:dyDescent="0.35">
      <c r="A263" s="6">
        <v>45712</v>
      </c>
      <c r="B263" t="s">
        <v>2199</v>
      </c>
      <c r="C263" t="s">
        <v>64</v>
      </c>
      <c r="D263" t="s">
        <v>585</v>
      </c>
      <c r="E263">
        <v>6</v>
      </c>
      <c r="F263">
        <v>2</v>
      </c>
      <c r="I263" t="s">
        <v>47</v>
      </c>
      <c r="M263" t="s">
        <v>47</v>
      </c>
    </row>
    <row r="264" spans="1:13" hidden="1" x14ac:dyDescent="0.35">
      <c r="A264" s="22">
        <v>45712</v>
      </c>
      <c r="B264" s="23" t="s">
        <v>138</v>
      </c>
      <c r="C264" s="23" t="s">
        <v>2673</v>
      </c>
      <c r="D264" s="24">
        <v>2</v>
      </c>
      <c r="E264" s="23">
        <v>22</v>
      </c>
      <c r="F264" s="23">
        <v>2</v>
      </c>
      <c r="G264" s="23" t="s">
        <v>2667</v>
      </c>
      <c r="H264" s="23" t="s">
        <v>2667</v>
      </c>
      <c r="I264" s="26" t="s">
        <v>306</v>
      </c>
      <c r="J264" s="23" t="s">
        <v>2667</v>
      </c>
      <c r="K264" s="23"/>
      <c r="L264" s="23" t="s">
        <v>2667</v>
      </c>
      <c r="M264" s="23" t="s">
        <v>2667</v>
      </c>
    </row>
    <row r="265" spans="1:13" hidden="1" x14ac:dyDescent="0.35">
      <c r="A265" s="22">
        <v>45712</v>
      </c>
      <c r="B265" s="23" t="s">
        <v>3300</v>
      </c>
      <c r="C265" s="23" t="s">
        <v>2668</v>
      </c>
      <c r="D265" s="24" t="s">
        <v>3301</v>
      </c>
      <c r="E265" s="23">
        <v>21</v>
      </c>
      <c r="F265" s="23">
        <v>3</v>
      </c>
      <c r="G265" s="23" t="s">
        <v>2667</v>
      </c>
      <c r="H265" s="23" t="s">
        <v>2667</v>
      </c>
      <c r="I265" s="26" t="s">
        <v>306</v>
      </c>
      <c r="J265" s="23" t="s">
        <v>2667</v>
      </c>
      <c r="K265" s="23"/>
      <c r="L265" s="23" t="s">
        <v>2667</v>
      </c>
      <c r="M265" s="23" t="s">
        <v>2667</v>
      </c>
    </row>
    <row r="266" spans="1:13" hidden="1" x14ac:dyDescent="0.35">
      <c r="A266" s="6">
        <v>45713</v>
      </c>
      <c r="B266" t="s">
        <v>470</v>
      </c>
      <c r="C266" t="s">
        <v>1247</v>
      </c>
      <c r="D266" t="s">
        <v>1247</v>
      </c>
      <c r="E266">
        <v>5</v>
      </c>
      <c r="F266">
        <v>2</v>
      </c>
      <c r="G266" t="s">
        <v>146</v>
      </c>
      <c r="K266" t="s">
        <v>47</v>
      </c>
      <c r="L266" t="s">
        <v>47</v>
      </c>
      <c r="M266" t="s">
        <v>47</v>
      </c>
    </row>
    <row r="267" spans="1:13" hidden="1" x14ac:dyDescent="0.35">
      <c r="A267" s="6">
        <v>45713</v>
      </c>
      <c r="B267" t="s">
        <v>2203</v>
      </c>
      <c r="C267" t="s">
        <v>55</v>
      </c>
      <c r="D267" t="s">
        <v>978</v>
      </c>
      <c r="E267">
        <v>14</v>
      </c>
      <c r="F267">
        <v>1</v>
      </c>
      <c r="I267" t="s">
        <v>47</v>
      </c>
    </row>
    <row r="268" spans="1:13" hidden="1" x14ac:dyDescent="0.35">
      <c r="A268" s="6">
        <v>45713</v>
      </c>
      <c r="B268" t="s">
        <v>2204</v>
      </c>
      <c r="C268" t="s">
        <v>115</v>
      </c>
      <c r="D268" t="s">
        <v>353</v>
      </c>
      <c r="E268">
        <v>4</v>
      </c>
      <c r="F268">
        <v>3</v>
      </c>
      <c r="I268" t="s">
        <v>47</v>
      </c>
    </row>
    <row r="269" spans="1:13" hidden="1" x14ac:dyDescent="0.35">
      <c r="A269" s="6">
        <v>45713</v>
      </c>
      <c r="B269" t="s">
        <v>247</v>
      </c>
      <c r="C269" t="s">
        <v>115</v>
      </c>
      <c r="D269">
        <v>8</v>
      </c>
      <c r="E269">
        <v>24</v>
      </c>
      <c r="F269">
        <v>2</v>
      </c>
      <c r="I269" t="s">
        <v>47</v>
      </c>
      <c r="M269" t="s">
        <v>47</v>
      </c>
    </row>
    <row r="270" spans="1:13" hidden="1" x14ac:dyDescent="0.35">
      <c r="A270" s="6">
        <v>45713</v>
      </c>
      <c r="B270" t="s">
        <v>925</v>
      </c>
      <c r="C270" t="s">
        <v>55</v>
      </c>
      <c r="D270" t="s">
        <v>62</v>
      </c>
      <c r="E270">
        <v>8</v>
      </c>
      <c r="F270">
        <v>1</v>
      </c>
      <c r="I270" t="s">
        <v>47</v>
      </c>
    </row>
    <row r="271" spans="1:13" hidden="1" x14ac:dyDescent="0.35">
      <c r="A271" s="6">
        <v>45713</v>
      </c>
      <c r="B271" t="s">
        <v>2206</v>
      </c>
      <c r="C271" t="s">
        <v>64</v>
      </c>
      <c r="D271" t="s">
        <v>585</v>
      </c>
      <c r="E271">
        <v>14</v>
      </c>
      <c r="F271">
        <v>2</v>
      </c>
      <c r="I271" t="s">
        <v>47</v>
      </c>
      <c r="M271" t="s">
        <v>47</v>
      </c>
    </row>
    <row r="272" spans="1:13" hidden="1" x14ac:dyDescent="0.35">
      <c r="A272" s="6">
        <v>45713</v>
      </c>
      <c r="B272" t="s">
        <v>61</v>
      </c>
      <c r="C272" t="s">
        <v>55</v>
      </c>
      <c r="D272" t="s">
        <v>62</v>
      </c>
      <c r="E272">
        <v>8</v>
      </c>
      <c r="F272">
        <v>2</v>
      </c>
      <c r="I272" t="s">
        <v>47</v>
      </c>
      <c r="M272" t="s">
        <v>47</v>
      </c>
    </row>
    <row r="273" spans="1:13" hidden="1" x14ac:dyDescent="0.35">
      <c r="A273" s="6">
        <v>45713</v>
      </c>
      <c r="B273" t="s">
        <v>2207</v>
      </c>
      <c r="C273" t="s">
        <v>55</v>
      </c>
      <c r="E273">
        <v>6</v>
      </c>
      <c r="F273">
        <v>2</v>
      </c>
      <c r="I273" t="s">
        <v>47</v>
      </c>
      <c r="M273" t="s">
        <v>47</v>
      </c>
    </row>
    <row r="274" spans="1:13" hidden="1" x14ac:dyDescent="0.35">
      <c r="A274" s="6">
        <v>45713</v>
      </c>
      <c r="B274" t="s">
        <v>2208</v>
      </c>
      <c r="C274" t="s">
        <v>64</v>
      </c>
      <c r="D274" t="s">
        <v>585</v>
      </c>
      <c r="E274">
        <v>7</v>
      </c>
      <c r="F274">
        <v>2</v>
      </c>
      <c r="I274" t="s">
        <v>47</v>
      </c>
      <c r="J274" t="s">
        <v>360</v>
      </c>
      <c r="M274" t="s">
        <v>47</v>
      </c>
    </row>
    <row r="275" spans="1:13" hidden="1" x14ac:dyDescent="0.35">
      <c r="A275" s="6">
        <v>45714</v>
      </c>
      <c r="B275" t="s">
        <v>1241</v>
      </c>
      <c r="C275" t="s">
        <v>978</v>
      </c>
      <c r="D275" t="s">
        <v>978</v>
      </c>
      <c r="E275">
        <v>20</v>
      </c>
      <c r="F275">
        <v>2</v>
      </c>
      <c r="H275" t="s">
        <v>47</v>
      </c>
      <c r="M275" t="s">
        <v>47</v>
      </c>
    </row>
    <row r="276" spans="1:13" hidden="1" x14ac:dyDescent="0.35">
      <c r="A276" s="6">
        <v>45714</v>
      </c>
      <c r="B276" t="s">
        <v>982</v>
      </c>
      <c r="C276" t="s">
        <v>59</v>
      </c>
      <c r="D276" t="s">
        <v>563</v>
      </c>
      <c r="E276">
        <v>20</v>
      </c>
      <c r="F276">
        <v>1</v>
      </c>
      <c r="I276" t="s">
        <v>47</v>
      </c>
    </row>
    <row r="277" spans="1:13" hidden="1" x14ac:dyDescent="0.35">
      <c r="A277" s="6">
        <v>45714</v>
      </c>
      <c r="B277" t="s">
        <v>982</v>
      </c>
      <c r="C277" t="s">
        <v>59</v>
      </c>
      <c r="D277" t="s">
        <v>563</v>
      </c>
      <c r="E277">
        <v>20</v>
      </c>
      <c r="F277">
        <v>1</v>
      </c>
      <c r="I277" t="s">
        <v>47</v>
      </c>
    </row>
    <row r="278" spans="1:13" hidden="1" x14ac:dyDescent="0.35">
      <c r="A278" s="6">
        <v>45714</v>
      </c>
      <c r="B278" t="s">
        <v>982</v>
      </c>
      <c r="C278" t="s">
        <v>59</v>
      </c>
      <c r="D278" t="s">
        <v>563</v>
      </c>
      <c r="E278">
        <v>20</v>
      </c>
      <c r="F278">
        <v>1</v>
      </c>
      <c r="I278" t="s">
        <v>47</v>
      </c>
    </row>
    <row r="279" spans="1:13" hidden="1" x14ac:dyDescent="0.35">
      <c r="A279" s="6">
        <v>45714</v>
      </c>
      <c r="B279" t="s">
        <v>1241</v>
      </c>
      <c r="C279" t="s">
        <v>978</v>
      </c>
      <c r="D279" t="s">
        <v>978</v>
      </c>
      <c r="E279">
        <v>13</v>
      </c>
      <c r="F279">
        <v>1</v>
      </c>
      <c r="I279" t="s">
        <v>47</v>
      </c>
      <c r="M279" t="s">
        <v>47</v>
      </c>
    </row>
    <row r="280" spans="1:13" hidden="1" x14ac:dyDescent="0.35">
      <c r="A280" s="6">
        <v>45714</v>
      </c>
      <c r="B280" t="s">
        <v>778</v>
      </c>
      <c r="C280" t="s">
        <v>55</v>
      </c>
      <c r="D280" t="s">
        <v>1365</v>
      </c>
      <c r="E280">
        <v>23</v>
      </c>
      <c r="F280">
        <v>2</v>
      </c>
      <c r="I280" t="s">
        <v>47</v>
      </c>
    </row>
    <row r="281" spans="1:13" hidden="1" x14ac:dyDescent="0.35">
      <c r="A281" s="6">
        <v>45714</v>
      </c>
      <c r="B281" t="s">
        <v>778</v>
      </c>
      <c r="C281" t="s">
        <v>55</v>
      </c>
      <c r="D281" t="s">
        <v>1365</v>
      </c>
      <c r="E281">
        <v>23</v>
      </c>
      <c r="F281">
        <v>2</v>
      </c>
      <c r="I281" t="s">
        <v>47</v>
      </c>
    </row>
    <row r="282" spans="1:13" hidden="1" x14ac:dyDescent="0.35">
      <c r="A282" s="27">
        <v>45714</v>
      </c>
      <c r="B282" s="26" t="s">
        <v>2883</v>
      </c>
      <c r="C282" t="s">
        <v>64</v>
      </c>
      <c r="D282" t="s">
        <v>585</v>
      </c>
      <c r="E282" s="26">
        <v>14.5</v>
      </c>
      <c r="F282" s="26">
        <v>3</v>
      </c>
      <c r="G282" s="26" t="s">
        <v>2667</v>
      </c>
      <c r="H282" s="26" t="s">
        <v>2667</v>
      </c>
      <c r="I282" s="26" t="s">
        <v>306</v>
      </c>
      <c r="J282" s="26" t="s">
        <v>2667</v>
      </c>
      <c r="K282" s="26"/>
      <c r="L282" s="26" t="s">
        <v>2667</v>
      </c>
      <c r="M282" s="26" t="s">
        <v>306</v>
      </c>
    </row>
    <row r="283" spans="1:13" hidden="1" x14ac:dyDescent="0.35">
      <c r="A283" s="27">
        <v>45714</v>
      </c>
      <c r="B283" s="26" t="s">
        <v>2883</v>
      </c>
      <c r="C283" t="s">
        <v>64</v>
      </c>
      <c r="D283" t="s">
        <v>585</v>
      </c>
      <c r="E283" s="26">
        <v>14.5</v>
      </c>
      <c r="F283" s="26">
        <v>3</v>
      </c>
      <c r="G283" s="26" t="s">
        <v>2667</v>
      </c>
      <c r="H283" s="26" t="s">
        <v>2667</v>
      </c>
      <c r="I283" s="26" t="s">
        <v>306</v>
      </c>
      <c r="J283" s="26" t="s">
        <v>2667</v>
      </c>
      <c r="K283" s="26"/>
      <c r="L283" s="26" t="s">
        <v>2667</v>
      </c>
      <c r="M283" s="26" t="s">
        <v>306</v>
      </c>
    </row>
    <row r="284" spans="1:13" hidden="1" x14ac:dyDescent="0.35">
      <c r="A284" s="6">
        <v>45715</v>
      </c>
      <c r="B284" t="s">
        <v>951</v>
      </c>
      <c r="C284" t="s">
        <v>392</v>
      </c>
      <c r="D284" t="s">
        <v>392</v>
      </c>
      <c r="E284">
        <v>16</v>
      </c>
      <c r="F284">
        <v>1</v>
      </c>
      <c r="I284" t="s">
        <v>47</v>
      </c>
    </row>
    <row r="285" spans="1:13" hidden="1" x14ac:dyDescent="0.35">
      <c r="A285" s="6">
        <v>45715</v>
      </c>
      <c r="B285" t="s">
        <v>1157</v>
      </c>
      <c r="C285" t="s">
        <v>64</v>
      </c>
      <c r="D285" t="s">
        <v>585</v>
      </c>
      <c r="E285">
        <v>11</v>
      </c>
      <c r="F285">
        <v>2</v>
      </c>
      <c r="I285" t="s">
        <v>47</v>
      </c>
      <c r="M285" t="s">
        <v>47</v>
      </c>
    </row>
    <row r="286" spans="1:13" hidden="1" x14ac:dyDescent="0.35">
      <c r="A286" s="6">
        <v>45715</v>
      </c>
      <c r="B286" t="s">
        <v>2148</v>
      </c>
      <c r="C286" t="s">
        <v>55</v>
      </c>
      <c r="D286" t="s">
        <v>1236</v>
      </c>
      <c r="E286">
        <v>13</v>
      </c>
      <c r="F286">
        <v>2</v>
      </c>
      <c r="I286" t="s">
        <v>47</v>
      </c>
    </row>
    <row r="287" spans="1:13" hidden="1" x14ac:dyDescent="0.35">
      <c r="A287" s="6">
        <v>45715</v>
      </c>
      <c r="B287" t="s">
        <v>2194</v>
      </c>
      <c r="C287" t="s">
        <v>64</v>
      </c>
      <c r="D287" t="s">
        <v>585</v>
      </c>
      <c r="E287">
        <v>10</v>
      </c>
      <c r="F287">
        <v>2</v>
      </c>
      <c r="I287" t="s">
        <v>47</v>
      </c>
      <c r="M287" t="s">
        <v>47</v>
      </c>
    </row>
    <row r="288" spans="1:13" hidden="1" x14ac:dyDescent="0.35">
      <c r="A288" s="6">
        <v>45715</v>
      </c>
      <c r="B288" t="s">
        <v>951</v>
      </c>
      <c r="C288" t="s">
        <v>392</v>
      </c>
      <c r="D288" t="s">
        <v>392</v>
      </c>
      <c r="E288">
        <v>20</v>
      </c>
      <c r="F288">
        <v>4</v>
      </c>
      <c r="I288" t="s">
        <v>47</v>
      </c>
    </row>
    <row r="289" spans="1:13" hidden="1" x14ac:dyDescent="0.35">
      <c r="A289" s="6">
        <v>45716</v>
      </c>
      <c r="B289" t="s">
        <v>1314</v>
      </c>
      <c r="C289" t="s">
        <v>3414</v>
      </c>
      <c r="E289">
        <v>10</v>
      </c>
      <c r="F289">
        <v>2</v>
      </c>
      <c r="I289" t="s">
        <v>47</v>
      </c>
    </row>
    <row r="290" spans="1:13" hidden="1" x14ac:dyDescent="0.35">
      <c r="A290" s="6">
        <v>45716</v>
      </c>
      <c r="B290" t="s">
        <v>2193</v>
      </c>
      <c r="C290" t="s">
        <v>59</v>
      </c>
      <c r="D290">
        <v>2</v>
      </c>
      <c r="E290">
        <v>1</v>
      </c>
      <c r="F290">
        <v>1</v>
      </c>
      <c r="I290" t="s">
        <v>47</v>
      </c>
      <c r="M290" t="s">
        <v>47</v>
      </c>
    </row>
    <row r="291" spans="1:13" hidden="1" x14ac:dyDescent="0.35">
      <c r="A291" s="22">
        <v>45716</v>
      </c>
      <c r="B291" s="23" t="s">
        <v>489</v>
      </c>
      <c r="C291" s="23" t="s">
        <v>2668</v>
      </c>
      <c r="D291" s="24">
        <v>6</v>
      </c>
      <c r="E291" s="23">
        <v>21</v>
      </c>
      <c r="F291" s="23">
        <v>2</v>
      </c>
      <c r="G291" s="23" t="s">
        <v>2667</v>
      </c>
      <c r="H291" s="23" t="s">
        <v>2667</v>
      </c>
      <c r="I291" s="26" t="s">
        <v>306</v>
      </c>
      <c r="J291" s="23" t="s">
        <v>1854</v>
      </c>
      <c r="K291" s="23"/>
      <c r="L291" s="23" t="s">
        <v>2667</v>
      </c>
      <c r="M291" s="23" t="s">
        <v>306</v>
      </c>
    </row>
    <row r="292" spans="1:13" hidden="1" x14ac:dyDescent="0.35">
      <c r="A292" s="6">
        <v>45719</v>
      </c>
      <c r="B292" t="s">
        <v>1580</v>
      </c>
      <c r="C292" t="s">
        <v>74</v>
      </c>
      <c r="D292" t="s">
        <v>204</v>
      </c>
      <c r="E292">
        <v>26</v>
      </c>
      <c r="F292">
        <v>3</v>
      </c>
      <c r="I292" t="s">
        <v>47</v>
      </c>
    </row>
    <row r="293" spans="1:13" hidden="1" x14ac:dyDescent="0.35">
      <c r="A293" s="6">
        <v>45719</v>
      </c>
      <c r="B293" t="s">
        <v>1580</v>
      </c>
      <c r="C293" t="s">
        <v>74</v>
      </c>
      <c r="D293" t="s">
        <v>204</v>
      </c>
      <c r="E293">
        <v>26</v>
      </c>
      <c r="F293">
        <v>3</v>
      </c>
      <c r="I293" t="s">
        <v>47</v>
      </c>
    </row>
    <row r="294" spans="1:13" hidden="1" x14ac:dyDescent="0.35">
      <c r="A294" s="6">
        <v>45719</v>
      </c>
      <c r="B294" t="s">
        <v>1018</v>
      </c>
      <c r="C294" t="s">
        <v>55</v>
      </c>
      <c r="D294">
        <v>1</v>
      </c>
      <c r="E294">
        <v>26</v>
      </c>
      <c r="F294">
        <v>1</v>
      </c>
      <c r="I294" t="s">
        <v>47</v>
      </c>
      <c r="M294" t="s">
        <v>47</v>
      </c>
    </row>
    <row r="295" spans="1:13" hidden="1" x14ac:dyDescent="0.35">
      <c r="A295" s="6">
        <v>45719</v>
      </c>
      <c r="B295" t="s">
        <v>512</v>
      </c>
      <c r="C295" t="s">
        <v>53</v>
      </c>
      <c r="D295" t="s">
        <v>976</v>
      </c>
      <c r="E295">
        <v>3</v>
      </c>
      <c r="F295">
        <v>1</v>
      </c>
      <c r="I295" t="s">
        <v>47</v>
      </c>
      <c r="M295" t="s">
        <v>47</v>
      </c>
    </row>
    <row r="296" spans="1:13" hidden="1" x14ac:dyDescent="0.35">
      <c r="A296" s="6">
        <v>45720</v>
      </c>
      <c r="B296" t="s">
        <v>1639</v>
      </c>
      <c r="C296" t="s">
        <v>59</v>
      </c>
      <c r="D296">
        <v>2</v>
      </c>
      <c r="E296">
        <v>24</v>
      </c>
      <c r="F296">
        <v>2</v>
      </c>
      <c r="G296" t="s">
        <v>40</v>
      </c>
      <c r="L296" t="s">
        <v>47</v>
      </c>
      <c r="M296" t="s">
        <v>47</v>
      </c>
    </row>
    <row r="297" spans="1:13" hidden="1" x14ac:dyDescent="0.35">
      <c r="A297" s="6">
        <v>45720</v>
      </c>
      <c r="B297" t="s">
        <v>88</v>
      </c>
      <c r="C297" t="s">
        <v>55</v>
      </c>
      <c r="D297" t="s">
        <v>1365</v>
      </c>
      <c r="E297">
        <v>22</v>
      </c>
      <c r="F297">
        <v>1</v>
      </c>
      <c r="I297" t="s">
        <v>47</v>
      </c>
      <c r="M297" t="s">
        <v>47</v>
      </c>
    </row>
    <row r="298" spans="1:13" hidden="1" x14ac:dyDescent="0.35">
      <c r="A298" s="6">
        <v>45720</v>
      </c>
      <c r="B298" t="s">
        <v>1366</v>
      </c>
      <c r="C298" t="s">
        <v>115</v>
      </c>
      <c r="D298" t="s">
        <v>353</v>
      </c>
      <c r="E298">
        <v>21</v>
      </c>
      <c r="F298">
        <v>2</v>
      </c>
      <c r="I298" t="s">
        <v>47</v>
      </c>
    </row>
    <row r="299" spans="1:13" hidden="1" x14ac:dyDescent="0.35">
      <c r="A299" s="6">
        <v>45720</v>
      </c>
      <c r="B299" t="s">
        <v>1366</v>
      </c>
      <c r="C299" t="s">
        <v>115</v>
      </c>
      <c r="D299" t="s">
        <v>353</v>
      </c>
      <c r="E299">
        <v>21</v>
      </c>
      <c r="F299">
        <v>2</v>
      </c>
      <c r="I299" t="s">
        <v>47</v>
      </c>
    </row>
    <row r="300" spans="1:13" hidden="1" x14ac:dyDescent="0.35">
      <c r="A300" s="6">
        <v>45720</v>
      </c>
      <c r="B300" t="s">
        <v>61</v>
      </c>
      <c r="C300" t="s">
        <v>55</v>
      </c>
      <c r="D300" t="s">
        <v>1255</v>
      </c>
      <c r="E300">
        <v>21</v>
      </c>
      <c r="F300">
        <v>1</v>
      </c>
      <c r="I300" t="s">
        <v>47</v>
      </c>
      <c r="M300" t="s">
        <v>47</v>
      </c>
    </row>
    <row r="301" spans="1:13" hidden="1" x14ac:dyDescent="0.35">
      <c r="A301" s="6">
        <v>45720</v>
      </c>
      <c r="B301" t="s">
        <v>2200</v>
      </c>
      <c r="C301" t="s">
        <v>115</v>
      </c>
      <c r="D301">
        <v>8</v>
      </c>
      <c r="E301">
        <v>28</v>
      </c>
      <c r="F301">
        <v>3</v>
      </c>
      <c r="I301" t="s">
        <v>47</v>
      </c>
      <c r="J301" t="s">
        <v>481</v>
      </c>
      <c r="M301" t="s">
        <v>47</v>
      </c>
    </row>
    <row r="302" spans="1:13" hidden="1" x14ac:dyDescent="0.35">
      <c r="A302" s="6">
        <v>45720</v>
      </c>
      <c r="B302" t="s">
        <v>2201</v>
      </c>
      <c r="C302" t="s">
        <v>115</v>
      </c>
      <c r="D302">
        <v>7</v>
      </c>
      <c r="E302">
        <v>20</v>
      </c>
      <c r="F302">
        <v>2</v>
      </c>
      <c r="I302" t="s">
        <v>47</v>
      </c>
      <c r="J302" t="s">
        <v>705</v>
      </c>
    </row>
    <row r="303" spans="1:13" hidden="1" x14ac:dyDescent="0.35">
      <c r="A303" s="6">
        <v>45720</v>
      </c>
      <c r="B303" t="s">
        <v>2202</v>
      </c>
      <c r="C303" t="s">
        <v>115</v>
      </c>
      <c r="D303">
        <v>8</v>
      </c>
      <c r="E303">
        <v>27</v>
      </c>
      <c r="F303">
        <v>2</v>
      </c>
      <c r="I303" t="s">
        <v>47</v>
      </c>
    </row>
    <row r="304" spans="1:13" hidden="1" x14ac:dyDescent="0.35">
      <c r="A304" s="6">
        <v>45720</v>
      </c>
      <c r="B304" t="s">
        <v>2202</v>
      </c>
      <c r="C304" t="s">
        <v>115</v>
      </c>
      <c r="D304">
        <v>8</v>
      </c>
      <c r="E304">
        <v>27</v>
      </c>
      <c r="F304">
        <v>2</v>
      </c>
      <c r="I304" t="s">
        <v>47</v>
      </c>
    </row>
    <row r="305" spans="1:13" hidden="1" x14ac:dyDescent="0.35">
      <c r="A305" s="6">
        <v>45721</v>
      </c>
      <c r="B305" t="s">
        <v>797</v>
      </c>
      <c r="C305" t="s">
        <v>53</v>
      </c>
      <c r="D305">
        <v>6</v>
      </c>
      <c r="E305">
        <v>21</v>
      </c>
      <c r="F305">
        <v>2</v>
      </c>
      <c r="G305" t="s">
        <v>35</v>
      </c>
      <c r="L305" t="s">
        <v>47</v>
      </c>
      <c r="M305" t="s">
        <v>47</v>
      </c>
    </row>
    <row r="306" spans="1:13" hidden="1" x14ac:dyDescent="0.35">
      <c r="A306" s="6">
        <v>45721</v>
      </c>
      <c r="B306" t="s">
        <v>138</v>
      </c>
      <c r="C306" t="s">
        <v>59</v>
      </c>
      <c r="D306">
        <v>3</v>
      </c>
      <c r="E306">
        <v>25</v>
      </c>
      <c r="F306">
        <v>2</v>
      </c>
      <c r="G306" t="s">
        <v>1400</v>
      </c>
      <c r="L306" t="s">
        <v>47</v>
      </c>
      <c r="M306" t="s">
        <v>47</v>
      </c>
    </row>
    <row r="307" spans="1:13" hidden="1" x14ac:dyDescent="0.35">
      <c r="A307" s="6">
        <v>45721</v>
      </c>
      <c r="B307" t="s">
        <v>2195</v>
      </c>
      <c r="C307" t="s">
        <v>115</v>
      </c>
      <c r="D307">
        <v>9</v>
      </c>
      <c r="E307">
        <v>15</v>
      </c>
      <c r="F307">
        <v>2</v>
      </c>
      <c r="I307" t="s">
        <v>47</v>
      </c>
    </row>
    <row r="308" spans="1:13" hidden="1" x14ac:dyDescent="0.35">
      <c r="A308" s="6">
        <v>45721</v>
      </c>
      <c r="B308" t="s">
        <v>512</v>
      </c>
      <c r="C308" t="s">
        <v>53</v>
      </c>
      <c r="D308">
        <v>6</v>
      </c>
      <c r="E308">
        <v>16</v>
      </c>
      <c r="F308">
        <v>2</v>
      </c>
      <c r="I308" t="s">
        <v>47</v>
      </c>
      <c r="M308" t="s">
        <v>47</v>
      </c>
    </row>
    <row r="309" spans="1:13" hidden="1" x14ac:dyDescent="0.35">
      <c r="A309" s="6">
        <v>45721</v>
      </c>
      <c r="B309" t="s">
        <v>2196</v>
      </c>
      <c r="C309" t="s">
        <v>55</v>
      </c>
      <c r="D309" t="s">
        <v>1412</v>
      </c>
      <c r="E309">
        <v>17</v>
      </c>
      <c r="F309">
        <v>2</v>
      </c>
      <c r="I309" t="s">
        <v>47</v>
      </c>
    </row>
    <row r="310" spans="1:13" hidden="1" x14ac:dyDescent="0.35">
      <c r="A310" s="6">
        <v>45721</v>
      </c>
      <c r="B310" t="s">
        <v>607</v>
      </c>
      <c r="C310" t="s">
        <v>978</v>
      </c>
      <c r="D310" t="s">
        <v>978</v>
      </c>
      <c r="E310">
        <v>20</v>
      </c>
      <c r="F310">
        <v>2</v>
      </c>
      <c r="H310" t="s">
        <v>47</v>
      </c>
    </row>
    <row r="311" spans="1:13" hidden="1" x14ac:dyDescent="0.35">
      <c r="A311" s="6">
        <v>45721</v>
      </c>
      <c r="B311" t="s">
        <v>607</v>
      </c>
      <c r="C311" t="s">
        <v>978</v>
      </c>
      <c r="D311" t="s">
        <v>978</v>
      </c>
      <c r="E311">
        <v>20</v>
      </c>
      <c r="F311">
        <v>2</v>
      </c>
      <c r="H311" t="s">
        <v>47</v>
      </c>
    </row>
    <row r="312" spans="1:13" hidden="1" x14ac:dyDescent="0.35">
      <c r="A312" s="6">
        <v>45721</v>
      </c>
      <c r="B312" t="s">
        <v>607</v>
      </c>
      <c r="C312" t="s">
        <v>978</v>
      </c>
      <c r="D312" t="s">
        <v>978</v>
      </c>
      <c r="E312">
        <v>20</v>
      </c>
      <c r="F312">
        <v>2</v>
      </c>
      <c r="H312" t="s">
        <v>47</v>
      </c>
    </row>
    <row r="313" spans="1:13" hidden="1" x14ac:dyDescent="0.35">
      <c r="A313" s="6">
        <v>45721</v>
      </c>
      <c r="B313" t="s">
        <v>607</v>
      </c>
      <c r="C313" t="s">
        <v>978</v>
      </c>
      <c r="D313" t="s">
        <v>978</v>
      </c>
      <c r="E313">
        <v>20</v>
      </c>
      <c r="F313">
        <v>2</v>
      </c>
      <c r="H313" t="s">
        <v>47</v>
      </c>
    </row>
    <row r="314" spans="1:13" hidden="1" x14ac:dyDescent="0.35">
      <c r="A314" s="6">
        <v>45721</v>
      </c>
      <c r="B314" t="s">
        <v>2148</v>
      </c>
      <c r="C314" t="s">
        <v>1236</v>
      </c>
      <c r="D314" t="s">
        <v>1236</v>
      </c>
      <c r="E314">
        <v>27</v>
      </c>
      <c r="F314">
        <v>2</v>
      </c>
      <c r="I314" t="s">
        <v>47</v>
      </c>
      <c r="M314" t="s">
        <v>47</v>
      </c>
    </row>
    <row r="315" spans="1:13" hidden="1" x14ac:dyDescent="0.35">
      <c r="A315" s="6">
        <v>45721</v>
      </c>
      <c r="B315" t="s">
        <v>2148</v>
      </c>
      <c r="C315" t="s">
        <v>1236</v>
      </c>
      <c r="D315" t="s">
        <v>1236</v>
      </c>
      <c r="E315">
        <v>27</v>
      </c>
      <c r="F315">
        <v>2</v>
      </c>
      <c r="I315" t="s">
        <v>47</v>
      </c>
      <c r="M315" t="s">
        <v>47</v>
      </c>
    </row>
    <row r="316" spans="1:13" hidden="1" x14ac:dyDescent="0.35">
      <c r="A316" s="6">
        <v>45721</v>
      </c>
      <c r="B316" t="s">
        <v>2197</v>
      </c>
      <c r="C316" t="s">
        <v>115</v>
      </c>
      <c r="D316">
        <v>8</v>
      </c>
      <c r="E316">
        <v>19</v>
      </c>
      <c r="F316">
        <v>2</v>
      </c>
      <c r="I316" t="s">
        <v>47</v>
      </c>
    </row>
    <row r="317" spans="1:13" hidden="1" x14ac:dyDescent="0.35">
      <c r="A317" s="6">
        <v>45721</v>
      </c>
      <c r="B317" t="s">
        <v>2197</v>
      </c>
      <c r="C317" t="s">
        <v>115</v>
      </c>
      <c r="D317">
        <v>8</v>
      </c>
      <c r="E317">
        <v>19</v>
      </c>
      <c r="F317">
        <v>2</v>
      </c>
      <c r="I317" t="s">
        <v>47</v>
      </c>
    </row>
    <row r="318" spans="1:13" hidden="1" x14ac:dyDescent="0.35">
      <c r="A318" s="6">
        <v>45721</v>
      </c>
      <c r="B318" t="s">
        <v>797</v>
      </c>
      <c r="C318" t="s">
        <v>115</v>
      </c>
      <c r="D318">
        <v>8</v>
      </c>
      <c r="E318">
        <v>21</v>
      </c>
      <c r="F318">
        <v>2</v>
      </c>
      <c r="I318" t="s">
        <v>47</v>
      </c>
      <c r="M318" t="s">
        <v>47</v>
      </c>
    </row>
    <row r="319" spans="1:13" hidden="1" x14ac:dyDescent="0.35">
      <c r="A319" s="6">
        <v>45722</v>
      </c>
      <c r="B319" t="s">
        <v>459</v>
      </c>
      <c r="C319" t="s">
        <v>53</v>
      </c>
      <c r="D319">
        <v>4</v>
      </c>
      <c r="E319">
        <v>23</v>
      </c>
      <c r="F319">
        <v>2</v>
      </c>
      <c r="G319" t="s">
        <v>35</v>
      </c>
      <c r="L319" t="s">
        <v>47</v>
      </c>
      <c r="M319" t="s">
        <v>47</v>
      </c>
    </row>
    <row r="320" spans="1:13" hidden="1" x14ac:dyDescent="0.35">
      <c r="A320" s="6">
        <v>45722</v>
      </c>
      <c r="B320" t="s">
        <v>224</v>
      </c>
      <c r="C320" t="s">
        <v>55</v>
      </c>
      <c r="D320" t="s">
        <v>1365</v>
      </c>
      <c r="E320">
        <v>28</v>
      </c>
      <c r="F320">
        <v>2</v>
      </c>
      <c r="I320" t="s">
        <v>47</v>
      </c>
    </row>
    <row r="321" spans="1:13" hidden="1" x14ac:dyDescent="0.35">
      <c r="A321" s="6">
        <v>45722</v>
      </c>
      <c r="B321" t="s">
        <v>753</v>
      </c>
      <c r="C321" t="s">
        <v>115</v>
      </c>
      <c r="D321">
        <v>7</v>
      </c>
      <c r="E321">
        <v>19</v>
      </c>
      <c r="F321">
        <v>2</v>
      </c>
      <c r="I321" t="s">
        <v>47</v>
      </c>
      <c r="J321" t="s">
        <v>705</v>
      </c>
    </row>
    <row r="322" spans="1:13" hidden="1" x14ac:dyDescent="0.35">
      <c r="A322" s="6">
        <v>45723</v>
      </c>
      <c r="B322" t="s">
        <v>259</v>
      </c>
      <c r="C322" t="s">
        <v>53</v>
      </c>
      <c r="D322">
        <v>4</v>
      </c>
      <c r="E322">
        <v>25</v>
      </c>
      <c r="F322">
        <v>2</v>
      </c>
      <c r="G322" t="s">
        <v>98</v>
      </c>
      <c r="L322" t="s">
        <v>47</v>
      </c>
      <c r="M322" t="s">
        <v>47</v>
      </c>
    </row>
    <row r="323" spans="1:13" hidden="1" x14ac:dyDescent="0.35">
      <c r="A323" s="6">
        <v>45723</v>
      </c>
      <c r="B323" t="s">
        <v>507</v>
      </c>
      <c r="C323" t="s">
        <v>115</v>
      </c>
      <c r="D323">
        <v>8</v>
      </c>
      <c r="E323">
        <v>27</v>
      </c>
      <c r="F323">
        <v>2</v>
      </c>
      <c r="G323" t="s">
        <v>2182</v>
      </c>
      <c r="L323" t="s">
        <v>47</v>
      </c>
      <c r="M323" t="s">
        <v>47</v>
      </c>
    </row>
    <row r="324" spans="1:13" hidden="1" x14ac:dyDescent="0.35">
      <c r="A324" s="6">
        <v>45723</v>
      </c>
      <c r="B324" t="s">
        <v>507</v>
      </c>
      <c r="C324" t="s">
        <v>115</v>
      </c>
      <c r="D324">
        <v>8</v>
      </c>
      <c r="E324">
        <v>27</v>
      </c>
      <c r="F324">
        <v>2</v>
      </c>
      <c r="G324" t="s">
        <v>2182</v>
      </c>
      <c r="L324" t="s">
        <v>47</v>
      </c>
      <c r="M324" t="s">
        <v>47</v>
      </c>
    </row>
    <row r="325" spans="1:13" hidden="1" x14ac:dyDescent="0.35">
      <c r="A325" s="6">
        <v>45723</v>
      </c>
      <c r="B325" t="s">
        <v>1353</v>
      </c>
      <c r="C325" t="s">
        <v>64</v>
      </c>
      <c r="D325" t="s">
        <v>585</v>
      </c>
      <c r="E325">
        <v>5</v>
      </c>
      <c r="F325">
        <v>2</v>
      </c>
      <c r="I325" t="s">
        <v>47</v>
      </c>
      <c r="M325" t="s">
        <v>47</v>
      </c>
    </row>
    <row r="326" spans="1:13" hidden="1" x14ac:dyDescent="0.35">
      <c r="A326" s="6">
        <v>45723</v>
      </c>
      <c r="B326" t="s">
        <v>2148</v>
      </c>
      <c r="C326" t="s">
        <v>1236</v>
      </c>
      <c r="D326" t="s">
        <v>1236</v>
      </c>
      <c r="E326">
        <v>7</v>
      </c>
      <c r="F326">
        <v>1</v>
      </c>
      <c r="H326" t="s">
        <v>47</v>
      </c>
    </row>
    <row r="327" spans="1:13" hidden="1" x14ac:dyDescent="0.35">
      <c r="A327" s="6">
        <v>45725</v>
      </c>
      <c r="B327" t="s">
        <v>1355</v>
      </c>
      <c r="C327" t="s">
        <v>55</v>
      </c>
      <c r="D327" t="s">
        <v>1412</v>
      </c>
      <c r="E327">
        <v>10</v>
      </c>
      <c r="F327">
        <v>1</v>
      </c>
      <c r="H327" t="s">
        <v>47</v>
      </c>
    </row>
    <row r="328" spans="1:13" hidden="1" x14ac:dyDescent="0.35">
      <c r="A328" s="6">
        <v>45726</v>
      </c>
      <c r="B328" t="s">
        <v>374</v>
      </c>
      <c r="C328" t="s">
        <v>1247</v>
      </c>
      <c r="D328" t="s">
        <v>1247</v>
      </c>
      <c r="E328">
        <v>8</v>
      </c>
      <c r="F328">
        <v>3</v>
      </c>
      <c r="G328" t="s">
        <v>146</v>
      </c>
      <c r="K328" t="s">
        <v>47</v>
      </c>
      <c r="L328" t="s">
        <v>47</v>
      </c>
      <c r="M328" t="s">
        <v>47</v>
      </c>
    </row>
    <row r="329" spans="1:13" hidden="1" x14ac:dyDescent="0.35">
      <c r="A329" s="6">
        <v>45726</v>
      </c>
      <c r="B329" t="s">
        <v>2234</v>
      </c>
      <c r="C329" t="s">
        <v>978</v>
      </c>
      <c r="D329" t="s">
        <v>978</v>
      </c>
      <c r="E329">
        <v>21</v>
      </c>
      <c r="F329">
        <v>1</v>
      </c>
      <c r="H329" t="s">
        <v>47</v>
      </c>
      <c r="M329" t="s">
        <v>47</v>
      </c>
    </row>
    <row r="330" spans="1:13" hidden="1" x14ac:dyDescent="0.35">
      <c r="A330" s="6">
        <v>45726</v>
      </c>
      <c r="B330" t="s">
        <v>2235</v>
      </c>
      <c r="C330" t="s">
        <v>64</v>
      </c>
      <c r="D330" t="s">
        <v>585</v>
      </c>
      <c r="E330">
        <v>3</v>
      </c>
      <c r="F330">
        <v>1</v>
      </c>
      <c r="I330" t="s">
        <v>47</v>
      </c>
      <c r="M330" t="s">
        <v>47</v>
      </c>
    </row>
    <row r="331" spans="1:13" hidden="1" x14ac:dyDescent="0.35">
      <c r="A331" s="6">
        <v>45726</v>
      </c>
      <c r="B331" t="s">
        <v>1521</v>
      </c>
      <c r="C331" t="s">
        <v>2141</v>
      </c>
      <c r="D331" t="s">
        <v>2141</v>
      </c>
      <c r="E331">
        <v>30</v>
      </c>
      <c r="F331">
        <v>2</v>
      </c>
      <c r="I331" t="s">
        <v>47</v>
      </c>
      <c r="M331" t="s">
        <v>47</v>
      </c>
    </row>
    <row r="332" spans="1:13" hidden="1" x14ac:dyDescent="0.35">
      <c r="A332" s="6">
        <v>45726</v>
      </c>
      <c r="B332" t="s">
        <v>1521</v>
      </c>
      <c r="C332" t="s">
        <v>2141</v>
      </c>
      <c r="D332" t="s">
        <v>2141</v>
      </c>
      <c r="E332">
        <v>30</v>
      </c>
      <c r="F332">
        <v>2</v>
      </c>
      <c r="I332" t="s">
        <v>47</v>
      </c>
      <c r="M332" t="s">
        <v>47</v>
      </c>
    </row>
    <row r="333" spans="1:13" hidden="1" x14ac:dyDescent="0.35">
      <c r="A333" s="27">
        <v>45726</v>
      </c>
      <c r="B333" s="26" t="s">
        <v>3435</v>
      </c>
      <c r="C333" s="26" t="s">
        <v>2670</v>
      </c>
      <c r="D333" s="28">
        <v>10</v>
      </c>
      <c r="E333" s="26">
        <f>39/2</f>
        <v>19.5</v>
      </c>
      <c r="F333" s="26">
        <v>1</v>
      </c>
      <c r="G333" s="26" t="s">
        <v>2667</v>
      </c>
      <c r="H333" s="26" t="s">
        <v>2667</v>
      </c>
      <c r="I333" s="26" t="s">
        <v>306</v>
      </c>
      <c r="J333" s="26" t="s">
        <v>2667</v>
      </c>
      <c r="K333" s="26"/>
      <c r="L333" s="26" t="s">
        <v>2667</v>
      </c>
      <c r="M333" s="26" t="s">
        <v>2667</v>
      </c>
    </row>
    <row r="334" spans="1:13" hidden="1" x14ac:dyDescent="0.35">
      <c r="A334" s="27">
        <v>45726</v>
      </c>
      <c r="B334" s="26" t="s">
        <v>3435</v>
      </c>
      <c r="C334" s="26" t="s">
        <v>2670</v>
      </c>
      <c r="D334" s="28">
        <v>10</v>
      </c>
      <c r="E334" s="26">
        <f>39/2</f>
        <v>19.5</v>
      </c>
      <c r="F334" s="26">
        <v>1</v>
      </c>
      <c r="G334" s="26" t="s">
        <v>2667</v>
      </c>
      <c r="H334" s="26" t="s">
        <v>2667</v>
      </c>
      <c r="I334" s="26" t="s">
        <v>306</v>
      </c>
      <c r="J334" s="26" t="s">
        <v>2667</v>
      </c>
      <c r="K334" s="26"/>
      <c r="L334" s="26" t="s">
        <v>2667</v>
      </c>
      <c r="M334" s="26" t="s">
        <v>2667</v>
      </c>
    </row>
    <row r="335" spans="1:13" hidden="1" x14ac:dyDescent="0.35">
      <c r="A335" s="6">
        <v>45727</v>
      </c>
      <c r="B335" t="s">
        <v>63</v>
      </c>
      <c r="C335" t="s">
        <v>64</v>
      </c>
      <c r="D335" t="s">
        <v>585</v>
      </c>
      <c r="E335">
        <v>12</v>
      </c>
      <c r="F335">
        <v>3</v>
      </c>
      <c r="I335" t="s">
        <v>47</v>
      </c>
      <c r="M335" t="s">
        <v>47</v>
      </c>
    </row>
    <row r="336" spans="1:13" hidden="1" x14ac:dyDescent="0.35">
      <c r="A336" s="6">
        <v>45727</v>
      </c>
      <c r="B336" t="s">
        <v>1901</v>
      </c>
      <c r="C336" t="s">
        <v>115</v>
      </c>
      <c r="D336">
        <v>8</v>
      </c>
      <c r="E336">
        <v>3</v>
      </c>
      <c r="F336">
        <v>3</v>
      </c>
      <c r="I336" t="s">
        <v>47</v>
      </c>
    </row>
    <row r="337" spans="1:13" hidden="1" x14ac:dyDescent="0.35">
      <c r="A337" s="6">
        <v>45727</v>
      </c>
      <c r="B337" t="s">
        <v>2236</v>
      </c>
      <c r="C337" t="s">
        <v>55</v>
      </c>
      <c r="D337" t="s">
        <v>2167</v>
      </c>
      <c r="E337">
        <v>24</v>
      </c>
      <c r="F337">
        <v>4</v>
      </c>
      <c r="I337" t="s">
        <v>47</v>
      </c>
    </row>
    <row r="338" spans="1:13" hidden="1" x14ac:dyDescent="0.35">
      <c r="A338" s="6">
        <v>45727</v>
      </c>
      <c r="B338" t="s">
        <v>1275</v>
      </c>
      <c r="C338" t="s">
        <v>74</v>
      </c>
      <c r="D338">
        <v>10</v>
      </c>
      <c r="E338">
        <v>30</v>
      </c>
      <c r="F338">
        <v>3</v>
      </c>
      <c r="I338" t="s">
        <v>47</v>
      </c>
    </row>
    <row r="339" spans="1:13" hidden="1" x14ac:dyDescent="0.35">
      <c r="A339" s="6">
        <v>45727</v>
      </c>
      <c r="B339" t="s">
        <v>2232</v>
      </c>
      <c r="C339" t="s">
        <v>55</v>
      </c>
      <c r="D339" t="s">
        <v>62</v>
      </c>
      <c r="E339">
        <v>7</v>
      </c>
      <c r="F339">
        <v>8</v>
      </c>
      <c r="I339" t="s">
        <v>47</v>
      </c>
      <c r="M339" t="s">
        <v>47</v>
      </c>
    </row>
    <row r="340" spans="1:13" hidden="1" x14ac:dyDescent="0.35">
      <c r="A340" s="6">
        <v>45728</v>
      </c>
      <c r="B340" t="s">
        <v>459</v>
      </c>
      <c r="C340" t="s">
        <v>53</v>
      </c>
      <c r="D340">
        <v>4</v>
      </c>
      <c r="E340">
        <v>22</v>
      </c>
      <c r="F340">
        <v>2</v>
      </c>
      <c r="G340" t="s">
        <v>35</v>
      </c>
      <c r="L340" t="s">
        <v>47</v>
      </c>
      <c r="M340" t="s">
        <v>47</v>
      </c>
    </row>
    <row r="341" spans="1:13" hidden="1" x14ac:dyDescent="0.35">
      <c r="A341" s="6">
        <v>45728</v>
      </c>
      <c r="B341" t="s">
        <v>2170</v>
      </c>
      <c r="C341" t="s">
        <v>1493</v>
      </c>
      <c r="D341" t="s">
        <v>1493</v>
      </c>
      <c r="E341">
        <v>9</v>
      </c>
      <c r="F341">
        <v>1</v>
      </c>
      <c r="I341" t="s">
        <v>47</v>
      </c>
      <c r="M341" t="s">
        <v>47</v>
      </c>
    </row>
    <row r="342" spans="1:13" hidden="1" x14ac:dyDescent="0.35">
      <c r="A342" s="6">
        <v>45728</v>
      </c>
      <c r="B342" t="s">
        <v>2170</v>
      </c>
      <c r="C342" t="s">
        <v>1493</v>
      </c>
      <c r="D342" t="s">
        <v>1493</v>
      </c>
      <c r="E342">
        <v>9</v>
      </c>
      <c r="F342">
        <v>1</v>
      </c>
      <c r="I342" t="s">
        <v>47</v>
      </c>
      <c r="M342" t="s">
        <v>47</v>
      </c>
    </row>
    <row r="343" spans="1:13" hidden="1" x14ac:dyDescent="0.35">
      <c r="A343" s="6">
        <v>45728</v>
      </c>
      <c r="B343" t="s">
        <v>2170</v>
      </c>
      <c r="C343" t="s">
        <v>1493</v>
      </c>
      <c r="D343" t="s">
        <v>1493</v>
      </c>
      <c r="E343">
        <v>9</v>
      </c>
      <c r="F343">
        <v>1</v>
      </c>
      <c r="I343" t="s">
        <v>47</v>
      </c>
      <c r="M343" t="s">
        <v>47</v>
      </c>
    </row>
    <row r="344" spans="1:13" hidden="1" x14ac:dyDescent="0.35">
      <c r="A344" s="6">
        <v>45728</v>
      </c>
      <c r="B344" t="s">
        <v>2240</v>
      </c>
      <c r="C344" t="s">
        <v>55</v>
      </c>
      <c r="D344" t="s">
        <v>1365</v>
      </c>
      <c r="E344">
        <v>30</v>
      </c>
      <c r="F344">
        <v>5</v>
      </c>
      <c r="I344" t="s">
        <v>47</v>
      </c>
    </row>
    <row r="345" spans="1:13" hidden="1" x14ac:dyDescent="0.35">
      <c r="A345" s="6">
        <v>45728</v>
      </c>
      <c r="B345" t="s">
        <v>2241</v>
      </c>
      <c r="C345" t="s">
        <v>115</v>
      </c>
      <c r="D345" t="s">
        <v>334</v>
      </c>
      <c r="E345">
        <v>20</v>
      </c>
      <c r="F345">
        <v>3</v>
      </c>
      <c r="I345" t="s">
        <v>47</v>
      </c>
    </row>
    <row r="346" spans="1:13" hidden="1" x14ac:dyDescent="0.35">
      <c r="A346" s="6">
        <v>45728</v>
      </c>
      <c r="B346" t="s">
        <v>2242</v>
      </c>
      <c r="C346" t="s">
        <v>978</v>
      </c>
      <c r="D346" t="s">
        <v>978</v>
      </c>
      <c r="E346">
        <v>13</v>
      </c>
      <c r="F346">
        <v>2</v>
      </c>
      <c r="I346" t="s">
        <v>47</v>
      </c>
    </row>
    <row r="347" spans="1:13" hidden="1" x14ac:dyDescent="0.35">
      <c r="A347" s="6">
        <v>45728</v>
      </c>
      <c r="B347" t="s">
        <v>1818</v>
      </c>
      <c r="C347" t="s">
        <v>1278</v>
      </c>
      <c r="D347" t="s">
        <v>1278</v>
      </c>
      <c r="E347">
        <v>24</v>
      </c>
      <c r="F347">
        <v>1</v>
      </c>
      <c r="I347" t="s">
        <v>47</v>
      </c>
    </row>
    <row r="348" spans="1:13" hidden="1" x14ac:dyDescent="0.35">
      <c r="A348" s="22">
        <v>45728</v>
      </c>
      <c r="B348" s="23" t="s">
        <v>3079</v>
      </c>
      <c r="C348" s="23" t="s">
        <v>2668</v>
      </c>
      <c r="D348" s="24">
        <v>5</v>
      </c>
      <c r="E348" s="23">
        <v>22.5</v>
      </c>
      <c r="F348" s="23">
        <v>2</v>
      </c>
      <c r="G348" s="23"/>
      <c r="H348" s="23" t="s">
        <v>2667</v>
      </c>
      <c r="I348" s="26" t="s">
        <v>306</v>
      </c>
      <c r="J348" s="23"/>
      <c r="K348" s="23"/>
      <c r="L348" s="23" t="s">
        <v>2667</v>
      </c>
      <c r="M348" s="23" t="s">
        <v>2667</v>
      </c>
    </row>
    <row r="349" spans="1:13" hidden="1" x14ac:dyDescent="0.35">
      <c r="A349" s="22">
        <v>45728</v>
      </c>
      <c r="B349" s="23" t="s">
        <v>3079</v>
      </c>
      <c r="C349" s="23" t="s">
        <v>2668</v>
      </c>
      <c r="D349" s="24">
        <v>5</v>
      </c>
      <c r="E349" s="23">
        <v>22.5</v>
      </c>
      <c r="F349" s="23">
        <v>1</v>
      </c>
      <c r="G349" s="23"/>
      <c r="H349" s="23" t="s">
        <v>2667</v>
      </c>
      <c r="I349" s="26" t="s">
        <v>306</v>
      </c>
      <c r="J349" s="23"/>
      <c r="K349" s="23"/>
      <c r="L349" s="23"/>
      <c r="M349" s="23"/>
    </row>
    <row r="350" spans="1:13" hidden="1" x14ac:dyDescent="0.35">
      <c r="A350" s="6">
        <v>45728</v>
      </c>
      <c r="B350" t="s">
        <v>2872</v>
      </c>
      <c r="C350" t="s">
        <v>2670</v>
      </c>
      <c r="D350" s="20">
        <v>9</v>
      </c>
      <c r="E350">
        <v>5</v>
      </c>
      <c r="F350">
        <v>3</v>
      </c>
      <c r="G350" t="s">
        <v>2667</v>
      </c>
      <c r="H350" t="s">
        <v>2667</v>
      </c>
      <c r="I350" s="26" t="s">
        <v>306</v>
      </c>
      <c r="J350" t="s">
        <v>2667</v>
      </c>
      <c r="L350" t="s">
        <v>2667</v>
      </c>
      <c r="M350" t="s">
        <v>306</v>
      </c>
    </row>
    <row r="351" spans="1:13" hidden="1" x14ac:dyDescent="0.35">
      <c r="A351" s="6">
        <v>45729</v>
      </c>
      <c r="B351" t="s">
        <v>459</v>
      </c>
      <c r="C351" t="s">
        <v>53</v>
      </c>
      <c r="D351">
        <v>4</v>
      </c>
      <c r="E351">
        <v>25</v>
      </c>
      <c r="F351">
        <v>2</v>
      </c>
      <c r="G351" t="s">
        <v>35</v>
      </c>
      <c r="L351" t="s">
        <v>47</v>
      </c>
      <c r="M351" t="s">
        <v>47</v>
      </c>
    </row>
    <row r="352" spans="1:13" hidden="1" x14ac:dyDescent="0.35">
      <c r="A352" s="6">
        <v>45729</v>
      </c>
      <c r="B352" t="s">
        <v>2243</v>
      </c>
      <c r="C352" t="s">
        <v>64</v>
      </c>
      <c r="D352" t="s">
        <v>585</v>
      </c>
      <c r="E352">
        <v>9</v>
      </c>
      <c r="F352">
        <v>2</v>
      </c>
      <c r="I352" t="s">
        <v>47</v>
      </c>
      <c r="M352" t="s">
        <v>47</v>
      </c>
    </row>
    <row r="353" spans="1:13" hidden="1" x14ac:dyDescent="0.35">
      <c r="A353" s="6">
        <v>45729</v>
      </c>
      <c r="B353" t="s">
        <v>613</v>
      </c>
      <c r="C353" t="s">
        <v>64</v>
      </c>
      <c r="D353" t="s">
        <v>585</v>
      </c>
      <c r="E353">
        <v>11</v>
      </c>
      <c r="F353">
        <v>3</v>
      </c>
      <c r="I353" t="s">
        <v>47</v>
      </c>
      <c r="M353" t="s">
        <v>47</v>
      </c>
    </row>
    <row r="354" spans="1:13" hidden="1" x14ac:dyDescent="0.35">
      <c r="A354" s="6">
        <v>45729</v>
      </c>
      <c r="B354" t="s">
        <v>1699</v>
      </c>
      <c r="C354" t="s">
        <v>115</v>
      </c>
      <c r="D354">
        <v>7</v>
      </c>
      <c r="E354">
        <v>18</v>
      </c>
      <c r="F354">
        <v>2</v>
      </c>
      <c r="I354" t="s">
        <v>47</v>
      </c>
      <c r="M354" t="s">
        <v>47</v>
      </c>
    </row>
    <row r="355" spans="1:13" hidden="1" x14ac:dyDescent="0.35">
      <c r="A355" s="6">
        <v>45729</v>
      </c>
      <c r="B355" t="s">
        <v>1595</v>
      </c>
      <c r="C355" t="s">
        <v>115</v>
      </c>
      <c r="D355">
        <v>7</v>
      </c>
      <c r="E355">
        <v>21</v>
      </c>
      <c r="F355">
        <v>2</v>
      </c>
      <c r="I355" t="s">
        <v>47</v>
      </c>
      <c r="M355" t="s">
        <v>47</v>
      </c>
    </row>
    <row r="356" spans="1:13" hidden="1" x14ac:dyDescent="0.35">
      <c r="A356" s="6">
        <v>45729</v>
      </c>
      <c r="B356" t="s">
        <v>2001</v>
      </c>
      <c r="C356" t="s">
        <v>53</v>
      </c>
      <c r="E356">
        <v>10</v>
      </c>
      <c r="F356">
        <v>8</v>
      </c>
      <c r="I356" t="s">
        <v>47</v>
      </c>
      <c r="J356" t="s">
        <v>705</v>
      </c>
    </row>
    <row r="357" spans="1:13" hidden="1" x14ac:dyDescent="0.35">
      <c r="A357" s="6">
        <v>45730</v>
      </c>
      <c r="B357" t="s">
        <v>2230</v>
      </c>
      <c r="C357" t="s">
        <v>64</v>
      </c>
      <c r="D357" t="s">
        <v>585</v>
      </c>
      <c r="E357">
        <v>19</v>
      </c>
      <c r="F357">
        <v>4</v>
      </c>
      <c r="I357" t="s">
        <v>47</v>
      </c>
    </row>
    <row r="358" spans="1:13" hidden="1" x14ac:dyDescent="0.35">
      <c r="A358" s="6">
        <v>45730</v>
      </c>
      <c r="B358" t="s">
        <v>2231</v>
      </c>
      <c r="C358" t="s">
        <v>64</v>
      </c>
      <c r="D358" t="s">
        <v>585</v>
      </c>
      <c r="E358">
        <v>2</v>
      </c>
      <c r="F358">
        <v>1</v>
      </c>
      <c r="I358" t="s">
        <v>47</v>
      </c>
      <c r="M358" t="s">
        <v>47</v>
      </c>
    </row>
    <row r="359" spans="1:13" hidden="1" x14ac:dyDescent="0.35">
      <c r="A359" s="6">
        <v>45730</v>
      </c>
      <c r="B359" t="s">
        <v>2128</v>
      </c>
      <c r="C359" t="s">
        <v>225</v>
      </c>
      <c r="D359">
        <v>4</v>
      </c>
      <c r="E359">
        <v>1</v>
      </c>
      <c r="F359">
        <v>2</v>
      </c>
      <c r="I359" t="s">
        <v>47</v>
      </c>
    </row>
    <row r="360" spans="1:13" hidden="1" x14ac:dyDescent="0.35">
      <c r="A360" s="6">
        <v>45730</v>
      </c>
      <c r="B360" t="s">
        <v>76</v>
      </c>
      <c r="C360" t="s">
        <v>392</v>
      </c>
      <c r="D360" t="s">
        <v>392</v>
      </c>
      <c r="E360">
        <v>17</v>
      </c>
      <c r="F360">
        <v>2</v>
      </c>
      <c r="I360" t="s">
        <v>47</v>
      </c>
      <c r="M360" t="s">
        <v>47</v>
      </c>
    </row>
    <row r="361" spans="1:13" hidden="1" x14ac:dyDescent="0.35">
      <c r="A361" s="22">
        <v>45730</v>
      </c>
      <c r="B361" s="23" t="s">
        <v>3253</v>
      </c>
      <c r="C361" s="23" t="s">
        <v>2673</v>
      </c>
      <c r="D361" s="24" t="s">
        <v>2765</v>
      </c>
      <c r="E361" s="23">
        <f>59/3</f>
        <v>19.666666666666668</v>
      </c>
      <c r="F361" s="23">
        <f>7/3</f>
        <v>2.3333333333333335</v>
      </c>
      <c r="G361" s="23" t="s">
        <v>2667</v>
      </c>
      <c r="H361" s="23" t="s">
        <v>2667</v>
      </c>
      <c r="I361" s="26" t="s">
        <v>306</v>
      </c>
      <c r="J361" s="23" t="s">
        <v>2667</v>
      </c>
      <c r="K361" s="23"/>
      <c r="L361" s="23" t="s">
        <v>2667</v>
      </c>
      <c r="M361" s="23" t="s">
        <v>2667</v>
      </c>
    </row>
    <row r="362" spans="1:13" hidden="1" x14ac:dyDescent="0.35">
      <c r="A362" s="22">
        <v>45730</v>
      </c>
      <c r="B362" s="23" t="s">
        <v>3253</v>
      </c>
      <c r="C362" s="23" t="s">
        <v>2673</v>
      </c>
      <c r="D362" s="24" t="s">
        <v>2765</v>
      </c>
      <c r="E362" s="23">
        <f>59/3</f>
        <v>19.666666666666668</v>
      </c>
      <c r="F362" s="23">
        <f>7/3</f>
        <v>2.3333333333333335</v>
      </c>
      <c r="G362" s="23" t="s">
        <v>2667</v>
      </c>
      <c r="H362" s="23" t="s">
        <v>2667</v>
      </c>
      <c r="I362" s="26" t="s">
        <v>306</v>
      </c>
      <c r="J362" s="23" t="s">
        <v>2667</v>
      </c>
      <c r="K362" s="23"/>
      <c r="L362" s="23" t="s">
        <v>2667</v>
      </c>
      <c r="M362" s="23" t="s">
        <v>2667</v>
      </c>
    </row>
    <row r="363" spans="1:13" hidden="1" x14ac:dyDescent="0.35">
      <c r="A363" s="22">
        <v>45730</v>
      </c>
      <c r="B363" s="23" t="s">
        <v>3253</v>
      </c>
      <c r="C363" s="23" t="s">
        <v>2673</v>
      </c>
      <c r="D363" s="24" t="s">
        <v>2765</v>
      </c>
      <c r="E363" s="23">
        <f>59/3</f>
        <v>19.666666666666668</v>
      </c>
      <c r="F363" s="23">
        <f>7/3</f>
        <v>2.3333333333333335</v>
      </c>
      <c r="G363" s="23" t="s">
        <v>2667</v>
      </c>
      <c r="H363" s="23" t="s">
        <v>2667</v>
      </c>
      <c r="I363" s="26" t="s">
        <v>306</v>
      </c>
      <c r="J363" s="23" t="s">
        <v>2667</v>
      </c>
      <c r="K363" s="23"/>
      <c r="L363" s="23" t="s">
        <v>2667</v>
      </c>
      <c r="M363" s="23" t="s">
        <v>2667</v>
      </c>
    </row>
    <row r="364" spans="1:13" hidden="1" x14ac:dyDescent="0.35">
      <c r="A364" s="22">
        <v>45731</v>
      </c>
      <c r="B364" s="23" t="s">
        <v>837</v>
      </c>
      <c r="C364" s="23" t="s">
        <v>2673</v>
      </c>
      <c r="D364" s="24">
        <v>1</v>
      </c>
      <c r="E364" s="23">
        <v>22</v>
      </c>
      <c r="F364" s="23">
        <v>3</v>
      </c>
      <c r="G364" s="23" t="s">
        <v>2667</v>
      </c>
      <c r="H364" s="23" t="s">
        <v>2667</v>
      </c>
      <c r="I364" s="26" t="s">
        <v>306</v>
      </c>
      <c r="J364" s="23" t="s">
        <v>2675</v>
      </c>
      <c r="K364" s="23"/>
      <c r="L364" s="23" t="s">
        <v>2667</v>
      </c>
      <c r="M364" s="23" t="s">
        <v>2667</v>
      </c>
    </row>
    <row r="365" spans="1:13" hidden="1" x14ac:dyDescent="0.35">
      <c r="A365" s="22">
        <v>45731</v>
      </c>
      <c r="B365" s="23" t="s">
        <v>980</v>
      </c>
      <c r="C365" s="23" t="s">
        <v>2167</v>
      </c>
      <c r="D365" s="24" t="s">
        <v>2905</v>
      </c>
      <c r="E365" s="23">
        <v>21</v>
      </c>
      <c r="F365" s="23">
        <v>2</v>
      </c>
      <c r="G365" s="23" t="s">
        <v>2667</v>
      </c>
      <c r="H365" s="23" t="s">
        <v>2667</v>
      </c>
      <c r="I365" s="26" t="s">
        <v>306</v>
      </c>
      <c r="J365" s="23" t="s">
        <v>2667</v>
      </c>
      <c r="K365" s="23"/>
      <c r="L365" s="23" t="s">
        <v>2667</v>
      </c>
      <c r="M365" s="23" t="s">
        <v>2667</v>
      </c>
    </row>
    <row r="366" spans="1:13" hidden="1" x14ac:dyDescent="0.35">
      <c r="A366" s="22">
        <v>45732</v>
      </c>
      <c r="B366" s="23" t="s">
        <v>3220</v>
      </c>
      <c r="C366" s="23" t="s">
        <v>2670</v>
      </c>
      <c r="D366" s="24" t="s">
        <v>2788</v>
      </c>
      <c r="E366" s="23">
        <v>24</v>
      </c>
      <c r="F366" s="23">
        <v>2</v>
      </c>
      <c r="G366" s="23" t="s">
        <v>2667</v>
      </c>
      <c r="H366" s="23" t="s">
        <v>2667</v>
      </c>
      <c r="I366" s="26" t="s">
        <v>306</v>
      </c>
      <c r="J366" s="23" t="s">
        <v>2667</v>
      </c>
      <c r="K366" s="23"/>
      <c r="L366" s="23" t="s">
        <v>2667</v>
      </c>
      <c r="M366" s="23" t="s">
        <v>2667</v>
      </c>
    </row>
    <row r="367" spans="1:13" hidden="1" x14ac:dyDescent="0.35">
      <c r="A367" s="22">
        <v>45732</v>
      </c>
      <c r="B367" s="23" t="s">
        <v>3220</v>
      </c>
      <c r="C367" s="23" t="s">
        <v>2670</v>
      </c>
      <c r="D367" s="24" t="s">
        <v>2788</v>
      </c>
      <c r="E367" s="23">
        <v>24</v>
      </c>
      <c r="F367" s="23">
        <v>2</v>
      </c>
      <c r="G367" s="23" t="s">
        <v>2667</v>
      </c>
      <c r="H367" s="23"/>
      <c r="I367" s="26" t="s">
        <v>306</v>
      </c>
      <c r="J367" s="23"/>
      <c r="K367" s="23"/>
      <c r="L367" s="23"/>
      <c r="M367" s="23"/>
    </row>
    <row r="368" spans="1:13" hidden="1" x14ac:dyDescent="0.35">
      <c r="A368" s="22">
        <v>45732</v>
      </c>
      <c r="B368" s="23" t="s">
        <v>3220</v>
      </c>
      <c r="C368" s="23" t="s">
        <v>2670</v>
      </c>
      <c r="D368" s="24" t="s">
        <v>2788</v>
      </c>
      <c r="E368" s="23">
        <v>23</v>
      </c>
      <c r="F368" s="23">
        <v>2</v>
      </c>
      <c r="G368" s="23" t="s">
        <v>2667</v>
      </c>
      <c r="H368" s="23"/>
      <c r="I368" s="26" t="s">
        <v>306</v>
      </c>
      <c r="J368" s="23"/>
      <c r="K368" s="23"/>
      <c r="L368" s="23"/>
      <c r="M368" s="23"/>
    </row>
    <row r="369" spans="1:13" hidden="1" x14ac:dyDescent="0.35">
      <c r="A369" s="22">
        <v>45732</v>
      </c>
      <c r="B369" s="23" t="s">
        <v>3220</v>
      </c>
      <c r="C369" s="23" t="s">
        <v>2670</v>
      </c>
      <c r="D369" s="24" t="s">
        <v>2788</v>
      </c>
      <c r="E369" s="23">
        <v>23</v>
      </c>
      <c r="F369" s="23">
        <v>3</v>
      </c>
      <c r="G369" s="23" t="s">
        <v>2667</v>
      </c>
      <c r="H369" s="23"/>
      <c r="I369" s="26" t="s">
        <v>306</v>
      </c>
      <c r="J369" s="23"/>
      <c r="K369" s="23"/>
      <c r="L369" s="23"/>
      <c r="M369" s="23"/>
    </row>
    <row r="370" spans="1:13" hidden="1" x14ac:dyDescent="0.35">
      <c r="A370" s="22">
        <v>45732</v>
      </c>
      <c r="B370" s="23" t="s">
        <v>3220</v>
      </c>
      <c r="C370" s="23" t="s">
        <v>2670</v>
      </c>
      <c r="D370" s="24" t="s">
        <v>2788</v>
      </c>
      <c r="E370" s="23">
        <v>23</v>
      </c>
      <c r="F370" s="23">
        <v>3</v>
      </c>
      <c r="G370" s="23" t="s">
        <v>2667</v>
      </c>
      <c r="H370" s="23"/>
      <c r="I370" s="26" t="s">
        <v>306</v>
      </c>
      <c r="J370" s="23"/>
      <c r="K370" s="23"/>
      <c r="L370" s="23"/>
      <c r="M370" s="23"/>
    </row>
    <row r="371" spans="1:13" hidden="1" x14ac:dyDescent="0.35">
      <c r="A371" s="6">
        <v>45733</v>
      </c>
      <c r="B371" t="s">
        <v>592</v>
      </c>
      <c r="C371" t="s">
        <v>1247</v>
      </c>
      <c r="D371" t="s">
        <v>1247</v>
      </c>
      <c r="E371">
        <v>9</v>
      </c>
      <c r="F371">
        <v>4</v>
      </c>
      <c r="G371" t="s">
        <v>146</v>
      </c>
      <c r="K371" t="s">
        <v>47</v>
      </c>
      <c r="L371" t="s">
        <v>47</v>
      </c>
      <c r="M371" t="s">
        <v>47</v>
      </c>
    </row>
    <row r="372" spans="1:13" hidden="1" x14ac:dyDescent="0.35">
      <c r="A372" s="6">
        <v>45733</v>
      </c>
      <c r="B372" t="s">
        <v>1591</v>
      </c>
      <c r="C372" t="s">
        <v>53</v>
      </c>
      <c r="D372">
        <v>5</v>
      </c>
      <c r="E372">
        <v>17</v>
      </c>
      <c r="F372">
        <v>3</v>
      </c>
      <c r="I372" t="s">
        <v>47</v>
      </c>
    </row>
    <row r="373" spans="1:13" hidden="1" x14ac:dyDescent="0.35">
      <c r="A373" s="6">
        <v>45733</v>
      </c>
      <c r="B373" t="s">
        <v>2148</v>
      </c>
      <c r="C373" t="s">
        <v>2223</v>
      </c>
      <c r="D373" t="s">
        <v>2223</v>
      </c>
      <c r="E373">
        <v>27</v>
      </c>
      <c r="F373">
        <v>1</v>
      </c>
      <c r="I373" t="s">
        <v>47</v>
      </c>
      <c r="M373" t="s">
        <v>47</v>
      </c>
    </row>
    <row r="374" spans="1:13" hidden="1" x14ac:dyDescent="0.35">
      <c r="A374" s="6">
        <v>45733</v>
      </c>
      <c r="B374" t="s">
        <v>157</v>
      </c>
      <c r="C374" t="s">
        <v>55</v>
      </c>
      <c r="D374" t="s">
        <v>930</v>
      </c>
      <c r="E374">
        <v>25</v>
      </c>
      <c r="F374">
        <v>1</v>
      </c>
      <c r="I374" t="s">
        <v>47</v>
      </c>
      <c r="M374" t="s">
        <v>47</v>
      </c>
    </row>
    <row r="375" spans="1:13" hidden="1" x14ac:dyDescent="0.35">
      <c r="A375" s="6">
        <v>45733</v>
      </c>
      <c r="B375" t="s">
        <v>2232</v>
      </c>
      <c r="C375" t="s">
        <v>55</v>
      </c>
      <c r="D375" t="s">
        <v>930</v>
      </c>
      <c r="E375">
        <v>26</v>
      </c>
      <c r="F375">
        <v>1</v>
      </c>
      <c r="I375" t="s">
        <v>47</v>
      </c>
      <c r="J375" t="s">
        <v>705</v>
      </c>
      <c r="M375" t="s">
        <v>47</v>
      </c>
    </row>
    <row r="376" spans="1:13" hidden="1" x14ac:dyDescent="0.35">
      <c r="A376" s="6">
        <v>45733</v>
      </c>
      <c r="B376" t="s">
        <v>2233</v>
      </c>
      <c r="C376" t="s">
        <v>74</v>
      </c>
      <c r="D376" s="11" t="s">
        <v>619</v>
      </c>
      <c r="E376">
        <v>5</v>
      </c>
      <c r="F376">
        <v>1</v>
      </c>
      <c r="I376" t="s">
        <v>47</v>
      </c>
    </row>
    <row r="377" spans="1:13" hidden="1" x14ac:dyDescent="0.35">
      <c r="A377" s="6">
        <v>45733</v>
      </c>
      <c r="B377" t="s">
        <v>1375</v>
      </c>
      <c r="C377" t="s">
        <v>55</v>
      </c>
      <c r="D377" t="s">
        <v>930</v>
      </c>
      <c r="E377">
        <v>24</v>
      </c>
      <c r="F377">
        <v>3</v>
      </c>
      <c r="I377" t="s">
        <v>47</v>
      </c>
    </row>
    <row r="378" spans="1:13" hidden="1" x14ac:dyDescent="0.35">
      <c r="A378" s="22">
        <v>45733</v>
      </c>
      <c r="B378" s="23" t="s">
        <v>2813</v>
      </c>
      <c r="C378" s="23" t="s">
        <v>2670</v>
      </c>
      <c r="D378" s="24">
        <v>8</v>
      </c>
      <c r="E378" s="23">
        <v>28</v>
      </c>
      <c r="F378" s="23">
        <v>3</v>
      </c>
      <c r="G378" s="23"/>
      <c r="H378" s="23" t="s">
        <v>2667</v>
      </c>
      <c r="I378" s="26" t="s">
        <v>306</v>
      </c>
      <c r="J378" s="23"/>
      <c r="K378" s="23"/>
      <c r="L378" s="23"/>
      <c r="M378" s="23"/>
    </row>
    <row r="379" spans="1:13" hidden="1" x14ac:dyDescent="0.35">
      <c r="A379" s="22">
        <v>45733</v>
      </c>
      <c r="B379" s="23" t="s">
        <v>2813</v>
      </c>
      <c r="C379" s="23" t="s">
        <v>2670</v>
      </c>
      <c r="D379" s="24">
        <v>8</v>
      </c>
      <c r="E379" s="23">
        <v>28</v>
      </c>
      <c r="F379" s="23">
        <v>3</v>
      </c>
      <c r="G379" s="23"/>
      <c r="H379" s="23" t="s">
        <v>2667</v>
      </c>
      <c r="I379" s="26" t="s">
        <v>306</v>
      </c>
      <c r="J379" s="23"/>
      <c r="K379" s="23"/>
      <c r="L379" s="23"/>
      <c r="M379" s="23"/>
    </row>
    <row r="380" spans="1:13" hidden="1" x14ac:dyDescent="0.35">
      <c r="A380" s="22">
        <v>45733</v>
      </c>
      <c r="B380" s="23" t="s">
        <v>2813</v>
      </c>
      <c r="C380" s="23" t="s">
        <v>2670</v>
      </c>
      <c r="D380" s="24">
        <v>8</v>
      </c>
      <c r="E380" s="23">
        <v>27</v>
      </c>
      <c r="F380" s="23">
        <v>2</v>
      </c>
      <c r="G380" s="23"/>
      <c r="H380" s="23" t="s">
        <v>2667</v>
      </c>
      <c r="I380" s="26" t="s">
        <v>306</v>
      </c>
      <c r="J380" s="23" t="s">
        <v>2667</v>
      </c>
      <c r="K380" s="23"/>
      <c r="L380" s="23" t="s">
        <v>2667</v>
      </c>
      <c r="M380" s="23" t="s">
        <v>2667</v>
      </c>
    </row>
    <row r="381" spans="1:13" hidden="1" x14ac:dyDescent="0.35">
      <c r="A381" s="22">
        <v>45733</v>
      </c>
      <c r="B381" s="23" t="s">
        <v>2813</v>
      </c>
      <c r="C381" s="23" t="s">
        <v>2670</v>
      </c>
      <c r="D381" s="24">
        <v>8</v>
      </c>
      <c r="E381" s="23">
        <v>27</v>
      </c>
      <c r="F381" s="23">
        <v>3</v>
      </c>
      <c r="G381" s="23"/>
      <c r="H381" s="23" t="s">
        <v>2667</v>
      </c>
      <c r="I381" s="26" t="s">
        <v>306</v>
      </c>
      <c r="J381" s="23"/>
      <c r="K381" s="23"/>
      <c r="L381" s="23"/>
      <c r="M381" s="23"/>
    </row>
    <row r="382" spans="1:13" hidden="1" x14ac:dyDescent="0.35">
      <c r="A382" s="22">
        <v>45733</v>
      </c>
      <c r="B382" s="23" t="s">
        <v>388</v>
      </c>
      <c r="C382" s="23" t="s">
        <v>2670</v>
      </c>
      <c r="D382" s="24">
        <v>9</v>
      </c>
      <c r="E382" s="23">
        <v>24</v>
      </c>
      <c r="F382" s="23">
        <v>2</v>
      </c>
      <c r="G382" s="23" t="s">
        <v>2667</v>
      </c>
      <c r="H382" s="23" t="s">
        <v>2667</v>
      </c>
      <c r="I382" s="26" t="s">
        <v>306</v>
      </c>
      <c r="J382" s="23"/>
      <c r="K382" s="23"/>
      <c r="L382" s="23" t="s">
        <v>2667</v>
      </c>
      <c r="M382" s="23" t="s">
        <v>2667</v>
      </c>
    </row>
    <row r="383" spans="1:13" hidden="1" x14ac:dyDescent="0.35">
      <c r="A383" s="22">
        <v>45733</v>
      </c>
      <c r="B383" s="23" t="s">
        <v>2770</v>
      </c>
      <c r="C383" s="23" t="s">
        <v>1261</v>
      </c>
      <c r="D383" s="24" t="s">
        <v>1261</v>
      </c>
      <c r="E383" s="23">
        <v>10</v>
      </c>
      <c r="F383" s="23">
        <v>1</v>
      </c>
      <c r="G383" s="23"/>
      <c r="H383" s="23" t="s">
        <v>2667</v>
      </c>
      <c r="I383" s="26" t="s">
        <v>306</v>
      </c>
      <c r="J383" s="23"/>
      <c r="K383" s="23"/>
      <c r="L383" s="23" t="s">
        <v>2667</v>
      </c>
      <c r="M383" s="23" t="s">
        <v>2667</v>
      </c>
    </row>
    <row r="384" spans="1:13" hidden="1" x14ac:dyDescent="0.35">
      <c r="A384" s="6">
        <v>45734</v>
      </c>
      <c r="B384" t="s">
        <v>2183</v>
      </c>
      <c r="C384" t="s">
        <v>115</v>
      </c>
      <c r="D384">
        <v>8</v>
      </c>
      <c r="E384">
        <v>22</v>
      </c>
      <c r="F384">
        <v>2</v>
      </c>
      <c r="G384" t="s">
        <v>32</v>
      </c>
    </row>
    <row r="385" spans="1:13" hidden="1" x14ac:dyDescent="0.35">
      <c r="A385" s="6">
        <v>45734</v>
      </c>
      <c r="B385" t="s">
        <v>2237</v>
      </c>
      <c r="C385" t="s">
        <v>55</v>
      </c>
      <c r="D385" t="s">
        <v>978</v>
      </c>
      <c r="E385">
        <v>17</v>
      </c>
      <c r="F385">
        <v>2</v>
      </c>
      <c r="H385" t="s">
        <v>47</v>
      </c>
    </row>
    <row r="386" spans="1:13" hidden="1" x14ac:dyDescent="0.35">
      <c r="A386" s="6">
        <v>45734</v>
      </c>
      <c r="B386" t="s">
        <v>489</v>
      </c>
      <c r="C386" t="s">
        <v>115</v>
      </c>
      <c r="D386">
        <v>7</v>
      </c>
      <c r="E386">
        <v>25</v>
      </c>
      <c r="F386">
        <v>2</v>
      </c>
      <c r="I386" t="s">
        <v>47</v>
      </c>
      <c r="M386" t="s">
        <v>47</v>
      </c>
    </row>
    <row r="387" spans="1:13" hidden="1" x14ac:dyDescent="0.35">
      <c r="A387" s="6">
        <v>45734</v>
      </c>
      <c r="B387" t="s">
        <v>2238</v>
      </c>
      <c r="C387" t="s">
        <v>2137</v>
      </c>
      <c r="D387" t="s">
        <v>2141</v>
      </c>
      <c r="E387">
        <v>9</v>
      </c>
      <c r="F387">
        <v>2</v>
      </c>
      <c r="I387" t="s">
        <v>47</v>
      </c>
    </row>
    <row r="388" spans="1:13" hidden="1" x14ac:dyDescent="0.35">
      <c r="A388" s="6">
        <v>45734</v>
      </c>
      <c r="B388" t="s">
        <v>2237</v>
      </c>
      <c r="C388" t="s">
        <v>55</v>
      </c>
      <c r="D388" t="s">
        <v>978</v>
      </c>
      <c r="E388">
        <v>20</v>
      </c>
      <c r="F388">
        <v>2</v>
      </c>
      <c r="I388" t="s">
        <v>47</v>
      </c>
    </row>
    <row r="389" spans="1:13" hidden="1" x14ac:dyDescent="0.35">
      <c r="A389" s="6">
        <v>45734</v>
      </c>
      <c r="B389" t="s">
        <v>2239</v>
      </c>
      <c r="C389" t="s">
        <v>74</v>
      </c>
      <c r="D389">
        <v>10</v>
      </c>
      <c r="E389">
        <v>29</v>
      </c>
      <c r="F389">
        <v>2</v>
      </c>
      <c r="I389" t="s">
        <v>47</v>
      </c>
    </row>
    <row r="390" spans="1:13" hidden="1" x14ac:dyDescent="0.35">
      <c r="A390" s="22">
        <v>45734</v>
      </c>
      <c r="B390" s="23" t="s">
        <v>1911</v>
      </c>
      <c r="C390" s="23" t="s">
        <v>2670</v>
      </c>
      <c r="D390" s="24" t="s">
        <v>2685</v>
      </c>
      <c r="E390" s="23">
        <v>10</v>
      </c>
      <c r="F390" s="23">
        <v>5</v>
      </c>
      <c r="G390" s="23" t="s">
        <v>2667</v>
      </c>
      <c r="H390" s="23" t="s">
        <v>2667</v>
      </c>
      <c r="I390" s="26" t="s">
        <v>306</v>
      </c>
      <c r="J390" s="23"/>
      <c r="K390" s="23"/>
      <c r="L390" s="23" t="s">
        <v>2667</v>
      </c>
      <c r="M390" s="23" t="s">
        <v>2667</v>
      </c>
    </row>
    <row r="391" spans="1:13" hidden="1" x14ac:dyDescent="0.35">
      <c r="A391" s="6">
        <v>45735</v>
      </c>
      <c r="B391" t="s">
        <v>125</v>
      </c>
      <c r="C391" s="23" t="s">
        <v>158</v>
      </c>
      <c r="D391" t="s">
        <v>158</v>
      </c>
      <c r="E391">
        <v>9</v>
      </c>
      <c r="F391">
        <v>3</v>
      </c>
      <c r="I391" t="s">
        <v>47</v>
      </c>
      <c r="M391" t="s">
        <v>47</v>
      </c>
    </row>
    <row r="392" spans="1:13" hidden="1" x14ac:dyDescent="0.35">
      <c r="A392" s="6">
        <v>45735</v>
      </c>
      <c r="B392" t="s">
        <v>1783</v>
      </c>
      <c r="C392" t="s">
        <v>55</v>
      </c>
      <c r="D392" t="s">
        <v>1365</v>
      </c>
      <c r="E392">
        <v>14</v>
      </c>
      <c r="F392">
        <v>2</v>
      </c>
      <c r="I392" t="s">
        <v>47</v>
      </c>
    </row>
    <row r="393" spans="1:13" hidden="1" x14ac:dyDescent="0.35">
      <c r="A393" s="6">
        <v>45735</v>
      </c>
      <c r="B393" t="s">
        <v>1564</v>
      </c>
      <c r="C393" t="s">
        <v>53</v>
      </c>
      <c r="D393">
        <v>6</v>
      </c>
      <c r="E393">
        <v>6</v>
      </c>
      <c r="F393">
        <v>2</v>
      </c>
      <c r="I393" t="s">
        <v>47</v>
      </c>
      <c r="M393" t="s">
        <v>47</v>
      </c>
    </row>
    <row r="394" spans="1:13" hidden="1" x14ac:dyDescent="0.35">
      <c r="A394" s="6">
        <v>45735</v>
      </c>
      <c r="B394" t="s">
        <v>1466</v>
      </c>
      <c r="C394" t="s">
        <v>55</v>
      </c>
      <c r="D394" t="s">
        <v>930</v>
      </c>
      <c r="E394">
        <v>26</v>
      </c>
      <c r="F394">
        <v>1</v>
      </c>
      <c r="I394" t="s">
        <v>47</v>
      </c>
      <c r="M394" t="s">
        <v>47</v>
      </c>
    </row>
    <row r="395" spans="1:13" hidden="1" x14ac:dyDescent="0.35">
      <c r="A395" s="6">
        <v>45735</v>
      </c>
      <c r="B395" t="s">
        <v>1367</v>
      </c>
      <c r="C395" t="s">
        <v>55</v>
      </c>
      <c r="D395" t="s">
        <v>1412</v>
      </c>
      <c r="E395">
        <v>16</v>
      </c>
      <c r="F395">
        <v>2</v>
      </c>
      <c r="H395" t="s">
        <v>47</v>
      </c>
    </row>
    <row r="396" spans="1:13" hidden="1" x14ac:dyDescent="0.35">
      <c r="A396" s="6">
        <v>45736</v>
      </c>
      <c r="B396" t="s">
        <v>238</v>
      </c>
      <c r="C396" t="s">
        <v>53</v>
      </c>
      <c r="D396">
        <v>6</v>
      </c>
      <c r="E396">
        <v>24</v>
      </c>
      <c r="F396">
        <v>2</v>
      </c>
      <c r="G396" t="s">
        <v>98</v>
      </c>
      <c r="L396" t="s">
        <v>47</v>
      </c>
      <c r="M396" t="s">
        <v>47</v>
      </c>
    </row>
    <row r="397" spans="1:13" hidden="1" x14ac:dyDescent="0.35">
      <c r="A397" s="6">
        <v>45736</v>
      </c>
      <c r="B397" t="s">
        <v>355</v>
      </c>
      <c r="C397" t="s">
        <v>53</v>
      </c>
      <c r="D397">
        <v>6</v>
      </c>
      <c r="E397">
        <v>28</v>
      </c>
      <c r="F397">
        <v>2</v>
      </c>
      <c r="G397" t="s">
        <v>35</v>
      </c>
    </row>
    <row r="398" spans="1:13" hidden="1" x14ac:dyDescent="0.35">
      <c r="A398" s="6">
        <v>45736</v>
      </c>
      <c r="B398" t="s">
        <v>2267</v>
      </c>
      <c r="C398" t="s">
        <v>55</v>
      </c>
      <c r="D398" t="s">
        <v>62</v>
      </c>
      <c r="E398">
        <v>17</v>
      </c>
      <c r="F398">
        <v>2</v>
      </c>
      <c r="I398" t="s">
        <v>47</v>
      </c>
      <c r="M398" t="s">
        <v>47</v>
      </c>
    </row>
    <row r="399" spans="1:13" hidden="1" x14ac:dyDescent="0.35">
      <c r="A399" s="6">
        <v>45736</v>
      </c>
      <c r="B399" t="s">
        <v>2232</v>
      </c>
      <c r="C399" t="s">
        <v>55</v>
      </c>
      <c r="D399" t="s">
        <v>930</v>
      </c>
      <c r="E399">
        <v>21</v>
      </c>
      <c r="F399">
        <v>1</v>
      </c>
      <c r="I399" t="s">
        <v>47</v>
      </c>
      <c r="M399" t="s">
        <v>47</v>
      </c>
    </row>
    <row r="400" spans="1:13" hidden="1" x14ac:dyDescent="0.35">
      <c r="A400" s="6">
        <v>45736</v>
      </c>
      <c r="B400" t="s">
        <v>2268</v>
      </c>
      <c r="C400" t="s">
        <v>64</v>
      </c>
      <c r="D400" t="s">
        <v>585</v>
      </c>
      <c r="E400">
        <v>14</v>
      </c>
      <c r="F400">
        <v>2</v>
      </c>
      <c r="I400" t="s">
        <v>47</v>
      </c>
      <c r="M400" t="s">
        <v>47</v>
      </c>
    </row>
    <row r="401" spans="1:13" hidden="1" x14ac:dyDescent="0.35">
      <c r="A401" s="6">
        <v>45736</v>
      </c>
      <c r="B401" t="s">
        <v>2269</v>
      </c>
      <c r="C401" t="s">
        <v>74</v>
      </c>
      <c r="D401" t="s">
        <v>129</v>
      </c>
      <c r="E401">
        <v>20</v>
      </c>
      <c r="F401">
        <v>2</v>
      </c>
      <c r="I401" t="s">
        <v>47</v>
      </c>
    </row>
    <row r="402" spans="1:13" hidden="1" x14ac:dyDescent="0.35">
      <c r="A402" s="6">
        <v>45736</v>
      </c>
      <c r="B402" t="s">
        <v>2269</v>
      </c>
      <c r="C402" t="s">
        <v>74</v>
      </c>
      <c r="D402" t="s">
        <v>129</v>
      </c>
      <c r="E402">
        <v>20</v>
      </c>
      <c r="F402">
        <v>2</v>
      </c>
      <c r="I402" t="s">
        <v>47</v>
      </c>
    </row>
    <row r="403" spans="1:13" hidden="1" x14ac:dyDescent="0.35">
      <c r="A403" s="6">
        <v>45736</v>
      </c>
      <c r="B403" t="s">
        <v>2269</v>
      </c>
      <c r="C403" t="s">
        <v>74</v>
      </c>
      <c r="D403" t="s">
        <v>129</v>
      </c>
      <c r="E403">
        <v>20</v>
      </c>
      <c r="F403">
        <v>2</v>
      </c>
      <c r="I403" t="s">
        <v>47</v>
      </c>
    </row>
    <row r="404" spans="1:13" hidden="1" x14ac:dyDescent="0.35">
      <c r="A404" s="6">
        <v>45736</v>
      </c>
      <c r="B404" t="s">
        <v>2269</v>
      </c>
      <c r="C404" t="s">
        <v>74</v>
      </c>
      <c r="D404" t="s">
        <v>129</v>
      </c>
      <c r="E404">
        <v>20</v>
      </c>
      <c r="F404">
        <v>2</v>
      </c>
      <c r="I404" t="s">
        <v>47</v>
      </c>
    </row>
    <row r="405" spans="1:13" hidden="1" x14ac:dyDescent="0.35">
      <c r="A405" s="6">
        <v>45736</v>
      </c>
      <c r="B405" t="s">
        <v>2270</v>
      </c>
      <c r="C405" t="s">
        <v>2141</v>
      </c>
      <c r="D405" t="s">
        <v>2141</v>
      </c>
      <c r="E405">
        <v>22</v>
      </c>
      <c r="F405">
        <v>2</v>
      </c>
      <c r="I405" t="s">
        <v>47</v>
      </c>
    </row>
    <row r="406" spans="1:13" hidden="1" x14ac:dyDescent="0.35">
      <c r="A406" s="6">
        <v>45736</v>
      </c>
      <c r="B406" t="s">
        <v>2271</v>
      </c>
      <c r="C406" t="s">
        <v>2141</v>
      </c>
      <c r="D406" t="s">
        <v>2141</v>
      </c>
      <c r="E406">
        <v>15</v>
      </c>
      <c r="F406">
        <v>3</v>
      </c>
      <c r="I406" t="s">
        <v>47</v>
      </c>
    </row>
    <row r="407" spans="1:13" hidden="1" x14ac:dyDescent="0.35">
      <c r="A407" s="6">
        <v>45736</v>
      </c>
      <c r="B407" t="s">
        <v>1762</v>
      </c>
      <c r="C407" t="s">
        <v>55</v>
      </c>
      <c r="D407" t="s">
        <v>2167</v>
      </c>
      <c r="E407">
        <v>22</v>
      </c>
      <c r="F407">
        <v>3</v>
      </c>
      <c r="I407" t="s">
        <v>47</v>
      </c>
    </row>
    <row r="408" spans="1:13" hidden="1" x14ac:dyDescent="0.35">
      <c r="A408" s="6">
        <v>45736</v>
      </c>
      <c r="B408" t="s">
        <v>2232</v>
      </c>
      <c r="C408" t="s">
        <v>55</v>
      </c>
      <c r="D408" t="s">
        <v>930</v>
      </c>
      <c r="E408">
        <v>23</v>
      </c>
      <c r="F408">
        <v>1</v>
      </c>
      <c r="I408" t="s">
        <v>47</v>
      </c>
      <c r="M408" t="s">
        <v>47</v>
      </c>
    </row>
    <row r="409" spans="1:13" hidden="1" x14ac:dyDescent="0.35">
      <c r="A409" s="6">
        <v>45737</v>
      </c>
      <c r="B409" t="s">
        <v>157</v>
      </c>
      <c r="C409" t="s">
        <v>55</v>
      </c>
      <c r="D409" t="s">
        <v>930</v>
      </c>
      <c r="E409">
        <v>27</v>
      </c>
      <c r="F409">
        <v>1</v>
      </c>
      <c r="I409" t="s">
        <v>47</v>
      </c>
      <c r="M409" t="s">
        <v>47</v>
      </c>
    </row>
    <row r="410" spans="1:13" hidden="1" x14ac:dyDescent="0.35">
      <c r="A410" s="6">
        <v>45737</v>
      </c>
      <c r="B410" t="s">
        <v>1304</v>
      </c>
      <c r="C410" t="s">
        <v>115</v>
      </c>
      <c r="D410">
        <v>9</v>
      </c>
      <c r="E410">
        <v>27</v>
      </c>
      <c r="F410">
        <v>3</v>
      </c>
      <c r="I410" t="s">
        <v>47</v>
      </c>
    </row>
    <row r="411" spans="1:13" hidden="1" x14ac:dyDescent="0.35">
      <c r="A411" s="6">
        <v>45737</v>
      </c>
      <c r="B411" t="s">
        <v>2266</v>
      </c>
      <c r="C411" t="s">
        <v>1247</v>
      </c>
      <c r="D411" t="s">
        <v>1247</v>
      </c>
      <c r="E411">
        <v>7</v>
      </c>
      <c r="F411">
        <v>2</v>
      </c>
      <c r="I411" t="s">
        <v>47</v>
      </c>
    </row>
    <row r="412" spans="1:13" hidden="1" x14ac:dyDescent="0.35">
      <c r="A412" s="6">
        <v>45737</v>
      </c>
      <c r="B412" t="s">
        <v>2176</v>
      </c>
      <c r="C412" t="s">
        <v>115</v>
      </c>
      <c r="D412">
        <v>8</v>
      </c>
      <c r="E412">
        <v>20</v>
      </c>
      <c r="F412">
        <v>2</v>
      </c>
      <c r="I412" t="s">
        <v>47</v>
      </c>
    </row>
    <row r="413" spans="1:13" hidden="1" x14ac:dyDescent="0.35">
      <c r="A413" s="6">
        <v>45737</v>
      </c>
      <c r="B413" t="s">
        <v>1041</v>
      </c>
      <c r="C413" t="s">
        <v>115</v>
      </c>
      <c r="D413">
        <v>7</v>
      </c>
      <c r="E413">
        <v>19</v>
      </c>
      <c r="F413">
        <v>2</v>
      </c>
      <c r="I413" t="s">
        <v>47</v>
      </c>
    </row>
    <row r="414" spans="1:13" hidden="1" x14ac:dyDescent="0.35">
      <c r="A414" s="6">
        <v>45737</v>
      </c>
      <c r="B414" t="s">
        <v>1041</v>
      </c>
      <c r="C414" t="s">
        <v>115</v>
      </c>
      <c r="D414">
        <v>7</v>
      </c>
      <c r="E414">
        <v>19</v>
      </c>
      <c r="F414">
        <v>2</v>
      </c>
      <c r="I414" t="s">
        <v>47</v>
      </c>
    </row>
    <row r="415" spans="1:13" hidden="1" x14ac:dyDescent="0.35">
      <c r="A415" s="6">
        <v>45737</v>
      </c>
      <c r="B415" t="s">
        <v>1041</v>
      </c>
      <c r="C415" t="s">
        <v>115</v>
      </c>
      <c r="D415">
        <v>7</v>
      </c>
      <c r="E415">
        <v>19</v>
      </c>
      <c r="F415">
        <v>2</v>
      </c>
      <c r="I415" t="s">
        <v>47</v>
      </c>
    </row>
    <row r="416" spans="1:13" hidden="1" x14ac:dyDescent="0.35">
      <c r="A416" s="6">
        <v>45738</v>
      </c>
      <c r="B416" t="s">
        <v>3234</v>
      </c>
      <c r="C416" t="s">
        <v>2670</v>
      </c>
      <c r="D416" s="20">
        <v>7</v>
      </c>
      <c r="E416">
        <v>2</v>
      </c>
      <c r="F416">
        <v>1</v>
      </c>
      <c r="G416" t="s">
        <v>2667</v>
      </c>
      <c r="H416" t="s">
        <v>2667</v>
      </c>
      <c r="I416" s="26" t="s">
        <v>306</v>
      </c>
      <c r="L416" t="s">
        <v>2667</v>
      </c>
      <c r="M416" t="s">
        <v>2667</v>
      </c>
    </row>
    <row r="417" spans="1:13" hidden="1" x14ac:dyDescent="0.35">
      <c r="A417" s="6">
        <v>45740</v>
      </c>
      <c r="B417" t="s">
        <v>592</v>
      </c>
      <c r="C417" t="s">
        <v>53</v>
      </c>
      <c r="D417">
        <v>4</v>
      </c>
      <c r="E417">
        <v>16</v>
      </c>
      <c r="F417">
        <v>1</v>
      </c>
      <c r="G417" t="s">
        <v>35</v>
      </c>
      <c r="L417" t="s">
        <v>47</v>
      </c>
      <c r="M417" t="s">
        <v>47</v>
      </c>
    </row>
    <row r="418" spans="1:13" hidden="1" x14ac:dyDescent="0.35">
      <c r="A418" s="6">
        <v>45740</v>
      </c>
      <c r="B418" t="s">
        <v>592</v>
      </c>
      <c r="C418" t="s">
        <v>53</v>
      </c>
      <c r="D418">
        <v>4</v>
      </c>
      <c r="E418">
        <v>16</v>
      </c>
      <c r="F418">
        <v>1</v>
      </c>
      <c r="G418" t="s">
        <v>35</v>
      </c>
      <c r="L418" t="s">
        <v>47</v>
      </c>
      <c r="M418" t="s">
        <v>47</v>
      </c>
    </row>
    <row r="419" spans="1:13" hidden="1" x14ac:dyDescent="0.35">
      <c r="A419" s="6">
        <v>45740</v>
      </c>
      <c r="B419" t="s">
        <v>1553</v>
      </c>
      <c r="C419" t="s">
        <v>115</v>
      </c>
      <c r="D419">
        <v>7</v>
      </c>
      <c r="E419">
        <v>24</v>
      </c>
      <c r="F419">
        <v>2</v>
      </c>
      <c r="G419" t="s">
        <v>2182</v>
      </c>
      <c r="L419" t="s">
        <v>47</v>
      </c>
      <c r="M419" t="s">
        <v>47</v>
      </c>
    </row>
    <row r="420" spans="1:13" hidden="1" x14ac:dyDescent="0.35">
      <c r="A420" s="6">
        <v>45740</v>
      </c>
      <c r="B420" t="s">
        <v>1218</v>
      </c>
      <c r="C420" t="s">
        <v>115</v>
      </c>
      <c r="D420">
        <v>9</v>
      </c>
      <c r="E420">
        <v>25</v>
      </c>
      <c r="F420">
        <v>2</v>
      </c>
      <c r="G420" t="s">
        <v>1401</v>
      </c>
    </row>
    <row r="421" spans="1:13" hidden="1" x14ac:dyDescent="0.35">
      <c r="A421" s="6">
        <v>45740</v>
      </c>
      <c r="B421" t="s">
        <v>1241</v>
      </c>
      <c r="C421" t="s">
        <v>55</v>
      </c>
      <c r="D421" t="s">
        <v>978</v>
      </c>
      <c r="E421">
        <v>25</v>
      </c>
      <c r="F421">
        <v>1</v>
      </c>
      <c r="H421" t="s">
        <v>47</v>
      </c>
      <c r="M421" t="s">
        <v>47</v>
      </c>
    </row>
    <row r="422" spans="1:13" hidden="1" x14ac:dyDescent="0.35">
      <c r="A422" s="6">
        <v>45740</v>
      </c>
      <c r="B422" t="s">
        <v>1218</v>
      </c>
      <c r="C422" t="s">
        <v>115</v>
      </c>
      <c r="D422">
        <v>9</v>
      </c>
      <c r="E422">
        <v>23</v>
      </c>
      <c r="F422">
        <v>1</v>
      </c>
      <c r="I422" t="s">
        <v>47</v>
      </c>
    </row>
    <row r="423" spans="1:13" hidden="1" x14ac:dyDescent="0.35">
      <c r="A423" s="6">
        <v>45740</v>
      </c>
      <c r="B423" t="s">
        <v>357</v>
      </c>
      <c r="C423" t="s">
        <v>55</v>
      </c>
      <c r="D423" t="s">
        <v>1365</v>
      </c>
      <c r="E423">
        <v>20</v>
      </c>
      <c r="F423">
        <v>2</v>
      </c>
      <c r="I423" t="s">
        <v>47</v>
      </c>
      <c r="J423" t="s">
        <v>705</v>
      </c>
      <c r="M423" t="s">
        <v>47</v>
      </c>
    </row>
    <row r="424" spans="1:13" hidden="1" x14ac:dyDescent="0.35">
      <c r="A424" s="6">
        <v>45740</v>
      </c>
      <c r="B424" t="s">
        <v>357</v>
      </c>
      <c r="C424" t="s">
        <v>55</v>
      </c>
      <c r="D424" t="s">
        <v>1365</v>
      </c>
      <c r="E424">
        <v>20</v>
      </c>
      <c r="F424">
        <v>2</v>
      </c>
      <c r="I424" t="s">
        <v>47</v>
      </c>
      <c r="J424" t="s">
        <v>705</v>
      </c>
      <c r="M424" t="s">
        <v>47</v>
      </c>
    </row>
    <row r="425" spans="1:13" hidden="1" x14ac:dyDescent="0.35">
      <c r="A425" s="6">
        <v>45741</v>
      </c>
      <c r="B425" t="s">
        <v>459</v>
      </c>
      <c r="C425" t="s">
        <v>53</v>
      </c>
      <c r="D425">
        <v>6</v>
      </c>
      <c r="E425">
        <v>22</v>
      </c>
      <c r="F425">
        <v>2</v>
      </c>
      <c r="I425" t="s">
        <v>47</v>
      </c>
      <c r="M425" t="s">
        <v>47</v>
      </c>
    </row>
    <row r="426" spans="1:13" hidden="1" x14ac:dyDescent="0.35">
      <c r="A426" s="6">
        <v>45741</v>
      </c>
      <c r="B426" t="s">
        <v>51</v>
      </c>
      <c r="C426" t="s">
        <v>53</v>
      </c>
      <c r="E426">
        <v>22</v>
      </c>
      <c r="F426">
        <v>1</v>
      </c>
      <c r="H426" t="s">
        <v>47</v>
      </c>
    </row>
    <row r="427" spans="1:13" hidden="1" x14ac:dyDescent="0.35">
      <c r="A427" s="6">
        <v>45741</v>
      </c>
      <c r="B427" t="s">
        <v>2273</v>
      </c>
      <c r="C427" t="s">
        <v>2141</v>
      </c>
      <c r="D427" t="s">
        <v>2141</v>
      </c>
      <c r="E427">
        <v>16</v>
      </c>
      <c r="F427">
        <v>5</v>
      </c>
      <c r="I427" t="s">
        <v>47</v>
      </c>
    </row>
    <row r="428" spans="1:13" hidden="1" x14ac:dyDescent="0.35">
      <c r="A428" s="6">
        <v>45741</v>
      </c>
      <c r="B428" t="s">
        <v>1521</v>
      </c>
      <c r="C428" t="s">
        <v>55</v>
      </c>
      <c r="D428" t="s">
        <v>2167</v>
      </c>
      <c r="E428">
        <v>11</v>
      </c>
      <c r="F428">
        <v>1</v>
      </c>
      <c r="I428" t="s">
        <v>47</v>
      </c>
      <c r="M428" t="s">
        <v>47</v>
      </c>
    </row>
    <row r="429" spans="1:13" hidden="1" x14ac:dyDescent="0.35">
      <c r="A429" s="6">
        <v>45741</v>
      </c>
      <c r="B429" t="s">
        <v>357</v>
      </c>
      <c r="C429" t="s">
        <v>55</v>
      </c>
      <c r="D429" t="s">
        <v>2167</v>
      </c>
      <c r="E429">
        <v>17</v>
      </c>
      <c r="F429">
        <v>3</v>
      </c>
      <c r="I429" t="s">
        <v>47</v>
      </c>
      <c r="M429" t="s">
        <v>47</v>
      </c>
    </row>
    <row r="430" spans="1:13" hidden="1" x14ac:dyDescent="0.35">
      <c r="A430" s="6">
        <v>45741</v>
      </c>
      <c r="B430" t="s">
        <v>2274</v>
      </c>
      <c r="C430" t="s">
        <v>55</v>
      </c>
      <c r="D430" t="s">
        <v>2335</v>
      </c>
      <c r="E430">
        <v>19</v>
      </c>
      <c r="F430">
        <v>4</v>
      </c>
      <c r="I430" t="s">
        <v>47</v>
      </c>
    </row>
    <row r="431" spans="1:13" hidden="1" x14ac:dyDescent="0.35">
      <c r="A431" s="6">
        <v>45741</v>
      </c>
      <c r="B431" t="s">
        <v>2274</v>
      </c>
      <c r="C431" t="s">
        <v>55</v>
      </c>
      <c r="D431" t="s">
        <v>2335</v>
      </c>
      <c r="E431">
        <v>19</v>
      </c>
      <c r="F431">
        <v>4</v>
      </c>
      <c r="I431" t="s">
        <v>47</v>
      </c>
    </row>
    <row r="432" spans="1:13" hidden="1" x14ac:dyDescent="0.35">
      <c r="A432" s="6">
        <v>45741</v>
      </c>
      <c r="B432" t="s">
        <v>2148</v>
      </c>
      <c r="C432" t="s">
        <v>2223</v>
      </c>
      <c r="D432" t="s">
        <v>2223</v>
      </c>
      <c r="E432">
        <v>23</v>
      </c>
      <c r="F432">
        <v>1</v>
      </c>
      <c r="I432" t="s">
        <v>47</v>
      </c>
      <c r="M432" t="s">
        <v>47</v>
      </c>
    </row>
    <row r="433" spans="1:13" hidden="1" x14ac:dyDescent="0.35">
      <c r="A433" s="6">
        <v>45741</v>
      </c>
      <c r="B433" t="s">
        <v>785</v>
      </c>
      <c r="C433" t="s">
        <v>115</v>
      </c>
      <c r="D433" t="s">
        <v>242</v>
      </c>
      <c r="E433">
        <v>15</v>
      </c>
      <c r="F433">
        <v>2</v>
      </c>
      <c r="I433" t="s">
        <v>47</v>
      </c>
    </row>
    <row r="434" spans="1:13" hidden="1" x14ac:dyDescent="0.35">
      <c r="A434" s="6">
        <v>45741</v>
      </c>
      <c r="B434" t="s">
        <v>785</v>
      </c>
      <c r="C434" t="s">
        <v>115</v>
      </c>
      <c r="D434" t="s">
        <v>242</v>
      </c>
      <c r="E434">
        <v>15</v>
      </c>
      <c r="F434">
        <v>2</v>
      </c>
      <c r="I434" t="s">
        <v>47</v>
      </c>
    </row>
    <row r="435" spans="1:13" hidden="1" x14ac:dyDescent="0.35">
      <c r="A435" s="6">
        <v>45741</v>
      </c>
      <c r="B435" t="s">
        <v>2184</v>
      </c>
      <c r="C435" t="s">
        <v>53</v>
      </c>
      <c r="E435">
        <v>16</v>
      </c>
      <c r="F435">
        <v>1</v>
      </c>
      <c r="I435" t="s">
        <v>47</v>
      </c>
    </row>
    <row r="436" spans="1:13" hidden="1" x14ac:dyDescent="0.35">
      <c r="A436" s="6">
        <v>45741</v>
      </c>
      <c r="B436" t="s">
        <v>1046</v>
      </c>
      <c r="C436" t="s">
        <v>115</v>
      </c>
      <c r="D436">
        <v>9</v>
      </c>
      <c r="E436">
        <v>25</v>
      </c>
      <c r="F436">
        <v>2</v>
      </c>
      <c r="I436" t="s">
        <v>47</v>
      </c>
    </row>
    <row r="437" spans="1:13" hidden="1" x14ac:dyDescent="0.35">
      <c r="A437" s="6">
        <v>45741</v>
      </c>
      <c r="B437" t="s">
        <v>1046</v>
      </c>
      <c r="C437" t="s">
        <v>115</v>
      </c>
      <c r="D437">
        <v>9</v>
      </c>
      <c r="E437">
        <v>25</v>
      </c>
      <c r="F437">
        <v>2</v>
      </c>
      <c r="I437" t="s">
        <v>47</v>
      </c>
    </row>
    <row r="438" spans="1:13" hidden="1" x14ac:dyDescent="0.35">
      <c r="A438" s="6">
        <v>45741</v>
      </c>
      <c r="B438" t="s">
        <v>1046</v>
      </c>
      <c r="C438" t="s">
        <v>115</v>
      </c>
      <c r="D438">
        <v>9</v>
      </c>
      <c r="E438">
        <v>25</v>
      </c>
      <c r="F438">
        <v>2</v>
      </c>
      <c r="I438" t="s">
        <v>47</v>
      </c>
    </row>
    <row r="439" spans="1:13" hidden="1" x14ac:dyDescent="0.35">
      <c r="A439" s="6">
        <v>45741</v>
      </c>
      <c r="B439" t="s">
        <v>459</v>
      </c>
      <c r="C439" t="s">
        <v>53</v>
      </c>
      <c r="D439">
        <v>6</v>
      </c>
      <c r="E439">
        <v>21</v>
      </c>
      <c r="F439">
        <v>1</v>
      </c>
      <c r="I439" t="s">
        <v>47</v>
      </c>
      <c r="J439" t="s">
        <v>705</v>
      </c>
      <c r="M439" t="s">
        <v>47</v>
      </c>
    </row>
    <row r="440" spans="1:13" hidden="1" x14ac:dyDescent="0.35">
      <c r="A440" s="6">
        <v>45741</v>
      </c>
      <c r="B440" t="s">
        <v>459</v>
      </c>
      <c r="C440" t="s">
        <v>53</v>
      </c>
      <c r="D440">
        <v>6</v>
      </c>
      <c r="E440">
        <v>21</v>
      </c>
      <c r="F440">
        <v>1</v>
      </c>
      <c r="I440" t="s">
        <v>47</v>
      </c>
      <c r="J440" t="s">
        <v>705</v>
      </c>
      <c r="M440" t="s">
        <v>47</v>
      </c>
    </row>
    <row r="441" spans="1:13" hidden="1" x14ac:dyDescent="0.35">
      <c r="A441" s="6">
        <v>45741</v>
      </c>
      <c r="B441" t="s">
        <v>1090</v>
      </c>
      <c r="C441" t="s">
        <v>115</v>
      </c>
      <c r="D441" t="s">
        <v>2275</v>
      </c>
      <c r="E441">
        <v>17</v>
      </c>
      <c r="F441">
        <v>5</v>
      </c>
      <c r="I441" t="s">
        <v>47</v>
      </c>
    </row>
    <row r="442" spans="1:13" hidden="1" x14ac:dyDescent="0.35">
      <c r="A442" s="6">
        <v>45742</v>
      </c>
      <c r="B442" t="s">
        <v>259</v>
      </c>
      <c r="C442" t="s">
        <v>1247</v>
      </c>
      <c r="D442" t="s">
        <v>1247</v>
      </c>
      <c r="E442">
        <v>22</v>
      </c>
      <c r="F442">
        <v>1</v>
      </c>
      <c r="G442" t="s">
        <v>146</v>
      </c>
      <c r="K442" t="s">
        <v>47</v>
      </c>
      <c r="L442" t="s">
        <v>47</v>
      </c>
      <c r="M442" t="s">
        <v>47</v>
      </c>
    </row>
    <row r="443" spans="1:13" hidden="1" x14ac:dyDescent="0.35">
      <c r="A443" s="6">
        <v>45742</v>
      </c>
      <c r="B443" t="s">
        <v>138</v>
      </c>
      <c r="C443" t="s">
        <v>59</v>
      </c>
      <c r="D443">
        <v>2</v>
      </c>
      <c r="E443">
        <v>24</v>
      </c>
      <c r="F443">
        <v>2</v>
      </c>
      <c r="G443" t="s">
        <v>1400</v>
      </c>
      <c r="L443" t="s">
        <v>47</v>
      </c>
      <c r="M443" t="s">
        <v>47</v>
      </c>
    </row>
    <row r="444" spans="1:13" hidden="1" x14ac:dyDescent="0.35">
      <c r="A444" s="6">
        <v>45742</v>
      </c>
      <c r="B444" t="s">
        <v>1357</v>
      </c>
      <c r="C444" t="s">
        <v>53</v>
      </c>
      <c r="D444">
        <v>6</v>
      </c>
      <c r="E444">
        <v>24</v>
      </c>
      <c r="F444">
        <v>2</v>
      </c>
      <c r="G444" t="s">
        <v>98</v>
      </c>
    </row>
    <row r="445" spans="1:13" hidden="1" x14ac:dyDescent="0.35">
      <c r="A445" s="6">
        <v>45742</v>
      </c>
      <c r="B445" t="s">
        <v>2184</v>
      </c>
      <c r="C445" t="s">
        <v>115</v>
      </c>
      <c r="D445">
        <v>10</v>
      </c>
      <c r="E445">
        <v>19</v>
      </c>
      <c r="F445">
        <v>1</v>
      </c>
      <c r="G445" t="s">
        <v>32</v>
      </c>
    </row>
    <row r="446" spans="1:13" hidden="1" x14ac:dyDescent="0.35">
      <c r="A446" s="6">
        <v>45742</v>
      </c>
      <c r="B446" s="6" t="s">
        <v>224</v>
      </c>
      <c r="C446" t="s">
        <v>55</v>
      </c>
      <c r="D446" t="s">
        <v>2167</v>
      </c>
      <c r="E446">
        <v>21</v>
      </c>
      <c r="F446">
        <v>3</v>
      </c>
      <c r="I446" t="s">
        <v>47</v>
      </c>
    </row>
    <row r="447" spans="1:13" hidden="1" x14ac:dyDescent="0.35">
      <c r="A447" s="6">
        <v>45742</v>
      </c>
      <c r="B447" t="s">
        <v>814</v>
      </c>
      <c r="C447" t="s">
        <v>53</v>
      </c>
      <c r="D447">
        <v>6</v>
      </c>
      <c r="E447">
        <v>28</v>
      </c>
      <c r="F447">
        <v>3</v>
      </c>
      <c r="I447" t="s">
        <v>47</v>
      </c>
    </row>
    <row r="448" spans="1:13" hidden="1" x14ac:dyDescent="0.35">
      <c r="A448" s="6">
        <v>45742</v>
      </c>
      <c r="B448" t="s">
        <v>2272</v>
      </c>
      <c r="C448" t="s">
        <v>53</v>
      </c>
      <c r="D448">
        <v>4</v>
      </c>
      <c r="E448">
        <v>19</v>
      </c>
      <c r="F448">
        <v>1</v>
      </c>
      <c r="I448" t="s">
        <v>47</v>
      </c>
      <c r="M448" t="s">
        <v>47</v>
      </c>
    </row>
    <row r="449" spans="1:13" hidden="1" x14ac:dyDescent="0.35">
      <c r="A449" s="6">
        <v>45742</v>
      </c>
      <c r="B449" t="s">
        <v>2257</v>
      </c>
      <c r="C449" t="s">
        <v>149</v>
      </c>
      <c r="D449" t="s">
        <v>149</v>
      </c>
      <c r="E449">
        <v>21</v>
      </c>
      <c r="F449">
        <v>2</v>
      </c>
      <c r="I449" t="s">
        <v>47</v>
      </c>
    </row>
    <row r="450" spans="1:13" hidden="1" x14ac:dyDescent="0.35">
      <c r="A450" s="6">
        <v>45742</v>
      </c>
      <c r="B450" t="s">
        <v>343</v>
      </c>
      <c r="C450" t="s">
        <v>115</v>
      </c>
      <c r="D450">
        <v>8</v>
      </c>
      <c r="E450">
        <v>20</v>
      </c>
      <c r="F450">
        <v>3</v>
      </c>
      <c r="I450" t="s">
        <v>47</v>
      </c>
      <c r="J450" t="s">
        <v>705</v>
      </c>
    </row>
    <row r="451" spans="1:13" hidden="1" x14ac:dyDescent="0.35">
      <c r="A451" s="27">
        <v>45742</v>
      </c>
      <c r="B451" s="26" t="s">
        <v>797</v>
      </c>
      <c r="C451" s="26" t="s">
        <v>2670</v>
      </c>
      <c r="D451" s="28">
        <v>7</v>
      </c>
      <c r="E451" s="26">
        <v>20</v>
      </c>
      <c r="F451" s="26">
        <v>1</v>
      </c>
      <c r="G451" s="26" t="s">
        <v>2667</v>
      </c>
      <c r="H451" s="26" t="s">
        <v>2667</v>
      </c>
      <c r="I451" s="26" t="s">
        <v>306</v>
      </c>
      <c r="J451" s="26" t="s">
        <v>2667</v>
      </c>
      <c r="K451" s="26"/>
      <c r="L451" s="26" t="s">
        <v>2667</v>
      </c>
      <c r="M451" s="26" t="s">
        <v>2667</v>
      </c>
    </row>
    <row r="452" spans="1:13" hidden="1" x14ac:dyDescent="0.35">
      <c r="A452" s="27">
        <v>45742</v>
      </c>
      <c r="B452" s="26" t="s">
        <v>797</v>
      </c>
      <c r="C452" s="26" t="s">
        <v>2670</v>
      </c>
      <c r="D452" s="28">
        <v>7</v>
      </c>
      <c r="E452" s="26">
        <v>20</v>
      </c>
      <c r="F452" s="26">
        <v>1</v>
      </c>
      <c r="G452" s="26" t="s">
        <v>2667</v>
      </c>
      <c r="H452" s="26" t="s">
        <v>2667</v>
      </c>
      <c r="I452" s="26" t="s">
        <v>306</v>
      </c>
      <c r="J452" s="26" t="s">
        <v>2667</v>
      </c>
      <c r="K452" s="26"/>
      <c r="L452" s="26" t="s">
        <v>2667</v>
      </c>
      <c r="M452" s="26" t="s">
        <v>2667</v>
      </c>
    </row>
    <row r="453" spans="1:13" hidden="1" x14ac:dyDescent="0.35">
      <c r="A453" s="6">
        <v>45743</v>
      </c>
      <c r="B453" t="s">
        <v>797</v>
      </c>
      <c r="C453" t="s">
        <v>53</v>
      </c>
      <c r="D453">
        <v>6</v>
      </c>
      <c r="E453">
        <v>23</v>
      </c>
      <c r="F453">
        <v>2</v>
      </c>
      <c r="G453" t="s">
        <v>35</v>
      </c>
      <c r="L453" t="s">
        <v>47</v>
      </c>
      <c r="M453" t="s">
        <v>47</v>
      </c>
    </row>
    <row r="454" spans="1:13" hidden="1" x14ac:dyDescent="0.35">
      <c r="A454" s="6">
        <v>45743</v>
      </c>
      <c r="B454" t="s">
        <v>1917</v>
      </c>
      <c r="C454" t="s">
        <v>55</v>
      </c>
      <c r="D454" t="s">
        <v>2335</v>
      </c>
      <c r="E454">
        <v>26</v>
      </c>
      <c r="F454">
        <v>6</v>
      </c>
      <c r="G454" t="s">
        <v>1401</v>
      </c>
    </row>
    <row r="455" spans="1:13" hidden="1" x14ac:dyDescent="0.35">
      <c r="A455" s="6">
        <v>45743</v>
      </c>
      <c r="B455" t="s">
        <v>2160</v>
      </c>
      <c r="C455" t="s">
        <v>115</v>
      </c>
      <c r="D455">
        <v>7</v>
      </c>
      <c r="E455">
        <v>21</v>
      </c>
      <c r="F455">
        <v>2</v>
      </c>
      <c r="G455" t="s">
        <v>32</v>
      </c>
    </row>
    <row r="456" spans="1:13" hidden="1" x14ac:dyDescent="0.35">
      <c r="A456" s="6">
        <v>45743</v>
      </c>
      <c r="B456" t="s">
        <v>797</v>
      </c>
      <c r="C456" t="s">
        <v>59</v>
      </c>
      <c r="D456">
        <v>3</v>
      </c>
      <c r="E456">
        <v>24</v>
      </c>
      <c r="F456">
        <v>2</v>
      </c>
      <c r="G456" t="s">
        <v>1400</v>
      </c>
      <c r="L456" t="s">
        <v>47</v>
      </c>
      <c r="M456" t="s">
        <v>47</v>
      </c>
    </row>
    <row r="457" spans="1:13" hidden="1" x14ac:dyDescent="0.35">
      <c r="A457" s="6">
        <v>45743</v>
      </c>
      <c r="B457" t="s">
        <v>71</v>
      </c>
      <c r="C457" t="s">
        <v>2141</v>
      </c>
      <c r="D457" t="s">
        <v>2141</v>
      </c>
      <c r="E457">
        <v>6</v>
      </c>
      <c r="F457">
        <v>4</v>
      </c>
      <c r="I457" t="s">
        <v>47</v>
      </c>
    </row>
    <row r="458" spans="1:13" hidden="1" x14ac:dyDescent="0.35">
      <c r="A458" s="6">
        <v>45743</v>
      </c>
      <c r="B458" t="s">
        <v>461</v>
      </c>
      <c r="C458" t="s">
        <v>115</v>
      </c>
      <c r="D458">
        <v>9</v>
      </c>
      <c r="E458">
        <v>30</v>
      </c>
      <c r="F458">
        <v>3</v>
      </c>
      <c r="I458" t="s">
        <v>47</v>
      </c>
      <c r="M458" t="s">
        <v>47</v>
      </c>
    </row>
    <row r="459" spans="1:13" hidden="1" x14ac:dyDescent="0.35">
      <c r="A459" s="6">
        <v>45743</v>
      </c>
      <c r="B459" t="s">
        <v>2264</v>
      </c>
      <c r="C459" t="s">
        <v>74</v>
      </c>
      <c r="D459" t="s">
        <v>129</v>
      </c>
      <c r="E459">
        <v>22</v>
      </c>
      <c r="F459">
        <v>2</v>
      </c>
      <c r="I459" t="s">
        <v>47</v>
      </c>
    </row>
    <row r="460" spans="1:13" hidden="1" x14ac:dyDescent="0.35">
      <c r="A460" s="6">
        <v>45743</v>
      </c>
      <c r="B460" t="s">
        <v>2264</v>
      </c>
      <c r="C460" t="s">
        <v>74</v>
      </c>
      <c r="D460" t="s">
        <v>129</v>
      </c>
      <c r="E460">
        <v>22</v>
      </c>
      <c r="F460">
        <v>2</v>
      </c>
      <c r="I460" t="s">
        <v>47</v>
      </c>
    </row>
    <row r="461" spans="1:13" hidden="1" x14ac:dyDescent="0.35">
      <c r="A461" s="6">
        <v>45743</v>
      </c>
      <c r="B461" t="s">
        <v>2264</v>
      </c>
      <c r="C461" t="s">
        <v>74</v>
      </c>
      <c r="D461" t="s">
        <v>129</v>
      </c>
      <c r="E461">
        <v>22</v>
      </c>
      <c r="F461">
        <v>2</v>
      </c>
      <c r="I461" t="s">
        <v>47</v>
      </c>
    </row>
    <row r="462" spans="1:13" hidden="1" x14ac:dyDescent="0.35">
      <c r="A462" s="6">
        <v>45743</v>
      </c>
      <c r="B462" t="s">
        <v>2264</v>
      </c>
      <c r="C462" t="s">
        <v>74</v>
      </c>
      <c r="D462" t="s">
        <v>129</v>
      </c>
      <c r="E462">
        <v>22</v>
      </c>
      <c r="F462">
        <v>2</v>
      </c>
      <c r="I462" t="s">
        <v>47</v>
      </c>
    </row>
    <row r="463" spans="1:13" hidden="1" x14ac:dyDescent="0.35">
      <c r="A463" s="6">
        <v>45743</v>
      </c>
      <c r="B463" t="s">
        <v>2264</v>
      </c>
      <c r="C463" t="s">
        <v>74</v>
      </c>
      <c r="D463" t="s">
        <v>129</v>
      </c>
      <c r="E463">
        <v>22</v>
      </c>
      <c r="F463">
        <v>2</v>
      </c>
      <c r="I463" t="s">
        <v>47</v>
      </c>
    </row>
    <row r="464" spans="1:13" hidden="1" x14ac:dyDescent="0.35">
      <c r="A464" s="6">
        <v>45743</v>
      </c>
      <c r="B464" t="s">
        <v>1407</v>
      </c>
      <c r="C464" t="s">
        <v>2141</v>
      </c>
      <c r="D464" t="s">
        <v>2141</v>
      </c>
      <c r="E464">
        <v>21</v>
      </c>
      <c r="F464">
        <v>2</v>
      </c>
      <c r="I464" t="s">
        <v>47</v>
      </c>
    </row>
    <row r="465" spans="1:13" hidden="1" x14ac:dyDescent="0.35">
      <c r="A465" s="6">
        <v>45743</v>
      </c>
      <c r="B465" t="s">
        <v>613</v>
      </c>
      <c r="C465" t="s">
        <v>64</v>
      </c>
      <c r="D465" t="s">
        <v>585</v>
      </c>
      <c r="E465">
        <v>4</v>
      </c>
      <c r="F465">
        <v>1</v>
      </c>
      <c r="I465" t="s">
        <v>47</v>
      </c>
      <c r="M465" t="s">
        <v>47</v>
      </c>
    </row>
    <row r="466" spans="1:13" hidden="1" x14ac:dyDescent="0.35">
      <c r="A466" s="6">
        <v>45743</v>
      </c>
      <c r="B466" t="s">
        <v>2254</v>
      </c>
      <c r="C466" t="s">
        <v>149</v>
      </c>
      <c r="D466" t="s">
        <v>149</v>
      </c>
      <c r="E466">
        <v>18</v>
      </c>
      <c r="F466">
        <v>2</v>
      </c>
      <c r="I466" t="s">
        <v>47</v>
      </c>
      <c r="J466" t="s">
        <v>1396</v>
      </c>
    </row>
    <row r="467" spans="1:13" hidden="1" x14ac:dyDescent="0.35">
      <c r="A467" s="6">
        <v>45743</v>
      </c>
      <c r="B467" t="s">
        <v>2254</v>
      </c>
      <c r="C467" t="s">
        <v>149</v>
      </c>
      <c r="D467" t="s">
        <v>149</v>
      </c>
      <c r="E467">
        <v>18</v>
      </c>
      <c r="F467">
        <v>2</v>
      </c>
      <c r="I467" t="s">
        <v>47</v>
      </c>
      <c r="J467" t="s">
        <v>450</v>
      </c>
    </row>
    <row r="468" spans="1:13" hidden="1" x14ac:dyDescent="0.35">
      <c r="A468" s="6">
        <v>45743</v>
      </c>
      <c r="B468" t="s">
        <v>2248</v>
      </c>
      <c r="C468" t="s">
        <v>64</v>
      </c>
      <c r="D468" t="s">
        <v>585</v>
      </c>
      <c r="E468">
        <v>9</v>
      </c>
      <c r="F468">
        <v>3</v>
      </c>
      <c r="I468" t="s">
        <v>47</v>
      </c>
      <c r="M468" t="s">
        <v>47</v>
      </c>
    </row>
    <row r="469" spans="1:13" hidden="1" x14ac:dyDescent="0.35">
      <c r="A469" s="22">
        <v>45743</v>
      </c>
      <c r="B469" s="23" t="s">
        <v>2803</v>
      </c>
      <c r="C469" s="23" t="s">
        <v>55</v>
      </c>
      <c r="D469" s="24" t="s">
        <v>55</v>
      </c>
      <c r="E469" s="23">
        <v>14</v>
      </c>
      <c r="F469" s="23">
        <v>3</v>
      </c>
      <c r="G469" s="23" t="s">
        <v>2667</v>
      </c>
      <c r="H469" s="23" t="s">
        <v>2667</v>
      </c>
      <c r="I469" s="26" t="s">
        <v>306</v>
      </c>
      <c r="J469" s="23" t="s">
        <v>2667</v>
      </c>
      <c r="K469" s="23"/>
      <c r="L469" s="23" t="s">
        <v>306</v>
      </c>
      <c r="M469" s="23" t="s">
        <v>2667</v>
      </c>
    </row>
    <row r="470" spans="1:13" hidden="1" x14ac:dyDescent="0.35">
      <c r="A470" s="6">
        <v>45744</v>
      </c>
      <c r="B470" t="s">
        <v>1466</v>
      </c>
      <c r="C470" t="s">
        <v>55</v>
      </c>
      <c r="D470" t="s">
        <v>930</v>
      </c>
      <c r="E470">
        <v>21</v>
      </c>
      <c r="F470">
        <v>1</v>
      </c>
      <c r="I470" t="s">
        <v>47</v>
      </c>
      <c r="M470" t="s">
        <v>47</v>
      </c>
    </row>
    <row r="471" spans="1:13" hidden="1" x14ac:dyDescent="0.35">
      <c r="A471" s="6">
        <v>45744</v>
      </c>
      <c r="B471" t="s">
        <v>61</v>
      </c>
      <c r="C471" t="s">
        <v>55</v>
      </c>
      <c r="D471" t="s">
        <v>1255</v>
      </c>
      <c r="E471">
        <v>3</v>
      </c>
      <c r="F471">
        <v>2</v>
      </c>
      <c r="I471" t="s">
        <v>47</v>
      </c>
      <c r="M471" t="s">
        <v>47</v>
      </c>
    </row>
    <row r="472" spans="1:13" hidden="1" x14ac:dyDescent="0.35">
      <c r="A472" s="6">
        <v>45744</v>
      </c>
      <c r="B472" t="s">
        <v>2263</v>
      </c>
      <c r="C472" t="s">
        <v>2141</v>
      </c>
      <c r="D472" t="s">
        <v>2141</v>
      </c>
      <c r="E472">
        <v>12</v>
      </c>
      <c r="F472">
        <v>1</v>
      </c>
      <c r="I472" t="s">
        <v>47</v>
      </c>
    </row>
    <row r="473" spans="1:13" hidden="1" x14ac:dyDescent="0.35">
      <c r="A473" s="6">
        <v>45744</v>
      </c>
      <c r="B473" t="s">
        <v>374</v>
      </c>
      <c r="C473" t="s">
        <v>115</v>
      </c>
      <c r="D473">
        <v>8</v>
      </c>
      <c r="E473">
        <v>8</v>
      </c>
      <c r="F473">
        <v>4</v>
      </c>
      <c r="I473" t="s">
        <v>47</v>
      </c>
      <c r="M473" t="s">
        <v>47</v>
      </c>
    </row>
    <row r="474" spans="1:13" hidden="1" x14ac:dyDescent="0.35">
      <c r="A474" s="22">
        <v>45744</v>
      </c>
      <c r="B474" s="23" t="s">
        <v>157</v>
      </c>
      <c r="C474" s="23" t="s">
        <v>2673</v>
      </c>
      <c r="D474" s="24">
        <v>3</v>
      </c>
      <c r="E474" s="23">
        <v>27</v>
      </c>
      <c r="F474" s="23">
        <v>2</v>
      </c>
      <c r="G474" s="23" t="s">
        <v>2667</v>
      </c>
      <c r="H474" s="23" t="s">
        <v>2667</v>
      </c>
      <c r="I474" s="26" t="s">
        <v>306</v>
      </c>
      <c r="J474" s="23" t="s">
        <v>2667</v>
      </c>
      <c r="K474" s="23"/>
      <c r="L474" s="23" t="s">
        <v>2667</v>
      </c>
      <c r="M474" s="23" t="s">
        <v>306</v>
      </c>
    </row>
    <row r="475" spans="1:13" hidden="1" x14ac:dyDescent="0.35">
      <c r="A475" s="6">
        <v>45746</v>
      </c>
      <c r="B475" t="s">
        <v>1468</v>
      </c>
      <c r="C475" t="s">
        <v>115</v>
      </c>
      <c r="D475">
        <v>8</v>
      </c>
      <c r="E475">
        <v>20</v>
      </c>
      <c r="F475">
        <v>1</v>
      </c>
      <c r="I475" t="s">
        <v>47</v>
      </c>
      <c r="M475" t="s">
        <v>47</v>
      </c>
    </row>
    <row r="476" spans="1:13" hidden="1" x14ac:dyDescent="0.35">
      <c r="A476" s="22">
        <v>45746</v>
      </c>
      <c r="B476" s="23" t="s">
        <v>2720</v>
      </c>
      <c r="C476" s="23" t="s">
        <v>2670</v>
      </c>
      <c r="D476" s="24">
        <v>7</v>
      </c>
      <c r="E476" s="23">
        <v>24</v>
      </c>
      <c r="F476" s="23">
        <v>3</v>
      </c>
      <c r="G476" s="23" t="s">
        <v>2667</v>
      </c>
      <c r="H476" s="23" t="s">
        <v>2667</v>
      </c>
      <c r="I476" s="26" t="s">
        <v>306</v>
      </c>
      <c r="J476" s="23"/>
      <c r="L476" t="s">
        <v>2667</v>
      </c>
      <c r="M476" t="s">
        <v>2667</v>
      </c>
    </row>
    <row r="477" spans="1:13" hidden="1" x14ac:dyDescent="0.35">
      <c r="A477" s="6">
        <v>45746</v>
      </c>
      <c r="B477" t="s">
        <v>2988</v>
      </c>
      <c r="C477" t="s">
        <v>2667</v>
      </c>
      <c r="D477" s="20" t="s">
        <v>2667</v>
      </c>
      <c r="E477">
        <v>12</v>
      </c>
      <c r="F477">
        <v>9</v>
      </c>
      <c r="G477" t="s">
        <v>2667</v>
      </c>
      <c r="H477" t="s">
        <v>2667</v>
      </c>
      <c r="I477" s="26" t="s">
        <v>306</v>
      </c>
      <c r="L477" t="s">
        <v>2667</v>
      </c>
      <c r="M477" t="s">
        <v>2667</v>
      </c>
    </row>
    <row r="478" spans="1:13" hidden="1" x14ac:dyDescent="0.35">
      <c r="A478" s="6">
        <v>45747</v>
      </c>
      <c r="B478" t="s">
        <v>2126</v>
      </c>
      <c r="C478" t="s">
        <v>59</v>
      </c>
      <c r="D478">
        <v>0</v>
      </c>
      <c r="E478">
        <v>24</v>
      </c>
      <c r="F478">
        <v>2</v>
      </c>
      <c r="G478" t="s">
        <v>40</v>
      </c>
      <c r="L478" t="s">
        <v>47</v>
      </c>
      <c r="M478" t="s">
        <v>47</v>
      </c>
    </row>
    <row r="479" spans="1:13" hidden="1" x14ac:dyDescent="0.35">
      <c r="A479" s="6">
        <v>45747</v>
      </c>
      <c r="B479" t="s">
        <v>88</v>
      </c>
      <c r="C479" t="s">
        <v>55</v>
      </c>
      <c r="D479" t="s">
        <v>1365</v>
      </c>
      <c r="E479">
        <v>29</v>
      </c>
      <c r="F479">
        <v>2</v>
      </c>
      <c r="G479" t="s">
        <v>1401</v>
      </c>
      <c r="M479" t="s">
        <v>47</v>
      </c>
    </row>
    <row r="480" spans="1:13" hidden="1" x14ac:dyDescent="0.35">
      <c r="A480" s="6">
        <v>45747</v>
      </c>
      <c r="B480" t="s">
        <v>244</v>
      </c>
      <c r="C480" t="s">
        <v>115</v>
      </c>
      <c r="D480">
        <v>7</v>
      </c>
      <c r="E480">
        <v>24</v>
      </c>
      <c r="F480">
        <v>2</v>
      </c>
      <c r="G480" t="s">
        <v>2182</v>
      </c>
    </row>
    <row r="481" spans="1:13" hidden="1" x14ac:dyDescent="0.35">
      <c r="A481" s="6">
        <v>45747</v>
      </c>
      <c r="B481" t="s">
        <v>244</v>
      </c>
      <c r="C481" t="s">
        <v>115</v>
      </c>
      <c r="D481">
        <v>7</v>
      </c>
      <c r="E481">
        <v>16</v>
      </c>
      <c r="F481">
        <v>2</v>
      </c>
      <c r="I481" t="s">
        <v>47</v>
      </c>
    </row>
    <row r="482" spans="1:13" hidden="1" x14ac:dyDescent="0.35">
      <c r="A482" s="6">
        <v>45747</v>
      </c>
      <c r="B482" t="s">
        <v>54</v>
      </c>
      <c r="C482" t="s">
        <v>55</v>
      </c>
      <c r="D482" t="s">
        <v>2167</v>
      </c>
      <c r="E482">
        <v>24</v>
      </c>
      <c r="F482">
        <v>2</v>
      </c>
      <c r="I482" t="s">
        <v>47</v>
      </c>
      <c r="M482" t="s">
        <v>47</v>
      </c>
    </row>
    <row r="483" spans="1:13" hidden="1" x14ac:dyDescent="0.35">
      <c r="A483" s="6">
        <v>45747</v>
      </c>
      <c r="B483" t="s">
        <v>2265</v>
      </c>
      <c r="C483" t="s">
        <v>55</v>
      </c>
      <c r="D483" t="s">
        <v>1309</v>
      </c>
      <c r="E483">
        <v>18</v>
      </c>
      <c r="F483">
        <v>2</v>
      </c>
      <c r="I483" t="s">
        <v>47</v>
      </c>
    </row>
    <row r="484" spans="1:13" hidden="1" x14ac:dyDescent="0.35">
      <c r="A484" s="6">
        <v>45747</v>
      </c>
      <c r="B484" t="s">
        <v>2265</v>
      </c>
      <c r="C484" t="s">
        <v>55</v>
      </c>
      <c r="D484" t="s">
        <v>1309</v>
      </c>
      <c r="E484">
        <v>18</v>
      </c>
      <c r="F484">
        <v>2</v>
      </c>
      <c r="I484" t="s">
        <v>47</v>
      </c>
    </row>
    <row r="485" spans="1:13" hidden="1" x14ac:dyDescent="0.35">
      <c r="A485" s="6">
        <v>45747</v>
      </c>
      <c r="B485" t="s">
        <v>2193</v>
      </c>
      <c r="C485" t="s">
        <v>59</v>
      </c>
      <c r="D485">
        <v>3</v>
      </c>
      <c r="E485">
        <v>3</v>
      </c>
      <c r="F485">
        <v>3</v>
      </c>
      <c r="I485" t="s">
        <v>47</v>
      </c>
      <c r="M485" t="s">
        <v>47</v>
      </c>
    </row>
    <row r="486" spans="1:13" hidden="1" x14ac:dyDescent="0.35">
      <c r="A486" s="22">
        <v>45747</v>
      </c>
      <c r="B486" s="23" t="s">
        <v>2745</v>
      </c>
      <c r="C486" s="23" t="s">
        <v>2167</v>
      </c>
      <c r="D486" s="24" t="s">
        <v>56</v>
      </c>
      <c r="E486" s="23">
        <v>28</v>
      </c>
      <c r="F486" s="23">
        <v>1</v>
      </c>
      <c r="G486" s="23" t="s">
        <v>2667</v>
      </c>
      <c r="H486" s="23" t="s">
        <v>2667</v>
      </c>
      <c r="I486" s="26" t="s">
        <v>306</v>
      </c>
      <c r="J486" s="23" t="s">
        <v>2667</v>
      </c>
      <c r="K486" s="23"/>
      <c r="L486" s="23" t="s">
        <v>2667</v>
      </c>
      <c r="M486" s="23" t="s">
        <v>306</v>
      </c>
    </row>
    <row r="487" spans="1:13" hidden="1" x14ac:dyDescent="0.35">
      <c r="A487" s="27">
        <v>45747</v>
      </c>
      <c r="B487" s="26" t="s">
        <v>2996</v>
      </c>
      <c r="C487" s="26" t="s">
        <v>2670</v>
      </c>
      <c r="D487" s="28">
        <v>7</v>
      </c>
      <c r="E487" s="26">
        <f>43/2</f>
        <v>21.5</v>
      </c>
      <c r="F487" s="26">
        <v>2</v>
      </c>
      <c r="G487" s="26" t="s">
        <v>2667</v>
      </c>
      <c r="H487" s="26" t="s">
        <v>2667</v>
      </c>
      <c r="I487" s="26" t="s">
        <v>306</v>
      </c>
      <c r="J487" s="26" t="s">
        <v>2667</v>
      </c>
      <c r="K487" s="26"/>
      <c r="L487" s="26" t="s">
        <v>2667</v>
      </c>
      <c r="M487" s="26" t="s">
        <v>2667</v>
      </c>
    </row>
    <row r="488" spans="1:13" hidden="1" x14ac:dyDescent="0.35">
      <c r="A488" s="27">
        <v>45747</v>
      </c>
      <c r="B488" s="26" t="s">
        <v>2996</v>
      </c>
      <c r="C488" s="26" t="s">
        <v>2670</v>
      </c>
      <c r="D488" s="28">
        <v>7</v>
      </c>
      <c r="E488" s="26">
        <f>43/2</f>
        <v>21.5</v>
      </c>
      <c r="F488" s="26">
        <v>2</v>
      </c>
      <c r="G488" s="26" t="s">
        <v>2667</v>
      </c>
      <c r="H488" s="26"/>
      <c r="I488" s="26" t="s">
        <v>306</v>
      </c>
      <c r="J488" s="26"/>
      <c r="K488" s="26"/>
      <c r="L488" s="26"/>
      <c r="M488" s="26"/>
    </row>
    <row r="489" spans="1:13" hidden="1" x14ac:dyDescent="0.35">
      <c r="A489" s="22">
        <v>45747</v>
      </c>
      <c r="B489" s="23" t="s">
        <v>1235</v>
      </c>
      <c r="C489" t="s">
        <v>64</v>
      </c>
      <c r="D489" t="s">
        <v>585</v>
      </c>
      <c r="E489" s="23">
        <v>17</v>
      </c>
      <c r="F489" s="23">
        <v>3</v>
      </c>
      <c r="G489" s="23" t="s">
        <v>2667</v>
      </c>
      <c r="H489" s="23" t="s">
        <v>2667</v>
      </c>
      <c r="I489" s="26" t="s">
        <v>306</v>
      </c>
      <c r="J489" s="23" t="s">
        <v>2667</v>
      </c>
      <c r="K489" s="23"/>
      <c r="L489" s="23" t="s">
        <v>2667</v>
      </c>
      <c r="M489" s="23" t="s">
        <v>2667</v>
      </c>
    </row>
    <row r="490" spans="1:13" hidden="1" x14ac:dyDescent="0.35">
      <c r="A490" s="22">
        <v>45747</v>
      </c>
      <c r="B490" s="23" t="s">
        <v>213</v>
      </c>
      <c r="C490" s="23" t="s">
        <v>2673</v>
      </c>
      <c r="D490" s="24">
        <v>1</v>
      </c>
      <c r="E490" s="23">
        <v>15</v>
      </c>
      <c r="F490" s="23">
        <v>2</v>
      </c>
      <c r="G490" s="23" t="s">
        <v>2667</v>
      </c>
      <c r="H490" s="23" t="s">
        <v>2667</v>
      </c>
      <c r="I490" s="26" t="s">
        <v>306</v>
      </c>
      <c r="J490" s="23"/>
      <c r="K490" s="23"/>
      <c r="L490" s="23" t="s">
        <v>2667</v>
      </c>
      <c r="M490" s="23" t="s">
        <v>306</v>
      </c>
    </row>
    <row r="491" spans="1:13" hidden="1" x14ac:dyDescent="0.35">
      <c r="A491" s="22">
        <v>45747</v>
      </c>
      <c r="B491" s="23" t="s">
        <v>213</v>
      </c>
      <c r="C491" s="23" t="s">
        <v>2673</v>
      </c>
      <c r="D491" s="24">
        <v>1</v>
      </c>
      <c r="E491" s="23">
        <v>15</v>
      </c>
      <c r="F491" s="23">
        <v>2</v>
      </c>
      <c r="G491" s="23" t="s">
        <v>2667</v>
      </c>
      <c r="H491" s="23" t="s">
        <v>2667</v>
      </c>
      <c r="I491" s="26" t="s">
        <v>306</v>
      </c>
      <c r="J491" s="23"/>
      <c r="K491" s="23"/>
      <c r="L491" s="23" t="s">
        <v>2667</v>
      </c>
      <c r="M491" s="23" t="s">
        <v>306</v>
      </c>
    </row>
    <row r="492" spans="1:13" hidden="1" x14ac:dyDescent="0.35">
      <c r="A492" s="6">
        <v>45747</v>
      </c>
      <c r="B492" t="s">
        <v>2871</v>
      </c>
      <c r="C492" t="s">
        <v>2670</v>
      </c>
      <c r="D492" s="20" t="s">
        <v>2799</v>
      </c>
      <c r="E492">
        <v>6</v>
      </c>
      <c r="F492">
        <v>3</v>
      </c>
      <c r="G492" t="s">
        <v>2667</v>
      </c>
      <c r="H492" t="s">
        <v>2667</v>
      </c>
      <c r="I492" s="26" t="s">
        <v>306</v>
      </c>
      <c r="J492" t="s">
        <v>2667</v>
      </c>
      <c r="L492" t="s">
        <v>2667</v>
      </c>
      <c r="M492" t="s">
        <v>2667</v>
      </c>
    </row>
    <row r="493" spans="1:13" hidden="1" x14ac:dyDescent="0.35">
      <c r="A493" s="6">
        <v>45748</v>
      </c>
      <c r="B493" t="s">
        <v>2126</v>
      </c>
      <c r="C493" t="s">
        <v>59</v>
      </c>
      <c r="D493">
        <v>0</v>
      </c>
      <c r="E493">
        <v>24</v>
      </c>
      <c r="F493">
        <v>2</v>
      </c>
      <c r="G493" t="s">
        <v>40</v>
      </c>
      <c r="L493" t="s">
        <v>47</v>
      </c>
      <c r="M493" t="s">
        <v>47</v>
      </c>
    </row>
    <row r="494" spans="1:13" hidden="1" x14ac:dyDescent="0.35">
      <c r="A494" s="6">
        <v>45748</v>
      </c>
      <c r="B494" t="s">
        <v>2253</v>
      </c>
      <c r="C494" t="s">
        <v>115</v>
      </c>
      <c r="D494">
        <v>8</v>
      </c>
      <c r="E494">
        <v>18</v>
      </c>
      <c r="F494">
        <v>2</v>
      </c>
      <c r="I494" t="s">
        <v>47</v>
      </c>
    </row>
    <row r="495" spans="1:13" hidden="1" x14ac:dyDescent="0.35">
      <c r="A495" s="6">
        <v>45748</v>
      </c>
      <c r="B495" t="s">
        <v>1681</v>
      </c>
      <c r="C495" t="s">
        <v>115</v>
      </c>
      <c r="D495" t="s">
        <v>242</v>
      </c>
      <c r="E495">
        <v>11</v>
      </c>
      <c r="F495">
        <v>4</v>
      </c>
      <c r="I495" t="s">
        <v>47</v>
      </c>
      <c r="J495" t="s">
        <v>705</v>
      </c>
    </row>
    <row r="496" spans="1:13" hidden="1" x14ac:dyDescent="0.35">
      <c r="A496" s="6">
        <v>45748</v>
      </c>
      <c r="B496" t="s">
        <v>2259</v>
      </c>
      <c r="C496" t="s">
        <v>2141</v>
      </c>
      <c r="D496" t="s">
        <v>2141</v>
      </c>
      <c r="E496">
        <v>27</v>
      </c>
      <c r="F496">
        <v>3</v>
      </c>
      <c r="I496" t="s">
        <v>47</v>
      </c>
    </row>
    <row r="497" spans="1:13" hidden="1" x14ac:dyDescent="0.35">
      <c r="A497" s="6">
        <v>45748</v>
      </c>
      <c r="B497" t="s">
        <v>2259</v>
      </c>
      <c r="C497" t="s">
        <v>2141</v>
      </c>
      <c r="D497" t="s">
        <v>2141</v>
      </c>
      <c r="E497">
        <v>27</v>
      </c>
      <c r="F497">
        <v>3</v>
      </c>
      <c r="I497" t="s">
        <v>47</v>
      </c>
    </row>
    <row r="498" spans="1:13" hidden="1" x14ac:dyDescent="0.35">
      <c r="A498" s="6">
        <v>45748</v>
      </c>
      <c r="B498" t="s">
        <v>2260</v>
      </c>
      <c r="C498" t="s">
        <v>55</v>
      </c>
      <c r="D498" t="s">
        <v>1412</v>
      </c>
      <c r="E498">
        <v>30</v>
      </c>
      <c r="F498">
        <v>2</v>
      </c>
      <c r="I498" t="s">
        <v>47</v>
      </c>
    </row>
    <row r="499" spans="1:13" hidden="1" x14ac:dyDescent="0.35">
      <c r="A499" s="6">
        <v>45748</v>
      </c>
      <c r="B499" t="s">
        <v>1142</v>
      </c>
      <c r="C499" t="s">
        <v>55</v>
      </c>
      <c r="D499" t="s">
        <v>2167</v>
      </c>
      <c r="E499">
        <v>21</v>
      </c>
      <c r="F499">
        <v>2</v>
      </c>
      <c r="I499" t="s">
        <v>47</v>
      </c>
    </row>
    <row r="500" spans="1:13" hidden="1" x14ac:dyDescent="0.35">
      <c r="A500" s="6">
        <v>45748</v>
      </c>
      <c r="B500" t="s">
        <v>1142</v>
      </c>
      <c r="C500" t="s">
        <v>55</v>
      </c>
      <c r="D500" t="s">
        <v>2167</v>
      </c>
      <c r="E500">
        <v>21</v>
      </c>
      <c r="F500">
        <v>2</v>
      </c>
      <c r="I500" t="s">
        <v>47</v>
      </c>
    </row>
    <row r="501" spans="1:13" hidden="1" x14ac:dyDescent="0.35">
      <c r="A501" s="6">
        <v>45748</v>
      </c>
      <c r="B501" t="s">
        <v>2261</v>
      </c>
      <c r="C501" t="s">
        <v>115</v>
      </c>
      <c r="D501">
        <v>8</v>
      </c>
      <c r="E501">
        <v>15</v>
      </c>
      <c r="F501">
        <v>3</v>
      </c>
      <c r="I501" t="s">
        <v>47</v>
      </c>
    </row>
    <row r="502" spans="1:13" hidden="1" x14ac:dyDescent="0.35">
      <c r="A502" s="6">
        <v>45748</v>
      </c>
      <c r="B502" t="s">
        <v>322</v>
      </c>
      <c r="C502" t="s">
        <v>74</v>
      </c>
      <c r="D502">
        <v>10</v>
      </c>
      <c r="E502">
        <v>30</v>
      </c>
      <c r="F502">
        <v>2</v>
      </c>
      <c r="I502" t="s">
        <v>47</v>
      </c>
    </row>
    <row r="503" spans="1:13" hidden="1" x14ac:dyDescent="0.35">
      <c r="A503" s="6">
        <v>45748</v>
      </c>
      <c r="B503" t="s">
        <v>322</v>
      </c>
      <c r="C503" t="s">
        <v>74</v>
      </c>
      <c r="D503">
        <v>10</v>
      </c>
      <c r="E503">
        <v>30</v>
      </c>
      <c r="F503">
        <v>2</v>
      </c>
      <c r="I503" t="s">
        <v>47</v>
      </c>
    </row>
    <row r="504" spans="1:13" hidden="1" x14ac:dyDescent="0.35">
      <c r="A504" s="6">
        <v>45748</v>
      </c>
      <c r="B504" t="s">
        <v>2262</v>
      </c>
      <c r="C504" t="s">
        <v>64</v>
      </c>
      <c r="D504" t="s">
        <v>585</v>
      </c>
      <c r="E504">
        <v>2</v>
      </c>
      <c r="F504">
        <v>1</v>
      </c>
      <c r="I504" t="s">
        <v>47</v>
      </c>
      <c r="M504" t="s">
        <v>47</v>
      </c>
    </row>
    <row r="505" spans="1:13" hidden="1" x14ac:dyDescent="0.35">
      <c r="A505" s="6">
        <v>45748</v>
      </c>
      <c r="B505" t="s">
        <v>517</v>
      </c>
      <c r="C505" t="s">
        <v>64</v>
      </c>
      <c r="D505" t="s">
        <v>585</v>
      </c>
      <c r="E505">
        <v>8</v>
      </c>
      <c r="F505">
        <v>1</v>
      </c>
      <c r="I505" t="s">
        <v>47</v>
      </c>
      <c r="M505" t="s">
        <v>47</v>
      </c>
    </row>
    <row r="506" spans="1:13" hidden="1" x14ac:dyDescent="0.35">
      <c r="A506" s="6">
        <v>45748</v>
      </c>
      <c r="B506" t="s">
        <v>2260</v>
      </c>
      <c r="C506" t="s">
        <v>55</v>
      </c>
      <c r="D506" t="s">
        <v>1412</v>
      </c>
      <c r="E506">
        <v>23</v>
      </c>
      <c r="F506">
        <v>1</v>
      </c>
      <c r="I506" t="s">
        <v>47</v>
      </c>
    </row>
    <row r="507" spans="1:13" hidden="1" x14ac:dyDescent="0.35">
      <c r="A507" s="6">
        <v>45749</v>
      </c>
      <c r="B507" t="s">
        <v>138</v>
      </c>
      <c r="C507" t="s">
        <v>53</v>
      </c>
      <c r="D507">
        <v>6</v>
      </c>
      <c r="E507">
        <v>24</v>
      </c>
      <c r="F507">
        <v>2</v>
      </c>
      <c r="G507" t="s">
        <v>2127</v>
      </c>
      <c r="L507" t="s">
        <v>47</v>
      </c>
      <c r="M507" t="s">
        <v>47</v>
      </c>
    </row>
    <row r="508" spans="1:13" hidden="1" x14ac:dyDescent="0.35">
      <c r="A508" s="6">
        <v>45749</v>
      </c>
      <c r="B508" t="s">
        <v>138</v>
      </c>
      <c r="C508" t="s">
        <v>53</v>
      </c>
      <c r="D508">
        <v>6</v>
      </c>
      <c r="E508">
        <v>23</v>
      </c>
      <c r="F508">
        <v>2</v>
      </c>
      <c r="G508" t="s">
        <v>2127</v>
      </c>
      <c r="L508" t="s">
        <v>47</v>
      </c>
      <c r="M508" t="s">
        <v>47</v>
      </c>
    </row>
    <row r="509" spans="1:13" hidden="1" x14ac:dyDescent="0.35">
      <c r="A509" s="6">
        <v>45749</v>
      </c>
      <c r="B509" t="s">
        <v>88</v>
      </c>
      <c r="C509" t="s">
        <v>55</v>
      </c>
      <c r="D509" t="s">
        <v>1365</v>
      </c>
      <c r="E509">
        <v>29</v>
      </c>
      <c r="F509">
        <v>2</v>
      </c>
      <c r="G509" t="s">
        <v>1401</v>
      </c>
      <c r="M509" t="s">
        <v>47</v>
      </c>
    </row>
    <row r="510" spans="1:13" hidden="1" x14ac:dyDescent="0.35">
      <c r="A510" s="6">
        <v>45749</v>
      </c>
      <c r="B510" t="s">
        <v>501</v>
      </c>
      <c r="C510" t="s">
        <v>74</v>
      </c>
      <c r="D510">
        <v>10</v>
      </c>
      <c r="E510">
        <v>30</v>
      </c>
      <c r="F510">
        <v>2</v>
      </c>
      <c r="I510" t="s">
        <v>47</v>
      </c>
    </row>
    <row r="511" spans="1:13" hidden="1" x14ac:dyDescent="0.35">
      <c r="A511" s="6">
        <v>45749</v>
      </c>
      <c r="B511" t="s">
        <v>2250</v>
      </c>
      <c r="C511" t="s">
        <v>2137</v>
      </c>
      <c r="D511" t="s">
        <v>2251</v>
      </c>
      <c r="E511">
        <v>10</v>
      </c>
      <c r="F511">
        <v>18</v>
      </c>
      <c r="I511" t="s">
        <v>47</v>
      </c>
    </row>
    <row r="512" spans="1:13" hidden="1" x14ac:dyDescent="0.35">
      <c r="A512" s="6">
        <v>45749</v>
      </c>
      <c r="B512" t="s">
        <v>982</v>
      </c>
      <c r="C512" t="s">
        <v>59</v>
      </c>
      <c r="D512" t="s">
        <v>591</v>
      </c>
      <c r="E512">
        <v>20</v>
      </c>
      <c r="F512">
        <v>3</v>
      </c>
      <c r="I512" t="s">
        <v>47</v>
      </c>
    </row>
    <row r="513" spans="1:13" hidden="1" x14ac:dyDescent="0.35">
      <c r="A513" s="6">
        <v>45749</v>
      </c>
      <c r="B513" t="s">
        <v>982</v>
      </c>
      <c r="C513" t="s">
        <v>59</v>
      </c>
      <c r="D513" t="s">
        <v>591</v>
      </c>
      <c r="E513">
        <v>20</v>
      </c>
      <c r="F513">
        <v>3</v>
      </c>
      <c r="I513" t="s">
        <v>47</v>
      </c>
    </row>
    <row r="514" spans="1:13" hidden="1" x14ac:dyDescent="0.35">
      <c r="A514" s="6">
        <v>45749</v>
      </c>
      <c r="B514" t="s">
        <v>982</v>
      </c>
      <c r="C514" t="s">
        <v>59</v>
      </c>
      <c r="D514" t="s">
        <v>591</v>
      </c>
      <c r="E514">
        <v>20</v>
      </c>
      <c r="F514">
        <v>3</v>
      </c>
      <c r="I514" t="s">
        <v>47</v>
      </c>
    </row>
    <row r="515" spans="1:13" hidden="1" x14ac:dyDescent="0.35">
      <c r="A515" s="6">
        <v>45749</v>
      </c>
      <c r="B515" t="s">
        <v>2252</v>
      </c>
      <c r="C515" t="s">
        <v>115</v>
      </c>
      <c r="D515" t="s">
        <v>242</v>
      </c>
      <c r="E515">
        <v>28</v>
      </c>
      <c r="F515">
        <v>2</v>
      </c>
      <c r="I515" t="s">
        <v>47</v>
      </c>
      <c r="J515" t="s">
        <v>705</v>
      </c>
    </row>
    <row r="516" spans="1:13" hidden="1" x14ac:dyDescent="0.35">
      <c r="A516" s="6">
        <v>45749</v>
      </c>
      <c r="B516" t="s">
        <v>2252</v>
      </c>
      <c r="C516" t="s">
        <v>115</v>
      </c>
      <c r="D516" t="s">
        <v>242</v>
      </c>
      <c r="E516">
        <v>28</v>
      </c>
      <c r="F516">
        <v>2</v>
      </c>
      <c r="I516" t="s">
        <v>47</v>
      </c>
      <c r="J516" t="s">
        <v>705</v>
      </c>
    </row>
    <row r="517" spans="1:13" hidden="1" x14ac:dyDescent="0.35">
      <c r="A517" s="6">
        <v>45749</v>
      </c>
      <c r="B517" t="s">
        <v>2254</v>
      </c>
      <c r="C517" t="s">
        <v>149</v>
      </c>
      <c r="D517" t="s">
        <v>149</v>
      </c>
      <c r="E517">
        <v>25</v>
      </c>
      <c r="F517">
        <v>2</v>
      </c>
      <c r="I517" t="s">
        <v>47</v>
      </c>
      <c r="J517" t="s">
        <v>1396</v>
      </c>
    </row>
    <row r="518" spans="1:13" hidden="1" x14ac:dyDescent="0.35">
      <c r="A518" s="6">
        <v>45749</v>
      </c>
      <c r="B518" t="s">
        <v>2254</v>
      </c>
      <c r="C518" t="s">
        <v>149</v>
      </c>
      <c r="D518" t="s">
        <v>149</v>
      </c>
      <c r="E518">
        <v>25</v>
      </c>
      <c r="F518">
        <v>2</v>
      </c>
      <c r="I518" t="s">
        <v>47</v>
      </c>
      <c r="J518" t="s">
        <v>450</v>
      </c>
    </row>
    <row r="519" spans="1:13" hidden="1" x14ac:dyDescent="0.35">
      <c r="A519" s="6">
        <v>45749</v>
      </c>
      <c r="B519" t="s">
        <v>2255</v>
      </c>
      <c r="C519" t="s">
        <v>55</v>
      </c>
      <c r="D519" t="s">
        <v>1436</v>
      </c>
      <c r="E519">
        <v>17</v>
      </c>
      <c r="F519">
        <v>4</v>
      </c>
      <c r="I519" t="s">
        <v>47</v>
      </c>
    </row>
    <row r="520" spans="1:13" hidden="1" x14ac:dyDescent="0.35">
      <c r="A520" s="6">
        <v>45749</v>
      </c>
      <c r="B520" t="s">
        <v>224</v>
      </c>
      <c r="C520" t="s">
        <v>55</v>
      </c>
      <c r="D520" t="s">
        <v>1365</v>
      </c>
      <c r="E520">
        <v>29</v>
      </c>
      <c r="F520">
        <v>4</v>
      </c>
      <c r="I520" t="s">
        <v>47</v>
      </c>
    </row>
    <row r="521" spans="1:13" hidden="1" x14ac:dyDescent="0.35">
      <c r="A521" s="6">
        <v>45749</v>
      </c>
      <c r="B521" t="s">
        <v>1559</v>
      </c>
      <c r="C521" t="s">
        <v>55</v>
      </c>
      <c r="D521" t="s">
        <v>2167</v>
      </c>
      <c r="E521">
        <v>8</v>
      </c>
      <c r="F521">
        <v>2</v>
      </c>
      <c r="I521" t="s">
        <v>47</v>
      </c>
    </row>
    <row r="522" spans="1:13" hidden="1" x14ac:dyDescent="0.35">
      <c r="A522" s="6">
        <v>45749</v>
      </c>
      <c r="B522" t="s">
        <v>2148</v>
      </c>
      <c r="C522" t="s">
        <v>1261</v>
      </c>
      <c r="D522" t="s">
        <v>2256</v>
      </c>
      <c r="E522">
        <v>23</v>
      </c>
      <c r="F522">
        <v>6</v>
      </c>
      <c r="I522" t="s">
        <v>47</v>
      </c>
      <c r="M522" t="s">
        <v>47</v>
      </c>
    </row>
    <row r="523" spans="1:13" hidden="1" x14ac:dyDescent="0.35">
      <c r="A523" s="6">
        <v>45749</v>
      </c>
      <c r="B523" t="s">
        <v>73</v>
      </c>
      <c r="C523" t="s">
        <v>74</v>
      </c>
      <c r="D523">
        <v>10</v>
      </c>
      <c r="E523">
        <v>24</v>
      </c>
      <c r="F523">
        <v>2</v>
      </c>
      <c r="I523" t="s">
        <v>47</v>
      </c>
    </row>
    <row r="524" spans="1:13" hidden="1" x14ac:dyDescent="0.35">
      <c r="A524" s="6">
        <v>45749</v>
      </c>
      <c r="B524" t="s">
        <v>73</v>
      </c>
      <c r="C524" t="s">
        <v>74</v>
      </c>
      <c r="D524">
        <v>10</v>
      </c>
      <c r="E524">
        <v>24</v>
      </c>
      <c r="F524">
        <v>2</v>
      </c>
      <c r="I524" t="s">
        <v>47</v>
      </c>
    </row>
    <row r="525" spans="1:13" hidden="1" x14ac:dyDescent="0.35">
      <c r="A525" s="6">
        <v>45749</v>
      </c>
      <c r="B525" t="s">
        <v>2257</v>
      </c>
      <c r="C525" t="s">
        <v>115</v>
      </c>
      <c r="D525">
        <v>7</v>
      </c>
      <c r="E525">
        <v>20</v>
      </c>
      <c r="F525">
        <v>1</v>
      </c>
      <c r="I525" t="s">
        <v>47</v>
      </c>
    </row>
    <row r="526" spans="1:13" hidden="1" x14ac:dyDescent="0.35">
      <c r="A526" s="6">
        <v>45749</v>
      </c>
      <c r="B526" t="s">
        <v>2258</v>
      </c>
      <c r="C526" s="23" t="s">
        <v>158</v>
      </c>
      <c r="D526" t="s">
        <v>158</v>
      </c>
      <c r="E526">
        <v>7</v>
      </c>
      <c r="F526">
        <v>2</v>
      </c>
      <c r="I526" t="s">
        <v>47</v>
      </c>
    </row>
    <row r="527" spans="1:13" hidden="1" x14ac:dyDescent="0.35">
      <c r="A527" s="6">
        <v>45750</v>
      </c>
      <c r="B527" t="s">
        <v>2126</v>
      </c>
      <c r="C527" t="s">
        <v>59</v>
      </c>
      <c r="D527">
        <v>0</v>
      </c>
      <c r="E527">
        <v>24</v>
      </c>
      <c r="F527">
        <v>2</v>
      </c>
      <c r="G527" t="s">
        <v>40</v>
      </c>
      <c r="L527" t="s">
        <v>47</v>
      </c>
      <c r="M527" t="s">
        <v>47</v>
      </c>
    </row>
    <row r="528" spans="1:13" hidden="1" x14ac:dyDescent="0.35">
      <c r="A528" s="6">
        <v>45750</v>
      </c>
      <c r="B528" t="s">
        <v>2136</v>
      </c>
      <c r="C528" t="s">
        <v>115</v>
      </c>
      <c r="D528" t="s">
        <v>976</v>
      </c>
      <c r="E528">
        <v>24</v>
      </c>
      <c r="F528">
        <v>2</v>
      </c>
      <c r="G528" t="s">
        <v>2127</v>
      </c>
      <c r="L528" t="s">
        <v>47</v>
      </c>
      <c r="M528" t="s">
        <v>47</v>
      </c>
    </row>
    <row r="529" spans="1:13" hidden="1" x14ac:dyDescent="0.35">
      <c r="A529" s="6">
        <v>45750</v>
      </c>
      <c r="B529" t="s">
        <v>70</v>
      </c>
      <c r="C529" t="s">
        <v>59</v>
      </c>
      <c r="D529">
        <v>1</v>
      </c>
      <c r="E529">
        <v>25</v>
      </c>
      <c r="F529">
        <v>2</v>
      </c>
      <c r="G529" t="s">
        <v>1400</v>
      </c>
      <c r="L529" t="s">
        <v>47</v>
      </c>
      <c r="M529" t="s">
        <v>47</v>
      </c>
    </row>
    <row r="530" spans="1:13" hidden="1" x14ac:dyDescent="0.35">
      <c r="A530" s="6">
        <v>45750</v>
      </c>
      <c r="B530" t="s">
        <v>1741</v>
      </c>
      <c r="C530" t="s">
        <v>59</v>
      </c>
      <c r="D530">
        <v>3</v>
      </c>
      <c r="E530">
        <v>16</v>
      </c>
      <c r="F530">
        <v>4</v>
      </c>
      <c r="G530" t="s">
        <v>1850</v>
      </c>
    </row>
    <row r="531" spans="1:13" hidden="1" x14ac:dyDescent="0.35">
      <c r="A531" s="6">
        <v>45750</v>
      </c>
      <c r="B531" t="s">
        <v>1917</v>
      </c>
      <c r="C531" t="s">
        <v>55</v>
      </c>
      <c r="D531" t="s">
        <v>2335</v>
      </c>
      <c r="E531">
        <v>26</v>
      </c>
      <c r="F531">
        <v>6</v>
      </c>
      <c r="G531" t="s">
        <v>1401</v>
      </c>
    </row>
    <row r="532" spans="1:13" hidden="1" x14ac:dyDescent="0.35">
      <c r="A532" s="6">
        <v>45750</v>
      </c>
      <c r="B532" t="s">
        <v>2247</v>
      </c>
      <c r="C532" t="s">
        <v>53</v>
      </c>
      <c r="D532" t="s">
        <v>249</v>
      </c>
      <c r="E532">
        <v>5</v>
      </c>
      <c r="F532">
        <v>2</v>
      </c>
      <c r="I532" t="s">
        <v>47</v>
      </c>
    </row>
    <row r="533" spans="1:13" hidden="1" x14ac:dyDescent="0.35">
      <c r="A533" s="6">
        <v>45750</v>
      </c>
      <c r="B533" t="s">
        <v>160</v>
      </c>
      <c r="C533" t="s">
        <v>53</v>
      </c>
      <c r="E533">
        <v>7</v>
      </c>
      <c r="F533">
        <v>1</v>
      </c>
      <c r="I533" t="s">
        <v>47</v>
      </c>
      <c r="M533" t="s">
        <v>47</v>
      </c>
    </row>
    <row r="534" spans="1:13" hidden="1" x14ac:dyDescent="0.35">
      <c r="A534" s="6">
        <v>45750</v>
      </c>
      <c r="B534" t="s">
        <v>1518</v>
      </c>
      <c r="C534" t="s">
        <v>115</v>
      </c>
      <c r="D534">
        <v>7</v>
      </c>
      <c r="E534">
        <v>25</v>
      </c>
      <c r="F534">
        <v>2</v>
      </c>
      <c r="I534" t="s">
        <v>47</v>
      </c>
    </row>
    <row r="535" spans="1:13" hidden="1" x14ac:dyDescent="0.35">
      <c r="A535" s="6">
        <v>45750</v>
      </c>
      <c r="B535" t="s">
        <v>1518</v>
      </c>
      <c r="C535" t="s">
        <v>115</v>
      </c>
      <c r="D535">
        <v>7</v>
      </c>
      <c r="E535">
        <v>25</v>
      </c>
      <c r="F535">
        <v>2</v>
      </c>
      <c r="I535" t="s">
        <v>47</v>
      </c>
    </row>
    <row r="536" spans="1:13" hidden="1" x14ac:dyDescent="0.35">
      <c r="A536" s="6">
        <v>45750</v>
      </c>
      <c r="B536" t="s">
        <v>1092</v>
      </c>
      <c r="C536" t="s">
        <v>55</v>
      </c>
      <c r="D536" t="s">
        <v>2335</v>
      </c>
      <c r="E536">
        <v>32</v>
      </c>
      <c r="F536">
        <v>4</v>
      </c>
      <c r="I536" t="s">
        <v>47</v>
      </c>
    </row>
    <row r="537" spans="1:13" hidden="1" x14ac:dyDescent="0.35">
      <c r="A537" s="6">
        <v>45750</v>
      </c>
      <c r="B537" t="s">
        <v>1269</v>
      </c>
      <c r="C537" t="s">
        <v>55</v>
      </c>
      <c r="D537" t="s">
        <v>2167</v>
      </c>
      <c r="E537">
        <v>24</v>
      </c>
      <c r="F537">
        <v>2</v>
      </c>
      <c r="I537" t="s">
        <v>47</v>
      </c>
    </row>
    <row r="538" spans="1:13" hidden="1" x14ac:dyDescent="0.35">
      <c r="A538" s="6">
        <v>45750</v>
      </c>
      <c r="B538" t="s">
        <v>1269</v>
      </c>
      <c r="C538" t="s">
        <v>55</v>
      </c>
      <c r="D538" t="s">
        <v>2167</v>
      </c>
      <c r="E538">
        <v>24</v>
      </c>
      <c r="F538">
        <v>2</v>
      </c>
      <c r="I538" t="s">
        <v>47</v>
      </c>
    </row>
    <row r="539" spans="1:13" hidden="1" x14ac:dyDescent="0.35">
      <c r="A539" s="6">
        <v>45750</v>
      </c>
      <c r="B539" t="s">
        <v>2150</v>
      </c>
      <c r="C539" t="s">
        <v>55</v>
      </c>
      <c r="D539" t="s">
        <v>1412</v>
      </c>
      <c r="E539">
        <v>16</v>
      </c>
      <c r="F539">
        <v>3</v>
      </c>
      <c r="I539" t="s">
        <v>47</v>
      </c>
      <c r="M539" t="s">
        <v>47</v>
      </c>
    </row>
    <row r="540" spans="1:13" hidden="1" x14ac:dyDescent="0.35">
      <c r="A540" s="6">
        <v>45750</v>
      </c>
      <c r="B540" t="s">
        <v>2248</v>
      </c>
      <c r="C540" t="s">
        <v>64</v>
      </c>
      <c r="D540" t="s">
        <v>585</v>
      </c>
      <c r="E540">
        <v>8</v>
      </c>
      <c r="F540">
        <v>2</v>
      </c>
      <c r="I540" t="s">
        <v>47</v>
      </c>
      <c r="M540" t="s">
        <v>47</v>
      </c>
    </row>
    <row r="541" spans="1:13" hidden="1" x14ac:dyDescent="0.35">
      <c r="A541" s="6">
        <v>45750</v>
      </c>
      <c r="B541" t="s">
        <v>2249</v>
      </c>
      <c r="C541" t="s">
        <v>64</v>
      </c>
      <c r="D541" t="s">
        <v>585</v>
      </c>
      <c r="E541">
        <v>8</v>
      </c>
      <c r="F541">
        <v>3</v>
      </c>
      <c r="I541" t="s">
        <v>47</v>
      </c>
      <c r="M541" t="s">
        <v>47</v>
      </c>
    </row>
    <row r="542" spans="1:13" hidden="1" x14ac:dyDescent="0.35">
      <c r="A542" s="6">
        <v>45750</v>
      </c>
      <c r="B542" t="s">
        <v>1089</v>
      </c>
      <c r="C542" t="s">
        <v>392</v>
      </c>
      <c r="D542" t="s">
        <v>392</v>
      </c>
      <c r="E542">
        <v>8</v>
      </c>
      <c r="F542">
        <v>3</v>
      </c>
      <c r="I542" t="s">
        <v>47</v>
      </c>
    </row>
    <row r="543" spans="1:13" hidden="1" x14ac:dyDescent="0.35">
      <c r="A543" s="6">
        <v>45751</v>
      </c>
      <c r="B543" t="s">
        <v>2150</v>
      </c>
      <c r="C543" t="s">
        <v>55</v>
      </c>
      <c r="D543" t="s">
        <v>1412</v>
      </c>
      <c r="E543">
        <v>18</v>
      </c>
      <c r="F543">
        <v>2</v>
      </c>
      <c r="I543" t="s">
        <v>47</v>
      </c>
      <c r="M543" t="s">
        <v>47</v>
      </c>
    </row>
    <row r="544" spans="1:13" hidden="1" x14ac:dyDescent="0.35">
      <c r="A544" s="6">
        <v>45751</v>
      </c>
      <c r="B544" t="s">
        <v>295</v>
      </c>
      <c r="C544" t="s">
        <v>1278</v>
      </c>
      <c r="D544" t="s">
        <v>1278</v>
      </c>
      <c r="E544">
        <v>25</v>
      </c>
      <c r="F544">
        <v>1</v>
      </c>
      <c r="I544" t="s">
        <v>47</v>
      </c>
    </row>
    <row r="545" spans="1:13" hidden="1" x14ac:dyDescent="0.35">
      <c r="A545" s="6">
        <v>45751</v>
      </c>
      <c r="B545" t="s">
        <v>2244</v>
      </c>
      <c r="C545" t="s">
        <v>2141</v>
      </c>
      <c r="D545" t="s">
        <v>2141</v>
      </c>
      <c r="E545">
        <v>8</v>
      </c>
      <c r="F545">
        <v>2</v>
      </c>
      <c r="I545" t="s">
        <v>47</v>
      </c>
    </row>
    <row r="546" spans="1:13" hidden="1" x14ac:dyDescent="0.35">
      <c r="A546" s="6">
        <v>45751</v>
      </c>
      <c r="B546" t="s">
        <v>893</v>
      </c>
      <c r="C546" t="s">
        <v>74</v>
      </c>
      <c r="D546" t="s">
        <v>129</v>
      </c>
      <c r="E546">
        <v>30</v>
      </c>
      <c r="F546">
        <v>2</v>
      </c>
      <c r="I546" t="s">
        <v>47</v>
      </c>
    </row>
    <row r="547" spans="1:13" hidden="1" x14ac:dyDescent="0.35">
      <c r="A547" s="6">
        <v>45751</v>
      </c>
      <c r="B547" t="s">
        <v>893</v>
      </c>
      <c r="C547" t="s">
        <v>74</v>
      </c>
      <c r="D547" t="s">
        <v>129</v>
      </c>
      <c r="E547">
        <v>30</v>
      </c>
      <c r="F547">
        <v>2</v>
      </c>
      <c r="I547" t="s">
        <v>47</v>
      </c>
    </row>
    <row r="548" spans="1:13" hidden="1" x14ac:dyDescent="0.35">
      <c r="A548" s="6">
        <v>45751</v>
      </c>
      <c r="B548" t="s">
        <v>893</v>
      </c>
      <c r="C548" t="s">
        <v>74</v>
      </c>
      <c r="D548" t="s">
        <v>129</v>
      </c>
      <c r="E548">
        <v>30</v>
      </c>
      <c r="F548">
        <v>2</v>
      </c>
      <c r="I548" t="s">
        <v>47</v>
      </c>
    </row>
    <row r="549" spans="1:13" hidden="1" x14ac:dyDescent="0.35">
      <c r="A549" s="6">
        <v>45751</v>
      </c>
      <c r="B549" t="s">
        <v>893</v>
      </c>
      <c r="C549" t="s">
        <v>74</v>
      </c>
      <c r="D549" t="s">
        <v>129</v>
      </c>
      <c r="E549">
        <v>30</v>
      </c>
      <c r="F549">
        <v>2</v>
      </c>
      <c r="I549" t="s">
        <v>47</v>
      </c>
    </row>
    <row r="550" spans="1:13" hidden="1" x14ac:dyDescent="0.35">
      <c r="A550" s="6">
        <v>45751</v>
      </c>
      <c r="B550" t="s">
        <v>743</v>
      </c>
      <c r="C550" t="s">
        <v>115</v>
      </c>
      <c r="D550">
        <v>9</v>
      </c>
      <c r="E550">
        <v>32</v>
      </c>
      <c r="F550">
        <v>2</v>
      </c>
      <c r="I550" t="s">
        <v>47</v>
      </c>
    </row>
    <row r="551" spans="1:13" hidden="1" x14ac:dyDescent="0.35">
      <c r="A551" s="6">
        <v>45751</v>
      </c>
      <c r="B551" t="s">
        <v>298</v>
      </c>
      <c r="C551" t="s">
        <v>55</v>
      </c>
      <c r="D551" t="s">
        <v>1365</v>
      </c>
      <c r="E551">
        <v>22</v>
      </c>
      <c r="F551">
        <v>2</v>
      </c>
      <c r="I551" t="s">
        <v>47</v>
      </c>
      <c r="M551" t="s">
        <v>47</v>
      </c>
    </row>
    <row r="552" spans="1:13" hidden="1" x14ac:dyDescent="0.35">
      <c r="A552" s="6">
        <v>45751</v>
      </c>
      <c r="B552" t="s">
        <v>688</v>
      </c>
      <c r="C552" t="s">
        <v>2137</v>
      </c>
      <c r="D552" t="s">
        <v>2246</v>
      </c>
      <c r="E552">
        <v>3</v>
      </c>
      <c r="F552">
        <v>2</v>
      </c>
      <c r="I552" t="s">
        <v>47</v>
      </c>
    </row>
    <row r="553" spans="1:13" hidden="1" x14ac:dyDescent="0.35">
      <c r="A553" s="6">
        <v>45752</v>
      </c>
      <c r="B553" t="s">
        <v>1241</v>
      </c>
      <c r="C553" t="s">
        <v>978</v>
      </c>
      <c r="D553" t="s">
        <v>978</v>
      </c>
      <c r="E553">
        <v>13</v>
      </c>
      <c r="F553">
        <v>3</v>
      </c>
      <c r="I553" t="s">
        <v>47</v>
      </c>
      <c r="M553" t="s">
        <v>47</v>
      </c>
    </row>
    <row r="554" spans="1:13" hidden="1" x14ac:dyDescent="0.35">
      <c r="A554" s="6">
        <v>45754</v>
      </c>
      <c r="B554" t="s">
        <v>58</v>
      </c>
      <c r="C554" t="s">
        <v>53</v>
      </c>
      <c r="D554">
        <v>5</v>
      </c>
      <c r="E554">
        <v>24</v>
      </c>
      <c r="F554">
        <v>2</v>
      </c>
      <c r="G554" t="s">
        <v>35</v>
      </c>
      <c r="L554" t="s">
        <v>47</v>
      </c>
      <c r="M554" t="s">
        <v>47</v>
      </c>
    </row>
    <row r="555" spans="1:13" hidden="1" x14ac:dyDescent="0.35">
      <c r="A555" s="6">
        <v>45754</v>
      </c>
      <c r="B555" t="s">
        <v>2245</v>
      </c>
      <c r="C555" t="s">
        <v>55</v>
      </c>
      <c r="D555" t="s">
        <v>1365</v>
      </c>
      <c r="E555">
        <v>23</v>
      </c>
      <c r="F555">
        <v>2</v>
      </c>
      <c r="I555" t="s">
        <v>47</v>
      </c>
    </row>
    <row r="556" spans="1:13" hidden="1" x14ac:dyDescent="0.35">
      <c r="A556" s="6">
        <v>45754</v>
      </c>
      <c r="B556" t="s">
        <v>2004</v>
      </c>
      <c r="C556" t="s">
        <v>553</v>
      </c>
      <c r="D556" t="s">
        <v>553</v>
      </c>
      <c r="E556">
        <v>20</v>
      </c>
      <c r="F556">
        <v>2</v>
      </c>
      <c r="I556" t="s">
        <v>47</v>
      </c>
    </row>
    <row r="557" spans="1:13" hidden="1" x14ac:dyDescent="0.35">
      <c r="A557" s="6">
        <v>45754</v>
      </c>
      <c r="B557" t="s">
        <v>2277</v>
      </c>
      <c r="C557" t="s">
        <v>2141</v>
      </c>
      <c r="D557" t="s">
        <v>2141</v>
      </c>
      <c r="E557">
        <v>10</v>
      </c>
      <c r="F557">
        <v>3</v>
      </c>
      <c r="I557" t="s">
        <v>47</v>
      </c>
    </row>
    <row r="558" spans="1:13" hidden="1" x14ac:dyDescent="0.35">
      <c r="A558" s="6">
        <v>45754</v>
      </c>
      <c r="B558" t="s">
        <v>308</v>
      </c>
      <c r="C558" t="s">
        <v>55</v>
      </c>
      <c r="D558" t="s">
        <v>2167</v>
      </c>
      <c r="E558">
        <v>26</v>
      </c>
      <c r="F558">
        <v>1</v>
      </c>
      <c r="I558" t="s">
        <v>47</v>
      </c>
    </row>
    <row r="559" spans="1:13" hidden="1" x14ac:dyDescent="0.35">
      <c r="A559" s="6">
        <v>45754</v>
      </c>
      <c r="B559" t="s">
        <v>308</v>
      </c>
      <c r="C559" t="s">
        <v>55</v>
      </c>
      <c r="D559" t="s">
        <v>2167</v>
      </c>
      <c r="E559">
        <v>26</v>
      </c>
      <c r="F559">
        <v>1</v>
      </c>
      <c r="I559" t="s">
        <v>47</v>
      </c>
    </row>
    <row r="560" spans="1:13" hidden="1" x14ac:dyDescent="0.35">
      <c r="A560" s="6">
        <v>45754</v>
      </c>
      <c r="B560" t="s">
        <v>70</v>
      </c>
      <c r="C560" t="s">
        <v>115</v>
      </c>
      <c r="D560">
        <v>8</v>
      </c>
      <c r="E560">
        <v>25</v>
      </c>
      <c r="F560">
        <v>3</v>
      </c>
      <c r="I560" t="s">
        <v>47</v>
      </c>
      <c r="M560" t="s">
        <v>47</v>
      </c>
    </row>
    <row r="561" spans="1:13" hidden="1" x14ac:dyDescent="0.35">
      <c r="A561" s="6">
        <v>45754</v>
      </c>
      <c r="B561" t="s">
        <v>70</v>
      </c>
      <c r="C561" t="s">
        <v>115</v>
      </c>
      <c r="D561">
        <v>8</v>
      </c>
      <c r="E561">
        <v>25</v>
      </c>
      <c r="F561">
        <v>3</v>
      </c>
      <c r="I561" t="s">
        <v>47</v>
      </c>
      <c r="M561" t="s">
        <v>47</v>
      </c>
    </row>
    <row r="562" spans="1:13" hidden="1" x14ac:dyDescent="0.35">
      <c r="A562" s="6">
        <v>45754</v>
      </c>
      <c r="B562" t="s">
        <v>2278</v>
      </c>
      <c r="C562" t="s">
        <v>392</v>
      </c>
      <c r="D562" t="s">
        <v>392</v>
      </c>
      <c r="E562">
        <v>10</v>
      </c>
      <c r="F562">
        <v>2</v>
      </c>
      <c r="I562" t="s">
        <v>47</v>
      </c>
    </row>
    <row r="563" spans="1:13" hidden="1" x14ac:dyDescent="0.35">
      <c r="A563" s="6">
        <v>45754</v>
      </c>
      <c r="B563" t="s">
        <v>2332</v>
      </c>
      <c r="C563" t="s">
        <v>3414</v>
      </c>
      <c r="D563" t="s">
        <v>1278</v>
      </c>
      <c r="E563">
        <v>14</v>
      </c>
      <c r="F563">
        <v>1</v>
      </c>
      <c r="I563" t="s">
        <v>47</v>
      </c>
    </row>
    <row r="564" spans="1:13" hidden="1" x14ac:dyDescent="0.35">
      <c r="A564" s="22">
        <v>45754</v>
      </c>
      <c r="B564" s="23" t="s">
        <v>3185</v>
      </c>
      <c r="C564" s="23" t="s">
        <v>2670</v>
      </c>
      <c r="D564" s="24" t="s">
        <v>2799</v>
      </c>
      <c r="E564" s="23">
        <f>60/3</f>
        <v>20</v>
      </c>
      <c r="F564" s="23">
        <f>6/3</f>
        <v>2</v>
      </c>
      <c r="G564" s="23" t="s">
        <v>2667</v>
      </c>
      <c r="H564" s="23" t="s">
        <v>2667</v>
      </c>
      <c r="I564" s="26" t="s">
        <v>306</v>
      </c>
      <c r="J564" s="23" t="s">
        <v>2667</v>
      </c>
      <c r="K564" s="23"/>
      <c r="L564" s="23" t="s">
        <v>2667</v>
      </c>
      <c r="M564" s="23" t="s">
        <v>2667</v>
      </c>
    </row>
    <row r="565" spans="1:13" hidden="1" x14ac:dyDescent="0.35">
      <c r="A565" s="22">
        <v>45754</v>
      </c>
      <c r="B565" s="23" t="s">
        <v>3185</v>
      </c>
      <c r="C565" s="23" t="s">
        <v>2670</v>
      </c>
      <c r="D565" s="24" t="s">
        <v>2799</v>
      </c>
      <c r="E565" s="23">
        <f>60/3</f>
        <v>20</v>
      </c>
      <c r="F565" s="23">
        <f>6/3</f>
        <v>2</v>
      </c>
      <c r="G565" s="23" t="s">
        <v>2667</v>
      </c>
      <c r="H565" s="23" t="s">
        <v>2667</v>
      </c>
      <c r="I565" s="26" t="s">
        <v>306</v>
      </c>
      <c r="J565" s="23" t="s">
        <v>2667</v>
      </c>
      <c r="K565" s="23"/>
      <c r="L565" s="23"/>
      <c r="M565" s="23"/>
    </row>
    <row r="566" spans="1:13" hidden="1" x14ac:dyDescent="0.35">
      <c r="A566" s="22">
        <v>45754</v>
      </c>
      <c r="B566" s="23" t="s">
        <v>3185</v>
      </c>
      <c r="C566" s="23" t="s">
        <v>2670</v>
      </c>
      <c r="D566" s="24" t="s">
        <v>2799</v>
      </c>
      <c r="E566" s="23">
        <f>60/3</f>
        <v>20</v>
      </c>
      <c r="F566" s="23">
        <f>6/3</f>
        <v>2</v>
      </c>
      <c r="G566" s="23" t="s">
        <v>2667</v>
      </c>
      <c r="H566" s="23" t="s">
        <v>2667</v>
      </c>
      <c r="I566" s="26" t="s">
        <v>306</v>
      </c>
      <c r="J566" s="23" t="s">
        <v>2667</v>
      </c>
      <c r="K566" s="23"/>
      <c r="L566" s="23"/>
      <c r="M566" s="23"/>
    </row>
    <row r="567" spans="1:13" hidden="1" x14ac:dyDescent="0.35">
      <c r="A567" s="6">
        <v>45755</v>
      </c>
      <c r="B567" t="s">
        <v>1366</v>
      </c>
      <c r="C567" t="s">
        <v>1247</v>
      </c>
      <c r="D567" t="s">
        <v>1247</v>
      </c>
      <c r="E567">
        <v>20</v>
      </c>
      <c r="F567">
        <v>3</v>
      </c>
      <c r="G567" t="s">
        <v>98</v>
      </c>
      <c r="K567" t="s">
        <v>47</v>
      </c>
    </row>
    <row r="568" spans="1:13" hidden="1" x14ac:dyDescent="0.35">
      <c r="A568" s="6">
        <v>45755</v>
      </c>
      <c r="B568" t="s">
        <v>1165</v>
      </c>
      <c r="C568" t="s">
        <v>53</v>
      </c>
      <c r="D568">
        <v>5</v>
      </c>
      <c r="E568">
        <v>18</v>
      </c>
      <c r="F568">
        <v>2</v>
      </c>
      <c r="G568" t="s">
        <v>35</v>
      </c>
      <c r="L568" t="s">
        <v>47</v>
      </c>
      <c r="M568" t="s">
        <v>47</v>
      </c>
    </row>
    <row r="569" spans="1:13" hidden="1" x14ac:dyDescent="0.35">
      <c r="A569" s="6">
        <v>45755</v>
      </c>
      <c r="B569" t="s">
        <v>1684</v>
      </c>
      <c r="C569" t="s">
        <v>53</v>
      </c>
      <c r="D569">
        <v>6</v>
      </c>
      <c r="E569">
        <v>25</v>
      </c>
      <c r="F569">
        <v>2</v>
      </c>
      <c r="G569" t="s">
        <v>2182</v>
      </c>
    </row>
    <row r="570" spans="1:13" hidden="1" x14ac:dyDescent="0.35">
      <c r="A570" s="6">
        <v>45755</v>
      </c>
      <c r="B570" t="s">
        <v>1781</v>
      </c>
      <c r="C570" t="s">
        <v>55</v>
      </c>
      <c r="D570" t="s">
        <v>2335</v>
      </c>
      <c r="E570">
        <v>10</v>
      </c>
      <c r="F570">
        <v>2</v>
      </c>
      <c r="G570" t="s">
        <v>2125</v>
      </c>
    </row>
    <row r="571" spans="1:13" hidden="1" x14ac:dyDescent="0.35">
      <c r="A571" s="6">
        <v>45755</v>
      </c>
      <c r="B571" t="s">
        <v>2287</v>
      </c>
      <c r="C571" t="s">
        <v>59</v>
      </c>
      <c r="D571" t="s">
        <v>1546</v>
      </c>
      <c r="E571">
        <v>6</v>
      </c>
      <c r="F571">
        <v>4</v>
      </c>
      <c r="I571" t="s">
        <v>47</v>
      </c>
    </row>
    <row r="572" spans="1:13" hidden="1" x14ac:dyDescent="0.35">
      <c r="A572" s="6">
        <v>45755</v>
      </c>
      <c r="B572" t="s">
        <v>2288</v>
      </c>
      <c r="C572" t="s">
        <v>64</v>
      </c>
      <c r="D572" t="s">
        <v>585</v>
      </c>
      <c r="E572">
        <v>24</v>
      </c>
      <c r="F572">
        <v>5</v>
      </c>
      <c r="I572" t="s">
        <v>47</v>
      </c>
    </row>
    <row r="573" spans="1:13" hidden="1" x14ac:dyDescent="0.35">
      <c r="A573" s="6">
        <v>45755</v>
      </c>
      <c r="B573" t="s">
        <v>1269</v>
      </c>
      <c r="C573" t="s">
        <v>55</v>
      </c>
      <c r="D573" t="s">
        <v>2167</v>
      </c>
      <c r="E573">
        <v>25</v>
      </c>
      <c r="F573">
        <v>7</v>
      </c>
      <c r="I573" t="s">
        <v>47</v>
      </c>
    </row>
    <row r="574" spans="1:13" hidden="1" x14ac:dyDescent="0.35">
      <c r="A574" s="6">
        <v>45755</v>
      </c>
      <c r="B574" t="s">
        <v>1506</v>
      </c>
      <c r="C574" t="s">
        <v>115</v>
      </c>
      <c r="D574">
        <v>8</v>
      </c>
      <c r="E574">
        <v>24</v>
      </c>
      <c r="F574">
        <v>2</v>
      </c>
      <c r="I574" t="s">
        <v>47</v>
      </c>
      <c r="M574" t="s">
        <v>47</v>
      </c>
    </row>
    <row r="575" spans="1:13" hidden="1" x14ac:dyDescent="0.35">
      <c r="A575" s="6">
        <v>45755</v>
      </c>
      <c r="B575" t="s">
        <v>1506</v>
      </c>
      <c r="C575" t="s">
        <v>115</v>
      </c>
      <c r="D575">
        <v>8</v>
      </c>
      <c r="E575">
        <v>24</v>
      </c>
      <c r="F575">
        <v>2</v>
      </c>
      <c r="I575" t="s">
        <v>47</v>
      </c>
      <c r="M575" t="s">
        <v>47</v>
      </c>
    </row>
    <row r="576" spans="1:13" hidden="1" x14ac:dyDescent="0.35">
      <c r="A576" s="6">
        <v>45755</v>
      </c>
      <c r="B576" t="s">
        <v>1366</v>
      </c>
      <c r="C576" t="s">
        <v>115</v>
      </c>
      <c r="D576" t="s">
        <v>353</v>
      </c>
      <c r="E576">
        <v>18</v>
      </c>
      <c r="F576">
        <v>3</v>
      </c>
      <c r="I576" t="s">
        <v>47</v>
      </c>
    </row>
    <row r="577" spans="1:13" hidden="1" x14ac:dyDescent="0.35">
      <c r="A577" s="6">
        <v>45756</v>
      </c>
      <c r="B577" t="s">
        <v>2135</v>
      </c>
      <c r="C577" t="s">
        <v>53</v>
      </c>
      <c r="D577">
        <v>5</v>
      </c>
      <c r="E577">
        <v>22</v>
      </c>
      <c r="F577">
        <v>2</v>
      </c>
      <c r="G577" t="s">
        <v>35</v>
      </c>
    </row>
    <row r="578" spans="1:13" hidden="1" x14ac:dyDescent="0.35">
      <c r="A578" s="6">
        <v>45756</v>
      </c>
      <c r="B578" t="s">
        <v>2135</v>
      </c>
      <c r="C578" t="s">
        <v>53</v>
      </c>
      <c r="D578">
        <v>5</v>
      </c>
      <c r="E578">
        <v>22</v>
      </c>
      <c r="F578">
        <v>2</v>
      </c>
      <c r="G578" t="s">
        <v>35</v>
      </c>
    </row>
    <row r="579" spans="1:13" hidden="1" x14ac:dyDescent="0.35">
      <c r="A579" s="6">
        <v>45756</v>
      </c>
      <c r="B579" t="s">
        <v>138</v>
      </c>
      <c r="C579" t="s">
        <v>53</v>
      </c>
      <c r="D579">
        <v>6</v>
      </c>
      <c r="E579">
        <v>23</v>
      </c>
      <c r="F579">
        <v>2</v>
      </c>
      <c r="G579" t="s">
        <v>2127</v>
      </c>
      <c r="L579" t="s">
        <v>47</v>
      </c>
      <c r="M579" t="s">
        <v>47</v>
      </c>
    </row>
    <row r="580" spans="1:13" hidden="1" x14ac:dyDescent="0.35">
      <c r="A580" s="6">
        <v>45756</v>
      </c>
      <c r="B580" t="s">
        <v>138</v>
      </c>
      <c r="C580" t="s">
        <v>53</v>
      </c>
      <c r="D580">
        <v>6</v>
      </c>
      <c r="E580">
        <v>23</v>
      </c>
      <c r="F580">
        <v>2</v>
      </c>
      <c r="G580" t="s">
        <v>2127</v>
      </c>
      <c r="L580" t="s">
        <v>47</v>
      </c>
      <c r="M580" t="s">
        <v>47</v>
      </c>
    </row>
    <row r="581" spans="1:13" hidden="1" x14ac:dyDescent="0.35">
      <c r="A581" s="6">
        <v>45756</v>
      </c>
      <c r="B581" t="s">
        <v>2209</v>
      </c>
      <c r="C581" t="s">
        <v>115</v>
      </c>
      <c r="D581">
        <v>8</v>
      </c>
      <c r="E581">
        <v>25</v>
      </c>
      <c r="F581">
        <v>2</v>
      </c>
      <c r="G581" t="s">
        <v>2127</v>
      </c>
    </row>
    <row r="582" spans="1:13" hidden="1" x14ac:dyDescent="0.35">
      <c r="A582" s="6">
        <v>45756</v>
      </c>
      <c r="B582" t="s">
        <v>2209</v>
      </c>
      <c r="C582" t="s">
        <v>115</v>
      </c>
      <c r="D582">
        <v>8</v>
      </c>
      <c r="E582">
        <v>25</v>
      </c>
      <c r="F582">
        <v>2</v>
      </c>
      <c r="G582" t="s">
        <v>2127</v>
      </c>
    </row>
    <row r="583" spans="1:13" hidden="1" x14ac:dyDescent="0.35">
      <c r="A583" s="6">
        <v>45756</v>
      </c>
      <c r="B583" t="s">
        <v>2210</v>
      </c>
      <c r="C583" t="s">
        <v>55</v>
      </c>
      <c r="D583" t="s">
        <v>1285</v>
      </c>
      <c r="E583">
        <v>21</v>
      </c>
      <c r="F583">
        <v>2</v>
      </c>
      <c r="G583" t="s">
        <v>1401</v>
      </c>
    </row>
    <row r="584" spans="1:13" hidden="1" x14ac:dyDescent="0.35">
      <c r="A584" s="6">
        <v>45756</v>
      </c>
      <c r="B584" t="s">
        <v>487</v>
      </c>
      <c r="C584" t="s">
        <v>115</v>
      </c>
      <c r="D584">
        <v>8</v>
      </c>
      <c r="E584">
        <v>22</v>
      </c>
      <c r="F584">
        <v>2</v>
      </c>
      <c r="I584" t="s">
        <v>47</v>
      </c>
    </row>
    <row r="585" spans="1:13" hidden="1" x14ac:dyDescent="0.35">
      <c r="A585" s="6">
        <v>45756</v>
      </c>
      <c r="B585" t="s">
        <v>487</v>
      </c>
      <c r="C585" t="s">
        <v>115</v>
      </c>
      <c r="D585">
        <v>8</v>
      </c>
      <c r="E585">
        <v>22</v>
      </c>
      <c r="F585">
        <v>2</v>
      </c>
      <c r="I585" t="s">
        <v>47</v>
      </c>
    </row>
    <row r="586" spans="1:13" hidden="1" x14ac:dyDescent="0.35">
      <c r="A586" s="6">
        <v>45756</v>
      </c>
      <c r="B586" t="s">
        <v>487</v>
      </c>
      <c r="C586" t="s">
        <v>115</v>
      </c>
      <c r="D586">
        <v>8</v>
      </c>
      <c r="E586">
        <v>22</v>
      </c>
      <c r="F586">
        <v>2</v>
      </c>
      <c r="I586" t="s">
        <v>47</v>
      </c>
    </row>
    <row r="587" spans="1:13" hidden="1" x14ac:dyDescent="0.35">
      <c r="A587" s="6">
        <v>45756</v>
      </c>
      <c r="B587" t="s">
        <v>487</v>
      </c>
      <c r="C587" t="s">
        <v>115</v>
      </c>
      <c r="D587">
        <v>8</v>
      </c>
      <c r="E587">
        <v>22</v>
      </c>
      <c r="F587">
        <v>2</v>
      </c>
      <c r="I587" t="s">
        <v>47</v>
      </c>
    </row>
    <row r="588" spans="1:13" hidden="1" x14ac:dyDescent="0.35">
      <c r="A588" s="6">
        <v>45756</v>
      </c>
      <c r="B588" t="s">
        <v>2279</v>
      </c>
      <c r="C588" t="s">
        <v>53</v>
      </c>
      <c r="D588">
        <v>5</v>
      </c>
      <c r="E588">
        <v>30</v>
      </c>
      <c r="F588">
        <v>3</v>
      </c>
      <c r="I588" t="s">
        <v>47</v>
      </c>
    </row>
    <row r="589" spans="1:13" hidden="1" x14ac:dyDescent="0.35">
      <c r="A589" s="6">
        <v>45756</v>
      </c>
      <c r="B589" t="s">
        <v>2280</v>
      </c>
      <c r="C589" t="s">
        <v>115</v>
      </c>
      <c r="D589">
        <v>10</v>
      </c>
      <c r="E589">
        <v>7</v>
      </c>
      <c r="F589">
        <v>5</v>
      </c>
      <c r="I589" t="s">
        <v>47</v>
      </c>
    </row>
    <row r="590" spans="1:13" hidden="1" x14ac:dyDescent="0.35">
      <c r="A590" s="6">
        <v>45756</v>
      </c>
      <c r="B590" t="s">
        <v>2281</v>
      </c>
      <c r="C590" t="s">
        <v>115</v>
      </c>
      <c r="D590" t="s">
        <v>311</v>
      </c>
      <c r="E590">
        <v>6</v>
      </c>
      <c r="F590">
        <v>4</v>
      </c>
      <c r="I590" t="s">
        <v>47</v>
      </c>
    </row>
    <row r="591" spans="1:13" hidden="1" x14ac:dyDescent="0.35">
      <c r="A591" s="6">
        <v>45756</v>
      </c>
      <c r="B591" t="s">
        <v>2282</v>
      </c>
      <c r="C591" t="s">
        <v>115</v>
      </c>
      <c r="D591">
        <v>10</v>
      </c>
      <c r="E591">
        <v>4</v>
      </c>
      <c r="F591">
        <v>2</v>
      </c>
      <c r="I591" t="s">
        <v>47</v>
      </c>
    </row>
    <row r="592" spans="1:13" hidden="1" x14ac:dyDescent="0.35">
      <c r="A592" s="6">
        <v>45756</v>
      </c>
      <c r="B592" t="s">
        <v>2283</v>
      </c>
      <c r="C592" t="s">
        <v>64</v>
      </c>
      <c r="D592" t="s">
        <v>585</v>
      </c>
      <c r="E592">
        <v>10</v>
      </c>
      <c r="F592">
        <v>2</v>
      </c>
      <c r="I592" t="s">
        <v>47</v>
      </c>
      <c r="M592" t="s">
        <v>47</v>
      </c>
    </row>
    <row r="593" spans="1:13" hidden="1" x14ac:dyDescent="0.35">
      <c r="A593" s="6">
        <v>45756</v>
      </c>
      <c r="B593" t="s">
        <v>982</v>
      </c>
      <c r="C593" t="s">
        <v>59</v>
      </c>
      <c r="D593">
        <v>0</v>
      </c>
      <c r="E593">
        <v>23</v>
      </c>
      <c r="F593">
        <v>3</v>
      </c>
      <c r="I593" t="s">
        <v>47</v>
      </c>
    </row>
    <row r="594" spans="1:13" hidden="1" x14ac:dyDescent="0.35">
      <c r="A594" s="6">
        <v>45756</v>
      </c>
      <c r="B594" t="s">
        <v>343</v>
      </c>
      <c r="C594" t="s">
        <v>115</v>
      </c>
      <c r="D594">
        <v>8</v>
      </c>
      <c r="E594">
        <v>19</v>
      </c>
      <c r="F594">
        <v>2</v>
      </c>
      <c r="I594" t="s">
        <v>47</v>
      </c>
      <c r="J594" t="s">
        <v>705</v>
      </c>
    </row>
    <row r="595" spans="1:13" hidden="1" x14ac:dyDescent="0.35">
      <c r="A595" s="6">
        <v>45756</v>
      </c>
      <c r="B595" t="s">
        <v>2284</v>
      </c>
      <c r="C595" t="s">
        <v>64</v>
      </c>
      <c r="D595" t="s">
        <v>585</v>
      </c>
      <c r="E595">
        <v>7</v>
      </c>
      <c r="F595">
        <v>2</v>
      </c>
      <c r="I595" t="s">
        <v>47</v>
      </c>
      <c r="M595" t="s">
        <v>47</v>
      </c>
    </row>
    <row r="596" spans="1:13" hidden="1" x14ac:dyDescent="0.35">
      <c r="A596" s="6">
        <v>45756</v>
      </c>
      <c r="B596" t="s">
        <v>1783</v>
      </c>
      <c r="C596" t="s">
        <v>55</v>
      </c>
      <c r="D596" t="s">
        <v>2167</v>
      </c>
      <c r="E596">
        <v>33</v>
      </c>
      <c r="F596">
        <v>3</v>
      </c>
      <c r="I596" t="s">
        <v>47</v>
      </c>
    </row>
    <row r="597" spans="1:13" hidden="1" x14ac:dyDescent="0.35">
      <c r="A597" s="6">
        <v>45756</v>
      </c>
      <c r="B597" t="s">
        <v>758</v>
      </c>
      <c r="C597" t="s">
        <v>53</v>
      </c>
      <c r="D597">
        <v>5</v>
      </c>
      <c r="E597">
        <v>30</v>
      </c>
      <c r="F597">
        <v>2</v>
      </c>
      <c r="I597" t="s">
        <v>47</v>
      </c>
    </row>
    <row r="598" spans="1:13" hidden="1" x14ac:dyDescent="0.35">
      <c r="A598" s="6">
        <v>45756</v>
      </c>
      <c r="B598" t="s">
        <v>758</v>
      </c>
      <c r="C598" t="s">
        <v>53</v>
      </c>
      <c r="D598">
        <v>5</v>
      </c>
      <c r="E598">
        <v>30</v>
      </c>
      <c r="F598">
        <v>2</v>
      </c>
      <c r="I598" t="s">
        <v>47</v>
      </c>
    </row>
    <row r="599" spans="1:13" hidden="1" x14ac:dyDescent="0.35">
      <c r="A599" s="6">
        <v>45756</v>
      </c>
      <c r="B599" t="s">
        <v>2285</v>
      </c>
      <c r="C599" t="s">
        <v>115</v>
      </c>
      <c r="D599">
        <v>9</v>
      </c>
      <c r="E599">
        <v>7</v>
      </c>
      <c r="F599">
        <v>3</v>
      </c>
      <c r="I599" t="s">
        <v>47</v>
      </c>
    </row>
    <row r="600" spans="1:13" hidden="1" x14ac:dyDescent="0.35">
      <c r="A600" s="6">
        <v>45756</v>
      </c>
      <c r="B600" t="s">
        <v>2200</v>
      </c>
      <c r="C600" t="s">
        <v>59</v>
      </c>
      <c r="D600">
        <v>3</v>
      </c>
      <c r="E600">
        <v>23</v>
      </c>
      <c r="F600">
        <v>2</v>
      </c>
      <c r="I600" t="s">
        <v>47</v>
      </c>
      <c r="M600" t="s">
        <v>47</v>
      </c>
    </row>
    <row r="601" spans="1:13" hidden="1" x14ac:dyDescent="0.35">
      <c r="A601" s="6">
        <v>45756</v>
      </c>
      <c r="B601" t="s">
        <v>2286</v>
      </c>
      <c r="C601" t="s">
        <v>2141</v>
      </c>
      <c r="D601" t="s">
        <v>2141</v>
      </c>
      <c r="E601">
        <v>22</v>
      </c>
      <c r="F601">
        <v>2</v>
      </c>
      <c r="I601" t="s">
        <v>47</v>
      </c>
    </row>
    <row r="602" spans="1:13" hidden="1" x14ac:dyDescent="0.35">
      <c r="A602" s="6">
        <v>45756</v>
      </c>
      <c r="B602" t="s">
        <v>2286</v>
      </c>
      <c r="C602" t="s">
        <v>2141</v>
      </c>
      <c r="D602" t="s">
        <v>2141</v>
      </c>
      <c r="E602">
        <v>22</v>
      </c>
      <c r="F602">
        <v>2</v>
      </c>
      <c r="I602" t="s">
        <v>47</v>
      </c>
    </row>
    <row r="603" spans="1:13" hidden="1" x14ac:dyDescent="0.35">
      <c r="A603" s="6">
        <v>45757</v>
      </c>
      <c r="B603" t="s">
        <v>45</v>
      </c>
      <c r="C603" t="s">
        <v>53</v>
      </c>
      <c r="D603">
        <v>5</v>
      </c>
      <c r="E603">
        <v>22</v>
      </c>
      <c r="F603">
        <v>2</v>
      </c>
      <c r="G603" t="s">
        <v>36</v>
      </c>
      <c r="L603" t="s">
        <v>47</v>
      </c>
      <c r="M603" t="s">
        <v>47</v>
      </c>
    </row>
    <row r="604" spans="1:13" hidden="1" x14ac:dyDescent="0.35">
      <c r="A604" s="6">
        <v>45757</v>
      </c>
      <c r="B604" t="s">
        <v>2209</v>
      </c>
      <c r="C604" t="s">
        <v>115</v>
      </c>
      <c r="D604">
        <v>8</v>
      </c>
      <c r="E604">
        <v>25</v>
      </c>
      <c r="F604">
        <v>2</v>
      </c>
      <c r="G604" t="s">
        <v>2127</v>
      </c>
    </row>
    <row r="605" spans="1:13" hidden="1" x14ac:dyDescent="0.35">
      <c r="A605" s="6">
        <v>45757</v>
      </c>
      <c r="B605" t="s">
        <v>2209</v>
      </c>
      <c r="C605" t="s">
        <v>115</v>
      </c>
      <c r="D605">
        <v>8</v>
      </c>
      <c r="E605">
        <v>25</v>
      </c>
      <c r="F605">
        <v>2</v>
      </c>
      <c r="G605" t="s">
        <v>2127</v>
      </c>
    </row>
    <row r="606" spans="1:13" hidden="1" x14ac:dyDescent="0.35">
      <c r="A606" s="6">
        <v>45757</v>
      </c>
      <c r="B606" t="s">
        <v>2211</v>
      </c>
      <c r="C606" t="s">
        <v>115</v>
      </c>
      <c r="D606">
        <v>8</v>
      </c>
      <c r="E606">
        <v>20</v>
      </c>
      <c r="F606">
        <v>2</v>
      </c>
      <c r="G606" t="s">
        <v>2127</v>
      </c>
    </row>
    <row r="607" spans="1:13" hidden="1" x14ac:dyDescent="0.35">
      <c r="A607" s="6">
        <v>45757</v>
      </c>
      <c r="B607" t="s">
        <v>2211</v>
      </c>
      <c r="C607" t="s">
        <v>115</v>
      </c>
      <c r="D607">
        <v>8</v>
      </c>
      <c r="E607">
        <v>20</v>
      </c>
      <c r="F607">
        <v>2</v>
      </c>
      <c r="G607" t="s">
        <v>2127</v>
      </c>
    </row>
    <row r="608" spans="1:13" hidden="1" x14ac:dyDescent="0.35">
      <c r="A608" s="6">
        <v>45757</v>
      </c>
      <c r="B608" t="s">
        <v>2211</v>
      </c>
      <c r="C608" t="s">
        <v>115</v>
      </c>
      <c r="D608">
        <v>8</v>
      </c>
      <c r="E608">
        <v>20</v>
      </c>
      <c r="F608">
        <v>2</v>
      </c>
      <c r="G608" t="s">
        <v>2127</v>
      </c>
    </row>
    <row r="609" spans="1:13" hidden="1" x14ac:dyDescent="0.35">
      <c r="A609" s="6">
        <v>45757</v>
      </c>
      <c r="B609" t="s">
        <v>2211</v>
      </c>
      <c r="C609" t="s">
        <v>115</v>
      </c>
      <c r="D609">
        <v>8</v>
      </c>
      <c r="E609">
        <v>20</v>
      </c>
      <c r="F609">
        <v>2</v>
      </c>
      <c r="G609" t="s">
        <v>2127</v>
      </c>
    </row>
    <row r="610" spans="1:13" hidden="1" x14ac:dyDescent="0.35">
      <c r="A610" s="6">
        <v>45757</v>
      </c>
      <c r="B610" t="s">
        <v>841</v>
      </c>
      <c r="C610" t="s">
        <v>115</v>
      </c>
      <c r="D610">
        <v>8</v>
      </c>
      <c r="E610">
        <v>18</v>
      </c>
      <c r="F610">
        <v>1</v>
      </c>
      <c r="I610" t="s">
        <v>47</v>
      </c>
      <c r="M610" t="s">
        <v>47</v>
      </c>
    </row>
    <row r="611" spans="1:13" hidden="1" x14ac:dyDescent="0.35">
      <c r="A611" s="6">
        <v>45757</v>
      </c>
      <c r="B611" t="s">
        <v>2290</v>
      </c>
      <c r="C611" t="s">
        <v>115</v>
      </c>
      <c r="D611" t="s">
        <v>353</v>
      </c>
      <c r="E611">
        <v>14</v>
      </c>
      <c r="F611">
        <v>2</v>
      </c>
      <c r="I611" t="s">
        <v>47</v>
      </c>
    </row>
    <row r="612" spans="1:13" hidden="1" x14ac:dyDescent="0.35">
      <c r="A612" s="6">
        <v>45757</v>
      </c>
      <c r="B612" t="s">
        <v>1821</v>
      </c>
      <c r="C612" t="s">
        <v>59</v>
      </c>
      <c r="D612">
        <v>3</v>
      </c>
      <c r="E612">
        <v>20</v>
      </c>
      <c r="F612">
        <v>2</v>
      </c>
      <c r="I612" t="s">
        <v>47</v>
      </c>
      <c r="J612" t="s">
        <v>360</v>
      </c>
    </row>
    <row r="613" spans="1:13" hidden="1" x14ac:dyDescent="0.35">
      <c r="A613" s="6">
        <v>45757</v>
      </c>
      <c r="B613" t="s">
        <v>213</v>
      </c>
      <c r="C613" t="s">
        <v>115</v>
      </c>
      <c r="D613">
        <v>8</v>
      </c>
      <c r="E613">
        <v>20</v>
      </c>
      <c r="F613">
        <v>2</v>
      </c>
      <c r="I613" t="s">
        <v>47</v>
      </c>
      <c r="M613" t="s">
        <v>47</v>
      </c>
    </row>
    <row r="614" spans="1:13" hidden="1" x14ac:dyDescent="0.35">
      <c r="A614" s="6">
        <v>45757</v>
      </c>
      <c r="B614" t="s">
        <v>213</v>
      </c>
      <c r="C614" t="s">
        <v>115</v>
      </c>
      <c r="D614">
        <v>8</v>
      </c>
      <c r="E614">
        <v>20</v>
      </c>
      <c r="F614">
        <v>2</v>
      </c>
      <c r="I614" t="s">
        <v>47</v>
      </c>
      <c r="M614" t="s">
        <v>47</v>
      </c>
    </row>
    <row r="615" spans="1:13" hidden="1" x14ac:dyDescent="0.35">
      <c r="A615" s="6">
        <v>45758</v>
      </c>
      <c r="B615" t="s">
        <v>58</v>
      </c>
      <c r="C615" t="s">
        <v>53</v>
      </c>
      <c r="D615">
        <v>5</v>
      </c>
      <c r="E615">
        <v>24</v>
      </c>
      <c r="F615">
        <v>2</v>
      </c>
      <c r="G615" t="s">
        <v>35</v>
      </c>
      <c r="L615" t="s">
        <v>47</v>
      </c>
      <c r="M615" t="s">
        <v>47</v>
      </c>
    </row>
    <row r="616" spans="1:13" hidden="1" x14ac:dyDescent="0.35">
      <c r="A616" s="6">
        <v>45758</v>
      </c>
      <c r="B616" t="s">
        <v>2213</v>
      </c>
      <c r="C616" t="s">
        <v>55</v>
      </c>
      <c r="D616" t="s">
        <v>1076</v>
      </c>
      <c r="E616">
        <v>20</v>
      </c>
      <c r="F616">
        <v>1</v>
      </c>
      <c r="G616" t="s">
        <v>2214</v>
      </c>
    </row>
    <row r="617" spans="1:13" hidden="1" x14ac:dyDescent="0.35">
      <c r="A617" s="6">
        <v>45758</v>
      </c>
      <c r="B617" t="s">
        <v>692</v>
      </c>
      <c r="C617" t="s">
        <v>1247</v>
      </c>
      <c r="D617" t="s">
        <v>1247</v>
      </c>
      <c r="E617">
        <v>3</v>
      </c>
      <c r="F617">
        <v>2</v>
      </c>
      <c r="I617" t="s">
        <v>47</v>
      </c>
      <c r="K617" t="s">
        <v>47</v>
      </c>
    </row>
    <row r="618" spans="1:13" hidden="1" x14ac:dyDescent="0.35">
      <c r="A618" s="6">
        <v>45758</v>
      </c>
      <c r="B618" t="s">
        <v>797</v>
      </c>
      <c r="C618" t="s">
        <v>59</v>
      </c>
      <c r="D618">
        <v>3</v>
      </c>
      <c r="E618">
        <v>23</v>
      </c>
      <c r="F618">
        <v>2</v>
      </c>
      <c r="I618" t="s">
        <v>47</v>
      </c>
      <c r="M618" t="s">
        <v>47</v>
      </c>
    </row>
    <row r="619" spans="1:13" hidden="1" x14ac:dyDescent="0.35">
      <c r="A619" s="22">
        <v>45758</v>
      </c>
      <c r="B619" s="23" t="s">
        <v>1667</v>
      </c>
      <c r="C619" s="23" t="s">
        <v>2670</v>
      </c>
      <c r="D619" s="24">
        <v>8</v>
      </c>
      <c r="E619" s="23">
        <v>20</v>
      </c>
      <c r="F619" s="23">
        <v>2</v>
      </c>
      <c r="G619" s="23" t="s">
        <v>2667</v>
      </c>
      <c r="H619" s="23" t="s">
        <v>2667</v>
      </c>
      <c r="I619" s="26" t="s">
        <v>306</v>
      </c>
      <c r="J619" s="23" t="s">
        <v>2667</v>
      </c>
      <c r="K619" s="23"/>
      <c r="L619" s="23" t="s">
        <v>2667</v>
      </c>
      <c r="M619" s="23" t="s">
        <v>306</v>
      </c>
    </row>
    <row r="620" spans="1:13" hidden="1" x14ac:dyDescent="0.35">
      <c r="A620" s="22">
        <v>45759</v>
      </c>
      <c r="B620" s="23" t="s">
        <v>3445</v>
      </c>
      <c r="C620" t="s">
        <v>64</v>
      </c>
      <c r="D620" t="s">
        <v>585</v>
      </c>
      <c r="E620" s="23">
        <v>25</v>
      </c>
      <c r="F620" s="23">
        <v>4</v>
      </c>
      <c r="G620" s="23" t="s">
        <v>2667</v>
      </c>
      <c r="H620" s="23" t="s">
        <v>2667</v>
      </c>
      <c r="I620" s="26" t="s">
        <v>306</v>
      </c>
      <c r="J620" s="23" t="s">
        <v>2667</v>
      </c>
      <c r="K620" s="23"/>
      <c r="L620" s="23" t="s">
        <v>2667</v>
      </c>
      <c r="M620" s="23" t="s">
        <v>306</v>
      </c>
    </row>
    <row r="621" spans="1:13" hidden="1" x14ac:dyDescent="0.35">
      <c r="A621" s="6">
        <v>45760</v>
      </c>
      <c r="B621" t="s">
        <v>2157</v>
      </c>
      <c r="C621" t="s">
        <v>2137</v>
      </c>
      <c r="D621" t="s">
        <v>2141</v>
      </c>
      <c r="E621">
        <v>19</v>
      </c>
      <c r="F621">
        <v>2</v>
      </c>
      <c r="G621" t="s">
        <v>1401</v>
      </c>
      <c r="M621" t="s">
        <v>47</v>
      </c>
    </row>
    <row r="622" spans="1:13" hidden="1" x14ac:dyDescent="0.35">
      <c r="A622" s="6">
        <v>45760</v>
      </c>
      <c r="B622" t="s">
        <v>2157</v>
      </c>
      <c r="C622" t="s">
        <v>2137</v>
      </c>
      <c r="D622" t="s">
        <v>2141</v>
      </c>
      <c r="E622">
        <v>19</v>
      </c>
      <c r="F622">
        <v>2</v>
      </c>
      <c r="G622" t="s">
        <v>1401</v>
      </c>
      <c r="M622" t="s">
        <v>47</v>
      </c>
    </row>
    <row r="623" spans="1:13" hidden="1" x14ac:dyDescent="0.35">
      <c r="A623" s="6">
        <v>45761</v>
      </c>
      <c r="B623" t="s">
        <v>2295</v>
      </c>
      <c r="C623" t="s">
        <v>74</v>
      </c>
      <c r="D623">
        <v>10</v>
      </c>
      <c r="E623">
        <v>18</v>
      </c>
      <c r="F623">
        <v>3</v>
      </c>
      <c r="I623" t="s">
        <v>47</v>
      </c>
    </row>
    <row r="624" spans="1:13" hidden="1" x14ac:dyDescent="0.35">
      <c r="A624" s="6">
        <v>45761</v>
      </c>
      <c r="B624" t="s">
        <v>2295</v>
      </c>
      <c r="C624" t="s">
        <v>74</v>
      </c>
      <c r="D624">
        <v>10</v>
      </c>
      <c r="E624">
        <v>18</v>
      </c>
      <c r="F624">
        <v>3</v>
      </c>
      <c r="I624" t="s">
        <v>47</v>
      </c>
    </row>
    <row r="625" spans="1:13" hidden="1" x14ac:dyDescent="0.35">
      <c r="A625" s="6">
        <v>45761</v>
      </c>
      <c r="B625" t="s">
        <v>2295</v>
      </c>
      <c r="C625" t="s">
        <v>74</v>
      </c>
      <c r="D625">
        <v>8</v>
      </c>
      <c r="E625">
        <v>22</v>
      </c>
      <c r="F625">
        <v>3</v>
      </c>
      <c r="I625" t="s">
        <v>47</v>
      </c>
    </row>
    <row r="626" spans="1:13" hidden="1" x14ac:dyDescent="0.35">
      <c r="A626" s="6">
        <v>45762</v>
      </c>
      <c r="B626" t="s">
        <v>1386</v>
      </c>
      <c r="C626" t="s">
        <v>115</v>
      </c>
      <c r="D626" t="s">
        <v>204</v>
      </c>
      <c r="E626">
        <v>16</v>
      </c>
      <c r="F626">
        <v>3</v>
      </c>
      <c r="I626" t="s">
        <v>47</v>
      </c>
    </row>
    <row r="627" spans="1:13" hidden="1" x14ac:dyDescent="0.35">
      <c r="A627" s="6">
        <v>45762</v>
      </c>
      <c r="B627" t="s">
        <v>2294</v>
      </c>
      <c r="C627" t="s">
        <v>74</v>
      </c>
      <c r="D627">
        <v>10</v>
      </c>
      <c r="E627">
        <v>20</v>
      </c>
      <c r="F627">
        <v>1</v>
      </c>
      <c r="I627" t="s">
        <v>47</v>
      </c>
    </row>
    <row r="628" spans="1:13" hidden="1" x14ac:dyDescent="0.35">
      <c r="A628" s="6">
        <v>45762</v>
      </c>
      <c r="B628" t="s">
        <v>2294</v>
      </c>
      <c r="C628" t="s">
        <v>74</v>
      </c>
      <c r="D628">
        <v>10</v>
      </c>
      <c r="E628">
        <v>20</v>
      </c>
      <c r="F628">
        <v>1</v>
      </c>
      <c r="I628" t="s">
        <v>47</v>
      </c>
    </row>
    <row r="629" spans="1:13" hidden="1" x14ac:dyDescent="0.35">
      <c r="A629" s="6">
        <v>45762</v>
      </c>
      <c r="B629" t="s">
        <v>2294</v>
      </c>
      <c r="C629" t="s">
        <v>74</v>
      </c>
      <c r="D629">
        <v>10</v>
      </c>
      <c r="E629">
        <v>20</v>
      </c>
      <c r="F629">
        <v>1</v>
      </c>
      <c r="I629" t="s">
        <v>47</v>
      </c>
    </row>
    <row r="630" spans="1:13" hidden="1" x14ac:dyDescent="0.35">
      <c r="A630" s="6">
        <v>45762</v>
      </c>
      <c r="B630" t="s">
        <v>2268</v>
      </c>
      <c r="C630" t="s">
        <v>64</v>
      </c>
      <c r="D630" t="s">
        <v>585</v>
      </c>
      <c r="E630">
        <v>8</v>
      </c>
      <c r="F630">
        <v>2</v>
      </c>
      <c r="I630" t="s">
        <v>47</v>
      </c>
      <c r="M630" t="s">
        <v>47</v>
      </c>
    </row>
    <row r="631" spans="1:13" hidden="1" x14ac:dyDescent="0.35">
      <c r="A631" s="6">
        <v>45762</v>
      </c>
      <c r="B631" t="s">
        <v>1241</v>
      </c>
      <c r="C631" t="s">
        <v>978</v>
      </c>
      <c r="D631" t="s">
        <v>978</v>
      </c>
      <c r="E631">
        <v>18</v>
      </c>
      <c r="F631">
        <v>1</v>
      </c>
      <c r="H631" t="s">
        <v>47</v>
      </c>
      <c r="M631" t="s">
        <v>47</v>
      </c>
    </row>
    <row r="632" spans="1:13" hidden="1" x14ac:dyDescent="0.35">
      <c r="A632" s="22">
        <v>45762</v>
      </c>
      <c r="B632" s="23" t="s">
        <v>2664</v>
      </c>
      <c r="C632" s="23" t="s">
        <v>2670</v>
      </c>
      <c r="D632" s="24">
        <v>7</v>
      </c>
      <c r="E632" s="23">
        <v>18</v>
      </c>
      <c r="F632" s="23">
        <v>2</v>
      </c>
      <c r="G632" s="23" t="s">
        <v>2667</v>
      </c>
      <c r="H632" s="23" t="s">
        <v>2667</v>
      </c>
      <c r="I632" s="26" t="s">
        <v>306</v>
      </c>
      <c r="J632" s="23"/>
      <c r="K632" s="23"/>
      <c r="L632" s="23" t="s">
        <v>2667</v>
      </c>
      <c r="M632" s="23" t="s">
        <v>306</v>
      </c>
    </row>
    <row r="633" spans="1:13" hidden="1" x14ac:dyDescent="0.35">
      <c r="A633" s="6">
        <v>45763</v>
      </c>
      <c r="B633" t="s">
        <v>2128</v>
      </c>
      <c r="C633" t="s">
        <v>115</v>
      </c>
      <c r="D633">
        <v>9</v>
      </c>
      <c r="E633">
        <v>1</v>
      </c>
      <c r="F633">
        <v>1</v>
      </c>
      <c r="I633" t="s">
        <v>47</v>
      </c>
    </row>
    <row r="634" spans="1:13" hidden="1" x14ac:dyDescent="0.35">
      <c r="A634" s="6">
        <v>45763</v>
      </c>
      <c r="B634" t="s">
        <v>470</v>
      </c>
      <c r="C634" t="s">
        <v>1247</v>
      </c>
      <c r="D634" t="s">
        <v>1247</v>
      </c>
      <c r="E634">
        <v>2</v>
      </c>
      <c r="F634">
        <v>2</v>
      </c>
      <c r="I634" t="s">
        <v>47</v>
      </c>
      <c r="K634" t="s">
        <v>47</v>
      </c>
      <c r="M634" t="s">
        <v>47</v>
      </c>
    </row>
    <row r="635" spans="1:13" hidden="1" x14ac:dyDescent="0.35">
      <c r="A635" s="6">
        <v>45763</v>
      </c>
      <c r="B635" t="s">
        <v>2170</v>
      </c>
      <c r="C635" t="s">
        <v>1493</v>
      </c>
      <c r="D635" t="s">
        <v>1493</v>
      </c>
      <c r="E635">
        <v>20</v>
      </c>
      <c r="F635">
        <v>2</v>
      </c>
      <c r="I635" t="s">
        <v>47</v>
      </c>
      <c r="M635" t="s">
        <v>47</v>
      </c>
    </row>
    <row r="636" spans="1:13" hidden="1" x14ac:dyDescent="0.35">
      <c r="A636" s="6">
        <v>45763</v>
      </c>
      <c r="B636" t="s">
        <v>2292</v>
      </c>
      <c r="C636" t="s">
        <v>55</v>
      </c>
      <c r="D636" t="s">
        <v>62</v>
      </c>
      <c r="E636">
        <v>6</v>
      </c>
      <c r="F636">
        <v>2</v>
      </c>
      <c r="I636" t="s">
        <v>47</v>
      </c>
    </row>
    <row r="637" spans="1:13" hidden="1" x14ac:dyDescent="0.35">
      <c r="A637" s="22">
        <v>45764</v>
      </c>
      <c r="B637" s="23" t="s">
        <v>2767</v>
      </c>
      <c r="C637" t="s">
        <v>2141</v>
      </c>
      <c r="D637" s="24" t="s">
        <v>2768</v>
      </c>
      <c r="E637" s="23">
        <v>26</v>
      </c>
      <c r="F637" s="23">
        <v>1</v>
      </c>
      <c r="G637" s="23" t="s">
        <v>2667</v>
      </c>
      <c r="H637" s="23"/>
      <c r="I637" s="26" t="s">
        <v>306</v>
      </c>
      <c r="J637" s="23"/>
      <c r="K637" s="23"/>
      <c r="L637" s="23"/>
      <c r="M637" s="23"/>
    </row>
    <row r="638" spans="1:13" hidden="1" x14ac:dyDescent="0.35">
      <c r="A638" s="22">
        <v>45764</v>
      </c>
      <c r="B638" s="23" t="s">
        <v>2767</v>
      </c>
      <c r="C638" t="s">
        <v>2141</v>
      </c>
      <c r="D638" s="24" t="s">
        <v>2768</v>
      </c>
      <c r="E638" s="23">
        <v>25</v>
      </c>
      <c r="F638" s="23">
        <v>1</v>
      </c>
      <c r="G638" s="23" t="s">
        <v>2667</v>
      </c>
      <c r="H638" s="23" t="s">
        <v>2667</v>
      </c>
      <c r="I638" s="26" t="s">
        <v>306</v>
      </c>
      <c r="J638" s="23" t="s">
        <v>2667</v>
      </c>
      <c r="K638" s="23"/>
      <c r="L638" s="23" t="s">
        <v>2667</v>
      </c>
      <c r="M638" s="23" t="s">
        <v>2667</v>
      </c>
    </row>
    <row r="639" spans="1:13" hidden="1" x14ac:dyDescent="0.35">
      <c r="A639" s="22">
        <v>45764</v>
      </c>
      <c r="B639" s="23" t="s">
        <v>2767</v>
      </c>
      <c r="C639" t="s">
        <v>2141</v>
      </c>
      <c r="D639" s="24" t="s">
        <v>2768</v>
      </c>
      <c r="E639" s="23">
        <v>25</v>
      </c>
      <c r="F639" s="23">
        <v>1</v>
      </c>
      <c r="G639" s="23" t="s">
        <v>2667</v>
      </c>
      <c r="H639" s="23"/>
      <c r="I639" s="26" t="s">
        <v>306</v>
      </c>
      <c r="J639" s="23"/>
      <c r="K639" s="23"/>
      <c r="L639" s="23"/>
      <c r="M639" s="23"/>
    </row>
    <row r="640" spans="1:13" hidden="1" x14ac:dyDescent="0.35">
      <c r="A640" s="22">
        <v>45764</v>
      </c>
      <c r="B640" s="23" t="s">
        <v>2767</v>
      </c>
      <c r="C640" t="s">
        <v>2141</v>
      </c>
      <c r="D640" s="24" t="s">
        <v>2768</v>
      </c>
      <c r="E640" s="23">
        <v>25</v>
      </c>
      <c r="F640" s="23">
        <v>1</v>
      </c>
      <c r="G640" s="23" t="s">
        <v>2667</v>
      </c>
      <c r="H640" s="23"/>
      <c r="I640" s="26" t="s">
        <v>306</v>
      </c>
      <c r="J640" s="23"/>
      <c r="K640" s="23"/>
      <c r="L640" s="23"/>
      <c r="M640" s="23"/>
    </row>
    <row r="641" spans="1:13" hidden="1" x14ac:dyDescent="0.35">
      <c r="A641" s="22">
        <v>45764</v>
      </c>
      <c r="B641" s="23" t="s">
        <v>317</v>
      </c>
      <c r="C641" t="s">
        <v>64</v>
      </c>
      <c r="D641" t="s">
        <v>585</v>
      </c>
      <c r="E641" s="23">
        <v>25</v>
      </c>
      <c r="F641" s="23">
        <v>6</v>
      </c>
      <c r="G641" s="23" t="s">
        <v>2667</v>
      </c>
      <c r="H641" s="23" t="s">
        <v>2667</v>
      </c>
      <c r="I641" s="26" t="s">
        <v>306</v>
      </c>
      <c r="J641" s="23" t="s">
        <v>2667</v>
      </c>
      <c r="K641" s="23"/>
      <c r="L641" s="23" t="s">
        <v>2667</v>
      </c>
      <c r="M641" s="23" t="s">
        <v>2667</v>
      </c>
    </row>
    <row r="642" spans="1:13" hidden="1" x14ac:dyDescent="0.35">
      <c r="A642" s="6">
        <v>45764</v>
      </c>
      <c r="B642" t="s">
        <v>2794</v>
      </c>
      <c r="C642" t="s">
        <v>2670</v>
      </c>
      <c r="D642" s="20">
        <v>9</v>
      </c>
      <c r="E642">
        <v>11</v>
      </c>
      <c r="F642">
        <v>3</v>
      </c>
      <c r="G642" t="s">
        <v>2667</v>
      </c>
      <c r="H642" t="s">
        <v>2667</v>
      </c>
      <c r="I642" s="26" t="s">
        <v>306</v>
      </c>
      <c r="J642" t="s">
        <v>2667</v>
      </c>
      <c r="L642" t="s">
        <v>2667</v>
      </c>
      <c r="M642" t="s">
        <v>306</v>
      </c>
    </row>
    <row r="643" spans="1:13" hidden="1" x14ac:dyDescent="0.35">
      <c r="A643" s="22">
        <v>45765</v>
      </c>
      <c r="B643" s="23" t="s">
        <v>1072</v>
      </c>
      <c r="C643" s="23" t="s">
        <v>2670</v>
      </c>
      <c r="D643" s="24" t="s">
        <v>2788</v>
      </c>
      <c r="E643" s="23">
        <f>72/3</f>
        <v>24</v>
      </c>
      <c r="F643" s="23">
        <v>1</v>
      </c>
      <c r="G643" s="23" t="s">
        <v>2667</v>
      </c>
      <c r="H643" s="23" t="s">
        <v>2667</v>
      </c>
      <c r="I643" s="26" t="s">
        <v>306</v>
      </c>
      <c r="J643" s="23" t="s">
        <v>2667</v>
      </c>
      <c r="K643" s="23"/>
      <c r="L643" s="23" t="s">
        <v>2667</v>
      </c>
      <c r="M643" s="23" t="s">
        <v>2667</v>
      </c>
    </row>
    <row r="644" spans="1:13" hidden="1" x14ac:dyDescent="0.35">
      <c r="A644" s="22">
        <v>45765</v>
      </c>
      <c r="B644" s="23" t="s">
        <v>1072</v>
      </c>
      <c r="C644" s="23" t="s">
        <v>2670</v>
      </c>
      <c r="D644" s="24" t="s">
        <v>2788</v>
      </c>
      <c r="E644" s="23">
        <f>72/3</f>
        <v>24</v>
      </c>
      <c r="F644" s="23">
        <v>1</v>
      </c>
      <c r="G644" s="23" t="s">
        <v>2667</v>
      </c>
      <c r="H644" s="23" t="s">
        <v>2667</v>
      </c>
      <c r="I644" s="26" t="s">
        <v>306</v>
      </c>
      <c r="J644" s="23"/>
      <c r="K644" s="23"/>
      <c r="L644" s="23"/>
      <c r="M644" s="23"/>
    </row>
    <row r="645" spans="1:13" hidden="1" x14ac:dyDescent="0.35">
      <c r="A645" s="22">
        <v>45765</v>
      </c>
      <c r="B645" s="23" t="s">
        <v>1072</v>
      </c>
      <c r="C645" s="23" t="s">
        <v>2670</v>
      </c>
      <c r="D645" s="24" t="s">
        <v>2788</v>
      </c>
      <c r="E645" s="23">
        <f>72/3</f>
        <v>24</v>
      </c>
      <c r="F645" s="23">
        <v>0</v>
      </c>
      <c r="G645" s="23" t="s">
        <v>2667</v>
      </c>
      <c r="H645" s="23" t="s">
        <v>2667</v>
      </c>
      <c r="I645" s="26" t="s">
        <v>306</v>
      </c>
      <c r="J645" s="23"/>
      <c r="K645" s="23"/>
      <c r="L645" s="23"/>
      <c r="M645" s="23"/>
    </row>
    <row r="646" spans="1:13" hidden="1" x14ac:dyDescent="0.35">
      <c r="A646" s="22">
        <v>45768</v>
      </c>
      <c r="B646" s="23" t="s">
        <v>658</v>
      </c>
      <c r="C646" s="23" t="s">
        <v>2670</v>
      </c>
      <c r="D646" s="24">
        <v>10</v>
      </c>
      <c r="E646" s="23">
        <f>70/3</f>
        <v>23.333333333333332</v>
      </c>
      <c r="F646" s="23">
        <f>5/3</f>
        <v>1.6666666666666667</v>
      </c>
      <c r="G646" s="23" t="s">
        <v>2667</v>
      </c>
      <c r="H646" s="23" t="s">
        <v>2667</v>
      </c>
      <c r="I646" s="26" t="s">
        <v>306</v>
      </c>
      <c r="J646" s="23" t="s">
        <v>2667</v>
      </c>
      <c r="K646" s="23"/>
      <c r="L646" s="23" t="s">
        <v>2667</v>
      </c>
      <c r="M646" s="23" t="s">
        <v>2667</v>
      </c>
    </row>
    <row r="647" spans="1:13" hidden="1" x14ac:dyDescent="0.35">
      <c r="A647" s="22">
        <v>45768</v>
      </c>
      <c r="B647" s="23" t="s">
        <v>658</v>
      </c>
      <c r="C647" s="23" t="s">
        <v>2670</v>
      </c>
      <c r="D647" s="24">
        <v>10</v>
      </c>
      <c r="E647" s="23">
        <f>70/3</f>
        <v>23.333333333333332</v>
      </c>
      <c r="F647" s="23">
        <f>5/3</f>
        <v>1.6666666666666667</v>
      </c>
      <c r="G647" s="23" t="s">
        <v>2667</v>
      </c>
      <c r="H647" s="23"/>
      <c r="I647" s="26" t="s">
        <v>306</v>
      </c>
      <c r="J647" s="23"/>
      <c r="K647" s="23"/>
      <c r="L647" s="23"/>
      <c r="M647" s="23"/>
    </row>
    <row r="648" spans="1:13" hidden="1" x14ac:dyDescent="0.35">
      <c r="A648" s="22">
        <v>45768</v>
      </c>
      <c r="B648" s="23" t="s">
        <v>658</v>
      </c>
      <c r="C648" s="23" t="s">
        <v>2670</v>
      </c>
      <c r="D648" s="24">
        <v>10</v>
      </c>
      <c r="E648" s="23">
        <f>70/3</f>
        <v>23.333333333333332</v>
      </c>
      <c r="F648" s="23">
        <f>5/3</f>
        <v>1.6666666666666667</v>
      </c>
      <c r="G648" s="23" t="s">
        <v>2667</v>
      </c>
      <c r="H648" s="23"/>
      <c r="I648" s="26" t="s">
        <v>306</v>
      </c>
      <c r="J648" s="23"/>
      <c r="K648" s="23"/>
      <c r="L648" s="23"/>
      <c r="M648" s="23"/>
    </row>
    <row r="649" spans="1:13" hidden="1" x14ac:dyDescent="0.35">
      <c r="A649" s="22">
        <v>45768</v>
      </c>
      <c r="B649" s="23" t="s">
        <v>2708</v>
      </c>
      <c r="C649" s="23" t="s">
        <v>2167</v>
      </c>
      <c r="D649" s="24" t="s">
        <v>62</v>
      </c>
      <c r="E649" s="23">
        <v>17</v>
      </c>
      <c r="F649" s="23">
        <v>1</v>
      </c>
      <c r="G649" s="23" t="s">
        <v>2667</v>
      </c>
      <c r="H649" s="23" t="s">
        <v>2667</v>
      </c>
      <c r="I649" s="26" t="s">
        <v>306</v>
      </c>
      <c r="J649" s="23"/>
      <c r="K649" s="23"/>
      <c r="L649" s="23" t="s">
        <v>2667</v>
      </c>
      <c r="M649" s="23" t="s">
        <v>306</v>
      </c>
    </row>
    <row r="650" spans="1:13" hidden="1" x14ac:dyDescent="0.35">
      <c r="A650" s="22">
        <v>45768</v>
      </c>
      <c r="B650" s="23" t="s">
        <v>2761</v>
      </c>
      <c r="C650" s="23" t="s">
        <v>1493</v>
      </c>
      <c r="D650" s="23" t="s">
        <v>1493</v>
      </c>
      <c r="E650" s="23">
        <v>10</v>
      </c>
      <c r="F650" s="23">
        <v>1</v>
      </c>
      <c r="G650" s="23"/>
      <c r="H650" s="23" t="s">
        <v>2667</v>
      </c>
      <c r="I650" s="26" t="s">
        <v>306</v>
      </c>
      <c r="J650" s="23" t="s">
        <v>3395</v>
      </c>
      <c r="K650" s="23"/>
      <c r="L650" s="23" t="s">
        <v>2667</v>
      </c>
      <c r="M650" s="23" t="s">
        <v>2667</v>
      </c>
    </row>
    <row r="651" spans="1:13" hidden="1" x14ac:dyDescent="0.35">
      <c r="A651" s="6">
        <v>45769</v>
      </c>
      <c r="B651" t="s">
        <v>2128</v>
      </c>
      <c r="C651" t="s">
        <v>225</v>
      </c>
      <c r="D651" t="s">
        <v>406</v>
      </c>
      <c r="E651">
        <v>4</v>
      </c>
      <c r="F651">
        <v>1</v>
      </c>
      <c r="I651" t="s">
        <v>47</v>
      </c>
    </row>
    <row r="652" spans="1:13" hidden="1" x14ac:dyDescent="0.35">
      <c r="A652" s="6">
        <v>45769</v>
      </c>
      <c r="B652" t="s">
        <v>2293</v>
      </c>
      <c r="C652" t="s">
        <v>64</v>
      </c>
      <c r="D652" t="s">
        <v>585</v>
      </c>
      <c r="E652">
        <v>9</v>
      </c>
      <c r="F652">
        <v>2</v>
      </c>
      <c r="I652" t="s">
        <v>47</v>
      </c>
      <c r="M652" t="s">
        <v>47</v>
      </c>
    </row>
    <row r="653" spans="1:13" hidden="1" x14ac:dyDescent="0.35">
      <c r="A653" s="6">
        <v>45769</v>
      </c>
      <c r="B653" t="s">
        <v>1287</v>
      </c>
      <c r="C653" t="s">
        <v>55</v>
      </c>
      <c r="D653" t="s">
        <v>1412</v>
      </c>
      <c r="E653">
        <v>27</v>
      </c>
      <c r="F653">
        <v>2</v>
      </c>
      <c r="I653" t="s">
        <v>47</v>
      </c>
      <c r="M653" t="s">
        <v>47</v>
      </c>
    </row>
    <row r="654" spans="1:13" hidden="1" x14ac:dyDescent="0.35">
      <c r="A654" s="6">
        <v>45769</v>
      </c>
      <c r="B654" t="s">
        <v>2116</v>
      </c>
      <c r="C654" t="s">
        <v>115</v>
      </c>
      <c r="D654" t="s">
        <v>334</v>
      </c>
      <c r="E654">
        <v>24</v>
      </c>
      <c r="F654">
        <v>6</v>
      </c>
      <c r="I654" t="s">
        <v>47</v>
      </c>
      <c r="J654" t="s">
        <v>705</v>
      </c>
    </row>
    <row r="655" spans="1:13" hidden="1" x14ac:dyDescent="0.35">
      <c r="A655" s="6">
        <v>45769</v>
      </c>
      <c r="B655" t="s">
        <v>601</v>
      </c>
      <c r="C655" t="s">
        <v>64</v>
      </c>
      <c r="D655" t="s">
        <v>585</v>
      </c>
      <c r="E655">
        <v>24</v>
      </c>
      <c r="F655">
        <v>5</v>
      </c>
      <c r="I655" t="s">
        <v>47</v>
      </c>
      <c r="M655" t="s">
        <v>47</v>
      </c>
    </row>
    <row r="656" spans="1:13" hidden="1" x14ac:dyDescent="0.35">
      <c r="A656" s="22">
        <v>45769</v>
      </c>
      <c r="B656" s="23" t="s">
        <v>2607</v>
      </c>
      <c r="C656" s="23" t="s">
        <v>2167</v>
      </c>
      <c r="D656" s="24" t="s">
        <v>2186</v>
      </c>
      <c r="E656" s="23">
        <v>17</v>
      </c>
      <c r="F656" s="23">
        <v>2</v>
      </c>
      <c r="G656" s="23" t="s">
        <v>2667</v>
      </c>
      <c r="H656" s="23" t="s">
        <v>2667</v>
      </c>
      <c r="I656" s="26" t="s">
        <v>306</v>
      </c>
      <c r="J656" s="23" t="s">
        <v>2667</v>
      </c>
      <c r="K656" s="23"/>
      <c r="L656" s="23" t="s">
        <v>2667</v>
      </c>
      <c r="M656" s="23" t="s">
        <v>2667</v>
      </c>
    </row>
    <row r="657" spans="1:13" hidden="1" x14ac:dyDescent="0.35">
      <c r="A657" s="6">
        <v>45770</v>
      </c>
      <c r="B657" t="s">
        <v>2158</v>
      </c>
      <c r="C657" t="s">
        <v>53</v>
      </c>
      <c r="D657">
        <v>4</v>
      </c>
      <c r="E657">
        <v>24</v>
      </c>
      <c r="F657">
        <v>2</v>
      </c>
      <c r="G657" t="s">
        <v>35</v>
      </c>
    </row>
    <row r="658" spans="1:13" hidden="1" x14ac:dyDescent="0.35">
      <c r="A658" s="6">
        <v>45770</v>
      </c>
      <c r="B658" t="s">
        <v>2158</v>
      </c>
      <c r="C658" t="s">
        <v>53</v>
      </c>
      <c r="D658">
        <v>4</v>
      </c>
      <c r="E658">
        <v>24</v>
      </c>
      <c r="F658">
        <v>2</v>
      </c>
      <c r="G658" t="s">
        <v>35</v>
      </c>
    </row>
    <row r="659" spans="1:13" hidden="1" x14ac:dyDescent="0.35">
      <c r="A659" s="6">
        <v>45770</v>
      </c>
      <c r="B659" t="s">
        <v>2004</v>
      </c>
      <c r="C659" t="s">
        <v>115</v>
      </c>
      <c r="D659">
        <v>8</v>
      </c>
      <c r="E659">
        <v>22</v>
      </c>
      <c r="F659">
        <v>2</v>
      </c>
      <c r="G659" t="s">
        <v>32</v>
      </c>
    </row>
    <row r="660" spans="1:13" hidden="1" x14ac:dyDescent="0.35">
      <c r="A660" s="6">
        <v>45770</v>
      </c>
      <c r="B660" t="s">
        <v>2305</v>
      </c>
      <c r="C660" s="23" t="s">
        <v>158</v>
      </c>
      <c r="D660" t="s">
        <v>158</v>
      </c>
      <c r="E660">
        <v>15</v>
      </c>
      <c r="F660">
        <v>5</v>
      </c>
      <c r="I660" t="s">
        <v>47</v>
      </c>
    </row>
    <row r="661" spans="1:13" hidden="1" x14ac:dyDescent="0.35">
      <c r="A661" s="6">
        <v>45770</v>
      </c>
      <c r="B661" t="s">
        <v>2306</v>
      </c>
      <c r="C661" t="s">
        <v>55</v>
      </c>
      <c r="D661" t="s">
        <v>62</v>
      </c>
      <c r="E661">
        <v>19</v>
      </c>
      <c r="F661">
        <v>2</v>
      </c>
      <c r="I661" t="s">
        <v>47</v>
      </c>
    </row>
    <row r="662" spans="1:13" hidden="1" x14ac:dyDescent="0.35">
      <c r="A662" s="6">
        <v>45770</v>
      </c>
      <c r="B662" t="s">
        <v>245</v>
      </c>
      <c r="C662" t="s">
        <v>53</v>
      </c>
      <c r="D662">
        <v>4</v>
      </c>
      <c r="E662">
        <v>23</v>
      </c>
      <c r="F662">
        <v>2</v>
      </c>
      <c r="I662" t="s">
        <v>47</v>
      </c>
    </row>
    <row r="663" spans="1:13" hidden="1" x14ac:dyDescent="0.35">
      <c r="A663" s="6">
        <v>45770</v>
      </c>
      <c r="B663" t="s">
        <v>191</v>
      </c>
      <c r="C663" t="s">
        <v>115</v>
      </c>
      <c r="D663">
        <v>7</v>
      </c>
      <c r="E663">
        <v>14</v>
      </c>
      <c r="F663">
        <v>1</v>
      </c>
      <c r="I663" t="s">
        <v>47</v>
      </c>
      <c r="J663" t="s">
        <v>705</v>
      </c>
      <c r="M663" t="s">
        <v>47</v>
      </c>
    </row>
    <row r="664" spans="1:13" hidden="1" x14ac:dyDescent="0.35">
      <c r="A664" s="6">
        <v>45770</v>
      </c>
      <c r="B664" t="s">
        <v>247</v>
      </c>
      <c r="C664" t="s">
        <v>553</v>
      </c>
      <c r="D664" t="s">
        <v>553</v>
      </c>
      <c r="E664">
        <v>25</v>
      </c>
      <c r="F664">
        <v>3</v>
      </c>
      <c r="I664" t="s">
        <v>47</v>
      </c>
      <c r="M664" t="s">
        <v>47</v>
      </c>
    </row>
    <row r="665" spans="1:13" hidden="1" x14ac:dyDescent="0.35">
      <c r="A665" s="6">
        <v>45770</v>
      </c>
      <c r="B665" t="s">
        <v>2004</v>
      </c>
      <c r="C665" t="s">
        <v>115</v>
      </c>
      <c r="D665">
        <v>8</v>
      </c>
      <c r="E665">
        <v>19</v>
      </c>
      <c r="F665">
        <v>2</v>
      </c>
      <c r="I665" t="s">
        <v>47</v>
      </c>
    </row>
    <row r="666" spans="1:13" hidden="1" x14ac:dyDescent="0.35">
      <c r="A666" s="6">
        <v>45770</v>
      </c>
      <c r="B666" t="s">
        <v>51</v>
      </c>
      <c r="C666" t="s">
        <v>115</v>
      </c>
      <c r="D666">
        <v>8</v>
      </c>
      <c r="E666">
        <v>23</v>
      </c>
      <c r="F666">
        <v>2</v>
      </c>
      <c r="I666" t="s">
        <v>47</v>
      </c>
      <c r="J666" t="s">
        <v>705</v>
      </c>
    </row>
    <row r="667" spans="1:13" hidden="1" x14ac:dyDescent="0.35">
      <c r="A667" s="6">
        <v>45770</v>
      </c>
      <c r="B667" t="s">
        <v>2307</v>
      </c>
      <c r="C667" t="s">
        <v>74</v>
      </c>
      <c r="D667" t="s">
        <v>204</v>
      </c>
      <c r="E667">
        <v>22</v>
      </c>
      <c r="F667">
        <v>2</v>
      </c>
      <c r="I667" t="s">
        <v>47</v>
      </c>
    </row>
    <row r="668" spans="1:13" hidden="1" x14ac:dyDescent="0.35">
      <c r="A668" s="6">
        <v>45770</v>
      </c>
      <c r="B668" t="s">
        <v>2307</v>
      </c>
      <c r="C668" t="s">
        <v>74</v>
      </c>
      <c r="D668" t="s">
        <v>204</v>
      </c>
      <c r="E668">
        <v>22</v>
      </c>
      <c r="F668">
        <v>2</v>
      </c>
      <c r="I668" t="s">
        <v>47</v>
      </c>
    </row>
    <row r="669" spans="1:13" hidden="1" x14ac:dyDescent="0.35">
      <c r="A669" s="6">
        <v>45770</v>
      </c>
      <c r="B669" t="s">
        <v>2307</v>
      </c>
      <c r="C669" t="s">
        <v>74</v>
      </c>
      <c r="D669" t="s">
        <v>204</v>
      </c>
      <c r="E669">
        <v>22</v>
      </c>
      <c r="F669">
        <v>2</v>
      </c>
      <c r="I669" t="s">
        <v>47</v>
      </c>
    </row>
    <row r="670" spans="1:13" hidden="1" x14ac:dyDescent="0.35">
      <c r="A670" s="6">
        <v>45770</v>
      </c>
      <c r="B670" t="s">
        <v>453</v>
      </c>
      <c r="C670" t="s">
        <v>64</v>
      </c>
      <c r="D670" t="s">
        <v>585</v>
      </c>
      <c r="E670">
        <v>10</v>
      </c>
      <c r="F670">
        <v>3</v>
      </c>
      <c r="I670" t="s">
        <v>47</v>
      </c>
      <c r="M670" t="s">
        <v>47</v>
      </c>
    </row>
    <row r="671" spans="1:13" hidden="1" x14ac:dyDescent="0.35">
      <c r="A671" s="6">
        <v>45770</v>
      </c>
      <c r="B671" t="s">
        <v>2308</v>
      </c>
      <c r="C671" t="s">
        <v>53</v>
      </c>
      <c r="D671" t="s">
        <v>1830</v>
      </c>
      <c r="E671">
        <v>27</v>
      </c>
      <c r="F671">
        <v>3</v>
      </c>
      <c r="I671" t="s">
        <v>47</v>
      </c>
      <c r="J671" t="s">
        <v>360</v>
      </c>
    </row>
    <row r="672" spans="1:13" hidden="1" x14ac:dyDescent="0.35">
      <c r="A672" s="6">
        <v>45770</v>
      </c>
      <c r="B672" t="s">
        <v>2309</v>
      </c>
      <c r="C672" t="s">
        <v>53</v>
      </c>
      <c r="D672" t="s">
        <v>1358</v>
      </c>
      <c r="E672">
        <v>3</v>
      </c>
      <c r="F672">
        <v>1</v>
      </c>
      <c r="I672" t="s">
        <v>47</v>
      </c>
      <c r="J672" t="s">
        <v>2155</v>
      </c>
    </row>
    <row r="673" spans="1:13" hidden="1" x14ac:dyDescent="0.35">
      <c r="A673" s="6">
        <v>45770</v>
      </c>
      <c r="B673" t="s">
        <v>247</v>
      </c>
      <c r="C673" t="s">
        <v>553</v>
      </c>
      <c r="D673" t="s">
        <v>553</v>
      </c>
      <c r="E673">
        <v>8</v>
      </c>
      <c r="F673">
        <v>1</v>
      </c>
      <c r="I673" t="s">
        <v>47</v>
      </c>
      <c r="J673" t="s">
        <v>705</v>
      </c>
      <c r="M673" t="s">
        <v>47</v>
      </c>
    </row>
    <row r="674" spans="1:13" hidden="1" x14ac:dyDescent="0.35">
      <c r="A674" s="6">
        <v>45771</v>
      </c>
      <c r="B674" t="s">
        <v>2159</v>
      </c>
      <c r="C674" t="s">
        <v>53</v>
      </c>
      <c r="D674" t="s">
        <v>430</v>
      </c>
      <c r="E674">
        <v>25</v>
      </c>
      <c r="F674">
        <v>3</v>
      </c>
      <c r="G674" t="s">
        <v>35</v>
      </c>
    </row>
    <row r="675" spans="1:13" hidden="1" x14ac:dyDescent="0.35">
      <c r="A675" s="6">
        <v>45771</v>
      </c>
      <c r="B675" t="s">
        <v>409</v>
      </c>
      <c r="C675" t="s">
        <v>53</v>
      </c>
      <c r="D675">
        <v>6</v>
      </c>
      <c r="E675">
        <v>23</v>
      </c>
      <c r="F675">
        <v>2</v>
      </c>
      <c r="G675" t="s">
        <v>35</v>
      </c>
      <c r="L675" t="s">
        <v>47</v>
      </c>
      <c r="M675" t="s">
        <v>47</v>
      </c>
    </row>
    <row r="676" spans="1:13" hidden="1" x14ac:dyDescent="0.35">
      <c r="A676" s="6">
        <v>45771</v>
      </c>
      <c r="B676" t="s">
        <v>255</v>
      </c>
      <c r="C676" t="s">
        <v>59</v>
      </c>
      <c r="D676">
        <v>2</v>
      </c>
      <c r="E676">
        <v>24</v>
      </c>
      <c r="F676">
        <v>2</v>
      </c>
      <c r="G676" t="s">
        <v>1400</v>
      </c>
      <c r="L676" t="s">
        <v>47</v>
      </c>
      <c r="M676" t="s">
        <v>47</v>
      </c>
    </row>
    <row r="677" spans="1:13" hidden="1" x14ac:dyDescent="0.35">
      <c r="A677" s="6">
        <v>45771</v>
      </c>
      <c r="B677" t="s">
        <v>2185</v>
      </c>
      <c r="C677" t="s">
        <v>115</v>
      </c>
      <c r="D677">
        <v>7</v>
      </c>
      <c r="E677">
        <v>27</v>
      </c>
      <c r="F677">
        <v>2</v>
      </c>
      <c r="G677" t="s">
        <v>2127</v>
      </c>
    </row>
    <row r="678" spans="1:13" hidden="1" x14ac:dyDescent="0.35">
      <c r="A678" s="6">
        <v>45771</v>
      </c>
      <c r="B678" t="s">
        <v>2276</v>
      </c>
      <c r="C678" t="s">
        <v>55</v>
      </c>
      <c r="D678" t="s">
        <v>930</v>
      </c>
      <c r="E678">
        <v>25</v>
      </c>
      <c r="F678">
        <v>1</v>
      </c>
      <c r="I678" t="s">
        <v>47</v>
      </c>
      <c r="M678" t="s">
        <v>47</v>
      </c>
    </row>
    <row r="679" spans="1:13" hidden="1" x14ac:dyDescent="0.35">
      <c r="A679" s="6">
        <v>45771</v>
      </c>
      <c r="B679" t="s">
        <v>2298</v>
      </c>
      <c r="C679" t="s">
        <v>115</v>
      </c>
      <c r="D679">
        <v>7</v>
      </c>
      <c r="E679">
        <v>18</v>
      </c>
      <c r="F679">
        <v>2</v>
      </c>
      <c r="I679" t="s">
        <v>47</v>
      </c>
    </row>
    <row r="680" spans="1:13" hidden="1" x14ac:dyDescent="0.35">
      <c r="A680" s="6">
        <v>45771</v>
      </c>
      <c r="B680" t="s">
        <v>2299</v>
      </c>
      <c r="C680" t="s">
        <v>2137</v>
      </c>
      <c r="D680" t="s">
        <v>2300</v>
      </c>
      <c r="E680">
        <v>23</v>
      </c>
      <c r="F680">
        <v>1</v>
      </c>
      <c r="I680" t="s">
        <v>47</v>
      </c>
      <c r="M680" t="s">
        <v>47</v>
      </c>
    </row>
    <row r="681" spans="1:13" hidden="1" x14ac:dyDescent="0.35">
      <c r="A681" s="6">
        <v>45771</v>
      </c>
      <c r="B681" t="s">
        <v>2301</v>
      </c>
      <c r="C681" t="s">
        <v>115</v>
      </c>
      <c r="D681">
        <v>8</v>
      </c>
      <c r="E681">
        <v>23</v>
      </c>
      <c r="F681">
        <v>2</v>
      </c>
      <c r="I681" t="s">
        <v>47</v>
      </c>
      <c r="J681" t="s">
        <v>705</v>
      </c>
    </row>
    <row r="682" spans="1:13" hidden="1" x14ac:dyDescent="0.35">
      <c r="A682" s="6">
        <v>45771</v>
      </c>
      <c r="B682" t="s">
        <v>2301</v>
      </c>
      <c r="C682" t="s">
        <v>115</v>
      </c>
      <c r="D682">
        <v>8</v>
      </c>
      <c r="E682">
        <v>23</v>
      </c>
      <c r="F682">
        <v>2</v>
      </c>
      <c r="I682" t="s">
        <v>47</v>
      </c>
      <c r="J682" t="s">
        <v>705</v>
      </c>
    </row>
    <row r="683" spans="1:13" hidden="1" x14ac:dyDescent="0.35">
      <c r="A683" s="6">
        <v>45771</v>
      </c>
      <c r="B683" t="s">
        <v>409</v>
      </c>
      <c r="C683" t="s">
        <v>53</v>
      </c>
      <c r="D683">
        <v>6</v>
      </c>
      <c r="E683">
        <v>23</v>
      </c>
      <c r="F683">
        <v>1</v>
      </c>
      <c r="I683" t="s">
        <v>47</v>
      </c>
      <c r="M683" t="s">
        <v>47</v>
      </c>
    </row>
    <row r="684" spans="1:13" hidden="1" x14ac:dyDescent="0.35">
      <c r="A684" s="6">
        <v>45771</v>
      </c>
      <c r="B684" t="s">
        <v>2185</v>
      </c>
      <c r="C684" t="s">
        <v>115</v>
      </c>
      <c r="D684">
        <v>7</v>
      </c>
      <c r="E684">
        <v>26</v>
      </c>
      <c r="F684">
        <v>2</v>
      </c>
      <c r="I684" t="s">
        <v>47</v>
      </c>
      <c r="J684" t="s">
        <v>1396</v>
      </c>
    </row>
    <row r="685" spans="1:13" hidden="1" x14ac:dyDescent="0.35">
      <c r="A685" s="6">
        <v>45771</v>
      </c>
      <c r="B685" t="s">
        <v>298</v>
      </c>
      <c r="C685" t="s">
        <v>55</v>
      </c>
      <c r="D685" t="s">
        <v>1365</v>
      </c>
      <c r="E685">
        <v>28</v>
      </c>
      <c r="F685">
        <v>1</v>
      </c>
      <c r="I685" t="s">
        <v>47</v>
      </c>
      <c r="M685" t="s">
        <v>47</v>
      </c>
    </row>
    <row r="686" spans="1:13" hidden="1" x14ac:dyDescent="0.35">
      <c r="A686" s="6">
        <v>45771</v>
      </c>
      <c r="B686" t="s">
        <v>1684</v>
      </c>
      <c r="C686" t="s">
        <v>115</v>
      </c>
      <c r="D686">
        <v>9</v>
      </c>
      <c r="E686">
        <v>13</v>
      </c>
      <c r="F686">
        <v>2</v>
      </c>
      <c r="I686" t="s">
        <v>47</v>
      </c>
    </row>
    <row r="687" spans="1:13" hidden="1" x14ac:dyDescent="0.35">
      <c r="A687" s="6">
        <v>45771</v>
      </c>
      <c r="B687" t="s">
        <v>93</v>
      </c>
      <c r="C687" t="s">
        <v>53</v>
      </c>
      <c r="D687">
        <v>6</v>
      </c>
      <c r="E687">
        <v>23</v>
      </c>
      <c r="F687">
        <v>2</v>
      </c>
      <c r="I687" t="s">
        <v>47</v>
      </c>
      <c r="M687" t="s">
        <v>47</v>
      </c>
    </row>
    <row r="688" spans="1:13" hidden="1" x14ac:dyDescent="0.35">
      <c r="A688" s="6">
        <v>45771</v>
      </c>
      <c r="B688" t="s">
        <v>2329</v>
      </c>
      <c r="C688" t="s">
        <v>115</v>
      </c>
      <c r="D688">
        <v>8</v>
      </c>
      <c r="E688">
        <v>20</v>
      </c>
      <c r="F688">
        <v>2</v>
      </c>
      <c r="I688" t="s">
        <v>47</v>
      </c>
    </row>
    <row r="689" spans="1:13" hidden="1" x14ac:dyDescent="0.35">
      <c r="A689" s="6">
        <v>45771</v>
      </c>
      <c r="B689" t="s">
        <v>2329</v>
      </c>
      <c r="C689" t="s">
        <v>115</v>
      </c>
      <c r="D689">
        <v>8</v>
      </c>
      <c r="E689">
        <v>20</v>
      </c>
      <c r="F689">
        <v>2</v>
      </c>
      <c r="I689" t="s">
        <v>47</v>
      </c>
    </row>
    <row r="690" spans="1:13" hidden="1" x14ac:dyDescent="0.35">
      <c r="A690" s="6">
        <v>45771</v>
      </c>
      <c r="B690" t="s">
        <v>2329</v>
      </c>
      <c r="C690" t="s">
        <v>115</v>
      </c>
      <c r="D690">
        <v>8</v>
      </c>
      <c r="E690">
        <v>20</v>
      </c>
      <c r="F690">
        <v>2</v>
      </c>
      <c r="I690" t="s">
        <v>47</v>
      </c>
    </row>
    <row r="691" spans="1:13" hidden="1" x14ac:dyDescent="0.35">
      <c r="A691" s="22">
        <v>45771</v>
      </c>
      <c r="B691" s="23" t="s">
        <v>259</v>
      </c>
      <c r="C691" s="23" t="s">
        <v>2673</v>
      </c>
      <c r="D691" s="24">
        <v>2</v>
      </c>
      <c r="E691" s="23">
        <v>18</v>
      </c>
      <c r="F691" s="23">
        <v>2</v>
      </c>
      <c r="G691" s="23" t="s">
        <v>2667</v>
      </c>
      <c r="H691" s="23" t="s">
        <v>2667</v>
      </c>
      <c r="I691" s="26" t="s">
        <v>306</v>
      </c>
      <c r="J691" s="23"/>
      <c r="K691" s="23"/>
      <c r="L691" s="23" t="s">
        <v>2667</v>
      </c>
      <c r="M691" s="23" t="s">
        <v>306</v>
      </c>
    </row>
    <row r="692" spans="1:13" hidden="1" x14ac:dyDescent="0.35">
      <c r="A692" s="22">
        <v>45771</v>
      </c>
      <c r="B692" s="23" t="s">
        <v>1253</v>
      </c>
      <c r="C692" s="23" t="s">
        <v>2167</v>
      </c>
      <c r="D692" s="24" t="s">
        <v>55</v>
      </c>
      <c r="E692" s="23">
        <v>18</v>
      </c>
      <c r="F692" s="23">
        <v>1</v>
      </c>
      <c r="G692" s="23" t="s">
        <v>2667</v>
      </c>
      <c r="H692" s="23" t="s">
        <v>2667</v>
      </c>
      <c r="I692" s="26" t="s">
        <v>306</v>
      </c>
      <c r="J692" s="23"/>
      <c r="K692" s="23"/>
      <c r="L692" s="23" t="s">
        <v>2667</v>
      </c>
      <c r="M692" s="23" t="s">
        <v>2667</v>
      </c>
    </row>
    <row r="693" spans="1:13" hidden="1" x14ac:dyDescent="0.35">
      <c r="A693" s="6">
        <v>45772</v>
      </c>
      <c r="B693" t="s">
        <v>2173</v>
      </c>
      <c r="C693" t="s">
        <v>59</v>
      </c>
      <c r="D693">
        <v>3</v>
      </c>
      <c r="E693">
        <v>24</v>
      </c>
      <c r="F693">
        <v>2</v>
      </c>
      <c r="G693" t="s">
        <v>1400</v>
      </c>
    </row>
    <row r="694" spans="1:13" hidden="1" x14ac:dyDescent="0.35">
      <c r="A694" s="6">
        <v>45772</v>
      </c>
      <c r="B694" t="s">
        <v>2173</v>
      </c>
      <c r="C694" t="s">
        <v>59</v>
      </c>
      <c r="D694">
        <v>3</v>
      </c>
      <c r="E694">
        <v>24</v>
      </c>
      <c r="F694">
        <v>2</v>
      </c>
      <c r="G694" t="s">
        <v>1400</v>
      </c>
    </row>
    <row r="695" spans="1:13" hidden="1" x14ac:dyDescent="0.35">
      <c r="A695" s="6">
        <v>45772</v>
      </c>
      <c r="B695" t="s">
        <v>321</v>
      </c>
      <c r="C695" t="s">
        <v>55</v>
      </c>
      <c r="D695" t="s">
        <v>1365</v>
      </c>
      <c r="E695">
        <v>28</v>
      </c>
      <c r="F695">
        <v>2</v>
      </c>
      <c r="G695" t="s">
        <v>1401</v>
      </c>
    </row>
    <row r="696" spans="1:13" hidden="1" x14ac:dyDescent="0.35">
      <c r="A696" s="6">
        <v>45772</v>
      </c>
      <c r="B696" t="s">
        <v>2128</v>
      </c>
      <c r="C696" t="s">
        <v>225</v>
      </c>
      <c r="D696">
        <v>1</v>
      </c>
      <c r="E696">
        <v>1</v>
      </c>
      <c r="F696">
        <v>1</v>
      </c>
      <c r="I696" t="s">
        <v>47</v>
      </c>
      <c r="M696" t="s">
        <v>47</v>
      </c>
    </row>
    <row r="697" spans="1:13" hidden="1" x14ac:dyDescent="0.35">
      <c r="A697" s="6">
        <v>45772</v>
      </c>
      <c r="B697" t="s">
        <v>1367</v>
      </c>
      <c r="C697" t="s">
        <v>55</v>
      </c>
      <c r="D697" t="s">
        <v>62</v>
      </c>
      <c r="E697">
        <v>10</v>
      </c>
      <c r="F697">
        <v>1</v>
      </c>
      <c r="I697" t="s">
        <v>47</v>
      </c>
    </row>
    <row r="698" spans="1:13" hidden="1" x14ac:dyDescent="0.35">
      <c r="A698" s="6">
        <v>45772</v>
      </c>
      <c r="B698" t="s">
        <v>1461</v>
      </c>
      <c r="C698" t="s">
        <v>74</v>
      </c>
      <c r="D698">
        <v>10</v>
      </c>
      <c r="E698">
        <v>22</v>
      </c>
      <c r="F698">
        <v>2</v>
      </c>
      <c r="I698" t="s">
        <v>47</v>
      </c>
      <c r="M698" t="s">
        <v>47</v>
      </c>
    </row>
    <row r="699" spans="1:13" hidden="1" x14ac:dyDescent="0.35">
      <c r="A699" s="6">
        <v>45772</v>
      </c>
      <c r="B699" t="s">
        <v>2297</v>
      </c>
      <c r="C699" t="s">
        <v>115</v>
      </c>
      <c r="D699">
        <v>8</v>
      </c>
      <c r="E699">
        <v>25</v>
      </c>
      <c r="F699">
        <v>3</v>
      </c>
      <c r="I699" t="s">
        <v>47</v>
      </c>
    </row>
    <row r="700" spans="1:13" hidden="1" x14ac:dyDescent="0.35">
      <c r="A700" s="6">
        <v>45772</v>
      </c>
      <c r="B700" t="s">
        <v>298</v>
      </c>
      <c r="C700" t="s">
        <v>55</v>
      </c>
      <c r="D700" t="s">
        <v>1365</v>
      </c>
      <c r="E700">
        <v>20</v>
      </c>
      <c r="F700">
        <v>1</v>
      </c>
      <c r="I700" t="s">
        <v>47</v>
      </c>
      <c r="M700" t="s">
        <v>47</v>
      </c>
    </row>
    <row r="701" spans="1:13" hidden="1" x14ac:dyDescent="0.35">
      <c r="A701" s="6">
        <v>45772</v>
      </c>
      <c r="B701" t="s">
        <v>321</v>
      </c>
      <c r="C701" t="s">
        <v>55</v>
      </c>
      <c r="D701" t="s">
        <v>1365</v>
      </c>
      <c r="E701">
        <v>26</v>
      </c>
      <c r="F701">
        <v>2</v>
      </c>
      <c r="I701" t="s">
        <v>47</v>
      </c>
    </row>
    <row r="702" spans="1:13" hidden="1" x14ac:dyDescent="0.35">
      <c r="A702" s="6">
        <v>45772</v>
      </c>
      <c r="B702" t="s">
        <v>787</v>
      </c>
      <c r="C702" t="s">
        <v>55</v>
      </c>
      <c r="D702" t="s">
        <v>978</v>
      </c>
      <c r="E702">
        <v>18</v>
      </c>
      <c r="F702">
        <v>2</v>
      </c>
      <c r="H702" t="s">
        <v>47</v>
      </c>
    </row>
    <row r="703" spans="1:13" hidden="1" x14ac:dyDescent="0.35">
      <c r="A703" s="6">
        <v>45772</v>
      </c>
      <c r="B703" t="s">
        <v>787</v>
      </c>
      <c r="C703" t="s">
        <v>55</v>
      </c>
      <c r="D703" t="s">
        <v>978</v>
      </c>
      <c r="E703">
        <v>18</v>
      </c>
      <c r="F703">
        <v>2</v>
      </c>
      <c r="H703" t="s">
        <v>47</v>
      </c>
    </row>
    <row r="704" spans="1:13" hidden="1" x14ac:dyDescent="0.35">
      <c r="A704" s="6">
        <v>45772</v>
      </c>
      <c r="B704" t="s">
        <v>2148</v>
      </c>
      <c r="C704" t="s">
        <v>1236</v>
      </c>
      <c r="D704" t="s">
        <v>1236</v>
      </c>
      <c r="E704">
        <v>30</v>
      </c>
      <c r="F704">
        <v>10</v>
      </c>
      <c r="I704" t="s">
        <v>47</v>
      </c>
      <c r="M704" t="s">
        <v>47</v>
      </c>
    </row>
    <row r="705" spans="1:13" hidden="1" x14ac:dyDescent="0.35">
      <c r="A705" s="6">
        <v>45772</v>
      </c>
      <c r="B705" t="s">
        <v>298</v>
      </c>
      <c r="C705" t="s">
        <v>55</v>
      </c>
      <c r="D705" t="s">
        <v>2167</v>
      </c>
      <c r="E705">
        <v>29</v>
      </c>
      <c r="F705">
        <v>2</v>
      </c>
      <c r="I705" t="s">
        <v>47</v>
      </c>
      <c r="M705" t="s">
        <v>47</v>
      </c>
    </row>
    <row r="706" spans="1:13" hidden="1" x14ac:dyDescent="0.35">
      <c r="A706" s="6">
        <v>45772</v>
      </c>
      <c r="B706" t="s">
        <v>298</v>
      </c>
      <c r="C706" t="s">
        <v>55</v>
      </c>
      <c r="D706" t="s">
        <v>2167</v>
      </c>
      <c r="E706">
        <v>29</v>
      </c>
      <c r="F706">
        <v>2</v>
      </c>
      <c r="I706" t="s">
        <v>47</v>
      </c>
      <c r="M706" t="s">
        <v>47</v>
      </c>
    </row>
    <row r="707" spans="1:13" hidden="1" x14ac:dyDescent="0.35">
      <c r="A707" s="6">
        <v>45772</v>
      </c>
      <c r="B707" t="s">
        <v>2312</v>
      </c>
      <c r="C707" t="s">
        <v>2141</v>
      </c>
      <c r="D707" t="s">
        <v>2141</v>
      </c>
      <c r="E707">
        <v>5</v>
      </c>
      <c r="F707">
        <v>1</v>
      </c>
      <c r="I707" t="s">
        <v>47</v>
      </c>
    </row>
    <row r="708" spans="1:13" hidden="1" x14ac:dyDescent="0.35">
      <c r="A708" s="6">
        <v>45773</v>
      </c>
      <c r="B708" t="s">
        <v>3316</v>
      </c>
      <c r="C708" t="s">
        <v>2670</v>
      </c>
      <c r="D708" s="20" t="s">
        <v>2676</v>
      </c>
      <c r="E708">
        <v>9</v>
      </c>
      <c r="F708">
        <v>2</v>
      </c>
      <c r="G708" t="s">
        <v>2667</v>
      </c>
      <c r="H708" t="s">
        <v>2667</v>
      </c>
      <c r="I708" s="26" t="s">
        <v>306</v>
      </c>
      <c r="L708" t="s">
        <v>2667</v>
      </c>
      <c r="M708" t="s">
        <v>306</v>
      </c>
    </row>
    <row r="709" spans="1:13" hidden="1" x14ac:dyDescent="0.35">
      <c r="A709" s="22">
        <v>45774</v>
      </c>
      <c r="B709" s="23" t="s">
        <v>3026</v>
      </c>
      <c r="C709" s="23" t="s">
        <v>1261</v>
      </c>
      <c r="D709" s="24" t="s">
        <v>1261</v>
      </c>
      <c r="E709" s="23">
        <v>28</v>
      </c>
      <c r="F709" s="23">
        <v>2</v>
      </c>
      <c r="G709" s="23"/>
      <c r="H709" s="23" t="s">
        <v>2667</v>
      </c>
      <c r="I709" s="26" t="s">
        <v>306</v>
      </c>
      <c r="J709" s="23" t="s">
        <v>2667</v>
      </c>
      <c r="K709" s="23"/>
      <c r="L709" s="23" t="s">
        <v>2667</v>
      </c>
      <c r="M709" s="23" t="s">
        <v>2667</v>
      </c>
    </row>
    <row r="710" spans="1:13" hidden="1" x14ac:dyDescent="0.35">
      <c r="A710" s="22">
        <v>45774</v>
      </c>
      <c r="B710" s="23" t="s">
        <v>2103</v>
      </c>
      <c r="C710" s="23" t="s">
        <v>2673</v>
      </c>
      <c r="D710" s="24" t="s">
        <v>2667</v>
      </c>
      <c r="E710" s="23">
        <v>22</v>
      </c>
      <c r="F710" s="23">
        <v>3</v>
      </c>
      <c r="G710" s="23" t="s">
        <v>2667</v>
      </c>
      <c r="H710" s="23" t="s">
        <v>2667</v>
      </c>
      <c r="I710" s="26" t="s">
        <v>306</v>
      </c>
      <c r="J710" s="23" t="s">
        <v>3416</v>
      </c>
      <c r="K710" s="23"/>
      <c r="L710" s="23" t="s">
        <v>2667</v>
      </c>
      <c r="M710" s="23" t="s">
        <v>306</v>
      </c>
    </row>
    <row r="711" spans="1:13" hidden="1" x14ac:dyDescent="0.35">
      <c r="A711" s="22">
        <v>45774</v>
      </c>
      <c r="B711" s="23" t="s">
        <v>3213</v>
      </c>
      <c r="C711" s="23" t="s">
        <v>2673</v>
      </c>
      <c r="D711" s="24">
        <v>3</v>
      </c>
      <c r="E711" s="23">
        <f>57/3</f>
        <v>19</v>
      </c>
      <c r="F711" s="23">
        <f>5/3</f>
        <v>1.6666666666666667</v>
      </c>
      <c r="G711" s="23" t="s">
        <v>2667</v>
      </c>
      <c r="H711" s="23" t="s">
        <v>2667</v>
      </c>
      <c r="I711" s="26" t="s">
        <v>306</v>
      </c>
      <c r="J711" s="23" t="s">
        <v>2667</v>
      </c>
      <c r="K711" s="23"/>
      <c r="L711" s="23" t="s">
        <v>2667</v>
      </c>
      <c r="M711" s="23" t="s">
        <v>2667</v>
      </c>
    </row>
    <row r="712" spans="1:13" hidden="1" x14ac:dyDescent="0.35">
      <c r="A712" s="22">
        <v>45774</v>
      </c>
      <c r="B712" s="23" t="s">
        <v>3213</v>
      </c>
      <c r="C712" s="23" t="s">
        <v>2673</v>
      </c>
      <c r="D712" s="24">
        <v>3</v>
      </c>
      <c r="E712" s="23">
        <f>57/3</f>
        <v>19</v>
      </c>
      <c r="F712" s="23">
        <f>5/3</f>
        <v>1.6666666666666667</v>
      </c>
      <c r="G712" s="23" t="s">
        <v>2667</v>
      </c>
      <c r="H712" s="23" t="s">
        <v>2667</v>
      </c>
      <c r="I712" s="26" t="s">
        <v>306</v>
      </c>
      <c r="J712" s="23" t="s">
        <v>2667</v>
      </c>
      <c r="K712" s="23"/>
      <c r="L712" s="23"/>
      <c r="M712" s="23"/>
    </row>
    <row r="713" spans="1:13" hidden="1" x14ac:dyDescent="0.35">
      <c r="A713" s="22">
        <v>45774</v>
      </c>
      <c r="B713" s="23" t="s">
        <v>3213</v>
      </c>
      <c r="C713" s="23" t="s">
        <v>2673</v>
      </c>
      <c r="D713" s="24">
        <v>3</v>
      </c>
      <c r="E713" s="23">
        <f>57/3</f>
        <v>19</v>
      </c>
      <c r="F713" s="23">
        <f>5/3</f>
        <v>1.6666666666666667</v>
      </c>
      <c r="G713" s="23" t="s">
        <v>2667</v>
      </c>
      <c r="H713" s="23" t="s">
        <v>2667</v>
      </c>
      <c r="I713" s="26" t="s">
        <v>306</v>
      </c>
      <c r="J713" s="23" t="s">
        <v>2667</v>
      </c>
      <c r="K713" s="23"/>
      <c r="L713" s="23"/>
      <c r="M713" s="23"/>
    </row>
    <row r="714" spans="1:13" hidden="1" x14ac:dyDescent="0.35">
      <c r="A714" s="22">
        <v>45774</v>
      </c>
      <c r="B714" s="23" t="s">
        <v>141</v>
      </c>
      <c r="C714" s="23" t="s">
        <v>2668</v>
      </c>
      <c r="D714" s="24">
        <v>5</v>
      </c>
      <c r="E714" s="23">
        <v>16</v>
      </c>
      <c r="F714" s="23">
        <v>2</v>
      </c>
      <c r="G714" s="23" t="s">
        <v>2667</v>
      </c>
      <c r="H714" s="23" t="s">
        <v>2667</v>
      </c>
      <c r="I714" s="26" t="s">
        <v>306</v>
      </c>
      <c r="J714" s="23" t="s">
        <v>2667</v>
      </c>
      <c r="K714" s="23"/>
      <c r="L714" s="23" t="s">
        <v>2667</v>
      </c>
      <c r="M714" s="23" t="s">
        <v>306</v>
      </c>
    </row>
    <row r="715" spans="1:13" hidden="1" x14ac:dyDescent="0.35">
      <c r="A715" s="22">
        <v>45774</v>
      </c>
      <c r="B715" s="23" t="s">
        <v>2898</v>
      </c>
      <c r="C715" s="23" t="s">
        <v>2137</v>
      </c>
      <c r="D715" s="24" t="s">
        <v>2683</v>
      </c>
      <c r="E715" s="23">
        <v>15</v>
      </c>
      <c r="F715" s="23">
        <v>4</v>
      </c>
      <c r="G715" s="23" t="s">
        <v>2667</v>
      </c>
      <c r="H715" s="23" t="s">
        <v>2667</v>
      </c>
      <c r="I715" s="26" t="s">
        <v>306</v>
      </c>
      <c r="J715" s="23" t="s">
        <v>2667</v>
      </c>
      <c r="K715" s="23"/>
      <c r="L715" s="23" t="s">
        <v>2667</v>
      </c>
      <c r="M715" s="23" t="s">
        <v>2667</v>
      </c>
    </row>
    <row r="716" spans="1:13" hidden="1" x14ac:dyDescent="0.35">
      <c r="A716" s="6">
        <v>45774</v>
      </c>
      <c r="B716" t="s">
        <v>2958</v>
      </c>
      <c r="C716" t="s">
        <v>2673</v>
      </c>
      <c r="D716" s="20">
        <v>2</v>
      </c>
      <c r="E716">
        <v>10</v>
      </c>
      <c r="F716">
        <v>2</v>
      </c>
      <c r="G716" t="s">
        <v>2667</v>
      </c>
      <c r="H716" t="s">
        <v>2667</v>
      </c>
      <c r="I716" s="26" t="s">
        <v>306</v>
      </c>
      <c r="J716" t="s">
        <v>2667</v>
      </c>
      <c r="L716" t="s">
        <v>2667</v>
      </c>
      <c r="M716" t="s">
        <v>2667</v>
      </c>
    </row>
    <row r="717" spans="1:13" hidden="1" x14ac:dyDescent="0.35">
      <c r="A717" s="6">
        <v>45775</v>
      </c>
      <c r="B717" t="s">
        <v>1849</v>
      </c>
      <c r="C717" t="s">
        <v>55</v>
      </c>
      <c r="D717" t="s">
        <v>2186</v>
      </c>
      <c r="E717">
        <v>27</v>
      </c>
      <c r="F717">
        <v>2</v>
      </c>
      <c r="G717" t="s">
        <v>2182</v>
      </c>
    </row>
    <row r="718" spans="1:13" hidden="1" x14ac:dyDescent="0.35">
      <c r="A718" s="6">
        <v>45775</v>
      </c>
      <c r="B718" t="s">
        <v>1849</v>
      </c>
      <c r="C718" t="s">
        <v>55</v>
      </c>
      <c r="D718" t="s">
        <v>2186</v>
      </c>
      <c r="E718">
        <v>27</v>
      </c>
      <c r="F718">
        <v>2</v>
      </c>
      <c r="G718" t="s">
        <v>2182</v>
      </c>
    </row>
    <row r="719" spans="1:13" hidden="1" x14ac:dyDescent="0.35">
      <c r="A719" s="6">
        <v>45775</v>
      </c>
      <c r="B719" t="s">
        <v>90</v>
      </c>
      <c r="C719" t="s">
        <v>53</v>
      </c>
      <c r="D719">
        <v>4</v>
      </c>
      <c r="E719">
        <v>22</v>
      </c>
      <c r="F719">
        <v>2</v>
      </c>
      <c r="G719" t="s">
        <v>35</v>
      </c>
      <c r="L719" t="s">
        <v>47</v>
      </c>
      <c r="M719" t="s">
        <v>47</v>
      </c>
    </row>
    <row r="720" spans="1:13" hidden="1" x14ac:dyDescent="0.35">
      <c r="A720" s="6">
        <v>45775</v>
      </c>
      <c r="B720" t="s">
        <v>90</v>
      </c>
      <c r="C720" t="s">
        <v>53</v>
      </c>
      <c r="D720">
        <v>4</v>
      </c>
      <c r="E720">
        <v>22</v>
      </c>
      <c r="F720">
        <v>2</v>
      </c>
      <c r="G720" t="s">
        <v>35</v>
      </c>
      <c r="L720" t="s">
        <v>47</v>
      </c>
      <c r="M720" t="s">
        <v>47</v>
      </c>
    </row>
    <row r="721" spans="1:13" hidden="1" x14ac:dyDescent="0.35">
      <c r="A721" s="6">
        <v>45775</v>
      </c>
      <c r="B721" t="s">
        <v>2148</v>
      </c>
      <c r="C721" t="s">
        <v>2223</v>
      </c>
      <c r="D721" t="s">
        <v>2223</v>
      </c>
      <c r="E721">
        <v>32</v>
      </c>
      <c r="F721">
        <v>2</v>
      </c>
      <c r="G721" t="s">
        <v>2214</v>
      </c>
      <c r="M721" t="s">
        <v>47</v>
      </c>
    </row>
    <row r="722" spans="1:13" hidden="1" x14ac:dyDescent="0.35">
      <c r="A722" s="6">
        <v>45775</v>
      </c>
      <c r="B722" t="s">
        <v>2312</v>
      </c>
      <c r="C722" t="s">
        <v>2141</v>
      </c>
      <c r="D722" t="s">
        <v>2141</v>
      </c>
      <c r="E722">
        <v>7</v>
      </c>
      <c r="F722">
        <v>1</v>
      </c>
      <c r="I722" t="s">
        <v>47</v>
      </c>
    </row>
    <row r="723" spans="1:13" hidden="1" x14ac:dyDescent="0.35">
      <c r="A723" s="6">
        <v>45775</v>
      </c>
      <c r="B723" t="s">
        <v>1256</v>
      </c>
      <c r="C723" t="s">
        <v>55</v>
      </c>
      <c r="D723" t="s">
        <v>2167</v>
      </c>
      <c r="E723">
        <v>18</v>
      </c>
      <c r="F723">
        <v>2</v>
      </c>
      <c r="I723" t="s">
        <v>47</v>
      </c>
    </row>
    <row r="724" spans="1:13" hidden="1" x14ac:dyDescent="0.35">
      <c r="A724" s="6">
        <v>45775</v>
      </c>
      <c r="B724" t="s">
        <v>1550</v>
      </c>
      <c r="C724" t="s">
        <v>53</v>
      </c>
      <c r="D724">
        <v>5</v>
      </c>
      <c r="E724">
        <v>24</v>
      </c>
      <c r="F724">
        <v>2</v>
      </c>
      <c r="I724" t="s">
        <v>47</v>
      </c>
      <c r="J724" t="s">
        <v>705</v>
      </c>
    </row>
    <row r="725" spans="1:13" hidden="1" x14ac:dyDescent="0.35">
      <c r="A725" s="6">
        <v>45775</v>
      </c>
      <c r="B725" t="s">
        <v>2282</v>
      </c>
      <c r="C725" t="s">
        <v>59</v>
      </c>
      <c r="D725">
        <v>2</v>
      </c>
      <c r="E725">
        <v>11</v>
      </c>
      <c r="F725">
        <v>6</v>
      </c>
      <c r="I725" t="s">
        <v>47</v>
      </c>
    </row>
    <row r="726" spans="1:13" hidden="1" x14ac:dyDescent="0.35">
      <c r="A726" s="6">
        <v>45776</v>
      </c>
      <c r="B726" t="s">
        <v>247</v>
      </c>
      <c r="C726" t="s">
        <v>53</v>
      </c>
      <c r="D726">
        <v>4</v>
      </c>
      <c r="E726">
        <v>24</v>
      </c>
      <c r="F726">
        <v>2</v>
      </c>
      <c r="G726" t="s">
        <v>35</v>
      </c>
      <c r="L726" t="s">
        <v>47</v>
      </c>
      <c r="M726" t="s">
        <v>47</v>
      </c>
    </row>
    <row r="727" spans="1:13" hidden="1" x14ac:dyDescent="0.35">
      <c r="A727" s="6">
        <v>45776</v>
      </c>
      <c r="B727" t="s">
        <v>2215</v>
      </c>
      <c r="C727" t="s">
        <v>149</v>
      </c>
      <c r="D727" t="s">
        <v>149</v>
      </c>
      <c r="E727">
        <v>20</v>
      </c>
      <c r="F727">
        <v>2</v>
      </c>
      <c r="G727" t="s">
        <v>2182</v>
      </c>
    </row>
    <row r="728" spans="1:13" hidden="1" x14ac:dyDescent="0.35">
      <c r="A728" s="6">
        <v>45776</v>
      </c>
      <c r="B728" t="s">
        <v>2302</v>
      </c>
      <c r="C728" t="s">
        <v>115</v>
      </c>
      <c r="D728">
        <v>7</v>
      </c>
      <c r="E728">
        <v>24</v>
      </c>
      <c r="F728">
        <v>2</v>
      </c>
      <c r="I728" t="s">
        <v>47</v>
      </c>
    </row>
    <row r="729" spans="1:13" hidden="1" x14ac:dyDescent="0.35">
      <c r="A729" s="6">
        <v>45776</v>
      </c>
      <c r="B729" t="s">
        <v>54</v>
      </c>
      <c r="C729" t="s">
        <v>55</v>
      </c>
      <c r="D729" t="s">
        <v>2167</v>
      </c>
      <c r="E729">
        <v>19</v>
      </c>
      <c r="F729">
        <v>1</v>
      </c>
      <c r="I729" t="s">
        <v>47</v>
      </c>
      <c r="M729" t="s">
        <v>47</v>
      </c>
    </row>
    <row r="730" spans="1:13" hidden="1" x14ac:dyDescent="0.35">
      <c r="A730" s="6">
        <v>45776</v>
      </c>
      <c r="B730" t="s">
        <v>837</v>
      </c>
      <c r="C730" t="s">
        <v>115</v>
      </c>
      <c r="D730">
        <v>8</v>
      </c>
      <c r="E730">
        <v>20</v>
      </c>
      <c r="F730">
        <v>2</v>
      </c>
      <c r="I730" t="s">
        <v>47</v>
      </c>
    </row>
    <row r="731" spans="1:13" hidden="1" x14ac:dyDescent="0.35">
      <c r="A731" s="6">
        <v>45776</v>
      </c>
      <c r="B731" t="s">
        <v>837</v>
      </c>
      <c r="C731" t="s">
        <v>115</v>
      </c>
      <c r="D731">
        <v>8</v>
      </c>
      <c r="E731">
        <v>20</v>
      </c>
      <c r="F731">
        <v>2</v>
      </c>
      <c r="I731" t="s">
        <v>47</v>
      </c>
    </row>
    <row r="732" spans="1:13" hidden="1" x14ac:dyDescent="0.35">
      <c r="A732" s="6">
        <v>45776</v>
      </c>
      <c r="B732" t="s">
        <v>1345</v>
      </c>
      <c r="C732" t="s">
        <v>3414</v>
      </c>
      <c r="E732">
        <v>9</v>
      </c>
      <c r="F732">
        <v>1</v>
      </c>
      <c r="I732" t="s">
        <v>47</v>
      </c>
      <c r="M732" t="s">
        <v>47</v>
      </c>
    </row>
    <row r="733" spans="1:13" hidden="1" x14ac:dyDescent="0.35">
      <c r="A733" s="6">
        <v>45776</v>
      </c>
      <c r="B733" t="s">
        <v>1404</v>
      </c>
      <c r="C733" t="s">
        <v>55</v>
      </c>
      <c r="D733" t="s">
        <v>2167</v>
      </c>
      <c r="E733">
        <v>27</v>
      </c>
      <c r="F733">
        <v>1</v>
      </c>
      <c r="I733" t="s">
        <v>47</v>
      </c>
    </row>
    <row r="734" spans="1:13" hidden="1" x14ac:dyDescent="0.35">
      <c r="A734" s="6">
        <v>45776</v>
      </c>
      <c r="B734" t="s">
        <v>2310</v>
      </c>
      <c r="C734" t="s">
        <v>115</v>
      </c>
      <c r="D734">
        <v>8</v>
      </c>
      <c r="E734">
        <v>17</v>
      </c>
      <c r="F734">
        <v>2</v>
      </c>
      <c r="I734" t="s">
        <v>47</v>
      </c>
    </row>
    <row r="735" spans="1:13" hidden="1" x14ac:dyDescent="0.35">
      <c r="A735" s="6">
        <v>45776</v>
      </c>
      <c r="B735" t="s">
        <v>1022</v>
      </c>
      <c r="C735" t="s">
        <v>115</v>
      </c>
      <c r="D735">
        <v>8</v>
      </c>
      <c r="E735">
        <v>18</v>
      </c>
      <c r="F735">
        <v>2</v>
      </c>
      <c r="I735" t="s">
        <v>47</v>
      </c>
    </row>
    <row r="736" spans="1:13" hidden="1" x14ac:dyDescent="0.35">
      <c r="A736" s="6">
        <v>45776</v>
      </c>
      <c r="B736" t="s">
        <v>1022</v>
      </c>
      <c r="C736" t="s">
        <v>115</v>
      </c>
      <c r="D736">
        <v>8</v>
      </c>
      <c r="E736">
        <v>18</v>
      </c>
      <c r="F736">
        <v>2</v>
      </c>
      <c r="I736" t="s">
        <v>47</v>
      </c>
    </row>
    <row r="737" spans="1:13" hidden="1" x14ac:dyDescent="0.35">
      <c r="A737" s="6">
        <v>45776</v>
      </c>
      <c r="B737" t="s">
        <v>2217</v>
      </c>
      <c r="C737" t="s">
        <v>53</v>
      </c>
      <c r="D737">
        <v>5</v>
      </c>
      <c r="E737">
        <v>14</v>
      </c>
      <c r="F737">
        <v>1</v>
      </c>
      <c r="I737" t="s">
        <v>47</v>
      </c>
    </row>
    <row r="738" spans="1:13" hidden="1" x14ac:dyDescent="0.35">
      <c r="A738" s="6">
        <v>45776</v>
      </c>
      <c r="B738" t="s">
        <v>898</v>
      </c>
      <c r="C738" t="s">
        <v>53</v>
      </c>
      <c r="D738">
        <v>5</v>
      </c>
      <c r="E738">
        <v>21</v>
      </c>
      <c r="F738">
        <v>2</v>
      </c>
      <c r="I738" t="s">
        <v>47</v>
      </c>
      <c r="M738" t="s">
        <v>47</v>
      </c>
    </row>
    <row r="739" spans="1:13" hidden="1" x14ac:dyDescent="0.35">
      <c r="A739" s="6">
        <v>45776</v>
      </c>
      <c r="B739" t="s">
        <v>2311</v>
      </c>
      <c r="C739" t="s">
        <v>115</v>
      </c>
      <c r="D739">
        <v>8</v>
      </c>
      <c r="E739">
        <v>20</v>
      </c>
      <c r="F739">
        <v>3</v>
      </c>
      <c r="I739" t="s">
        <v>47</v>
      </c>
    </row>
    <row r="740" spans="1:13" hidden="1" x14ac:dyDescent="0.35">
      <c r="A740" s="6">
        <v>45776</v>
      </c>
      <c r="B740" t="s">
        <v>1639</v>
      </c>
      <c r="C740" t="s">
        <v>115</v>
      </c>
      <c r="D740">
        <v>7</v>
      </c>
      <c r="E740">
        <v>22</v>
      </c>
      <c r="F740">
        <v>2</v>
      </c>
      <c r="I740" t="s">
        <v>47</v>
      </c>
      <c r="J740" t="s">
        <v>1292</v>
      </c>
      <c r="M740" t="s">
        <v>47</v>
      </c>
    </row>
    <row r="741" spans="1:13" hidden="1" x14ac:dyDescent="0.35">
      <c r="A741" s="6">
        <v>45776</v>
      </c>
      <c r="B741" t="s">
        <v>1131</v>
      </c>
      <c r="C741" t="s">
        <v>115</v>
      </c>
      <c r="D741">
        <v>8</v>
      </c>
      <c r="E741">
        <v>19</v>
      </c>
      <c r="F741">
        <v>1</v>
      </c>
      <c r="I741" t="s">
        <v>47</v>
      </c>
      <c r="J741" t="s">
        <v>705</v>
      </c>
    </row>
    <row r="742" spans="1:13" hidden="1" x14ac:dyDescent="0.35">
      <c r="A742" s="6">
        <v>45776</v>
      </c>
      <c r="B742" t="s">
        <v>1131</v>
      </c>
      <c r="C742" t="s">
        <v>115</v>
      </c>
      <c r="D742">
        <v>8</v>
      </c>
      <c r="E742">
        <v>24</v>
      </c>
      <c r="F742">
        <v>1</v>
      </c>
      <c r="I742" t="s">
        <v>47</v>
      </c>
      <c r="J742" t="s">
        <v>705</v>
      </c>
    </row>
    <row r="743" spans="1:13" hidden="1" x14ac:dyDescent="0.35">
      <c r="A743" s="6">
        <v>45777</v>
      </c>
      <c r="B743" t="s">
        <v>374</v>
      </c>
      <c r="C743" t="s">
        <v>1247</v>
      </c>
      <c r="D743" t="s">
        <v>1247</v>
      </c>
      <c r="E743">
        <v>15</v>
      </c>
      <c r="F743">
        <v>4</v>
      </c>
      <c r="G743" t="s">
        <v>1400</v>
      </c>
      <c r="K743" t="s">
        <v>47</v>
      </c>
      <c r="L743" t="s">
        <v>47</v>
      </c>
      <c r="M743" t="s">
        <v>47</v>
      </c>
    </row>
    <row r="744" spans="1:13" hidden="1" x14ac:dyDescent="0.35">
      <c r="A744" s="6">
        <v>45777</v>
      </c>
      <c r="B744" t="s">
        <v>1334</v>
      </c>
      <c r="C744" t="s">
        <v>53</v>
      </c>
      <c r="D744">
        <v>6</v>
      </c>
      <c r="E744">
        <v>16</v>
      </c>
      <c r="F744">
        <v>2</v>
      </c>
      <c r="G744" t="s">
        <v>35</v>
      </c>
    </row>
    <row r="745" spans="1:13" hidden="1" x14ac:dyDescent="0.35">
      <c r="A745" s="6">
        <v>45777</v>
      </c>
      <c r="B745" t="s">
        <v>1334</v>
      </c>
      <c r="C745" t="s">
        <v>53</v>
      </c>
      <c r="D745">
        <v>6</v>
      </c>
      <c r="E745">
        <v>16</v>
      </c>
      <c r="F745">
        <v>2</v>
      </c>
      <c r="G745" t="s">
        <v>35</v>
      </c>
    </row>
    <row r="746" spans="1:13" hidden="1" x14ac:dyDescent="0.35">
      <c r="A746" s="6">
        <v>45777</v>
      </c>
      <c r="B746" t="s">
        <v>2212</v>
      </c>
      <c r="C746" t="s">
        <v>115</v>
      </c>
      <c r="D746">
        <v>8</v>
      </c>
      <c r="E746">
        <v>28</v>
      </c>
      <c r="F746">
        <v>2</v>
      </c>
      <c r="G746" t="s">
        <v>32</v>
      </c>
    </row>
    <row r="747" spans="1:13" hidden="1" x14ac:dyDescent="0.35">
      <c r="A747" s="6">
        <v>45777</v>
      </c>
      <c r="B747" t="s">
        <v>2212</v>
      </c>
      <c r="C747" t="s">
        <v>115</v>
      </c>
      <c r="D747">
        <v>8</v>
      </c>
      <c r="E747">
        <v>28</v>
      </c>
      <c r="F747">
        <v>2</v>
      </c>
      <c r="G747" t="s">
        <v>32</v>
      </c>
    </row>
    <row r="748" spans="1:13" hidden="1" x14ac:dyDescent="0.35">
      <c r="A748" s="6">
        <v>45777</v>
      </c>
      <c r="B748" t="s">
        <v>1741</v>
      </c>
      <c r="C748" t="s">
        <v>59</v>
      </c>
      <c r="D748">
        <v>1</v>
      </c>
      <c r="E748">
        <v>19</v>
      </c>
      <c r="F748">
        <v>3</v>
      </c>
      <c r="G748" t="s">
        <v>40</v>
      </c>
    </row>
    <row r="749" spans="1:13" hidden="1" x14ac:dyDescent="0.35">
      <c r="A749" s="6">
        <v>45777</v>
      </c>
      <c r="B749" t="s">
        <v>2302</v>
      </c>
      <c r="C749" t="s">
        <v>115</v>
      </c>
      <c r="D749">
        <v>7</v>
      </c>
      <c r="E749">
        <v>23</v>
      </c>
      <c r="F749">
        <v>2</v>
      </c>
      <c r="I749" t="s">
        <v>47</v>
      </c>
    </row>
    <row r="750" spans="1:13" hidden="1" x14ac:dyDescent="0.35">
      <c r="A750" s="6">
        <v>45777</v>
      </c>
      <c r="B750" t="s">
        <v>1284</v>
      </c>
      <c r="C750" t="s">
        <v>115</v>
      </c>
      <c r="D750">
        <v>7</v>
      </c>
      <c r="E750">
        <v>13</v>
      </c>
      <c r="F750">
        <v>1</v>
      </c>
      <c r="I750" t="s">
        <v>47</v>
      </c>
      <c r="J750" t="s">
        <v>705</v>
      </c>
      <c r="M750" t="s">
        <v>47</v>
      </c>
    </row>
    <row r="751" spans="1:13" hidden="1" x14ac:dyDescent="0.35">
      <c r="A751" s="6">
        <v>45777</v>
      </c>
      <c r="B751" t="s">
        <v>787</v>
      </c>
      <c r="C751" t="s">
        <v>978</v>
      </c>
      <c r="D751" t="s">
        <v>978</v>
      </c>
      <c r="E751">
        <v>19</v>
      </c>
      <c r="F751">
        <v>2</v>
      </c>
      <c r="H751" t="s">
        <v>47</v>
      </c>
    </row>
    <row r="752" spans="1:13" hidden="1" x14ac:dyDescent="0.35">
      <c r="A752" s="6">
        <v>45777</v>
      </c>
      <c r="B752" t="s">
        <v>1783</v>
      </c>
      <c r="C752" t="s">
        <v>55</v>
      </c>
      <c r="D752" t="s">
        <v>2167</v>
      </c>
      <c r="E752">
        <v>26</v>
      </c>
      <c r="F752">
        <v>4</v>
      </c>
      <c r="I752" t="s">
        <v>47</v>
      </c>
    </row>
    <row r="753" spans="1:13" hidden="1" x14ac:dyDescent="0.35">
      <c r="A753" s="6">
        <v>45777</v>
      </c>
      <c r="B753" t="s">
        <v>2303</v>
      </c>
      <c r="C753" t="s">
        <v>64</v>
      </c>
      <c r="D753" t="s">
        <v>585</v>
      </c>
      <c r="E753">
        <v>7</v>
      </c>
      <c r="F753">
        <v>2</v>
      </c>
      <c r="I753" t="s">
        <v>47</v>
      </c>
      <c r="M753" t="s">
        <v>47</v>
      </c>
    </row>
    <row r="754" spans="1:13" hidden="1" x14ac:dyDescent="0.35">
      <c r="A754" s="6">
        <v>45777</v>
      </c>
      <c r="B754" t="s">
        <v>2304</v>
      </c>
      <c r="C754" t="s">
        <v>64</v>
      </c>
      <c r="D754" t="s">
        <v>585</v>
      </c>
      <c r="E754">
        <v>4</v>
      </c>
      <c r="F754">
        <v>2</v>
      </c>
      <c r="I754" t="s">
        <v>47</v>
      </c>
      <c r="M754" t="s">
        <v>47</v>
      </c>
    </row>
    <row r="755" spans="1:13" hidden="1" x14ac:dyDescent="0.35">
      <c r="A755" s="6">
        <v>45777</v>
      </c>
      <c r="B755" t="s">
        <v>872</v>
      </c>
      <c r="C755" t="s">
        <v>64</v>
      </c>
      <c r="D755" t="s">
        <v>585</v>
      </c>
      <c r="E755">
        <v>14</v>
      </c>
      <c r="F755">
        <v>2</v>
      </c>
      <c r="I755" t="s">
        <v>47</v>
      </c>
      <c r="M755" t="s">
        <v>47</v>
      </c>
    </row>
    <row r="756" spans="1:13" hidden="1" x14ac:dyDescent="0.35">
      <c r="A756" s="6">
        <v>45777</v>
      </c>
      <c r="B756" t="s">
        <v>301</v>
      </c>
      <c r="C756" t="s">
        <v>55</v>
      </c>
      <c r="D756" t="s">
        <v>2167</v>
      </c>
      <c r="E756">
        <v>26</v>
      </c>
      <c r="F756">
        <v>2</v>
      </c>
      <c r="I756" t="s">
        <v>47</v>
      </c>
    </row>
    <row r="757" spans="1:13" hidden="1" x14ac:dyDescent="0.35">
      <c r="A757" s="6">
        <v>45777</v>
      </c>
      <c r="B757" t="s">
        <v>301</v>
      </c>
      <c r="C757" t="s">
        <v>55</v>
      </c>
      <c r="D757" t="s">
        <v>2167</v>
      </c>
      <c r="E757">
        <v>26</v>
      </c>
      <c r="F757">
        <v>2</v>
      </c>
      <c r="I757" t="s">
        <v>47</v>
      </c>
    </row>
    <row r="758" spans="1:13" hidden="1" x14ac:dyDescent="0.35">
      <c r="A758" s="6">
        <v>45778</v>
      </c>
      <c r="B758" t="s">
        <v>2216</v>
      </c>
      <c r="C758" t="s">
        <v>1247</v>
      </c>
      <c r="D758" t="s">
        <v>1247</v>
      </c>
      <c r="E758">
        <v>20</v>
      </c>
      <c r="F758">
        <v>2</v>
      </c>
      <c r="G758" t="s">
        <v>2214</v>
      </c>
    </row>
    <row r="759" spans="1:13" hidden="1" x14ac:dyDescent="0.35">
      <c r="A759" s="6">
        <v>45778</v>
      </c>
      <c r="B759" t="s">
        <v>2216</v>
      </c>
      <c r="C759" t="s">
        <v>1247</v>
      </c>
      <c r="D759" t="s">
        <v>1247</v>
      </c>
      <c r="E759">
        <v>20</v>
      </c>
      <c r="F759">
        <v>2</v>
      </c>
      <c r="G759" t="s">
        <v>2214</v>
      </c>
    </row>
    <row r="760" spans="1:13" hidden="1" x14ac:dyDescent="0.35">
      <c r="A760" s="6">
        <v>45778</v>
      </c>
      <c r="B760" t="s">
        <v>2216</v>
      </c>
      <c r="C760" t="s">
        <v>1247</v>
      </c>
      <c r="D760" t="s">
        <v>1247</v>
      </c>
      <c r="E760">
        <v>20</v>
      </c>
      <c r="F760">
        <v>2</v>
      </c>
      <c r="G760" t="s">
        <v>2214</v>
      </c>
    </row>
    <row r="761" spans="1:13" hidden="1" x14ac:dyDescent="0.35">
      <c r="A761" s="6">
        <v>45778</v>
      </c>
      <c r="B761" t="s">
        <v>2289</v>
      </c>
      <c r="C761" t="s">
        <v>1247</v>
      </c>
      <c r="D761" t="s">
        <v>1247</v>
      </c>
      <c r="E761">
        <v>8</v>
      </c>
      <c r="F761">
        <v>3</v>
      </c>
      <c r="G761" t="s">
        <v>2182</v>
      </c>
      <c r="K761" t="s">
        <v>47</v>
      </c>
    </row>
    <row r="762" spans="1:13" hidden="1" x14ac:dyDescent="0.35">
      <c r="A762" s="6">
        <v>45778</v>
      </c>
      <c r="B762" t="s">
        <v>1345</v>
      </c>
      <c r="C762" t="s">
        <v>3414</v>
      </c>
      <c r="D762" t="s">
        <v>1278</v>
      </c>
      <c r="E762">
        <v>26</v>
      </c>
      <c r="F762">
        <v>4</v>
      </c>
      <c r="I762" t="s">
        <v>47</v>
      </c>
      <c r="M762" t="s">
        <v>47</v>
      </c>
    </row>
    <row r="763" spans="1:13" hidden="1" x14ac:dyDescent="0.35">
      <c r="A763" s="6">
        <v>45778</v>
      </c>
      <c r="B763" t="s">
        <v>2128</v>
      </c>
      <c r="C763" t="s">
        <v>225</v>
      </c>
      <c r="E763">
        <v>2</v>
      </c>
      <c r="F763">
        <v>2</v>
      </c>
      <c r="I763" t="s">
        <v>47</v>
      </c>
    </row>
    <row r="764" spans="1:13" hidden="1" x14ac:dyDescent="0.35">
      <c r="A764" s="6">
        <v>45778</v>
      </c>
      <c r="B764" t="s">
        <v>1345</v>
      </c>
      <c r="C764" t="s">
        <v>3414</v>
      </c>
      <c r="D764" t="s">
        <v>1278</v>
      </c>
      <c r="E764">
        <v>30</v>
      </c>
      <c r="F764">
        <v>1</v>
      </c>
      <c r="I764" t="s">
        <v>47</v>
      </c>
      <c r="M764" t="s">
        <v>47</v>
      </c>
    </row>
    <row r="765" spans="1:13" hidden="1" x14ac:dyDescent="0.35">
      <c r="A765" s="6">
        <v>45778</v>
      </c>
      <c r="B765" t="s">
        <v>2325</v>
      </c>
      <c r="C765" t="s">
        <v>115</v>
      </c>
      <c r="D765">
        <v>7</v>
      </c>
      <c r="E765">
        <v>20</v>
      </c>
      <c r="F765">
        <v>3</v>
      </c>
      <c r="I765" t="s">
        <v>47</v>
      </c>
    </row>
    <row r="766" spans="1:13" hidden="1" x14ac:dyDescent="0.35">
      <c r="A766" s="6">
        <v>45778</v>
      </c>
      <c r="B766" t="s">
        <v>2325</v>
      </c>
      <c r="C766" t="s">
        <v>115</v>
      </c>
      <c r="D766">
        <v>7</v>
      </c>
      <c r="E766">
        <v>20</v>
      </c>
      <c r="F766">
        <v>3</v>
      </c>
      <c r="I766" t="s">
        <v>47</v>
      </c>
    </row>
    <row r="767" spans="1:13" hidden="1" x14ac:dyDescent="0.35">
      <c r="A767" s="6">
        <v>45778</v>
      </c>
      <c r="B767" t="s">
        <v>371</v>
      </c>
      <c r="C767" t="s">
        <v>55</v>
      </c>
      <c r="D767" t="s">
        <v>1365</v>
      </c>
      <c r="E767">
        <v>24</v>
      </c>
      <c r="F767">
        <v>1</v>
      </c>
      <c r="I767" t="s">
        <v>47</v>
      </c>
    </row>
    <row r="768" spans="1:13" hidden="1" x14ac:dyDescent="0.35">
      <c r="A768" s="6">
        <v>45778</v>
      </c>
      <c r="B768" t="s">
        <v>371</v>
      </c>
      <c r="C768" t="s">
        <v>55</v>
      </c>
      <c r="D768" t="s">
        <v>1365</v>
      </c>
      <c r="E768">
        <v>24</v>
      </c>
      <c r="F768">
        <v>1</v>
      </c>
      <c r="I768" t="s">
        <v>47</v>
      </c>
    </row>
    <row r="769" spans="1:13" hidden="1" x14ac:dyDescent="0.35">
      <c r="A769" s="6">
        <v>45778</v>
      </c>
      <c r="B769" t="s">
        <v>371</v>
      </c>
      <c r="C769" t="s">
        <v>55</v>
      </c>
      <c r="D769" t="s">
        <v>1365</v>
      </c>
      <c r="E769">
        <v>24</v>
      </c>
      <c r="F769">
        <v>1</v>
      </c>
      <c r="I769" t="s">
        <v>47</v>
      </c>
    </row>
    <row r="770" spans="1:13" hidden="1" x14ac:dyDescent="0.35">
      <c r="A770" s="6">
        <v>45778</v>
      </c>
      <c r="B770" t="s">
        <v>371</v>
      </c>
      <c r="C770" t="s">
        <v>55</v>
      </c>
      <c r="D770" t="s">
        <v>1365</v>
      </c>
      <c r="E770">
        <v>24</v>
      </c>
      <c r="F770">
        <v>1</v>
      </c>
      <c r="I770" t="s">
        <v>47</v>
      </c>
    </row>
    <row r="771" spans="1:13" hidden="1" x14ac:dyDescent="0.35">
      <c r="A771" s="6">
        <v>45778</v>
      </c>
      <c r="B771" t="s">
        <v>371</v>
      </c>
      <c r="C771" t="s">
        <v>55</v>
      </c>
      <c r="D771" t="s">
        <v>1365</v>
      </c>
      <c r="E771">
        <v>24</v>
      </c>
      <c r="F771">
        <v>1</v>
      </c>
      <c r="I771" t="s">
        <v>47</v>
      </c>
    </row>
    <row r="772" spans="1:13" hidden="1" x14ac:dyDescent="0.35">
      <c r="A772" s="6">
        <v>45778</v>
      </c>
      <c r="B772" t="s">
        <v>371</v>
      </c>
      <c r="C772" t="s">
        <v>55</v>
      </c>
      <c r="D772" t="s">
        <v>1365</v>
      </c>
      <c r="E772">
        <v>24</v>
      </c>
      <c r="F772">
        <v>1</v>
      </c>
      <c r="I772" t="s">
        <v>47</v>
      </c>
    </row>
    <row r="773" spans="1:13" hidden="1" x14ac:dyDescent="0.35">
      <c r="A773" s="6">
        <v>45778</v>
      </c>
      <c r="B773" t="s">
        <v>2148</v>
      </c>
      <c r="C773" t="s">
        <v>55</v>
      </c>
      <c r="D773" t="s">
        <v>1236</v>
      </c>
      <c r="E773">
        <v>2</v>
      </c>
      <c r="F773">
        <v>2</v>
      </c>
      <c r="I773" t="s">
        <v>47</v>
      </c>
      <c r="M773" t="s">
        <v>47</v>
      </c>
    </row>
    <row r="774" spans="1:13" hidden="1" x14ac:dyDescent="0.35">
      <c r="A774" s="6">
        <v>45778</v>
      </c>
      <c r="B774" t="s">
        <v>2326</v>
      </c>
      <c r="C774" t="s">
        <v>115</v>
      </c>
      <c r="D774" t="s">
        <v>334</v>
      </c>
      <c r="E774">
        <v>10</v>
      </c>
      <c r="F774">
        <v>3</v>
      </c>
      <c r="I774" t="s">
        <v>47</v>
      </c>
    </row>
    <row r="775" spans="1:13" hidden="1" x14ac:dyDescent="0.35">
      <c r="A775" s="6">
        <v>45778</v>
      </c>
      <c r="B775" t="s">
        <v>2327</v>
      </c>
      <c r="C775" t="s">
        <v>1493</v>
      </c>
      <c r="D775" t="s">
        <v>1493</v>
      </c>
      <c r="E775">
        <v>24</v>
      </c>
      <c r="F775">
        <v>2</v>
      </c>
      <c r="I775" t="s">
        <v>47</v>
      </c>
    </row>
    <row r="776" spans="1:13" hidden="1" x14ac:dyDescent="0.35">
      <c r="A776" s="6">
        <v>45778</v>
      </c>
      <c r="B776" t="s">
        <v>2327</v>
      </c>
      <c r="C776" t="s">
        <v>1493</v>
      </c>
      <c r="D776" t="s">
        <v>1493</v>
      </c>
      <c r="E776">
        <v>24</v>
      </c>
      <c r="F776">
        <v>2</v>
      </c>
      <c r="I776" t="s">
        <v>47</v>
      </c>
    </row>
    <row r="777" spans="1:13" hidden="1" x14ac:dyDescent="0.35">
      <c r="A777" s="6">
        <v>45778</v>
      </c>
      <c r="B777" t="s">
        <v>2327</v>
      </c>
      <c r="C777" t="s">
        <v>1493</v>
      </c>
      <c r="D777" t="s">
        <v>1493</v>
      </c>
      <c r="E777">
        <v>24</v>
      </c>
      <c r="F777">
        <v>2</v>
      </c>
      <c r="I777" t="s">
        <v>47</v>
      </c>
    </row>
    <row r="778" spans="1:13" hidden="1" x14ac:dyDescent="0.35">
      <c r="A778" s="6">
        <v>45778</v>
      </c>
      <c r="B778" t="s">
        <v>2327</v>
      </c>
      <c r="C778" t="s">
        <v>1493</v>
      </c>
      <c r="D778" t="s">
        <v>1493</v>
      </c>
      <c r="E778">
        <v>24</v>
      </c>
      <c r="F778">
        <v>2</v>
      </c>
      <c r="I778" t="s">
        <v>47</v>
      </c>
    </row>
    <row r="779" spans="1:13" hidden="1" x14ac:dyDescent="0.35">
      <c r="A779" s="6">
        <v>45778</v>
      </c>
      <c r="B779" t="s">
        <v>2327</v>
      </c>
      <c r="C779" t="s">
        <v>1493</v>
      </c>
      <c r="D779" t="s">
        <v>1493</v>
      </c>
      <c r="E779">
        <v>24</v>
      </c>
      <c r="F779">
        <v>2</v>
      </c>
      <c r="I779" t="s">
        <v>47</v>
      </c>
    </row>
    <row r="780" spans="1:13" hidden="1" x14ac:dyDescent="0.35">
      <c r="A780" s="6">
        <v>45778</v>
      </c>
      <c r="B780" t="s">
        <v>1148</v>
      </c>
      <c r="C780" t="s">
        <v>64</v>
      </c>
      <c r="D780" t="s">
        <v>585</v>
      </c>
      <c r="E780">
        <v>13</v>
      </c>
      <c r="F780">
        <v>2</v>
      </c>
      <c r="I780" t="s">
        <v>47</v>
      </c>
      <c r="M780" t="s">
        <v>47</v>
      </c>
    </row>
    <row r="781" spans="1:13" hidden="1" x14ac:dyDescent="0.35">
      <c r="A781" s="6">
        <v>45778</v>
      </c>
      <c r="B781" t="s">
        <v>2328</v>
      </c>
      <c r="C781" t="s">
        <v>392</v>
      </c>
      <c r="D781" t="s">
        <v>392</v>
      </c>
      <c r="E781">
        <v>28</v>
      </c>
      <c r="F781">
        <v>6</v>
      </c>
      <c r="I781" t="s">
        <v>47</v>
      </c>
      <c r="M781" t="s">
        <v>47</v>
      </c>
    </row>
    <row r="782" spans="1:13" hidden="1" x14ac:dyDescent="0.35">
      <c r="A782" s="6">
        <v>45778</v>
      </c>
      <c r="B782" t="s">
        <v>770</v>
      </c>
      <c r="C782" t="s">
        <v>53</v>
      </c>
      <c r="D782" t="s">
        <v>370</v>
      </c>
      <c r="E782">
        <v>22</v>
      </c>
      <c r="F782">
        <v>2</v>
      </c>
      <c r="I782" t="s">
        <v>47</v>
      </c>
    </row>
    <row r="783" spans="1:13" hidden="1" x14ac:dyDescent="0.35">
      <c r="A783" s="6">
        <v>45778</v>
      </c>
      <c r="B783" t="s">
        <v>770</v>
      </c>
      <c r="C783" t="s">
        <v>53</v>
      </c>
      <c r="D783" t="s">
        <v>370</v>
      </c>
      <c r="E783">
        <v>22</v>
      </c>
      <c r="F783">
        <v>2</v>
      </c>
      <c r="I783" t="s">
        <v>47</v>
      </c>
    </row>
    <row r="784" spans="1:13" hidden="1" x14ac:dyDescent="0.35">
      <c r="A784" s="6">
        <v>45779</v>
      </c>
      <c r="B784" t="s">
        <v>1808</v>
      </c>
      <c r="C784" t="s">
        <v>115</v>
      </c>
      <c r="D784" t="s">
        <v>242</v>
      </c>
      <c r="E784">
        <v>21</v>
      </c>
      <c r="F784">
        <v>2</v>
      </c>
      <c r="G784" t="s">
        <v>2127</v>
      </c>
    </row>
    <row r="785" spans="1:13" hidden="1" x14ac:dyDescent="0.35">
      <c r="A785" s="6">
        <v>45779</v>
      </c>
      <c r="B785" t="s">
        <v>1808</v>
      </c>
      <c r="C785" t="s">
        <v>115</v>
      </c>
      <c r="D785" t="s">
        <v>242</v>
      </c>
      <c r="E785">
        <v>21</v>
      </c>
      <c r="F785">
        <v>2</v>
      </c>
      <c r="G785" t="s">
        <v>2127</v>
      </c>
    </row>
    <row r="786" spans="1:13" hidden="1" x14ac:dyDescent="0.35">
      <c r="A786" s="6">
        <v>45779</v>
      </c>
      <c r="B786" t="s">
        <v>919</v>
      </c>
      <c r="C786" t="s">
        <v>53</v>
      </c>
      <c r="D786">
        <v>4</v>
      </c>
      <c r="E786">
        <v>22</v>
      </c>
      <c r="F786">
        <v>2</v>
      </c>
      <c r="G786" t="s">
        <v>1850</v>
      </c>
      <c r="L786" t="s">
        <v>47</v>
      </c>
      <c r="M786" t="s">
        <v>47</v>
      </c>
    </row>
    <row r="787" spans="1:13" hidden="1" x14ac:dyDescent="0.35">
      <c r="A787" s="6">
        <v>45779</v>
      </c>
      <c r="B787" t="s">
        <v>919</v>
      </c>
      <c r="C787" t="s">
        <v>53</v>
      </c>
      <c r="D787">
        <v>4</v>
      </c>
      <c r="E787">
        <v>22</v>
      </c>
      <c r="F787">
        <v>2</v>
      </c>
      <c r="G787" t="s">
        <v>1850</v>
      </c>
      <c r="L787" t="s">
        <v>47</v>
      </c>
      <c r="M787" t="s">
        <v>47</v>
      </c>
    </row>
    <row r="788" spans="1:13" hidden="1" x14ac:dyDescent="0.35">
      <c r="A788" s="6">
        <v>45779</v>
      </c>
      <c r="B788" t="s">
        <v>2187</v>
      </c>
      <c r="C788" t="s">
        <v>53</v>
      </c>
      <c r="D788">
        <v>6</v>
      </c>
      <c r="E788">
        <v>19</v>
      </c>
      <c r="F788">
        <v>2</v>
      </c>
      <c r="G788" t="s">
        <v>98</v>
      </c>
    </row>
    <row r="789" spans="1:13" hidden="1" x14ac:dyDescent="0.35">
      <c r="A789" s="6">
        <v>45779</v>
      </c>
      <c r="B789" t="s">
        <v>904</v>
      </c>
      <c r="C789" t="s">
        <v>2141</v>
      </c>
      <c r="D789" t="s">
        <v>2141</v>
      </c>
      <c r="E789">
        <v>16</v>
      </c>
      <c r="F789">
        <v>2</v>
      </c>
      <c r="G789" t="s">
        <v>1401</v>
      </c>
    </row>
    <row r="790" spans="1:13" hidden="1" x14ac:dyDescent="0.35">
      <c r="A790" s="6">
        <v>45779</v>
      </c>
      <c r="B790" t="s">
        <v>2296</v>
      </c>
      <c r="C790" t="s">
        <v>59</v>
      </c>
      <c r="D790">
        <v>3</v>
      </c>
      <c r="E790">
        <v>28</v>
      </c>
      <c r="F790">
        <v>4</v>
      </c>
      <c r="G790" t="s">
        <v>1400</v>
      </c>
    </row>
    <row r="791" spans="1:13" hidden="1" x14ac:dyDescent="0.35">
      <c r="A791" s="6">
        <v>45779</v>
      </c>
      <c r="B791" t="s">
        <v>367</v>
      </c>
      <c r="C791" t="s">
        <v>55</v>
      </c>
      <c r="D791" t="s">
        <v>1365</v>
      </c>
      <c r="E791">
        <v>19</v>
      </c>
      <c r="F791">
        <v>2</v>
      </c>
      <c r="I791" t="s">
        <v>47</v>
      </c>
    </row>
    <row r="792" spans="1:13" hidden="1" x14ac:dyDescent="0.35">
      <c r="A792" s="6">
        <v>45779</v>
      </c>
      <c r="B792" t="s">
        <v>367</v>
      </c>
      <c r="C792" t="s">
        <v>55</v>
      </c>
      <c r="D792" t="s">
        <v>1365</v>
      </c>
      <c r="E792">
        <v>19</v>
      </c>
      <c r="F792">
        <v>2</v>
      </c>
      <c r="I792" t="s">
        <v>47</v>
      </c>
    </row>
    <row r="793" spans="1:13" hidden="1" x14ac:dyDescent="0.35">
      <c r="A793" s="6">
        <v>45779</v>
      </c>
      <c r="B793" t="s">
        <v>1345</v>
      </c>
      <c r="C793" t="s">
        <v>1278</v>
      </c>
      <c r="D793" t="s">
        <v>1278</v>
      </c>
      <c r="E793">
        <v>30</v>
      </c>
      <c r="F793">
        <v>1</v>
      </c>
      <c r="I793" t="s">
        <v>47</v>
      </c>
      <c r="M793" t="s">
        <v>47</v>
      </c>
    </row>
    <row r="794" spans="1:13" hidden="1" x14ac:dyDescent="0.35">
      <c r="A794" s="6">
        <v>45779</v>
      </c>
      <c r="B794" t="s">
        <v>141</v>
      </c>
      <c r="C794" t="s">
        <v>115</v>
      </c>
      <c r="D794">
        <v>7</v>
      </c>
      <c r="E794">
        <v>13</v>
      </c>
      <c r="F794">
        <v>1</v>
      </c>
      <c r="I794" t="s">
        <v>47</v>
      </c>
      <c r="M794" t="s">
        <v>47</v>
      </c>
    </row>
    <row r="795" spans="1:13" hidden="1" x14ac:dyDescent="0.35">
      <c r="A795" s="6">
        <v>45779</v>
      </c>
      <c r="B795" t="s">
        <v>1808</v>
      </c>
      <c r="C795" t="s">
        <v>115</v>
      </c>
      <c r="D795" t="s">
        <v>242</v>
      </c>
      <c r="E795">
        <v>20</v>
      </c>
      <c r="F795">
        <v>1</v>
      </c>
      <c r="I795" t="s">
        <v>47</v>
      </c>
    </row>
    <row r="796" spans="1:13" hidden="1" x14ac:dyDescent="0.35">
      <c r="A796" s="6">
        <v>45779</v>
      </c>
      <c r="B796" t="s">
        <v>1808</v>
      </c>
      <c r="C796" t="s">
        <v>115</v>
      </c>
      <c r="D796" t="s">
        <v>242</v>
      </c>
      <c r="E796">
        <v>20</v>
      </c>
      <c r="F796">
        <v>1</v>
      </c>
      <c r="I796" t="s">
        <v>47</v>
      </c>
    </row>
    <row r="797" spans="1:13" hidden="1" x14ac:dyDescent="0.35">
      <c r="A797" s="6">
        <v>45779</v>
      </c>
      <c r="B797" t="s">
        <v>1468</v>
      </c>
      <c r="C797" t="s">
        <v>53</v>
      </c>
      <c r="D797">
        <v>6</v>
      </c>
      <c r="E797">
        <v>19</v>
      </c>
      <c r="F797">
        <v>1</v>
      </c>
      <c r="I797" t="s">
        <v>47</v>
      </c>
      <c r="M797" t="s">
        <v>47</v>
      </c>
    </row>
    <row r="798" spans="1:13" hidden="1" x14ac:dyDescent="0.35">
      <c r="A798" s="6">
        <v>45779</v>
      </c>
      <c r="B798" t="s">
        <v>2334</v>
      </c>
      <c r="C798" t="s">
        <v>55</v>
      </c>
      <c r="D798" t="s">
        <v>2335</v>
      </c>
      <c r="E798">
        <v>35</v>
      </c>
      <c r="F798">
        <v>3</v>
      </c>
      <c r="H798" t="s">
        <v>47</v>
      </c>
    </row>
    <row r="799" spans="1:13" hidden="1" x14ac:dyDescent="0.35">
      <c r="A799" s="22">
        <v>45779</v>
      </c>
      <c r="B799" s="23" t="s">
        <v>388</v>
      </c>
      <c r="C799" s="23" t="s">
        <v>2668</v>
      </c>
      <c r="D799" s="24">
        <v>6</v>
      </c>
      <c r="E799" s="23">
        <v>22</v>
      </c>
      <c r="F799" s="23">
        <v>4</v>
      </c>
      <c r="G799" s="23" t="s">
        <v>2667</v>
      </c>
      <c r="H799" s="23" t="s">
        <v>2667</v>
      </c>
      <c r="I799" s="26" t="s">
        <v>306</v>
      </c>
      <c r="J799" s="23" t="s">
        <v>2667</v>
      </c>
      <c r="K799" s="23"/>
      <c r="L799" s="23" t="s">
        <v>2667</v>
      </c>
      <c r="M799" s="23" t="s">
        <v>2667</v>
      </c>
    </row>
    <row r="800" spans="1:13" hidden="1" x14ac:dyDescent="0.35">
      <c r="A800" s="6">
        <v>45779</v>
      </c>
      <c r="B800" t="s">
        <v>2689</v>
      </c>
      <c r="C800" t="s">
        <v>2670</v>
      </c>
      <c r="D800" s="20" t="s">
        <v>2788</v>
      </c>
      <c r="E800">
        <v>5</v>
      </c>
      <c r="F800">
        <v>3</v>
      </c>
      <c r="G800" t="s">
        <v>2667</v>
      </c>
      <c r="H800" t="s">
        <v>2667</v>
      </c>
      <c r="I800" s="26" t="s">
        <v>306</v>
      </c>
      <c r="J800" t="s">
        <v>2667</v>
      </c>
      <c r="L800" t="s">
        <v>2667</v>
      </c>
      <c r="M800" t="s">
        <v>2667</v>
      </c>
    </row>
    <row r="801" spans="1:13" hidden="1" x14ac:dyDescent="0.35">
      <c r="A801" s="6">
        <v>45780</v>
      </c>
      <c r="B801" t="s">
        <v>300</v>
      </c>
      <c r="C801" t="s">
        <v>115</v>
      </c>
      <c r="D801">
        <v>9</v>
      </c>
      <c r="E801">
        <v>4</v>
      </c>
      <c r="F801">
        <v>3</v>
      </c>
      <c r="I801" t="s">
        <v>47</v>
      </c>
    </row>
    <row r="802" spans="1:13" hidden="1" x14ac:dyDescent="0.35">
      <c r="A802" s="22">
        <v>45780</v>
      </c>
      <c r="B802" s="23" t="s">
        <v>476</v>
      </c>
      <c r="C802" s="23" t="s">
        <v>2670</v>
      </c>
      <c r="D802" s="24" t="s">
        <v>2676</v>
      </c>
      <c r="E802" s="23">
        <v>20</v>
      </c>
      <c r="F802" s="23">
        <v>2</v>
      </c>
      <c r="G802" s="23" t="s">
        <v>2667</v>
      </c>
      <c r="H802" s="23" t="s">
        <v>2667</v>
      </c>
      <c r="I802" s="26" t="s">
        <v>306</v>
      </c>
      <c r="J802" s="23" t="s">
        <v>2667</v>
      </c>
      <c r="K802" s="23"/>
      <c r="L802" s="23" t="s">
        <v>2667</v>
      </c>
      <c r="M802" s="23" t="s">
        <v>2667</v>
      </c>
    </row>
    <row r="803" spans="1:13" hidden="1" x14ac:dyDescent="0.35">
      <c r="A803" s="22">
        <v>45781</v>
      </c>
      <c r="B803" s="23" t="s">
        <v>3451</v>
      </c>
      <c r="C803" s="23" t="s">
        <v>2670</v>
      </c>
      <c r="D803" s="24">
        <v>9</v>
      </c>
      <c r="E803" s="23">
        <v>20</v>
      </c>
      <c r="F803" s="23">
        <v>1</v>
      </c>
      <c r="G803" s="23" t="s">
        <v>2667</v>
      </c>
      <c r="H803" s="23" t="s">
        <v>2667</v>
      </c>
      <c r="I803" s="26" t="s">
        <v>306</v>
      </c>
      <c r="J803" s="23" t="s">
        <v>2667</v>
      </c>
      <c r="K803" s="23"/>
      <c r="L803" s="23" t="s">
        <v>2667</v>
      </c>
      <c r="M803" s="23" t="s">
        <v>2667</v>
      </c>
    </row>
    <row r="804" spans="1:13" hidden="1" x14ac:dyDescent="0.35">
      <c r="A804" s="6">
        <v>45782</v>
      </c>
      <c r="B804" t="s">
        <v>141</v>
      </c>
      <c r="C804" t="s">
        <v>53</v>
      </c>
      <c r="D804">
        <v>5</v>
      </c>
      <c r="E804">
        <v>20</v>
      </c>
      <c r="F804">
        <v>2</v>
      </c>
      <c r="G804" t="s">
        <v>36</v>
      </c>
      <c r="L804" t="s">
        <v>47</v>
      </c>
      <c r="M804" t="s">
        <v>47</v>
      </c>
    </row>
    <row r="805" spans="1:13" hidden="1" x14ac:dyDescent="0.35">
      <c r="A805" s="6">
        <v>45782</v>
      </c>
      <c r="B805" t="s">
        <v>2224</v>
      </c>
      <c r="C805" t="s">
        <v>74</v>
      </c>
      <c r="D805">
        <v>10</v>
      </c>
      <c r="E805">
        <v>24</v>
      </c>
      <c r="F805">
        <v>2</v>
      </c>
      <c r="G805" t="s">
        <v>32</v>
      </c>
    </row>
    <row r="806" spans="1:13" hidden="1" x14ac:dyDescent="0.35">
      <c r="A806" s="6">
        <v>45782</v>
      </c>
      <c r="B806" t="s">
        <v>1547</v>
      </c>
      <c r="C806" t="s">
        <v>115</v>
      </c>
      <c r="D806">
        <v>7</v>
      </c>
      <c r="E806">
        <v>20</v>
      </c>
      <c r="F806">
        <v>3</v>
      </c>
      <c r="I806" t="s">
        <v>47</v>
      </c>
    </row>
    <row r="807" spans="1:13" hidden="1" x14ac:dyDescent="0.35">
      <c r="A807" s="6">
        <v>45782</v>
      </c>
      <c r="B807" t="s">
        <v>2338</v>
      </c>
      <c r="C807" t="s">
        <v>53</v>
      </c>
      <c r="D807">
        <v>6</v>
      </c>
      <c r="E807">
        <v>20</v>
      </c>
      <c r="F807">
        <v>2</v>
      </c>
      <c r="I807" t="s">
        <v>47</v>
      </c>
    </row>
    <row r="808" spans="1:13" hidden="1" x14ac:dyDescent="0.35">
      <c r="A808" s="6">
        <v>45782</v>
      </c>
      <c r="B808" t="s">
        <v>2339</v>
      </c>
      <c r="C808" t="s">
        <v>115</v>
      </c>
      <c r="D808">
        <v>8</v>
      </c>
      <c r="E808">
        <v>4</v>
      </c>
      <c r="F808">
        <v>1</v>
      </c>
      <c r="I808" t="s">
        <v>47</v>
      </c>
    </row>
    <row r="809" spans="1:13" hidden="1" x14ac:dyDescent="0.35">
      <c r="A809" s="6">
        <v>45782</v>
      </c>
      <c r="B809" t="s">
        <v>2128</v>
      </c>
      <c r="C809" t="s">
        <v>225</v>
      </c>
      <c r="D809">
        <v>1</v>
      </c>
      <c r="E809">
        <v>4</v>
      </c>
      <c r="F809">
        <v>1</v>
      </c>
      <c r="I809" t="s">
        <v>47</v>
      </c>
    </row>
    <row r="810" spans="1:13" hidden="1" x14ac:dyDescent="0.35">
      <c r="A810" s="22">
        <v>45782</v>
      </c>
      <c r="B810" s="23" t="s">
        <v>90</v>
      </c>
      <c r="C810" s="23" t="s">
        <v>2673</v>
      </c>
      <c r="D810" s="24">
        <v>1</v>
      </c>
      <c r="E810" s="23">
        <v>20</v>
      </c>
      <c r="F810" s="23">
        <v>2</v>
      </c>
      <c r="G810" s="23" t="s">
        <v>2667</v>
      </c>
      <c r="H810" s="23" t="s">
        <v>2667</v>
      </c>
      <c r="I810" s="26" t="s">
        <v>306</v>
      </c>
      <c r="J810" s="23"/>
      <c r="K810" s="23"/>
      <c r="L810" s="23" t="s">
        <v>2667</v>
      </c>
      <c r="M810" s="23" t="s">
        <v>2667</v>
      </c>
    </row>
    <row r="811" spans="1:13" hidden="1" x14ac:dyDescent="0.35">
      <c r="A811" s="22">
        <v>45782</v>
      </c>
      <c r="B811" s="23" t="s">
        <v>141</v>
      </c>
      <c r="C811" s="23" t="s">
        <v>2668</v>
      </c>
      <c r="D811" s="24">
        <v>4</v>
      </c>
      <c r="E811" s="23">
        <v>15</v>
      </c>
      <c r="F811" s="23">
        <v>2</v>
      </c>
      <c r="G811" s="23" t="s">
        <v>2667</v>
      </c>
      <c r="H811" s="23" t="s">
        <v>2667</v>
      </c>
      <c r="I811" s="26" t="s">
        <v>306</v>
      </c>
      <c r="J811" s="23" t="s">
        <v>2667</v>
      </c>
      <c r="K811" s="23"/>
      <c r="L811" s="23" t="s">
        <v>2667</v>
      </c>
      <c r="M811" s="23" t="s">
        <v>306</v>
      </c>
    </row>
    <row r="812" spans="1:13" hidden="1" x14ac:dyDescent="0.35">
      <c r="A812" s="6">
        <v>45783</v>
      </c>
      <c r="B812" t="s">
        <v>254</v>
      </c>
      <c r="C812" t="s">
        <v>53</v>
      </c>
      <c r="D812">
        <v>5</v>
      </c>
      <c r="E812">
        <v>22</v>
      </c>
      <c r="F812">
        <v>2</v>
      </c>
      <c r="G812" t="s">
        <v>98</v>
      </c>
    </row>
    <row r="813" spans="1:13" hidden="1" x14ac:dyDescent="0.35">
      <c r="A813" s="6">
        <v>45783</v>
      </c>
      <c r="B813" t="s">
        <v>1330</v>
      </c>
      <c r="C813" t="s">
        <v>53</v>
      </c>
      <c r="D813">
        <v>5</v>
      </c>
      <c r="E813">
        <v>19</v>
      </c>
      <c r="F813">
        <v>2</v>
      </c>
      <c r="G813" t="s">
        <v>35</v>
      </c>
    </row>
    <row r="814" spans="1:13" hidden="1" x14ac:dyDescent="0.35">
      <c r="A814" s="6">
        <v>45783</v>
      </c>
      <c r="B814" t="s">
        <v>1330</v>
      </c>
      <c r="C814" t="s">
        <v>53</v>
      </c>
      <c r="D814">
        <v>5</v>
      </c>
      <c r="E814">
        <v>19</v>
      </c>
      <c r="F814">
        <v>2</v>
      </c>
      <c r="G814" t="s">
        <v>35</v>
      </c>
    </row>
    <row r="815" spans="1:13" hidden="1" x14ac:dyDescent="0.35">
      <c r="A815" s="6">
        <v>45783</v>
      </c>
      <c r="B815" t="s">
        <v>371</v>
      </c>
      <c r="C815" t="s">
        <v>55</v>
      </c>
      <c r="D815" t="s">
        <v>2167</v>
      </c>
      <c r="E815">
        <v>25</v>
      </c>
      <c r="F815">
        <v>1</v>
      </c>
      <c r="I815" t="s">
        <v>47</v>
      </c>
    </row>
    <row r="816" spans="1:13" hidden="1" x14ac:dyDescent="0.35">
      <c r="A816" s="6">
        <v>45783</v>
      </c>
      <c r="B816" t="s">
        <v>371</v>
      </c>
      <c r="C816" t="s">
        <v>55</v>
      </c>
      <c r="D816" t="s">
        <v>2167</v>
      </c>
      <c r="E816">
        <v>25</v>
      </c>
      <c r="F816">
        <v>1</v>
      </c>
      <c r="I816" t="s">
        <v>47</v>
      </c>
    </row>
    <row r="817" spans="1:13" hidden="1" x14ac:dyDescent="0.35">
      <c r="A817" s="6">
        <v>45783</v>
      </c>
      <c r="B817" t="s">
        <v>787</v>
      </c>
      <c r="C817" t="s">
        <v>978</v>
      </c>
      <c r="D817" t="s">
        <v>978</v>
      </c>
      <c r="E817">
        <v>25</v>
      </c>
      <c r="F817">
        <v>2</v>
      </c>
      <c r="I817" t="s">
        <v>47</v>
      </c>
    </row>
    <row r="818" spans="1:13" hidden="1" x14ac:dyDescent="0.35">
      <c r="A818" s="6">
        <v>45783</v>
      </c>
      <c r="B818" t="s">
        <v>787</v>
      </c>
      <c r="C818" t="s">
        <v>978</v>
      </c>
      <c r="D818" t="s">
        <v>978</v>
      </c>
      <c r="E818">
        <v>25</v>
      </c>
      <c r="F818">
        <v>2</v>
      </c>
      <c r="I818" t="s">
        <v>47</v>
      </c>
    </row>
    <row r="819" spans="1:13" hidden="1" x14ac:dyDescent="0.35">
      <c r="A819" s="6">
        <v>45783</v>
      </c>
      <c r="B819" t="s">
        <v>2333</v>
      </c>
      <c r="C819" t="s">
        <v>115</v>
      </c>
      <c r="D819">
        <v>8</v>
      </c>
      <c r="E819">
        <v>28</v>
      </c>
      <c r="F819">
        <v>2</v>
      </c>
      <c r="I819" t="s">
        <v>47</v>
      </c>
    </row>
    <row r="820" spans="1:13" hidden="1" x14ac:dyDescent="0.35">
      <c r="A820" s="6">
        <v>45783</v>
      </c>
      <c r="B820" t="s">
        <v>2333</v>
      </c>
      <c r="C820" t="s">
        <v>115</v>
      </c>
      <c r="D820">
        <v>8</v>
      </c>
      <c r="E820">
        <v>28</v>
      </c>
      <c r="F820">
        <v>2</v>
      </c>
      <c r="I820" t="s">
        <v>47</v>
      </c>
    </row>
    <row r="821" spans="1:13" hidden="1" x14ac:dyDescent="0.35">
      <c r="A821" s="6">
        <v>45783</v>
      </c>
      <c r="B821" t="s">
        <v>1137</v>
      </c>
      <c r="C821" t="s">
        <v>1247</v>
      </c>
      <c r="D821" t="s">
        <v>1247</v>
      </c>
      <c r="E821">
        <v>3</v>
      </c>
      <c r="F821">
        <v>2</v>
      </c>
      <c r="I821" t="s">
        <v>47</v>
      </c>
      <c r="K821" t="s">
        <v>47</v>
      </c>
    </row>
    <row r="822" spans="1:13" hidden="1" x14ac:dyDescent="0.35">
      <c r="A822" s="6">
        <v>45783</v>
      </c>
      <c r="B822" t="s">
        <v>2336</v>
      </c>
      <c r="C822" t="s">
        <v>55</v>
      </c>
      <c r="D822" t="s">
        <v>2337</v>
      </c>
      <c r="E822">
        <v>12</v>
      </c>
      <c r="F822">
        <v>3</v>
      </c>
      <c r="I822" t="s">
        <v>47</v>
      </c>
    </row>
    <row r="823" spans="1:13" hidden="1" x14ac:dyDescent="0.35">
      <c r="A823" s="6">
        <v>45783</v>
      </c>
      <c r="B823" t="s">
        <v>2022</v>
      </c>
      <c r="C823" s="23" t="s">
        <v>158</v>
      </c>
      <c r="D823" t="s">
        <v>158</v>
      </c>
      <c r="E823">
        <v>3</v>
      </c>
      <c r="F823">
        <v>2</v>
      </c>
      <c r="I823" t="s">
        <v>47</v>
      </c>
    </row>
    <row r="824" spans="1:13" hidden="1" x14ac:dyDescent="0.35">
      <c r="A824" s="6">
        <v>45783</v>
      </c>
      <c r="B824" t="s">
        <v>254</v>
      </c>
      <c r="C824" t="s">
        <v>53</v>
      </c>
      <c r="D824">
        <v>5</v>
      </c>
      <c r="E824">
        <v>22</v>
      </c>
      <c r="F824">
        <v>2</v>
      </c>
      <c r="I824" t="s">
        <v>47</v>
      </c>
    </row>
    <row r="825" spans="1:13" hidden="1" x14ac:dyDescent="0.35">
      <c r="A825" s="6">
        <v>45783</v>
      </c>
      <c r="B825" t="s">
        <v>1540</v>
      </c>
      <c r="C825" t="s">
        <v>115</v>
      </c>
      <c r="D825">
        <v>8</v>
      </c>
      <c r="E825">
        <v>23</v>
      </c>
      <c r="F825">
        <v>2</v>
      </c>
      <c r="I825" t="s">
        <v>47</v>
      </c>
    </row>
    <row r="826" spans="1:13" hidden="1" x14ac:dyDescent="0.35">
      <c r="A826" s="6">
        <v>45783</v>
      </c>
      <c r="B826" t="s">
        <v>2310</v>
      </c>
      <c r="C826" t="s">
        <v>53</v>
      </c>
      <c r="D826">
        <v>5</v>
      </c>
      <c r="E826">
        <v>21</v>
      </c>
      <c r="F826">
        <v>2</v>
      </c>
      <c r="I826" t="s">
        <v>47</v>
      </c>
    </row>
    <row r="827" spans="1:13" hidden="1" x14ac:dyDescent="0.35">
      <c r="A827" s="6">
        <v>45783</v>
      </c>
      <c r="B827" t="s">
        <v>298</v>
      </c>
      <c r="C827" t="s">
        <v>55</v>
      </c>
      <c r="D827" t="s">
        <v>1365</v>
      </c>
      <c r="E827">
        <v>23</v>
      </c>
      <c r="F827">
        <v>1</v>
      </c>
      <c r="I827" t="s">
        <v>47</v>
      </c>
      <c r="M827" t="s">
        <v>47</v>
      </c>
    </row>
    <row r="828" spans="1:13" hidden="1" x14ac:dyDescent="0.35">
      <c r="A828" s="6">
        <v>45784</v>
      </c>
      <c r="B828" t="s">
        <v>1564</v>
      </c>
      <c r="C828" t="s">
        <v>53</v>
      </c>
      <c r="D828">
        <v>4</v>
      </c>
      <c r="E828">
        <v>17</v>
      </c>
      <c r="F828">
        <v>2</v>
      </c>
      <c r="G828" t="s">
        <v>35</v>
      </c>
      <c r="L828" t="s">
        <v>47</v>
      </c>
      <c r="M828" t="s">
        <v>47</v>
      </c>
    </row>
    <row r="829" spans="1:13" hidden="1" x14ac:dyDescent="0.35">
      <c r="A829" s="6">
        <v>45784</v>
      </c>
      <c r="B829" t="s">
        <v>2177</v>
      </c>
      <c r="C829" t="s">
        <v>53</v>
      </c>
      <c r="D829">
        <v>6</v>
      </c>
      <c r="E829">
        <v>18</v>
      </c>
      <c r="F829">
        <v>1</v>
      </c>
      <c r="G829" t="s">
        <v>35</v>
      </c>
    </row>
    <row r="830" spans="1:13" hidden="1" x14ac:dyDescent="0.35">
      <c r="A830" s="6">
        <v>45784</v>
      </c>
      <c r="B830" t="s">
        <v>2200</v>
      </c>
      <c r="C830" t="s">
        <v>59</v>
      </c>
      <c r="D830">
        <v>3</v>
      </c>
      <c r="E830">
        <v>24</v>
      </c>
      <c r="F830">
        <v>2</v>
      </c>
      <c r="I830" t="s">
        <v>47</v>
      </c>
      <c r="M830" t="s">
        <v>47</v>
      </c>
    </row>
    <row r="831" spans="1:13" hidden="1" x14ac:dyDescent="0.35">
      <c r="A831" s="6">
        <v>45784</v>
      </c>
      <c r="B831" t="s">
        <v>2150</v>
      </c>
      <c r="C831" t="s">
        <v>55</v>
      </c>
      <c r="D831" t="s">
        <v>1412</v>
      </c>
      <c r="E831">
        <v>9</v>
      </c>
      <c r="F831">
        <v>1</v>
      </c>
      <c r="I831" t="s">
        <v>47</v>
      </c>
      <c r="M831" t="s">
        <v>47</v>
      </c>
    </row>
    <row r="832" spans="1:13" hidden="1" x14ac:dyDescent="0.35">
      <c r="A832" s="6">
        <v>45784</v>
      </c>
      <c r="B832" t="s">
        <v>316</v>
      </c>
      <c r="C832" t="s">
        <v>115</v>
      </c>
      <c r="D832">
        <v>8</v>
      </c>
      <c r="E832">
        <v>20</v>
      </c>
      <c r="F832">
        <v>2</v>
      </c>
      <c r="I832" t="s">
        <v>47</v>
      </c>
      <c r="J832" t="s">
        <v>705</v>
      </c>
    </row>
    <row r="833" spans="1:13" hidden="1" x14ac:dyDescent="0.35">
      <c r="A833" s="6">
        <v>45784</v>
      </c>
      <c r="B833" t="s">
        <v>316</v>
      </c>
      <c r="C833" t="s">
        <v>115</v>
      </c>
      <c r="D833">
        <v>8</v>
      </c>
      <c r="E833">
        <v>20</v>
      </c>
      <c r="F833">
        <v>2</v>
      </c>
      <c r="I833" t="s">
        <v>47</v>
      </c>
      <c r="J833" t="s">
        <v>705</v>
      </c>
    </row>
    <row r="834" spans="1:13" hidden="1" x14ac:dyDescent="0.35">
      <c r="A834" s="6">
        <v>45784</v>
      </c>
      <c r="B834" t="s">
        <v>316</v>
      </c>
      <c r="C834" t="s">
        <v>115</v>
      </c>
      <c r="D834">
        <v>8</v>
      </c>
      <c r="E834">
        <v>20</v>
      </c>
      <c r="F834">
        <v>2</v>
      </c>
      <c r="I834" t="s">
        <v>47</v>
      </c>
      <c r="J834" t="s">
        <v>705</v>
      </c>
    </row>
    <row r="835" spans="1:13" hidden="1" x14ac:dyDescent="0.35">
      <c r="A835" s="6">
        <v>45784</v>
      </c>
      <c r="B835" t="s">
        <v>316</v>
      </c>
      <c r="C835" t="s">
        <v>115</v>
      </c>
      <c r="D835">
        <v>8</v>
      </c>
      <c r="E835">
        <v>20</v>
      </c>
      <c r="F835">
        <v>2</v>
      </c>
      <c r="I835" t="s">
        <v>47</v>
      </c>
      <c r="J835" t="s">
        <v>705</v>
      </c>
    </row>
    <row r="836" spans="1:13" hidden="1" x14ac:dyDescent="0.35">
      <c r="A836" s="6">
        <v>45784</v>
      </c>
      <c r="B836" t="s">
        <v>1284</v>
      </c>
      <c r="C836" t="s">
        <v>115</v>
      </c>
      <c r="D836">
        <v>7</v>
      </c>
      <c r="E836">
        <v>14</v>
      </c>
      <c r="F836">
        <v>1</v>
      </c>
      <c r="I836" t="s">
        <v>47</v>
      </c>
      <c r="J836" t="s">
        <v>705</v>
      </c>
      <c r="M836" t="s">
        <v>47</v>
      </c>
    </row>
    <row r="837" spans="1:13" hidden="1" x14ac:dyDescent="0.35">
      <c r="A837" s="6">
        <v>45784</v>
      </c>
      <c r="B837" t="s">
        <v>2330</v>
      </c>
      <c r="C837" t="s">
        <v>55</v>
      </c>
      <c r="D837" t="s">
        <v>2167</v>
      </c>
      <c r="E837">
        <v>28</v>
      </c>
      <c r="F837">
        <v>2</v>
      </c>
      <c r="I837" t="s">
        <v>47</v>
      </c>
    </row>
    <row r="838" spans="1:13" hidden="1" x14ac:dyDescent="0.35">
      <c r="A838" s="6">
        <v>45784</v>
      </c>
      <c r="B838" t="s">
        <v>2330</v>
      </c>
      <c r="C838" t="s">
        <v>55</v>
      </c>
      <c r="D838" t="s">
        <v>2167</v>
      </c>
      <c r="E838">
        <v>28</v>
      </c>
      <c r="F838">
        <v>2</v>
      </c>
      <c r="I838" t="s">
        <v>47</v>
      </c>
    </row>
    <row r="839" spans="1:13" hidden="1" x14ac:dyDescent="0.35">
      <c r="A839" s="6">
        <v>45784</v>
      </c>
      <c r="B839" t="s">
        <v>2331</v>
      </c>
      <c r="C839" t="s">
        <v>53</v>
      </c>
      <c r="D839">
        <v>6</v>
      </c>
      <c r="E839">
        <v>13</v>
      </c>
      <c r="F839">
        <v>2</v>
      </c>
      <c r="I839" t="s">
        <v>47</v>
      </c>
    </row>
    <row r="840" spans="1:13" hidden="1" x14ac:dyDescent="0.35">
      <c r="A840" s="6">
        <v>45784</v>
      </c>
      <c r="B840" t="s">
        <v>61</v>
      </c>
      <c r="C840" t="s">
        <v>55</v>
      </c>
      <c r="D840" t="s">
        <v>1255</v>
      </c>
      <c r="E840">
        <v>24</v>
      </c>
      <c r="F840">
        <v>2</v>
      </c>
      <c r="I840" t="s">
        <v>47</v>
      </c>
      <c r="M840" t="s">
        <v>47</v>
      </c>
    </row>
    <row r="841" spans="1:13" hidden="1" x14ac:dyDescent="0.35">
      <c r="A841" s="6">
        <v>45784</v>
      </c>
      <c r="B841" t="s">
        <v>607</v>
      </c>
      <c r="C841" t="s">
        <v>978</v>
      </c>
      <c r="D841" t="s">
        <v>978</v>
      </c>
      <c r="E841">
        <v>25</v>
      </c>
      <c r="F841">
        <v>3</v>
      </c>
      <c r="I841" t="s">
        <v>47</v>
      </c>
    </row>
    <row r="842" spans="1:13" hidden="1" x14ac:dyDescent="0.35">
      <c r="A842" s="6">
        <v>45785</v>
      </c>
      <c r="B842" t="s">
        <v>58</v>
      </c>
      <c r="C842" t="s">
        <v>53</v>
      </c>
      <c r="D842">
        <v>5</v>
      </c>
      <c r="E842">
        <v>24</v>
      </c>
      <c r="F842">
        <v>2</v>
      </c>
      <c r="G842" t="s">
        <v>36</v>
      </c>
      <c r="L842" t="s">
        <v>47</v>
      </c>
      <c r="M842" t="s">
        <v>47</v>
      </c>
    </row>
    <row r="843" spans="1:13" hidden="1" x14ac:dyDescent="0.35">
      <c r="A843" s="6">
        <v>45785</v>
      </c>
      <c r="B843" t="s">
        <v>2188</v>
      </c>
      <c r="C843" t="s">
        <v>53</v>
      </c>
      <c r="D843">
        <v>6</v>
      </c>
      <c r="E843">
        <v>24</v>
      </c>
      <c r="F843">
        <v>2</v>
      </c>
      <c r="G843" t="s">
        <v>2127</v>
      </c>
    </row>
    <row r="844" spans="1:13" hidden="1" x14ac:dyDescent="0.35">
      <c r="A844" s="6">
        <v>45785</v>
      </c>
      <c r="B844" t="s">
        <v>2189</v>
      </c>
      <c r="C844" t="s">
        <v>53</v>
      </c>
      <c r="D844">
        <v>5</v>
      </c>
      <c r="E844">
        <v>17</v>
      </c>
      <c r="F844">
        <v>2</v>
      </c>
      <c r="G844" t="s">
        <v>1850</v>
      </c>
    </row>
    <row r="845" spans="1:13" hidden="1" x14ac:dyDescent="0.35">
      <c r="A845" s="6">
        <v>45785</v>
      </c>
      <c r="B845" t="s">
        <v>2189</v>
      </c>
      <c r="C845" t="s">
        <v>53</v>
      </c>
      <c r="D845">
        <v>5</v>
      </c>
      <c r="E845">
        <v>17</v>
      </c>
      <c r="F845">
        <v>2</v>
      </c>
      <c r="G845" t="s">
        <v>1850</v>
      </c>
    </row>
    <row r="846" spans="1:13" hidden="1" x14ac:dyDescent="0.35">
      <c r="A846" s="6">
        <v>45785</v>
      </c>
      <c r="B846" t="s">
        <v>2225</v>
      </c>
      <c r="C846" t="s">
        <v>1247</v>
      </c>
      <c r="D846" t="s">
        <v>1247</v>
      </c>
      <c r="E846">
        <v>7</v>
      </c>
      <c r="F846">
        <v>2</v>
      </c>
      <c r="G846" t="s">
        <v>649</v>
      </c>
    </row>
    <row r="847" spans="1:13" hidden="1" x14ac:dyDescent="0.35">
      <c r="A847" s="6">
        <v>45785</v>
      </c>
      <c r="B847" t="s">
        <v>2276</v>
      </c>
      <c r="C847" t="s">
        <v>55</v>
      </c>
      <c r="D847" t="s">
        <v>930</v>
      </c>
      <c r="E847">
        <v>26</v>
      </c>
      <c r="F847">
        <v>2</v>
      </c>
      <c r="G847" t="s">
        <v>1401</v>
      </c>
      <c r="M847" t="s">
        <v>47</v>
      </c>
    </row>
    <row r="848" spans="1:13" hidden="1" x14ac:dyDescent="0.35">
      <c r="A848" s="6">
        <v>45785</v>
      </c>
      <c r="B848" t="s">
        <v>2317</v>
      </c>
      <c r="C848" t="s">
        <v>1493</v>
      </c>
      <c r="D848" t="s">
        <v>1493</v>
      </c>
      <c r="E848">
        <v>13</v>
      </c>
      <c r="F848">
        <v>1</v>
      </c>
      <c r="I848" t="s">
        <v>47</v>
      </c>
      <c r="M848" t="s">
        <v>47</v>
      </c>
    </row>
    <row r="849" spans="1:13" hidden="1" x14ac:dyDescent="0.35">
      <c r="A849" s="6">
        <v>45785</v>
      </c>
      <c r="B849" t="s">
        <v>1606</v>
      </c>
      <c r="C849" t="s">
        <v>59</v>
      </c>
      <c r="D849">
        <v>3</v>
      </c>
      <c r="E849">
        <v>20</v>
      </c>
      <c r="F849">
        <v>3</v>
      </c>
      <c r="I849" t="s">
        <v>47</v>
      </c>
    </row>
    <row r="850" spans="1:13" hidden="1" x14ac:dyDescent="0.35">
      <c r="A850" s="6">
        <v>45785</v>
      </c>
      <c r="B850" t="s">
        <v>2318</v>
      </c>
      <c r="C850" t="s">
        <v>55</v>
      </c>
      <c r="D850" t="s">
        <v>62</v>
      </c>
      <c r="E850">
        <v>30</v>
      </c>
      <c r="F850">
        <v>2</v>
      </c>
      <c r="I850" t="s">
        <v>47</v>
      </c>
    </row>
    <row r="851" spans="1:13" hidden="1" x14ac:dyDescent="0.35">
      <c r="A851" s="6">
        <v>45785</v>
      </c>
      <c r="B851" t="s">
        <v>1466</v>
      </c>
      <c r="C851" t="s">
        <v>55</v>
      </c>
      <c r="D851" t="s">
        <v>930</v>
      </c>
      <c r="E851">
        <v>25</v>
      </c>
      <c r="F851">
        <v>1</v>
      </c>
      <c r="I851" t="s">
        <v>47</v>
      </c>
      <c r="M851" t="s">
        <v>47</v>
      </c>
    </row>
    <row r="852" spans="1:13" hidden="1" x14ac:dyDescent="0.35">
      <c r="A852" s="6">
        <v>45785</v>
      </c>
      <c r="B852" t="s">
        <v>2319</v>
      </c>
      <c r="C852" t="s">
        <v>2141</v>
      </c>
      <c r="D852" t="s">
        <v>2141</v>
      </c>
      <c r="E852">
        <v>10</v>
      </c>
      <c r="F852">
        <v>1</v>
      </c>
      <c r="I852" t="s">
        <v>47</v>
      </c>
    </row>
    <row r="853" spans="1:13" hidden="1" x14ac:dyDescent="0.35">
      <c r="A853" s="6">
        <v>45785</v>
      </c>
      <c r="B853" t="s">
        <v>2320</v>
      </c>
      <c r="C853" t="s">
        <v>53</v>
      </c>
      <c r="D853">
        <v>6</v>
      </c>
      <c r="E853">
        <v>12</v>
      </c>
      <c r="F853">
        <v>2</v>
      </c>
      <c r="I853" t="s">
        <v>47</v>
      </c>
      <c r="J853" t="s">
        <v>1292</v>
      </c>
    </row>
    <row r="854" spans="1:13" hidden="1" x14ac:dyDescent="0.35">
      <c r="A854" s="6">
        <v>45785</v>
      </c>
      <c r="B854" t="s">
        <v>1606</v>
      </c>
      <c r="C854" t="s">
        <v>115</v>
      </c>
      <c r="D854">
        <v>7</v>
      </c>
      <c r="E854">
        <v>20</v>
      </c>
      <c r="F854">
        <v>2</v>
      </c>
      <c r="I854" t="s">
        <v>47</v>
      </c>
    </row>
    <row r="855" spans="1:13" hidden="1" x14ac:dyDescent="0.35">
      <c r="A855" s="6">
        <v>45785</v>
      </c>
      <c r="B855" t="s">
        <v>495</v>
      </c>
      <c r="C855" t="s">
        <v>553</v>
      </c>
      <c r="D855" t="s">
        <v>553</v>
      </c>
      <c r="E855">
        <v>9</v>
      </c>
      <c r="F855">
        <v>1</v>
      </c>
      <c r="I855" t="s">
        <v>47</v>
      </c>
      <c r="M855" t="s">
        <v>47</v>
      </c>
    </row>
    <row r="856" spans="1:13" hidden="1" x14ac:dyDescent="0.35">
      <c r="A856" s="6">
        <v>45785</v>
      </c>
      <c r="B856" t="s">
        <v>2100</v>
      </c>
      <c r="C856" t="s">
        <v>53</v>
      </c>
      <c r="D856" t="s">
        <v>1817</v>
      </c>
      <c r="E856">
        <v>6</v>
      </c>
      <c r="F856">
        <v>4</v>
      </c>
      <c r="I856" t="s">
        <v>47</v>
      </c>
      <c r="J856" t="s">
        <v>705</v>
      </c>
    </row>
    <row r="857" spans="1:13" hidden="1" x14ac:dyDescent="0.35">
      <c r="A857" s="6">
        <v>45785</v>
      </c>
      <c r="B857" t="s">
        <v>2321</v>
      </c>
      <c r="C857" t="s">
        <v>2141</v>
      </c>
      <c r="D857" t="s">
        <v>2141</v>
      </c>
      <c r="E857">
        <v>8</v>
      </c>
      <c r="F857">
        <v>2</v>
      </c>
      <c r="I857" t="s">
        <v>47</v>
      </c>
    </row>
    <row r="858" spans="1:13" hidden="1" x14ac:dyDescent="0.35">
      <c r="A858" s="6">
        <v>45785</v>
      </c>
      <c r="B858" t="s">
        <v>1572</v>
      </c>
      <c r="C858" t="s">
        <v>115</v>
      </c>
      <c r="D858" t="s">
        <v>334</v>
      </c>
      <c r="E858">
        <v>14</v>
      </c>
      <c r="F858">
        <v>2</v>
      </c>
      <c r="I858" t="s">
        <v>47</v>
      </c>
    </row>
    <row r="859" spans="1:13" hidden="1" x14ac:dyDescent="0.35">
      <c r="A859" s="6">
        <v>45785</v>
      </c>
      <c r="B859" t="s">
        <v>2322</v>
      </c>
      <c r="C859" t="s">
        <v>59</v>
      </c>
      <c r="D859" t="s">
        <v>1228</v>
      </c>
      <c r="E859">
        <v>22</v>
      </c>
      <c r="F859">
        <v>2</v>
      </c>
      <c r="I859" t="s">
        <v>47</v>
      </c>
    </row>
    <row r="860" spans="1:13" hidden="1" x14ac:dyDescent="0.35">
      <c r="A860" s="6">
        <v>45785</v>
      </c>
      <c r="B860" t="s">
        <v>2322</v>
      </c>
      <c r="C860" t="s">
        <v>59</v>
      </c>
      <c r="D860" t="s">
        <v>1228</v>
      </c>
      <c r="E860">
        <v>22</v>
      </c>
      <c r="F860">
        <v>2</v>
      </c>
      <c r="I860" t="s">
        <v>47</v>
      </c>
    </row>
    <row r="861" spans="1:13" hidden="1" x14ac:dyDescent="0.35">
      <c r="A861" s="6">
        <v>45785</v>
      </c>
      <c r="B861" t="s">
        <v>2322</v>
      </c>
      <c r="C861" t="s">
        <v>59</v>
      </c>
      <c r="D861" t="s">
        <v>1228</v>
      </c>
      <c r="E861">
        <v>22</v>
      </c>
      <c r="F861">
        <v>2</v>
      </c>
      <c r="I861" t="s">
        <v>47</v>
      </c>
    </row>
    <row r="862" spans="1:13" hidden="1" x14ac:dyDescent="0.35">
      <c r="A862" s="6">
        <v>45785</v>
      </c>
      <c r="B862" t="s">
        <v>2322</v>
      </c>
      <c r="C862" t="s">
        <v>59</v>
      </c>
      <c r="D862" t="s">
        <v>1228</v>
      </c>
      <c r="E862">
        <v>22</v>
      </c>
      <c r="F862">
        <v>2</v>
      </c>
      <c r="I862" t="s">
        <v>47</v>
      </c>
    </row>
    <row r="863" spans="1:13" hidden="1" x14ac:dyDescent="0.35">
      <c r="A863" s="6">
        <v>45785</v>
      </c>
      <c r="B863" t="s">
        <v>2323</v>
      </c>
      <c r="C863" t="s">
        <v>115</v>
      </c>
      <c r="D863">
        <v>8</v>
      </c>
      <c r="E863">
        <v>19</v>
      </c>
      <c r="F863">
        <v>3</v>
      </c>
      <c r="I863" t="s">
        <v>47</v>
      </c>
      <c r="J863" t="s">
        <v>705</v>
      </c>
    </row>
    <row r="864" spans="1:13" hidden="1" x14ac:dyDescent="0.35">
      <c r="A864" s="6">
        <v>45785</v>
      </c>
      <c r="B864" t="s">
        <v>2323</v>
      </c>
      <c r="C864" t="s">
        <v>115</v>
      </c>
      <c r="D864">
        <v>8</v>
      </c>
      <c r="E864">
        <v>19</v>
      </c>
      <c r="F864">
        <v>3</v>
      </c>
      <c r="I864" t="s">
        <v>47</v>
      </c>
      <c r="J864" t="s">
        <v>705</v>
      </c>
    </row>
    <row r="865" spans="1:13" hidden="1" x14ac:dyDescent="0.35">
      <c r="A865" s="6">
        <v>45785</v>
      </c>
      <c r="B865" t="s">
        <v>1241</v>
      </c>
      <c r="C865" t="s">
        <v>978</v>
      </c>
      <c r="D865" t="s">
        <v>978</v>
      </c>
      <c r="E865">
        <v>20</v>
      </c>
      <c r="F865">
        <v>2</v>
      </c>
      <c r="H865" t="s">
        <v>47</v>
      </c>
      <c r="M865" t="s">
        <v>47</v>
      </c>
    </row>
    <row r="866" spans="1:13" hidden="1" x14ac:dyDescent="0.35">
      <c r="A866" s="6">
        <v>45785</v>
      </c>
      <c r="B866" t="s">
        <v>2188</v>
      </c>
      <c r="C866" t="s">
        <v>53</v>
      </c>
      <c r="D866">
        <v>6</v>
      </c>
      <c r="E866">
        <v>23</v>
      </c>
      <c r="F866">
        <v>2</v>
      </c>
      <c r="I866" t="s">
        <v>47</v>
      </c>
    </row>
    <row r="867" spans="1:13" hidden="1" x14ac:dyDescent="0.35">
      <c r="A867" s="6">
        <v>45785</v>
      </c>
      <c r="B867" t="s">
        <v>1911</v>
      </c>
      <c r="C867" t="s">
        <v>2668</v>
      </c>
      <c r="D867" s="20">
        <v>4</v>
      </c>
      <c r="E867">
        <v>5</v>
      </c>
      <c r="F867">
        <v>5</v>
      </c>
      <c r="G867" t="s">
        <v>2667</v>
      </c>
      <c r="H867" t="s">
        <v>2667</v>
      </c>
      <c r="I867" s="26" t="s">
        <v>306</v>
      </c>
      <c r="J867" t="s">
        <v>2667</v>
      </c>
      <c r="L867" t="s">
        <v>2667</v>
      </c>
      <c r="M867" t="s">
        <v>2667</v>
      </c>
    </row>
    <row r="868" spans="1:13" hidden="1" x14ac:dyDescent="0.35">
      <c r="A868" s="6">
        <v>45786</v>
      </c>
      <c r="B868" t="s">
        <v>141</v>
      </c>
      <c r="C868" t="s">
        <v>53</v>
      </c>
      <c r="D868">
        <v>5</v>
      </c>
      <c r="E868">
        <v>24</v>
      </c>
      <c r="F868">
        <v>2</v>
      </c>
      <c r="G868" t="s">
        <v>36</v>
      </c>
      <c r="L868" t="s">
        <v>47</v>
      </c>
      <c r="M868" t="s">
        <v>47</v>
      </c>
    </row>
    <row r="869" spans="1:13" hidden="1" x14ac:dyDescent="0.35">
      <c r="A869" s="6">
        <v>45786</v>
      </c>
      <c r="B869" t="s">
        <v>2150</v>
      </c>
      <c r="C869" t="s">
        <v>55</v>
      </c>
      <c r="D869" t="s">
        <v>1412</v>
      </c>
      <c r="E869">
        <v>11</v>
      </c>
      <c r="F869">
        <v>1</v>
      </c>
      <c r="I869" t="s">
        <v>47</v>
      </c>
      <c r="M869" t="s">
        <v>47</v>
      </c>
    </row>
    <row r="870" spans="1:13" hidden="1" x14ac:dyDescent="0.35">
      <c r="A870" s="6">
        <v>45786</v>
      </c>
      <c r="B870" t="s">
        <v>2150</v>
      </c>
      <c r="C870" t="s">
        <v>55</v>
      </c>
      <c r="D870" t="s">
        <v>1412</v>
      </c>
      <c r="E870">
        <v>11</v>
      </c>
      <c r="F870">
        <v>1</v>
      </c>
      <c r="I870" t="s">
        <v>47</v>
      </c>
      <c r="M870" t="s">
        <v>47</v>
      </c>
    </row>
    <row r="871" spans="1:13" hidden="1" x14ac:dyDescent="0.35">
      <c r="A871" s="6">
        <v>45786</v>
      </c>
      <c r="B871" t="s">
        <v>308</v>
      </c>
      <c r="C871" t="s">
        <v>55</v>
      </c>
      <c r="D871" t="s">
        <v>2335</v>
      </c>
      <c r="E871">
        <v>21</v>
      </c>
      <c r="F871">
        <v>1</v>
      </c>
      <c r="I871" t="s">
        <v>47</v>
      </c>
    </row>
    <row r="872" spans="1:13" hidden="1" x14ac:dyDescent="0.35">
      <c r="A872" s="22">
        <v>45786</v>
      </c>
      <c r="B872" s="23" t="s">
        <v>2870</v>
      </c>
      <c r="C872" s="23" t="s">
        <v>64</v>
      </c>
      <c r="D872" t="s">
        <v>585</v>
      </c>
      <c r="E872" s="23">
        <v>10</v>
      </c>
      <c r="F872" s="23">
        <v>5</v>
      </c>
      <c r="G872" s="23" t="s">
        <v>2667</v>
      </c>
      <c r="H872" s="23" t="s">
        <v>2667</v>
      </c>
      <c r="I872" s="26" t="s">
        <v>306</v>
      </c>
      <c r="J872" s="23"/>
      <c r="K872" s="23"/>
      <c r="L872" s="23" t="s">
        <v>2667</v>
      </c>
      <c r="M872" s="23" t="s">
        <v>306</v>
      </c>
    </row>
    <row r="873" spans="1:13" hidden="1" x14ac:dyDescent="0.35">
      <c r="A873" s="22">
        <v>45788</v>
      </c>
      <c r="B873" s="23" t="s">
        <v>3105</v>
      </c>
      <c r="C873" s="23" t="s">
        <v>2668</v>
      </c>
      <c r="D873" s="24">
        <v>6</v>
      </c>
      <c r="E873" s="23">
        <v>24</v>
      </c>
      <c r="F873" s="23">
        <v>2</v>
      </c>
      <c r="G873" s="23" t="s">
        <v>2667</v>
      </c>
      <c r="H873" s="23" t="s">
        <v>2667</v>
      </c>
      <c r="I873" s="26" t="s">
        <v>306</v>
      </c>
      <c r="J873" s="23" t="s">
        <v>2667</v>
      </c>
      <c r="K873" s="23"/>
      <c r="L873" s="23" t="s">
        <v>2667</v>
      </c>
      <c r="M873" s="23" t="s">
        <v>306</v>
      </c>
    </row>
    <row r="874" spans="1:13" hidden="1" x14ac:dyDescent="0.35">
      <c r="A874" s="22">
        <v>45788</v>
      </c>
      <c r="B874" s="23" t="s">
        <v>2977</v>
      </c>
      <c r="C874" s="23" t="s">
        <v>2670</v>
      </c>
      <c r="D874" s="24">
        <v>10</v>
      </c>
      <c r="E874" s="23">
        <v>19</v>
      </c>
      <c r="F874" s="23">
        <v>2</v>
      </c>
      <c r="G874" s="23" t="s">
        <v>2667</v>
      </c>
      <c r="H874" s="23" t="s">
        <v>2667</v>
      </c>
      <c r="I874" s="26" t="s">
        <v>306</v>
      </c>
      <c r="J874" s="23" t="s">
        <v>2667</v>
      </c>
      <c r="K874" s="23"/>
      <c r="L874" s="23" t="s">
        <v>2667</v>
      </c>
      <c r="M874" s="23" t="s">
        <v>2667</v>
      </c>
    </row>
    <row r="875" spans="1:13" hidden="1" x14ac:dyDescent="0.35">
      <c r="A875" s="22">
        <v>45788</v>
      </c>
      <c r="B875" s="23" t="s">
        <v>3016</v>
      </c>
      <c r="C875" t="s">
        <v>64</v>
      </c>
      <c r="D875" t="s">
        <v>585</v>
      </c>
      <c r="E875" s="23">
        <v>17</v>
      </c>
      <c r="F875" s="23">
        <v>3</v>
      </c>
      <c r="G875" s="23" t="s">
        <v>2667</v>
      </c>
      <c r="H875" s="23" t="s">
        <v>2667</v>
      </c>
      <c r="I875" s="26" t="s">
        <v>306</v>
      </c>
      <c r="J875" s="23"/>
      <c r="K875" s="23"/>
      <c r="L875" s="23" t="s">
        <v>2667</v>
      </c>
      <c r="M875" s="23" t="s">
        <v>2667</v>
      </c>
    </row>
    <row r="876" spans="1:13" hidden="1" x14ac:dyDescent="0.35">
      <c r="A876" s="27">
        <v>45788</v>
      </c>
      <c r="B876" s="26" t="s">
        <v>3441</v>
      </c>
      <c r="C876" s="26" t="s">
        <v>2167</v>
      </c>
      <c r="D876" s="28" t="s">
        <v>2733</v>
      </c>
      <c r="E876" s="26">
        <v>15</v>
      </c>
      <c r="F876" s="26">
        <v>1</v>
      </c>
      <c r="G876" s="26" t="s">
        <v>2667</v>
      </c>
      <c r="H876" s="26" t="s">
        <v>2667</v>
      </c>
      <c r="I876" s="26" t="s">
        <v>306</v>
      </c>
      <c r="J876" s="26"/>
      <c r="K876" s="26"/>
      <c r="L876" s="26" t="s">
        <v>2667</v>
      </c>
      <c r="M876" s="26"/>
    </row>
    <row r="877" spans="1:13" hidden="1" x14ac:dyDescent="0.35">
      <c r="A877" s="27">
        <v>45788</v>
      </c>
      <c r="B877" s="26" t="s">
        <v>3441</v>
      </c>
      <c r="C877" s="26" t="s">
        <v>2167</v>
      </c>
      <c r="D877" s="28" t="s">
        <v>2733</v>
      </c>
      <c r="E877" s="26">
        <v>15</v>
      </c>
      <c r="F877" s="26">
        <v>1</v>
      </c>
      <c r="G877" s="26" t="s">
        <v>2667</v>
      </c>
      <c r="H877" s="26" t="s">
        <v>2667</v>
      </c>
      <c r="I877" s="26" t="s">
        <v>306</v>
      </c>
      <c r="J877" s="26"/>
      <c r="K877" s="26"/>
      <c r="L877" s="26" t="s">
        <v>2667</v>
      </c>
      <c r="M877" s="26"/>
    </row>
    <row r="878" spans="1:13" hidden="1" x14ac:dyDescent="0.35">
      <c r="A878" s="22">
        <v>45788</v>
      </c>
      <c r="B878" s="23" t="s">
        <v>658</v>
      </c>
      <c r="C878" s="23" t="s">
        <v>2670</v>
      </c>
      <c r="D878" s="24" t="s">
        <v>2685</v>
      </c>
      <c r="E878" s="23">
        <v>15</v>
      </c>
      <c r="F878" s="23">
        <v>3</v>
      </c>
      <c r="G878" s="23" t="s">
        <v>2667</v>
      </c>
      <c r="H878" s="23" t="s">
        <v>2667</v>
      </c>
      <c r="I878" s="26" t="s">
        <v>306</v>
      </c>
      <c r="J878" s="23" t="s">
        <v>2667</v>
      </c>
      <c r="K878" s="23"/>
      <c r="L878" s="23" t="s">
        <v>2667</v>
      </c>
      <c r="M878" s="23" t="s">
        <v>2667</v>
      </c>
    </row>
    <row r="879" spans="1:13" hidden="1" x14ac:dyDescent="0.35">
      <c r="A879" s="27">
        <v>45788</v>
      </c>
      <c r="B879" s="26" t="s">
        <v>357</v>
      </c>
      <c r="C879" s="26" t="s">
        <v>2167</v>
      </c>
      <c r="D879" s="28" t="s">
        <v>2725</v>
      </c>
      <c r="E879" s="26">
        <f>29/2</f>
        <v>14.5</v>
      </c>
      <c r="F879" s="26">
        <v>1</v>
      </c>
      <c r="G879" s="26" t="s">
        <v>2667</v>
      </c>
      <c r="H879" s="26" t="s">
        <v>2667</v>
      </c>
      <c r="I879" s="26" t="s">
        <v>306</v>
      </c>
      <c r="J879" s="26" t="s">
        <v>2667</v>
      </c>
      <c r="K879" s="26"/>
      <c r="L879" s="26" t="s">
        <v>2667</v>
      </c>
      <c r="M879" s="26" t="s">
        <v>306</v>
      </c>
    </row>
    <row r="880" spans="1:13" hidden="1" x14ac:dyDescent="0.35">
      <c r="A880" s="27">
        <v>45788</v>
      </c>
      <c r="B880" s="26" t="s">
        <v>357</v>
      </c>
      <c r="C880" s="26" t="s">
        <v>2167</v>
      </c>
      <c r="D880" s="28" t="s">
        <v>2725</v>
      </c>
      <c r="E880" s="26">
        <f>29/2</f>
        <v>14.5</v>
      </c>
      <c r="F880" s="26">
        <v>0</v>
      </c>
      <c r="G880" s="26" t="s">
        <v>2667</v>
      </c>
      <c r="H880" s="26" t="s">
        <v>2667</v>
      </c>
      <c r="I880" s="26" t="s">
        <v>306</v>
      </c>
      <c r="J880" s="26" t="s">
        <v>2667</v>
      </c>
      <c r="K880" s="26"/>
      <c r="L880" s="26" t="s">
        <v>2667</v>
      </c>
      <c r="M880" s="26" t="s">
        <v>306</v>
      </c>
    </row>
    <row r="881" spans="1:13" hidden="1" x14ac:dyDescent="0.35">
      <c r="A881" s="6">
        <v>45789</v>
      </c>
      <c r="B881" t="s">
        <v>2126</v>
      </c>
      <c r="C881" t="s">
        <v>59</v>
      </c>
      <c r="D881">
        <v>0</v>
      </c>
      <c r="E881">
        <v>24</v>
      </c>
      <c r="F881">
        <v>2</v>
      </c>
      <c r="G881" t="s">
        <v>1400</v>
      </c>
      <c r="L881" t="s">
        <v>47</v>
      </c>
      <c r="M881" t="s">
        <v>47</v>
      </c>
    </row>
    <row r="882" spans="1:13" hidden="1" x14ac:dyDescent="0.35">
      <c r="A882" s="6">
        <v>45789</v>
      </c>
      <c r="B882" t="s">
        <v>2217</v>
      </c>
      <c r="C882" t="s">
        <v>53</v>
      </c>
      <c r="D882">
        <v>4</v>
      </c>
      <c r="E882">
        <v>18</v>
      </c>
      <c r="F882">
        <v>2</v>
      </c>
      <c r="G882" t="s">
        <v>35</v>
      </c>
    </row>
    <row r="883" spans="1:13" hidden="1" x14ac:dyDescent="0.35">
      <c r="A883" s="6">
        <v>45789</v>
      </c>
      <c r="B883" t="s">
        <v>459</v>
      </c>
      <c r="C883" t="s">
        <v>59</v>
      </c>
      <c r="D883">
        <v>1</v>
      </c>
      <c r="E883">
        <v>23</v>
      </c>
      <c r="F883">
        <v>2</v>
      </c>
      <c r="G883" t="s">
        <v>1400</v>
      </c>
      <c r="L883" t="s">
        <v>47</v>
      </c>
      <c r="M883" t="s">
        <v>47</v>
      </c>
    </row>
    <row r="884" spans="1:13" hidden="1" x14ac:dyDescent="0.35">
      <c r="A884" s="6">
        <v>45789</v>
      </c>
      <c r="B884" t="s">
        <v>2324</v>
      </c>
      <c r="C884" t="s">
        <v>115</v>
      </c>
      <c r="D884">
        <v>9</v>
      </c>
      <c r="E884">
        <v>22</v>
      </c>
      <c r="F884">
        <v>2</v>
      </c>
      <c r="I884" t="s">
        <v>47</v>
      </c>
    </row>
    <row r="885" spans="1:13" hidden="1" x14ac:dyDescent="0.35">
      <c r="A885" s="6">
        <v>45789</v>
      </c>
      <c r="B885" t="s">
        <v>2324</v>
      </c>
      <c r="C885" t="s">
        <v>115</v>
      </c>
      <c r="D885">
        <v>9</v>
      </c>
      <c r="E885">
        <v>22</v>
      </c>
      <c r="F885">
        <v>2</v>
      </c>
      <c r="I885" t="s">
        <v>47</v>
      </c>
    </row>
    <row r="886" spans="1:13" hidden="1" x14ac:dyDescent="0.35">
      <c r="A886" s="6">
        <v>45789</v>
      </c>
      <c r="B886" t="s">
        <v>1337</v>
      </c>
      <c r="C886" t="s">
        <v>59</v>
      </c>
      <c r="D886">
        <v>0</v>
      </c>
      <c r="E886">
        <v>14</v>
      </c>
      <c r="F886">
        <v>2</v>
      </c>
      <c r="I886" t="s">
        <v>47</v>
      </c>
      <c r="M886" t="s">
        <v>47</v>
      </c>
    </row>
    <row r="887" spans="1:13" hidden="1" x14ac:dyDescent="0.35">
      <c r="A887" s="22">
        <v>45789</v>
      </c>
      <c r="B887" s="23" t="s">
        <v>3209</v>
      </c>
      <c r="C887" s="23" t="s">
        <v>2668</v>
      </c>
      <c r="D887" s="24" t="s">
        <v>2714</v>
      </c>
      <c r="E887" s="23">
        <f>71/3</f>
        <v>23.666666666666668</v>
      </c>
      <c r="F887" s="23">
        <f>5/3</f>
        <v>1.6666666666666667</v>
      </c>
      <c r="G887" s="23" t="s">
        <v>2667</v>
      </c>
      <c r="H887" s="23" t="s">
        <v>2667</v>
      </c>
      <c r="I887" s="26" t="s">
        <v>306</v>
      </c>
      <c r="J887" s="23"/>
      <c r="K887" s="23"/>
      <c r="L887" s="23" t="s">
        <v>2667</v>
      </c>
      <c r="M887" s="23" t="s">
        <v>2667</v>
      </c>
    </row>
    <row r="888" spans="1:13" hidden="1" x14ac:dyDescent="0.35">
      <c r="A888" s="22">
        <v>45789</v>
      </c>
      <c r="B888" s="23" t="s">
        <v>3209</v>
      </c>
      <c r="C888" s="23" t="s">
        <v>2668</v>
      </c>
      <c r="D888" s="24" t="s">
        <v>2714</v>
      </c>
      <c r="E888" s="23">
        <f>71/3</f>
        <v>23.666666666666668</v>
      </c>
      <c r="F888" s="23">
        <f>5/3</f>
        <v>1.6666666666666667</v>
      </c>
      <c r="G888" s="23" t="s">
        <v>2667</v>
      </c>
      <c r="H888" s="23" t="s">
        <v>2667</v>
      </c>
      <c r="I888" s="26" t="s">
        <v>306</v>
      </c>
      <c r="J888" s="23"/>
      <c r="K888" s="23"/>
      <c r="L888" s="23"/>
      <c r="M888" s="23"/>
    </row>
    <row r="889" spans="1:13" hidden="1" x14ac:dyDescent="0.35">
      <c r="A889" s="22">
        <v>45789</v>
      </c>
      <c r="B889" s="23" t="s">
        <v>3209</v>
      </c>
      <c r="C889" s="23" t="s">
        <v>2668</v>
      </c>
      <c r="D889" s="24" t="s">
        <v>2714</v>
      </c>
      <c r="E889" s="23">
        <f>71/3</f>
        <v>23.666666666666668</v>
      </c>
      <c r="F889" s="23">
        <f>5/3</f>
        <v>1.6666666666666667</v>
      </c>
      <c r="G889" s="23" t="s">
        <v>2667</v>
      </c>
      <c r="H889" s="23" t="s">
        <v>2667</v>
      </c>
      <c r="I889" s="26" t="s">
        <v>306</v>
      </c>
      <c r="J889" s="23"/>
      <c r="K889" s="23"/>
      <c r="L889" s="23"/>
      <c r="M889" s="23"/>
    </row>
    <row r="890" spans="1:13" hidden="1" x14ac:dyDescent="0.35">
      <c r="A890" s="22">
        <v>45789</v>
      </c>
      <c r="B890" s="23" t="s">
        <v>2689</v>
      </c>
      <c r="C890" s="23" t="s">
        <v>2673</v>
      </c>
      <c r="D890" s="24" t="s">
        <v>2702</v>
      </c>
      <c r="E890" s="23">
        <f>47/2</f>
        <v>23.5</v>
      </c>
      <c r="F890" s="23">
        <v>2.5</v>
      </c>
      <c r="G890" s="23" t="s">
        <v>2667</v>
      </c>
      <c r="H890" s="23" t="s">
        <v>2667</v>
      </c>
      <c r="I890" s="26" t="s">
        <v>306</v>
      </c>
      <c r="J890" s="23" t="s">
        <v>2667</v>
      </c>
      <c r="K890" s="23"/>
      <c r="L890" s="23" t="s">
        <v>2667</v>
      </c>
      <c r="M890" s="23" t="s">
        <v>306</v>
      </c>
    </row>
    <row r="891" spans="1:13" hidden="1" x14ac:dyDescent="0.35">
      <c r="A891" s="22">
        <v>45789</v>
      </c>
      <c r="B891" s="23" t="s">
        <v>2689</v>
      </c>
      <c r="C891" s="23" t="s">
        <v>2673</v>
      </c>
      <c r="D891" s="24" t="s">
        <v>2702</v>
      </c>
      <c r="E891" s="23">
        <f>47/2</f>
        <v>23.5</v>
      </c>
      <c r="F891" s="23">
        <v>2.5</v>
      </c>
      <c r="G891" s="23" t="s">
        <v>2667</v>
      </c>
      <c r="H891" s="23" t="s">
        <v>2667</v>
      </c>
      <c r="I891" s="26" t="s">
        <v>306</v>
      </c>
      <c r="J891" s="23" t="s">
        <v>2667</v>
      </c>
      <c r="K891" s="23"/>
      <c r="L891" s="23" t="s">
        <v>2667</v>
      </c>
      <c r="M891" s="23" t="s">
        <v>306</v>
      </c>
    </row>
    <row r="892" spans="1:13" hidden="1" x14ac:dyDescent="0.35">
      <c r="A892" s="27">
        <v>45789</v>
      </c>
      <c r="B892" s="26" t="s">
        <v>3088</v>
      </c>
      <c r="C892" s="26" t="s">
        <v>2670</v>
      </c>
      <c r="D892" s="28" t="s">
        <v>2788</v>
      </c>
      <c r="E892" s="26">
        <f>45/2</f>
        <v>22.5</v>
      </c>
      <c r="F892" s="26">
        <v>2</v>
      </c>
      <c r="G892" s="26" t="s">
        <v>2667</v>
      </c>
      <c r="H892" s="26" t="s">
        <v>2667</v>
      </c>
      <c r="I892" s="26" t="s">
        <v>306</v>
      </c>
      <c r="J892" s="26" t="s">
        <v>2667</v>
      </c>
      <c r="K892" s="26"/>
      <c r="L892" s="26" t="s">
        <v>2667</v>
      </c>
      <c r="M892" s="26" t="s">
        <v>2667</v>
      </c>
    </row>
    <row r="893" spans="1:13" hidden="1" x14ac:dyDescent="0.35">
      <c r="A893" s="27">
        <v>45789</v>
      </c>
      <c r="B893" s="26" t="s">
        <v>3088</v>
      </c>
      <c r="C893" s="26" t="s">
        <v>2670</v>
      </c>
      <c r="D893" s="28" t="s">
        <v>2788</v>
      </c>
      <c r="E893" s="26">
        <f>45/2</f>
        <v>22.5</v>
      </c>
      <c r="F893" s="26">
        <v>2</v>
      </c>
      <c r="G893" s="26" t="s">
        <v>2667</v>
      </c>
      <c r="H893" s="26" t="s">
        <v>2667</v>
      </c>
      <c r="I893" s="26" t="s">
        <v>306</v>
      </c>
      <c r="J893" s="26" t="s">
        <v>2667</v>
      </c>
      <c r="K893" s="26"/>
      <c r="L893" s="26" t="s">
        <v>2667</v>
      </c>
      <c r="M893" s="26" t="s">
        <v>2667</v>
      </c>
    </row>
    <row r="894" spans="1:13" hidden="1" x14ac:dyDescent="0.35">
      <c r="A894" s="22">
        <v>45789</v>
      </c>
      <c r="B894" s="23" t="s">
        <v>3411</v>
      </c>
      <c r="C894" s="23" t="s">
        <v>2673</v>
      </c>
      <c r="D894" s="24">
        <v>2</v>
      </c>
      <c r="E894" s="23">
        <v>22</v>
      </c>
      <c r="F894" s="23">
        <v>1</v>
      </c>
      <c r="G894" s="23" t="s">
        <v>2667</v>
      </c>
      <c r="H894" s="23" t="s">
        <v>2667</v>
      </c>
      <c r="I894" s="26" t="s">
        <v>306</v>
      </c>
      <c r="J894" s="23"/>
      <c r="K894" s="23"/>
      <c r="L894" s="23" t="s">
        <v>2667</v>
      </c>
      <c r="M894" s="23" t="s">
        <v>306</v>
      </c>
    </row>
    <row r="895" spans="1:13" hidden="1" x14ac:dyDescent="0.35">
      <c r="A895" s="22">
        <v>45789</v>
      </c>
      <c r="B895" s="23" t="s">
        <v>841</v>
      </c>
      <c r="C895" s="23" t="s">
        <v>2673</v>
      </c>
      <c r="D895" s="24">
        <v>3</v>
      </c>
      <c r="E895" s="23">
        <v>21</v>
      </c>
      <c r="F895" s="23">
        <v>3</v>
      </c>
      <c r="G895" s="23" t="s">
        <v>2667</v>
      </c>
      <c r="H895" s="23" t="s">
        <v>306</v>
      </c>
      <c r="I895" s="26" t="s">
        <v>306</v>
      </c>
      <c r="J895" s="23" t="s">
        <v>2667</v>
      </c>
      <c r="K895" s="23"/>
      <c r="L895" s="23" t="s">
        <v>2667</v>
      </c>
      <c r="M895" s="23" t="s">
        <v>306</v>
      </c>
    </row>
    <row r="896" spans="1:13" hidden="1" x14ac:dyDescent="0.35">
      <c r="A896" s="27">
        <v>45789</v>
      </c>
      <c r="B896" s="26" t="s">
        <v>246</v>
      </c>
      <c r="C896" s="26" t="s">
        <v>2167</v>
      </c>
      <c r="D896" s="28" t="s">
        <v>3193</v>
      </c>
      <c r="E896" s="26">
        <v>20</v>
      </c>
      <c r="F896" s="26">
        <v>2</v>
      </c>
      <c r="G896" s="26" t="s">
        <v>2667</v>
      </c>
      <c r="H896" s="26" t="s">
        <v>2667</v>
      </c>
      <c r="I896" s="26" t="s">
        <v>306</v>
      </c>
      <c r="J896" s="26" t="s">
        <v>2667</v>
      </c>
      <c r="K896" s="26"/>
      <c r="L896" s="26" t="s">
        <v>2667</v>
      </c>
      <c r="M896" s="26" t="s">
        <v>2667</v>
      </c>
    </row>
    <row r="897" spans="1:13" hidden="1" x14ac:dyDescent="0.35">
      <c r="A897" s="27">
        <v>45789</v>
      </c>
      <c r="B897" s="26" t="s">
        <v>246</v>
      </c>
      <c r="C897" s="26" t="s">
        <v>2167</v>
      </c>
      <c r="D897" s="28" t="s">
        <v>3193</v>
      </c>
      <c r="E897" s="26">
        <v>20</v>
      </c>
      <c r="F897" s="26">
        <v>2</v>
      </c>
      <c r="G897" s="26" t="s">
        <v>2667</v>
      </c>
      <c r="H897" s="26" t="s">
        <v>2667</v>
      </c>
      <c r="I897" s="26" t="s">
        <v>306</v>
      </c>
      <c r="J897" s="26" t="s">
        <v>2667</v>
      </c>
      <c r="K897" s="26"/>
      <c r="L897" s="26" t="s">
        <v>2667</v>
      </c>
      <c r="M897" s="26" t="s">
        <v>2667</v>
      </c>
    </row>
    <row r="898" spans="1:13" hidden="1" x14ac:dyDescent="0.35">
      <c r="A898" s="22">
        <v>45789</v>
      </c>
      <c r="B898" s="23" t="s">
        <v>3282</v>
      </c>
      <c r="C898" s="23" t="s">
        <v>2171</v>
      </c>
      <c r="D898" s="24" t="s">
        <v>2171</v>
      </c>
      <c r="E898" s="23">
        <v>20</v>
      </c>
      <c r="F898" s="23">
        <v>1</v>
      </c>
      <c r="G898" s="23" t="s">
        <v>2667</v>
      </c>
      <c r="H898" s="23" t="s">
        <v>2667</v>
      </c>
      <c r="I898" s="26" t="s">
        <v>306</v>
      </c>
      <c r="J898" s="23"/>
      <c r="K898" s="23"/>
      <c r="L898" s="23" t="s">
        <v>2667</v>
      </c>
      <c r="M898" s="23"/>
    </row>
    <row r="899" spans="1:13" hidden="1" x14ac:dyDescent="0.35">
      <c r="A899" s="22">
        <v>45789</v>
      </c>
      <c r="B899" s="23" t="s">
        <v>3282</v>
      </c>
      <c r="C899" s="23" t="s">
        <v>2171</v>
      </c>
      <c r="D899" s="24" t="s">
        <v>2171</v>
      </c>
      <c r="E899" s="23">
        <v>20</v>
      </c>
      <c r="F899" s="23">
        <v>0</v>
      </c>
      <c r="G899" s="23" t="s">
        <v>2667</v>
      </c>
      <c r="H899" s="23" t="s">
        <v>2667</v>
      </c>
      <c r="I899" s="26" t="s">
        <v>306</v>
      </c>
      <c r="J899" s="23"/>
      <c r="K899" s="23"/>
      <c r="L899" s="23" t="s">
        <v>2667</v>
      </c>
      <c r="M899" s="23"/>
    </row>
    <row r="900" spans="1:13" hidden="1" x14ac:dyDescent="0.35">
      <c r="A900" s="22">
        <v>45789</v>
      </c>
      <c r="B900" s="23" t="s">
        <v>3282</v>
      </c>
      <c r="C900" s="23" t="s">
        <v>2171</v>
      </c>
      <c r="D900" s="24" t="s">
        <v>2171</v>
      </c>
      <c r="E900" s="23">
        <v>20</v>
      </c>
      <c r="F900" s="23">
        <v>0</v>
      </c>
      <c r="G900" s="23" t="s">
        <v>2667</v>
      </c>
      <c r="H900" s="23" t="s">
        <v>2667</v>
      </c>
      <c r="I900" s="26" t="s">
        <v>306</v>
      </c>
      <c r="J900" s="23"/>
      <c r="K900" s="23"/>
      <c r="L900" s="23" t="s">
        <v>2667</v>
      </c>
      <c r="M900" s="23"/>
    </row>
    <row r="901" spans="1:13" hidden="1" x14ac:dyDescent="0.35">
      <c r="A901" s="22">
        <v>45789</v>
      </c>
      <c r="B901" s="23" t="s">
        <v>1640</v>
      </c>
      <c r="C901" t="s">
        <v>64</v>
      </c>
      <c r="D901" t="s">
        <v>585</v>
      </c>
      <c r="E901" s="23">
        <v>19</v>
      </c>
      <c r="F901" s="23">
        <v>5</v>
      </c>
      <c r="G901" s="23" t="s">
        <v>2667</v>
      </c>
      <c r="H901" s="23" t="s">
        <v>2667</v>
      </c>
      <c r="I901" s="26" t="s">
        <v>306</v>
      </c>
      <c r="J901" s="23"/>
      <c r="K901" s="23"/>
      <c r="L901" s="23" t="s">
        <v>2667</v>
      </c>
      <c r="M901" s="23" t="s">
        <v>306</v>
      </c>
    </row>
    <row r="902" spans="1:13" hidden="1" x14ac:dyDescent="0.35">
      <c r="A902" s="22">
        <v>45789</v>
      </c>
      <c r="B902" s="23" t="s">
        <v>3093</v>
      </c>
      <c r="C902" s="23" t="s">
        <v>978</v>
      </c>
      <c r="D902" s="24" t="s">
        <v>978</v>
      </c>
      <c r="E902" s="23">
        <v>18</v>
      </c>
      <c r="F902" s="23">
        <v>2</v>
      </c>
      <c r="G902" s="23" t="s">
        <v>2667</v>
      </c>
      <c r="H902" s="23" t="s">
        <v>2667</v>
      </c>
      <c r="I902" s="26" t="s">
        <v>306</v>
      </c>
      <c r="J902" s="23" t="s">
        <v>2667</v>
      </c>
      <c r="K902" s="23"/>
      <c r="L902" s="23" t="s">
        <v>2667</v>
      </c>
      <c r="M902" s="23" t="s">
        <v>2667</v>
      </c>
    </row>
    <row r="903" spans="1:13" hidden="1" x14ac:dyDescent="0.35">
      <c r="A903" s="22">
        <v>45789</v>
      </c>
      <c r="B903" s="23" t="s">
        <v>2769</v>
      </c>
      <c r="C903" s="23" t="s">
        <v>2668</v>
      </c>
      <c r="D903" s="24" t="s">
        <v>2714</v>
      </c>
      <c r="E903" s="23">
        <v>17</v>
      </c>
      <c r="F903" s="23">
        <v>3</v>
      </c>
      <c r="G903" s="23" t="s">
        <v>2667</v>
      </c>
      <c r="H903" s="23" t="s">
        <v>2667</v>
      </c>
      <c r="I903" s="26" t="s">
        <v>306</v>
      </c>
      <c r="J903" s="23" t="s">
        <v>2667</v>
      </c>
      <c r="K903" s="23"/>
      <c r="L903" s="23" t="s">
        <v>2667</v>
      </c>
      <c r="M903" s="23" t="s">
        <v>2667</v>
      </c>
    </row>
    <row r="904" spans="1:13" hidden="1" x14ac:dyDescent="0.35">
      <c r="A904" s="6">
        <v>45789</v>
      </c>
      <c r="B904" t="s">
        <v>2783</v>
      </c>
      <c r="C904" t="s">
        <v>64</v>
      </c>
      <c r="D904" t="s">
        <v>585</v>
      </c>
      <c r="E904">
        <v>8</v>
      </c>
      <c r="F904">
        <v>2</v>
      </c>
      <c r="G904" t="s">
        <v>2667</v>
      </c>
      <c r="H904" t="s">
        <v>2667</v>
      </c>
      <c r="I904" s="26" t="s">
        <v>306</v>
      </c>
      <c r="J904" t="s">
        <v>2667</v>
      </c>
      <c r="L904" t="s">
        <v>2667</v>
      </c>
      <c r="M904" t="s">
        <v>2667</v>
      </c>
    </row>
    <row r="905" spans="1:13" hidden="1" x14ac:dyDescent="0.35">
      <c r="A905" s="6">
        <v>45789</v>
      </c>
      <c r="B905" t="s">
        <v>2987</v>
      </c>
      <c r="C905" t="s">
        <v>2667</v>
      </c>
      <c r="D905" s="20" t="s">
        <v>2667</v>
      </c>
      <c r="E905">
        <v>8</v>
      </c>
      <c r="F905">
        <v>4</v>
      </c>
      <c r="G905" t="s">
        <v>2667</v>
      </c>
      <c r="H905" t="s">
        <v>2667</v>
      </c>
      <c r="I905" s="26" t="s">
        <v>306</v>
      </c>
      <c r="J905" t="s">
        <v>2667</v>
      </c>
      <c r="L905" t="s">
        <v>2667</v>
      </c>
      <c r="M905" t="s">
        <v>2667</v>
      </c>
    </row>
    <row r="906" spans="1:13" hidden="1" x14ac:dyDescent="0.35">
      <c r="A906" s="6">
        <v>45789</v>
      </c>
      <c r="B906" t="s">
        <v>2962</v>
      </c>
      <c r="C906" t="s">
        <v>2667</v>
      </c>
      <c r="D906" s="20" t="s">
        <v>2667</v>
      </c>
      <c r="E906">
        <v>6</v>
      </c>
      <c r="F906">
        <v>2</v>
      </c>
      <c r="G906" t="s">
        <v>2667</v>
      </c>
      <c r="H906" t="s">
        <v>2667</v>
      </c>
      <c r="I906" s="26" t="s">
        <v>306</v>
      </c>
      <c r="J906" t="s">
        <v>2667</v>
      </c>
      <c r="L906" t="s">
        <v>2667</v>
      </c>
      <c r="M906" t="s">
        <v>2667</v>
      </c>
    </row>
    <row r="907" spans="1:13" hidden="1" x14ac:dyDescent="0.35">
      <c r="A907" s="6">
        <v>45789</v>
      </c>
      <c r="B907" t="s">
        <v>2689</v>
      </c>
      <c r="C907" t="s">
        <v>2670</v>
      </c>
      <c r="D907" s="20" t="s">
        <v>2788</v>
      </c>
      <c r="E907">
        <v>3</v>
      </c>
      <c r="F907">
        <v>2</v>
      </c>
      <c r="G907" t="s">
        <v>2667</v>
      </c>
      <c r="H907" t="s">
        <v>2667</v>
      </c>
      <c r="I907" s="26" t="s">
        <v>306</v>
      </c>
      <c r="J907" t="s">
        <v>2667</v>
      </c>
      <c r="L907" t="s">
        <v>2667</v>
      </c>
      <c r="M907" t="s">
        <v>2667</v>
      </c>
    </row>
    <row r="908" spans="1:13" hidden="1" x14ac:dyDescent="0.35">
      <c r="A908" s="22">
        <v>45789</v>
      </c>
      <c r="B908" s="23" t="s">
        <v>3275</v>
      </c>
      <c r="C908" s="23" t="s">
        <v>2670</v>
      </c>
      <c r="D908" s="24" t="s">
        <v>2788</v>
      </c>
      <c r="E908" s="23">
        <v>23</v>
      </c>
      <c r="F908" s="23">
        <v>1</v>
      </c>
      <c r="G908" s="23" t="s">
        <v>2667</v>
      </c>
      <c r="H908" s="23" t="s">
        <v>2667</v>
      </c>
      <c r="I908" s="26" t="s">
        <v>306</v>
      </c>
      <c r="J908" s="23" t="s">
        <v>2667</v>
      </c>
      <c r="K908" s="23"/>
      <c r="L908" s="23" t="s">
        <v>2667</v>
      </c>
      <c r="M908" s="23" t="s">
        <v>2667</v>
      </c>
    </row>
    <row r="909" spans="1:13" hidden="1" x14ac:dyDescent="0.35">
      <c r="A909" s="22">
        <v>45789</v>
      </c>
      <c r="B909" s="23" t="s">
        <v>3275</v>
      </c>
      <c r="C909" s="23" t="s">
        <v>2670</v>
      </c>
      <c r="D909" s="24" t="s">
        <v>2788</v>
      </c>
      <c r="E909" s="23">
        <v>23</v>
      </c>
      <c r="F909" s="23">
        <v>1</v>
      </c>
      <c r="G909" s="23" t="s">
        <v>2667</v>
      </c>
      <c r="H909" s="23"/>
      <c r="I909" s="26" t="s">
        <v>306</v>
      </c>
      <c r="J909" s="23"/>
      <c r="K909" s="23"/>
      <c r="L909" s="23"/>
      <c r="M909" s="23"/>
    </row>
    <row r="910" spans="1:13" hidden="1" x14ac:dyDescent="0.35">
      <c r="A910" s="22">
        <v>45789</v>
      </c>
      <c r="B910" s="23" t="s">
        <v>3275</v>
      </c>
      <c r="C910" s="23" t="s">
        <v>2670</v>
      </c>
      <c r="D910" s="24" t="s">
        <v>2788</v>
      </c>
      <c r="E910" s="23">
        <v>23</v>
      </c>
      <c r="F910" s="23">
        <v>1</v>
      </c>
      <c r="G910" s="23" t="s">
        <v>2667</v>
      </c>
      <c r="H910" s="23"/>
      <c r="I910" s="26" t="s">
        <v>306</v>
      </c>
      <c r="J910" s="23"/>
      <c r="K910" s="23"/>
      <c r="L910" s="23"/>
      <c r="M910" s="23"/>
    </row>
    <row r="911" spans="1:13" hidden="1" x14ac:dyDescent="0.35">
      <c r="A911" s="22">
        <v>45789</v>
      </c>
      <c r="B911" s="23" t="s">
        <v>3275</v>
      </c>
      <c r="C911" s="23" t="s">
        <v>2670</v>
      </c>
      <c r="D911" s="24" t="s">
        <v>2788</v>
      </c>
      <c r="E911" s="23">
        <v>23</v>
      </c>
      <c r="F911" s="23">
        <v>1</v>
      </c>
      <c r="G911" s="23" t="s">
        <v>2667</v>
      </c>
      <c r="H911" s="23"/>
      <c r="I911" s="26" t="s">
        <v>306</v>
      </c>
      <c r="J911" s="23"/>
      <c r="K911" s="23"/>
      <c r="L911" s="23"/>
      <c r="M911" s="23"/>
    </row>
    <row r="912" spans="1:13" hidden="1" x14ac:dyDescent="0.35">
      <c r="A912" s="6">
        <v>45789</v>
      </c>
      <c r="B912" t="s">
        <v>470</v>
      </c>
      <c r="C912" t="s">
        <v>2668</v>
      </c>
      <c r="D912" s="20" t="s">
        <v>2776</v>
      </c>
      <c r="E912">
        <v>3</v>
      </c>
      <c r="F912">
        <v>5</v>
      </c>
      <c r="G912" t="s">
        <v>2667</v>
      </c>
      <c r="H912" t="s">
        <v>2667</v>
      </c>
      <c r="I912" s="26" t="s">
        <v>306</v>
      </c>
      <c r="J912" t="s">
        <v>2667</v>
      </c>
      <c r="L912" t="s">
        <v>2667</v>
      </c>
      <c r="M912" t="s">
        <v>2667</v>
      </c>
    </row>
    <row r="913" spans="1:13" hidden="1" x14ac:dyDescent="0.35">
      <c r="A913" s="6">
        <v>45790</v>
      </c>
      <c r="B913" t="s">
        <v>2126</v>
      </c>
      <c r="C913" t="s">
        <v>59</v>
      </c>
      <c r="D913">
        <v>0</v>
      </c>
      <c r="E913">
        <v>24</v>
      </c>
      <c r="F913">
        <v>2</v>
      </c>
      <c r="G913" t="s">
        <v>1400</v>
      </c>
      <c r="L913" t="s">
        <v>47</v>
      </c>
      <c r="M913" t="s">
        <v>47</v>
      </c>
    </row>
    <row r="914" spans="1:13" hidden="1" x14ac:dyDescent="0.35">
      <c r="A914" s="6">
        <v>45790</v>
      </c>
      <c r="B914" t="s">
        <v>316</v>
      </c>
      <c r="C914" t="s">
        <v>53</v>
      </c>
      <c r="D914">
        <v>4</v>
      </c>
      <c r="E914">
        <v>24</v>
      </c>
      <c r="F914">
        <v>2</v>
      </c>
      <c r="G914" t="s">
        <v>36</v>
      </c>
    </row>
    <row r="915" spans="1:13" hidden="1" x14ac:dyDescent="0.35">
      <c r="A915" s="6">
        <v>45790</v>
      </c>
      <c r="B915" t="s">
        <v>2313</v>
      </c>
      <c r="C915" t="s">
        <v>59</v>
      </c>
      <c r="D915">
        <v>0</v>
      </c>
      <c r="E915">
        <v>20</v>
      </c>
      <c r="F915">
        <v>2</v>
      </c>
      <c r="G915" t="s">
        <v>40</v>
      </c>
    </row>
    <row r="916" spans="1:13" hidden="1" x14ac:dyDescent="0.35">
      <c r="A916" s="6">
        <v>45790</v>
      </c>
      <c r="B916" t="s">
        <v>2313</v>
      </c>
      <c r="C916" t="s">
        <v>59</v>
      </c>
      <c r="D916">
        <v>1</v>
      </c>
      <c r="E916">
        <v>20</v>
      </c>
      <c r="F916">
        <v>2</v>
      </c>
      <c r="G916" t="s">
        <v>40</v>
      </c>
    </row>
    <row r="917" spans="1:13" hidden="1" x14ac:dyDescent="0.35">
      <c r="A917" s="6">
        <v>45790</v>
      </c>
      <c r="B917" t="s">
        <v>2313</v>
      </c>
      <c r="C917" t="s">
        <v>59</v>
      </c>
      <c r="D917">
        <v>2</v>
      </c>
      <c r="E917">
        <v>20</v>
      </c>
      <c r="F917">
        <v>2</v>
      </c>
      <c r="G917" t="s">
        <v>40</v>
      </c>
    </row>
    <row r="918" spans="1:13" hidden="1" x14ac:dyDescent="0.35">
      <c r="A918" s="6">
        <v>45790</v>
      </c>
      <c r="B918" t="s">
        <v>2313</v>
      </c>
      <c r="C918" t="s">
        <v>59</v>
      </c>
      <c r="D918">
        <v>3</v>
      </c>
      <c r="E918">
        <v>20</v>
      </c>
      <c r="F918">
        <v>2</v>
      </c>
      <c r="G918" t="s">
        <v>40</v>
      </c>
    </row>
    <row r="919" spans="1:13" hidden="1" x14ac:dyDescent="0.35">
      <c r="A919" s="6">
        <v>45790</v>
      </c>
      <c r="B919" t="s">
        <v>2409</v>
      </c>
      <c r="C919" t="s">
        <v>53</v>
      </c>
      <c r="D919">
        <v>6</v>
      </c>
      <c r="E919">
        <v>21</v>
      </c>
      <c r="F919">
        <v>2</v>
      </c>
      <c r="I919" t="s">
        <v>47</v>
      </c>
    </row>
    <row r="920" spans="1:13" hidden="1" x14ac:dyDescent="0.35">
      <c r="A920" s="6">
        <v>45790</v>
      </c>
      <c r="B920" t="s">
        <v>2411</v>
      </c>
      <c r="C920" t="s">
        <v>2141</v>
      </c>
      <c r="D920" t="s">
        <v>2141</v>
      </c>
      <c r="E920">
        <v>30</v>
      </c>
      <c r="F920">
        <v>4</v>
      </c>
      <c r="I920" t="s">
        <v>47</v>
      </c>
    </row>
    <row r="921" spans="1:13" hidden="1" x14ac:dyDescent="0.35">
      <c r="A921" s="6">
        <v>45790</v>
      </c>
      <c r="B921" t="s">
        <v>2412</v>
      </c>
      <c r="C921" t="s">
        <v>115</v>
      </c>
      <c r="D921">
        <v>10</v>
      </c>
      <c r="E921">
        <v>30</v>
      </c>
      <c r="F921">
        <v>2</v>
      </c>
      <c r="I921" t="s">
        <v>47</v>
      </c>
      <c r="J921" t="s">
        <v>705</v>
      </c>
    </row>
    <row r="922" spans="1:13" hidden="1" x14ac:dyDescent="0.35">
      <c r="A922" s="6">
        <v>45790</v>
      </c>
      <c r="B922" t="s">
        <v>2412</v>
      </c>
      <c r="C922" t="s">
        <v>115</v>
      </c>
      <c r="D922">
        <v>10</v>
      </c>
      <c r="E922">
        <v>30</v>
      </c>
      <c r="F922">
        <v>2</v>
      </c>
      <c r="I922" t="s">
        <v>47</v>
      </c>
      <c r="J922" t="s">
        <v>705</v>
      </c>
    </row>
    <row r="923" spans="1:13" hidden="1" x14ac:dyDescent="0.35">
      <c r="A923" s="6">
        <v>45790</v>
      </c>
      <c r="B923" t="s">
        <v>1241</v>
      </c>
      <c r="C923" t="s">
        <v>55</v>
      </c>
      <c r="D923" t="s">
        <v>1412</v>
      </c>
      <c r="E923">
        <v>18</v>
      </c>
      <c r="F923">
        <v>2</v>
      </c>
      <c r="I923" t="s">
        <v>47</v>
      </c>
      <c r="M923" t="s">
        <v>47</v>
      </c>
    </row>
    <row r="924" spans="1:13" hidden="1" x14ac:dyDescent="0.35">
      <c r="A924" s="6">
        <v>45790</v>
      </c>
      <c r="B924" t="s">
        <v>2413</v>
      </c>
      <c r="C924" t="s">
        <v>2141</v>
      </c>
      <c r="D924" t="s">
        <v>2141</v>
      </c>
      <c r="E924">
        <v>20</v>
      </c>
      <c r="F924">
        <v>4</v>
      </c>
      <c r="I924" t="s">
        <v>47</v>
      </c>
    </row>
    <row r="925" spans="1:13" hidden="1" x14ac:dyDescent="0.35">
      <c r="A925" s="6">
        <v>45790</v>
      </c>
      <c r="B925" t="s">
        <v>752</v>
      </c>
      <c r="C925" t="s">
        <v>59</v>
      </c>
      <c r="D925" t="s">
        <v>587</v>
      </c>
      <c r="E925">
        <v>14</v>
      </c>
      <c r="F925">
        <v>2</v>
      </c>
      <c r="I925" t="s">
        <v>47</v>
      </c>
      <c r="M925" t="s">
        <v>47</v>
      </c>
    </row>
    <row r="926" spans="1:13" hidden="1" x14ac:dyDescent="0.35">
      <c r="A926" s="6">
        <v>45790</v>
      </c>
      <c r="B926" t="s">
        <v>1672</v>
      </c>
      <c r="C926" t="s">
        <v>55</v>
      </c>
      <c r="D926" t="s">
        <v>978</v>
      </c>
      <c r="E926">
        <v>28</v>
      </c>
      <c r="F926">
        <v>2</v>
      </c>
      <c r="I926" t="s">
        <v>47</v>
      </c>
    </row>
    <row r="927" spans="1:13" hidden="1" x14ac:dyDescent="0.35">
      <c r="A927" s="6">
        <v>45790</v>
      </c>
      <c r="B927" t="s">
        <v>2414</v>
      </c>
      <c r="C927" t="s">
        <v>64</v>
      </c>
      <c r="D927" t="s">
        <v>564</v>
      </c>
      <c r="E927">
        <v>6</v>
      </c>
      <c r="F927">
        <v>2</v>
      </c>
      <c r="I927" t="s">
        <v>47</v>
      </c>
      <c r="M927" t="s">
        <v>47</v>
      </c>
    </row>
    <row r="928" spans="1:13" hidden="1" x14ac:dyDescent="0.35">
      <c r="A928" s="22">
        <v>45790</v>
      </c>
      <c r="B928" s="23" t="s">
        <v>3207</v>
      </c>
      <c r="C928" s="23" t="s">
        <v>2670</v>
      </c>
      <c r="D928" s="24">
        <v>7</v>
      </c>
      <c r="E928" s="23">
        <f>70/3</f>
        <v>23.333333333333332</v>
      </c>
      <c r="F928" s="23">
        <f>4/3</f>
        <v>1.3333333333333333</v>
      </c>
      <c r="G928" s="23" t="s">
        <v>2667</v>
      </c>
      <c r="H928" s="23" t="s">
        <v>2667</v>
      </c>
      <c r="I928" s="26" t="s">
        <v>306</v>
      </c>
      <c r="J928" s="23" t="s">
        <v>1854</v>
      </c>
      <c r="K928" s="23"/>
      <c r="L928" s="23" t="s">
        <v>2667</v>
      </c>
      <c r="M928" s="23" t="s">
        <v>2667</v>
      </c>
    </row>
    <row r="929" spans="1:13" hidden="1" x14ac:dyDescent="0.35">
      <c r="A929" s="22">
        <v>45790</v>
      </c>
      <c r="B929" s="23" t="s">
        <v>3207</v>
      </c>
      <c r="C929" s="23" t="s">
        <v>2670</v>
      </c>
      <c r="D929" s="24">
        <v>7</v>
      </c>
      <c r="E929" s="23">
        <f>70/3</f>
        <v>23.333333333333332</v>
      </c>
      <c r="F929" s="23">
        <f>4/3</f>
        <v>1.3333333333333333</v>
      </c>
      <c r="G929" s="23" t="s">
        <v>2667</v>
      </c>
      <c r="H929" s="23" t="s">
        <v>2667</v>
      </c>
      <c r="I929" s="26" t="s">
        <v>306</v>
      </c>
      <c r="J929" s="23" t="s">
        <v>1854</v>
      </c>
      <c r="K929" s="23"/>
      <c r="L929" s="23" t="s">
        <v>2667</v>
      </c>
      <c r="M929" s="23" t="s">
        <v>2667</v>
      </c>
    </row>
    <row r="930" spans="1:13" hidden="1" x14ac:dyDescent="0.35">
      <c r="A930" s="22">
        <v>45790</v>
      </c>
      <c r="B930" s="23" t="s">
        <v>3207</v>
      </c>
      <c r="C930" s="23" t="s">
        <v>2670</v>
      </c>
      <c r="D930" s="24">
        <v>7</v>
      </c>
      <c r="E930" s="23">
        <f>70/3</f>
        <v>23.333333333333332</v>
      </c>
      <c r="F930" s="23">
        <f>4/3</f>
        <v>1.3333333333333333</v>
      </c>
      <c r="G930" s="23" t="s">
        <v>2667</v>
      </c>
      <c r="H930" s="23" t="s">
        <v>2667</v>
      </c>
      <c r="I930" s="26" t="s">
        <v>306</v>
      </c>
      <c r="J930" s="23" t="s">
        <v>1854</v>
      </c>
      <c r="K930" s="23"/>
      <c r="L930" s="23" t="s">
        <v>2667</v>
      </c>
      <c r="M930" s="23" t="s">
        <v>2667</v>
      </c>
    </row>
    <row r="931" spans="1:13" hidden="1" x14ac:dyDescent="0.35">
      <c r="A931" s="6">
        <v>45791</v>
      </c>
      <c r="B931" t="s">
        <v>2190</v>
      </c>
      <c r="C931" t="s">
        <v>2141</v>
      </c>
      <c r="D931" t="s">
        <v>2141</v>
      </c>
      <c r="E931">
        <v>24</v>
      </c>
      <c r="F931">
        <v>2</v>
      </c>
      <c r="G931" t="s">
        <v>1850</v>
      </c>
    </row>
    <row r="932" spans="1:13" hidden="1" x14ac:dyDescent="0.35">
      <c r="A932" s="6">
        <v>45791</v>
      </c>
      <c r="B932" t="s">
        <v>2190</v>
      </c>
      <c r="C932" t="s">
        <v>2141</v>
      </c>
      <c r="D932" t="s">
        <v>2141</v>
      </c>
      <c r="E932">
        <v>24</v>
      </c>
      <c r="F932">
        <v>2</v>
      </c>
      <c r="G932" t="s">
        <v>1850</v>
      </c>
    </row>
    <row r="933" spans="1:13" hidden="1" x14ac:dyDescent="0.35">
      <c r="A933" s="6">
        <v>45791</v>
      </c>
      <c r="B933" t="s">
        <v>2190</v>
      </c>
      <c r="C933" t="s">
        <v>2141</v>
      </c>
      <c r="D933" t="s">
        <v>2141</v>
      </c>
      <c r="E933">
        <v>24</v>
      </c>
      <c r="F933">
        <v>2</v>
      </c>
      <c r="G933" t="s">
        <v>1850</v>
      </c>
    </row>
    <row r="934" spans="1:13" hidden="1" x14ac:dyDescent="0.35">
      <c r="A934" s="6">
        <v>45791</v>
      </c>
      <c r="B934" t="s">
        <v>316</v>
      </c>
      <c r="C934" t="s">
        <v>53</v>
      </c>
      <c r="D934">
        <v>4</v>
      </c>
      <c r="E934">
        <v>25</v>
      </c>
      <c r="F934">
        <v>2</v>
      </c>
      <c r="G934" t="s">
        <v>36</v>
      </c>
    </row>
    <row r="935" spans="1:13" hidden="1" x14ac:dyDescent="0.35">
      <c r="A935" s="6">
        <v>45791</v>
      </c>
      <c r="B935" t="s">
        <v>2315</v>
      </c>
      <c r="C935" t="s">
        <v>115</v>
      </c>
      <c r="D935">
        <v>8</v>
      </c>
      <c r="E935">
        <v>23</v>
      </c>
      <c r="F935">
        <v>2</v>
      </c>
      <c r="G935" t="s">
        <v>2182</v>
      </c>
    </row>
    <row r="936" spans="1:13" hidden="1" x14ac:dyDescent="0.35">
      <c r="A936" s="6">
        <v>45791</v>
      </c>
      <c r="B936" t="s">
        <v>457</v>
      </c>
      <c r="C936" t="s">
        <v>74</v>
      </c>
      <c r="D936" t="s">
        <v>204</v>
      </c>
      <c r="E936">
        <v>23</v>
      </c>
      <c r="F936">
        <v>2</v>
      </c>
      <c r="I936" t="s">
        <v>47</v>
      </c>
      <c r="J936" t="s">
        <v>705</v>
      </c>
    </row>
    <row r="937" spans="1:13" hidden="1" x14ac:dyDescent="0.35">
      <c r="A937" s="6">
        <v>45791</v>
      </c>
      <c r="B937" t="s">
        <v>2402</v>
      </c>
      <c r="C937" t="s">
        <v>2141</v>
      </c>
      <c r="D937" t="s">
        <v>2141</v>
      </c>
      <c r="E937">
        <v>11</v>
      </c>
      <c r="F937">
        <v>3</v>
      </c>
      <c r="I937" t="s">
        <v>47</v>
      </c>
    </row>
    <row r="938" spans="1:13" hidden="1" x14ac:dyDescent="0.35">
      <c r="A938" s="6">
        <v>45791</v>
      </c>
      <c r="B938" t="s">
        <v>1545</v>
      </c>
      <c r="C938" t="s">
        <v>55</v>
      </c>
      <c r="D938" t="s">
        <v>2167</v>
      </c>
      <c r="E938">
        <v>28</v>
      </c>
      <c r="F938">
        <v>2</v>
      </c>
      <c r="I938" t="s">
        <v>47</v>
      </c>
    </row>
    <row r="939" spans="1:13" hidden="1" x14ac:dyDescent="0.35">
      <c r="A939" s="6">
        <v>45791</v>
      </c>
      <c r="B939" t="s">
        <v>2406</v>
      </c>
      <c r="C939" t="s">
        <v>53</v>
      </c>
      <c r="D939" t="s">
        <v>976</v>
      </c>
      <c r="E939">
        <v>11</v>
      </c>
      <c r="F939">
        <v>5</v>
      </c>
      <c r="I939" t="s">
        <v>47</v>
      </c>
    </row>
    <row r="940" spans="1:13" hidden="1" x14ac:dyDescent="0.35">
      <c r="A940" s="6">
        <v>45791</v>
      </c>
      <c r="B940" t="s">
        <v>1241</v>
      </c>
      <c r="C940" t="s">
        <v>55</v>
      </c>
      <c r="D940" t="s">
        <v>978</v>
      </c>
      <c r="E940">
        <v>16</v>
      </c>
      <c r="F940">
        <v>1</v>
      </c>
      <c r="I940" t="s">
        <v>47</v>
      </c>
      <c r="M940" t="s">
        <v>47</v>
      </c>
    </row>
    <row r="941" spans="1:13" hidden="1" x14ac:dyDescent="0.35">
      <c r="A941" s="6">
        <v>45791</v>
      </c>
      <c r="B941" t="s">
        <v>2407</v>
      </c>
      <c r="C941" t="s">
        <v>115</v>
      </c>
      <c r="D941">
        <v>9</v>
      </c>
      <c r="E941">
        <v>1</v>
      </c>
      <c r="F941">
        <v>1</v>
      </c>
      <c r="I941" t="s">
        <v>47</v>
      </c>
    </row>
    <row r="942" spans="1:13" hidden="1" x14ac:dyDescent="0.35">
      <c r="A942" s="6">
        <v>45791</v>
      </c>
      <c r="B942" t="s">
        <v>391</v>
      </c>
      <c r="C942" t="s">
        <v>392</v>
      </c>
      <c r="D942" t="s">
        <v>392</v>
      </c>
      <c r="E942">
        <v>12</v>
      </c>
      <c r="F942">
        <v>3</v>
      </c>
      <c r="I942" t="s">
        <v>47</v>
      </c>
    </row>
    <row r="943" spans="1:13" hidden="1" x14ac:dyDescent="0.35">
      <c r="A943" s="6">
        <v>45791</v>
      </c>
      <c r="B943" t="s">
        <v>361</v>
      </c>
      <c r="C943" t="s">
        <v>392</v>
      </c>
      <c r="D943" t="s">
        <v>392</v>
      </c>
      <c r="E943">
        <v>19</v>
      </c>
      <c r="F943">
        <v>4</v>
      </c>
      <c r="I943" t="s">
        <v>47</v>
      </c>
    </row>
    <row r="944" spans="1:13" hidden="1" x14ac:dyDescent="0.35">
      <c r="A944" s="6">
        <v>45791</v>
      </c>
      <c r="B944" t="s">
        <v>361</v>
      </c>
      <c r="C944" t="s">
        <v>392</v>
      </c>
      <c r="D944" t="s">
        <v>392</v>
      </c>
      <c r="E944">
        <v>19</v>
      </c>
      <c r="F944">
        <v>4</v>
      </c>
      <c r="I944" t="s">
        <v>47</v>
      </c>
    </row>
    <row r="945" spans="1:13" hidden="1" x14ac:dyDescent="0.35">
      <c r="A945" s="6">
        <v>45791</v>
      </c>
      <c r="B945" t="s">
        <v>608</v>
      </c>
      <c r="C945" t="s">
        <v>115</v>
      </c>
      <c r="D945">
        <v>10</v>
      </c>
      <c r="E945">
        <v>19</v>
      </c>
      <c r="F945">
        <v>6</v>
      </c>
      <c r="I945" t="s">
        <v>47</v>
      </c>
    </row>
    <row r="946" spans="1:13" hidden="1" x14ac:dyDescent="0.35">
      <c r="A946" s="6">
        <v>45791</v>
      </c>
      <c r="B946" t="s">
        <v>1788</v>
      </c>
      <c r="C946" t="s">
        <v>53</v>
      </c>
      <c r="D946" t="s">
        <v>370</v>
      </c>
      <c r="E946">
        <v>27</v>
      </c>
      <c r="F946">
        <v>2</v>
      </c>
      <c r="I946" t="s">
        <v>47</v>
      </c>
    </row>
    <row r="947" spans="1:13" hidden="1" x14ac:dyDescent="0.35">
      <c r="A947" s="6">
        <v>45791</v>
      </c>
      <c r="B947" t="s">
        <v>2408</v>
      </c>
      <c r="C947" t="s">
        <v>53</v>
      </c>
      <c r="D947">
        <v>5</v>
      </c>
      <c r="E947">
        <v>23</v>
      </c>
      <c r="F947">
        <v>2</v>
      </c>
      <c r="I947" t="s">
        <v>47</v>
      </c>
      <c r="J947" t="s">
        <v>2359</v>
      </c>
    </row>
    <row r="948" spans="1:13" hidden="1" x14ac:dyDescent="0.35">
      <c r="A948" s="6">
        <v>45791</v>
      </c>
      <c r="B948" t="s">
        <v>2408</v>
      </c>
      <c r="C948" t="s">
        <v>53</v>
      </c>
      <c r="D948">
        <v>5</v>
      </c>
      <c r="E948">
        <v>23</v>
      </c>
      <c r="F948">
        <v>2</v>
      </c>
      <c r="I948" t="s">
        <v>47</v>
      </c>
      <c r="J948" t="s">
        <v>2359</v>
      </c>
    </row>
    <row r="949" spans="1:13" hidden="1" x14ac:dyDescent="0.35">
      <c r="A949" s="6">
        <v>45791</v>
      </c>
      <c r="B949" t="s">
        <v>2408</v>
      </c>
      <c r="C949" t="s">
        <v>53</v>
      </c>
      <c r="D949">
        <v>5</v>
      </c>
      <c r="E949">
        <v>23</v>
      </c>
      <c r="F949">
        <v>2</v>
      </c>
      <c r="I949" t="s">
        <v>47</v>
      </c>
      <c r="J949" t="s">
        <v>2359</v>
      </c>
    </row>
    <row r="950" spans="1:13" hidden="1" x14ac:dyDescent="0.35">
      <c r="A950" s="6">
        <v>45791</v>
      </c>
      <c r="B950" t="s">
        <v>982</v>
      </c>
      <c r="C950" t="s">
        <v>59</v>
      </c>
      <c r="D950">
        <v>1</v>
      </c>
      <c r="E950">
        <v>19</v>
      </c>
      <c r="F950">
        <v>3</v>
      </c>
      <c r="I950" t="s">
        <v>47</v>
      </c>
    </row>
    <row r="951" spans="1:13" hidden="1" x14ac:dyDescent="0.35">
      <c r="A951" s="6">
        <v>45791</v>
      </c>
      <c r="B951" t="s">
        <v>191</v>
      </c>
      <c r="C951" t="s">
        <v>115</v>
      </c>
      <c r="D951">
        <v>8</v>
      </c>
      <c r="E951">
        <v>25</v>
      </c>
      <c r="F951">
        <v>2</v>
      </c>
      <c r="I951" t="s">
        <v>47</v>
      </c>
      <c r="J951" t="s">
        <v>705</v>
      </c>
      <c r="M951" t="s">
        <v>47</v>
      </c>
    </row>
    <row r="952" spans="1:13" hidden="1" x14ac:dyDescent="0.35">
      <c r="A952" s="6">
        <v>45791</v>
      </c>
      <c r="B952" t="s">
        <v>191</v>
      </c>
      <c r="C952" t="s">
        <v>115</v>
      </c>
      <c r="D952">
        <v>8</v>
      </c>
      <c r="E952">
        <v>25</v>
      </c>
      <c r="F952">
        <v>2</v>
      </c>
      <c r="I952" t="s">
        <v>47</v>
      </c>
      <c r="J952" t="s">
        <v>705</v>
      </c>
      <c r="M952" t="s">
        <v>47</v>
      </c>
    </row>
    <row r="953" spans="1:13" hidden="1" x14ac:dyDescent="0.35">
      <c r="A953" s="6">
        <v>45791</v>
      </c>
      <c r="B953" t="s">
        <v>191</v>
      </c>
      <c r="C953" t="s">
        <v>115</v>
      </c>
      <c r="D953">
        <v>8</v>
      </c>
      <c r="E953">
        <v>25</v>
      </c>
      <c r="F953">
        <v>2</v>
      </c>
      <c r="I953" t="s">
        <v>47</v>
      </c>
      <c r="J953" t="s">
        <v>705</v>
      </c>
      <c r="M953" t="s">
        <v>47</v>
      </c>
    </row>
    <row r="954" spans="1:13" hidden="1" x14ac:dyDescent="0.35">
      <c r="A954" s="6">
        <v>45791</v>
      </c>
      <c r="B954" t="s">
        <v>191</v>
      </c>
      <c r="C954" t="s">
        <v>115</v>
      </c>
      <c r="D954">
        <v>8</v>
      </c>
      <c r="E954">
        <v>25</v>
      </c>
      <c r="F954">
        <v>2</v>
      </c>
      <c r="I954" t="s">
        <v>47</v>
      </c>
      <c r="J954" t="s">
        <v>705</v>
      </c>
      <c r="M954" t="s">
        <v>47</v>
      </c>
    </row>
    <row r="955" spans="1:13" hidden="1" x14ac:dyDescent="0.35">
      <c r="A955" s="6">
        <v>45791</v>
      </c>
      <c r="B955" t="s">
        <v>1585</v>
      </c>
      <c r="C955" t="s">
        <v>64</v>
      </c>
      <c r="D955" t="s">
        <v>585</v>
      </c>
      <c r="E955">
        <v>6</v>
      </c>
      <c r="F955">
        <v>2</v>
      </c>
      <c r="I955" t="s">
        <v>47</v>
      </c>
      <c r="M955" t="s">
        <v>47</v>
      </c>
    </row>
    <row r="956" spans="1:13" hidden="1" x14ac:dyDescent="0.35">
      <c r="A956" s="6">
        <v>45791</v>
      </c>
      <c r="B956" t="s">
        <v>61</v>
      </c>
      <c r="C956" t="s">
        <v>55</v>
      </c>
      <c r="D956" t="s">
        <v>62</v>
      </c>
      <c r="E956">
        <v>16</v>
      </c>
      <c r="F956">
        <v>2</v>
      </c>
      <c r="I956" t="s">
        <v>47</v>
      </c>
      <c r="M956" t="s">
        <v>47</v>
      </c>
    </row>
    <row r="957" spans="1:13" hidden="1" x14ac:dyDescent="0.35">
      <c r="A957" s="6">
        <v>45791</v>
      </c>
      <c r="B957" t="s">
        <v>2410</v>
      </c>
      <c r="C957" t="s">
        <v>55</v>
      </c>
      <c r="D957" t="s">
        <v>1412</v>
      </c>
      <c r="E957">
        <v>33</v>
      </c>
      <c r="F957">
        <v>10</v>
      </c>
      <c r="I957" t="s">
        <v>47</v>
      </c>
    </row>
    <row r="958" spans="1:13" hidden="1" x14ac:dyDescent="0.35">
      <c r="A958" s="6">
        <v>45791</v>
      </c>
      <c r="B958" t="s">
        <v>1241</v>
      </c>
      <c r="C958" t="s">
        <v>55</v>
      </c>
      <c r="D958" t="s">
        <v>978</v>
      </c>
      <c r="E958">
        <v>18</v>
      </c>
      <c r="F958">
        <v>1</v>
      </c>
      <c r="H958" t="s">
        <v>47</v>
      </c>
      <c r="M958" t="s">
        <v>47</v>
      </c>
    </row>
    <row r="959" spans="1:13" hidden="1" x14ac:dyDescent="0.35">
      <c r="A959" s="6">
        <v>45791</v>
      </c>
      <c r="B959" t="s">
        <v>2911</v>
      </c>
      <c r="C959" t="s">
        <v>2673</v>
      </c>
      <c r="D959" s="20">
        <v>3</v>
      </c>
      <c r="E959">
        <v>3</v>
      </c>
      <c r="F959">
        <v>1</v>
      </c>
      <c r="G959" t="s">
        <v>2667</v>
      </c>
      <c r="H959" t="s">
        <v>2667</v>
      </c>
      <c r="I959" s="26" t="s">
        <v>306</v>
      </c>
      <c r="J959" t="s">
        <v>2667</v>
      </c>
      <c r="L959" t="s">
        <v>2667</v>
      </c>
      <c r="M959" t="s">
        <v>306</v>
      </c>
    </row>
    <row r="960" spans="1:13" hidden="1" x14ac:dyDescent="0.35">
      <c r="A960" s="6">
        <v>45792</v>
      </c>
      <c r="B960" t="s">
        <v>2126</v>
      </c>
      <c r="C960" t="s">
        <v>59</v>
      </c>
      <c r="D960">
        <v>0</v>
      </c>
      <c r="E960">
        <v>24</v>
      </c>
      <c r="F960">
        <v>2</v>
      </c>
      <c r="G960" t="s">
        <v>1400</v>
      </c>
      <c r="L960" t="s">
        <v>47</v>
      </c>
      <c r="M960" t="s">
        <v>47</v>
      </c>
    </row>
    <row r="961" spans="1:13" hidden="1" x14ac:dyDescent="0.35">
      <c r="A961" s="6">
        <v>45792</v>
      </c>
      <c r="B961" t="s">
        <v>2191</v>
      </c>
      <c r="C961" t="s">
        <v>53</v>
      </c>
      <c r="D961">
        <v>4</v>
      </c>
      <c r="E961">
        <v>33</v>
      </c>
      <c r="F961">
        <v>2</v>
      </c>
      <c r="G961" t="s">
        <v>36</v>
      </c>
    </row>
    <row r="962" spans="1:13" hidden="1" x14ac:dyDescent="0.35">
      <c r="A962" s="6">
        <v>45792</v>
      </c>
      <c r="B962" t="s">
        <v>45</v>
      </c>
      <c r="C962" t="s">
        <v>53</v>
      </c>
      <c r="D962">
        <v>4</v>
      </c>
      <c r="E962">
        <v>26</v>
      </c>
      <c r="F962">
        <v>2</v>
      </c>
      <c r="G962" t="s">
        <v>1850</v>
      </c>
      <c r="L962" t="s">
        <v>47</v>
      </c>
      <c r="M962" t="s">
        <v>47</v>
      </c>
    </row>
    <row r="963" spans="1:13" hidden="1" x14ac:dyDescent="0.35">
      <c r="A963" s="6">
        <v>45792</v>
      </c>
      <c r="B963" t="s">
        <v>2400</v>
      </c>
      <c r="C963" t="s">
        <v>55</v>
      </c>
      <c r="D963" t="s">
        <v>2167</v>
      </c>
      <c r="E963">
        <v>30</v>
      </c>
      <c r="F963">
        <v>4</v>
      </c>
      <c r="I963" t="s">
        <v>47</v>
      </c>
    </row>
    <row r="964" spans="1:13" hidden="1" x14ac:dyDescent="0.35">
      <c r="A964" s="6">
        <v>45792</v>
      </c>
      <c r="B964" t="s">
        <v>286</v>
      </c>
      <c r="C964" t="s">
        <v>53</v>
      </c>
      <c r="D964">
        <v>6</v>
      </c>
      <c r="E964">
        <v>21</v>
      </c>
      <c r="F964">
        <v>2</v>
      </c>
      <c r="I964" t="s">
        <v>47</v>
      </c>
    </row>
    <row r="965" spans="1:13" hidden="1" x14ac:dyDescent="0.35">
      <c r="A965" s="6">
        <v>45792</v>
      </c>
      <c r="B965" t="s">
        <v>2401</v>
      </c>
      <c r="C965" s="23" t="s">
        <v>158</v>
      </c>
      <c r="D965" t="s">
        <v>158</v>
      </c>
      <c r="E965">
        <v>3</v>
      </c>
      <c r="F965">
        <v>1</v>
      </c>
      <c r="I965" t="s">
        <v>47</v>
      </c>
    </row>
    <row r="966" spans="1:13" hidden="1" x14ac:dyDescent="0.35">
      <c r="A966" s="6">
        <v>45792</v>
      </c>
      <c r="B966" t="s">
        <v>1345</v>
      </c>
      <c r="C966" t="s">
        <v>1278</v>
      </c>
      <c r="D966" t="s">
        <v>1278</v>
      </c>
      <c r="E966">
        <v>6</v>
      </c>
      <c r="F966">
        <v>1</v>
      </c>
      <c r="I966" t="s">
        <v>47</v>
      </c>
      <c r="M966" t="s">
        <v>47</v>
      </c>
    </row>
    <row r="967" spans="1:13" hidden="1" x14ac:dyDescent="0.35">
      <c r="A967" s="6">
        <v>45792</v>
      </c>
      <c r="B967" t="s">
        <v>45</v>
      </c>
      <c r="C967" t="s">
        <v>53</v>
      </c>
      <c r="E967">
        <v>26</v>
      </c>
      <c r="F967">
        <v>2</v>
      </c>
      <c r="I967" t="s">
        <v>47</v>
      </c>
      <c r="M967" t="s">
        <v>47</v>
      </c>
    </row>
    <row r="968" spans="1:13" hidden="1" x14ac:dyDescent="0.35">
      <c r="A968" s="6">
        <v>45792</v>
      </c>
      <c r="B968" t="s">
        <v>2401</v>
      </c>
      <c r="C968" s="23" t="s">
        <v>158</v>
      </c>
      <c r="D968" t="s">
        <v>158</v>
      </c>
      <c r="E968">
        <v>10</v>
      </c>
      <c r="F968">
        <v>7</v>
      </c>
      <c r="I968" t="s">
        <v>47</v>
      </c>
    </row>
    <row r="969" spans="1:13" hidden="1" x14ac:dyDescent="0.35">
      <c r="A969" s="6">
        <v>45792</v>
      </c>
      <c r="B969" t="s">
        <v>2403</v>
      </c>
      <c r="C969" t="s">
        <v>2141</v>
      </c>
      <c r="D969" t="s">
        <v>2141</v>
      </c>
      <c r="E969">
        <v>9</v>
      </c>
      <c r="F969">
        <v>1</v>
      </c>
      <c r="I969" t="s">
        <v>47</v>
      </c>
    </row>
    <row r="970" spans="1:13" hidden="1" x14ac:dyDescent="0.35">
      <c r="A970" s="6">
        <v>45792</v>
      </c>
      <c r="B970" t="s">
        <v>2404</v>
      </c>
      <c r="C970" t="s">
        <v>115</v>
      </c>
      <c r="D970">
        <v>8</v>
      </c>
      <c r="E970">
        <v>14</v>
      </c>
      <c r="F970">
        <v>3</v>
      </c>
      <c r="I970" t="s">
        <v>47</v>
      </c>
    </row>
    <row r="971" spans="1:13" hidden="1" x14ac:dyDescent="0.35">
      <c r="A971" s="6">
        <v>45792</v>
      </c>
      <c r="B971" t="s">
        <v>2405</v>
      </c>
      <c r="C971" t="s">
        <v>55</v>
      </c>
      <c r="D971" t="s">
        <v>2167</v>
      </c>
      <c r="E971">
        <v>27</v>
      </c>
      <c r="F971">
        <v>3</v>
      </c>
      <c r="I971" t="s">
        <v>47</v>
      </c>
      <c r="J971" t="s">
        <v>450</v>
      </c>
      <c r="M971" t="s">
        <v>47</v>
      </c>
    </row>
    <row r="972" spans="1:13" hidden="1" x14ac:dyDescent="0.35">
      <c r="A972" s="6">
        <v>45792</v>
      </c>
      <c r="B972" t="s">
        <v>1037</v>
      </c>
      <c r="C972" t="s">
        <v>64</v>
      </c>
      <c r="D972" t="s">
        <v>585</v>
      </c>
      <c r="E972">
        <v>7</v>
      </c>
      <c r="F972">
        <v>2</v>
      </c>
      <c r="I972" t="s">
        <v>47</v>
      </c>
      <c r="M972" t="s">
        <v>47</v>
      </c>
    </row>
    <row r="973" spans="1:13" hidden="1" x14ac:dyDescent="0.35">
      <c r="A973" s="6">
        <v>45792</v>
      </c>
      <c r="B973" t="s">
        <v>1337</v>
      </c>
      <c r="C973" t="s">
        <v>59</v>
      </c>
      <c r="D973">
        <v>0</v>
      </c>
      <c r="E973">
        <v>17</v>
      </c>
      <c r="F973">
        <v>2</v>
      </c>
      <c r="I973" t="s">
        <v>47</v>
      </c>
      <c r="M973" t="s">
        <v>47</v>
      </c>
    </row>
    <row r="974" spans="1:13" hidden="1" x14ac:dyDescent="0.35">
      <c r="A974" s="6">
        <v>45792</v>
      </c>
      <c r="B974" t="s">
        <v>2179</v>
      </c>
      <c r="C974" t="s">
        <v>64</v>
      </c>
      <c r="D974" t="s">
        <v>585</v>
      </c>
      <c r="E974">
        <v>13</v>
      </c>
      <c r="F974">
        <v>2</v>
      </c>
      <c r="I974" t="s">
        <v>47</v>
      </c>
      <c r="M974" t="s">
        <v>47</v>
      </c>
    </row>
    <row r="975" spans="1:13" hidden="1" x14ac:dyDescent="0.35">
      <c r="A975" s="6">
        <v>45793</v>
      </c>
      <c r="B975" t="s">
        <v>807</v>
      </c>
      <c r="C975" t="s">
        <v>53</v>
      </c>
      <c r="D975">
        <v>4</v>
      </c>
      <c r="E975">
        <v>18</v>
      </c>
      <c r="F975">
        <v>2</v>
      </c>
      <c r="G975" t="s">
        <v>36</v>
      </c>
      <c r="L975" t="s">
        <v>47</v>
      </c>
      <c r="M975" t="s">
        <v>47</v>
      </c>
    </row>
    <row r="976" spans="1:13" hidden="1" x14ac:dyDescent="0.35">
      <c r="A976" s="6">
        <v>45793</v>
      </c>
      <c r="B976" t="s">
        <v>1466</v>
      </c>
      <c r="C976" t="s">
        <v>55</v>
      </c>
      <c r="D976" t="s">
        <v>930</v>
      </c>
      <c r="E976">
        <v>15</v>
      </c>
      <c r="F976">
        <v>2</v>
      </c>
      <c r="I976" t="s">
        <v>47</v>
      </c>
      <c r="M976" t="s">
        <v>47</v>
      </c>
    </row>
    <row r="977" spans="1:13" hidden="1" x14ac:dyDescent="0.35">
      <c r="A977" s="6">
        <v>45793</v>
      </c>
      <c r="B977" t="s">
        <v>1241</v>
      </c>
      <c r="C977" t="s">
        <v>55</v>
      </c>
      <c r="D977" t="s">
        <v>978</v>
      </c>
      <c r="E977">
        <v>21</v>
      </c>
      <c r="F977">
        <v>1</v>
      </c>
      <c r="I977" t="s">
        <v>47</v>
      </c>
      <c r="M977" t="s">
        <v>47</v>
      </c>
    </row>
    <row r="978" spans="1:13" hidden="1" x14ac:dyDescent="0.35">
      <c r="A978" s="6">
        <v>45793</v>
      </c>
      <c r="B978" t="s">
        <v>2398</v>
      </c>
      <c r="C978" t="s">
        <v>55</v>
      </c>
      <c r="D978" t="s">
        <v>930</v>
      </c>
      <c r="E978">
        <v>20</v>
      </c>
      <c r="F978">
        <v>4</v>
      </c>
      <c r="I978" t="s">
        <v>47</v>
      </c>
    </row>
    <row r="979" spans="1:13" hidden="1" x14ac:dyDescent="0.35">
      <c r="A979" s="6">
        <v>45793</v>
      </c>
      <c r="B979" t="s">
        <v>2398</v>
      </c>
      <c r="C979" t="s">
        <v>55</v>
      </c>
      <c r="D979" t="s">
        <v>930</v>
      </c>
      <c r="E979">
        <v>20</v>
      </c>
      <c r="F979">
        <v>4</v>
      </c>
      <c r="I979" t="s">
        <v>47</v>
      </c>
    </row>
    <row r="980" spans="1:13" hidden="1" x14ac:dyDescent="0.35">
      <c r="A980" s="6">
        <v>45793</v>
      </c>
      <c r="B980" t="s">
        <v>1008</v>
      </c>
      <c r="C980" t="s">
        <v>64</v>
      </c>
      <c r="D980" t="s">
        <v>585</v>
      </c>
      <c r="E980">
        <v>10</v>
      </c>
      <c r="F980">
        <v>2</v>
      </c>
      <c r="I980" t="s">
        <v>47</v>
      </c>
      <c r="M980" t="s">
        <v>47</v>
      </c>
    </row>
    <row r="981" spans="1:13" hidden="1" x14ac:dyDescent="0.35">
      <c r="A981" s="6">
        <v>45793</v>
      </c>
      <c r="B981" t="s">
        <v>2399</v>
      </c>
      <c r="C981" t="s">
        <v>53</v>
      </c>
      <c r="D981" t="s">
        <v>430</v>
      </c>
      <c r="E981">
        <v>6</v>
      </c>
      <c r="F981">
        <v>7</v>
      </c>
      <c r="I981" t="s">
        <v>47</v>
      </c>
    </row>
    <row r="982" spans="1:13" hidden="1" x14ac:dyDescent="0.35">
      <c r="A982" s="27">
        <v>45793</v>
      </c>
      <c r="B982" s="26" t="s">
        <v>3176</v>
      </c>
      <c r="C982" s="26" t="s">
        <v>2167</v>
      </c>
      <c r="D982" s="28" t="s">
        <v>2134</v>
      </c>
      <c r="E982" s="26">
        <v>21</v>
      </c>
      <c r="F982" s="26">
        <v>2.5</v>
      </c>
      <c r="G982" s="26" t="s">
        <v>2667</v>
      </c>
      <c r="H982" s="26" t="s">
        <v>2667</v>
      </c>
      <c r="I982" s="26" t="s">
        <v>306</v>
      </c>
      <c r="J982" s="26" t="s">
        <v>2667</v>
      </c>
      <c r="K982" s="26"/>
      <c r="L982" s="26" t="s">
        <v>2667</v>
      </c>
      <c r="M982" s="26"/>
    </row>
    <row r="983" spans="1:13" hidden="1" x14ac:dyDescent="0.35">
      <c r="A983" s="27">
        <v>45793</v>
      </c>
      <c r="B983" s="26" t="s">
        <v>3176</v>
      </c>
      <c r="C983" s="26" t="s">
        <v>2167</v>
      </c>
      <c r="D983" s="28" t="s">
        <v>2134</v>
      </c>
      <c r="E983" s="26">
        <v>21</v>
      </c>
      <c r="F983" s="26">
        <v>2.5</v>
      </c>
      <c r="G983" s="26" t="s">
        <v>2667</v>
      </c>
      <c r="H983" s="26" t="s">
        <v>2667</v>
      </c>
      <c r="I983" s="26" t="s">
        <v>306</v>
      </c>
      <c r="J983" s="26" t="s">
        <v>2667</v>
      </c>
      <c r="K983" s="26"/>
      <c r="L983" s="26" t="s">
        <v>2667</v>
      </c>
      <c r="M983" s="26"/>
    </row>
    <row r="984" spans="1:13" hidden="1" x14ac:dyDescent="0.35">
      <c r="A984" s="6">
        <v>45793</v>
      </c>
      <c r="B984" t="s">
        <v>3169</v>
      </c>
      <c r="C984" t="s">
        <v>2670</v>
      </c>
      <c r="D984" s="20" t="s">
        <v>2793</v>
      </c>
      <c r="E984">
        <v>4</v>
      </c>
      <c r="F984">
        <v>4</v>
      </c>
      <c r="G984" t="s">
        <v>2667</v>
      </c>
      <c r="H984" t="s">
        <v>2667</v>
      </c>
      <c r="I984" s="26" t="s">
        <v>306</v>
      </c>
      <c r="J984" t="s">
        <v>2667</v>
      </c>
      <c r="L984" t="s">
        <v>306</v>
      </c>
      <c r="M984" t="s">
        <v>2667</v>
      </c>
    </row>
    <row r="985" spans="1:13" hidden="1" x14ac:dyDescent="0.35">
      <c r="A985" s="27">
        <v>45794</v>
      </c>
      <c r="B985" s="26" t="s">
        <v>2805</v>
      </c>
      <c r="C985" s="26" t="s">
        <v>2670</v>
      </c>
      <c r="D985" s="28">
        <v>9</v>
      </c>
      <c r="E985" s="26">
        <f>42/2</f>
        <v>21</v>
      </c>
      <c r="F985" s="26">
        <v>1</v>
      </c>
      <c r="G985" s="26" t="s">
        <v>2667</v>
      </c>
      <c r="H985" s="26" t="s">
        <v>2667</v>
      </c>
      <c r="I985" s="26" t="s">
        <v>306</v>
      </c>
      <c r="J985" s="26" t="s">
        <v>2667</v>
      </c>
      <c r="K985" s="26"/>
      <c r="L985" s="26" t="s">
        <v>2667</v>
      </c>
      <c r="M985" s="26" t="s">
        <v>2667</v>
      </c>
    </row>
    <row r="986" spans="1:13" hidden="1" x14ac:dyDescent="0.35">
      <c r="A986" s="27">
        <v>45794</v>
      </c>
      <c r="B986" s="26" t="s">
        <v>2805</v>
      </c>
      <c r="C986" s="26" t="s">
        <v>2670</v>
      </c>
      <c r="D986" s="28">
        <v>9</v>
      </c>
      <c r="E986" s="26">
        <f>42/2</f>
        <v>21</v>
      </c>
      <c r="F986" s="26">
        <v>1</v>
      </c>
      <c r="G986" s="26" t="s">
        <v>2667</v>
      </c>
      <c r="H986" s="26" t="s">
        <v>2667</v>
      </c>
      <c r="I986" s="26" t="s">
        <v>306</v>
      </c>
      <c r="J986" s="26" t="s">
        <v>2667</v>
      </c>
      <c r="K986" s="26"/>
      <c r="L986" s="26" t="s">
        <v>2667</v>
      </c>
      <c r="M986" s="26" t="s">
        <v>2667</v>
      </c>
    </row>
    <row r="987" spans="1:13" hidden="1" x14ac:dyDescent="0.35">
      <c r="A987" s="6">
        <v>45796</v>
      </c>
      <c r="B987" t="s">
        <v>2316</v>
      </c>
      <c r="C987" t="s">
        <v>55</v>
      </c>
      <c r="D987" t="s">
        <v>930</v>
      </c>
      <c r="E987">
        <v>25</v>
      </c>
      <c r="F987">
        <v>1</v>
      </c>
      <c r="G987" t="s">
        <v>2182</v>
      </c>
      <c r="M987" t="s">
        <v>47</v>
      </c>
    </row>
    <row r="988" spans="1:13" hidden="1" x14ac:dyDescent="0.35">
      <c r="A988" s="6">
        <v>45796</v>
      </c>
      <c r="B988" t="s">
        <v>2364</v>
      </c>
      <c r="C988" t="s">
        <v>115</v>
      </c>
      <c r="D988">
        <v>8</v>
      </c>
      <c r="E988">
        <v>19</v>
      </c>
      <c r="F988">
        <v>2</v>
      </c>
      <c r="I988" t="s">
        <v>47</v>
      </c>
    </row>
    <row r="989" spans="1:13" hidden="1" x14ac:dyDescent="0.35">
      <c r="A989" s="6">
        <v>45796</v>
      </c>
      <c r="B989" t="s">
        <v>1350</v>
      </c>
      <c r="C989" t="s">
        <v>55</v>
      </c>
      <c r="D989" t="s">
        <v>930</v>
      </c>
      <c r="E989">
        <v>26</v>
      </c>
      <c r="F989">
        <v>1</v>
      </c>
      <c r="I989" t="s">
        <v>47</v>
      </c>
      <c r="M989" t="s">
        <v>47</v>
      </c>
    </row>
    <row r="990" spans="1:13" hidden="1" x14ac:dyDescent="0.35">
      <c r="A990" s="6">
        <v>45796</v>
      </c>
      <c r="B990" t="s">
        <v>2148</v>
      </c>
      <c r="C990" t="s">
        <v>1236</v>
      </c>
      <c r="D990" t="s">
        <v>1236</v>
      </c>
      <c r="E990">
        <v>19</v>
      </c>
      <c r="F990">
        <v>1</v>
      </c>
      <c r="I990" t="s">
        <v>47</v>
      </c>
      <c r="M990" t="s">
        <v>47</v>
      </c>
    </row>
    <row r="991" spans="1:13" hidden="1" x14ac:dyDescent="0.35">
      <c r="A991" s="6">
        <v>45796</v>
      </c>
      <c r="B991" t="s">
        <v>2148</v>
      </c>
      <c r="C991" t="s">
        <v>1236</v>
      </c>
      <c r="D991" t="s">
        <v>1236</v>
      </c>
      <c r="E991">
        <v>19</v>
      </c>
      <c r="F991">
        <v>1</v>
      </c>
      <c r="I991" t="s">
        <v>47</v>
      </c>
      <c r="M991" t="s">
        <v>47</v>
      </c>
    </row>
    <row r="992" spans="1:13" hidden="1" x14ac:dyDescent="0.35">
      <c r="A992" s="6">
        <v>45796</v>
      </c>
      <c r="B992" t="s">
        <v>1241</v>
      </c>
      <c r="C992" t="s">
        <v>55</v>
      </c>
      <c r="D992" t="s">
        <v>978</v>
      </c>
      <c r="E992">
        <v>21</v>
      </c>
      <c r="F992">
        <v>1</v>
      </c>
      <c r="H992" t="s">
        <v>47</v>
      </c>
      <c r="M992" t="s">
        <v>47</v>
      </c>
    </row>
    <row r="993" spans="1:13" hidden="1" x14ac:dyDescent="0.35">
      <c r="A993" s="6">
        <v>45796</v>
      </c>
      <c r="B993" t="s">
        <v>2395</v>
      </c>
      <c r="C993" t="s">
        <v>55</v>
      </c>
      <c r="D993" t="s">
        <v>978</v>
      </c>
      <c r="E993">
        <v>9</v>
      </c>
      <c r="F993">
        <v>2</v>
      </c>
      <c r="H993" t="s">
        <v>47</v>
      </c>
    </row>
    <row r="994" spans="1:13" hidden="1" x14ac:dyDescent="0.35">
      <c r="A994" s="6">
        <v>45796</v>
      </c>
      <c r="B994" t="s">
        <v>495</v>
      </c>
      <c r="C994" t="s">
        <v>53</v>
      </c>
      <c r="D994">
        <v>4</v>
      </c>
      <c r="E994">
        <v>24</v>
      </c>
      <c r="F994">
        <v>2</v>
      </c>
      <c r="I994" t="s">
        <v>47</v>
      </c>
      <c r="M994" t="s">
        <v>47</v>
      </c>
    </row>
    <row r="995" spans="1:13" hidden="1" x14ac:dyDescent="0.35">
      <c r="A995" s="6">
        <v>45796</v>
      </c>
      <c r="B995" t="s">
        <v>495</v>
      </c>
      <c r="C995" t="s">
        <v>53</v>
      </c>
      <c r="D995">
        <v>4</v>
      </c>
      <c r="E995">
        <v>24</v>
      </c>
      <c r="F995">
        <v>2</v>
      </c>
      <c r="I995" t="s">
        <v>47</v>
      </c>
      <c r="M995" t="s">
        <v>47</v>
      </c>
    </row>
    <row r="996" spans="1:13" hidden="1" x14ac:dyDescent="0.35">
      <c r="A996" s="6">
        <v>45797</v>
      </c>
      <c r="B996" t="s">
        <v>2175</v>
      </c>
      <c r="C996" t="s">
        <v>59</v>
      </c>
      <c r="D996" t="s">
        <v>563</v>
      </c>
      <c r="E996">
        <v>25</v>
      </c>
      <c r="F996">
        <v>2</v>
      </c>
      <c r="G996" t="s">
        <v>40</v>
      </c>
    </row>
    <row r="997" spans="1:13" hidden="1" x14ac:dyDescent="0.35">
      <c r="A997" s="6">
        <v>45797</v>
      </c>
      <c r="B997" t="s">
        <v>2175</v>
      </c>
      <c r="C997" t="s">
        <v>59</v>
      </c>
      <c r="D997" t="s">
        <v>563</v>
      </c>
      <c r="E997">
        <v>25</v>
      </c>
      <c r="F997">
        <v>2</v>
      </c>
      <c r="G997" t="s">
        <v>40</v>
      </c>
    </row>
    <row r="998" spans="1:13" hidden="1" x14ac:dyDescent="0.35">
      <c r="A998" s="6">
        <v>45797</v>
      </c>
      <c r="B998" t="s">
        <v>2175</v>
      </c>
      <c r="C998" t="s">
        <v>59</v>
      </c>
      <c r="D998">
        <v>3</v>
      </c>
      <c r="E998">
        <v>25</v>
      </c>
      <c r="F998">
        <v>2</v>
      </c>
      <c r="G998" t="s">
        <v>1850</v>
      </c>
    </row>
    <row r="999" spans="1:13" hidden="1" x14ac:dyDescent="0.35">
      <c r="A999" s="6">
        <v>45797</v>
      </c>
      <c r="B999" t="s">
        <v>495</v>
      </c>
      <c r="C999" t="s">
        <v>553</v>
      </c>
      <c r="D999" t="s">
        <v>553</v>
      </c>
      <c r="E999">
        <v>13</v>
      </c>
      <c r="F999">
        <v>2</v>
      </c>
      <c r="G999" t="s">
        <v>649</v>
      </c>
      <c r="L999" t="s">
        <v>47</v>
      </c>
      <c r="M999" t="s">
        <v>47</v>
      </c>
    </row>
    <row r="1000" spans="1:13" hidden="1" x14ac:dyDescent="0.35">
      <c r="A1000" s="6">
        <v>45797</v>
      </c>
      <c r="B1000" t="s">
        <v>470</v>
      </c>
      <c r="C1000" t="s">
        <v>1247</v>
      </c>
      <c r="D1000" t="s">
        <v>1247</v>
      </c>
      <c r="E1000">
        <v>9</v>
      </c>
      <c r="F1000">
        <v>2</v>
      </c>
      <c r="G1000" t="s">
        <v>2182</v>
      </c>
      <c r="K1000" t="s">
        <v>47</v>
      </c>
      <c r="L1000" t="s">
        <v>47</v>
      </c>
      <c r="M1000" t="s">
        <v>47</v>
      </c>
    </row>
    <row r="1001" spans="1:13" hidden="1" x14ac:dyDescent="0.35">
      <c r="A1001" s="6">
        <v>45797</v>
      </c>
      <c r="B1001" t="s">
        <v>2363</v>
      </c>
      <c r="C1001" t="s">
        <v>53</v>
      </c>
      <c r="D1001" t="s">
        <v>737</v>
      </c>
      <c r="E1001">
        <v>18</v>
      </c>
      <c r="F1001">
        <v>2</v>
      </c>
      <c r="I1001" t="s">
        <v>47</v>
      </c>
    </row>
    <row r="1002" spans="1:13" hidden="1" x14ac:dyDescent="0.35">
      <c r="A1002" s="6">
        <v>45797</v>
      </c>
      <c r="B1002" t="s">
        <v>2363</v>
      </c>
      <c r="C1002" t="s">
        <v>53</v>
      </c>
      <c r="D1002" t="s">
        <v>737</v>
      </c>
      <c r="E1002">
        <v>18</v>
      </c>
      <c r="F1002">
        <v>2</v>
      </c>
      <c r="I1002" t="s">
        <v>47</v>
      </c>
    </row>
    <row r="1003" spans="1:13" hidden="1" x14ac:dyDescent="0.35">
      <c r="A1003" s="6">
        <v>45797</v>
      </c>
      <c r="B1003" t="s">
        <v>665</v>
      </c>
      <c r="C1003" t="s">
        <v>55</v>
      </c>
      <c r="D1003" t="s">
        <v>2335</v>
      </c>
      <c r="E1003">
        <v>20</v>
      </c>
      <c r="F1003">
        <v>1</v>
      </c>
      <c r="I1003" t="s">
        <v>47</v>
      </c>
      <c r="M1003" t="s">
        <v>47</v>
      </c>
    </row>
    <row r="1004" spans="1:13" hidden="1" x14ac:dyDescent="0.35">
      <c r="A1004" s="6">
        <v>45797</v>
      </c>
      <c r="B1004" t="s">
        <v>2229</v>
      </c>
      <c r="C1004" t="s">
        <v>115</v>
      </c>
      <c r="D1004">
        <v>8</v>
      </c>
      <c r="E1004">
        <v>22</v>
      </c>
      <c r="F1004">
        <v>2</v>
      </c>
      <c r="I1004" t="s">
        <v>47</v>
      </c>
      <c r="M1004" t="s">
        <v>47</v>
      </c>
    </row>
    <row r="1005" spans="1:13" hidden="1" x14ac:dyDescent="0.35">
      <c r="A1005" s="6">
        <v>45797</v>
      </c>
      <c r="B1005" t="s">
        <v>212</v>
      </c>
      <c r="C1005" t="s">
        <v>55</v>
      </c>
      <c r="D1005" t="s">
        <v>2335</v>
      </c>
      <c r="E1005">
        <v>22</v>
      </c>
      <c r="F1005">
        <v>1</v>
      </c>
      <c r="I1005" t="s">
        <v>47</v>
      </c>
      <c r="M1005" t="s">
        <v>47</v>
      </c>
    </row>
    <row r="1006" spans="1:13" hidden="1" x14ac:dyDescent="0.35">
      <c r="A1006" s="6">
        <v>45797</v>
      </c>
      <c r="B1006" t="s">
        <v>2175</v>
      </c>
      <c r="C1006" t="s">
        <v>59</v>
      </c>
      <c r="D1006" t="s">
        <v>406</v>
      </c>
      <c r="E1006">
        <v>25</v>
      </c>
      <c r="F1006">
        <v>2</v>
      </c>
      <c r="I1006" t="s">
        <v>47</v>
      </c>
    </row>
    <row r="1007" spans="1:13" hidden="1" x14ac:dyDescent="0.35">
      <c r="A1007" s="6">
        <v>45797</v>
      </c>
      <c r="B1007" t="s">
        <v>2175</v>
      </c>
      <c r="C1007" t="s">
        <v>59</v>
      </c>
      <c r="D1007" t="s">
        <v>406</v>
      </c>
      <c r="E1007">
        <v>25</v>
      </c>
      <c r="F1007">
        <v>2</v>
      </c>
      <c r="I1007" t="s">
        <v>47</v>
      </c>
    </row>
    <row r="1008" spans="1:13" hidden="1" x14ac:dyDescent="0.35">
      <c r="A1008" s="6">
        <v>45797</v>
      </c>
      <c r="B1008" t="s">
        <v>2175</v>
      </c>
      <c r="C1008" t="s">
        <v>59</v>
      </c>
      <c r="D1008" t="s">
        <v>406</v>
      </c>
      <c r="E1008">
        <v>25</v>
      </c>
      <c r="F1008">
        <v>2</v>
      </c>
      <c r="I1008" t="s">
        <v>47</v>
      </c>
    </row>
    <row r="1009" spans="1:13" hidden="1" x14ac:dyDescent="0.35">
      <c r="A1009" s="6">
        <v>45797</v>
      </c>
      <c r="B1009" t="s">
        <v>1021</v>
      </c>
      <c r="C1009" t="s">
        <v>115</v>
      </c>
      <c r="D1009">
        <v>8</v>
      </c>
      <c r="E1009">
        <v>22</v>
      </c>
      <c r="F1009">
        <v>1</v>
      </c>
      <c r="I1009" t="s">
        <v>47</v>
      </c>
    </row>
    <row r="1010" spans="1:13" hidden="1" x14ac:dyDescent="0.35">
      <c r="A1010" s="6">
        <v>45797</v>
      </c>
      <c r="B1010" t="s">
        <v>1021</v>
      </c>
      <c r="C1010" t="s">
        <v>115</v>
      </c>
      <c r="D1010">
        <v>8</v>
      </c>
      <c r="E1010">
        <v>22</v>
      </c>
      <c r="F1010">
        <v>1</v>
      </c>
      <c r="I1010" t="s">
        <v>47</v>
      </c>
    </row>
    <row r="1011" spans="1:13" hidden="1" x14ac:dyDescent="0.35">
      <c r="A1011" s="6">
        <v>45797</v>
      </c>
      <c r="B1011" t="s">
        <v>1021</v>
      </c>
      <c r="C1011" t="s">
        <v>115</v>
      </c>
      <c r="D1011">
        <v>8</v>
      </c>
      <c r="E1011">
        <v>22</v>
      </c>
      <c r="F1011">
        <v>1</v>
      </c>
      <c r="I1011" t="s">
        <v>47</v>
      </c>
    </row>
    <row r="1012" spans="1:13" hidden="1" x14ac:dyDescent="0.35">
      <c r="A1012" s="6">
        <v>45797</v>
      </c>
      <c r="B1012" t="s">
        <v>594</v>
      </c>
      <c r="C1012" t="s">
        <v>64</v>
      </c>
      <c r="D1012" t="s">
        <v>585</v>
      </c>
      <c r="E1012">
        <v>5</v>
      </c>
      <c r="F1012">
        <v>3</v>
      </c>
      <c r="I1012" t="s">
        <v>47</v>
      </c>
      <c r="M1012" t="s">
        <v>47</v>
      </c>
    </row>
    <row r="1013" spans="1:13" hidden="1" x14ac:dyDescent="0.35">
      <c r="A1013" s="6">
        <v>45797</v>
      </c>
      <c r="B1013" t="s">
        <v>1384</v>
      </c>
      <c r="C1013" t="s">
        <v>74</v>
      </c>
      <c r="D1013">
        <v>10</v>
      </c>
      <c r="E1013">
        <v>13</v>
      </c>
      <c r="F1013">
        <v>4</v>
      </c>
      <c r="I1013" t="s">
        <v>47</v>
      </c>
    </row>
    <row r="1014" spans="1:13" hidden="1" x14ac:dyDescent="0.35">
      <c r="A1014" s="6">
        <v>45797</v>
      </c>
      <c r="B1014" t="s">
        <v>2229</v>
      </c>
      <c r="C1014" t="s">
        <v>115</v>
      </c>
      <c r="D1014">
        <v>8</v>
      </c>
      <c r="E1014">
        <v>23</v>
      </c>
      <c r="F1014">
        <v>2</v>
      </c>
      <c r="I1014" t="s">
        <v>47</v>
      </c>
      <c r="M1014" t="s">
        <v>47</v>
      </c>
    </row>
    <row r="1015" spans="1:13" hidden="1" x14ac:dyDescent="0.35">
      <c r="A1015" s="6">
        <v>45797</v>
      </c>
      <c r="B1015" t="s">
        <v>2229</v>
      </c>
      <c r="C1015" t="s">
        <v>115</v>
      </c>
      <c r="D1015">
        <v>8</v>
      </c>
      <c r="E1015">
        <v>23</v>
      </c>
      <c r="F1015">
        <v>2</v>
      </c>
      <c r="I1015" t="s">
        <v>47</v>
      </c>
      <c r="M1015" t="s">
        <v>47</v>
      </c>
    </row>
    <row r="1016" spans="1:13" hidden="1" x14ac:dyDescent="0.35">
      <c r="A1016" s="6">
        <v>45797</v>
      </c>
      <c r="B1016" t="s">
        <v>1468</v>
      </c>
      <c r="C1016" t="s">
        <v>53</v>
      </c>
      <c r="D1016">
        <v>6</v>
      </c>
      <c r="E1016">
        <v>22</v>
      </c>
      <c r="F1016">
        <v>2</v>
      </c>
      <c r="I1016" t="s">
        <v>47</v>
      </c>
      <c r="M1016" t="s">
        <v>47</v>
      </c>
    </row>
    <row r="1017" spans="1:13" hidden="1" x14ac:dyDescent="0.35">
      <c r="A1017" s="6">
        <v>45797</v>
      </c>
      <c r="B1017" t="s">
        <v>1468</v>
      </c>
      <c r="C1017" t="s">
        <v>53</v>
      </c>
      <c r="D1017">
        <v>6</v>
      </c>
      <c r="E1017">
        <v>22</v>
      </c>
      <c r="F1017">
        <v>2</v>
      </c>
      <c r="I1017" t="s">
        <v>47</v>
      </c>
      <c r="M1017" t="s">
        <v>47</v>
      </c>
    </row>
    <row r="1018" spans="1:13" hidden="1" x14ac:dyDescent="0.35">
      <c r="A1018" s="6">
        <v>45797</v>
      </c>
      <c r="B1018" t="s">
        <v>2369</v>
      </c>
      <c r="C1018" t="s">
        <v>74</v>
      </c>
      <c r="D1018" t="s">
        <v>129</v>
      </c>
      <c r="E1018">
        <v>30</v>
      </c>
      <c r="F1018">
        <v>2</v>
      </c>
      <c r="I1018" t="s">
        <v>47</v>
      </c>
    </row>
    <row r="1019" spans="1:13" hidden="1" x14ac:dyDescent="0.35">
      <c r="A1019" s="6">
        <v>45797</v>
      </c>
      <c r="B1019" t="s">
        <v>2391</v>
      </c>
      <c r="C1019" s="23" t="s">
        <v>158</v>
      </c>
      <c r="D1019" t="s">
        <v>158</v>
      </c>
      <c r="E1019">
        <v>6</v>
      </c>
      <c r="F1019">
        <v>3</v>
      </c>
      <c r="I1019" t="s">
        <v>47</v>
      </c>
    </row>
    <row r="1020" spans="1:13" hidden="1" x14ac:dyDescent="0.35">
      <c r="A1020" s="22">
        <v>45797</v>
      </c>
      <c r="B1020" s="23" t="s">
        <v>3094</v>
      </c>
      <c r="C1020" t="s">
        <v>64</v>
      </c>
      <c r="D1020" t="s">
        <v>585</v>
      </c>
      <c r="E1020" s="23">
        <f>57/3</f>
        <v>19</v>
      </c>
      <c r="F1020" s="23">
        <f>12/3</f>
        <v>4</v>
      </c>
      <c r="G1020" s="23" t="s">
        <v>2667</v>
      </c>
      <c r="H1020" s="23" t="s">
        <v>2667</v>
      </c>
      <c r="I1020" s="26" t="s">
        <v>306</v>
      </c>
      <c r="J1020" s="23" t="s">
        <v>2667</v>
      </c>
      <c r="K1020" s="23"/>
      <c r="L1020" s="23" t="s">
        <v>2667</v>
      </c>
      <c r="M1020" s="23" t="s">
        <v>306</v>
      </c>
    </row>
    <row r="1021" spans="1:13" hidden="1" x14ac:dyDescent="0.35">
      <c r="A1021" s="22">
        <v>45797</v>
      </c>
      <c r="B1021" s="23" t="s">
        <v>3094</v>
      </c>
      <c r="C1021" t="s">
        <v>64</v>
      </c>
      <c r="D1021" t="s">
        <v>585</v>
      </c>
      <c r="E1021" s="23">
        <f>57/3</f>
        <v>19</v>
      </c>
      <c r="F1021" s="23">
        <f>12/3</f>
        <v>4</v>
      </c>
      <c r="G1021" s="23" t="s">
        <v>2667</v>
      </c>
      <c r="H1021" s="23" t="s">
        <v>2667</v>
      </c>
      <c r="I1021" s="26" t="s">
        <v>306</v>
      </c>
      <c r="J1021" s="23" t="s">
        <v>2667</v>
      </c>
      <c r="K1021" s="23"/>
      <c r="L1021" s="23" t="s">
        <v>2667</v>
      </c>
      <c r="M1021" s="23" t="s">
        <v>306</v>
      </c>
    </row>
    <row r="1022" spans="1:13" hidden="1" x14ac:dyDescent="0.35">
      <c r="A1022" s="22">
        <v>45797</v>
      </c>
      <c r="B1022" s="23" t="s">
        <v>3094</v>
      </c>
      <c r="C1022" t="s">
        <v>64</v>
      </c>
      <c r="D1022" t="s">
        <v>585</v>
      </c>
      <c r="E1022" s="23">
        <f>57/3</f>
        <v>19</v>
      </c>
      <c r="F1022" s="23">
        <f>12/3</f>
        <v>4</v>
      </c>
      <c r="G1022" s="23" t="s">
        <v>2667</v>
      </c>
      <c r="H1022" s="23" t="s">
        <v>2667</v>
      </c>
      <c r="I1022" s="26" t="s">
        <v>306</v>
      </c>
      <c r="J1022" s="23" t="s">
        <v>2667</v>
      </c>
      <c r="K1022" s="23"/>
      <c r="L1022" s="23" t="s">
        <v>2667</v>
      </c>
      <c r="M1022" s="23" t="s">
        <v>306</v>
      </c>
    </row>
    <row r="1023" spans="1:13" hidden="1" x14ac:dyDescent="0.35">
      <c r="A1023" s="6">
        <v>45797</v>
      </c>
      <c r="B1023" t="s">
        <v>2766</v>
      </c>
      <c r="C1023" t="s">
        <v>2673</v>
      </c>
      <c r="D1023" s="20">
        <v>0</v>
      </c>
      <c r="E1023">
        <v>13</v>
      </c>
      <c r="F1023">
        <v>4</v>
      </c>
      <c r="G1023" t="s">
        <v>2667</v>
      </c>
      <c r="H1023" t="s">
        <v>2667</v>
      </c>
      <c r="I1023" s="26" t="s">
        <v>306</v>
      </c>
      <c r="J1023" t="s">
        <v>2667</v>
      </c>
      <c r="L1023" t="s">
        <v>2667</v>
      </c>
      <c r="M1023" t="s">
        <v>2667</v>
      </c>
    </row>
    <row r="1024" spans="1:13" hidden="1" x14ac:dyDescent="0.35">
      <c r="A1024" s="6">
        <v>45798</v>
      </c>
      <c r="B1024" t="s">
        <v>2176</v>
      </c>
      <c r="C1024" t="s">
        <v>53</v>
      </c>
      <c r="D1024">
        <v>6</v>
      </c>
      <c r="E1024">
        <v>26</v>
      </c>
      <c r="F1024">
        <v>2</v>
      </c>
      <c r="G1024" t="s">
        <v>35</v>
      </c>
    </row>
    <row r="1025" spans="1:13" hidden="1" x14ac:dyDescent="0.35">
      <c r="A1025" s="6">
        <v>45798</v>
      </c>
      <c r="B1025" t="s">
        <v>138</v>
      </c>
      <c r="C1025" t="s">
        <v>115</v>
      </c>
      <c r="D1025">
        <v>7</v>
      </c>
      <c r="E1025">
        <v>22</v>
      </c>
      <c r="F1025">
        <v>1</v>
      </c>
      <c r="G1025" t="s">
        <v>32</v>
      </c>
      <c r="L1025" t="s">
        <v>47</v>
      </c>
      <c r="M1025" t="s">
        <v>47</v>
      </c>
    </row>
    <row r="1026" spans="1:13" hidden="1" x14ac:dyDescent="0.35">
      <c r="A1026" s="6">
        <v>45798</v>
      </c>
      <c r="B1026" t="s">
        <v>409</v>
      </c>
      <c r="C1026" t="s">
        <v>59</v>
      </c>
      <c r="D1026">
        <v>3</v>
      </c>
      <c r="E1026">
        <v>24</v>
      </c>
      <c r="F1026">
        <v>2</v>
      </c>
      <c r="G1026" t="s">
        <v>1850</v>
      </c>
      <c r="L1026" t="s">
        <v>47</v>
      </c>
      <c r="M1026" t="s">
        <v>47</v>
      </c>
    </row>
    <row r="1027" spans="1:13" hidden="1" x14ac:dyDescent="0.35">
      <c r="A1027" s="6">
        <v>45798</v>
      </c>
      <c r="B1027" t="s">
        <v>1117</v>
      </c>
      <c r="C1027" t="s">
        <v>59</v>
      </c>
      <c r="D1027">
        <v>3</v>
      </c>
      <c r="E1027">
        <v>16</v>
      </c>
      <c r="F1027">
        <v>2</v>
      </c>
      <c r="G1027" t="s">
        <v>1400</v>
      </c>
    </row>
    <row r="1028" spans="1:13" hidden="1" x14ac:dyDescent="0.35">
      <c r="A1028" s="6">
        <v>45798</v>
      </c>
      <c r="B1028" t="s">
        <v>1117</v>
      </c>
      <c r="C1028" t="s">
        <v>59</v>
      </c>
      <c r="D1028">
        <v>3</v>
      </c>
      <c r="E1028">
        <v>16</v>
      </c>
      <c r="F1028">
        <v>2</v>
      </c>
      <c r="G1028" t="s">
        <v>1400</v>
      </c>
    </row>
    <row r="1029" spans="1:13" hidden="1" x14ac:dyDescent="0.35">
      <c r="A1029" s="6">
        <v>45798</v>
      </c>
      <c r="B1029" t="s">
        <v>807</v>
      </c>
      <c r="C1029" t="s">
        <v>53</v>
      </c>
      <c r="D1029" t="s">
        <v>567</v>
      </c>
      <c r="E1029">
        <v>2</v>
      </c>
      <c r="F1029">
        <v>1</v>
      </c>
      <c r="G1029" t="s">
        <v>1850</v>
      </c>
      <c r="L1029" t="s">
        <v>47</v>
      </c>
      <c r="M1029" t="s">
        <v>47</v>
      </c>
    </row>
    <row r="1030" spans="1:13" hidden="1" x14ac:dyDescent="0.35">
      <c r="A1030" s="6">
        <v>45798</v>
      </c>
      <c r="B1030" t="s">
        <v>2314</v>
      </c>
      <c r="C1030" t="s">
        <v>55</v>
      </c>
      <c r="D1030" t="s">
        <v>2167</v>
      </c>
      <c r="E1030">
        <v>21</v>
      </c>
      <c r="F1030">
        <v>2</v>
      </c>
      <c r="I1030" t="s">
        <v>47</v>
      </c>
    </row>
    <row r="1031" spans="1:13" hidden="1" x14ac:dyDescent="0.35">
      <c r="A1031" s="6">
        <v>45798</v>
      </c>
      <c r="B1031" t="s">
        <v>2314</v>
      </c>
      <c r="C1031" t="s">
        <v>55</v>
      </c>
      <c r="D1031" t="s">
        <v>2167</v>
      </c>
      <c r="E1031">
        <v>21</v>
      </c>
      <c r="F1031">
        <v>2</v>
      </c>
      <c r="I1031" t="s">
        <v>47</v>
      </c>
    </row>
    <row r="1032" spans="1:13" hidden="1" x14ac:dyDescent="0.35">
      <c r="A1032" s="6">
        <v>45798</v>
      </c>
      <c r="B1032" t="s">
        <v>2370</v>
      </c>
      <c r="C1032" t="s">
        <v>115</v>
      </c>
      <c r="D1032" t="s">
        <v>2046</v>
      </c>
      <c r="E1032">
        <v>22</v>
      </c>
      <c r="F1032">
        <v>6</v>
      </c>
      <c r="I1032" t="s">
        <v>47</v>
      </c>
    </row>
    <row r="1033" spans="1:13" hidden="1" x14ac:dyDescent="0.35">
      <c r="A1033" s="6">
        <v>45798</v>
      </c>
      <c r="B1033" t="s">
        <v>2370</v>
      </c>
      <c r="C1033" t="s">
        <v>115</v>
      </c>
      <c r="D1033" t="s">
        <v>2046</v>
      </c>
      <c r="E1033">
        <v>22</v>
      </c>
      <c r="F1033">
        <v>6</v>
      </c>
      <c r="I1033" t="s">
        <v>47</v>
      </c>
    </row>
    <row r="1034" spans="1:13" hidden="1" x14ac:dyDescent="0.35">
      <c r="A1034" s="6">
        <v>45798</v>
      </c>
      <c r="B1034" t="s">
        <v>2229</v>
      </c>
      <c r="C1034" t="s">
        <v>115</v>
      </c>
      <c r="D1034">
        <v>8</v>
      </c>
      <c r="E1034">
        <v>22</v>
      </c>
      <c r="F1034">
        <v>2</v>
      </c>
      <c r="I1034" t="s">
        <v>47</v>
      </c>
      <c r="M1034" t="s">
        <v>47</v>
      </c>
    </row>
    <row r="1035" spans="1:13" hidden="1" x14ac:dyDescent="0.35">
      <c r="A1035" s="6">
        <v>45798</v>
      </c>
      <c r="B1035" t="s">
        <v>2229</v>
      </c>
      <c r="C1035" t="s">
        <v>115</v>
      </c>
      <c r="D1035">
        <v>8</v>
      </c>
      <c r="E1035">
        <v>22</v>
      </c>
      <c r="F1035">
        <v>2</v>
      </c>
      <c r="I1035" t="s">
        <v>47</v>
      </c>
      <c r="M1035" t="s">
        <v>47</v>
      </c>
    </row>
    <row r="1036" spans="1:13" hidden="1" x14ac:dyDescent="0.35">
      <c r="A1036" s="6">
        <v>45798</v>
      </c>
      <c r="B1036" t="s">
        <v>2371</v>
      </c>
      <c r="C1036" t="s">
        <v>115</v>
      </c>
      <c r="D1036">
        <v>8</v>
      </c>
      <c r="E1036">
        <v>31</v>
      </c>
      <c r="F1036">
        <v>2</v>
      </c>
      <c r="I1036" t="s">
        <v>47</v>
      </c>
    </row>
    <row r="1037" spans="1:13" hidden="1" x14ac:dyDescent="0.35">
      <c r="A1037" s="6">
        <v>45798</v>
      </c>
      <c r="B1037" t="s">
        <v>1117</v>
      </c>
      <c r="C1037" t="s">
        <v>59</v>
      </c>
      <c r="D1037">
        <v>3</v>
      </c>
      <c r="E1037">
        <v>30</v>
      </c>
      <c r="F1037">
        <v>4</v>
      </c>
      <c r="I1037" t="s">
        <v>47</v>
      </c>
    </row>
    <row r="1038" spans="1:13" hidden="1" x14ac:dyDescent="0.35">
      <c r="A1038" s="6">
        <v>45798</v>
      </c>
      <c r="B1038" t="s">
        <v>212</v>
      </c>
      <c r="C1038" t="s">
        <v>55</v>
      </c>
      <c r="D1038" t="s">
        <v>2335</v>
      </c>
      <c r="E1038">
        <v>19</v>
      </c>
      <c r="F1038">
        <v>1</v>
      </c>
      <c r="I1038" t="s">
        <v>47</v>
      </c>
      <c r="M1038" t="s">
        <v>47</v>
      </c>
    </row>
    <row r="1039" spans="1:13" hidden="1" x14ac:dyDescent="0.35">
      <c r="A1039" s="6">
        <v>45798</v>
      </c>
      <c r="B1039" t="s">
        <v>1998</v>
      </c>
      <c r="C1039" t="s">
        <v>53</v>
      </c>
      <c r="D1039">
        <v>6</v>
      </c>
      <c r="E1039">
        <v>17</v>
      </c>
      <c r="F1039">
        <v>2</v>
      </c>
      <c r="I1039" t="s">
        <v>47</v>
      </c>
    </row>
    <row r="1040" spans="1:13" hidden="1" x14ac:dyDescent="0.35">
      <c r="A1040" s="6">
        <v>45798</v>
      </c>
      <c r="B1040" t="s">
        <v>2389</v>
      </c>
      <c r="C1040" t="s">
        <v>115</v>
      </c>
      <c r="D1040">
        <v>8</v>
      </c>
      <c r="E1040">
        <v>19</v>
      </c>
      <c r="F1040">
        <v>2</v>
      </c>
      <c r="I1040" t="s">
        <v>47</v>
      </c>
      <c r="J1040" t="s">
        <v>705</v>
      </c>
    </row>
    <row r="1041" spans="1:13" hidden="1" x14ac:dyDescent="0.35">
      <c r="A1041" s="6">
        <v>45798</v>
      </c>
      <c r="B1041" t="s">
        <v>782</v>
      </c>
      <c r="C1041" t="s">
        <v>115</v>
      </c>
      <c r="D1041">
        <v>7</v>
      </c>
      <c r="E1041">
        <v>20</v>
      </c>
      <c r="F1041">
        <v>3</v>
      </c>
      <c r="I1041" t="s">
        <v>47</v>
      </c>
      <c r="J1041" t="s">
        <v>450</v>
      </c>
    </row>
    <row r="1042" spans="1:13" hidden="1" x14ac:dyDescent="0.35">
      <c r="A1042" s="6">
        <v>45798</v>
      </c>
      <c r="B1042" t="s">
        <v>1468</v>
      </c>
      <c r="C1042" t="s">
        <v>53</v>
      </c>
      <c r="D1042">
        <v>6</v>
      </c>
      <c r="E1042">
        <v>32</v>
      </c>
      <c r="F1042">
        <v>2</v>
      </c>
      <c r="I1042" t="s">
        <v>47</v>
      </c>
      <c r="M1042" t="s">
        <v>47</v>
      </c>
    </row>
    <row r="1043" spans="1:13" hidden="1" x14ac:dyDescent="0.35">
      <c r="A1043" s="6">
        <v>45798</v>
      </c>
      <c r="B1043" t="s">
        <v>1468</v>
      </c>
      <c r="C1043" t="s">
        <v>53</v>
      </c>
      <c r="D1043">
        <v>6</v>
      </c>
      <c r="E1043">
        <v>32</v>
      </c>
      <c r="F1043">
        <v>2</v>
      </c>
      <c r="I1043" t="s">
        <v>47</v>
      </c>
      <c r="M1043" t="s">
        <v>47</v>
      </c>
    </row>
    <row r="1044" spans="1:13" hidden="1" x14ac:dyDescent="0.35">
      <c r="A1044" s="6">
        <v>45798</v>
      </c>
      <c r="B1044" t="s">
        <v>2396</v>
      </c>
      <c r="C1044" t="s">
        <v>55</v>
      </c>
      <c r="D1044" t="s">
        <v>62</v>
      </c>
      <c r="E1044">
        <v>10</v>
      </c>
      <c r="F1044">
        <v>2</v>
      </c>
      <c r="I1044" t="s">
        <v>47</v>
      </c>
    </row>
    <row r="1045" spans="1:13" hidden="1" x14ac:dyDescent="0.35">
      <c r="A1045" s="6">
        <v>45798</v>
      </c>
      <c r="B1045" t="s">
        <v>2397</v>
      </c>
      <c r="C1045" t="s">
        <v>115</v>
      </c>
      <c r="D1045">
        <v>8</v>
      </c>
      <c r="E1045">
        <v>31</v>
      </c>
      <c r="F1045">
        <v>3</v>
      </c>
      <c r="I1045" t="s">
        <v>47</v>
      </c>
    </row>
    <row r="1046" spans="1:13" hidden="1" x14ac:dyDescent="0.35">
      <c r="A1046" s="6">
        <v>45798</v>
      </c>
      <c r="B1046" t="s">
        <v>1089</v>
      </c>
      <c r="C1046" t="s">
        <v>392</v>
      </c>
      <c r="D1046" t="s">
        <v>392</v>
      </c>
      <c r="E1046">
        <v>9</v>
      </c>
      <c r="F1046">
        <v>1</v>
      </c>
      <c r="I1046" t="s">
        <v>47</v>
      </c>
    </row>
    <row r="1047" spans="1:13" hidden="1" x14ac:dyDescent="0.35">
      <c r="A1047" s="6">
        <v>45799</v>
      </c>
      <c r="B1047" t="s">
        <v>2192</v>
      </c>
      <c r="C1047" t="s">
        <v>53</v>
      </c>
      <c r="D1047">
        <v>6</v>
      </c>
      <c r="E1047">
        <v>13</v>
      </c>
      <c r="F1047">
        <v>2</v>
      </c>
      <c r="G1047" t="s">
        <v>35</v>
      </c>
    </row>
    <row r="1048" spans="1:13" hidden="1" x14ac:dyDescent="0.35">
      <c r="A1048" s="6">
        <v>45799</v>
      </c>
      <c r="B1048" t="s">
        <v>2192</v>
      </c>
      <c r="C1048" t="s">
        <v>53</v>
      </c>
      <c r="D1048">
        <v>6</v>
      </c>
      <c r="E1048">
        <v>19</v>
      </c>
      <c r="F1048">
        <v>2</v>
      </c>
      <c r="G1048" t="s">
        <v>35</v>
      </c>
    </row>
    <row r="1049" spans="1:13" hidden="1" x14ac:dyDescent="0.35">
      <c r="A1049" s="6">
        <v>45799</v>
      </c>
      <c r="B1049" t="s">
        <v>1338</v>
      </c>
      <c r="C1049" t="s">
        <v>53</v>
      </c>
      <c r="D1049">
        <v>3</v>
      </c>
      <c r="E1049">
        <v>21</v>
      </c>
      <c r="F1049">
        <v>2</v>
      </c>
      <c r="G1049" t="s">
        <v>1400</v>
      </c>
    </row>
    <row r="1050" spans="1:13" hidden="1" x14ac:dyDescent="0.35">
      <c r="A1050" s="6">
        <v>45799</v>
      </c>
      <c r="B1050" t="s">
        <v>1338</v>
      </c>
      <c r="C1050" t="s">
        <v>53</v>
      </c>
      <c r="D1050">
        <v>3</v>
      </c>
      <c r="E1050">
        <v>21</v>
      </c>
      <c r="F1050">
        <v>2</v>
      </c>
      <c r="G1050" t="s">
        <v>1400</v>
      </c>
    </row>
    <row r="1051" spans="1:13" hidden="1" x14ac:dyDescent="0.35">
      <c r="A1051" s="6">
        <v>45799</v>
      </c>
      <c r="B1051" t="s">
        <v>2314</v>
      </c>
      <c r="C1051" t="s">
        <v>55</v>
      </c>
      <c r="D1051" t="s">
        <v>2167</v>
      </c>
      <c r="E1051">
        <v>26</v>
      </c>
      <c r="F1051">
        <v>2</v>
      </c>
      <c r="G1051" t="s">
        <v>1401</v>
      </c>
    </row>
    <row r="1052" spans="1:13" hidden="1" x14ac:dyDescent="0.35">
      <c r="A1052" s="6">
        <v>45799</v>
      </c>
      <c r="B1052" t="s">
        <v>2314</v>
      </c>
      <c r="C1052" t="s">
        <v>55</v>
      </c>
      <c r="D1052" t="s">
        <v>2167</v>
      </c>
      <c r="E1052">
        <v>26</v>
      </c>
      <c r="F1052">
        <v>2</v>
      </c>
      <c r="G1052" t="s">
        <v>1401</v>
      </c>
    </row>
    <row r="1053" spans="1:13" hidden="1" x14ac:dyDescent="0.35">
      <c r="A1053" s="6">
        <v>45799</v>
      </c>
      <c r="B1053" t="s">
        <v>1181</v>
      </c>
      <c r="C1053" t="s">
        <v>115</v>
      </c>
      <c r="D1053" t="s">
        <v>242</v>
      </c>
      <c r="E1053">
        <v>6</v>
      </c>
      <c r="F1053">
        <v>3</v>
      </c>
      <c r="I1053" t="s">
        <v>47</v>
      </c>
    </row>
    <row r="1054" spans="1:13" hidden="1" x14ac:dyDescent="0.35">
      <c r="A1054" s="6">
        <v>45799</v>
      </c>
      <c r="B1054" t="s">
        <v>2367</v>
      </c>
      <c r="C1054" t="s">
        <v>2141</v>
      </c>
      <c r="D1054" t="s">
        <v>2141</v>
      </c>
      <c r="E1054">
        <v>12</v>
      </c>
      <c r="F1054">
        <v>2</v>
      </c>
      <c r="I1054" t="s">
        <v>47</v>
      </c>
    </row>
    <row r="1055" spans="1:13" hidden="1" x14ac:dyDescent="0.35">
      <c r="A1055" s="6">
        <v>45799</v>
      </c>
      <c r="B1055" t="s">
        <v>1468</v>
      </c>
      <c r="C1055" t="s">
        <v>53</v>
      </c>
      <c r="D1055">
        <v>6</v>
      </c>
      <c r="E1055">
        <v>22</v>
      </c>
      <c r="F1055">
        <v>2</v>
      </c>
      <c r="I1055" t="s">
        <v>47</v>
      </c>
      <c r="M1055" t="s">
        <v>47</v>
      </c>
    </row>
    <row r="1056" spans="1:13" hidden="1" x14ac:dyDescent="0.35">
      <c r="A1056" s="6">
        <v>45799</v>
      </c>
      <c r="B1056" t="s">
        <v>1468</v>
      </c>
      <c r="C1056" t="s">
        <v>53</v>
      </c>
      <c r="D1056">
        <v>6</v>
      </c>
      <c r="E1056">
        <v>22</v>
      </c>
      <c r="F1056">
        <v>2</v>
      </c>
      <c r="I1056" t="s">
        <v>47</v>
      </c>
      <c r="M1056" t="s">
        <v>47</v>
      </c>
    </row>
    <row r="1057" spans="1:13" hidden="1" x14ac:dyDescent="0.35">
      <c r="A1057" s="6">
        <v>45799</v>
      </c>
      <c r="B1057" t="s">
        <v>2368</v>
      </c>
      <c r="C1057" t="s">
        <v>115</v>
      </c>
      <c r="D1057">
        <v>9</v>
      </c>
      <c r="E1057">
        <v>14</v>
      </c>
      <c r="F1057">
        <v>2</v>
      </c>
      <c r="I1057" t="s">
        <v>47</v>
      </c>
    </row>
    <row r="1058" spans="1:13" hidden="1" x14ac:dyDescent="0.35">
      <c r="A1058" s="27">
        <v>45799</v>
      </c>
      <c r="B1058" s="26" t="s">
        <v>3119</v>
      </c>
      <c r="C1058" s="26" t="s">
        <v>2167</v>
      </c>
      <c r="D1058" s="28" t="s">
        <v>56</v>
      </c>
      <c r="E1058" s="26">
        <f>31/2</f>
        <v>15.5</v>
      </c>
      <c r="F1058" s="26">
        <v>1.5</v>
      </c>
      <c r="G1058" s="26" t="s">
        <v>2667</v>
      </c>
      <c r="H1058" s="26" t="s">
        <v>2667</v>
      </c>
      <c r="I1058" s="26" t="s">
        <v>306</v>
      </c>
      <c r="J1058" s="26" t="s">
        <v>2667</v>
      </c>
      <c r="K1058" s="26"/>
      <c r="L1058" s="26" t="s">
        <v>2667</v>
      </c>
      <c r="M1058" s="26" t="s">
        <v>2667</v>
      </c>
    </row>
    <row r="1059" spans="1:13" hidden="1" x14ac:dyDescent="0.35">
      <c r="A1059" s="27">
        <v>45799</v>
      </c>
      <c r="B1059" s="26" t="s">
        <v>3119</v>
      </c>
      <c r="C1059" s="26" t="s">
        <v>2167</v>
      </c>
      <c r="D1059" s="28" t="s">
        <v>56</v>
      </c>
      <c r="E1059" s="26">
        <f>31/2</f>
        <v>15.5</v>
      </c>
      <c r="F1059" s="26">
        <v>1.5</v>
      </c>
      <c r="G1059" s="26" t="s">
        <v>2667</v>
      </c>
      <c r="H1059" s="26" t="s">
        <v>2667</v>
      </c>
      <c r="I1059" s="26" t="s">
        <v>306</v>
      </c>
      <c r="J1059" s="26" t="s">
        <v>2667</v>
      </c>
      <c r="K1059" s="26"/>
      <c r="L1059" s="26"/>
      <c r="M1059" s="26"/>
    </row>
    <row r="1060" spans="1:13" hidden="1" x14ac:dyDescent="0.35">
      <c r="A1060" s="6">
        <v>45800</v>
      </c>
      <c r="B1060" t="s">
        <v>2174</v>
      </c>
      <c r="C1060" t="s">
        <v>53</v>
      </c>
      <c r="D1060">
        <v>5</v>
      </c>
      <c r="E1060">
        <v>15</v>
      </c>
      <c r="F1060">
        <v>1</v>
      </c>
      <c r="G1060" t="s">
        <v>36</v>
      </c>
    </row>
    <row r="1061" spans="1:13" hidden="1" x14ac:dyDescent="0.35">
      <c r="A1061" s="6">
        <v>45800</v>
      </c>
      <c r="B1061" t="s">
        <v>2365</v>
      </c>
      <c r="C1061" t="s">
        <v>59</v>
      </c>
      <c r="D1061">
        <v>3</v>
      </c>
      <c r="E1061">
        <v>17</v>
      </c>
      <c r="F1061">
        <v>5</v>
      </c>
      <c r="I1061" t="s">
        <v>47</v>
      </c>
    </row>
    <row r="1062" spans="1:13" hidden="1" x14ac:dyDescent="0.35">
      <c r="A1062" s="6">
        <v>45800</v>
      </c>
      <c r="B1062" t="s">
        <v>2366</v>
      </c>
      <c r="C1062" t="s">
        <v>64</v>
      </c>
      <c r="D1062" t="s">
        <v>585</v>
      </c>
      <c r="E1062">
        <v>15</v>
      </c>
      <c r="F1062">
        <v>2</v>
      </c>
      <c r="I1062" t="s">
        <v>47</v>
      </c>
    </row>
    <row r="1063" spans="1:13" hidden="1" x14ac:dyDescent="0.35">
      <c r="A1063" s="6">
        <v>45801</v>
      </c>
      <c r="B1063" t="s">
        <v>255</v>
      </c>
      <c r="C1063" t="s">
        <v>59</v>
      </c>
      <c r="D1063">
        <v>2</v>
      </c>
      <c r="E1063">
        <v>25</v>
      </c>
      <c r="F1063">
        <v>3</v>
      </c>
      <c r="I1063" t="s">
        <v>47</v>
      </c>
      <c r="M1063" t="s">
        <v>47</v>
      </c>
    </row>
    <row r="1064" spans="1:13" hidden="1" x14ac:dyDescent="0.35">
      <c r="A1064" s="6">
        <v>45802</v>
      </c>
      <c r="B1064" t="s">
        <v>2205</v>
      </c>
      <c r="C1064" t="s">
        <v>1493</v>
      </c>
      <c r="D1064" t="s">
        <v>1493</v>
      </c>
      <c r="E1064">
        <v>9</v>
      </c>
      <c r="F1064">
        <v>1</v>
      </c>
      <c r="I1064" t="s">
        <v>47</v>
      </c>
      <c r="M1064" t="s">
        <v>47</v>
      </c>
    </row>
    <row r="1065" spans="1:13" hidden="1" x14ac:dyDescent="0.35">
      <c r="A1065" s="22">
        <v>45802</v>
      </c>
      <c r="B1065" s="23" t="s">
        <v>2672</v>
      </c>
      <c r="C1065" s="23" t="s">
        <v>2670</v>
      </c>
      <c r="D1065" s="24">
        <v>7</v>
      </c>
      <c r="E1065" s="23">
        <v>18</v>
      </c>
      <c r="F1065" s="23">
        <v>1</v>
      </c>
      <c r="G1065" s="23" t="s">
        <v>2667</v>
      </c>
      <c r="H1065" s="23" t="s">
        <v>2667</v>
      </c>
      <c r="I1065" s="26" t="s">
        <v>306</v>
      </c>
      <c r="J1065" s="23" t="s">
        <v>2667</v>
      </c>
      <c r="K1065" s="23"/>
      <c r="L1065" s="23" t="s">
        <v>2667</v>
      </c>
      <c r="M1065" s="23"/>
    </row>
    <row r="1066" spans="1:13" hidden="1" x14ac:dyDescent="0.35">
      <c r="A1066" s="27">
        <v>45802</v>
      </c>
      <c r="B1066" s="26" t="s">
        <v>347</v>
      </c>
      <c r="C1066" s="26" t="s">
        <v>2668</v>
      </c>
      <c r="D1066" s="28">
        <v>6</v>
      </c>
      <c r="E1066" s="26">
        <v>17.5</v>
      </c>
      <c r="F1066" s="26">
        <v>2</v>
      </c>
      <c r="G1066" s="26" t="s">
        <v>2667</v>
      </c>
      <c r="H1066" s="26" t="s">
        <v>2667</v>
      </c>
      <c r="I1066" s="26" t="s">
        <v>306</v>
      </c>
      <c r="J1066" s="26" t="s">
        <v>2675</v>
      </c>
      <c r="K1066" s="26"/>
      <c r="L1066" s="26" t="s">
        <v>2667</v>
      </c>
      <c r="M1066" s="26" t="s">
        <v>306</v>
      </c>
    </row>
    <row r="1067" spans="1:13" hidden="1" x14ac:dyDescent="0.35">
      <c r="A1067" s="27">
        <v>45802</v>
      </c>
      <c r="B1067" s="26" t="s">
        <v>347</v>
      </c>
      <c r="C1067" s="26" t="s">
        <v>2668</v>
      </c>
      <c r="D1067" s="28">
        <v>6</v>
      </c>
      <c r="E1067" s="26">
        <v>17.5</v>
      </c>
      <c r="F1067" s="26">
        <v>2</v>
      </c>
      <c r="G1067" s="26" t="s">
        <v>2667</v>
      </c>
      <c r="H1067" s="26" t="s">
        <v>2667</v>
      </c>
      <c r="I1067" s="26" t="s">
        <v>306</v>
      </c>
      <c r="J1067" s="26" t="s">
        <v>2675</v>
      </c>
      <c r="K1067" s="26"/>
      <c r="L1067" s="26" t="s">
        <v>2667</v>
      </c>
      <c r="M1067" s="26" t="s">
        <v>306</v>
      </c>
    </row>
    <row r="1068" spans="1:13" hidden="1" x14ac:dyDescent="0.35">
      <c r="A1068" s="22">
        <v>45802</v>
      </c>
      <c r="B1068" s="23" t="s">
        <v>2672</v>
      </c>
      <c r="C1068" s="23" t="s">
        <v>2670</v>
      </c>
      <c r="D1068" s="24">
        <v>7</v>
      </c>
      <c r="E1068" s="23">
        <v>17</v>
      </c>
      <c r="F1068" s="23">
        <v>1</v>
      </c>
      <c r="G1068" s="23" t="s">
        <v>2667</v>
      </c>
      <c r="H1068" s="23" t="s">
        <v>2667</v>
      </c>
      <c r="I1068" s="26" t="s">
        <v>306</v>
      </c>
      <c r="J1068" s="23" t="s">
        <v>2667</v>
      </c>
      <c r="K1068" s="23"/>
      <c r="L1068" s="23" t="s">
        <v>2667</v>
      </c>
      <c r="M1068" s="23"/>
    </row>
    <row r="1069" spans="1:13" hidden="1" x14ac:dyDescent="0.35">
      <c r="A1069" s="6">
        <v>45802</v>
      </c>
      <c r="B1069" t="s">
        <v>2879</v>
      </c>
      <c r="C1069" t="s">
        <v>2670</v>
      </c>
      <c r="D1069" s="20">
        <v>9</v>
      </c>
      <c r="E1069">
        <v>9</v>
      </c>
      <c r="F1069">
        <v>2</v>
      </c>
      <c r="G1069" t="s">
        <v>2667</v>
      </c>
      <c r="H1069" t="s">
        <v>2667</v>
      </c>
      <c r="I1069" s="26" t="s">
        <v>306</v>
      </c>
      <c r="J1069" t="s">
        <v>2667</v>
      </c>
      <c r="L1069" t="s">
        <v>2667</v>
      </c>
      <c r="M1069" t="s">
        <v>2667</v>
      </c>
    </row>
    <row r="1070" spans="1:13" hidden="1" x14ac:dyDescent="0.35">
      <c r="A1070" s="6">
        <v>45802</v>
      </c>
      <c r="B1070" t="s">
        <v>236</v>
      </c>
      <c r="C1070" s="23" t="s">
        <v>64</v>
      </c>
      <c r="D1070" t="s">
        <v>585</v>
      </c>
      <c r="E1070">
        <v>6</v>
      </c>
      <c r="F1070">
        <v>2</v>
      </c>
      <c r="G1070" t="s">
        <v>2667</v>
      </c>
      <c r="H1070" t="s">
        <v>2667</v>
      </c>
      <c r="I1070" s="26" t="s">
        <v>306</v>
      </c>
      <c r="J1070" t="s">
        <v>2667</v>
      </c>
      <c r="L1070" t="s">
        <v>2667</v>
      </c>
      <c r="M1070" t="s">
        <v>306</v>
      </c>
    </row>
    <row r="1071" spans="1:13" hidden="1" x14ac:dyDescent="0.35">
      <c r="A1071" s="6">
        <v>45803</v>
      </c>
      <c r="B1071" t="s">
        <v>771</v>
      </c>
      <c r="C1071" t="s">
        <v>53</v>
      </c>
      <c r="D1071">
        <v>5</v>
      </c>
      <c r="E1071">
        <v>9</v>
      </c>
      <c r="F1071">
        <v>2</v>
      </c>
      <c r="G1071" t="s">
        <v>35</v>
      </c>
    </row>
    <row r="1072" spans="1:13" hidden="1" x14ac:dyDescent="0.35">
      <c r="A1072" s="6">
        <v>45803</v>
      </c>
      <c r="B1072" t="s">
        <v>1573</v>
      </c>
      <c r="C1072" t="s">
        <v>53</v>
      </c>
      <c r="D1072">
        <v>5</v>
      </c>
      <c r="E1072">
        <v>18</v>
      </c>
      <c r="F1072">
        <v>2</v>
      </c>
      <c r="I1072" t="s">
        <v>47</v>
      </c>
    </row>
    <row r="1073" spans="1:13" hidden="1" x14ac:dyDescent="0.35">
      <c r="A1073" s="6">
        <v>45803</v>
      </c>
      <c r="B1073" t="s">
        <v>2392</v>
      </c>
      <c r="C1073" t="s">
        <v>115</v>
      </c>
      <c r="D1073">
        <v>7</v>
      </c>
      <c r="E1073">
        <v>19</v>
      </c>
      <c r="F1073">
        <v>2</v>
      </c>
      <c r="I1073" t="s">
        <v>47</v>
      </c>
    </row>
    <row r="1074" spans="1:13" hidden="1" x14ac:dyDescent="0.35">
      <c r="A1074" s="6">
        <v>45803</v>
      </c>
      <c r="B1074" t="s">
        <v>2392</v>
      </c>
      <c r="C1074" t="s">
        <v>115</v>
      </c>
      <c r="D1074">
        <v>7</v>
      </c>
      <c r="E1074">
        <v>19</v>
      </c>
      <c r="F1074">
        <v>2</v>
      </c>
      <c r="I1074" t="s">
        <v>47</v>
      </c>
    </row>
    <row r="1075" spans="1:13" hidden="1" x14ac:dyDescent="0.35">
      <c r="A1075" s="6">
        <v>45803</v>
      </c>
      <c r="B1075" t="s">
        <v>513</v>
      </c>
      <c r="C1075" t="s">
        <v>53</v>
      </c>
      <c r="D1075">
        <v>5</v>
      </c>
      <c r="E1075">
        <v>22</v>
      </c>
      <c r="F1075">
        <v>2</v>
      </c>
      <c r="I1075" t="s">
        <v>47</v>
      </c>
    </row>
    <row r="1076" spans="1:13" hidden="1" x14ac:dyDescent="0.35">
      <c r="A1076" s="6">
        <v>45803</v>
      </c>
      <c r="B1076" t="s">
        <v>2393</v>
      </c>
      <c r="C1076" s="6" t="s">
        <v>53</v>
      </c>
      <c r="D1076">
        <v>4</v>
      </c>
      <c r="E1076">
        <v>17</v>
      </c>
      <c r="F1076">
        <v>2</v>
      </c>
      <c r="I1076" t="s">
        <v>47</v>
      </c>
      <c r="J1076" t="s">
        <v>705</v>
      </c>
    </row>
    <row r="1077" spans="1:13" hidden="1" x14ac:dyDescent="0.35">
      <c r="A1077" s="6">
        <v>45803</v>
      </c>
      <c r="B1077" t="s">
        <v>1564</v>
      </c>
      <c r="C1077" t="s">
        <v>59</v>
      </c>
      <c r="D1077" t="s">
        <v>272</v>
      </c>
      <c r="E1077">
        <v>18</v>
      </c>
      <c r="F1077">
        <v>3</v>
      </c>
      <c r="I1077" t="s">
        <v>47</v>
      </c>
      <c r="M1077" t="s">
        <v>47</v>
      </c>
    </row>
    <row r="1078" spans="1:13" hidden="1" x14ac:dyDescent="0.35">
      <c r="A1078" s="6">
        <v>45803</v>
      </c>
      <c r="B1078" t="s">
        <v>1564</v>
      </c>
      <c r="C1078" t="s">
        <v>59</v>
      </c>
      <c r="D1078" t="s">
        <v>272</v>
      </c>
      <c r="E1078">
        <v>18</v>
      </c>
      <c r="F1078">
        <v>3</v>
      </c>
      <c r="I1078" t="s">
        <v>47</v>
      </c>
      <c r="M1078" t="s">
        <v>47</v>
      </c>
    </row>
    <row r="1079" spans="1:13" hidden="1" x14ac:dyDescent="0.35">
      <c r="A1079" s="6">
        <v>45803</v>
      </c>
      <c r="B1079" t="s">
        <v>2394</v>
      </c>
      <c r="C1079" t="s">
        <v>59</v>
      </c>
      <c r="D1079">
        <v>1</v>
      </c>
      <c r="E1079">
        <v>24</v>
      </c>
      <c r="F1079">
        <v>2</v>
      </c>
      <c r="I1079" t="s">
        <v>47</v>
      </c>
    </row>
    <row r="1080" spans="1:13" hidden="1" x14ac:dyDescent="0.35">
      <c r="A1080" s="6">
        <v>45804</v>
      </c>
      <c r="B1080" t="s">
        <v>196</v>
      </c>
      <c r="C1080" t="s">
        <v>53</v>
      </c>
      <c r="D1080">
        <v>4</v>
      </c>
      <c r="F1080">
        <v>2</v>
      </c>
      <c r="G1080" t="s">
        <v>35</v>
      </c>
    </row>
    <row r="1081" spans="1:13" hidden="1" x14ac:dyDescent="0.35">
      <c r="A1081" s="6">
        <v>45804</v>
      </c>
      <c r="B1081" t="s">
        <v>2218</v>
      </c>
      <c r="C1081" t="s">
        <v>53</v>
      </c>
      <c r="D1081">
        <v>5</v>
      </c>
      <c r="E1081">
        <v>20</v>
      </c>
      <c r="F1081">
        <v>2</v>
      </c>
      <c r="G1081" t="s">
        <v>98</v>
      </c>
    </row>
    <row r="1082" spans="1:13" hidden="1" x14ac:dyDescent="0.35">
      <c r="A1082" s="6">
        <v>45804</v>
      </c>
      <c r="B1082" t="s">
        <v>2226</v>
      </c>
      <c r="C1082" t="s">
        <v>1247</v>
      </c>
      <c r="D1082" t="s">
        <v>1247</v>
      </c>
      <c r="E1082">
        <v>8</v>
      </c>
      <c r="F1082">
        <v>4</v>
      </c>
      <c r="G1082" t="s">
        <v>649</v>
      </c>
    </row>
    <row r="1083" spans="1:13" hidden="1" x14ac:dyDescent="0.35">
      <c r="A1083" s="6">
        <v>45804</v>
      </c>
      <c r="B1083" t="s">
        <v>2355</v>
      </c>
      <c r="C1083" t="s">
        <v>392</v>
      </c>
      <c r="D1083" t="s">
        <v>392</v>
      </c>
      <c r="E1083">
        <v>7</v>
      </c>
      <c r="F1083">
        <v>2</v>
      </c>
      <c r="I1083" t="s">
        <v>47</v>
      </c>
    </row>
    <row r="1084" spans="1:13" hidden="1" x14ac:dyDescent="0.35">
      <c r="A1084" s="6">
        <v>45804</v>
      </c>
      <c r="B1084" t="s">
        <v>900</v>
      </c>
      <c r="C1084" t="s">
        <v>55</v>
      </c>
      <c r="D1084" t="s">
        <v>1309</v>
      </c>
      <c r="E1084">
        <v>11</v>
      </c>
      <c r="F1084">
        <v>2</v>
      </c>
      <c r="I1084" t="s">
        <v>47</v>
      </c>
    </row>
    <row r="1085" spans="1:13" hidden="1" x14ac:dyDescent="0.35">
      <c r="A1085" s="6">
        <v>45804</v>
      </c>
      <c r="B1085" t="s">
        <v>850</v>
      </c>
      <c r="C1085" t="s">
        <v>55</v>
      </c>
      <c r="D1085" t="s">
        <v>2167</v>
      </c>
      <c r="E1085">
        <v>21</v>
      </c>
      <c r="F1085">
        <v>2</v>
      </c>
      <c r="I1085" t="s">
        <v>47</v>
      </c>
    </row>
    <row r="1086" spans="1:13" hidden="1" x14ac:dyDescent="0.35">
      <c r="A1086" s="6">
        <v>45804</v>
      </c>
      <c r="B1086" t="s">
        <v>1538</v>
      </c>
      <c r="C1086" t="s">
        <v>74</v>
      </c>
      <c r="D1086">
        <v>10</v>
      </c>
      <c r="E1086">
        <v>27</v>
      </c>
      <c r="F1086">
        <v>3</v>
      </c>
      <c r="I1086" t="s">
        <v>47</v>
      </c>
    </row>
    <row r="1087" spans="1:13" hidden="1" x14ac:dyDescent="0.35">
      <c r="A1087" s="6">
        <v>45804</v>
      </c>
      <c r="B1087" t="s">
        <v>608</v>
      </c>
      <c r="C1087" t="s">
        <v>115</v>
      </c>
      <c r="D1087">
        <v>10</v>
      </c>
      <c r="E1087">
        <v>21</v>
      </c>
      <c r="F1087">
        <v>3</v>
      </c>
      <c r="I1087" t="s">
        <v>47</v>
      </c>
    </row>
    <row r="1088" spans="1:13" hidden="1" x14ac:dyDescent="0.35">
      <c r="A1088" s="6">
        <v>45804</v>
      </c>
      <c r="B1088" t="s">
        <v>2362</v>
      </c>
      <c r="C1088" t="s">
        <v>115</v>
      </c>
      <c r="E1088">
        <v>5</v>
      </c>
      <c r="F1088">
        <v>2</v>
      </c>
      <c r="I1088" t="s">
        <v>47</v>
      </c>
    </row>
    <row r="1089" spans="1:13" hidden="1" x14ac:dyDescent="0.35">
      <c r="A1089" s="6">
        <v>45804</v>
      </c>
      <c r="B1089" t="s">
        <v>883</v>
      </c>
      <c r="C1089" t="s">
        <v>53</v>
      </c>
      <c r="D1089">
        <v>4</v>
      </c>
      <c r="E1089">
        <v>16</v>
      </c>
      <c r="F1089">
        <v>2</v>
      </c>
      <c r="I1089" t="s">
        <v>47</v>
      </c>
      <c r="M1089" t="s">
        <v>47</v>
      </c>
    </row>
    <row r="1090" spans="1:13" hidden="1" x14ac:dyDescent="0.35">
      <c r="A1090" s="6">
        <v>45804</v>
      </c>
      <c r="B1090" t="s">
        <v>2317</v>
      </c>
      <c r="C1090" t="s">
        <v>1493</v>
      </c>
      <c r="D1090" t="s">
        <v>1493</v>
      </c>
      <c r="E1090">
        <v>7</v>
      </c>
      <c r="F1090">
        <v>1</v>
      </c>
      <c r="G1090" t="s">
        <v>2667</v>
      </c>
      <c r="H1090" t="s">
        <v>2667</v>
      </c>
      <c r="I1090" s="26" t="s">
        <v>306</v>
      </c>
      <c r="J1090" t="s">
        <v>2667</v>
      </c>
      <c r="L1090" t="s">
        <v>2667</v>
      </c>
      <c r="M1090" t="s">
        <v>306</v>
      </c>
    </row>
    <row r="1091" spans="1:13" hidden="1" x14ac:dyDescent="0.35">
      <c r="A1091" s="6">
        <v>45805</v>
      </c>
      <c r="B1091" t="s">
        <v>2227</v>
      </c>
      <c r="C1091" t="s">
        <v>1247</v>
      </c>
      <c r="D1091" t="s">
        <v>1247</v>
      </c>
      <c r="E1091">
        <v>5</v>
      </c>
      <c r="F1091">
        <v>3</v>
      </c>
      <c r="G1091" t="s">
        <v>649</v>
      </c>
    </row>
    <row r="1092" spans="1:13" hidden="1" x14ac:dyDescent="0.35">
      <c r="A1092" s="6">
        <v>45805</v>
      </c>
      <c r="B1092" t="s">
        <v>347</v>
      </c>
      <c r="C1092" t="s">
        <v>53</v>
      </c>
      <c r="E1092">
        <v>21</v>
      </c>
      <c r="F1092">
        <v>1</v>
      </c>
      <c r="G1092" t="s">
        <v>98</v>
      </c>
      <c r="L1092" t="s">
        <v>47</v>
      </c>
      <c r="M1092" t="s">
        <v>47</v>
      </c>
    </row>
    <row r="1093" spans="1:13" hidden="1" x14ac:dyDescent="0.35">
      <c r="A1093" s="6">
        <v>45805</v>
      </c>
      <c r="B1093" t="s">
        <v>507</v>
      </c>
      <c r="C1093" t="s">
        <v>59</v>
      </c>
      <c r="D1093">
        <v>3</v>
      </c>
      <c r="E1093">
        <v>23</v>
      </c>
      <c r="F1093">
        <v>1</v>
      </c>
      <c r="G1093" t="s">
        <v>1850</v>
      </c>
      <c r="L1093" t="s">
        <v>47</v>
      </c>
      <c r="M1093" t="s">
        <v>47</v>
      </c>
    </row>
    <row r="1094" spans="1:13" hidden="1" x14ac:dyDescent="0.35">
      <c r="A1094" s="6">
        <v>45805</v>
      </c>
      <c r="B1094" t="s">
        <v>2354</v>
      </c>
      <c r="C1094" t="s">
        <v>115</v>
      </c>
      <c r="D1094">
        <v>9</v>
      </c>
      <c r="E1094">
        <v>8</v>
      </c>
      <c r="F1094">
        <v>3</v>
      </c>
      <c r="I1094" t="s">
        <v>47</v>
      </c>
    </row>
    <row r="1095" spans="1:13" hidden="1" x14ac:dyDescent="0.35">
      <c r="A1095" s="6">
        <v>45805</v>
      </c>
      <c r="B1095" t="s">
        <v>2356</v>
      </c>
      <c r="C1095" t="s">
        <v>59</v>
      </c>
      <c r="D1095" t="s">
        <v>1051</v>
      </c>
      <c r="E1095">
        <v>24</v>
      </c>
      <c r="F1095">
        <v>4</v>
      </c>
      <c r="I1095" t="s">
        <v>47</v>
      </c>
      <c r="J1095" t="s">
        <v>360</v>
      </c>
    </row>
    <row r="1096" spans="1:13" hidden="1" x14ac:dyDescent="0.35">
      <c r="A1096" s="22">
        <v>45805</v>
      </c>
      <c r="B1096" s="23" t="s">
        <v>2859</v>
      </c>
      <c r="C1096" s="23" t="s">
        <v>2670</v>
      </c>
      <c r="D1096" s="24">
        <v>9</v>
      </c>
      <c r="E1096" s="23">
        <v>17</v>
      </c>
      <c r="F1096" s="23">
        <v>2</v>
      </c>
      <c r="G1096" s="23" t="s">
        <v>2667</v>
      </c>
      <c r="H1096" s="23" t="s">
        <v>2667</v>
      </c>
      <c r="I1096" s="26" t="s">
        <v>306</v>
      </c>
      <c r="J1096" s="23" t="s">
        <v>2667</v>
      </c>
      <c r="K1096" s="23"/>
      <c r="L1096" s="23" t="s">
        <v>2667</v>
      </c>
      <c r="M1096" s="23" t="s">
        <v>306</v>
      </c>
    </row>
    <row r="1097" spans="1:13" hidden="1" x14ac:dyDescent="0.35">
      <c r="A1097" s="6">
        <v>45806</v>
      </c>
      <c r="B1097" t="s">
        <v>2750</v>
      </c>
      <c r="C1097" s="23" t="s">
        <v>64</v>
      </c>
      <c r="D1097" t="s">
        <v>585</v>
      </c>
      <c r="E1097">
        <v>4</v>
      </c>
      <c r="F1097">
        <v>3</v>
      </c>
      <c r="G1097" t="s">
        <v>2667</v>
      </c>
      <c r="H1097" t="s">
        <v>2667</v>
      </c>
      <c r="I1097" s="26" t="s">
        <v>306</v>
      </c>
      <c r="J1097" t="s">
        <v>2667</v>
      </c>
      <c r="L1097" t="s">
        <v>2667</v>
      </c>
      <c r="M1097" t="s">
        <v>2667</v>
      </c>
    </row>
    <row r="1098" spans="1:13" hidden="1" x14ac:dyDescent="0.35">
      <c r="A1098" s="6">
        <v>45808</v>
      </c>
      <c r="B1098" t="s">
        <v>2344</v>
      </c>
      <c r="C1098" t="s">
        <v>2141</v>
      </c>
      <c r="D1098" t="s">
        <v>2141</v>
      </c>
      <c r="E1098">
        <v>14</v>
      </c>
      <c r="F1098">
        <v>3</v>
      </c>
      <c r="I1098" t="s">
        <v>47</v>
      </c>
    </row>
    <row r="1099" spans="1:13" hidden="1" x14ac:dyDescent="0.35">
      <c r="A1099" s="22">
        <v>45808</v>
      </c>
      <c r="B1099" s="23" t="s">
        <v>2583</v>
      </c>
      <c r="C1099" s="23" t="s">
        <v>2668</v>
      </c>
      <c r="D1099" s="24">
        <v>4</v>
      </c>
      <c r="E1099" s="23">
        <v>19</v>
      </c>
      <c r="F1099" s="23">
        <v>1</v>
      </c>
      <c r="G1099" s="23" t="s">
        <v>2667</v>
      </c>
      <c r="H1099" s="23" t="s">
        <v>2667</v>
      </c>
      <c r="I1099" s="26" t="s">
        <v>306</v>
      </c>
      <c r="J1099" s="23" t="s">
        <v>2667</v>
      </c>
      <c r="K1099" s="23"/>
      <c r="L1099" s="23" t="s">
        <v>2667</v>
      </c>
      <c r="M1099" s="23" t="s">
        <v>2667</v>
      </c>
    </row>
    <row r="1100" spans="1:13" hidden="1" x14ac:dyDescent="0.35">
      <c r="A1100" s="22">
        <v>45809</v>
      </c>
      <c r="B1100" s="23" t="s">
        <v>3455</v>
      </c>
      <c r="C1100" t="s">
        <v>64</v>
      </c>
      <c r="D1100" t="s">
        <v>585</v>
      </c>
      <c r="E1100" s="23">
        <v>15</v>
      </c>
      <c r="F1100" s="23">
        <v>2</v>
      </c>
      <c r="G1100" s="23" t="s">
        <v>2667</v>
      </c>
      <c r="H1100" s="23" t="s">
        <v>2667</v>
      </c>
      <c r="I1100" s="26" t="s">
        <v>306</v>
      </c>
      <c r="J1100" s="23" t="s">
        <v>2667</v>
      </c>
      <c r="K1100" s="23"/>
      <c r="L1100" s="23" t="s">
        <v>2667</v>
      </c>
      <c r="M1100" s="23" t="s">
        <v>306</v>
      </c>
    </row>
    <row r="1101" spans="1:13" hidden="1" x14ac:dyDescent="0.35">
      <c r="A1101" s="22">
        <v>45809</v>
      </c>
      <c r="B1101" s="23" t="s">
        <v>3260</v>
      </c>
      <c r="C1101" s="23" t="s">
        <v>64</v>
      </c>
      <c r="D1101" t="s">
        <v>585</v>
      </c>
      <c r="E1101" s="23">
        <v>15</v>
      </c>
      <c r="F1101" s="23">
        <v>2</v>
      </c>
      <c r="G1101" s="23" t="s">
        <v>2667</v>
      </c>
      <c r="H1101" s="23" t="s">
        <v>2667</v>
      </c>
      <c r="I1101" s="26" t="s">
        <v>306</v>
      </c>
      <c r="J1101" s="23"/>
      <c r="K1101" s="23"/>
      <c r="L1101" s="23" t="s">
        <v>2667</v>
      </c>
      <c r="M1101" s="23" t="s">
        <v>306</v>
      </c>
    </row>
    <row r="1102" spans="1:13" hidden="1" x14ac:dyDescent="0.35">
      <c r="A1102" s="22">
        <v>45809</v>
      </c>
      <c r="B1102" s="23" t="s">
        <v>1901</v>
      </c>
      <c r="C1102" s="23" t="s">
        <v>2670</v>
      </c>
      <c r="D1102" s="24" t="s">
        <v>2949</v>
      </c>
      <c r="E1102" s="23">
        <v>14</v>
      </c>
      <c r="F1102" s="23">
        <v>8</v>
      </c>
      <c r="G1102" s="23" t="s">
        <v>2667</v>
      </c>
      <c r="H1102" s="23" t="s">
        <v>2667</v>
      </c>
      <c r="I1102" s="26" t="s">
        <v>306</v>
      </c>
      <c r="J1102" s="23" t="s">
        <v>2667</v>
      </c>
      <c r="K1102" s="23"/>
      <c r="L1102" s="23" t="s">
        <v>2667</v>
      </c>
      <c r="M1102" s="23" t="s">
        <v>2667</v>
      </c>
    </row>
    <row r="1103" spans="1:13" hidden="1" x14ac:dyDescent="0.35">
      <c r="A1103" s="6">
        <v>45809</v>
      </c>
      <c r="B1103" t="s">
        <v>2689</v>
      </c>
      <c r="C1103" t="s">
        <v>2673</v>
      </c>
      <c r="D1103" s="20">
        <v>3</v>
      </c>
      <c r="E1103">
        <v>6</v>
      </c>
      <c r="F1103">
        <v>2</v>
      </c>
      <c r="G1103" t="s">
        <v>2667</v>
      </c>
      <c r="H1103" t="s">
        <v>2667</v>
      </c>
      <c r="I1103" s="26" t="s">
        <v>306</v>
      </c>
      <c r="L1103" t="s">
        <v>2667</v>
      </c>
      <c r="M1103" t="s">
        <v>2667</v>
      </c>
    </row>
    <row r="1104" spans="1:13" hidden="1" x14ac:dyDescent="0.35">
      <c r="A1104" s="6">
        <v>45810</v>
      </c>
      <c r="B1104" t="s">
        <v>347</v>
      </c>
      <c r="C1104" t="s">
        <v>53</v>
      </c>
      <c r="D1104">
        <v>5</v>
      </c>
      <c r="E1104">
        <v>22</v>
      </c>
      <c r="F1104">
        <v>2</v>
      </c>
      <c r="G1104" t="s">
        <v>36</v>
      </c>
      <c r="L1104" t="s">
        <v>47</v>
      </c>
      <c r="M1104" t="s">
        <v>47</v>
      </c>
    </row>
    <row r="1105" spans="1:13" hidden="1" x14ac:dyDescent="0.35">
      <c r="A1105" s="6">
        <v>45810</v>
      </c>
      <c r="B1105" t="s">
        <v>2343</v>
      </c>
      <c r="C1105" t="s">
        <v>64</v>
      </c>
      <c r="D1105" t="s">
        <v>585</v>
      </c>
      <c r="E1105">
        <v>7</v>
      </c>
      <c r="F1105">
        <v>2</v>
      </c>
      <c r="G1105" t="s">
        <v>189</v>
      </c>
      <c r="L1105" t="s">
        <v>47</v>
      </c>
      <c r="M1105" t="s">
        <v>47</v>
      </c>
    </row>
    <row r="1106" spans="1:13" hidden="1" x14ac:dyDescent="0.35">
      <c r="A1106" s="6">
        <v>45810</v>
      </c>
      <c r="B1106" t="s">
        <v>2345</v>
      </c>
      <c r="C1106" t="s">
        <v>392</v>
      </c>
      <c r="D1106" t="s">
        <v>392</v>
      </c>
      <c r="E1106">
        <v>15</v>
      </c>
      <c r="F1106">
        <v>2</v>
      </c>
      <c r="I1106" t="s">
        <v>47</v>
      </c>
      <c r="M1106" t="s">
        <v>47</v>
      </c>
    </row>
    <row r="1107" spans="1:13" hidden="1" x14ac:dyDescent="0.35">
      <c r="A1107" s="6">
        <v>45810</v>
      </c>
      <c r="B1107" t="s">
        <v>2351</v>
      </c>
      <c r="C1107" t="s">
        <v>2137</v>
      </c>
      <c r="D1107" t="s">
        <v>2171</v>
      </c>
      <c r="E1107">
        <v>5</v>
      </c>
      <c r="F1107">
        <v>7</v>
      </c>
      <c r="I1107" t="s">
        <v>47</v>
      </c>
    </row>
    <row r="1108" spans="1:13" hidden="1" x14ac:dyDescent="0.35">
      <c r="A1108" s="6">
        <v>45810</v>
      </c>
      <c r="B1108" t="s">
        <v>2343</v>
      </c>
      <c r="C1108" t="s">
        <v>64</v>
      </c>
      <c r="D1108" t="s">
        <v>585</v>
      </c>
      <c r="E1108">
        <v>7</v>
      </c>
      <c r="F1108">
        <v>2</v>
      </c>
      <c r="I1108" t="s">
        <v>47</v>
      </c>
      <c r="M1108" t="s">
        <v>47</v>
      </c>
    </row>
    <row r="1109" spans="1:13" hidden="1" x14ac:dyDescent="0.35">
      <c r="A1109" s="6">
        <v>45810</v>
      </c>
      <c r="B1109" t="s">
        <v>487</v>
      </c>
      <c r="C1109" t="s">
        <v>59</v>
      </c>
      <c r="D1109">
        <v>3</v>
      </c>
      <c r="E1109">
        <v>20</v>
      </c>
      <c r="F1109">
        <v>2</v>
      </c>
      <c r="I1109" t="s">
        <v>47</v>
      </c>
    </row>
    <row r="1110" spans="1:13" hidden="1" x14ac:dyDescent="0.35">
      <c r="A1110" s="6">
        <v>45810</v>
      </c>
      <c r="B1110" t="s">
        <v>487</v>
      </c>
      <c r="C1110" t="s">
        <v>59</v>
      </c>
      <c r="D1110">
        <v>3</v>
      </c>
      <c r="E1110">
        <v>20</v>
      </c>
      <c r="F1110">
        <v>2</v>
      </c>
      <c r="I1110" t="s">
        <v>47</v>
      </c>
    </row>
    <row r="1111" spans="1:13" hidden="1" x14ac:dyDescent="0.35">
      <c r="A1111" s="6">
        <v>45810</v>
      </c>
      <c r="B1111" t="s">
        <v>1519</v>
      </c>
      <c r="C1111" t="s">
        <v>53</v>
      </c>
      <c r="D1111">
        <v>5</v>
      </c>
      <c r="E1111">
        <v>19</v>
      </c>
      <c r="F1111">
        <v>2</v>
      </c>
      <c r="I1111" t="s">
        <v>47</v>
      </c>
      <c r="J1111" t="s">
        <v>705</v>
      </c>
    </row>
    <row r="1112" spans="1:13" hidden="1" x14ac:dyDescent="0.35">
      <c r="A1112" s="6">
        <v>45810</v>
      </c>
      <c r="B1112" t="s">
        <v>2875</v>
      </c>
      <c r="C1112" t="s">
        <v>3414</v>
      </c>
      <c r="D1112" t="s">
        <v>1278</v>
      </c>
      <c r="E1112">
        <v>11</v>
      </c>
      <c r="F1112">
        <v>1</v>
      </c>
      <c r="G1112" t="s">
        <v>2667</v>
      </c>
      <c r="H1112" t="s">
        <v>2667</v>
      </c>
      <c r="I1112" s="26" t="s">
        <v>306</v>
      </c>
      <c r="J1112" t="s">
        <v>2667</v>
      </c>
      <c r="L1112" t="s">
        <v>2667</v>
      </c>
      <c r="M1112" t="s">
        <v>306</v>
      </c>
    </row>
    <row r="1113" spans="1:13" hidden="1" x14ac:dyDescent="0.35">
      <c r="A1113" s="22">
        <v>45810</v>
      </c>
      <c r="B1113" s="23" t="s">
        <v>1145</v>
      </c>
      <c r="C1113" s="23" t="s">
        <v>64</v>
      </c>
      <c r="D1113" t="s">
        <v>585</v>
      </c>
      <c r="E1113" s="23"/>
      <c r="F1113" s="23">
        <v>4</v>
      </c>
      <c r="G1113" s="23" t="s">
        <v>2667</v>
      </c>
      <c r="H1113" s="23" t="s">
        <v>2667</v>
      </c>
      <c r="I1113" s="26" t="s">
        <v>306</v>
      </c>
      <c r="J1113" s="23"/>
      <c r="K1113" s="23"/>
      <c r="L1113" s="23" t="s">
        <v>2667</v>
      </c>
      <c r="M1113" s="23" t="s">
        <v>2667</v>
      </c>
    </row>
    <row r="1114" spans="1:13" hidden="1" x14ac:dyDescent="0.35">
      <c r="A1114" s="6">
        <v>45811</v>
      </c>
      <c r="B1114" t="s">
        <v>2228</v>
      </c>
      <c r="C1114" t="s">
        <v>1247</v>
      </c>
      <c r="D1114" t="s">
        <v>1247</v>
      </c>
      <c r="E1114">
        <v>20</v>
      </c>
      <c r="F1114">
        <v>4</v>
      </c>
      <c r="G1114" t="s">
        <v>146</v>
      </c>
    </row>
    <row r="1115" spans="1:13" hidden="1" x14ac:dyDescent="0.35">
      <c r="A1115" s="6">
        <v>45811</v>
      </c>
      <c r="B1115" t="s">
        <v>2357</v>
      </c>
      <c r="C1115" t="s">
        <v>59</v>
      </c>
      <c r="D1115">
        <v>1</v>
      </c>
      <c r="E1115">
        <v>15</v>
      </c>
      <c r="F1115">
        <v>2</v>
      </c>
      <c r="I1115" t="s">
        <v>47</v>
      </c>
      <c r="J1115" t="s">
        <v>360</v>
      </c>
    </row>
    <row r="1116" spans="1:13" hidden="1" x14ac:dyDescent="0.35">
      <c r="A1116" s="6">
        <v>45811</v>
      </c>
      <c r="B1116" t="s">
        <v>454</v>
      </c>
      <c r="C1116" t="s">
        <v>53</v>
      </c>
      <c r="D1116">
        <v>6</v>
      </c>
      <c r="E1116">
        <v>23</v>
      </c>
      <c r="F1116">
        <v>2</v>
      </c>
      <c r="I1116" t="s">
        <v>47</v>
      </c>
      <c r="J1116" t="s">
        <v>705</v>
      </c>
    </row>
    <row r="1117" spans="1:13" hidden="1" x14ac:dyDescent="0.35">
      <c r="A1117" s="6">
        <v>45811</v>
      </c>
      <c r="B1117" t="s">
        <v>883</v>
      </c>
      <c r="C1117" t="s">
        <v>59</v>
      </c>
      <c r="D1117" t="s">
        <v>387</v>
      </c>
      <c r="E1117">
        <v>10</v>
      </c>
      <c r="F1117">
        <v>4</v>
      </c>
      <c r="I1117" t="s">
        <v>47</v>
      </c>
      <c r="M1117" t="s">
        <v>47</v>
      </c>
    </row>
    <row r="1118" spans="1:13" hidden="1" x14ac:dyDescent="0.35">
      <c r="A1118" s="6">
        <v>45811</v>
      </c>
      <c r="B1118" t="s">
        <v>2358</v>
      </c>
      <c r="C1118" t="s">
        <v>115</v>
      </c>
      <c r="D1118" t="s">
        <v>216</v>
      </c>
      <c r="E1118">
        <v>30</v>
      </c>
      <c r="F1118">
        <v>7</v>
      </c>
      <c r="I1118" t="s">
        <v>47</v>
      </c>
      <c r="J1118" t="s">
        <v>2359</v>
      </c>
    </row>
    <row r="1119" spans="1:13" hidden="1" x14ac:dyDescent="0.35">
      <c r="A1119" s="6">
        <v>45811</v>
      </c>
      <c r="B1119" t="s">
        <v>2360</v>
      </c>
      <c r="C1119" t="s">
        <v>115</v>
      </c>
      <c r="D1119">
        <v>10</v>
      </c>
      <c r="E1119">
        <v>22</v>
      </c>
      <c r="F1119">
        <v>3</v>
      </c>
      <c r="I1119" t="s">
        <v>47</v>
      </c>
    </row>
    <row r="1120" spans="1:13" hidden="1" x14ac:dyDescent="0.35">
      <c r="A1120" s="6">
        <v>45811</v>
      </c>
      <c r="B1120" t="s">
        <v>2360</v>
      </c>
      <c r="C1120" t="s">
        <v>115</v>
      </c>
      <c r="D1120">
        <v>10</v>
      </c>
      <c r="E1120">
        <v>22</v>
      </c>
      <c r="F1120">
        <v>3</v>
      </c>
      <c r="I1120" t="s">
        <v>47</v>
      </c>
    </row>
    <row r="1121" spans="1:13" hidden="1" x14ac:dyDescent="0.35">
      <c r="A1121" s="6">
        <v>45811</v>
      </c>
      <c r="B1121" t="s">
        <v>2361</v>
      </c>
      <c r="C1121" t="s">
        <v>2141</v>
      </c>
      <c r="D1121">
        <v>6</v>
      </c>
      <c r="E1121">
        <v>20</v>
      </c>
      <c r="F1121">
        <v>3</v>
      </c>
      <c r="I1121" t="s">
        <v>47</v>
      </c>
    </row>
    <row r="1122" spans="1:13" hidden="1" x14ac:dyDescent="0.35">
      <c r="A1122" s="22">
        <v>45811</v>
      </c>
      <c r="B1122" s="23" t="s">
        <v>138</v>
      </c>
      <c r="C1122" s="23" t="s">
        <v>2668</v>
      </c>
      <c r="D1122" s="24">
        <v>6</v>
      </c>
      <c r="E1122" s="23">
        <v>21</v>
      </c>
      <c r="F1122" s="23">
        <v>1</v>
      </c>
      <c r="G1122" s="23" t="s">
        <v>2667</v>
      </c>
      <c r="H1122" s="23" t="s">
        <v>2667</v>
      </c>
      <c r="I1122" s="26" t="s">
        <v>306</v>
      </c>
      <c r="J1122" s="23" t="s">
        <v>1854</v>
      </c>
      <c r="K1122" s="23"/>
      <c r="L1122" s="23" t="s">
        <v>2667</v>
      </c>
      <c r="M1122" s="23" t="s">
        <v>306</v>
      </c>
    </row>
    <row r="1123" spans="1:13" hidden="1" x14ac:dyDescent="0.35">
      <c r="A1123" s="6">
        <v>45811</v>
      </c>
      <c r="B1123" t="s">
        <v>3103</v>
      </c>
      <c r="C1123" t="s">
        <v>1493</v>
      </c>
      <c r="D1123" t="s">
        <v>1493</v>
      </c>
      <c r="E1123">
        <v>7</v>
      </c>
      <c r="F1123">
        <v>1</v>
      </c>
      <c r="G1123" t="s">
        <v>2667</v>
      </c>
      <c r="H1123" t="s">
        <v>2667</v>
      </c>
      <c r="I1123" s="26" t="s">
        <v>306</v>
      </c>
      <c r="J1123" t="s">
        <v>2667</v>
      </c>
      <c r="L1123" t="s">
        <v>2667</v>
      </c>
      <c r="M1123" t="s">
        <v>2667</v>
      </c>
    </row>
    <row r="1124" spans="1:13" hidden="1" x14ac:dyDescent="0.35">
      <c r="A1124" s="6">
        <v>45812</v>
      </c>
      <c r="B1124" t="s">
        <v>191</v>
      </c>
      <c r="C1124" t="s">
        <v>53</v>
      </c>
      <c r="D1124">
        <v>4</v>
      </c>
      <c r="E1124">
        <v>24</v>
      </c>
      <c r="F1124">
        <v>2</v>
      </c>
      <c r="G1124" t="s">
        <v>36</v>
      </c>
      <c r="L1124" t="s">
        <v>47</v>
      </c>
      <c r="M1124" t="s">
        <v>47</v>
      </c>
    </row>
    <row r="1125" spans="1:13" hidden="1" x14ac:dyDescent="0.35">
      <c r="A1125" s="6">
        <v>45812</v>
      </c>
      <c r="B1125" t="s">
        <v>2229</v>
      </c>
      <c r="C1125" t="s">
        <v>59</v>
      </c>
      <c r="D1125">
        <v>3</v>
      </c>
      <c r="E1125">
        <v>23</v>
      </c>
      <c r="F1125">
        <v>2</v>
      </c>
      <c r="G1125" t="s">
        <v>1400</v>
      </c>
      <c r="L1125" t="s">
        <v>47</v>
      </c>
      <c r="M1125" t="s">
        <v>47</v>
      </c>
    </row>
    <row r="1126" spans="1:13" hidden="1" x14ac:dyDescent="0.35">
      <c r="A1126" s="6">
        <v>45812</v>
      </c>
      <c r="B1126" t="s">
        <v>2340</v>
      </c>
      <c r="C1126" t="s">
        <v>59</v>
      </c>
      <c r="D1126" t="s">
        <v>406</v>
      </c>
      <c r="E1126">
        <v>26</v>
      </c>
      <c r="F1126">
        <v>5</v>
      </c>
      <c r="I1126" t="s">
        <v>47</v>
      </c>
    </row>
    <row r="1127" spans="1:13" hidden="1" x14ac:dyDescent="0.35">
      <c r="A1127" s="6">
        <v>45812</v>
      </c>
      <c r="B1127" t="s">
        <v>2347</v>
      </c>
      <c r="C1127" t="s">
        <v>1247</v>
      </c>
      <c r="D1127" t="s">
        <v>1247</v>
      </c>
      <c r="E1127">
        <v>7</v>
      </c>
      <c r="F1127">
        <v>2</v>
      </c>
      <c r="I1127" t="s">
        <v>47</v>
      </c>
    </row>
    <row r="1128" spans="1:13" hidden="1" x14ac:dyDescent="0.35">
      <c r="A1128" s="6">
        <v>45812</v>
      </c>
      <c r="B1128" t="s">
        <v>2348</v>
      </c>
      <c r="C1128" t="s">
        <v>1247</v>
      </c>
      <c r="D1128" t="s">
        <v>1247</v>
      </c>
      <c r="E1128">
        <v>7</v>
      </c>
      <c r="F1128">
        <v>3</v>
      </c>
      <c r="I1128" t="s">
        <v>47</v>
      </c>
    </row>
    <row r="1129" spans="1:13" hidden="1" x14ac:dyDescent="0.35">
      <c r="A1129" s="6">
        <v>45812</v>
      </c>
      <c r="B1129" t="s">
        <v>2349</v>
      </c>
      <c r="C1129" t="s">
        <v>53</v>
      </c>
      <c r="D1129">
        <v>6</v>
      </c>
      <c r="E1129">
        <v>5</v>
      </c>
      <c r="F1129">
        <v>5</v>
      </c>
      <c r="I1129" t="s">
        <v>47</v>
      </c>
    </row>
    <row r="1130" spans="1:13" hidden="1" x14ac:dyDescent="0.35">
      <c r="A1130" s="6">
        <v>45812</v>
      </c>
      <c r="B1130" t="s">
        <v>2350</v>
      </c>
      <c r="C1130" t="s">
        <v>53</v>
      </c>
      <c r="E1130">
        <v>7</v>
      </c>
      <c r="F1130">
        <v>3</v>
      </c>
      <c r="I1130" t="s">
        <v>47</v>
      </c>
    </row>
    <row r="1131" spans="1:13" hidden="1" x14ac:dyDescent="0.35">
      <c r="A1131" s="6">
        <v>45812</v>
      </c>
      <c r="B1131" t="s">
        <v>2352</v>
      </c>
      <c r="C1131" t="s">
        <v>64</v>
      </c>
      <c r="D1131" t="s">
        <v>585</v>
      </c>
      <c r="E1131">
        <v>13</v>
      </c>
      <c r="F1131">
        <v>3</v>
      </c>
      <c r="I1131" t="s">
        <v>47</v>
      </c>
    </row>
    <row r="1132" spans="1:13" hidden="1" x14ac:dyDescent="0.35">
      <c r="A1132" s="6">
        <v>45812</v>
      </c>
      <c r="B1132" t="s">
        <v>1241</v>
      </c>
      <c r="C1132" t="s">
        <v>55</v>
      </c>
      <c r="D1132" t="s">
        <v>978</v>
      </c>
      <c r="E1132">
        <v>6</v>
      </c>
      <c r="F1132">
        <v>1</v>
      </c>
      <c r="I1132" t="s">
        <v>47</v>
      </c>
      <c r="M1132" t="s">
        <v>47</v>
      </c>
    </row>
    <row r="1133" spans="1:13" hidden="1" x14ac:dyDescent="0.35">
      <c r="A1133" s="6">
        <v>45812</v>
      </c>
      <c r="B1133" t="s">
        <v>2353</v>
      </c>
      <c r="C1133" t="s">
        <v>53</v>
      </c>
      <c r="D1133" t="s">
        <v>249</v>
      </c>
      <c r="E1133">
        <v>20</v>
      </c>
      <c r="F1133">
        <v>2</v>
      </c>
      <c r="I1133" t="s">
        <v>47</v>
      </c>
    </row>
    <row r="1134" spans="1:13" hidden="1" x14ac:dyDescent="0.35">
      <c r="A1134" s="6">
        <v>45812</v>
      </c>
      <c r="B1134" t="s">
        <v>2353</v>
      </c>
      <c r="C1134" t="s">
        <v>53</v>
      </c>
      <c r="D1134" t="s">
        <v>249</v>
      </c>
      <c r="E1134">
        <v>20</v>
      </c>
      <c r="F1134">
        <v>2</v>
      </c>
      <c r="I1134" t="s">
        <v>47</v>
      </c>
    </row>
    <row r="1135" spans="1:13" hidden="1" x14ac:dyDescent="0.35">
      <c r="A1135" s="6">
        <v>45812</v>
      </c>
      <c r="B1135" t="s">
        <v>2353</v>
      </c>
      <c r="C1135" t="s">
        <v>53</v>
      </c>
      <c r="D1135" t="s">
        <v>249</v>
      </c>
      <c r="E1135">
        <v>20</v>
      </c>
      <c r="F1135">
        <v>2</v>
      </c>
      <c r="I1135" t="s">
        <v>47</v>
      </c>
    </row>
    <row r="1136" spans="1:13" hidden="1" x14ac:dyDescent="0.35">
      <c r="A1136" s="6">
        <v>45812</v>
      </c>
      <c r="B1136" t="s">
        <v>2353</v>
      </c>
      <c r="C1136" t="s">
        <v>53</v>
      </c>
      <c r="D1136" t="s">
        <v>249</v>
      </c>
      <c r="E1136">
        <v>20</v>
      </c>
      <c r="F1136">
        <v>2</v>
      </c>
      <c r="I1136" t="s">
        <v>47</v>
      </c>
    </row>
    <row r="1137" spans="1:13" hidden="1" x14ac:dyDescent="0.35">
      <c r="A1137" s="6">
        <v>45812</v>
      </c>
      <c r="B1137" t="s">
        <v>2150</v>
      </c>
      <c r="C1137" t="s">
        <v>55</v>
      </c>
      <c r="D1137" t="s">
        <v>62</v>
      </c>
      <c r="E1137">
        <v>31</v>
      </c>
      <c r="F1137">
        <v>2</v>
      </c>
      <c r="I1137" t="s">
        <v>47</v>
      </c>
      <c r="M1137" t="s">
        <v>47</v>
      </c>
    </row>
    <row r="1138" spans="1:13" hidden="1" x14ac:dyDescent="0.35">
      <c r="A1138" s="6">
        <v>45812</v>
      </c>
      <c r="B1138" t="s">
        <v>927</v>
      </c>
      <c r="C1138" t="s">
        <v>64</v>
      </c>
      <c r="D1138" t="s">
        <v>585</v>
      </c>
      <c r="E1138">
        <v>4</v>
      </c>
      <c r="F1138">
        <v>1</v>
      </c>
      <c r="I1138" t="s">
        <v>47</v>
      </c>
      <c r="M1138" t="s">
        <v>47</v>
      </c>
    </row>
    <row r="1139" spans="1:13" hidden="1" x14ac:dyDescent="0.35">
      <c r="A1139" s="22">
        <v>45812</v>
      </c>
      <c r="B1139" s="23" t="s">
        <v>2796</v>
      </c>
      <c r="C1139" s="23" t="s">
        <v>2670</v>
      </c>
      <c r="D1139" s="24">
        <v>7</v>
      </c>
      <c r="E1139" s="23">
        <v>15</v>
      </c>
      <c r="F1139" s="23">
        <v>2</v>
      </c>
      <c r="G1139" s="23" t="s">
        <v>2667</v>
      </c>
      <c r="H1139" s="23" t="s">
        <v>2667</v>
      </c>
      <c r="I1139" s="26" t="s">
        <v>306</v>
      </c>
      <c r="J1139" s="23" t="s">
        <v>2667</v>
      </c>
      <c r="K1139" s="23"/>
      <c r="L1139" s="23" t="s">
        <v>2667</v>
      </c>
      <c r="M1139" s="23" t="s">
        <v>2667</v>
      </c>
    </row>
    <row r="1140" spans="1:13" hidden="1" x14ac:dyDescent="0.35">
      <c r="A1140" s="6">
        <v>45813</v>
      </c>
      <c r="B1140" t="s">
        <v>71</v>
      </c>
      <c r="C1140" t="s">
        <v>55</v>
      </c>
      <c r="D1140" t="s">
        <v>62</v>
      </c>
      <c r="E1140">
        <v>7</v>
      </c>
      <c r="F1140">
        <v>1</v>
      </c>
      <c r="I1140" t="s">
        <v>47</v>
      </c>
    </row>
    <row r="1141" spans="1:13" hidden="1" x14ac:dyDescent="0.35">
      <c r="A1141" s="6">
        <v>45813</v>
      </c>
      <c r="B1141" t="s">
        <v>2346</v>
      </c>
      <c r="C1141" t="s">
        <v>2141</v>
      </c>
      <c r="D1141" t="s">
        <v>2141</v>
      </c>
      <c r="E1141">
        <v>26</v>
      </c>
      <c r="F1141">
        <v>4</v>
      </c>
      <c r="I1141" t="s">
        <v>47</v>
      </c>
    </row>
    <row r="1142" spans="1:13" hidden="1" x14ac:dyDescent="0.35">
      <c r="A1142" s="22">
        <v>45813</v>
      </c>
      <c r="B1142" s="23" t="s">
        <v>2940</v>
      </c>
      <c r="C1142" s="23" t="s">
        <v>2670</v>
      </c>
      <c r="D1142" s="24">
        <v>8</v>
      </c>
      <c r="E1142" s="23">
        <f>73/3</f>
        <v>24.333333333333332</v>
      </c>
      <c r="F1142" s="23">
        <f>7/3</f>
        <v>2.3333333333333335</v>
      </c>
      <c r="G1142" s="23" t="s">
        <v>2667</v>
      </c>
      <c r="H1142" s="23" t="s">
        <v>2667</v>
      </c>
      <c r="I1142" s="26" t="s">
        <v>306</v>
      </c>
      <c r="J1142" s="23" t="s">
        <v>2667</v>
      </c>
      <c r="K1142" s="23"/>
      <c r="L1142" s="23" t="s">
        <v>2667</v>
      </c>
      <c r="M1142" s="23" t="s">
        <v>2667</v>
      </c>
    </row>
    <row r="1143" spans="1:13" hidden="1" x14ac:dyDescent="0.35">
      <c r="A1143" s="22">
        <v>45813</v>
      </c>
      <c r="B1143" s="23" t="s">
        <v>2940</v>
      </c>
      <c r="C1143" s="23" t="s">
        <v>2670</v>
      </c>
      <c r="D1143" s="24">
        <v>8</v>
      </c>
      <c r="E1143" s="23">
        <f>73/3</f>
        <v>24.333333333333332</v>
      </c>
      <c r="F1143" s="23">
        <f>7/3</f>
        <v>2.3333333333333335</v>
      </c>
      <c r="G1143" s="23" t="s">
        <v>2667</v>
      </c>
      <c r="H1143" s="23" t="s">
        <v>2667</v>
      </c>
      <c r="I1143" s="26" t="s">
        <v>306</v>
      </c>
      <c r="J1143" s="23" t="s">
        <v>2667</v>
      </c>
      <c r="K1143" s="23"/>
      <c r="L1143" s="23"/>
      <c r="M1143" s="23"/>
    </row>
    <row r="1144" spans="1:13" hidden="1" x14ac:dyDescent="0.35">
      <c r="A1144" s="22">
        <v>45813</v>
      </c>
      <c r="B1144" s="23" t="s">
        <v>2940</v>
      </c>
      <c r="C1144" s="23" t="s">
        <v>2670</v>
      </c>
      <c r="D1144" s="24">
        <v>8</v>
      </c>
      <c r="E1144" s="23">
        <f>73/3</f>
        <v>24.333333333333332</v>
      </c>
      <c r="F1144" s="23">
        <f>7/3</f>
        <v>2.3333333333333335</v>
      </c>
      <c r="G1144" s="23" t="s">
        <v>2667</v>
      </c>
      <c r="H1144" s="23" t="s">
        <v>2667</v>
      </c>
      <c r="I1144" s="26" t="s">
        <v>306</v>
      </c>
      <c r="J1144" s="23" t="s">
        <v>2667</v>
      </c>
      <c r="K1144" s="23"/>
      <c r="L1144" s="23"/>
      <c r="M1144" s="23"/>
    </row>
    <row r="1145" spans="1:13" hidden="1" x14ac:dyDescent="0.35">
      <c r="A1145" s="22">
        <v>45813</v>
      </c>
      <c r="B1145" s="23" t="s">
        <v>2906</v>
      </c>
      <c r="C1145" s="23" t="s">
        <v>2670</v>
      </c>
      <c r="D1145" s="24">
        <v>9</v>
      </c>
      <c r="E1145" s="23">
        <v>24</v>
      </c>
      <c r="F1145" s="23">
        <v>2</v>
      </c>
      <c r="G1145" s="23" t="s">
        <v>2667</v>
      </c>
      <c r="H1145" s="23" t="s">
        <v>2667</v>
      </c>
      <c r="I1145" s="26" t="s">
        <v>306</v>
      </c>
      <c r="J1145" s="23" t="s">
        <v>2667</v>
      </c>
      <c r="K1145" s="23"/>
      <c r="L1145" s="23" t="s">
        <v>2667</v>
      </c>
      <c r="M1145" s="23" t="s">
        <v>2667</v>
      </c>
    </row>
    <row r="1146" spans="1:13" hidden="1" x14ac:dyDescent="0.35">
      <c r="A1146" s="22">
        <v>45813</v>
      </c>
      <c r="B1146" s="23" t="s">
        <v>2975</v>
      </c>
      <c r="C1146" s="23" t="s">
        <v>2668</v>
      </c>
      <c r="D1146" s="24" t="s">
        <v>2976</v>
      </c>
      <c r="E1146" s="23">
        <v>23</v>
      </c>
      <c r="F1146" s="23">
        <v>2</v>
      </c>
      <c r="G1146" s="23" t="s">
        <v>2667</v>
      </c>
      <c r="H1146" s="23" t="s">
        <v>2667</v>
      </c>
      <c r="I1146" s="26" t="s">
        <v>306</v>
      </c>
      <c r="J1146" s="23" t="s">
        <v>2667</v>
      </c>
      <c r="K1146" s="23"/>
      <c r="L1146" s="23" t="s">
        <v>2667</v>
      </c>
      <c r="M1146" s="23" t="s">
        <v>306</v>
      </c>
    </row>
    <row r="1147" spans="1:13" hidden="1" x14ac:dyDescent="0.35">
      <c r="A1147" s="22">
        <v>45813</v>
      </c>
      <c r="B1147" s="23" t="s">
        <v>1468</v>
      </c>
      <c r="C1147" s="23" t="s">
        <v>2670</v>
      </c>
      <c r="D1147" s="24">
        <v>7</v>
      </c>
      <c r="E1147" s="23">
        <v>21</v>
      </c>
      <c r="F1147" s="23">
        <v>2</v>
      </c>
      <c r="G1147" s="23" t="s">
        <v>2667</v>
      </c>
      <c r="H1147" s="23" t="s">
        <v>2667</v>
      </c>
      <c r="I1147" s="26" t="s">
        <v>306</v>
      </c>
      <c r="J1147" s="23" t="s">
        <v>3398</v>
      </c>
      <c r="K1147" s="23"/>
      <c r="L1147" s="23" t="s">
        <v>2667</v>
      </c>
      <c r="M1147" s="23" t="s">
        <v>306</v>
      </c>
    </row>
    <row r="1148" spans="1:13" hidden="1" x14ac:dyDescent="0.35">
      <c r="A1148" s="6">
        <v>45814</v>
      </c>
      <c r="B1148" t="s">
        <v>2229</v>
      </c>
      <c r="C1148" t="s">
        <v>59</v>
      </c>
      <c r="D1148">
        <v>1</v>
      </c>
      <c r="E1148">
        <v>22</v>
      </c>
      <c r="F1148">
        <v>2</v>
      </c>
      <c r="G1148" t="s">
        <v>1400</v>
      </c>
      <c r="L1148" t="s">
        <v>47</v>
      </c>
      <c r="M1148" t="s">
        <v>47</v>
      </c>
    </row>
    <row r="1149" spans="1:13" hidden="1" x14ac:dyDescent="0.35">
      <c r="A1149" s="6">
        <v>45814</v>
      </c>
      <c r="B1149" t="s">
        <v>2229</v>
      </c>
      <c r="C1149" t="s">
        <v>59</v>
      </c>
      <c r="D1149">
        <v>1</v>
      </c>
      <c r="E1149">
        <v>22</v>
      </c>
      <c r="F1149">
        <v>2</v>
      </c>
      <c r="G1149" t="s">
        <v>1400</v>
      </c>
      <c r="L1149" t="s">
        <v>47</v>
      </c>
      <c r="M1149" t="s">
        <v>47</v>
      </c>
    </row>
    <row r="1150" spans="1:13" hidden="1" x14ac:dyDescent="0.35">
      <c r="A1150" s="6">
        <v>45814</v>
      </c>
      <c r="B1150" t="s">
        <v>2340</v>
      </c>
      <c r="C1150" t="s">
        <v>59</v>
      </c>
      <c r="D1150" t="s">
        <v>387</v>
      </c>
      <c r="E1150">
        <v>15</v>
      </c>
      <c r="F1150">
        <v>3</v>
      </c>
      <c r="G1150" t="s">
        <v>1850</v>
      </c>
    </row>
    <row r="1151" spans="1:13" hidden="1" x14ac:dyDescent="0.35">
      <c r="A1151" s="6">
        <v>45814</v>
      </c>
      <c r="B1151" t="s">
        <v>2340</v>
      </c>
      <c r="C1151" t="s">
        <v>59</v>
      </c>
      <c r="D1151" t="s">
        <v>813</v>
      </c>
      <c r="E1151">
        <v>15</v>
      </c>
      <c r="F1151">
        <v>3</v>
      </c>
      <c r="G1151" t="s">
        <v>40</v>
      </c>
    </row>
    <row r="1152" spans="1:13" hidden="1" x14ac:dyDescent="0.35">
      <c r="A1152" s="6">
        <v>45814</v>
      </c>
      <c r="B1152" t="s">
        <v>507</v>
      </c>
      <c r="C1152" t="s">
        <v>59</v>
      </c>
      <c r="D1152">
        <v>3</v>
      </c>
      <c r="E1152">
        <v>23</v>
      </c>
      <c r="F1152">
        <v>2</v>
      </c>
      <c r="G1152" t="s">
        <v>1400</v>
      </c>
      <c r="L1152" t="s">
        <v>47</v>
      </c>
      <c r="M1152" t="s">
        <v>47</v>
      </c>
    </row>
    <row r="1153" spans="1:13" hidden="1" x14ac:dyDescent="0.35">
      <c r="A1153" s="6">
        <v>45814</v>
      </c>
      <c r="B1153" t="s">
        <v>2340</v>
      </c>
      <c r="C1153" t="s">
        <v>115</v>
      </c>
      <c r="D1153" t="s">
        <v>2046</v>
      </c>
      <c r="E1153">
        <v>19</v>
      </c>
      <c r="F1153">
        <v>2</v>
      </c>
      <c r="I1153" t="s">
        <v>47</v>
      </c>
    </row>
    <row r="1154" spans="1:13" hidden="1" x14ac:dyDescent="0.35">
      <c r="A1154" s="6">
        <v>45814</v>
      </c>
      <c r="B1154" t="s">
        <v>2340</v>
      </c>
      <c r="C1154" t="s">
        <v>115</v>
      </c>
      <c r="D1154" t="s">
        <v>2046</v>
      </c>
      <c r="E1154">
        <v>19</v>
      </c>
      <c r="F1154">
        <v>2</v>
      </c>
      <c r="I1154" t="s">
        <v>47</v>
      </c>
    </row>
    <row r="1155" spans="1:13" hidden="1" x14ac:dyDescent="0.35">
      <c r="A1155" s="6">
        <v>45814</v>
      </c>
      <c r="B1155" t="s">
        <v>2897</v>
      </c>
      <c r="C1155" t="s">
        <v>2673</v>
      </c>
      <c r="D1155" s="20">
        <v>0</v>
      </c>
      <c r="E1155">
        <v>12</v>
      </c>
      <c r="F1155">
        <v>3</v>
      </c>
      <c r="G1155" t="s">
        <v>2667</v>
      </c>
      <c r="H1155" t="s">
        <v>2667</v>
      </c>
      <c r="I1155" s="26" t="s">
        <v>306</v>
      </c>
      <c r="J1155" t="s">
        <v>2667</v>
      </c>
      <c r="L1155" t="s">
        <v>2667</v>
      </c>
      <c r="M1155" t="s">
        <v>2667</v>
      </c>
    </row>
    <row r="1156" spans="1:13" hidden="1" x14ac:dyDescent="0.35">
      <c r="A1156" s="6">
        <v>45814</v>
      </c>
      <c r="B1156" t="s">
        <v>2667</v>
      </c>
      <c r="C1156" t="s">
        <v>2668</v>
      </c>
      <c r="D1156" s="20" t="s">
        <v>2942</v>
      </c>
      <c r="E1156">
        <v>2</v>
      </c>
      <c r="F1156">
        <v>2</v>
      </c>
      <c r="G1156" t="s">
        <v>2667</v>
      </c>
      <c r="H1156" t="s">
        <v>2667</v>
      </c>
      <c r="I1156" s="26" t="s">
        <v>306</v>
      </c>
      <c r="J1156" t="s">
        <v>2667</v>
      </c>
      <c r="L1156" t="s">
        <v>2667</v>
      </c>
      <c r="M1156" t="s">
        <v>2667</v>
      </c>
    </row>
    <row r="1157" spans="1:13" hidden="1" x14ac:dyDescent="0.35">
      <c r="A1157" s="6">
        <v>45815</v>
      </c>
      <c r="B1157" t="s">
        <v>3045</v>
      </c>
      <c r="C1157" t="s">
        <v>2670</v>
      </c>
      <c r="D1157" s="20" t="s">
        <v>2854</v>
      </c>
      <c r="E1157">
        <v>10</v>
      </c>
      <c r="F1157">
        <v>2</v>
      </c>
      <c r="G1157" t="s">
        <v>2667</v>
      </c>
      <c r="H1157" t="s">
        <v>2667</v>
      </c>
      <c r="I1157" s="26" t="s">
        <v>306</v>
      </c>
      <c r="J1157" t="s">
        <v>2667</v>
      </c>
      <c r="L1157" t="s">
        <v>2667</v>
      </c>
      <c r="M1157" t="s">
        <v>2667</v>
      </c>
    </row>
    <row r="1158" spans="1:13" hidden="1" x14ac:dyDescent="0.35">
      <c r="A1158" s="6">
        <v>45815</v>
      </c>
      <c r="B1158" t="s">
        <v>3189</v>
      </c>
      <c r="C1158" t="s">
        <v>2673</v>
      </c>
      <c r="D1158" s="20">
        <v>3</v>
      </c>
      <c r="E1158">
        <v>9</v>
      </c>
      <c r="F1158">
        <v>4</v>
      </c>
      <c r="G1158" t="s">
        <v>2667</v>
      </c>
      <c r="H1158" t="s">
        <v>2667</v>
      </c>
      <c r="I1158" s="26" t="s">
        <v>306</v>
      </c>
      <c r="J1158" t="s">
        <v>2667</v>
      </c>
      <c r="L1158" t="s">
        <v>2667</v>
      </c>
      <c r="M1158" t="s">
        <v>2667</v>
      </c>
    </row>
    <row r="1159" spans="1:13" hidden="1" x14ac:dyDescent="0.35">
      <c r="A1159" s="22">
        <v>45816</v>
      </c>
      <c r="B1159" s="23" t="s">
        <v>468</v>
      </c>
      <c r="C1159" s="23" t="s">
        <v>2670</v>
      </c>
      <c r="D1159" s="24" t="s">
        <v>2824</v>
      </c>
      <c r="E1159" s="23">
        <v>24</v>
      </c>
      <c r="F1159" s="23">
        <v>3</v>
      </c>
      <c r="G1159" s="23" t="s">
        <v>2667</v>
      </c>
      <c r="H1159" s="23" t="s">
        <v>2667</v>
      </c>
      <c r="I1159" s="26" t="s">
        <v>306</v>
      </c>
      <c r="J1159" s="23" t="s">
        <v>2667</v>
      </c>
      <c r="K1159" s="23"/>
      <c r="L1159" s="23" t="s">
        <v>2667</v>
      </c>
      <c r="M1159" s="23" t="s">
        <v>306</v>
      </c>
    </row>
    <row r="1160" spans="1:13" hidden="1" x14ac:dyDescent="0.35">
      <c r="A1160" s="27">
        <v>45816</v>
      </c>
      <c r="B1160" s="26" t="s">
        <v>3433</v>
      </c>
      <c r="C1160" s="26" t="s">
        <v>2668</v>
      </c>
      <c r="D1160" s="28" t="s">
        <v>2802</v>
      </c>
      <c r="E1160" s="26">
        <v>21.5</v>
      </c>
      <c r="F1160" s="26">
        <v>2</v>
      </c>
      <c r="G1160" s="26" t="s">
        <v>2667</v>
      </c>
      <c r="H1160" s="26" t="s">
        <v>2667</v>
      </c>
      <c r="I1160" s="26" t="s">
        <v>306</v>
      </c>
      <c r="J1160" s="26" t="s">
        <v>2667</v>
      </c>
      <c r="K1160" s="26"/>
      <c r="L1160" s="26" t="s">
        <v>2667</v>
      </c>
      <c r="M1160" s="26" t="s">
        <v>306</v>
      </c>
    </row>
    <row r="1161" spans="1:13" hidden="1" x14ac:dyDescent="0.35">
      <c r="A1161" s="27">
        <v>45816</v>
      </c>
      <c r="B1161" s="26" t="s">
        <v>3433</v>
      </c>
      <c r="C1161" s="26" t="s">
        <v>2668</v>
      </c>
      <c r="D1161" s="28" t="s">
        <v>2802</v>
      </c>
      <c r="E1161" s="26">
        <v>21.5</v>
      </c>
      <c r="F1161" s="26">
        <v>1</v>
      </c>
      <c r="G1161" s="26"/>
      <c r="H1161" s="26" t="s">
        <v>2667</v>
      </c>
      <c r="I1161" s="26" t="s">
        <v>306</v>
      </c>
      <c r="J1161" s="26" t="s">
        <v>2667</v>
      </c>
      <c r="K1161" s="26"/>
      <c r="L1161" s="26" t="s">
        <v>2667</v>
      </c>
      <c r="M1161" s="26" t="s">
        <v>306</v>
      </c>
    </row>
    <row r="1162" spans="1:13" hidden="1" x14ac:dyDescent="0.35">
      <c r="A1162" s="6">
        <v>45816</v>
      </c>
      <c r="B1162" t="s">
        <v>3235</v>
      </c>
      <c r="C1162" s="23" t="s">
        <v>158</v>
      </c>
      <c r="D1162" t="s">
        <v>158</v>
      </c>
      <c r="E1162">
        <v>6</v>
      </c>
      <c r="F1162">
        <v>5</v>
      </c>
      <c r="G1162" t="s">
        <v>2667</v>
      </c>
      <c r="H1162" t="s">
        <v>2667</v>
      </c>
      <c r="I1162" s="26" t="s">
        <v>306</v>
      </c>
      <c r="J1162" t="s">
        <v>2667</v>
      </c>
      <c r="L1162" t="s">
        <v>2667</v>
      </c>
      <c r="M1162" t="s">
        <v>306</v>
      </c>
    </row>
    <row r="1163" spans="1:13" hidden="1" x14ac:dyDescent="0.35">
      <c r="A1163" s="22">
        <v>45817</v>
      </c>
      <c r="B1163" s="23" t="s">
        <v>1804</v>
      </c>
      <c r="C1163" t="s">
        <v>392</v>
      </c>
      <c r="D1163" t="s">
        <v>392</v>
      </c>
      <c r="E1163" s="23">
        <v>22</v>
      </c>
      <c r="F1163" s="23">
        <v>3</v>
      </c>
      <c r="G1163" s="23" t="s">
        <v>2667</v>
      </c>
      <c r="H1163" s="23" t="s">
        <v>2667</v>
      </c>
      <c r="I1163" s="26" t="s">
        <v>306</v>
      </c>
      <c r="J1163" s="23"/>
      <c r="K1163" s="23"/>
      <c r="L1163" s="23" t="s">
        <v>2667</v>
      </c>
      <c r="M1163" s="23" t="s">
        <v>2667</v>
      </c>
    </row>
    <row r="1164" spans="1:13" hidden="1" x14ac:dyDescent="0.35">
      <c r="A1164" s="22">
        <v>45817</v>
      </c>
      <c r="B1164" s="23" t="s">
        <v>2816</v>
      </c>
      <c r="C1164" t="s">
        <v>392</v>
      </c>
      <c r="D1164" t="s">
        <v>392</v>
      </c>
      <c r="E1164" s="23">
        <f>65/3</f>
        <v>21.666666666666668</v>
      </c>
      <c r="F1164" s="23">
        <v>1</v>
      </c>
      <c r="G1164" s="23" t="s">
        <v>2667</v>
      </c>
      <c r="H1164" s="23" t="s">
        <v>2667</v>
      </c>
      <c r="I1164" s="26" t="s">
        <v>306</v>
      </c>
      <c r="J1164" s="23" t="s">
        <v>2667</v>
      </c>
      <c r="K1164" s="23"/>
      <c r="L1164" s="23"/>
      <c r="M1164" s="23"/>
    </row>
    <row r="1165" spans="1:13" hidden="1" x14ac:dyDescent="0.35">
      <c r="A1165" s="22">
        <v>45817</v>
      </c>
      <c r="B1165" s="23" t="s">
        <v>2816</v>
      </c>
      <c r="C1165" t="s">
        <v>392</v>
      </c>
      <c r="D1165" t="s">
        <v>392</v>
      </c>
      <c r="E1165" s="23">
        <f>65/3</f>
        <v>21.666666666666668</v>
      </c>
      <c r="F1165" s="23">
        <v>1</v>
      </c>
      <c r="G1165" s="23" t="s">
        <v>2667</v>
      </c>
      <c r="H1165" s="23" t="s">
        <v>2667</v>
      </c>
      <c r="I1165" s="26" t="s">
        <v>306</v>
      </c>
      <c r="J1165" s="23" t="s">
        <v>2667</v>
      </c>
      <c r="K1165" s="23"/>
      <c r="L1165" s="23"/>
      <c r="M1165" s="23"/>
    </row>
    <row r="1166" spans="1:13" hidden="1" x14ac:dyDescent="0.35">
      <c r="A1166" s="22">
        <v>45817</v>
      </c>
      <c r="B1166" s="23" t="s">
        <v>2816</v>
      </c>
      <c r="C1166" t="s">
        <v>392</v>
      </c>
      <c r="D1166" t="s">
        <v>392</v>
      </c>
      <c r="E1166" s="23">
        <f>65/3</f>
        <v>21.666666666666668</v>
      </c>
      <c r="F1166" s="23">
        <v>0</v>
      </c>
      <c r="G1166" s="23" t="s">
        <v>2667</v>
      </c>
      <c r="H1166" s="23" t="s">
        <v>2667</v>
      </c>
      <c r="I1166" s="26" t="s">
        <v>306</v>
      </c>
      <c r="J1166" s="23" t="s">
        <v>2667</v>
      </c>
      <c r="K1166" s="23"/>
      <c r="L1166" s="23" t="s">
        <v>2667</v>
      </c>
      <c r="M1166" s="23" t="s">
        <v>2667</v>
      </c>
    </row>
    <row r="1167" spans="1:13" hidden="1" x14ac:dyDescent="0.35">
      <c r="A1167" s="6">
        <v>45818</v>
      </c>
      <c r="B1167" t="s">
        <v>461</v>
      </c>
      <c r="C1167" t="s">
        <v>59</v>
      </c>
      <c r="D1167">
        <v>2</v>
      </c>
      <c r="E1167">
        <v>25</v>
      </c>
      <c r="F1167">
        <v>2</v>
      </c>
      <c r="G1167" t="s">
        <v>2219</v>
      </c>
      <c r="L1167" t="s">
        <v>47</v>
      </c>
      <c r="M1167" t="s">
        <v>47</v>
      </c>
    </row>
    <row r="1168" spans="1:13" hidden="1" x14ac:dyDescent="0.35">
      <c r="A1168" s="6">
        <v>45818</v>
      </c>
      <c r="B1168" t="s">
        <v>461</v>
      </c>
      <c r="C1168" t="s">
        <v>59</v>
      </c>
      <c r="D1168">
        <v>2</v>
      </c>
      <c r="E1168">
        <v>25</v>
      </c>
      <c r="F1168">
        <v>2</v>
      </c>
      <c r="G1168" t="s">
        <v>2219</v>
      </c>
      <c r="L1168" t="s">
        <v>47</v>
      </c>
      <c r="M1168" t="s">
        <v>47</v>
      </c>
    </row>
    <row r="1169" spans="1:13" hidden="1" x14ac:dyDescent="0.35">
      <c r="A1169" s="6">
        <v>45818</v>
      </c>
      <c r="B1169" t="s">
        <v>2220</v>
      </c>
      <c r="C1169" t="s">
        <v>53</v>
      </c>
      <c r="D1169" t="s">
        <v>976</v>
      </c>
      <c r="E1169">
        <v>10</v>
      </c>
      <c r="F1169">
        <v>1</v>
      </c>
      <c r="G1169" t="s">
        <v>2127</v>
      </c>
    </row>
    <row r="1170" spans="1:13" hidden="1" x14ac:dyDescent="0.35">
      <c r="A1170" s="6">
        <v>45818</v>
      </c>
      <c r="B1170" t="s">
        <v>1043</v>
      </c>
      <c r="C1170" t="s">
        <v>59</v>
      </c>
      <c r="D1170">
        <v>0</v>
      </c>
      <c r="E1170">
        <v>22</v>
      </c>
      <c r="F1170">
        <v>2</v>
      </c>
      <c r="I1170" t="s">
        <v>47</v>
      </c>
    </row>
    <row r="1171" spans="1:13" hidden="1" x14ac:dyDescent="0.35">
      <c r="A1171" s="6">
        <v>45818</v>
      </c>
      <c r="B1171" t="s">
        <v>1043</v>
      </c>
      <c r="C1171" t="s">
        <v>59</v>
      </c>
      <c r="D1171">
        <v>0</v>
      </c>
      <c r="E1171">
        <v>22</v>
      </c>
      <c r="F1171">
        <v>2</v>
      </c>
      <c r="I1171" t="s">
        <v>47</v>
      </c>
    </row>
    <row r="1172" spans="1:13" hidden="1" x14ac:dyDescent="0.35">
      <c r="A1172" s="22">
        <v>45818</v>
      </c>
      <c r="B1172" s="23" t="s">
        <v>3129</v>
      </c>
      <c r="C1172" s="23" t="s">
        <v>2673</v>
      </c>
      <c r="D1172" s="24">
        <v>2</v>
      </c>
      <c r="E1172" s="23">
        <v>20</v>
      </c>
      <c r="F1172" s="23">
        <v>12</v>
      </c>
      <c r="G1172" s="23" t="s">
        <v>2667</v>
      </c>
      <c r="H1172" s="23" t="s">
        <v>2667</v>
      </c>
      <c r="I1172" s="26" t="s">
        <v>306</v>
      </c>
      <c r="J1172" s="23" t="s">
        <v>2667</v>
      </c>
      <c r="K1172" s="23"/>
      <c r="L1172" s="23" t="s">
        <v>2667</v>
      </c>
      <c r="M1172" s="23" t="s">
        <v>2667</v>
      </c>
    </row>
    <row r="1173" spans="1:13" hidden="1" x14ac:dyDescent="0.35">
      <c r="A1173" s="22">
        <v>45818</v>
      </c>
      <c r="B1173" s="23" t="s">
        <v>3013</v>
      </c>
      <c r="C1173" s="23" t="s">
        <v>1261</v>
      </c>
      <c r="D1173" s="24" t="s">
        <v>1261</v>
      </c>
      <c r="E1173" s="23">
        <v>19</v>
      </c>
      <c r="F1173" s="23">
        <v>1</v>
      </c>
      <c r="G1173" s="23" t="s">
        <v>2667</v>
      </c>
      <c r="H1173" s="23" t="s">
        <v>2667</v>
      </c>
      <c r="I1173" s="26" t="s">
        <v>306</v>
      </c>
      <c r="J1173" s="23"/>
      <c r="K1173" s="23"/>
      <c r="L1173" s="23" t="s">
        <v>2667</v>
      </c>
      <c r="M1173" s="23" t="s">
        <v>306</v>
      </c>
    </row>
    <row r="1174" spans="1:13" hidden="1" x14ac:dyDescent="0.35">
      <c r="A1174" s="6">
        <v>45819</v>
      </c>
      <c r="B1174" t="s">
        <v>258</v>
      </c>
      <c r="C1174" t="s">
        <v>53</v>
      </c>
      <c r="D1174">
        <v>5</v>
      </c>
      <c r="E1174">
        <v>25</v>
      </c>
      <c r="F1174">
        <v>1</v>
      </c>
      <c r="G1174" t="s">
        <v>35</v>
      </c>
    </row>
    <row r="1175" spans="1:13" hidden="1" x14ac:dyDescent="0.35">
      <c r="A1175" s="6">
        <v>45819</v>
      </c>
      <c r="B1175" t="s">
        <v>258</v>
      </c>
      <c r="C1175" t="s">
        <v>53</v>
      </c>
      <c r="D1175">
        <v>5</v>
      </c>
      <c r="E1175">
        <v>25</v>
      </c>
      <c r="F1175">
        <v>1</v>
      </c>
      <c r="G1175" t="s">
        <v>35</v>
      </c>
    </row>
    <row r="1176" spans="1:13" hidden="1" x14ac:dyDescent="0.35">
      <c r="A1176" s="6">
        <v>45819</v>
      </c>
      <c r="B1176" t="s">
        <v>1085</v>
      </c>
      <c r="C1176" t="s">
        <v>55</v>
      </c>
      <c r="D1176" t="s">
        <v>978</v>
      </c>
      <c r="E1176">
        <v>12</v>
      </c>
      <c r="F1176">
        <v>1</v>
      </c>
      <c r="I1176" t="s">
        <v>47</v>
      </c>
    </row>
    <row r="1177" spans="1:13" hidden="1" x14ac:dyDescent="0.35">
      <c r="A1177" s="6">
        <v>45819</v>
      </c>
      <c r="B1177" t="s">
        <v>2385</v>
      </c>
      <c r="C1177" t="s">
        <v>2141</v>
      </c>
      <c r="D1177" t="s">
        <v>2141</v>
      </c>
      <c r="E1177">
        <v>12</v>
      </c>
      <c r="F1177">
        <v>3</v>
      </c>
      <c r="I1177" t="s">
        <v>47</v>
      </c>
    </row>
    <row r="1178" spans="1:13" hidden="1" x14ac:dyDescent="0.35">
      <c r="A1178" s="6">
        <v>45819</v>
      </c>
      <c r="B1178" t="s">
        <v>1680</v>
      </c>
      <c r="C1178" t="s">
        <v>115</v>
      </c>
      <c r="D1178">
        <v>8</v>
      </c>
      <c r="E1178">
        <v>19</v>
      </c>
      <c r="F1178">
        <v>3</v>
      </c>
      <c r="I1178" t="s">
        <v>47</v>
      </c>
    </row>
    <row r="1179" spans="1:13" hidden="1" x14ac:dyDescent="0.35">
      <c r="A1179" s="6">
        <v>45819</v>
      </c>
      <c r="B1179" t="s">
        <v>102</v>
      </c>
      <c r="C1179" t="s">
        <v>53</v>
      </c>
      <c r="D1179">
        <v>4</v>
      </c>
      <c r="E1179">
        <v>21</v>
      </c>
      <c r="F1179">
        <v>2</v>
      </c>
      <c r="I1179" t="s">
        <v>47</v>
      </c>
      <c r="M1179" t="s">
        <v>47</v>
      </c>
    </row>
    <row r="1180" spans="1:13" hidden="1" x14ac:dyDescent="0.35">
      <c r="A1180" s="6">
        <v>45819</v>
      </c>
      <c r="B1180" t="s">
        <v>860</v>
      </c>
      <c r="C1180" t="s">
        <v>115</v>
      </c>
      <c r="D1180">
        <v>8</v>
      </c>
      <c r="E1180">
        <v>5</v>
      </c>
      <c r="F1180">
        <v>2</v>
      </c>
      <c r="I1180" t="s">
        <v>47</v>
      </c>
    </row>
    <row r="1181" spans="1:13" hidden="1" x14ac:dyDescent="0.35">
      <c r="A1181" s="6">
        <v>45819</v>
      </c>
      <c r="B1181" t="s">
        <v>884</v>
      </c>
      <c r="C1181" t="s">
        <v>64</v>
      </c>
      <c r="D1181" t="s">
        <v>585</v>
      </c>
      <c r="E1181">
        <v>24</v>
      </c>
      <c r="F1181">
        <v>5</v>
      </c>
      <c r="I1181" t="s">
        <v>47</v>
      </c>
    </row>
    <row r="1182" spans="1:13" hidden="1" x14ac:dyDescent="0.35">
      <c r="A1182" s="6">
        <v>45819</v>
      </c>
      <c r="B1182" t="s">
        <v>2386</v>
      </c>
      <c r="C1182" t="s">
        <v>59</v>
      </c>
      <c r="D1182">
        <v>2</v>
      </c>
      <c r="E1182">
        <v>21</v>
      </c>
      <c r="F1182">
        <v>2</v>
      </c>
      <c r="I1182" t="s">
        <v>47</v>
      </c>
      <c r="M1182" t="s">
        <v>47</v>
      </c>
    </row>
    <row r="1183" spans="1:13" hidden="1" x14ac:dyDescent="0.35">
      <c r="A1183" s="6">
        <v>45820</v>
      </c>
      <c r="B1183" t="s">
        <v>258</v>
      </c>
      <c r="C1183" t="s">
        <v>53</v>
      </c>
      <c r="D1183">
        <v>5</v>
      </c>
      <c r="E1183">
        <v>25</v>
      </c>
      <c r="F1183">
        <v>1</v>
      </c>
      <c r="G1183" t="s">
        <v>35</v>
      </c>
    </row>
    <row r="1184" spans="1:13" hidden="1" x14ac:dyDescent="0.35">
      <c r="A1184" s="6">
        <v>45820</v>
      </c>
      <c r="B1184" t="s">
        <v>275</v>
      </c>
      <c r="C1184" t="s">
        <v>115</v>
      </c>
      <c r="D1184">
        <v>8</v>
      </c>
      <c r="E1184">
        <v>23</v>
      </c>
      <c r="F1184">
        <v>2</v>
      </c>
      <c r="G1184" t="s">
        <v>32</v>
      </c>
    </row>
    <row r="1185" spans="1:13" hidden="1" x14ac:dyDescent="0.35">
      <c r="A1185" s="6">
        <v>45820</v>
      </c>
      <c r="B1185" t="s">
        <v>2379</v>
      </c>
      <c r="C1185" t="s">
        <v>59</v>
      </c>
      <c r="D1185" t="s">
        <v>563</v>
      </c>
      <c r="E1185">
        <v>20</v>
      </c>
      <c r="F1185">
        <v>3</v>
      </c>
      <c r="I1185" t="s">
        <v>47</v>
      </c>
      <c r="J1185" t="s">
        <v>705</v>
      </c>
    </row>
    <row r="1186" spans="1:13" hidden="1" x14ac:dyDescent="0.35">
      <c r="A1186" s="6">
        <v>45820</v>
      </c>
      <c r="B1186" t="s">
        <v>2379</v>
      </c>
      <c r="C1186" t="s">
        <v>59</v>
      </c>
      <c r="D1186" t="s">
        <v>563</v>
      </c>
      <c r="E1186">
        <v>20</v>
      </c>
      <c r="F1186">
        <v>3</v>
      </c>
      <c r="I1186" t="s">
        <v>47</v>
      </c>
      <c r="J1186" t="s">
        <v>2359</v>
      </c>
    </row>
    <row r="1187" spans="1:13" hidden="1" x14ac:dyDescent="0.35">
      <c r="A1187" s="6">
        <v>45820</v>
      </c>
      <c r="B1187" t="s">
        <v>1394</v>
      </c>
      <c r="C1187" t="s">
        <v>53</v>
      </c>
      <c r="D1187">
        <v>4</v>
      </c>
      <c r="E1187">
        <v>18</v>
      </c>
      <c r="F1187">
        <v>2</v>
      </c>
      <c r="I1187" t="s">
        <v>47</v>
      </c>
      <c r="M1187" t="s">
        <v>47</v>
      </c>
    </row>
    <row r="1188" spans="1:13" hidden="1" x14ac:dyDescent="0.35">
      <c r="A1188" s="6">
        <v>45820</v>
      </c>
      <c r="B1188" t="s">
        <v>2170</v>
      </c>
      <c r="C1188" t="s">
        <v>1493</v>
      </c>
      <c r="D1188" t="s">
        <v>1493</v>
      </c>
      <c r="E1188">
        <v>11</v>
      </c>
      <c r="F1188">
        <v>2</v>
      </c>
      <c r="I1188" t="s">
        <v>47</v>
      </c>
      <c r="M1188" t="s">
        <v>47</v>
      </c>
    </row>
    <row r="1189" spans="1:13" hidden="1" x14ac:dyDescent="0.35">
      <c r="A1189" s="6">
        <v>45820</v>
      </c>
      <c r="B1189" t="s">
        <v>1043</v>
      </c>
      <c r="C1189" t="s">
        <v>115</v>
      </c>
      <c r="D1189">
        <v>8</v>
      </c>
      <c r="E1189">
        <v>19</v>
      </c>
      <c r="F1189">
        <v>2</v>
      </c>
      <c r="I1189" t="s">
        <v>47</v>
      </c>
    </row>
    <row r="1190" spans="1:13" hidden="1" x14ac:dyDescent="0.35">
      <c r="A1190" s="6">
        <v>45820</v>
      </c>
      <c r="B1190" t="s">
        <v>2380</v>
      </c>
      <c r="C1190" t="s">
        <v>53</v>
      </c>
      <c r="D1190">
        <v>5</v>
      </c>
      <c r="E1190">
        <v>25</v>
      </c>
      <c r="F1190">
        <v>2</v>
      </c>
      <c r="I1190" t="s">
        <v>47</v>
      </c>
      <c r="J1190" t="s">
        <v>2359</v>
      </c>
    </row>
    <row r="1191" spans="1:13" hidden="1" x14ac:dyDescent="0.35">
      <c r="A1191" s="22">
        <v>45820</v>
      </c>
      <c r="B1191" s="23" t="s">
        <v>2789</v>
      </c>
      <c r="C1191" s="23" t="s">
        <v>2670</v>
      </c>
      <c r="D1191" s="24" t="s">
        <v>2790</v>
      </c>
      <c r="E1191" s="23">
        <f>45/2</f>
        <v>22.5</v>
      </c>
      <c r="F1191" s="23">
        <v>1</v>
      </c>
      <c r="G1191" s="23" t="s">
        <v>2667</v>
      </c>
      <c r="H1191" s="23" t="s">
        <v>2667</v>
      </c>
      <c r="I1191" s="26" t="s">
        <v>306</v>
      </c>
      <c r="J1191" s="23" t="s">
        <v>2667</v>
      </c>
      <c r="K1191" s="23"/>
      <c r="L1191" s="23" t="s">
        <v>2667</v>
      </c>
      <c r="M1191" s="23" t="s">
        <v>2667</v>
      </c>
    </row>
    <row r="1192" spans="1:13" hidden="1" x14ac:dyDescent="0.35">
      <c r="A1192" s="22">
        <v>45820</v>
      </c>
      <c r="B1192" s="23" t="s">
        <v>2789</v>
      </c>
      <c r="C1192" s="23" t="s">
        <v>2670</v>
      </c>
      <c r="D1192" s="24" t="s">
        <v>2790</v>
      </c>
      <c r="E1192" s="23">
        <f>45/2</f>
        <v>22.5</v>
      </c>
      <c r="F1192" s="23">
        <v>1</v>
      </c>
      <c r="G1192" s="23" t="s">
        <v>2667</v>
      </c>
      <c r="H1192" s="23"/>
      <c r="I1192" s="26" t="s">
        <v>306</v>
      </c>
      <c r="J1192" s="23"/>
      <c r="K1192" s="23"/>
      <c r="L1192" s="23"/>
      <c r="M1192" s="23"/>
    </row>
    <row r="1193" spans="1:13" hidden="1" x14ac:dyDescent="0.35">
      <c r="A1193" s="22">
        <v>45820</v>
      </c>
      <c r="B1193" s="23" t="s">
        <v>90</v>
      </c>
      <c r="C1193" s="23" t="s">
        <v>2673</v>
      </c>
      <c r="D1193" s="24">
        <v>1</v>
      </c>
      <c r="E1193" s="23">
        <v>21</v>
      </c>
      <c r="F1193" s="23">
        <v>3</v>
      </c>
      <c r="G1193" s="23" t="s">
        <v>2667</v>
      </c>
      <c r="H1193" s="23" t="s">
        <v>2667</v>
      </c>
      <c r="I1193" s="26" t="s">
        <v>306</v>
      </c>
      <c r="J1193" s="23" t="s">
        <v>2667</v>
      </c>
      <c r="K1193" s="23"/>
      <c r="L1193" s="23" t="s">
        <v>2667</v>
      </c>
      <c r="M1193" s="23" t="s">
        <v>306</v>
      </c>
    </row>
    <row r="1194" spans="1:13" hidden="1" x14ac:dyDescent="0.35">
      <c r="A1194" s="22">
        <v>45820</v>
      </c>
      <c r="B1194" s="23" t="s">
        <v>1506</v>
      </c>
      <c r="C1194" s="23" t="s">
        <v>2668</v>
      </c>
      <c r="D1194" s="24" t="s">
        <v>2714</v>
      </c>
      <c r="E1194" s="23">
        <v>19</v>
      </c>
      <c r="F1194" s="23">
        <v>2</v>
      </c>
      <c r="G1194" s="23" t="s">
        <v>2667</v>
      </c>
      <c r="H1194" s="23" t="s">
        <v>2667</v>
      </c>
      <c r="I1194" s="26" t="s">
        <v>306</v>
      </c>
      <c r="J1194" s="23"/>
      <c r="K1194" s="23"/>
      <c r="L1194" s="23" t="s">
        <v>2667</v>
      </c>
      <c r="M1194" s="23" t="s">
        <v>306</v>
      </c>
    </row>
    <row r="1195" spans="1:13" hidden="1" x14ac:dyDescent="0.35">
      <c r="A1195" s="22">
        <v>45820</v>
      </c>
      <c r="B1195" s="23" t="s">
        <v>2858</v>
      </c>
      <c r="C1195" s="23" t="s">
        <v>55</v>
      </c>
      <c r="D1195" s="24" t="s">
        <v>62</v>
      </c>
      <c r="E1195" s="23">
        <v>15</v>
      </c>
      <c r="F1195" s="23">
        <v>1</v>
      </c>
      <c r="G1195" s="23" t="s">
        <v>2667</v>
      </c>
      <c r="H1195" s="23" t="s">
        <v>2667</v>
      </c>
      <c r="I1195" s="26" t="s">
        <v>306</v>
      </c>
      <c r="J1195" s="23" t="s">
        <v>2667</v>
      </c>
      <c r="K1195" s="23"/>
      <c r="L1195" s="23" t="s">
        <v>2667</v>
      </c>
      <c r="M1195" s="23" t="s">
        <v>306</v>
      </c>
    </row>
    <row r="1196" spans="1:13" hidden="1" x14ac:dyDescent="0.35">
      <c r="A1196" s="22">
        <v>45820</v>
      </c>
      <c r="B1196" s="23" t="s">
        <v>2689</v>
      </c>
      <c r="C1196" s="23" t="s">
        <v>2670</v>
      </c>
      <c r="D1196" s="24">
        <v>10</v>
      </c>
      <c r="E1196" s="23">
        <v>15</v>
      </c>
      <c r="F1196" s="23">
        <v>2</v>
      </c>
      <c r="G1196" s="23" t="s">
        <v>2667</v>
      </c>
      <c r="H1196" s="23" t="s">
        <v>2667</v>
      </c>
      <c r="I1196" s="26" t="s">
        <v>306</v>
      </c>
      <c r="J1196" s="23"/>
      <c r="K1196" s="23"/>
      <c r="L1196" s="23" t="s">
        <v>2667</v>
      </c>
      <c r="M1196" s="23" t="s">
        <v>2667</v>
      </c>
    </row>
    <row r="1197" spans="1:13" hidden="1" x14ac:dyDescent="0.35">
      <c r="A1197" s="6">
        <v>45820</v>
      </c>
      <c r="B1197" t="s">
        <v>1994</v>
      </c>
      <c r="C1197" t="s">
        <v>2670</v>
      </c>
      <c r="D1197" s="20" t="s">
        <v>2788</v>
      </c>
      <c r="E1197">
        <v>8</v>
      </c>
      <c r="F1197">
        <v>3</v>
      </c>
      <c r="G1197" t="s">
        <v>2667</v>
      </c>
      <c r="H1197" t="s">
        <v>2667</v>
      </c>
      <c r="I1197" s="26" t="s">
        <v>306</v>
      </c>
      <c r="J1197" t="s">
        <v>2667</v>
      </c>
      <c r="L1197" t="s">
        <v>2667</v>
      </c>
      <c r="M1197" t="s">
        <v>306</v>
      </c>
    </row>
    <row r="1198" spans="1:13" hidden="1" x14ac:dyDescent="0.35">
      <c r="A1198" s="22">
        <v>45820</v>
      </c>
      <c r="B1198" s="23" t="s">
        <v>2697</v>
      </c>
      <c r="C1198" s="23" t="s">
        <v>2668</v>
      </c>
      <c r="D1198" s="24" t="s">
        <v>1846</v>
      </c>
      <c r="E1198" s="23">
        <v>6</v>
      </c>
      <c r="F1198" s="23">
        <v>4</v>
      </c>
      <c r="G1198" s="23" t="s">
        <v>2667</v>
      </c>
      <c r="H1198" s="23" t="s">
        <v>2667</v>
      </c>
      <c r="I1198" s="26" t="s">
        <v>306</v>
      </c>
      <c r="J1198" s="23" t="s">
        <v>2667</v>
      </c>
      <c r="K1198" s="23"/>
      <c r="L1198" s="23" t="s">
        <v>2667</v>
      </c>
      <c r="M1198" s="23" t="s">
        <v>2667</v>
      </c>
    </row>
    <row r="1199" spans="1:13" hidden="1" x14ac:dyDescent="0.35">
      <c r="A1199" s="22">
        <v>45820</v>
      </c>
      <c r="B1199" s="23" t="s">
        <v>3256</v>
      </c>
      <c r="C1199" t="s">
        <v>64</v>
      </c>
      <c r="D1199" t="s">
        <v>585</v>
      </c>
      <c r="E1199" s="23">
        <v>5</v>
      </c>
      <c r="F1199" s="23">
        <v>2</v>
      </c>
      <c r="G1199" s="23" t="s">
        <v>2667</v>
      </c>
      <c r="H1199" s="23" t="s">
        <v>2667</v>
      </c>
      <c r="I1199" s="26" t="s">
        <v>306</v>
      </c>
      <c r="J1199" s="23"/>
      <c r="K1199" s="23"/>
      <c r="L1199" s="23" t="s">
        <v>2667</v>
      </c>
      <c r="M1199" s="23" t="s">
        <v>306</v>
      </c>
    </row>
    <row r="1200" spans="1:13" hidden="1" x14ac:dyDescent="0.35">
      <c r="A1200" s="6">
        <v>45820</v>
      </c>
      <c r="B1200" t="s">
        <v>2744</v>
      </c>
      <c r="C1200" t="s">
        <v>2668</v>
      </c>
      <c r="D1200" s="20">
        <v>4</v>
      </c>
      <c r="E1200">
        <v>2</v>
      </c>
      <c r="F1200">
        <v>1</v>
      </c>
      <c r="G1200" t="s">
        <v>2667</v>
      </c>
      <c r="H1200" t="s">
        <v>2667</v>
      </c>
      <c r="I1200" s="26" t="s">
        <v>306</v>
      </c>
      <c r="J1200" t="s">
        <v>2667</v>
      </c>
      <c r="L1200" t="s">
        <v>2667</v>
      </c>
      <c r="M1200" t="s">
        <v>2667</v>
      </c>
    </row>
    <row r="1201" spans="1:13" hidden="1" x14ac:dyDescent="0.35">
      <c r="A1201" s="6">
        <v>45821</v>
      </c>
      <c r="B1201" t="s">
        <v>841</v>
      </c>
      <c r="C1201" t="s">
        <v>1247</v>
      </c>
      <c r="D1201" t="s">
        <v>1247</v>
      </c>
      <c r="E1201">
        <v>7</v>
      </c>
      <c r="F1201">
        <v>2</v>
      </c>
      <c r="G1201" t="s">
        <v>146</v>
      </c>
      <c r="K1201" t="s">
        <v>47</v>
      </c>
      <c r="L1201" t="s">
        <v>47</v>
      </c>
      <c r="M1201" t="s">
        <v>47</v>
      </c>
    </row>
    <row r="1202" spans="1:13" hidden="1" x14ac:dyDescent="0.35">
      <c r="A1202" s="6">
        <v>45821</v>
      </c>
      <c r="B1202" t="s">
        <v>949</v>
      </c>
      <c r="C1202" t="s">
        <v>53</v>
      </c>
      <c r="D1202">
        <v>6</v>
      </c>
      <c r="E1202">
        <v>7</v>
      </c>
      <c r="F1202">
        <v>4</v>
      </c>
      <c r="I1202" t="s">
        <v>47</v>
      </c>
    </row>
    <row r="1203" spans="1:13" hidden="1" x14ac:dyDescent="0.35">
      <c r="A1203" s="6">
        <v>45821</v>
      </c>
      <c r="B1203" t="s">
        <v>102</v>
      </c>
      <c r="C1203" t="s">
        <v>53</v>
      </c>
      <c r="D1203">
        <v>4</v>
      </c>
      <c r="E1203">
        <v>20</v>
      </c>
      <c r="F1203">
        <v>2</v>
      </c>
      <c r="I1203" t="s">
        <v>47</v>
      </c>
      <c r="M1203" t="s">
        <v>47</v>
      </c>
    </row>
    <row r="1204" spans="1:13" hidden="1" x14ac:dyDescent="0.35">
      <c r="A1204" s="6">
        <v>45821</v>
      </c>
      <c r="B1204" t="s">
        <v>1241</v>
      </c>
      <c r="C1204" t="s">
        <v>55</v>
      </c>
      <c r="D1204" t="s">
        <v>978</v>
      </c>
      <c r="E1204">
        <v>25</v>
      </c>
      <c r="F1204">
        <v>1</v>
      </c>
      <c r="H1204" t="s">
        <v>47</v>
      </c>
      <c r="M1204" t="s">
        <v>47</v>
      </c>
    </row>
    <row r="1205" spans="1:13" hidden="1" x14ac:dyDescent="0.35">
      <c r="A1205" s="6">
        <v>45821</v>
      </c>
      <c r="B1205" t="s">
        <v>2040</v>
      </c>
      <c r="C1205" t="s">
        <v>55</v>
      </c>
      <c r="D1205" t="s">
        <v>2167</v>
      </c>
      <c r="E1205">
        <v>25</v>
      </c>
      <c r="F1205">
        <v>1</v>
      </c>
      <c r="I1205" t="s">
        <v>47</v>
      </c>
      <c r="M1205" t="s">
        <v>47</v>
      </c>
    </row>
    <row r="1206" spans="1:13" hidden="1" x14ac:dyDescent="0.35">
      <c r="A1206" s="22">
        <v>45821</v>
      </c>
      <c r="B1206" s="23" t="s">
        <v>2901</v>
      </c>
      <c r="C1206" t="s">
        <v>64</v>
      </c>
      <c r="D1206" t="s">
        <v>585</v>
      </c>
      <c r="E1206" s="23">
        <v>18</v>
      </c>
      <c r="F1206" s="23">
        <v>4</v>
      </c>
      <c r="G1206" s="23" t="s">
        <v>2667</v>
      </c>
      <c r="H1206" s="23" t="s">
        <v>2667</v>
      </c>
      <c r="I1206" s="26" t="s">
        <v>306</v>
      </c>
      <c r="J1206" s="23" t="s">
        <v>2667</v>
      </c>
      <c r="K1206" s="23"/>
      <c r="L1206" s="23" t="s">
        <v>2667</v>
      </c>
      <c r="M1206" s="23" t="s">
        <v>2667</v>
      </c>
    </row>
    <row r="1207" spans="1:13" hidden="1" x14ac:dyDescent="0.35">
      <c r="A1207" s="22">
        <v>45821</v>
      </c>
      <c r="B1207" s="23" t="s">
        <v>3145</v>
      </c>
      <c r="C1207" s="23" t="s">
        <v>2670</v>
      </c>
      <c r="D1207" s="24" t="s">
        <v>2799</v>
      </c>
      <c r="E1207" s="23">
        <v>5</v>
      </c>
      <c r="F1207" s="23">
        <v>2</v>
      </c>
      <c r="G1207" s="23" t="s">
        <v>2667</v>
      </c>
      <c r="H1207" s="23" t="s">
        <v>2667</v>
      </c>
      <c r="I1207" s="26" t="s">
        <v>306</v>
      </c>
      <c r="J1207" s="23"/>
      <c r="K1207" s="23"/>
      <c r="L1207" s="23" t="s">
        <v>2667</v>
      </c>
      <c r="M1207" s="23" t="s">
        <v>2667</v>
      </c>
    </row>
    <row r="1208" spans="1:13" hidden="1" x14ac:dyDescent="0.35">
      <c r="A1208" s="6">
        <v>45822</v>
      </c>
      <c r="B1208" t="s">
        <v>2341</v>
      </c>
      <c r="C1208" t="s">
        <v>2137</v>
      </c>
      <c r="D1208" t="s">
        <v>2342</v>
      </c>
      <c r="E1208">
        <v>22</v>
      </c>
      <c r="F1208">
        <v>10</v>
      </c>
      <c r="G1208" t="s">
        <v>1400</v>
      </c>
    </row>
    <row r="1209" spans="1:13" hidden="1" x14ac:dyDescent="0.35">
      <c r="A1209" s="22">
        <v>45822</v>
      </c>
      <c r="B1209" s="23" t="s">
        <v>3458</v>
      </c>
      <c r="C1209" s="23" t="s">
        <v>2670</v>
      </c>
      <c r="D1209" s="24">
        <v>7</v>
      </c>
      <c r="E1209" s="23">
        <v>15</v>
      </c>
      <c r="F1209" s="23">
        <v>1</v>
      </c>
      <c r="G1209" s="23" t="s">
        <v>2667</v>
      </c>
      <c r="H1209" s="23" t="s">
        <v>2667</v>
      </c>
      <c r="I1209" s="26" t="s">
        <v>306</v>
      </c>
      <c r="J1209" s="23"/>
      <c r="K1209" s="23"/>
      <c r="L1209" s="23" t="s">
        <v>2667</v>
      </c>
      <c r="M1209" s="23" t="s">
        <v>306</v>
      </c>
    </row>
    <row r="1210" spans="1:13" hidden="1" x14ac:dyDescent="0.35">
      <c r="A1210" s="22">
        <v>45823</v>
      </c>
      <c r="B1210" s="23" t="s">
        <v>3142</v>
      </c>
      <c r="C1210" s="23" t="s">
        <v>2670</v>
      </c>
      <c r="D1210" s="24">
        <v>7</v>
      </c>
      <c r="E1210" s="23">
        <v>23</v>
      </c>
      <c r="F1210" s="23">
        <v>2</v>
      </c>
      <c r="G1210" s="23" t="s">
        <v>2667</v>
      </c>
      <c r="H1210" s="23" t="s">
        <v>2667</v>
      </c>
      <c r="I1210" s="26" t="s">
        <v>306</v>
      </c>
      <c r="J1210" s="23" t="s">
        <v>2667</v>
      </c>
      <c r="K1210" s="23"/>
      <c r="L1210" s="23" t="s">
        <v>2667</v>
      </c>
      <c r="M1210" s="23" t="s">
        <v>2667</v>
      </c>
    </row>
    <row r="1211" spans="1:13" hidden="1" x14ac:dyDescent="0.35">
      <c r="A1211" s="6">
        <v>45824</v>
      </c>
      <c r="B1211" t="s">
        <v>1858</v>
      </c>
      <c r="C1211" t="s">
        <v>53</v>
      </c>
      <c r="D1211">
        <v>4</v>
      </c>
      <c r="E1211">
        <v>19</v>
      </c>
      <c r="F1211">
        <v>2</v>
      </c>
      <c r="G1211" t="s">
        <v>35</v>
      </c>
    </row>
    <row r="1212" spans="1:13" hidden="1" x14ac:dyDescent="0.35">
      <c r="A1212" s="6">
        <v>45824</v>
      </c>
      <c r="B1212" t="s">
        <v>1506</v>
      </c>
      <c r="C1212" t="s">
        <v>53</v>
      </c>
      <c r="D1212">
        <v>6</v>
      </c>
      <c r="E1212">
        <v>20</v>
      </c>
      <c r="F1212">
        <v>2</v>
      </c>
      <c r="I1212" t="s">
        <v>47</v>
      </c>
      <c r="M1212" t="s">
        <v>47</v>
      </c>
    </row>
    <row r="1213" spans="1:13" hidden="1" x14ac:dyDescent="0.35">
      <c r="A1213" s="6">
        <v>45824</v>
      </c>
      <c r="B1213" t="s">
        <v>63</v>
      </c>
      <c r="C1213" t="s">
        <v>64</v>
      </c>
      <c r="D1213" t="s">
        <v>585</v>
      </c>
      <c r="E1213">
        <v>10</v>
      </c>
      <c r="F1213">
        <v>2</v>
      </c>
      <c r="I1213" t="s">
        <v>47</v>
      </c>
      <c r="M1213" t="s">
        <v>47</v>
      </c>
    </row>
    <row r="1214" spans="1:13" hidden="1" x14ac:dyDescent="0.35">
      <c r="A1214" s="6">
        <v>45824</v>
      </c>
      <c r="B1214" t="s">
        <v>1497</v>
      </c>
      <c r="C1214" t="s">
        <v>53</v>
      </c>
      <c r="D1214">
        <v>5</v>
      </c>
      <c r="E1214">
        <v>22</v>
      </c>
      <c r="F1214">
        <v>2</v>
      </c>
      <c r="I1214" t="s">
        <v>47</v>
      </c>
    </row>
    <row r="1215" spans="1:13" hidden="1" x14ac:dyDescent="0.35">
      <c r="A1215" s="6">
        <v>45824</v>
      </c>
      <c r="B1215" t="s">
        <v>1497</v>
      </c>
      <c r="C1215" t="s">
        <v>53</v>
      </c>
      <c r="D1215">
        <v>5</v>
      </c>
      <c r="E1215">
        <v>22</v>
      </c>
      <c r="F1215">
        <v>2</v>
      </c>
      <c r="I1215" t="s">
        <v>47</v>
      </c>
    </row>
    <row r="1216" spans="1:13" hidden="1" x14ac:dyDescent="0.35">
      <c r="A1216" s="6">
        <v>45824</v>
      </c>
      <c r="B1216" t="s">
        <v>2390</v>
      </c>
      <c r="C1216" t="s">
        <v>115</v>
      </c>
      <c r="D1216">
        <v>10</v>
      </c>
      <c r="E1216">
        <v>4</v>
      </c>
      <c r="F1216">
        <v>1</v>
      </c>
      <c r="I1216" t="s">
        <v>47</v>
      </c>
      <c r="M1216" t="s">
        <v>47</v>
      </c>
    </row>
    <row r="1217" spans="1:13" hidden="1" x14ac:dyDescent="0.35">
      <c r="A1217" s="6">
        <v>45824</v>
      </c>
      <c r="B1217" t="s">
        <v>2163</v>
      </c>
      <c r="C1217" t="s">
        <v>64</v>
      </c>
      <c r="D1217" t="s">
        <v>564</v>
      </c>
      <c r="E1217">
        <v>5</v>
      </c>
      <c r="F1217">
        <v>2</v>
      </c>
      <c r="I1217" t="s">
        <v>47</v>
      </c>
      <c r="M1217" t="s">
        <v>47</v>
      </c>
    </row>
    <row r="1218" spans="1:13" hidden="1" x14ac:dyDescent="0.35">
      <c r="A1218" s="22">
        <v>45824</v>
      </c>
      <c r="B1218" s="23" t="s">
        <v>388</v>
      </c>
      <c r="C1218" s="23" t="s">
        <v>2668</v>
      </c>
      <c r="D1218" s="24">
        <v>5</v>
      </c>
      <c r="E1218" s="23">
        <v>23</v>
      </c>
      <c r="F1218" s="23">
        <v>1</v>
      </c>
      <c r="G1218" s="23" t="s">
        <v>2667</v>
      </c>
      <c r="H1218" s="23" t="s">
        <v>2667</v>
      </c>
      <c r="I1218" s="26" t="s">
        <v>306</v>
      </c>
      <c r="J1218" s="23" t="s">
        <v>2667</v>
      </c>
      <c r="K1218" s="23"/>
      <c r="L1218" s="23" t="s">
        <v>2667</v>
      </c>
      <c r="M1218" s="23" t="s">
        <v>2667</v>
      </c>
    </row>
    <row r="1219" spans="1:13" hidden="1" x14ac:dyDescent="0.35">
      <c r="A1219" s="6">
        <v>45824</v>
      </c>
      <c r="B1219" t="s">
        <v>3135</v>
      </c>
      <c r="C1219" t="s">
        <v>2670</v>
      </c>
      <c r="D1219" s="20" t="s">
        <v>2824</v>
      </c>
      <c r="E1219">
        <v>12</v>
      </c>
      <c r="F1219">
        <v>5</v>
      </c>
      <c r="G1219" t="s">
        <v>2667</v>
      </c>
      <c r="H1219" t="s">
        <v>2667</v>
      </c>
      <c r="I1219" s="26" t="s">
        <v>306</v>
      </c>
      <c r="J1219" t="s">
        <v>2667</v>
      </c>
      <c r="L1219" t="s">
        <v>2667</v>
      </c>
      <c r="M1219" t="s">
        <v>2667</v>
      </c>
    </row>
    <row r="1220" spans="1:13" hidden="1" x14ac:dyDescent="0.35">
      <c r="A1220" s="6">
        <v>45824</v>
      </c>
      <c r="B1220" t="s">
        <v>3037</v>
      </c>
      <c r="C1220" t="s">
        <v>2670</v>
      </c>
      <c r="D1220" s="20" t="s">
        <v>2788</v>
      </c>
      <c r="E1220">
        <v>9</v>
      </c>
      <c r="F1220">
        <v>3</v>
      </c>
      <c r="G1220" t="s">
        <v>2667</v>
      </c>
      <c r="H1220" t="s">
        <v>2667</v>
      </c>
      <c r="I1220" s="26" t="s">
        <v>306</v>
      </c>
      <c r="J1220" t="s">
        <v>2667</v>
      </c>
      <c r="L1220" t="s">
        <v>2667</v>
      </c>
      <c r="M1220" t="s">
        <v>306</v>
      </c>
    </row>
    <row r="1221" spans="1:13" hidden="1" x14ac:dyDescent="0.35">
      <c r="A1221" s="6">
        <v>45825</v>
      </c>
      <c r="B1221" t="s">
        <v>1858</v>
      </c>
      <c r="C1221" t="s">
        <v>53</v>
      </c>
      <c r="D1221">
        <v>4</v>
      </c>
      <c r="E1221">
        <v>19</v>
      </c>
      <c r="F1221">
        <v>2</v>
      </c>
      <c r="G1221" t="s">
        <v>35</v>
      </c>
    </row>
    <row r="1222" spans="1:13" hidden="1" x14ac:dyDescent="0.35">
      <c r="A1222" s="6">
        <v>45825</v>
      </c>
      <c r="B1222" t="s">
        <v>1241</v>
      </c>
      <c r="C1222" t="s">
        <v>55</v>
      </c>
      <c r="D1222" t="s">
        <v>978</v>
      </c>
      <c r="E1222">
        <v>22</v>
      </c>
      <c r="F1222">
        <v>2</v>
      </c>
      <c r="H1222" t="s">
        <v>47</v>
      </c>
      <c r="M1222" t="s">
        <v>47</v>
      </c>
    </row>
    <row r="1223" spans="1:13" hidden="1" x14ac:dyDescent="0.35">
      <c r="A1223" s="6">
        <v>45825</v>
      </c>
      <c r="B1223" t="s">
        <v>887</v>
      </c>
      <c r="C1223" t="s">
        <v>55</v>
      </c>
      <c r="D1223" t="s">
        <v>62</v>
      </c>
      <c r="E1223">
        <v>20</v>
      </c>
      <c r="F1223">
        <v>3</v>
      </c>
      <c r="I1223" t="s">
        <v>47</v>
      </c>
      <c r="M1223" t="s">
        <v>47</v>
      </c>
    </row>
    <row r="1224" spans="1:13" hidden="1" x14ac:dyDescent="0.35">
      <c r="A1224" s="6">
        <v>45825</v>
      </c>
      <c r="B1224" t="s">
        <v>592</v>
      </c>
      <c r="C1224" t="s">
        <v>53</v>
      </c>
      <c r="D1224">
        <v>6</v>
      </c>
      <c r="E1224">
        <v>25</v>
      </c>
      <c r="F1224">
        <v>2</v>
      </c>
      <c r="I1224" t="s">
        <v>47</v>
      </c>
      <c r="M1224" t="s">
        <v>47</v>
      </c>
    </row>
    <row r="1225" spans="1:13" hidden="1" x14ac:dyDescent="0.35">
      <c r="A1225" s="6">
        <v>45825</v>
      </c>
      <c r="B1225" t="s">
        <v>459</v>
      </c>
      <c r="C1225" t="s">
        <v>53</v>
      </c>
      <c r="D1225">
        <v>4</v>
      </c>
      <c r="E1225">
        <v>22</v>
      </c>
      <c r="F1225">
        <v>2</v>
      </c>
      <c r="I1225" t="s">
        <v>47</v>
      </c>
      <c r="J1225" t="s">
        <v>2359</v>
      </c>
    </row>
    <row r="1226" spans="1:13" hidden="1" x14ac:dyDescent="0.35">
      <c r="A1226" s="6">
        <v>45825</v>
      </c>
      <c r="B1226" t="s">
        <v>459</v>
      </c>
      <c r="C1226" t="s">
        <v>53</v>
      </c>
      <c r="D1226">
        <v>4</v>
      </c>
      <c r="E1226">
        <v>22</v>
      </c>
      <c r="F1226">
        <v>2</v>
      </c>
      <c r="I1226" t="s">
        <v>47</v>
      </c>
      <c r="J1226" t="s">
        <v>2359</v>
      </c>
    </row>
    <row r="1227" spans="1:13" hidden="1" x14ac:dyDescent="0.35">
      <c r="A1227" s="6">
        <v>45825</v>
      </c>
      <c r="B1227" t="s">
        <v>459</v>
      </c>
      <c r="C1227" t="s">
        <v>53</v>
      </c>
      <c r="D1227">
        <v>4</v>
      </c>
      <c r="E1227">
        <v>22</v>
      </c>
      <c r="F1227">
        <v>2</v>
      </c>
      <c r="I1227" t="s">
        <v>47</v>
      </c>
      <c r="J1227" t="s">
        <v>2359</v>
      </c>
    </row>
    <row r="1228" spans="1:13" hidden="1" x14ac:dyDescent="0.35">
      <c r="A1228" s="6">
        <v>45825</v>
      </c>
      <c r="B1228" t="s">
        <v>2387</v>
      </c>
      <c r="C1228" t="s">
        <v>53</v>
      </c>
      <c r="D1228" t="s">
        <v>2388</v>
      </c>
      <c r="E1228">
        <v>27</v>
      </c>
      <c r="F1228">
        <v>5</v>
      </c>
      <c r="I1228" t="s">
        <v>47</v>
      </c>
    </row>
    <row r="1229" spans="1:13" hidden="1" x14ac:dyDescent="0.35">
      <c r="A1229" s="6">
        <v>45825</v>
      </c>
      <c r="B1229" t="s">
        <v>2387</v>
      </c>
      <c r="C1229" t="s">
        <v>53</v>
      </c>
      <c r="D1229" t="s">
        <v>2388</v>
      </c>
      <c r="E1229">
        <v>27</v>
      </c>
      <c r="F1229">
        <v>5</v>
      </c>
      <c r="I1229" t="s">
        <v>47</v>
      </c>
    </row>
    <row r="1230" spans="1:13" hidden="1" x14ac:dyDescent="0.35">
      <c r="A1230" s="6">
        <v>45825</v>
      </c>
      <c r="B1230" t="s">
        <v>1241</v>
      </c>
      <c r="C1230" t="s">
        <v>55</v>
      </c>
      <c r="D1230" t="s">
        <v>978</v>
      </c>
      <c r="E1230">
        <v>30</v>
      </c>
      <c r="F1230">
        <v>1</v>
      </c>
      <c r="I1230" t="s">
        <v>47</v>
      </c>
      <c r="M1230" t="s">
        <v>47</v>
      </c>
    </row>
    <row r="1231" spans="1:13" hidden="1" x14ac:dyDescent="0.35">
      <c r="A1231" s="6">
        <v>45825</v>
      </c>
      <c r="B1231" t="s">
        <v>507</v>
      </c>
      <c r="C1231" t="s">
        <v>115</v>
      </c>
      <c r="D1231">
        <v>8</v>
      </c>
      <c r="E1231">
        <v>3</v>
      </c>
      <c r="F1231">
        <v>1</v>
      </c>
      <c r="I1231" t="s">
        <v>47</v>
      </c>
      <c r="M1231" t="s">
        <v>47</v>
      </c>
    </row>
    <row r="1232" spans="1:13" hidden="1" x14ac:dyDescent="0.35">
      <c r="A1232" s="6">
        <v>45825</v>
      </c>
      <c r="B1232" t="s">
        <v>1003</v>
      </c>
      <c r="C1232" t="s">
        <v>53</v>
      </c>
      <c r="D1232" t="s">
        <v>737</v>
      </c>
      <c r="E1232">
        <v>8</v>
      </c>
      <c r="F1232">
        <v>4</v>
      </c>
      <c r="I1232" t="s">
        <v>47</v>
      </c>
      <c r="J1232" t="s">
        <v>2359</v>
      </c>
    </row>
    <row r="1233" spans="1:13" hidden="1" x14ac:dyDescent="0.35">
      <c r="A1233" s="6">
        <v>45825</v>
      </c>
      <c r="B1233" t="s">
        <v>1569</v>
      </c>
      <c r="C1233" t="s">
        <v>53</v>
      </c>
      <c r="D1233">
        <v>6</v>
      </c>
      <c r="E1233">
        <v>22</v>
      </c>
      <c r="F1233">
        <v>2</v>
      </c>
      <c r="I1233" t="s">
        <v>47</v>
      </c>
    </row>
    <row r="1234" spans="1:13" hidden="1" x14ac:dyDescent="0.35">
      <c r="A1234" s="6">
        <v>45825</v>
      </c>
      <c r="B1234" t="s">
        <v>1569</v>
      </c>
      <c r="C1234" t="s">
        <v>53</v>
      </c>
      <c r="D1234">
        <v>6</v>
      </c>
      <c r="E1234">
        <v>22</v>
      </c>
      <c r="F1234">
        <v>2</v>
      </c>
      <c r="I1234" t="s">
        <v>47</v>
      </c>
    </row>
    <row r="1235" spans="1:13" hidden="1" x14ac:dyDescent="0.35">
      <c r="A1235" s="22">
        <v>45825</v>
      </c>
      <c r="B1235" s="23" t="s">
        <v>3163</v>
      </c>
      <c r="C1235" s="23" t="s">
        <v>2673</v>
      </c>
      <c r="D1235" s="24">
        <v>0</v>
      </c>
      <c r="E1235" s="23">
        <v>21</v>
      </c>
      <c r="F1235" s="23">
        <v>4</v>
      </c>
      <c r="G1235" s="23" t="s">
        <v>2667</v>
      </c>
      <c r="H1235" s="23" t="s">
        <v>2667</v>
      </c>
      <c r="I1235" s="26" t="s">
        <v>306</v>
      </c>
      <c r="J1235" s="23"/>
      <c r="K1235" s="23"/>
      <c r="L1235" s="23" t="s">
        <v>2667</v>
      </c>
      <c r="M1235" s="23" t="s">
        <v>306</v>
      </c>
    </row>
    <row r="1236" spans="1:13" hidden="1" x14ac:dyDescent="0.35">
      <c r="A1236" s="6">
        <v>45826</v>
      </c>
      <c r="B1236" t="s">
        <v>2221</v>
      </c>
      <c r="C1236" t="s">
        <v>53</v>
      </c>
      <c r="D1236">
        <v>5</v>
      </c>
      <c r="E1236">
        <v>27</v>
      </c>
      <c r="F1236">
        <v>2</v>
      </c>
      <c r="G1236" t="s">
        <v>35</v>
      </c>
    </row>
    <row r="1237" spans="1:13" hidden="1" x14ac:dyDescent="0.35">
      <c r="A1237" s="6">
        <v>45826</v>
      </c>
      <c r="B1237" t="s">
        <v>859</v>
      </c>
      <c r="C1237" t="s">
        <v>1247</v>
      </c>
      <c r="D1237" t="s">
        <v>1247</v>
      </c>
      <c r="E1237">
        <v>7</v>
      </c>
      <c r="F1237">
        <v>4</v>
      </c>
      <c r="G1237" t="s">
        <v>649</v>
      </c>
    </row>
    <row r="1238" spans="1:13" hidden="1" x14ac:dyDescent="0.35">
      <c r="A1238" s="6">
        <v>45826</v>
      </c>
      <c r="B1238" t="s">
        <v>2381</v>
      </c>
      <c r="C1238" t="s">
        <v>2141</v>
      </c>
      <c r="D1238" t="s">
        <v>2141</v>
      </c>
      <c r="E1238">
        <v>8</v>
      </c>
      <c r="F1238">
        <v>2</v>
      </c>
      <c r="I1238" t="s">
        <v>47</v>
      </c>
    </row>
    <row r="1239" spans="1:13" hidden="1" x14ac:dyDescent="0.35">
      <c r="A1239" s="6">
        <v>45826</v>
      </c>
      <c r="B1239" t="s">
        <v>2383</v>
      </c>
      <c r="C1239" t="s">
        <v>2141</v>
      </c>
      <c r="D1239" t="s">
        <v>2141</v>
      </c>
      <c r="E1239">
        <v>3</v>
      </c>
      <c r="F1239">
        <v>1</v>
      </c>
      <c r="I1239" t="s">
        <v>47</v>
      </c>
    </row>
    <row r="1240" spans="1:13" hidden="1" x14ac:dyDescent="0.35">
      <c r="A1240" s="6">
        <v>45826</v>
      </c>
      <c r="B1240" t="s">
        <v>2384</v>
      </c>
      <c r="C1240" t="s">
        <v>115</v>
      </c>
      <c r="D1240">
        <v>8</v>
      </c>
      <c r="E1240">
        <v>5</v>
      </c>
      <c r="F1240">
        <v>3</v>
      </c>
      <c r="I1240" t="s">
        <v>47</v>
      </c>
    </row>
    <row r="1241" spans="1:13" hidden="1" x14ac:dyDescent="0.35">
      <c r="A1241" s="6">
        <v>45826</v>
      </c>
      <c r="B1241" t="s">
        <v>2150</v>
      </c>
      <c r="C1241" t="s">
        <v>55</v>
      </c>
      <c r="D1241" t="s">
        <v>2141</v>
      </c>
      <c r="E1241">
        <v>9</v>
      </c>
      <c r="F1241">
        <v>6</v>
      </c>
      <c r="I1241" t="s">
        <v>47</v>
      </c>
      <c r="M1241" t="s">
        <v>47</v>
      </c>
    </row>
    <row r="1242" spans="1:13" hidden="1" x14ac:dyDescent="0.35">
      <c r="A1242" s="6">
        <v>45826</v>
      </c>
      <c r="B1242" t="s">
        <v>883</v>
      </c>
      <c r="C1242" t="s">
        <v>59</v>
      </c>
      <c r="D1242">
        <v>0</v>
      </c>
      <c r="E1242">
        <v>4</v>
      </c>
      <c r="F1242">
        <v>2</v>
      </c>
      <c r="I1242" t="s">
        <v>47</v>
      </c>
      <c r="M1242" t="s">
        <v>47</v>
      </c>
    </row>
    <row r="1243" spans="1:13" hidden="1" x14ac:dyDescent="0.35">
      <c r="A1243" s="22">
        <v>45826</v>
      </c>
      <c r="B1243" s="23" t="s">
        <v>388</v>
      </c>
      <c r="C1243" s="23" t="s">
        <v>2673</v>
      </c>
      <c r="D1243" s="24">
        <v>3</v>
      </c>
      <c r="E1243" s="23">
        <v>23</v>
      </c>
      <c r="F1243" s="23">
        <v>2</v>
      </c>
      <c r="G1243" s="23" t="s">
        <v>2667</v>
      </c>
      <c r="H1243" s="23" t="s">
        <v>2667</v>
      </c>
      <c r="I1243" s="26" t="s">
        <v>306</v>
      </c>
      <c r="J1243" s="23"/>
      <c r="K1243" s="23"/>
      <c r="L1243" s="23" t="s">
        <v>2667</v>
      </c>
      <c r="M1243" s="23" t="s">
        <v>306</v>
      </c>
    </row>
    <row r="1244" spans="1:13" hidden="1" x14ac:dyDescent="0.35">
      <c r="A1244" s="22">
        <v>45826</v>
      </c>
      <c r="B1244" s="23" t="s">
        <v>1345</v>
      </c>
      <c r="C1244" s="23" t="s">
        <v>3414</v>
      </c>
      <c r="D1244" t="s">
        <v>1278</v>
      </c>
      <c r="E1244" s="23">
        <v>17</v>
      </c>
      <c r="F1244" s="23">
        <v>1</v>
      </c>
      <c r="G1244" s="23" t="s">
        <v>2667</v>
      </c>
      <c r="H1244" s="23" t="s">
        <v>2667</v>
      </c>
      <c r="I1244" s="26" t="s">
        <v>306</v>
      </c>
      <c r="J1244" s="23" t="s">
        <v>2667</v>
      </c>
      <c r="K1244" s="23"/>
      <c r="L1244" s="23" t="s">
        <v>2667</v>
      </c>
      <c r="M1244" s="23" t="s">
        <v>306</v>
      </c>
    </row>
    <row r="1245" spans="1:13" hidden="1" x14ac:dyDescent="0.35">
      <c r="A1245" s="22">
        <v>45826</v>
      </c>
      <c r="B1245" s="23" t="s">
        <v>2144</v>
      </c>
      <c r="C1245" s="23" t="s">
        <v>2670</v>
      </c>
      <c r="D1245" s="24">
        <v>7</v>
      </c>
      <c r="E1245" s="23">
        <v>6</v>
      </c>
      <c r="F1245" s="23">
        <v>2</v>
      </c>
      <c r="G1245" s="23" t="s">
        <v>2667</v>
      </c>
      <c r="H1245" s="23" t="s">
        <v>2667</v>
      </c>
      <c r="I1245" s="26" t="s">
        <v>306</v>
      </c>
      <c r="J1245" s="23"/>
      <c r="K1245" s="23"/>
      <c r="L1245" s="23" t="s">
        <v>2667</v>
      </c>
      <c r="M1245" s="23" t="s">
        <v>306</v>
      </c>
    </row>
    <row r="1246" spans="1:13" hidden="1" x14ac:dyDescent="0.35">
      <c r="A1246" s="6">
        <v>45827</v>
      </c>
      <c r="B1246" t="s">
        <v>154</v>
      </c>
      <c r="C1246" t="s">
        <v>53</v>
      </c>
      <c r="D1246">
        <v>4</v>
      </c>
      <c r="E1246">
        <v>25</v>
      </c>
      <c r="F1246">
        <v>2</v>
      </c>
      <c r="G1246" t="s">
        <v>35</v>
      </c>
    </row>
    <row r="1247" spans="1:13" hidden="1" x14ac:dyDescent="0.35">
      <c r="A1247" s="6">
        <v>45827</v>
      </c>
      <c r="B1247" t="s">
        <v>2355</v>
      </c>
      <c r="C1247" t="s">
        <v>55</v>
      </c>
      <c r="D1247" t="s">
        <v>978</v>
      </c>
      <c r="E1247">
        <v>7</v>
      </c>
      <c r="F1247">
        <v>3</v>
      </c>
      <c r="I1247" t="s">
        <v>47</v>
      </c>
      <c r="J1247" t="s">
        <v>705</v>
      </c>
    </row>
    <row r="1248" spans="1:13" hidden="1" x14ac:dyDescent="0.35">
      <c r="A1248" s="6">
        <v>45827</v>
      </c>
      <c r="B1248" t="s">
        <v>1085</v>
      </c>
      <c r="C1248" t="s">
        <v>55</v>
      </c>
      <c r="D1248" t="s">
        <v>978</v>
      </c>
      <c r="E1248">
        <v>20</v>
      </c>
      <c r="F1248">
        <v>2</v>
      </c>
      <c r="I1248" t="s">
        <v>47</v>
      </c>
    </row>
    <row r="1249" spans="1:13" hidden="1" x14ac:dyDescent="0.35">
      <c r="A1249" s="6">
        <v>45827</v>
      </c>
      <c r="B1249" t="s">
        <v>1085</v>
      </c>
      <c r="C1249" t="s">
        <v>55</v>
      </c>
      <c r="D1249" t="s">
        <v>978</v>
      </c>
      <c r="E1249">
        <v>20</v>
      </c>
      <c r="F1249">
        <v>2</v>
      </c>
      <c r="I1249" t="s">
        <v>47</v>
      </c>
    </row>
    <row r="1250" spans="1:13" hidden="1" x14ac:dyDescent="0.35">
      <c r="A1250" s="6">
        <v>45827</v>
      </c>
      <c r="B1250" t="s">
        <v>2382</v>
      </c>
      <c r="C1250" t="s">
        <v>115</v>
      </c>
      <c r="D1250">
        <v>9</v>
      </c>
      <c r="E1250">
        <v>11</v>
      </c>
      <c r="F1250">
        <v>1</v>
      </c>
      <c r="I1250" t="s">
        <v>47</v>
      </c>
    </row>
    <row r="1251" spans="1:13" hidden="1" x14ac:dyDescent="0.35">
      <c r="A1251" s="6">
        <v>45827</v>
      </c>
      <c r="B1251" t="s">
        <v>99</v>
      </c>
      <c r="C1251" t="s">
        <v>59</v>
      </c>
      <c r="D1251">
        <v>3</v>
      </c>
      <c r="E1251">
        <v>22</v>
      </c>
      <c r="F1251">
        <v>3</v>
      </c>
      <c r="I1251" t="s">
        <v>47</v>
      </c>
      <c r="M1251" t="s">
        <v>47</v>
      </c>
    </row>
    <row r="1252" spans="1:13" hidden="1" x14ac:dyDescent="0.35">
      <c r="A1252" s="6">
        <v>45827</v>
      </c>
      <c r="B1252" t="s">
        <v>2100</v>
      </c>
      <c r="C1252" t="s">
        <v>53</v>
      </c>
      <c r="D1252">
        <v>4</v>
      </c>
      <c r="E1252">
        <v>4</v>
      </c>
      <c r="F1252">
        <v>2</v>
      </c>
      <c r="I1252" t="s">
        <v>47</v>
      </c>
      <c r="J1252" t="s">
        <v>705</v>
      </c>
    </row>
    <row r="1253" spans="1:13" hidden="1" x14ac:dyDescent="0.35">
      <c r="A1253" s="22">
        <v>45827</v>
      </c>
      <c r="B1253" s="23" t="s">
        <v>2992</v>
      </c>
      <c r="C1253" s="23" t="s">
        <v>55</v>
      </c>
      <c r="D1253" s="24" t="s">
        <v>55</v>
      </c>
      <c r="E1253" s="23">
        <v>15</v>
      </c>
      <c r="F1253" s="23">
        <v>2</v>
      </c>
      <c r="G1253" s="23" t="s">
        <v>2667</v>
      </c>
      <c r="H1253" s="23" t="s">
        <v>2667</v>
      </c>
      <c r="I1253" s="26" t="s">
        <v>306</v>
      </c>
      <c r="J1253" s="23" t="s">
        <v>2667</v>
      </c>
      <c r="K1253" s="23"/>
      <c r="L1253" s="23" t="s">
        <v>2667</v>
      </c>
      <c r="M1253" s="23" t="s">
        <v>2667</v>
      </c>
    </row>
    <row r="1254" spans="1:13" hidden="1" x14ac:dyDescent="0.35">
      <c r="A1254" s="22">
        <v>45827</v>
      </c>
      <c r="B1254" s="23" t="s">
        <v>3097</v>
      </c>
      <c r="C1254" s="23" t="s">
        <v>2670</v>
      </c>
      <c r="D1254" s="24">
        <v>9</v>
      </c>
      <c r="E1254" s="23">
        <v>15</v>
      </c>
      <c r="F1254" s="23">
        <v>2</v>
      </c>
      <c r="G1254" s="23" t="s">
        <v>2667</v>
      </c>
      <c r="H1254" s="23" t="s">
        <v>2667</v>
      </c>
      <c r="I1254" s="26" t="s">
        <v>306</v>
      </c>
      <c r="J1254" s="23" t="s">
        <v>2667</v>
      </c>
      <c r="K1254" s="23"/>
      <c r="L1254" s="23" t="s">
        <v>2667</v>
      </c>
      <c r="M1254" s="23" t="s">
        <v>2667</v>
      </c>
    </row>
    <row r="1255" spans="1:13" hidden="1" x14ac:dyDescent="0.35">
      <c r="A1255" s="6">
        <v>45828</v>
      </c>
      <c r="B1255" t="s">
        <v>275</v>
      </c>
      <c r="C1255" t="s">
        <v>115</v>
      </c>
      <c r="D1255">
        <v>8</v>
      </c>
      <c r="E1255">
        <v>17</v>
      </c>
      <c r="F1255">
        <v>2</v>
      </c>
      <c r="G1255" t="s">
        <v>32</v>
      </c>
    </row>
    <row r="1256" spans="1:13" hidden="1" x14ac:dyDescent="0.35">
      <c r="A1256" s="6">
        <v>45828</v>
      </c>
      <c r="B1256" t="s">
        <v>650</v>
      </c>
      <c r="C1256" t="s">
        <v>53</v>
      </c>
      <c r="D1256">
        <v>6</v>
      </c>
      <c r="E1256">
        <v>21</v>
      </c>
      <c r="F1256">
        <v>2</v>
      </c>
      <c r="G1256" t="s">
        <v>2372</v>
      </c>
      <c r="M1256" t="s">
        <v>47</v>
      </c>
    </row>
    <row r="1257" spans="1:13" hidden="1" x14ac:dyDescent="0.35">
      <c r="A1257" s="6">
        <v>45828</v>
      </c>
      <c r="B1257" t="s">
        <v>247</v>
      </c>
      <c r="C1257" t="s">
        <v>59</v>
      </c>
      <c r="D1257">
        <v>2</v>
      </c>
      <c r="E1257">
        <v>22</v>
      </c>
      <c r="F1257">
        <v>2</v>
      </c>
      <c r="I1257" t="s">
        <v>47</v>
      </c>
      <c r="M1257" t="s">
        <v>47</v>
      </c>
    </row>
    <row r="1258" spans="1:13" hidden="1" x14ac:dyDescent="0.35">
      <c r="A1258" s="6">
        <v>45828</v>
      </c>
      <c r="B1258" t="s">
        <v>547</v>
      </c>
      <c r="C1258" t="s">
        <v>59</v>
      </c>
      <c r="D1258">
        <v>3</v>
      </c>
      <c r="E1258">
        <v>22</v>
      </c>
      <c r="F1258">
        <v>2</v>
      </c>
      <c r="I1258" t="s">
        <v>47</v>
      </c>
    </row>
    <row r="1259" spans="1:13" hidden="1" x14ac:dyDescent="0.35">
      <c r="A1259" s="6">
        <v>45828</v>
      </c>
      <c r="B1259" t="s">
        <v>547</v>
      </c>
      <c r="C1259" t="s">
        <v>59</v>
      </c>
      <c r="D1259">
        <v>3</v>
      </c>
      <c r="E1259">
        <v>22</v>
      </c>
      <c r="F1259">
        <v>2</v>
      </c>
      <c r="I1259" t="s">
        <v>47</v>
      </c>
    </row>
    <row r="1260" spans="1:13" hidden="1" x14ac:dyDescent="0.35">
      <c r="A1260" s="6">
        <v>45828</v>
      </c>
      <c r="B1260" t="s">
        <v>547</v>
      </c>
      <c r="C1260" t="s">
        <v>59</v>
      </c>
      <c r="D1260">
        <v>3</v>
      </c>
      <c r="E1260">
        <v>22</v>
      </c>
      <c r="F1260">
        <v>2</v>
      </c>
      <c r="I1260" t="s">
        <v>47</v>
      </c>
    </row>
    <row r="1261" spans="1:13" hidden="1" x14ac:dyDescent="0.35">
      <c r="A1261" s="6">
        <v>45828</v>
      </c>
      <c r="B1261" t="s">
        <v>2422</v>
      </c>
      <c r="C1261" t="s">
        <v>115</v>
      </c>
      <c r="D1261">
        <v>7</v>
      </c>
      <c r="E1261">
        <v>19</v>
      </c>
      <c r="F1261">
        <v>1</v>
      </c>
      <c r="I1261" t="s">
        <v>47</v>
      </c>
      <c r="M1261" t="s">
        <v>47</v>
      </c>
    </row>
    <row r="1262" spans="1:13" hidden="1" x14ac:dyDescent="0.35">
      <c r="A1262" s="22">
        <v>45828</v>
      </c>
      <c r="B1262" s="23" t="s">
        <v>61</v>
      </c>
      <c r="C1262" s="23" t="s">
        <v>130</v>
      </c>
      <c r="D1262" s="24" t="s">
        <v>62</v>
      </c>
      <c r="E1262" s="23">
        <v>20</v>
      </c>
      <c r="F1262" s="23">
        <v>2</v>
      </c>
      <c r="G1262" s="23"/>
      <c r="H1262" s="23" t="s">
        <v>2667</v>
      </c>
      <c r="I1262" s="26" t="s">
        <v>306</v>
      </c>
      <c r="J1262" s="23" t="s">
        <v>2667</v>
      </c>
      <c r="K1262" s="23"/>
      <c r="L1262" s="23" t="s">
        <v>2667</v>
      </c>
      <c r="M1262" s="23" t="s">
        <v>306</v>
      </c>
    </row>
    <row r="1263" spans="1:13" hidden="1" x14ac:dyDescent="0.35">
      <c r="A1263" s="6">
        <v>45828</v>
      </c>
      <c r="B1263" t="s">
        <v>3243</v>
      </c>
      <c r="C1263" t="s">
        <v>55</v>
      </c>
      <c r="D1263" s="20" t="s">
        <v>1309</v>
      </c>
      <c r="E1263">
        <v>7</v>
      </c>
      <c r="F1263">
        <v>0</v>
      </c>
      <c r="G1263" t="s">
        <v>2667</v>
      </c>
      <c r="H1263" t="s">
        <v>2667</v>
      </c>
      <c r="I1263" s="26" t="s">
        <v>306</v>
      </c>
      <c r="J1263" t="s">
        <v>2667</v>
      </c>
      <c r="L1263" t="s">
        <v>2667</v>
      </c>
      <c r="M1263" t="s">
        <v>2667</v>
      </c>
    </row>
    <row r="1264" spans="1:13" hidden="1" x14ac:dyDescent="0.35">
      <c r="A1264" s="22">
        <v>45829</v>
      </c>
      <c r="B1264" s="23" t="s">
        <v>2097</v>
      </c>
      <c r="C1264" t="s">
        <v>392</v>
      </c>
      <c r="D1264" t="s">
        <v>392</v>
      </c>
      <c r="E1264" s="23">
        <v>16</v>
      </c>
      <c r="F1264" s="23">
        <v>3</v>
      </c>
      <c r="G1264" s="23" t="s">
        <v>2667</v>
      </c>
      <c r="H1264" s="23" t="s">
        <v>2667</v>
      </c>
      <c r="I1264" s="26" t="s">
        <v>306</v>
      </c>
      <c r="J1264" s="23" t="s">
        <v>2667</v>
      </c>
      <c r="K1264" s="23"/>
      <c r="L1264" s="23" t="s">
        <v>2667</v>
      </c>
      <c r="M1264" s="23" t="s">
        <v>2667</v>
      </c>
    </row>
    <row r="1265" spans="1:13" hidden="1" x14ac:dyDescent="0.35">
      <c r="A1265" s="22">
        <v>45829</v>
      </c>
      <c r="B1265" s="23" t="s">
        <v>2961</v>
      </c>
      <c r="C1265" s="23" t="s">
        <v>2167</v>
      </c>
      <c r="D1265" s="24" t="s">
        <v>2733</v>
      </c>
      <c r="E1265" s="23">
        <v>16</v>
      </c>
      <c r="F1265" s="23">
        <v>3</v>
      </c>
      <c r="G1265" s="23" t="s">
        <v>2667</v>
      </c>
      <c r="H1265" s="23" t="s">
        <v>2667</v>
      </c>
      <c r="I1265" s="26" t="s">
        <v>306</v>
      </c>
      <c r="J1265" s="23" t="s">
        <v>2667</v>
      </c>
      <c r="K1265" s="23"/>
      <c r="L1265" s="23" t="s">
        <v>2667</v>
      </c>
      <c r="M1265" s="23" t="s">
        <v>306</v>
      </c>
    </row>
    <row r="1266" spans="1:13" hidden="1" x14ac:dyDescent="0.35">
      <c r="A1266" s="22">
        <v>45829</v>
      </c>
      <c r="B1266" s="23" t="s">
        <v>2746</v>
      </c>
      <c r="C1266" s="23" t="s">
        <v>2673</v>
      </c>
      <c r="D1266" s="24" t="s">
        <v>2747</v>
      </c>
      <c r="E1266" s="23">
        <v>28</v>
      </c>
      <c r="F1266" s="23">
        <v>1</v>
      </c>
      <c r="G1266" s="23" t="s">
        <v>2667</v>
      </c>
      <c r="H1266" s="23" t="s">
        <v>2667</v>
      </c>
      <c r="I1266" s="26" t="s">
        <v>306</v>
      </c>
      <c r="J1266" s="23" t="s">
        <v>2667</v>
      </c>
      <c r="K1266" s="23"/>
      <c r="L1266" s="23" t="s">
        <v>2667</v>
      </c>
      <c r="M1266" s="23" t="s">
        <v>2667</v>
      </c>
    </row>
    <row r="1267" spans="1:13" hidden="1" x14ac:dyDescent="0.35">
      <c r="A1267" s="22">
        <v>45830</v>
      </c>
      <c r="B1267" s="23" t="s">
        <v>3099</v>
      </c>
      <c r="C1267" s="23" t="s">
        <v>2670</v>
      </c>
      <c r="D1267" s="24" t="s">
        <v>2824</v>
      </c>
      <c r="E1267" s="23">
        <v>16</v>
      </c>
      <c r="F1267" s="23">
        <v>2</v>
      </c>
      <c r="G1267" s="23" t="s">
        <v>2667</v>
      </c>
      <c r="H1267" s="23" t="s">
        <v>2667</v>
      </c>
      <c r="I1267" s="26" t="s">
        <v>306</v>
      </c>
      <c r="J1267" s="23" t="s">
        <v>2667</v>
      </c>
      <c r="K1267" s="23"/>
      <c r="L1267" s="23" t="s">
        <v>2667</v>
      </c>
      <c r="M1267" s="23" t="s">
        <v>2667</v>
      </c>
    </row>
    <row r="1268" spans="1:13" hidden="1" x14ac:dyDescent="0.35">
      <c r="A1268" s="22">
        <v>45830</v>
      </c>
      <c r="B1268" s="23" t="s">
        <v>489</v>
      </c>
      <c r="C1268" s="23" t="s">
        <v>2670</v>
      </c>
      <c r="D1268" s="24">
        <v>8</v>
      </c>
      <c r="E1268" s="23">
        <v>15</v>
      </c>
      <c r="F1268" s="23">
        <v>1</v>
      </c>
      <c r="G1268" s="23" t="s">
        <v>2667</v>
      </c>
      <c r="H1268" s="23" t="s">
        <v>2667</v>
      </c>
      <c r="I1268" s="26" t="s">
        <v>306</v>
      </c>
      <c r="J1268" s="23" t="s">
        <v>2667</v>
      </c>
      <c r="K1268" s="23"/>
      <c r="L1268" s="23" t="s">
        <v>2667</v>
      </c>
      <c r="M1268" s="23" t="s">
        <v>306</v>
      </c>
    </row>
    <row r="1269" spans="1:13" hidden="1" x14ac:dyDescent="0.35">
      <c r="A1269" s="6">
        <v>45830</v>
      </c>
      <c r="B1269" t="s">
        <v>2752</v>
      </c>
      <c r="C1269" t="s">
        <v>64</v>
      </c>
      <c r="D1269" t="s">
        <v>585</v>
      </c>
      <c r="E1269">
        <v>7</v>
      </c>
      <c r="F1269">
        <v>2</v>
      </c>
      <c r="G1269" t="s">
        <v>2667</v>
      </c>
      <c r="H1269" t="s">
        <v>2667</v>
      </c>
      <c r="I1269" s="26" t="s">
        <v>306</v>
      </c>
      <c r="J1269" t="s">
        <v>2667</v>
      </c>
      <c r="L1269" t="s">
        <v>2667</v>
      </c>
      <c r="M1269" t="s">
        <v>306</v>
      </c>
    </row>
    <row r="1270" spans="1:13" hidden="1" x14ac:dyDescent="0.35">
      <c r="A1270" s="6">
        <v>45831</v>
      </c>
      <c r="B1270" t="s">
        <v>2222</v>
      </c>
      <c r="C1270" t="s">
        <v>115</v>
      </c>
      <c r="D1270">
        <v>7</v>
      </c>
      <c r="E1270">
        <v>24</v>
      </c>
      <c r="F1270">
        <v>2</v>
      </c>
      <c r="G1270" t="s">
        <v>32</v>
      </c>
    </row>
    <row r="1271" spans="1:13" hidden="1" x14ac:dyDescent="0.35">
      <c r="A1271" s="6">
        <v>45831</v>
      </c>
      <c r="B1271" t="s">
        <v>2222</v>
      </c>
      <c r="C1271" t="s">
        <v>115</v>
      </c>
      <c r="D1271">
        <v>7</v>
      </c>
      <c r="E1271">
        <v>24</v>
      </c>
      <c r="F1271">
        <v>2</v>
      </c>
      <c r="G1271" t="s">
        <v>32</v>
      </c>
    </row>
    <row r="1272" spans="1:13" hidden="1" x14ac:dyDescent="0.35">
      <c r="A1272" s="6">
        <v>45831</v>
      </c>
      <c r="B1272" t="s">
        <v>2222</v>
      </c>
      <c r="C1272" t="s">
        <v>115</v>
      </c>
      <c r="D1272">
        <v>7</v>
      </c>
      <c r="E1272">
        <v>24</v>
      </c>
      <c r="F1272">
        <v>2</v>
      </c>
      <c r="G1272" t="s">
        <v>2182</v>
      </c>
    </row>
    <row r="1273" spans="1:13" hidden="1" x14ac:dyDescent="0.35">
      <c r="A1273" s="6">
        <v>45831</v>
      </c>
      <c r="B1273" t="s">
        <v>2222</v>
      </c>
      <c r="C1273" t="s">
        <v>115</v>
      </c>
      <c r="D1273">
        <v>7</v>
      </c>
      <c r="E1273">
        <v>24</v>
      </c>
      <c r="F1273">
        <v>2</v>
      </c>
      <c r="G1273" t="s">
        <v>2182</v>
      </c>
    </row>
    <row r="1274" spans="1:13" hidden="1" x14ac:dyDescent="0.35">
      <c r="A1274" s="6">
        <v>45831</v>
      </c>
      <c r="B1274" t="s">
        <v>2415</v>
      </c>
      <c r="C1274" t="s">
        <v>64</v>
      </c>
      <c r="D1274" t="s">
        <v>585</v>
      </c>
      <c r="E1274">
        <v>11</v>
      </c>
      <c r="F1274">
        <v>2</v>
      </c>
      <c r="I1274" t="s">
        <v>47</v>
      </c>
      <c r="M1274" t="s">
        <v>47</v>
      </c>
    </row>
    <row r="1275" spans="1:13" hidden="1" x14ac:dyDescent="0.35">
      <c r="A1275" s="6">
        <v>45831</v>
      </c>
      <c r="B1275" t="s">
        <v>2416</v>
      </c>
      <c r="C1275" t="s">
        <v>115</v>
      </c>
      <c r="D1275">
        <v>8</v>
      </c>
      <c r="E1275">
        <v>18</v>
      </c>
      <c r="F1275">
        <v>2</v>
      </c>
      <c r="I1275" t="s">
        <v>47</v>
      </c>
    </row>
    <row r="1276" spans="1:13" hidden="1" x14ac:dyDescent="0.35">
      <c r="A1276" s="6">
        <v>45831</v>
      </c>
      <c r="B1276" t="s">
        <v>459</v>
      </c>
      <c r="C1276" t="s">
        <v>53</v>
      </c>
      <c r="D1276">
        <v>5</v>
      </c>
      <c r="E1276">
        <v>25</v>
      </c>
      <c r="F1276">
        <v>2</v>
      </c>
      <c r="I1276" t="s">
        <v>47</v>
      </c>
      <c r="J1276" t="s">
        <v>2359</v>
      </c>
    </row>
    <row r="1277" spans="1:13" hidden="1" x14ac:dyDescent="0.35">
      <c r="A1277" s="6">
        <v>45831</v>
      </c>
      <c r="B1277" t="s">
        <v>459</v>
      </c>
      <c r="C1277" t="s">
        <v>53</v>
      </c>
      <c r="D1277">
        <v>5</v>
      </c>
      <c r="E1277">
        <v>25</v>
      </c>
      <c r="F1277">
        <v>2</v>
      </c>
      <c r="I1277" t="s">
        <v>47</v>
      </c>
      <c r="J1277" t="s">
        <v>2359</v>
      </c>
    </row>
    <row r="1278" spans="1:13" hidden="1" x14ac:dyDescent="0.35">
      <c r="A1278" s="6">
        <v>45831</v>
      </c>
      <c r="B1278" t="s">
        <v>665</v>
      </c>
      <c r="C1278" t="s">
        <v>55</v>
      </c>
      <c r="D1278" t="s">
        <v>2335</v>
      </c>
      <c r="E1278">
        <v>18</v>
      </c>
      <c r="F1278">
        <v>1</v>
      </c>
      <c r="I1278" t="s">
        <v>47</v>
      </c>
      <c r="M1278" t="s">
        <v>47</v>
      </c>
    </row>
    <row r="1279" spans="1:13" hidden="1" x14ac:dyDescent="0.35">
      <c r="A1279" s="6">
        <v>45831</v>
      </c>
      <c r="B1279" t="s">
        <v>2101</v>
      </c>
      <c r="C1279" t="s">
        <v>225</v>
      </c>
      <c r="D1279">
        <v>0</v>
      </c>
      <c r="E1279">
        <v>1</v>
      </c>
      <c r="F1279">
        <v>1</v>
      </c>
      <c r="I1279" t="s">
        <v>47</v>
      </c>
    </row>
    <row r="1280" spans="1:13" hidden="1" x14ac:dyDescent="0.35">
      <c r="A1280" s="6">
        <v>45831</v>
      </c>
      <c r="B1280" t="s">
        <v>2417</v>
      </c>
      <c r="C1280" t="s">
        <v>115</v>
      </c>
      <c r="D1280" t="s">
        <v>242</v>
      </c>
      <c r="E1280">
        <v>18</v>
      </c>
      <c r="F1280">
        <v>2</v>
      </c>
      <c r="I1280" t="s">
        <v>47</v>
      </c>
    </row>
    <row r="1281" spans="1:13" hidden="1" x14ac:dyDescent="0.35">
      <c r="A1281" s="6">
        <v>45831</v>
      </c>
      <c r="B1281" t="s">
        <v>2417</v>
      </c>
      <c r="C1281" t="s">
        <v>115</v>
      </c>
      <c r="D1281" t="s">
        <v>242</v>
      </c>
      <c r="E1281">
        <v>18</v>
      </c>
      <c r="F1281">
        <v>2</v>
      </c>
      <c r="I1281" t="s">
        <v>47</v>
      </c>
    </row>
    <row r="1282" spans="1:13" hidden="1" x14ac:dyDescent="0.35">
      <c r="A1282" s="22">
        <v>45831</v>
      </c>
      <c r="B1282" s="23" t="s">
        <v>2704</v>
      </c>
      <c r="C1282" s="23" t="s">
        <v>2668</v>
      </c>
      <c r="D1282" s="24" t="s">
        <v>746</v>
      </c>
      <c r="E1282" s="23">
        <v>17</v>
      </c>
      <c r="F1282" s="23">
        <v>2</v>
      </c>
      <c r="G1282" s="23" t="s">
        <v>2667</v>
      </c>
      <c r="H1282" s="23" t="s">
        <v>2667</v>
      </c>
      <c r="I1282" s="26" t="s">
        <v>306</v>
      </c>
      <c r="J1282" s="23" t="s">
        <v>2359</v>
      </c>
      <c r="K1282" s="23"/>
      <c r="L1282" s="23" t="s">
        <v>2667</v>
      </c>
      <c r="M1282" s="23" t="s">
        <v>306</v>
      </c>
    </row>
    <row r="1283" spans="1:13" hidden="1" x14ac:dyDescent="0.35">
      <c r="A1283" s="6">
        <v>45832</v>
      </c>
      <c r="B1283" t="s">
        <v>2229</v>
      </c>
      <c r="C1283" t="s">
        <v>53</v>
      </c>
      <c r="D1283">
        <v>6</v>
      </c>
      <c r="E1283">
        <v>24</v>
      </c>
      <c r="F1283">
        <v>3</v>
      </c>
      <c r="G1283" t="s">
        <v>36</v>
      </c>
      <c r="L1283" t="s">
        <v>47</v>
      </c>
      <c r="M1283" t="s">
        <v>47</v>
      </c>
    </row>
    <row r="1284" spans="1:13" hidden="1" x14ac:dyDescent="0.35">
      <c r="A1284" s="6">
        <v>45832</v>
      </c>
      <c r="B1284" t="s">
        <v>2229</v>
      </c>
      <c r="C1284" t="s">
        <v>59</v>
      </c>
      <c r="D1284">
        <v>2</v>
      </c>
      <c r="E1284">
        <v>23</v>
      </c>
      <c r="F1284">
        <v>1</v>
      </c>
      <c r="G1284" t="s">
        <v>1400</v>
      </c>
      <c r="L1284" t="s">
        <v>47</v>
      </c>
      <c r="M1284" t="s">
        <v>47</v>
      </c>
    </row>
    <row r="1285" spans="1:13" hidden="1" x14ac:dyDescent="0.35">
      <c r="A1285" s="6">
        <v>45832</v>
      </c>
      <c r="B1285" t="s">
        <v>1218</v>
      </c>
      <c r="C1285" t="s">
        <v>115</v>
      </c>
      <c r="D1285">
        <v>7</v>
      </c>
      <c r="E1285">
        <v>26</v>
      </c>
      <c r="F1285">
        <v>1</v>
      </c>
      <c r="G1285" t="s">
        <v>2182</v>
      </c>
    </row>
    <row r="1286" spans="1:13" hidden="1" x14ac:dyDescent="0.35">
      <c r="A1286" s="6">
        <v>45832</v>
      </c>
      <c r="B1286" t="s">
        <v>2418</v>
      </c>
      <c r="C1286" t="s">
        <v>1493</v>
      </c>
      <c r="D1286" t="s">
        <v>1493</v>
      </c>
      <c r="E1286">
        <v>20</v>
      </c>
      <c r="F1286">
        <v>2</v>
      </c>
      <c r="I1286" t="s">
        <v>47</v>
      </c>
      <c r="M1286" t="s">
        <v>47</v>
      </c>
    </row>
    <row r="1287" spans="1:13" hidden="1" x14ac:dyDescent="0.35">
      <c r="A1287" s="6">
        <v>45832</v>
      </c>
      <c r="B1287" t="s">
        <v>489</v>
      </c>
      <c r="C1287" t="s">
        <v>53</v>
      </c>
      <c r="D1287">
        <v>4</v>
      </c>
      <c r="E1287">
        <v>24</v>
      </c>
      <c r="F1287">
        <v>2</v>
      </c>
      <c r="I1287" t="s">
        <v>47</v>
      </c>
      <c r="M1287" t="s">
        <v>47</v>
      </c>
    </row>
    <row r="1288" spans="1:13" hidden="1" x14ac:dyDescent="0.35">
      <c r="A1288" s="6">
        <v>45832</v>
      </c>
      <c r="B1288" t="s">
        <v>1089</v>
      </c>
      <c r="C1288" t="s">
        <v>392</v>
      </c>
      <c r="D1288" t="s">
        <v>392</v>
      </c>
      <c r="E1288">
        <v>5</v>
      </c>
      <c r="F1288">
        <v>1</v>
      </c>
      <c r="H1288" t="s">
        <v>47</v>
      </c>
    </row>
    <row r="1289" spans="1:13" hidden="1" x14ac:dyDescent="0.35">
      <c r="A1289" s="6">
        <v>45832</v>
      </c>
      <c r="B1289" t="s">
        <v>2419</v>
      </c>
      <c r="C1289" t="s">
        <v>53</v>
      </c>
      <c r="D1289">
        <v>6</v>
      </c>
      <c r="E1289">
        <v>5</v>
      </c>
      <c r="F1289">
        <v>1</v>
      </c>
      <c r="I1289" t="s">
        <v>47</v>
      </c>
    </row>
    <row r="1290" spans="1:13" hidden="1" x14ac:dyDescent="0.35">
      <c r="A1290" s="6">
        <v>45832</v>
      </c>
      <c r="B1290" t="s">
        <v>1667</v>
      </c>
      <c r="C1290" t="s">
        <v>115</v>
      </c>
      <c r="D1290">
        <v>7</v>
      </c>
      <c r="E1290">
        <v>18</v>
      </c>
      <c r="F1290">
        <v>2</v>
      </c>
      <c r="I1290" t="s">
        <v>47</v>
      </c>
      <c r="J1290" t="s">
        <v>450</v>
      </c>
    </row>
    <row r="1291" spans="1:13" hidden="1" x14ac:dyDescent="0.35">
      <c r="A1291" s="6">
        <v>45832</v>
      </c>
      <c r="B1291" t="s">
        <v>1181</v>
      </c>
      <c r="C1291" t="s">
        <v>115</v>
      </c>
      <c r="D1291" t="s">
        <v>353</v>
      </c>
      <c r="E1291">
        <v>5</v>
      </c>
      <c r="F1291">
        <v>1</v>
      </c>
      <c r="I1291" t="s">
        <v>47</v>
      </c>
    </row>
    <row r="1292" spans="1:13" hidden="1" x14ac:dyDescent="0.35">
      <c r="A1292" s="6">
        <v>45832</v>
      </c>
      <c r="B1292" t="s">
        <v>795</v>
      </c>
      <c r="C1292" t="s">
        <v>115</v>
      </c>
      <c r="D1292">
        <v>10</v>
      </c>
      <c r="E1292">
        <v>27</v>
      </c>
      <c r="F1292">
        <v>6</v>
      </c>
      <c r="I1292" t="s">
        <v>47</v>
      </c>
    </row>
    <row r="1293" spans="1:13" hidden="1" x14ac:dyDescent="0.35">
      <c r="A1293" s="6">
        <v>45833</v>
      </c>
      <c r="B1293" t="s">
        <v>240</v>
      </c>
      <c r="C1293" t="s">
        <v>53</v>
      </c>
      <c r="D1293">
        <v>5</v>
      </c>
      <c r="E1293">
        <v>24</v>
      </c>
      <c r="F1293">
        <v>2</v>
      </c>
      <c r="G1293" t="s">
        <v>35</v>
      </c>
    </row>
    <row r="1294" spans="1:13" hidden="1" x14ac:dyDescent="0.35">
      <c r="A1294" s="6">
        <v>45833</v>
      </c>
      <c r="B1294" t="s">
        <v>2262</v>
      </c>
      <c r="C1294" t="s">
        <v>64</v>
      </c>
      <c r="D1294" t="s">
        <v>585</v>
      </c>
      <c r="E1294">
        <v>14</v>
      </c>
      <c r="F1294">
        <v>3</v>
      </c>
      <c r="I1294" t="s">
        <v>47</v>
      </c>
      <c r="M1294" t="s">
        <v>47</v>
      </c>
    </row>
    <row r="1295" spans="1:13" hidden="1" x14ac:dyDescent="0.35">
      <c r="A1295" s="6">
        <v>45833</v>
      </c>
      <c r="B1295" t="s">
        <v>2193</v>
      </c>
      <c r="C1295" t="s">
        <v>115</v>
      </c>
      <c r="D1295" t="s">
        <v>242</v>
      </c>
      <c r="E1295">
        <v>11</v>
      </c>
      <c r="F1295">
        <v>2</v>
      </c>
      <c r="I1295" t="s">
        <v>47</v>
      </c>
      <c r="M1295" t="s">
        <v>47</v>
      </c>
    </row>
    <row r="1296" spans="1:13" hidden="1" x14ac:dyDescent="0.35">
      <c r="A1296" s="6">
        <v>45833</v>
      </c>
      <c r="B1296" t="s">
        <v>61</v>
      </c>
      <c r="C1296" t="s">
        <v>55</v>
      </c>
      <c r="D1296" t="s">
        <v>1255</v>
      </c>
      <c r="E1296">
        <v>8</v>
      </c>
      <c r="F1296">
        <v>1</v>
      </c>
      <c r="I1296" t="s">
        <v>47</v>
      </c>
      <c r="M1296" t="s">
        <v>47</v>
      </c>
    </row>
    <row r="1297" spans="1:13" hidden="1" x14ac:dyDescent="0.35">
      <c r="A1297" s="6">
        <v>45833</v>
      </c>
      <c r="B1297" t="s">
        <v>2282</v>
      </c>
      <c r="C1297" t="s">
        <v>1247</v>
      </c>
      <c r="D1297" t="s">
        <v>1247</v>
      </c>
      <c r="E1297">
        <v>7</v>
      </c>
      <c r="F1297">
        <v>2</v>
      </c>
      <c r="I1297" t="s">
        <v>47</v>
      </c>
      <c r="K1297" t="s">
        <v>47</v>
      </c>
    </row>
    <row r="1298" spans="1:13" hidden="1" x14ac:dyDescent="0.35">
      <c r="A1298" s="6">
        <v>45833</v>
      </c>
      <c r="B1298" t="s">
        <v>247</v>
      </c>
      <c r="C1298" t="s">
        <v>553</v>
      </c>
      <c r="D1298" t="s">
        <v>553</v>
      </c>
      <c r="E1298">
        <v>9</v>
      </c>
      <c r="F1298">
        <v>1</v>
      </c>
      <c r="I1298" t="s">
        <v>47</v>
      </c>
      <c r="M1298" t="s">
        <v>47</v>
      </c>
    </row>
    <row r="1299" spans="1:13" hidden="1" x14ac:dyDescent="0.35">
      <c r="A1299" s="6">
        <v>45833</v>
      </c>
      <c r="B1299" t="s">
        <v>2420</v>
      </c>
      <c r="C1299" t="s">
        <v>115</v>
      </c>
      <c r="D1299">
        <v>9</v>
      </c>
      <c r="E1299">
        <v>3</v>
      </c>
      <c r="F1299">
        <v>2</v>
      </c>
      <c r="I1299" t="s">
        <v>47</v>
      </c>
    </row>
    <row r="1300" spans="1:13" hidden="1" x14ac:dyDescent="0.35">
      <c r="A1300" s="22">
        <v>45833</v>
      </c>
      <c r="B1300" s="23" t="s">
        <v>1240</v>
      </c>
      <c r="C1300" s="23" t="s">
        <v>2167</v>
      </c>
      <c r="D1300" s="24" t="s">
        <v>62</v>
      </c>
      <c r="E1300" s="23">
        <v>8</v>
      </c>
      <c r="F1300" s="23">
        <v>1</v>
      </c>
      <c r="G1300" s="23" t="s">
        <v>2667</v>
      </c>
      <c r="H1300" s="23" t="s">
        <v>2667</v>
      </c>
      <c r="I1300" s="26" t="s">
        <v>306</v>
      </c>
      <c r="J1300" s="23" t="s">
        <v>2667</v>
      </c>
      <c r="K1300" s="23"/>
      <c r="L1300" s="23" t="s">
        <v>2667</v>
      </c>
      <c r="M1300" s="23" t="s">
        <v>2667</v>
      </c>
    </row>
    <row r="1301" spans="1:13" hidden="1" x14ac:dyDescent="0.35">
      <c r="A1301" s="6">
        <v>45834</v>
      </c>
      <c r="B1301" t="s">
        <v>470</v>
      </c>
      <c r="C1301" t="s">
        <v>115</v>
      </c>
      <c r="D1301">
        <v>9</v>
      </c>
      <c r="E1301">
        <v>2</v>
      </c>
      <c r="F1301">
        <v>2</v>
      </c>
      <c r="I1301" t="s">
        <v>47</v>
      </c>
    </row>
    <row r="1302" spans="1:13" hidden="1" x14ac:dyDescent="0.35">
      <c r="A1302" s="6">
        <v>45834</v>
      </c>
      <c r="B1302" t="s">
        <v>154</v>
      </c>
      <c r="C1302" t="s">
        <v>115</v>
      </c>
      <c r="D1302">
        <v>9</v>
      </c>
      <c r="E1302">
        <v>7</v>
      </c>
      <c r="F1302">
        <v>2</v>
      </c>
      <c r="I1302" t="s">
        <v>47</v>
      </c>
      <c r="M1302" t="s">
        <v>47</v>
      </c>
    </row>
    <row r="1303" spans="1:13" hidden="1" x14ac:dyDescent="0.35">
      <c r="A1303" s="6">
        <v>45834</v>
      </c>
      <c r="B1303" t="s">
        <v>238</v>
      </c>
      <c r="C1303" t="s">
        <v>59</v>
      </c>
      <c r="D1303">
        <v>3</v>
      </c>
      <c r="E1303">
        <v>20</v>
      </c>
      <c r="F1303">
        <v>2</v>
      </c>
      <c r="I1303" t="s">
        <v>47</v>
      </c>
      <c r="M1303" t="s">
        <v>47</v>
      </c>
    </row>
    <row r="1304" spans="1:13" hidden="1" x14ac:dyDescent="0.35">
      <c r="A1304" s="6">
        <v>45834</v>
      </c>
      <c r="B1304" t="s">
        <v>2421</v>
      </c>
      <c r="C1304" s="23" t="s">
        <v>158</v>
      </c>
      <c r="D1304" t="s">
        <v>158</v>
      </c>
      <c r="E1304">
        <v>15</v>
      </c>
      <c r="F1304">
        <v>2</v>
      </c>
      <c r="I1304" t="s">
        <v>47</v>
      </c>
      <c r="M1304" t="s">
        <v>47</v>
      </c>
    </row>
    <row r="1305" spans="1:13" hidden="1" x14ac:dyDescent="0.35">
      <c r="A1305" s="6">
        <v>45834</v>
      </c>
      <c r="B1305" t="s">
        <v>1337</v>
      </c>
      <c r="C1305" t="s">
        <v>553</v>
      </c>
      <c r="D1305" t="s">
        <v>553</v>
      </c>
      <c r="E1305">
        <v>8</v>
      </c>
      <c r="F1305">
        <v>2</v>
      </c>
      <c r="I1305" t="s">
        <v>47</v>
      </c>
      <c r="M1305" t="s">
        <v>47</v>
      </c>
    </row>
    <row r="1306" spans="1:13" hidden="1" x14ac:dyDescent="0.35">
      <c r="A1306" s="6">
        <v>45834</v>
      </c>
      <c r="B1306" t="s">
        <v>2148</v>
      </c>
      <c r="C1306" t="s">
        <v>2223</v>
      </c>
      <c r="D1306" t="s">
        <v>2223</v>
      </c>
      <c r="E1306">
        <v>0</v>
      </c>
      <c r="F1306">
        <v>7</v>
      </c>
      <c r="I1306" t="s">
        <v>47</v>
      </c>
      <c r="M1306" t="s">
        <v>47</v>
      </c>
    </row>
    <row r="1307" spans="1:13" hidden="1" x14ac:dyDescent="0.35">
      <c r="A1307" s="22">
        <v>45835</v>
      </c>
      <c r="B1307" s="23" t="s">
        <v>857</v>
      </c>
      <c r="C1307" s="23" t="s">
        <v>2167</v>
      </c>
      <c r="D1307" s="24" t="s">
        <v>3325</v>
      </c>
      <c r="E1307" s="23">
        <v>23</v>
      </c>
      <c r="F1307" s="23">
        <v>1</v>
      </c>
      <c r="G1307" s="23" t="s">
        <v>2667</v>
      </c>
      <c r="H1307" s="23" t="s">
        <v>2667</v>
      </c>
      <c r="I1307" s="26" t="s">
        <v>306</v>
      </c>
      <c r="J1307" s="23"/>
      <c r="K1307" s="23"/>
      <c r="L1307" s="23" t="s">
        <v>2667</v>
      </c>
      <c r="M1307" s="23" t="s">
        <v>306</v>
      </c>
    </row>
    <row r="1308" spans="1:13" hidden="1" x14ac:dyDescent="0.35">
      <c r="A1308" s="22">
        <v>45835</v>
      </c>
      <c r="B1308" s="23" t="s">
        <v>857</v>
      </c>
      <c r="C1308" s="23" t="s">
        <v>2167</v>
      </c>
      <c r="D1308" s="24" t="s">
        <v>3325</v>
      </c>
      <c r="E1308" s="23">
        <v>23</v>
      </c>
      <c r="F1308" s="23">
        <v>2</v>
      </c>
      <c r="G1308" s="23" t="s">
        <v>2667</v>
      </c>
      <c r="H1308" s="23" t="s">
        <v>2667</v>
      </c>
      <c r="I1308" s="26" t="s">
        <v>306</v>
      </c>
      <c r="J1308" s="23"/>
      <c r="K1308" s="23"/>
      <c r="L1308" s="23" t="s">
        <v>2667</v>
      </c>
      <c r="M1308" s="23" t="s">
        <v>306</v>
      </c>
    </row>
    <row r="1309" spans="1:13" hidden="1" x14ac:dyDescent="0.35">
      <c r="A1309" s="22">
        <v>45835</v>
      </c>
      <c r="B1309" s="23" t="s">
        <v>857</v>
      </c>
      <c r="C1309" s="23" t="s">
        <v>2167</v>
      </c>
      <c r="D1309" s="24" t="s">
        <v>3325</v>
      </c>
      <c r="E1309" s="23">
        <v>22</v>
      </c>
      <c r="F1309" s="23">
        <v>1</v>
      </c>
      <c r="G1309" s="23" t="s">
        <v>2667</v>
      </c>
      <c r="H1309" s="23" t="s">
        <v>2667</v>
      </c>
      <c r="I1309" s="26" t="s">
        <v>306</v>
      </c>
      <c r="J1309" s="23"/>
      <c r="K1309" s="23"/>
      <c r="L1309" s="23" t="s">
        <v>2667</v>
      </c>
      <c r="M1309" s="23" t="s">
        <v>306</v>
      </c>
    </row>
    <row r="1310" spans="1:13" hidden="1" x14ac:dyDescent="0.35">
      <c r="A1310" s="22">
        <v>45835</v>
      </c>
      <c r="B1310" s="23" t="s">
        <v>857</v>
      </c>
      <c r="C1310" s="23" t="s">
        <v>2167</v>
      </c>
      <c r="D1310" s="24" t="s">
        <v>3325</v>
      </c>
      <c r="E1310" s="23">
        <v>22</v>
      </c>
      <c r="F1310" s="23">
        <v>1</v>
      </c>
      <c r="G1310" s="23" t="s">
        <v>2667</v>
      </c>
      <c r="H1310" s="23" t="s">
        <v>2667</v>
      </c>
      <c r="I1310" s="26" t="s">
        <v>306</v>
      </c>
      <c r="J1310" s="23"/>
      <c r="K1310" s="23"/>
      <c r="L1310" s="23" t="s">
        <v>2667</v>
      </c>
      <c r="M1310" s="23" t="s">
        <v>306</v>
      </c>
    </row>
    <row r="1311" spans="1:13" hidden="1" x14ac:dyDescent="0.35">
      <c r="A1311" s="6">
        <v>45836</v>
      </c>
      <c r="B1311" t="s">
        <v>2413</v>
      </c>
      <c r="C1311" t="s">
        <v>2141</v>
      </c>
      <c r="D1311" t="s">
        <v>2141</v>
      </c>
      <c r="E1311">
        <v>35</v>
      </c>
      <c r="F1311">
        <v>5</v>
      </c>
      <c r="I1311" t="s">
        <v>47</v>
      </c>
    </row>
    <row r="1312" spans="1:13" hidden="1" x14ac:dyDescent="0.35">
      <c r="A1312" s="6">
        <v>45836</v>
      </c>
      <c r="B1312" t="s">
        <v>2895</v>
      </c>
      <c r="C1312" t="s">
        <v>2167</v>
      </c>
      <c r="D1312" s="20" t="s">
        <v>2755</v>
      </c>
      <c r="E1312">
        <v>4</v>
      </c>
      <c r="F1312">
        <v>4</v>
      </c>
      <c r="G1312" t="s">
        <v>2667</v>
      </c>
      <c r="H1312" t="s">
        <v>2667</v>
      </c>
      <c r="I1312" s="26" t="s">
        <v>306</v>
      </c>
      <c r="J1312" t="s">
        <v>2667</v>
      </c>
      <c r="L1312" t="s">
        <v>2667</v>
      </c>
      <c r="M1312" t="s">
        <v>2667</v>
      </c>
    </row>
    <row r="1313" spans="1:13" hidden="1" x14ac:dyDescent="0.35">
      <c r="A1313" s="27">
        <v>45837</v>
      </c>
      <c r="B1313" s="26" t="s">
        <v>2065</v>
      </c>
      <c r="C1313" s="26" t="s">
        <v>2670</v>
      </c>
      <c r="D1313" s="28">
        <v>9</v>
      </c>
      <c r="E1313" s="26">
        <f>38/2</f>
        <v>19</v>
      </c>
      <c r="F1313" s="26">
        <v>1.5</v>
      </c>
      <c r="G1313" s="26" t="s">
        <v>2667</v>
      </c>
      <c r="H1313" s="26" t="s">
        <v>2667</v>
      </c>
      <c r="I1313" s="26" t="s">
        <v>306</v>
      </c>
      <c r="J1313" s="26" t="s">
        <v>2667</v>
      </c>
      <c r="K1313" s="26"/>
      <c r="L1313" s="26" t="s">
        <v>2667</v>
      </c>
      <c r="M1313" s="26" t="s">
        <v>306</v>
      </c>
    </row>
    <row r="1314" spans="1:13" hidden="1" x14ac:dyDescent="0.35">
      <c r="A1314" s="27">
        <v>45837</v>
      </c>
      <c r="B1314" s="26" t="s">
        <v>2065</v>
      </c>
      <c r="C1314" s="26" t="s">
        <v>2670</v>
      </c>
      <c r="D1314" s="28">
        <v>9</v>
      </c>
      <c r="E1314" s="26">
        <f>38/2</f>
        <v>19</v>
      </c>
      <c r="F1314" s="26">
        <v>1.5</v>
      </c>
      <c r="G1314" s="26" t="s">
        <v>2667</v>
      </c>
      <c r="H1314" s="26" t="s">
        <v>2667</v>
      </c>
      <c r="I1314" s="26" t="s">
        <v>306</v>
      </c>
      <c r="J1314" s="26" t="s">
        <v>2667</v>
      </c>
      <c r="K1314" s="26"/>
      <c r="L1314" s="26" t="s">
        <v>2667</v>
      </c>
      <c r="M1314" s="26" t="s">
        <v>306</v>
      </c>
    </row>
    <row r="1315" spans="1:13" hidden="1" x14ac:dyDescent="0.35">
      <c r="A1315" s="6">
        <v>45838</v>
      </c>
      <c r="B1315" t="s">
        <v>1241</v>
      </c>
      <c r="C1315" t="s">
        <v>55</v>
      </c>
      <c r="D1315" t="s">
        <v>978</v>
      </c>
      <c r="E1315">
        <v>20</v>
      </c>
      <c r="F1315">
        <v>1</v>
      </c>
      <c r="I1315" t="s">
        <v>47</v>
      </c>
      <c r="M1315" t="s">
        <v>47</v>
      </c>
    </row>
    <row r="1316" spans="1:13" hidden="1" x14ac:dyDescent="0.35">
      <c r="A1316" s="22">
        <v>45838</v>
      </c>
      <c r="B1316" s="23" t="s">
        <v>2085</v>
      </c>
      <c r="C1316" s="23" t="s">
        <v>2673</v>
      </c>
      <c r="D1316" s="24">
        <v>3</v>
      </c>
      <c r="E1316" s="23">
        <f>63/3</f>
        <v>21</v>
      </c>
      <c r="F1316" s="23">
        <v>1</v>
      </c>
      <c r="G1316" s="23" t="s">
        <v>2667</v>
      </c>
      <c r="H1316" s="23" t="s">
        <v>2667</v>
      </c>
      <c r="I1316" s="26" t="s">
        <v>306</v>
      </c>
      <c r="J1316" s="23" t="s">
        <v>2667</v>
      </c>
      <c r="K1316" s="23"/>
      <c r="L1316" s="23" t="s">
        <v>2667</v>
      </c>
      <c r="M1316" s="23" t="s">
        <v>2667</v>
      </c>
    </row>
    <row r="1317" spans="1:13" hidden="1" x14ac:dyDescent="0.35">
      <c r="A1317" s="22">
        <v>45838</v>
      </c>
      <c r="B1317" s="23" t="s">
        <v>2085</v>
      </c>
      <c r="C1317" s="23" t="s">
        <v>2673</v>
      </c>
      <c r="D1317" s="24">
        <v>3</v>
      </c>
      <c r="E1317" s="23">
        <f>63/3</f>
        <v>21</v>
      </c>
      <c r="F1317" s="23">
        <v>1</v>
      </c>
      <c r="G1317" s="23" t="s">
        <v>2667</v>
      </c>
      <c r="H1317" s="23" t="s">
        <v>2667</v>
      </c>
      <c r="I1317" s="26" t="s">
        <v>306</v>
      </c>
      <c r="J1317" s="23" t="s">
        <v>2667</v>
      </c>
      <c r="K1317" s="23"/>
      <c r="L1317" s="23" t="s">
        <v>2667</v>
      </c>
      <c r="M1317" s="23" t="s">
        <v>2667</v>
      </c>
    </row>
    <row r="1318" spans="1:13" hidden="1" x14ac:dyDescent="0.35">
      <c r="A1318" s="22">
        <v>45838</v>
      </c>
      <c r="B1318" s="23" t="s">
        <v>2085</v>
      </c>
      <c r="C1318" s="23" t="s">
        <v>2673</v>
      </c>
      <c r="D1318" s="24">
        <v>3</v>
      </c>
      <c r="E1318" s="23">
        <f>63/3</f>
        <v>21</v>
      </c>
      <c r="F1318" s="23">
        <v>0</v>
      </c>
      <c r="G1318" s="23" t="s">
        <v>2667</v>
      </c>
      <c r="H1318" s="23" t="s">
        <v>2667</v>
      </c>
      <c r="I1318" s="26" t="s">
        <v>306</v>
      </c>
      <c r="J1318" s="23" t="s">
        <v>2667</v>
      </c>
      <c r="K1318" s="23"/>
      <c r="L1318" s="23" t="s">
        <v>2667</v>
      </c>
      <c r="M1318" s="23" t="s">
        <v>2667</v>
      </c>
    </row>
    <row r="1319" spans="1:13" hidden="1" x14ac:dyDescent="0.35">
      <c r="A1319" s="6">
        <v>45839</v>
      </c>
      <c r="B1319" t="s">
        <v>1791</v>
      </c>
      <c r="C1319" t="s">
        <v>392</v>
      </c>
      <c r="D1319" t="s">
        <v>392</v>
      </c>
      <c r="E1319">
        <v>25</v>
      </c>
      <c r="F1319">
        <v>5</v>
      </c>
      <c r="I1319" t="s">
        <v>47</v>
      </c>
    </row>
    <row r="1320" spans="1:13" hidden="1" x14ac:dyDescent="0.35">
      <c r="A1320" s="6">
        <v>45839</v>
      </c>
      <c r="B1320" t="s">
        <v>1791</v>
      </c>
      <c r="C1320" t="s">
        <v>392</v>
      </c>
      <c r="D1320" t="s">
        <v>392</v>
      </c>
      <c r="E1320">
        <v>25</v>
      </c>
      <c r="F1320">
        <v>5</v>
      </c>
      <c r="I1320" t="s">
        <v>47</v>
      </c>
    </row>
    <row r="1321" spans="1:13" hidden="1" x14ac:dyDescent="0.35">
      <c r="A1321" s="6">
        <v>45839</v>
      </c>
      <c r="B1321" t="s">
        <v>1990</v>
      </c>
      <c r="C1321" t="s">
        <v>392</v>
      </c>
      <c r="D1321" t="s">
        <v>392</v>
      </c>
      <c r="E1321">
        <v>8</v>
      </c>
      <c r="F1321">
        <v>1</v>
      </c>
      <c r="I1321" t="s">
        <v>47</v>
      </c>
    </row>
    <row r="1322" spans="1:13" hidden="1" x14ac:dyDescent="0.35">
      <c r="A1322" s="6">
        <v>45839</v>
      </c>
      <c r="B1322" t="s">
        <v>899</v>
      </c>
      <c r="C1322" t="s">
        <v>64</v>
      </c>
      <c r="D1322" t="s">
        <v>585</v>
      </c>
      <c r="E1322">
        <v>3</v>
      </c>
      <c r="F1322">
        <v>1</v>
      </c>
      <c r="I1322" t="s">
        <v>47</v>
      </c>
      <c r="M1322" t="s">
        <v>47</v>
      </c>
    </row>
    <row r="1323" spans="1:13" hidden="1" x14ac:dyDescent="0.35">
      <c r="A1323" s="6">
        <v>45840</v>
      </c>
      <c r="B1323" t="s">
        <v>2148</v>
      </c>
      <c r="C1323" t="s">
        <v>1261</v>
      </c>
      <c r="D1323" t="s">
        <v>2453</v>
      </c>
      <c r="E1323">
        <v>14</v>
      </c>
      <c r="F1323">
        <v>2</v>
      </c>
      <c r="I1323" t="s">
        <v>47</v>
      </c>
      <c r="M1323" t="s">
        <v>47</v>
      </c>
    </row>
    <row r="1324" spans="1:13" hidden="1" x14ac:dyDescent="0.35">
      <c r="A1324" s="6">
        <v>45840</v>
      </c>
      <c r="B1324" t="s">
        <v>2454</v>
      </c>
      <c r="C1324" t="s">
        <v>59</v>
      </c>
      <c r="D1324" t="s">
        <v>567</v>
      </c>
      <c r="E1324">
        <v>23</v>
      </c>
      <c r="F1324">
        <v>4</v>
      </c>
      <c r="I1324" t="s">
        <v>47</v>
      </c>
    </row>
    <row r="1325" spans="1:13" hidden="1" x14ac:dyDescent="0.35">
      <c r="A1325" s="6">
        <v>45840</v>
      </c>
      <c r="B1325" t="s">
        <v>2170</v>
      </c>
      <c r="C1325" t="s">
        <v>1493</v>
      </c>
      <c r="D1325" t="s">
        <v>1493</v>
      </c>
      <c r="E1325">
        <v>12</v>
      </c>
      <c r="F1325">
        <v>2</v>
      </c>
      <c r="I1325" t="s">
        <v>47</v>
      </c>
      <c r="M1325" t="s">
        <v>47</v>
      </c>
    </row>
    <row r="1326" spans="1:13" hidden="1" x14ac:dyDescent="0.35">
      <c r="A1326" s="6">
        <v>45840</v>
      </c>
      <c r="B1326" t="s">
        <v>2170</v>
      </c>
      <c r="C1326" t="s">
        <v>1493</v>
      </c>
      <c r="D1326" t="s">
        <v>1493</v>
      </c>
      <c r="E1326">
        <v>14</v>
      </c>
      <c r="F1326">
        <v>1</v>
      </c>
      <c r="I1326" t="s">
        <v>47</v>
      </c>
      <c r="M1326" t="s">
        <v>47</v>
      </c>
    </row>
    <row r="1327" spans="1:13" hidden="1" x14ac:dyDescent="0.35">
      <c r="A1327" s="6">
        <v>45841</v>
      </c>
      <c r="B1327" t="s">
        <v>2170</v>
      </c>
      <c r="C1327" t="s">
        <v>1493</v>
      </c>
      <c r="D1327" t="s">
        <v>1493</v>
      </c>
      <c r="E1327">
        <v>17</v>
      </c>
      <c r="F1327">
        <v>2</v>
      </c>
      <c r="I1327" t="s">
        <v>47</v>
      </c>
      <c r="M1327" t="s">
        <v>47</v>
      </c>
    </row>
    <row r="1328" spans="1:13" hidden="1" x14ac:dyDescent="0.35">
      <c r="A1328" s="6">
        <v>45841</v>
      </c>
      <c r="B1328" t="s">
        <v>1619</v>
      </c>
      <c r="C1328" t="s">
        <v>573</v>
      </c>
      <c r="D1328" t="s">
        <v>573</v>
      </c>
      <c r="E1328">
        <v>12</v>
      </c>
      <c r="F1328">
        <v>2</v>
      </c>
      <c r="I1328" t="s">
        <v>47</v>
      </c>
    </row>
    <row r="1329" spans="1:13" hidden="1" x14ac:dyDescent="0.35">
      <c r="A1329" s="6">
        <v>45841</v>
      </c>
      <c r="B1329" t="s">
        <v>2170</v>
      </c>
      <c r="C1329" t="s">
        <v>1493</v>
      </c>
      <c r="D1329" t="s">
        <v>1493</v>
      </c>
      <c r="E1329">
        <v>12</v>
      </c>
      <c r="F1329">
        <v>1</v>
      </c>
      <c r="I1329" t="s">
        <v>47</v>
      </c>
      <c r="M1329" t="s">
        <v>47</v>
      </c>
    </row>
    <row r="1330" spans="1:13" hidden="1" x14ac:dyDescent="0.35">
      <c r="A1330" s="6">
        <v>45842</v>
      </c>
      <c r="B1330" t="s">
        <v>2170</v>
      </c>
      <c r="C1330" t="s">
        <v>1493</v>
      </c>
      <c r="D1330" t="s">
        <v>1493</v>
      </c>
      <c r="E1330">
        <v>13</v>
      </c>
      <c r="F1330">
        <v>1</v>
      </c>
      <c r="I1330" t="s">
        <v>47</v>
      </c>
      <c r="J1330" t="s">
        <v>2440</v>
      </c>
      <c r="M1330" t="s">
        <v>47</v>
      </c>
    </row>
    <row r="1331" spans="1:13" hidden="1" x14ac:dyDescent="0.35">
      <c r="A1331" s="6">
        <v>45842</v>
      </c>
      <c r="B1331" t="s">
        <v>415</v>
      </c>
      <c r="C1331" t="s">
        <v>64</v>
      </c>
      <c r="D1331" t="s">
        <v>585</v>
      </c>
      <c r="E1331">
        <v>15</v>
      </c>
      <c r="F1331">
        <v>6</v>
      </c>
      <c r="I1331" t="s">
        <v>47</v>
      </c>
      <c r="M1331" t="s">
        <v>47</v>
      </c>
    </row>
    <row r="1332" spans="1:13" hidden="1" x14ac:dyDescent="0.35">
      <c r="A1332" s="6">
        <v>45842</v>
      </c>
      <c r="B1332" t="s">
        <v>2231</v>
      </c>
      <c r="C1332" t="s">
        <v>64</v>
      </c>
      <c r="D1332" t="s">
        <v>585</v>
      </c>
      <c r="E1332">
        <v>4</v>
      </c>
      <c r="F1332">
        <v>3</v>
      </c>
      <c r="I1332" t="s">
        <v>47</v>
      </c>
      <c r="M1332" t="s">
        <v>47</v>
      </c>
    </row>
    <row r="1333" spans="1:13" hidden="1" x14ac:dyDescent="0.35">
      <c r="A1333" s="6">
        <v>45842</v>
      </c>
      <c r="B1333" t="s">
        <v>2413</v>
      </c>
      <c r="C1333" t="s">
        <v>2141</v>
      </c>
      <c r="D1333" t="s">
        <v>2141</v>
      </c>
      <c r="E1333">
        <v>32</v>
      </c>
      <c r="F1333">
        <v>2</v>
      </c>
      <c r="I1333" t="s">
        <v>47</v>
      </c>
    </row>
    <row r="1334" spans="1:13" hidden="1" x14ac:dyDescent="0.35">
      <c r="A1334" s="6">
        <v>45843</v>
      </c>
      <c r="B1334" t="s">
        <v>2455</v>
      </c>
      <c r="C1334" t="s">
        <v>64</v>
      </c>
      <c r="D1334" t="s">
        <v>585</v>
      </c>
      <c r="E1334">
        <v>3</v>
      </c>
      <c r="F1334">
        <v>2</v>
      </c>
      <c r="I1334" t="s">
        <v>47</v>
      </c>
      <c r="M1334" t="s">
        <v>47</v>
      </c>
    </row>
    <row r="1335" spans="1:13" hidden="1" x14ac:dyDescent="0.35">
      <c r="A1335" s="6">
        <v>45844</v>
      </c>
      <c r="B1335" t="s">
        <v>2413</v>
      </c>
      <c r="C1335" t="s">
        <v>2141</v>
      </c>
      <c r="D1335" t="s">
        <v>2141</v>
      </c>
      <c r="E1335">
        <v>9</v>
      </c>
      <c r="F1335">
        <v>3</v>
      </c>
      <c r="I1335" t="s">
        <v>47</v>
      </c>
    </row>
    <row r="1336" spans="1:13" hidden="1" x14ac:dyDescent="0.35">
      <c r="A1336" s="6">
        <v>45845</v>
      </c>
      <c r="B1336" t="s">
        <v>512</v>
      </c>
      <c r="C1336" t="s">
        <v>59</v>
      </c>
      <c r="D1336">
        <v>0</v>
      </c>
      <c r="E1336">
        <v>1</v>
      </c>
      <c r="F1336">
        <v>2</v>
      </c>
      <c r="I1336" t="s">
        <v>47</v>
      </c>
      <c r="M1336" t="s">
        <v>47</v>
      </c>
    </row>
    <row r="1337" spans="1:13" hidden="1" x14ac:dyDescent="0.35">
      <c r="A1337" s="6">
        <v>45845</v>
      </c>
      <c r="B1337" t="s">
        <v>480</v>
      </c>
      <c r="C1337" t="s">
        <v>64</v>
      </c>
      <c r="D1337" t="s">
        <v>585</v>
      </c>
      <c r="E1337">
        <v>4</v>
      </c>
      <c r="F1337">
        <v>2</v>
      </c>
      <c r="I1337" t="s">
        <v>47</v>
      </c>
      <c r="M1337" t="s">
        <v>47</v>
      </c>
    </row>
    <row r="1338" spans="1:13" hidden="1" x14ac:dyDescent="0.35">
      <c r="A1338" s="6">
        <v>45846</v>
      </c>
      <c r="B1338" t="s">
        <v>1345</v>
      </c>
      <c r="C1338" t="s">
        <v>1278</v>
      </c>
      <c r="D1338" t="s">
        <v>1278</v>
      </c>
      <c r="E1338">
        <v>27</v>
      </c>
      <c r="F1338">
        <v>1</v>
      </c>
      <c r="I1338" t="s">
        <v>47</v>
      </c>
      <c r="M1338" t="s">
        <v>47</v>
      </c>
    </row>
    <row r="1339" spans="1:13" hidden="1" x14ac:dyDescent="0.35">
      <c r="A1339" s="6">
        <v>45846</v>
      </c>
      <c r="B1339" t="s">
        <v>1345</v>
      </c>
      <c r="C1339" t="s">
        <v>1278</v>
      </c>
      <c r="D1339" t="s">
        <v>1278</v>
      </c>
      <c r="E1339">
        <v>27</v>
      </c>
      <c r="F1339">
        <v>1</v>
      </c>
      <c r="I1339" t="s">
        <v>47</v>
      </c>
      <c r="M1339" t="s">
        <v>47</v>
      </c>
    </row>
    <row r="1340" spans="1:13" hidden="1" x14ac:dyDescent="0.35">
      <c r="A1340" s="6">
        <v>45846</v>
      </c>
      <c r="B1340" t="s">
        <v>1345</v>
      </c>
      <c r="C1340" t="s">
        <v>1278</v>
      </c>
      <c r="D1340" t="s">
        <v>1278</v>
      </c>
      <c r="E1340">
        <v>27</v>
      </c>
      <c r="F1340">
        <v>1</v>
      </c>
      <c r="I1340" t="s">
        <v>47</v>
      </c>
      <c r="M1340" t="s">
        <v>47</v>
      </c>
    </row>
    <row r="1341" spans="1:13" hidden="1" x14ac:dyDescent="0.35">
      <c r="A1341" s="6">
        <v>45846</v>
      </c>
      <c r="B1341" t="s">
        <v>1345</v>
      </c>
      <c r="C1341" t="s">
        <v>1278</v>
      </c>
      <c r="D1341" t="s">
        <v>1278</v>
      </c>
      <c r="E1341">
        <v>27</v>
      </c>
      <c r="F1341">
        <v>1</v>
      </c>
      <c r="I1341" t="s">
        <v>47</v>
      </c>
      <c r="M1341" t="s">
        <v>47</v>
      </c>
    </row>
    <row r="1342" spans="1:13" hidden="1" x14ac:dyDescent="0.35">
      <c r="A1342" s="6">
        <v>45846</v>
      </c>
      <c r="B1342" t="s">
        <v>1345</v>
      </c>
      <c r="C1342" t="s">
        <v>1278</v>
      </c>
      <c r="D1342" t="s">
        <v>1278</v>
      </c>
      <c r="E1342">
        <v>27</v>
      </c>
      <c r="F1342">
        <v>1</v>
      </c>
      <c r="I1342" t="s">
        <v>47</v>
      </c>
      <c r="M1342" t="s">
        <v>47</v>
      </c>
    </row>
    <row r="1343" spans="1:13" hidden="1" x14ac:dyDescent="0.35">
      <c r="A1343" s="6">
        <v>45846</v>
      </c>
      <c r="B1343" t="s">
        <v>480</v>
      </c>
      <c r="C1343" t="s">
        <v>64</v>
      </c>
      <c r="D1343" t="s">
        <v>564</v>
      </c>
      <c r="E1343">
        <v>15</v>
      </c>
      <c r="F1343">
        <v>8</v>
      </c>
      <c r="I1343" t="s">
        <v>47</v>
      </c>
      <c r="M1343" t="s">
        <v>47</v>
      </c>
    </row>
    <row r="1344" spans="1:13" hidden="1" x14ac:dyDescent="0.35">
      <c r="A1344" s="6">
        <v>45846</v>
      </c>
      <c r="B1344" t="s">
        <v>862</v>
      </c>
      <c r="C1344" t="s">
        <v>64</v>
      </c>
      <c r="D1344" t="s">
        <v>564</v>
      </c>
      <c r="E1344">
        <v>4</v>
      </c>
      <c r="F1344">
        <v>2</v>
      </c>
      <c r="I1344" t="s">
        <v>47</v>
      </c>
      <c r="M1344" t="s">
        <v>47</v>
      </c>
    </row>
    <row r="1345" spans="1:13" hidden="1" x14ac:dyDescent="0.35">
      <c r="A1345" s="6">
        <v>45846</v>
      </c>
      <c r="B1345" t="s">
        <v>2456</v>
      </c>
      <c r="C1345" t="s">
        <v>2141</v>
      </c>
      <c r="D1345" t="s">
        <v>2141</v>
      </c>
      <c r="E1345">
        <v>11</v>
      </c>
      <c r="F1345">
        <v>2</v>
      </c>
      <c r="I1345" t="s">
        <v>47</v>
      </c>
    </row>
    <row r="1346" spans="1:13" hidden="1" x14ac:dyDescent="0.35">
      <c r="A1346" s="6">
        <v>45847</v>
      </c>
      <c r="B1346" t="s">
        <v>2451</v>
      </c>
      <c r="C1346" t="s">
        <v>392</v>
      </c>
      <c r="D1346" t="s">
        <v>392</v>
      </c>
      <c r="E1346">
        <v>13</v>
      </c>
      <c r="F1346">
        <v>2</v>
      </c>
      <c r="I1346" t="s">
        <v>47</v>
      </c>
    </row>
    <row r="1347" spans="1:13" hidden="1" x14ac:dyDescent="0.35">
      <c r="A1347" s="6">
        <v>45847</v>
      </c>
      <c r="B1347" t="s">
        <v>2452</v>
      </c>
      <c r="C1347" t="s">
        <v>64</v>
      </c>
      <c r="D1347" t="s">
        <v>585</v>
      </c>
      <c r="E1347">
        <v>14</v>
      </c>
      <c r="F1347">
        <v>4</v>
      </c>
      <c r="I1347" t="s">
        <v>47</v>
      </c>
    </row>
    <row r="1348" spans="1:13" hidden="1" x14ac:dyDescent="0.35">
      <c r="A1348" s="6">
        <v>45847</v>
      </c>
      <c r="B1348" t="s">
        <v>862</v>
      </c>
      <c r="C1348" t="s">
        <v>64</v>
      </c>
      <c r="D1348" t="s">
        <v>564</v>
      </c>
      <c r="E1348">
        <v>4</v>
      </c>
      <c r="F1348">
        <v>2</v>
      </c>
      <c r="I1348" t="s">
        <v>47</v>
      </c>
      <c r="M1348" t="s">
        <v>47</v>
      </c>
    </row>
    <row r="1349" spans="1:13" hidden="1" x14ac:dyDescent="0.35">
      <c r="A1349" s="6">
        <v>45847</v>
      </c>
      <c r="B1349" t="s">
        <v>1628</v>
      </c>
      <c r="C1349" t="s">
        <v>64</v>
      </c>
      <c r="D1349" t="s">
        <v>585</v>
      </c>
      <c r="E1349">
        <v>9</v>
      </c>
      <c r="F1349">
        <v>2</v>
      </c>
      <c r="I1349" t="s">
        <v>47</v>
      </c>
    </row>
    <row r="1350" spans="1:13" hidden="1" x14ac:dyDescent="0.35">
      <c r="A1350" s="6">
        <v>45847</v>
      </c>
      <c r="B1350" t="s">
        <v>2179</v>
      </c>
      <c r="C1350" t="s">
        <v>64</v>
      </c>
      <c r="D1350" t="s">
        <v>585</v>
      </c>
      <c r="E1350">
        <v>30</v>
      </c>
      <c r="F1350">
        <v>5</v>
      </c>
      <c r="I1350" t="s">
        <v>47</v>
      </c>
      <c r="M1350" t="s">
        <v>47</v>
      </c>
    </row>
    <row r="1351" spans="1:13" hidden="1" x14ac:dyDescent="0.35">
      <c r="A1351" s="6">
        <v>45847</v>
      </c>
      <c r="B1351" t="s">
        <v>142</v>
      </c>
      <c r="C1351" t="s">
        <v>59</v>
      </c>
      <c r="D1351" t="s">
        <v>406</v>
      </c>
      <c r="E1351">
        <v>25</v>
      </c>
      <c r="F1351">
        <v>3</v>
      </c>
      <c r="I1351" t="s">
        <v>47</v>
      </c>
      <c r="M1351" t="s">
        <v>47</v>
      </c>
    </row>
    <row r="1352" spans="1:13" hidden="1" x14ac:dyDescent="0.35">
      <c r="A1352" s="6">
        <v>45848</v>
      </c>
      <c r="B1352" t="s">
        <v>2446</v>
      </c>
      <c r="C1352" t="s">
        <v>573</v>
      </c>
      <c r="D1352" t="s">
        <v>573</v>
      </c>
      <c r="E1352">
        <v>16</v>
      </c>
      <c r="F1352">
        <v>2</v>
      </c>
      <c r="I1352" t="s">
        <v>47</v>
      </c>
    </row>
    <row r="1353" spans="1:13" hidden="1" x14ac:dyDescent="0.35">
      <c r="A1353" s="6">
        <v>45848</v>
      </c>
      <c r="B1353" t="s">
        <v>2447</v>
      </c>
      <c r="C1353" t="s">
        <v>118</v>
      </c>
      <c r="D1353" t="s">
        <v>118</v>
      </c>
      <c r="E1353">
        <v>11</v>
      </c>
      <c r="F1353">
        <v>2</v>
      </c>
      <c r="I1353" t="s">
        <v>47</v>
      </c>
      <c r="M1353" t="s">
        <v>47</v>
      </c>
    </row>
    <row r="1354" spans="1:13" hidden="1" x14ac:dyDescent="0.35">
      <c r="A1354" s="6">
        <v>45848</v>
      </c>
      <c r="B1354" t="s">
        <v>2193</v>
      </c>
      <c r="C1354" t="s">
        <v>59</v>
      </c>
      <c r="D1354" t="s">
        <v>406</v>
      </c>
      <c r="E1354">
        <v>11</v>
      </c>
      <c r="F1354">
        <v>4</v>
      </c>
      <c r="I1354" t="s">
        <v>47</v>
      </c>
      <c r="M1354" t="s">
        <v>47</v>
      </c>
    </row>
    <row r="1355" spans="1:13" hidden="1" x14ac:dyDescent="0.35">
      <c r="A1355" s="6">
        <v>45848</v>
      </c>
      <c r="B1355" t="s">
        <v>862</v>
      </c>
      <c r="C1355" t="s">
        <v>64</v>
      </c>
      <c r="D1355" t="s">
        <v>564</v>
      </c>
      <c r="E1355">
        <v>6</v>
      </c>
      <c r="F1355">
        <v>3</v>
      </c>
      <c r="I1355" t="s">
        <v>47</v>
      </c>
      <c r="M1355" t="s">
        <v>47</v>
      </c>
    </row>
    <row r="1356" spans="1:13" hidden="1" x14ac:dyDescent="0.35">
      <c r="A1356" s="6">
        <v>45849</v>
      </c>
      <c r="B1356" t="s">
        <v>2442</v>
      </c>
      <c r="C1356" t="s">
        <v>64</v>
      </c>
      <c r="D1356" t="s">
        <v>564</v>
      </c>
      <c r="E1356">
        <v>1</v>
      </c>
      <c r="F1356">
        <v>1</v>
      </c>
      <c r="I1356" t="s">
        <v>47</v>
      </c>
      <c r="M1356" t="s">
        <v>47</v>
      </c>
    </row>
    <row r="1357" spans="1:13" hidden="1" x14ac:dyDescent="0.35">
      <c r="A1357" s="6">
        <v>45849</v>
      </c>
      <c r="B1357" t="s">
        <v>2443</v>
      </c>
      <c r="C1357" t="s">
        <v>64</v>
      </c>
      <c r="D1357" t="s">
        <v>585</v>
      </c>
      <c r="E1357">
        <v>16</v>
      </c>
      <c r="F1357">
        <v>5</v>
      </c>
      <c r="I1357" t="s">
        <v>47</v>
      </c>
    </row>
    <row r="1358" spans="1:13" hidden="1" x14ac:dyDescent="0.35">
      <c r="A1358" s="6">
        <v>45852</v>
      </c>
      <c r="B1358" t="s">
        <v>1621</v>
      </c>
      <c r="C1358" t="s">
        <v>118</v>
      </c>
      <c r="D1358" t="s">
        <v>118</v>
      </c>
      <c r="E1358">
        <v>8</v>
      </c>
      <c r="F1358">
        <v>6</v>
      </c>
      <c r="I1358" t="s">
        <v>47</v>
      </c>
      <c r="M1358" t="s">
        <v>47</v>
      </c>
    </row>
    <row r="1359" spans="1:13" hidden="1" x14ac:dyDescent="0.35">
      <c r="A1359" s="6">
        <v>45853</v>
      </c>
      <c r="B1359" t="s">
        <v>1567</v>
      </c>
      <c r="C1359" t="s">
        <v>118</v>
      </c>
      <c r="D1359" t="s">
        <v>118</v>
      </c>
      <c r="E1359">
        <v>3</v>
      </c>
      <c r="F1359">
        <v>2</v>
      </c>
      <c r="I1359" t="s">
        <v>47</v>
      </c>
      <c r="M1359" t="s">
        <v>47</v>
      </c>
    </row>
    <row r="1360" spans="1:13" hidden="1" x14ac:dyDescent="0.35">
      <c r="A1360" s="6">
        <v>45854</v>
      </c>
      <c r="B1360" t="s">
        <v>872</v>
      </c>
      <c r="C1360" t="s">
        <v>64</v>
      </c>
      <c r="D1360" t="s">
        <v>585</v>
      </c>
      <c r="E1360">
        <v>7</v>
      </c>
      <c r="F1360">
        <v>3</v>
      </c>
      <c r="I1360" t="s">
        <v>47</v>
      </c>
      <c r="M1360" t="s">
        <v>47</v>
      </c>
    </row>
    <row r="1361" spans="1:13" hidden="1" x14ac:dyDescent="0.35">
      <c r="A1361" s="6">
        <v>45855</v>
      </c>
      <c r="B1361" t="s">
        <v>2059</v>
      </c>
      <c r="C1361" t="s">
        <v>573</v>
      </c>
      <c r="D1361" t="s">
        <v>573</v>
      </c>
      <c r="E1361">
        <v>5</v>
      </c>
      <c r="F1361">
        <v>2</v>
      </c>
      <c r="I1361" t="s">
        <v>47</v>
      </c>
      <c r="M1361" t="s">
        <v>47</v>
      </c>
    </row>
    <row r="1362" spans="1:13" hidden="1" x14ac:dyDescent="0.35">
      <c r="A1362" s="6">
        <v>45855</v>
      </c>
      <c r="B1362" t="s">
        <v>2436</v>
      </c>
      <c r="C1362" t="s">
        <v>59</v>
      </c>
      <c r="D1362" t="s">
        <v>406</v>
      </c>
      <c r="E1362">
        <v>7</v>
      </c>
      <c r="F1362">
        <v>3</v>
      </c>
      <c r="I1362" t="s">
        <v>47</v>
      </c>
      <c r="J1362" t="s">
        <v>360</v>
      </c>
      <c r="M1362" t="s">
        <v>47</v>
      </c>
    </row>
    <row r="1363" spans="1:13" hidden="1" x14ac:dyDescent="0.35">
      <c r="A1363" s="6">
        <v>45855</v>
      </c>
      <c r="B1363" t="s">
        <v>2444</v>
      </c>
      <c r="C1363" t="s">
        <v>1247</v>
      </c>
      <c r="D1363" t="s">
        <v>1247</v>
      </c>
      <c r="E1363">
        <v>6</v>
      </c>
      <c r="F1363">
        <v>6</v>
      </c>
      <c r="I1363" t="s">
        <v>47</v>
      </c>
      <c r="M1363" t="s">
        <v>47</v>
      </c>
    </row>
    <row r="1364" spans="1:13" hidden="1" x14ac:dyDescent="0.35">
      <c r="A1364" s="6">
        <v>45855</v>
      </c>
      <c r="B1364" t="s">
        <v>2445</v>
      </c>
      <c r="C1364" t="s">
        <v>64</v>
      </c>
      <c r="D1364" t="s">
        <v>585</v>
      </c>
      <c r="E1364">
        <v>11</v>
      </c>
      <c r="F1364">
        <v>5</v>
      </c>
      <c r="I1364" t="s">
        <v>47</v>
      </c>
      <c r="M1364" t="s">
        <v>47</v>
      </c>
    </row>
    <row r="1365" spans="1:13" hidden="1" x14ac:dyDescent="0.35">
      <c r="A1365" s="6">
        <v>45856</v>
      </c>
      <c r="B1365" t="s">
        <v>2441</v>
      </c>
      <c r="C1365" t="s">
        <v>64</v>
      </c>
      <c r="D1365" t="s">
        <v>564</v>
      </c>
      <c r="E1365">
        <v>7</v>
      </c>
      <c r="F1365">
        <v>2</v>
      </c>
      <c r="I1365" t="s">
        <v>47</v>
      </c>
      <c r="M1365" t="s">
        <v>47</v>
      </c>
    </row>
    <row r="1366" spans="1:13" hidden="1" x14ac:dyDescent="0.35">
      <c r="A1366" s="6">
        <v>45861</v>
      </c>
      <c r="B1366" t="s">
        <v>2448</v>
      </c>
      <c r="C1366" t="s">
        <v>573</v>
      </c>
      <c r="D1366" t="s">
        <v>573</v>
      </c>
      <c r="E1366">
        <v>23</v>
      </c>
      <c r="F1366">
        <v>6</v>
      </c>
      <c r="I1366" t="s">
        <v>47</v>
      </c>
    </row>
    <row r="1367" spans="1:13" hidden="1" x14ac:dyDescent="0.35">
      <c r="A1367" s="6">
        <v>45861</v>
      </c>
      <c r="B1367" t="s">
        <v>2449</v>
      </c>
      <c r="C1367" t="s">
        <v>2141</v>
      </c>
      <c r="D1367" t="s">
        <v>2141</v>
      </c>
      <c r="E1367">
        <v>18</v>
      </c>
      <c r="F1367">
        <v>5</v>
      </c>
      <c r="I1367" t="s">
        <v>47</v>
      </c>
    </row>
    <row r="1368" spans="1:13" hidden="1" x14ac:dyDescent="0.35">
      <c r="A1368" s="6">
        <v>45861</v>
      </c>
      <c r="B1368" t="s">
        <v>2450</v>
      </c>
      <c r="C1368" t="s">
        <v>118</v>
      </c>
      <c r="D1368" t="s">
        <v>118</v>
      </c>
      <c r="E1368">
        <v>10</v>
      </c>
      <c r="F1368">
        <v>5</v>
      </c>
      <c r="I1368" t="s">
        <v>306</v>
      </c>
      <c r="M1368" t="s">
        <v>306</v>
      </c>
    </row>
    <row r="1369" spans="1:13" hidden="1" x14ac:dyDescent="0.35">
      <c r="A1369" s="6">
        <v>45862</v>
      </c>
      <c r="B1369" t="s">
        <v>599</v>
      </c>
      <c r="C1369" t="s">
        <v>118</v>
      </c>
      <c r="D1369" t="s">
        <v>118</v>
      </c>
      <c r="E1369">
        <v>13</v>
      </c>
      <c r="F1369">
        <v>6</v>
      </c>
      <c r="I1369" t="s">
        <v>47</v>
      </c>
    </row>
    <row r="1370" spans="1:13" hidden="1" x14ac:dyDescent="0.35">
      <c r="A1370" s="6">
        <v>45862</v>
      </c>
      <c r="B1370" t="s">
        <v>2545</v>
      </c>
      <c r="C1370" t="s">
        <v>64</v>
      </c>
      <c r="D1370" t="s">
        <v>585</v>
      </c>
      <c r="E1370">
        <v>5</v>
      </c>
      <c r="F1370">
        <v>3</v>
      </c>
      <c r="I1370" t="s">
        <v>47</v>
      </c>
      <c r="M1370" t="s">
        <v>47</v>
      </c>
    </row>
    <row r="1371" spans="1:13" hidden="1" x14ac:dyDescent="0.35">
      <c r="A1371" s="6">
        <v>45862</v>
      </c>
      <c r="B1371" t="s">
        <v>2546</v>
      </c>
      <c r="C1371" t="s">
        <v>118</v>
      </c>
      <c r="D1371" t="s">
        <v>406</v>
      </c>
      <c r="E1371">
        <v>7</v>
      </c>
      <c r="F1371">
        <v>5</v>
      </c>
      <c r="I1371" t="s">
        <v>47</v>
      </c>
      <c r="M1371" t="s">
        <v>47</v>
      </c>
    </row>
    <row r="1372" spans="1:13" hidden="1" x14ac:dyDescent="0.35">
      <c r="A1372" s="6">
        <v>45863</v>
      </c>
      <c r="B1372" t="s">
        <v>2523</v>
      </c>
      <c r="C1372" t="s">
        <v>118</v>
      </c>
      <c r="D1372" t="s">
        <v>118</v>
      </c>
      <c r="E1372">
        <v>5</v>
      </c>
      <c r="F1372">
        <v>2</v>
      </c>
      <c r="I1372" t="s">
        <v>47</v>
      </c>
      <c r="M1372" t="s">
        <v>47</v>
      </c>
    </row>
    <row r="1373" spans="1:13" hidden="1" x14ac:dyDescent="0.35">
      <c r="A1373" s="6">
        <v>45865</v>
      </c>
      <c r="B1373" t="s">
        <v>1345</v>
      </c>
      <c r="C1373" t="s">
        <v>1278</v>
      </c>
      <c r="D1373" t="s">
        <v>1278</v>
      </c>
      <c r="E1373">
        <v>27</v>
      </c>
      <c r="F1373">
        <v>1</v>
      </c>
      <c r="I1373" t="s">
        <v>47</v>
      </c>
      <c r="M1373" t="s">
        <v>47</v>
      </c>
    </row>
    <row r="1374" spans="1:13" hidden="1" x14ac:dyDescent="0.35">
      <c r="A1374" s="6">
        <v>45865</v>
      </c>
      <c r="B1374" t="s">
        <v>1345</v>
      </c>
      <c r="C1374" t="s">
        <v>1278</v>
      </c>
      <c r="D1374" t="s">
        <v>1278</v>
      </c>
      <c r="E1374">
        <v>27</v>
      </c>
      <c r="F1374">
        <v>1</v>
      </c>
      <c r="I1374" t="s">
        <v>47</v>
      </c>
      <c r="M1374" t="s">
        <v>47</v>
      </c>
    </row>
    <row r="1375" spans="1:13" hidden="1" x14ac:dyDescent="0.35">
      <c r="A1375" s="6">
        <v>45865</v>
      </c>
      <c r="B1375" t="s">
        <v>1345</v>
      </c>
      <c r="C1375" t="s">
        <v>1278</v>
      </c>
      <c r="D1375" t="s">
        <v>1278</v>
      </c>
      <c r="E1375">
        <v>27</v>
      </c>
      <c r="F1375">
        <v>1</v>
      </c>
      <c r="I1375" t="s">
        <v>47</v>
      </c>
      <c r="M1375" t="s">
        <v>47</v>
      </c>
    </row>
    <row r="1376" spans="1:13" hidden="1" x14ac:dyDescent="0.35">
      <c r="A1376" s="6">
        <v>45866</v>
      </c>
      <c r="B1376" t="s">
        <v>2552</v>
      </c>
      <c r="C1376" t="s">
        <v>225</v>
      </c>
      <c r="D1376" t="s">
        <v>2486</v>
      </c>
      <c r="E1376">
        <v>1</v>
      </c>
      <c r="F1376">
        <v>1</v>
      </c>
      <c r="I1376" t="s">
        <v>47</v>
      </c>
    </row>
    <row r="1377" spans="1:13" hidden="1" x14ac:dyDescent="0.35">
      <c r="A1377" s="6">
        <v>45868</v>
      </c>
      <c r="B1377" t="s">
        <v>2539</v>
      </c>
      <c r="C1377" t="s">
        <v>64</v>
      </c>
      <c r="D1377" t="s">
        <v>585</v>
      </c>
      <c r="E1377">
        <v>5</v>
      </c>
      <c r="F1377">
        <v>3</v>
      </c>
      <c r="I1377" t="s">
        <v>47</v>
      </c>
      <c r="M1377" t="s">
        <v>47</v>
      </c>
    </row>
    <row r="1378" spans="1:13" hidden="1" x14ac:dyDescent="0.35">
      <c r="A1378" s="6">
        <v>45868</v>
      </c>
      <c r="B1378" t="s">
        <v>91</v>
      </c>
      <c r="C1378" t="s">
        <v>59</v>
      </c>
      <c r="D1378" t="s">
        <v>406</v>
      </c>
      <c r="E1378">
        <v>22</v>
      </c>
      <c r="F1378">
        <v>2</v>
      </c>
      <c r="I1378" t="s">
        <v>47</v>
      </c>
      <c r="M1378" t="s">
        <v>47</v>
      </c>
    </row>
    <row r="1379" spans="1:13" hidden="1" x14ac:dyDescent="0.35">
      <c r="A1379" s="6">
        <v>45868</v>
      </c>
      <c r="B1379" t="s">
        <v>2540</v>
      </c>
      <c r="C1379" t="s">
        <v>118</v>
      </c>
      <c r="D1379" t="s">
        <v>406</v>
      </c>
      <c r="E1379">
        <v>16</v>
      </c>
      <c r="F1379">
        <v>6</v>
      </c>
      <c r="I1379" t="s">
        <v>47</v>
      </c>
      <c r="M1379" t="s">
        <v>47</v>
      </c>
    </row>
    <row r="1380" spans="1:13" hidden="1" x14ac:dyDescent="0.35">
      <c r="A1380" s="6">
        <v>45869</v>
      </c>
      <c r="B1380" t="s">
        <v>2547</v>
      </c>
      <c r="C1380" t="s">
        <v>59</v>
      </c>
      <c r="E1380">
        <v>8</v>
      </c>
      <c r="F1380">
        <v>2</v>
      </c>
      <c r="I1380" t="s">
        <v>47</v>
      </c>
      <c r="M1380" t="s">
        <v>47</v>
      </c>
    </row>
    <row r="1381" spans="1:13" hidden="1" x14ac:dyDescent="0.35">
      <c r="A1381" s="6">
        <v>45869</v>
      </c>
      <c r="B1381" t="s">
        <v>2519</v>
      </c>
      <c r="C1381" t="s">
        <v>55</v>
      </c>
      <c r="D1381" t="s">
        <v>1217</v>
      </c>
      <c r="E1381">
        <v>22</v>
      </c>
      <c r="F1381">
        <v>4</v>
      </c>
      <c r="I1381" t="s">
        <v>47</v>
      </c>
      <c r="M1381" t="s">
        <v>47</v>
      </c>
    </row>
    <row r="1382" spans="1:13" x14ac:dyDescent="0.35">
      <c r="A1382" s="22">
        <v>46007</v>
      </c>
      <c r="B1382" s="23" t="s">
        <v>3221</v>
      </c>
      <c r="C1382" s="23" t="s">
        <v>64</v>
      </c>
      <c r="D1382" s="24" t="s">
        <v>564</v>
      </c>
      <c r="E1382" s="23">
        <v>21.5</v>
      </c>
      <c r="F1382" s="23">
        <v>0</v>
      </c>
      <c r="G1382" s="23" t="s">
        <v>2667</v>
      </c>
      <c r="H1382" s="23"/>
      <c r="I1382" s="26" t="s">
        <v>306</v>
      </c>
      <c r="J1382" s="23"/>
      <c r="K1382" s="23"/>
      <c r="L1382" s="23"/>
      <c r="M1382" s="23"/>
    </row>
    <row r="1383" spans="1:13" x14ac:dyDescent="0.35">
      <c r="A1383" s="6">
        <v>45874</v>
      </c>
      <c r="B1383" t="s">
        <v>2538</v>
      </c>
      <c r="C1383" t="s">
        <v>573</v>
      </c>
      <c r="D1383" t="s">
        <v>573</v>
      </c>
      <c r="E1383">
        <v>18</v>
      </c>
      <c r="F1383">
        <v>2</v>
      </c>
      <c r="I1383" t="s">
        <v>47</v>
      </c>
      <c r="M1383" t="s">
        <v>47</v>
      </c>
    </row>
    <row r="1384" spans="1:13" x14ac:dyDescent="0.35">
      <c r="A1384" s="6">
        <v>45874</v>
      </c>
      <c r="B1384" t="s">
        <v>2551</v>
      </c>
      <c r="C1384" t="s">
        <v>59</v>
      </c>
      <c r="D1384" t="s">
        <v>563</v>
      </c>
      <c r="E1384">
        <v>3</v>
      </c>
      <c r="F1384">
        <v>1</v>
      </c>
      <c r="I1384" t="s">
        <v>47</v>
      </c>
    </row>
    <row r="1385" spans="1:13" x14ac:dyDescent="0.35">
      <c r="A1385" s="22">
        <v>45874</v>
      </c>
      <c r="B1385" s="23" t="s">
        <v>2936</v>
      </c>
      <c r="C1385" s="23" t="s">
        <v>2673</v>
      </c>
      <c r="D1385" s="24">
        <v>2</v>
      </c>
      <c r="E1385" s="23">
        <v>14</v>
      </c>
      <c r="F1385" s="23">
        <v>2</v>
      </c>
      <c r="G1385" s="23" t="s">
        <v>2667</v>
      </c>
      <c r="H1385" s="23" t="s">
        <v>2667</v>
      </c>
      <c r="I1385" s="26" t="s">
        <v>306</v>
      </c>
      <c r="J1385" s="23" t="s">
        <v>2667</v>
      </c>
      <c r="K1385" s="23"/>
      <c r="L1385" s="23" t="s">
        <v>2667</v>
      </c>
      <c r="M1385" s="23" t="s">
        <v>2667</v>
      </c>
    </row>
    <row r="1386" spans="1:13" x14ac:dyDescent="0.35">
      <c r="A1386" s="6">
        <v>45875</v>
      </c>
      <c r="B1386" t="s">
        <v>2541</v>
      </c>
      <c r="C1386" t="s">
        <v>118</v>
      </c>
      <c r="D1386">
        <v>3</v>
      </c>
      <c r="E1386">
        <v>15</v>
      </c>
      <c r="F1386">
        <v>2</v>
      </c>
      <c r="I1386" t="s">
        <v>47</v>
      </c>
      <c r="M1386" t="s">
        <v>47</v>
      </c>
    </row>
    <row r="1387" spans="1:13" x14ac:dyDescent="0.35">
      <c r="A1387" s="6">
        <v>45875</v>
      </c>
      <c r="B1387" t="s">
        <v>494</v>
      </c>
      <c r="C1387" t="s">
        <v>573</v>
      </c>
      <c r="D1387" t="s">
        <v>249</v>
      </c>
      <c r="E1387">
        <v>16</v>
      </c>
      <c r="F1387">
        <v>3</v>
      </c>
      <c r="I1387" t="s">
        <v>47</v>
      </c>
      <c r="M1387" t="s">
        <v>47</v>
      </c>
    </row>
    <row r="1388" spans="1:13" x14ac:dyDescent="0.35">
      <c r="A1388" s="6">
        <v>45875</v>
      </c>
      <c r="B1388" t="s">
        <v>2542</v>
      </c>
      <c r="C1388" t="s">
        <v>2141</v>
      </c>
      <c r="D1388" t="s">
        <v>2141</v>
      </c>
      <c r="E1388">
        <v>16</v>
      </c>
      <c r="F1388">
        <v>2</v>
      </c>
      <c r="I1388" t="s">
        <v>47</v>
      </c>
    </row>
    <row r="1389" spans="1:13" x14ac:dyDescent="0.35">
      <c r="A1389" s="6">
        <v>45875</v>
      </c>
      <c r="B1389" t="s">
        <v>2542</v>
      </c>
      <c r="C1389" t="s">
        <v>2141</v>
      </c>
      <c r="D1389" t="s">
        <v>2141</v>
      </c>
      <c r="E1389">
        <v>16</v>
      </c>
      <c r="F1389">
        <v>2</v>
      </c>
      <c r="I1389" t="s">
        <v>47</v>
      </c>
    </row>
    <row r="1390" spans="1:13" x14ac:dyDescent="0.35">
      <c r="A1390" s="6">
        <v>45875</v>
      </c>
      <c r="B1390" t="s">
        <v>2543</v>
      </c>
      <c r="C1390" t="s">
        <v>53</v>
      </c>
      <c r="D1390" t="s">
        <v>249</v>
      </c>
      <c r="E1390">
        <v>8</v>
      </c>
      <c r="F1390">
        <v>2</v>
      </c>
      <c r="I1390" t="s">
        <v>47</v>
      </c>
    </row>
    <row r="1391" spans="1:13" x14ac:dyDescent="0.35">
      <c r="A1391" s="6">
        <v>45875</v>
      </c>
      <c r="B1391" t="s">
        <v>2544</v>
      </c>
      <c r="C1391" t="s">
        <v>573</v>
      </c>
      <c r="D1391" t="s">
        <v>249</v>
      </c>
      <c r="E1391">
        <v>12</v>
      </c>
      <c r="F1391">
        <v>2</v>
      </c>
      <c r="I1391" t="s">
        <v>47</v>
      </c>
      <c r="M1391" t="s">
        <v>47</v>
      </c>
    </row>
    <row r="1392" spans="1:13" x14ac:dyDescent="0.35">
      <c r="A1392" s="6">
        <v>45876</v>
      </c>
      <c r="B1392" t="s">
        <v>1367</v>
      </c>
      <c r="C1392" t="s">
        <v>55</v>
      </c>
      <c r="D1392" t="s">
        <v>2502</v>
      </c>
      <c r="E1392">
        <v>14</v>
      </c>
      <c r="F1392">
        <v>2</v>
      </c>
      <c r="I1392" t="s">
        <v>47</v>
      </c>
    </row>
    <row r="1393" spans="1:13" x14ac:dyDescent="0.35">
      <c r="A1393" s="6">
        <v>45876</v>
      </c>
      <c r="B1393" t="s">
        <v>1381</v>
      </c>
      <c r="C1393" t="s">
        <v>573</v>
      </c>
      <c r="D1393" t="s">
        <v>370</v>
      </c>
      <c r="E1393">
        <v>7</v>
      </c>
      <c r="F1393">
        <v>1</v>
      </c>
      <c r="I1393" t="s">
        <v>47</v>
      </c>
      <c r="M1393" t="s">
        <v>47</v>
      </c>
    </row>
    <row r="1394" spans="1:13" x14ac:dyDescent="0.35">
      <c r="A1394" s="6">
        <v>45877</v>
      </c>
      <c r="B1394" t="s">
        <v>2410</v>
      </c>
      <c r="C1394" t="s">
        <v>55</v>
      </c>
      <c r="D1394" t="s">
        <v>2558</v>
      </c>
      <c r="E1394">
        <v>16</v>
      </c>
      <c r="F1394">
        <v>2</v>
      </c>
      <c r="I1394" t="s">
        <v>47</v>
      </c>
    </row>
    <row r="1395" spans="1:13" x14ac:dyDescent="0.35">
      <c r="A1395" s="22">
        <v>45879</v>
      </c>
      <c r="B1395" s="23" t="s">
        <v>3270</v>
      </c>
      <c r="C1395" s="23" t="s">
        <v>2670</v>
      </c>
      <c r="D1395" s="24">
        <v>7</v>
      </c>
      <c r="E1395" s="23">
        <f>49/2</f>
        <v>24.5</v>
      </c>
      <c r="F1395" s="23">
        <v>2</v>
      </c>
      <c r="G1395" s="23" t="s">
        <v>2667</v>
      </c>
      <c r="H1395" s="23" t="s">
        <v>2667</v>
      </c>
      <c r="I1395" s="26" t="s">
        <v>306</v>
      </c>
      <c r="J1395" s="23" t="s">
        <v>1854</v>
      </c>
      <c r="K1395" s="23"/>
      <c r="L1395" s="23" t="s">
        <v>2667</v>
      </c>
      <c r="M1395" s="23" t="s">
        <v>306</v>
      </c>
    </row>
    <row r="1396" spans="1:13" x14ac:dyDescent="0.35">
      <c r="A1396" s="22">
        <v>45879</v>
      </c>
      <c r="B1396" s="23" t="s">
        <v>3270</v>
      </c>
      <c r="C1396" s="23" t="s">
        <v>2670</v>
      </c>
      <c r="D1396" s="24">
        <v>7</v>
      </c>
      <c r="E1396" s="23">
        <f>49/2</f>
        <v>24.5</v>
      </c>
      <c r="F1396" s="23">
        <v>2</v>
      </c>
      <c r="G1396" s="23" t="s">
        <v>2667</v>
      </c>
      <c r="H1396" s="23" t="s">
        <v>2667</v>
      </c>
      <c r="I1396" s="26" t="s">
        <v>306</v>
      </c>
      <c r="J1396" s="23" t="s">
        <v>1854</v>
      </c>
      <c r="K1396" s="23"/>
      <c r="L1396" s="23" t="s">
        <v>2667</v>
      </c>
      <c r="M1396" s="23" t="s">
        <v>306</v>
      </c>
    </row>
    <row r="1397" spans="1:13" x14ac:dyDescent="0.35">
      <c r="A1397" s="6">
        <v>45880</v>
      </c>
      <c r="B1397" t="s">
        <v>2522</v>
      </c>
      <c r="C1397" t="s">
        <v>2141</v>
      </c>
      <c r="D1397" t="s">
        <v>2141</v>
      </c>
      <c r="E1397">
        <v>11</v>
      </c>
      <c r="F1397">
        <v>1</v>
      </c>
      <c r="I1397" t="s">
        <v>47</v>
      </c>
    </row>
    <row r="1398" spans="1:13" x14ac:dyDescent="0.35">
      <c r="A1398" s="22">
        <v>45880</v>
      </c>
      <c r="B1398" s="23" t="s">
        <v>3086</v>
      </c>
      <c r="C1398" s="23" t="s">
        <v>2673</v>
      </c>
      <c r="D1398" s="24">
        <v>3</v>
      </c>
      <c r="E1398" s="23">
        <v>24</v>
      </c>
      <c r="F1398" s="23">
        <v>8</v>
      </c>
      <c r="G1398" s="23" t="s">
        <v>2667</v>
      </c>
      <c r="H1398" s="23" t="s">
        <v>2667</v>
      </c>
      <c r="I1398" s="26" t="s">
        <v>306</v>
      </c>
      <c r="J1398" s="23" t="s">
        <v>2667</v>
      </c>
      <c r="K1398" s="23"/>
      <c r="L1398" s="23" t="s">
        <v>2667</v>
      </c>
      <c r="M1398" s="23" t="s">
        <v>2667</v>
      </c>
    </row>
    <row r="1399" spans="1:13" x14ac:dyDescent="0.35">
      <c r="A1399" s="22">
        <v>45880</v>
      </c>
      <c r="B1399" s="23" t="s">
        <v>844</v>
      </c>
      <c r="C1399" s="23" t="s">
        <v>2668</v>
      </c>
      <c r="D1399" s="24">
        <v>5</v>
      </c>
      <c r="E1399" s="23">
        <v>23</v>
      </c>
      <c r="F1399" s="23">
        <v>6</v>
      </c>
      <c r="G1399" s="23" t="s">
        <v>2667</v>
      </c>
      <c r="H1399" s="23" t="s">
        <v>2667</v>
      </c>
      <c r="I1399" s="26" t="s">
        <v>306</v>
      </c>
      <c r="J1399" s="23" t="s">
        <v>2667</v>
      </c>
      <c r="K1399" s="23"/>
      <c r="L1399" s="23" t="s">
        <v>2667</v>
      </c>
      <c r="M1399" s="23" t="s">
        <v>2667</v>
      </c>
    </row>
    <row r="1400" spans="1:13" x14ac:dyDescent="0.35">
      <c r="A1400" s="6">
        <v>45880</v>
      </c>
      <c r="B1400" t="s">
        <v>388</v>
      </c>
      <c r="C1400" t="s">
        <v>2668</v>
      </c>
      <c r="D1400" s="20">
        <v>6</v>
      </c>
      <c r="F1400">
        <v>6</v>
      </c>
      <c r="G1400" t="s">
        <v>2667</v>
      </c>
      <c r="H1400" t="s">
        <v>2667</v>
      </c>
      <c r="I1400" s="26" t="s">
        <v>306</v>
      </c>
      <c r="J1400" t="s">
        <v>2667</v>
      </c>
      <c r="L1400" t="s">
        <v>2667</v>
      </c>
      <c r="M1400" t="s">
        <v>306</v>
      </c>
    </row>
    <row r="1401" spans="1:13" x14ac:dyDescent="0.35">
      <c r="A1401" s="6">
        <v>45881</v>
      </c>
      <c r="B1401" t="s">
        <v>2520</v>
      </c>
      <c r="C1401" t="s">
        <v>55</v>
      </c>
      <c r="D1401" t="s">
        <v>2335</v>
      </c>
      <c r="E1401">
        <v>12</v>
      </c>
      <c r="F1401">
        <v>1</v>
      </c>
      <c r="I1401" t="s">
        <v>47</v>
      </c>
    </row>
    <row r="1402" spans="1:13" x14ac:dyDescent="0.35">
      <c r="A1402" s="6">
        <v>45881</v>
      </c>
      <c r="B1402" t="s">
        <v>61</v>
      </c>
      <c r="C1402" t="s">
        <v>55</v>
      </c>
      <c r="D1402" t="s">
        <v>1217</v>
      </c>
      <c r="E1402">
        <v>8</v>
      </c>
      <c r="F1402">
        <v>1</v>
      </c>
      <c r="I1402" t="s">
        <v>47</v>
      </c>
      <c r="M1402" t="s">
        <v>47</v>
      </c>
    </row>
    <row r="1403" spans="1:13" x14ac:dyDescent="0.35">
      <c r="A1403" s="6">
        <v>45881</v>
      </c>
      <c r="B1403" t="s">
        <v>61</v>
      </c>
      <c r="C1403" t="s">
        <v>55</v>
      </c>
      <c r="D1403" t="s">
        <v>2502</v>
      </c>
      <c r="E1403">
        <v>19</v>
      </c>
      <c r="F1403">
        <v>1</v>
      </c>
      <c r="I1403" t="s">
        <v>47</v>
      </c>
      <c r="M1403" t="s">
        <v>47</v>
      </c>
    </row>
    <row r="1404" spans="1:13" x14ac:dyDescent="0.35">
      <c r="A1404" s="6">
        <v>45881</v>
      </c>
      <c r="B1404" t="s">
        <v>2521</v>
      </c>
      <c r="C1404" t="s">
        <v>115</v>
      </c>
      <c r="D1404">
        <v>9</v>
      </c>
      <c r="E1404">
        <v>3</v>
      </c>
      <c r="F1404">
        <v>2</v>
      </c>
      <c r="I1404" t="s">
        <v>47</v>
      </c>
    </row>
    <row r="1405" spans="1:13" x14ac:dyDescent="0.35">
      <c r="A1405" s="22">
        <v>45881</v>
      </c>
      <c r="B1405" s="23" t="s">
        <v>1718</v>
      </c>
      <c r="C1405" s="23" t="s">
        <v>2673</v>
      </c>
      <c r="D1405" s="24" t="s">
        <v>3042</v>
      </c>
      <c r="E1405" s="23">
        <v>27</v>
      </c>
      <c r="F1405" s="23">
        <v>4</v>
      </c>
      <c r="G1405" s="23"/>
      <c r="H1405" s="23" t="s">
        <v>2667</v>
      </c>
      <c r="I1405" s="26" t="s">
        <v>306</v>
      </c>
      <c r="J1405" s="23"/>
      <c r="K1405" s="23"/>
      <c r="L1405" s="23" t="s">
        <v>2667</v>
      </c>
      <c r="M1405" s="23" t="s">
        <v>306</v>
      </c>
    </row>
    <row r="1406" spans="1:13" x14ac:dyDescent="0.35">
      <c r="A1406" s="22">
        <v>45881</v>
      </c>
      <c r="B1406" s="23" t="s">
        <v>388</v>
      </c>
      <c r="C1406" s="23" t="s">
        <v>2673</v>
      </c>
      <c r="D1406" s="24">
        <v>1</v>
      </c>
      <c r="E1406" s="23">
        <v>22</v>
      </c>
      <c r="F1406" s="23">
        <v>2</v>
      </c>
      <c r="G1406" s="23" t="s">
        <v>2667</v>
      </c>
      <c r="H1406" s="23" t="s">
        <v>2667</v>
      </c>
      <c r="I1406" s="26" t="s">
        <v>306</v>
      </c>
      <c r="J1406" s="23" t="s">
        <v>2667</v>
      </c>
      <c r="K1406" s="23"/>
      <c r="L1406" s="23" t="s">
        <v>2667</v>
      </c>
      <c r="M1406" s="23" t="s">
        <v>306</v>
      </c>
    </row>
    <row r="1407" spans="1:13" x14ac:dyDescent="0.35">
      <c r="A1407" s="6">
        <v>45882</v>
      </c>
      <c r="B1407" t="s">
        <v>592</v>
      </c>
      <c r="C1407" t="s">
        <v>59</v>
      </c>
      <c r="D1407">
        <v>3</v>
      </c>
      <c r="E1407">
        <v>20</v>
      </c>
      <c r="F1407">
        <v>2</v>
      </c>
      <c r="G1407" t="s">
        <v>1400</v>
      </c>
      <c r="L1407" t="s">
        <v>47</v>
      </c>
      <c r="M1407" t="s">
        <v>47</v>
      </c>
    </row>
    <row r="1408" spans="1:13" x14ac:dyDescent="0.35">
      <c r="A1408" s="6">
        <v>45882</v>
      </c>
      <c r="B1408" t="s">
        <v>883</v>
      </c>
      <c r="C1408" t="s">
        <v>53</v>
      </c>
      <c r="D1408">
        <v>5</v>
      </c>
      <c r="E1408">
        <v>28</v>
      </c>
      <c r="F1408">
        <v>2</v>
      </c>
      <c r="I1408" t="s">
        <v>47</v>
      </c>
      <c r="M1408" t="s">
        <v>47</v>
      </c>
    </row>
    <row r="1409" spans="1:13" x14ac:dyDescent="0.35">
      <c r="A1409" s="6">
        <v>45882</v>
      </c>
      <c r="B1409" t="s">
        <v>61</v>
      </c>
      <c r="C1409" t="s">
        <v>55</v>
      </c>
      <c r="D1409" t="s">
        <v>2502</v>
      </c>
      <c r="E1409">
        <v>26</v>
      </c>
      <c r="F1409">
        <v>2</v>
      </c>
      <c r="I1409" t="s">
        <v>47</v>
      </c>
      <c r="M1409" t="s">
        <v>47</v>
      </c>
    </row>
    <row r="1410" spans="1:13" x14ac:dyDescent="0.35">
      <c r="A1410" s="6">
        <v>45883</v>
      </c>
      <c r="B1410" t="s">
        <v>2040</v>
      </c>
      <c r="C1410" t="s">
        <v>55</v>
      </c>
      <c r="D1410" t="s">
        <v>1254</v>
      </c>
      <c r="E1410">
        <v>15</v>
      </c>
      <c r="F1410">
        <v>1</v>
      </c>
      <c r="I1410" t="s">
        <v>47</v>
      </c>
      <c r="J1410" t="s">
        <v>2359</v>
      </c>
      <c r="M1410" t="s">
        <v>47</v>
      </c>
    </row>
    <row r="1411" spans="1:13" x14ac:dyDescent="0.35">
      <c r="A1411" s="6">
        <v>45883</v>
      </c>
      <c r="B1411" t="s">
        <v>1345</v>
      </c>
      <c r="C1411" t="s">
        <v>1278</v>
      </c>
      <c r="D1411" t="s">
        <v>1278</v>
      </c>
      <c r="E1411">
        <v>20</v>
      </c>
      <c r="F1411">
        <v>1</v>
      </c>
      <c r="I1411" t="s">
        <v>47</v>
      </c>
      <c r="M1411" t="s">
        <v>47</v>
      </c>
    </row>
    <row r="1412" spans="1:13" x14ac:dyDescent="0.35">
      <c r="A1412" s="6">
        <v>45883</v>
      </c>
      <c r="B1412" t="s">
        <v>1345</v>
      </c>
      <c r="C1412" t="s">
        <v>1278</v>
      </c>
      <c r="D1412" t="s">
        <v>1278</v>
      </c>
      <c r="E1412">
        <v>20</v>
      </c>
      <c r="F1412">
        <v>1</v>
      </c>
      <c r="I1412" t="s">
        <v>47</v>
      </c>
      <c r="M1412" t="s">
        <v>47</v>
      </c>
    </row>
    <row r="1413" spans="1:13" x14ac:dyDescent="0.35">
      <c r="A1413" s="6">
        <v>45883</v>
      </c>
      <c r="B1413" t="s">
        <v>967</v>
      </c>
      <c r="C1413" t="s">
        <v>55</v>
      </c>
      <c r="D1413" t="s">
        <v>1254</v>
      </c>
      <c r="E1413">
        <v>20</v>
      </c>
      <c r="F1413">
        <v>2</v>
      </c>
      <c r="I1413" t="s">
        <v>47</v>
      </c>
    </row>
    <row r="1414" spans="1:13" x14ac:dyDescent="0.35">
      <c r="A1414" s="6">
        <v>45883</v>
      </c>
      <c r="B1414" t="s">
        <v>967</v>
      </c>
      <c r="C1414" t="s">
        <v>55</v>
      </c>
      <c r="D1414" t="s">
        <v>1254</v>
      </c>
      <c r="E1414">
        <v>20</v>
      </c>
      <c r="F1414">
        <v>2</v>
      </c>
      <c r="I1414" t="s">
        <v>47</v>
      </c>
    </row>
    <row r="1415" spans="1:13" x14ac:dyDescent="0.35">
      <c r="A1415" s="22">
        <v>45883</v>
      </c>
      <c r="B1415" s="23" t="s">
        <v>3046</v>
      </c>
      <c r="C1415" s="23" t="s">
        <v>2668</v>
      </c>
      <c r="D1415" s="24" t="s">
        <v>2835</v>
      </c>
      <c r="E1415" s="23">
        <v>15</v>
      </c>
      <c r="F1415" s="23">
        <v>3</v>
      </c>
      <c r="G1415" s="23" t="s">
        <v>2667</v>
      </c>
      <c r="H1415" s="23" t="s">
        <v>2667</v>
      </c>
      <c r="I1415" s="26" t="s">
        <v>306</v>
      </c>
      <c r="J1415" s="23" t="s">
        <v>2667</v>
      </c>
      <c r="K1415" s="23"/>
      <c r="L1415" s="23" t="s">
        <v>2667</v>
      </c>
      <c r="M1415" s="23" t="s">
        <v>306</v>
      </c>
    </row>
    <row r="1416" spans="1:13" x14ac:dyDescent="0.35">
      <c r="A1416" s="6">
        <v>45884</v>
      </c>
      <c r="B1416" t="s">
        <v>61</v>
      </c>
      <c r="C1416" t="s">
        <v>55</v>
      </c>
      <c r="D1416" t="s">
        <v>2502</v>
      </c>
      <c r="E1416">
        <v>28</v>
      </c>
      <c r="F1416">
        <v>1</v>
      </c>
      <c r="I1416" t="s">
        <v>47</v>
      </c>
      <c r="J1416" t="s">
        <v>2359</v>
      </c>
      <c r="M1416" t="s">
        <v>47</v>
      </c>
    </row>
    <row r="1417" spans="1:13" x14ac:dyDescent="0.35">
      <c r="A1417" s="6">
        <v>45884</v>
      </c>
      <c r="B1417" t="s">
        <v>61</v>
      </c>
      <c r="C1417" t="s">
        <v>55</v>
      </c>
      <c r="D1417" t="s">
        <v>2502</v>
      </c>
      <c r="E1417">
        <v>28</v>
      </c>
      <c r="F1417">
        <v>1</v>
      </c>
      <c r="I1417" t="s">
        <v>47</v>
      </c>
      <c r="J1417" t="s">
        <v>2359</v>
      </c>
      <c r="M1417" t="s">
        <v>47</v>
      </c>
    </row>
    <row r="1418" spans="1:13" x14ac:dyDescent="0.35">
      <c r="A1418" s="6">
        <v>45884</v>
      </c>
      <c r="B1418" t="s">
        <v>61</v>
      </c>
      <c r="C1418" t="s">
        <v>55</v>
      </c>
      <c r="D1418" t="s">
        <v>2502</v>
      </c>
      <c r="E1418">
        <v>28</v>
      </c>
      <c r="F1418">
        <v>1</v>
      </c>
      <c r="I1418" t="s">
        <v>47</v>
      </c>
      <c r="J1418" t="s">
        <v>2359</v>
      </c>
      <c r="M1418" t="s">
        <v>47</v>
      </c>
    </row>
    <row r="1419" spans="1:13" x14ac:dyDescent="0.35">
      <c r="A1419" s="6">
        <v>45884</v>
      </c>
      <c r="B1419" t="s">
        <v>61</v>
      </c>
      <c r="C1419" t="s">
        <v>55</v>
      </c>
      <c r="D1419" t="s">
        <v>2502</v>
      </c>
      <c r="E1419">
        <v>28</v>
      </c>
      <c r="F1419">
        <v>1</v>
      </c>
      <c r="I1419" t="s">
        <v>47</v>
      </c>
      <c r="J1419" t="s">
        <v>2359</v>
      </c>
      <c r="M1419" t="s">
        <v>47</v>
      </c>
    </row>
    <row r="1420" spans="1:13" x14ac:dyDescent="0.35">
      <c r="A1420" s="6">
        <v>45884</v>
      </c>
      <c r="B1420" t="s">
        <v>61</v>
      </c>
      <c r="C1420" t="s">
        <v>55</v>
      </c>
      <c r="D1420" t="s">
        <v>2502</v>
      </c>
      <c r="E1420">
        <v>28</v>
      </c>
      <c r="F1420">
        <v>1</v>
      </c>
      <c r="I1420" t="s">
        <v>47</v>
      </c>
      <c r="J1420" t="s">
        <v>2359</v>
      </c>
      <c r="M1420" t="s">
        <v>47</v>
      </c>
    </row>
    <row r="1421" spans="1:13" x14ac:dyDescent="0.35">
      <c r="A1421" s="6">
        <v>45884</v>
      </c>
      <c r="B1421" t="s">
        <v>61</v>
      </c>
      <c r="C1421" t="s">
        <v>55</v>
      </c>
      <c r="D1421" t="s">
        <v>2502</v>
      </c>
      <c r="E1421">
        <v>28</v>
      </c>
      <c r="F1421">
        <v>1</v>
      </c>
      <c r="I1421" t="s">
        <v>47</v>
      </c>
      <c r="J1421" t="s">
        <v>2359</v>
      </c>
      <c r="M1421" t="s">
        <v>47</v>
      </c>
    </row>
    <row r="1422" spans="1:13" x14ac:dyDescent="0.35">
      <c r="A1422" s="6">
        <v>45884</v>
      </c>
      <c r="B1422" t="s">
        <v>2555</v>
      </c>
      <c r="C1422" t="s">
        <v>55</v>
      </c>
      <c r="D1422" t="s">
        <v>1324</v>
      </c>
      <c r="E1422">
        <v>23</v>
      </c>
      <c r="F1422">
        <v>2</v>
      </c>
      <c r="I1422" t="s">
        <v>47</v>
      </c>
      <c r="M1422" t="s">
        <v>47</v>
      </c>
    </row>
    <row r="1423" spans="1:13" x14ac:dyDescent="0.35">
      <c r="A1423" s="6">
        <v>45884</v>
      </c>
      <c r="B1423" t="s">
        <v>61</v>
      </c>
      <c r="C1423" t="s">
        <v>55</v>
      </c>
      <c r="D1423" t="s">
        <v>2502</v>
      </c>
      <c r="E1423">
        <v>22</v>
      </c>
      <c r="F1423">
        <v>2</v>
      </c>
      <c r="I1423" t="s">
        <v>47</v>
      </c>
      <c r="M1423" t="s">
        <v>47</v>
      </c>
    </row>
    <row r="1424" spans="1:13" x14ac:dyDescent="0.35">
      <c r="A1424" s="6">
        <v>45884</v>
      </c>
      <c r="B1424" t="s">
        <v>61</v>
      </c>
      <c r="C1424" t="s">
        <v>55</v>
      </c>
      <c r="D1424" t="s">
        <v>2502</v>
      </c>
      <c r="E1424">
        <v>20</v>
      </c>
      <c r="F1424">
        <v>1</v>
      </c>
      <c r="I1424" t="s">
        <v>47</v>
      </c>
      <c r="M1424" t="s">
        <v>47</v>
      </c>
    </row>
    <row r="1425" spans="1:13" x14ac:dyDescent="0.35">
      <c r="A1425" s="6">
        <v>45884</v>
      </c>
      <c r="B1425" t="s">
        <v>2556</v>
      </c>
      <c r="C1425" t="s">
        <v>2141</v>
      </c>
      <c r="D1425" t="s">
        <v>2141</v>
      </c>
      <c r="E1425">
        <v>16</v>
      </c>
      <c r="F1425">
        <v>2</v>
      </c>
      <c r="I1425" t="s">
        <v>47</v>
      </c>
    </row>
    <row r="1426" spans="1:13" x14ac:dyDescent="0.35">
      <c r="A1426" s="6">
        <v>45884</v>
      </c>
      <c r="B1426" t="s">
        <v>61</v>
      </c>
      <c r="C1426" t="s">
        <v>55</v>
      </c>
      <c r="D1426" t="s">
        <v>2502</v>
      </c>
      <c r="E1426">
        <v>21</v>
      </c>
      <c r="F1426">
        <v>1</v>
      </c>
      <c r="I1426" t="s">
        <v>47</v>
      </c>
      <c r="M1426" t="s">
        <v>47</v>
      </c>
    </row>
    <row r="1427" spans="1:13" x14ac:dyDescent="0.35">
      <c r="A1427" s="6">
        <v>45884</v>
      </c>
      <c r="B1427" t="s">
        <v>61</v>
      </c>
      <c r="C1427" t="s">
        <v>55</v>
      </c>
      <c r="D1427" t="s">
        <v>2502</v>
      </c>
      <c r="E1427">
        <v>13</v>
      </c>
      <c r="F1427">
        <v>1</v>
      </c>
      <c r="I1427" t="s">
        <v>47</v>
      </c>
      <c r="M1427" t="s">
        <v>47</v>
      </c>
    </row>
    <row r="1428" spans="1:13" x14ac:dyDescent="0.35">
      <c r="A1428" s="6">
        <v>45884</v>
      </c>
      <c r="B1428" t="s">
        <v>2557</v>
      </c>
      <c r="C1428" t="s">
        <v>64</v>
      </c>
      <c r="D1428" t="s">
        <v>585</v>
      </c>
      <c r="E1428">
        <v>7</v>
      </c>
      <c r="F1428">
        <v>2</v>
      </c>
      <c r="I1428" t="s">
        <v>47</v>
      </c>
      <c r="M1428" t="s">
        <v>47</v>
      </c>
    </row>
    <row r="1429" spans="1:13" x14ac:dyDescent="0.35">
      <c r="A1429" s="6">
        <v>45884</v>
      </c>
      <c r="B1429" t="s">
        <v>61</v>
      </c>
      <c r="C1429" t="s">
        <v>55</v>
      </c>
      <c r="D1429" t="s">
        <v>1217</v>
      </c>
      <c r="E1429">
        <v>22</v>
      </c>
      <c r="F1429">
        <v>1</v>
      </c>
      <c r="I1429" t="s">
        <v>47</v>
      </c>
      <c r="M1429" t="s">
        <v>47</v>
      </c>
    </row>
    <row r="1430" spans="1:13" x14ac:dyDescent="0.35">
      <c r="A1430" s="6">
        <v>45884</v>
      </c>
      <c r="B1430" t="s">
        <v>61</v>
      </c>
      <c r="C1430" t="s">
        <v>55</v>
      </c>
      <c r="D1430" t="s">
        <v>1217</v>
      </c>
      <c r="E1430">
        <v>22</v>
      </c>
      <c r="F1430">
        <v>1</v>
      </c>
      <c r="I1430" t="s">
        <v>47</v>
      </c>
      <c r="M1430" t="s">
        <v>47</v>
      </c>
    </row>
    <row r="1431" spans="1:13" x14ac:dyDescent="0.35">
      <c r="A1431" s="6">
        <v>45884</v>
      </c>
      <c r="B1431" t="s">
        <v>1005</v>
      </c>
      <c r="C1431" s="23" t="s">
        <v>2137</v>
      </c>
      <c r="D1431" s="20" t="s">
        <v>2683</v>
      </c>
      <c r="E1431">
        <v>7</v>
      </c>
      <c r="F1431">
        <v>1</v>
      </c>
      <c r="G1431" t="s">
        <v>2667</v>
      </c>
      <c r="H1431" t="s">
        <v>2667</v>
      </c>
      <c r="I1431" s="26" t="s">
        <v>306</v>
      </c>
      <c r="L1431" t="s">
        <v>2667</v>
      </c>
      <c r="M1431" t="s">
        <v>306</v>
      </c>
    </row>
    <row r="1432" spans="1:13" x14ac:dyDescent="0.35">
      <c r="A1432" s="22">
        <v>45885</v>
      </c>
      <c r="B1432" s="23" t="s">
        <v>1804</v>
      </c>
      <c r="C1432" s="23" t="s">
        <v>130</v>
      </c>
      <c r="D1432" s="24" t="s">
        <v>130</v>
      </c>
      <c r="E1432" s="23">
        <v>7</v>
      </c>
      <c r="F1432" s="23">
        <v>2</v>
      </c>
      <c r="G1432" s="23" t="s">
        <v>2667</v>
      </c>
      <c r="H1432" s="23" t="s">
        <v>2667</v>
      </c>
      <c r="I1432" s="26" t="s">
        <v>306</v>
      </c>
      <c r="J1432" s="23"/>
      <c r="K1432" s="23"/>
      <c r="L1432" s="23" t="s">
        <v>2667</v>
      </c>
      <c r="M1432" s="23" t="s">
        <v>306</v>
      </c>
    </row>
    <row r="1433" spans="1:13" x14ac:dyDescent="0.35">
      <c r="A1433" s="6">
        <v>45885</v>
      </c>
      <c r="B1433" t="s">
        <v>3053</v>
      </c>
      <c r="C1433" t="s">
        <v>2667</v>
      </c>
      <c r="D1433" s="20" t="s">
        <v>2667</v>
      </c>
      <c r="E1433">
        <v>4</v>
      </c>
      <c r="F1433">
        <v>3</v>
      </c>
      <c r="G1433" t="s">
        <v>2667</v>
      </c>
      <c r="H1433" t="s">
        <v>2667</v>
      </c>
      <c r="I1433" s="26" t="s">
        <v>306</v>
      </c>
      <c r="J1433" t="s">
        <v>2667</v>
      </c>
      <c r="L1433" t="s">
        <v>2667</v>
      </c>
      <c r="M1433" t="s">
        <v>306</v>
      </c>
    </row>
    <row r="1434" spans="1:13" x14ac:dyDescent="0.35">
      <c r="A1434" s="22">
        <v>45886</v>
      </c>
      <c r="B1434" s="23" t="s">
        <v>3438</v>
      </c>
      <c r="C1434" s="23" t="s">
        <v>2673</v>
      </c>
      <c r="D1434" s="24" t="s">
        <v>2808</v>
      </c>
      <c r="E1434" s="23">
        <v>18</v>
      </c>
      <c r="F1434" s="23">
        <v>2</v>
      </c>
      <c r="G1434" s="23" t="s">
        <v>2667</v>
      </c>
      <c r="H1434" s="23" t="s">
        <v>2667</v>
      </c>
      <c r="I1434" s="26" t="s">
        <v>306</v>
      </c>
      <c r="J1434" s="23" t="s">
        <v>3399</v>
      </c>
      <c r="K1434" s="23"/>
      <c r="L1434" s="23" t="s">
        <v>2667</v>
      </c>
      <c r="M1434" s="23" t="s">
        <v>306</v>
      </c>
    </row>
    <row r="1435" spans="1:13" x14ac:dyDescent="0.35">
      <c r="A1435" s="22">
        <v>45886</v>
      </c>
      <c r="B1435" s="23" t="s">
        <v>3438</v>
      </c>
      <c r="C1435" s="23" t="s">
        <v>2673</v>
      </c>
      <c r="D1435" s="24" t="s">
        <v>2808</v>
      </c>
      <c r="E1435" s="23">
        <v>18</v>
      </c>
      <c r="F1435" s="23">
        <v>2</v>
      </c>
      <c r="G1435" s="23" t="s">
        <v>2667</v>
      </c>
      <c r="H1435" s="23" t="s">
        <v>2667</v>
      </c>
      <c r="I1435" s="26" t="s">
        <v>306</v>
      </c>
      <c r="J1435" s="23" t="s">
        <v>3399</v>
      </c>
      <c r="K1435" s="23"/>
      <c r="L1435" s="23" t="s">
        <v>2667</v>
      </c>
      <c r="M1435" s="23" t="s">
        <v>306</v>
      </c>
    </row>
    <row r="1436" spans="1:13" x14ac:dyDescent="0.35">
      <c r="A1436" s="27">
        <v>45886</v>
      </c>
      <c r="B1436" s="26" t="s">
        <v>1261</v>
      </c>
      <c r="C1436" s="26" t="s">
        <v>1261</v>
      </c>
      <c r="D1436" s="28" t="s">
        <v>1261</v>
      </c>
      <c r="E1436" s="26">
        <f>31/2</f>
        <v>15.5</v>
      </c>
      <c r="F1436" s="26">
        <v>1</v>
      </c>
      <c r="G1436" s="26" t="s">
        <v>2667</v>
      </c>
      <c r="H1436" s="26" t="s">
        <v>2667</v>
      </c>
      <c r="I1436" s="26" t="s">
        <v>306</v>
      </c>
      <c r="J1436" s="26"/>
      <c r="K1436" s="26"/>
      <c r="L1436" s="26" t="s">
        <v>2667</v>
      </c>
      <c r="M1436" s="26" t="s">
        <v>306</v>
      </c>
    </row>
    <row r="1437" spans="1:13" x14ac:dyDescent="0.35">
      <c r="A1437" s="27">
        <v>45886</v>
      </c>
      <c r="B1437" s="26" t="s">
        <v>1261</v>
      </c>
      <c r="C1437" s="26" t="s">
        <v>1261</v>
      </c>
      <c r="D1437" s="28" t="s">
        <v>1261</v>
      </c>
      <c r="E1437" s="26">
        <f>31/2</f>
        <v>15.5</v>
      </c>
      <c r="F1437" s="26"/>
      <c r="G1437" s="26" t="s">
        <v>2667</v>
      </c>
      <c r="H1437" s="26" t="s">
        <v>2667</v>
      </c>
      <c r="I1437" s="26" t="s">
        <v>306</v>
      </c>
      <c r="J1437" s="26"/>
      <c r="K1437" s="26"/>
      <c r="L1437" s="26" t="s">
        <v>2667</v>
      </c>
      <c r="M1437" s="26" t="s">
        <v>306</v>
      </c>
    </row>
    <row r="1438" spans="1:13" x14ac:dyDescent="0.35">
      <c r="A1438" s="6">
        <v>45887</v>
      </c>
      <c r="B1438" t="s">
        <v>2040</v>
      </c>
      <c r="C1438" t="s">
        <v>55</v>
      </c>
      <c r="D1438" t="s">
        <v>1254</v>
      </c>
      <c r="E1438">
        <v>28</v>
      </c>
      <c r="F1438">
        <v>2</v>
      </c>
      <c r="I1438" t="s">
        <v>47</v>
      </c>
      <c r="M1438" t="s">
        <v>47</v>
      </c>
    </row>
    <row r="1439" spans="1:13" x14ac:dyDescent="0.35">
      <c r="A1439" s="6">
        <v>45887</v>
      </c>
      <c r="B1439" t="s">
        <v>298</v>
      </c>
      <c r="C1439" t="s">
        <v>55</v>
      </c>
      <c r="D1439" t="s">
        <v>1254</v>
      </c>
      <c r="E1439">
        <v>10</v>
      </c>
      <c r="F1439">
        <v>2</v>
      </c>
      <c r="I1439" t="s">
        <v>47</v>
      </c>
      <c r="M1439" t="s">
        <v>47</v>
      </c>
    </row>
    <row r="1440" spans="1:13" x14ac:dyDescent="0.35">
      <c r="A1440" s="6">
        <v>45887</v>
      </c>
      <c r="B1440" t="s">
        <v>491</v>
      </c>
      <c r="C1440" t="s">
        <v>115</v>
      </c>
      <c r="D1440">
        <v>8</v>
      </c>
      <c r="E1440">
        <v>26</v>
      </c>
      <c r="F1440">
        <v>3</v>
      </c>
      <c r="I1440" t="s">
        <v>47</v>
      </c>
    </row>
    <row r="1441" spans="1:13" x14ac:dyDescent="0.35">
      <c r="A1441" s="6">
        <v>45887</v>
      </c>
      <c r="B1441" t="s">
        <v>491</v>
      </c>
      <c r="C1441" t="s">
        <v>115</v>
      </c>
      <c r="D1441">
        <v>8</v>
      </c>
      <c r="E1441">
        <v>26</v>
      </c>
      <c r="F1441">
        <v>3</v>
      </c>
      <c r="I1441" t="s">
        <v>47</v>
      </c>
    </row>
    <row r="1442" spans="1:13" x14ac:dyDescent="0.35">
      <c r="A1442" s="6">
        <v>45887</v>
      </c>
      <c r="B1442" t="s">
        <v>2518</v>
      </c>
      <c r="C1442" t="s">
        <v>978</v>
      </c>
      <c r="D1442" t="s">
        <v>978</v>
      </c>
      <c r="E1442">
        <v>21</v>
      </c>
      <c r="F1442">
        <v>2</v>
      </c>
      <c r="I1442" t="s">
        <v>47</v>
      </c>
    </row>
    <row r="1443" spans="1:13" x14ac:dyDescent="0.35">
      <c r="A1443" s="22">
        <v>45887</v>
      </c>
      <c r="B1443" s="23" t="s">
        <v>489</v>
      </c>
      <c r="C1443" s="23" t="s">
        <v>2670</v>
      </c>
      <c r="D1443" s="24">
        <v>8</v>
      </c>
      <c r="E1443" s="23">
        <v>25</v>
      </c>
      <c r="F1443" s="23">
        <v>2</v>
      </c>
      <c r="G1443" s="23" t="s">
        <v>2667</v>
      </c>
      <c r="H1443" s="23" t="s">
        <v>2667</v>
      </c>
      <c r="I1443" s="26" t="s">
        <v>306</v>
      </c>
      <c r="J1443" s="23"/>
      <c r="K1443" s="23"/>
      <c r="L1443" s="23" t="s">
        <v>2667</v>
      </c>
      <c r="M1443" s="23" t="s">
        <v>306</v>
      </c>
    </row>
    <row r="1444" spans="1:13" x14ac:dyDescent="0.35">
      <c r="A1444" s="22">
        <v>45887</v>
      </c>
      <c r="B1444" s="23" t="s">
        <v>1960</v>
      </c>
      <c r="C1444" s="23" t="s">
        <v>2668</v>
      </c>
      <c r="D1444" s="24">
        <v>4</v>
      </c>
      <c r="E1444" s="23">
        <v>22</v>
      </c>
      <c r="F1444" s="23">
        <v>2</v>
      </c>
      <c r="G1444" s="23" t="s">
        <v>2667</v>
      </c>
      <c r="H1444" s="23" t="s">
        <v>2667</v>
      </c>
      <c r="I1444" s="26" t="s">
        <v>306</v>
      </c>
      <c r="J1444" s="23" t="s">
        <v>2667</v>
      </c>
      <c r="K1444" s="23"/>
      <c r="L1444" s="23" t="s">
        <v>2667</v>
      </c>
      <c r="M1444" s="23" t="s">
        <v>2667</v>
      </c>
    </row>
    <row r="1445" spans="1:13" x14ac:dyDescent="0.35">
      <c r="A1445" s="22">
        <v>45887</v>
      </c>
      <c r="B1445" s="23" t="s">
        <v>1216</v>
      </c>
      <c r="C1445" s="23" t="s">
        <v>2167</v>
      </c>
      <c r="D1445" t="s">
        <v>1254</v>
      </c>
      <c r="E1445" s="23">
        <v>21</v>
      </c>
      <c r="F1445" s="23">
        <v>1</v>
      </c>
      <c r="G1445" s="23" t="s">
        <v>2667</v>
      </c>
      <c r="H1445" s="23" t="s">
        <v>2667</v>
      </c>
      <c r="I1445" s="26" t="s">
        <v>306</v>
      </c>
      <c r="J1445" s="23" t="s">
        <v>2667</v>
      </c>
      <c r="K1445" s="23"/>
      <c r="L1445" s="23" t="s">
        <v>2667</v>
      </c>
      <c r="M1445" s="23" t="s">
        <v>2667</v>
      </c>
    </row>
    <row r="1446" spans="1:13" x14ac:dyDescent="0.35">
      <c r="A1446" s="27">
        <v>45887</v>
      </c>
      <c r="B1446" s="26" t="s">
        <v>3413</v>
      </c>
      <c r="C1446" s="26" t="s">
        <v>2670</v>
      </c>
      <c r="D1446" s="28">
        <v>10</v>
      </c>
      <c r="E1446" s="26">
        <f>35/2</f>
        <v>17.5</v>
      </c>
      <c r="F1446" s="26">
        <v>3</v>
      </c>
      <c r="G1446" s="26" t="s">
        <v>2667</v>
      </c>
      <c r="H1446" s="26" t="s">
        <v>2667</v>
      </c>
      <c r="I1446" s="26" t="s">
        <v>306</v>
      </c>
      <c r="J1446" s="26" t="s">
        <v>1854</v>
      </c>
      <c r="K1446" s="26"/>
      <c r="L1446" s="26" t="s">
        <v>2667</v>
      </c>
      <c r="M1446" s="26" t="s">
        <v>306</v>
      </c>
    </row>
    <row r="1447" spans="1:13" x14ac:dyDescent="0.35">
      <c r="A1447" s="27">
        <v>45887</v>
      </c>
      <c r="B1447" s="26" t="s">
        <v>3413</v>
      </c>
      <c r="C1447" s="26" t="s">
        <v>2670</v>
      </c>
      <c r="D1447" s="28">
        <v>10</v>
      </c>
      <c r="E1447" s="26">
        <f>35/2</f>
        <v>17.5</v>
      </c>
      <c r="F1447" s="26">
        <v>3</v>
      </c>
      <c r="G1447" s="26" t="s">
        <v>2667</v>
      </c>
      <c r="H1447" s="26" t="s">
        <v>2667</v>
      </c>
      <c r="I1447" s="26" t="s">
        <v>306</v>
      </c>
      <c r="J1447" s="26" t="s">
        <v>1854</v>
      </c>
      <c r="K1447" s="26"/>
      <c r="L1447" s="26" t="s">
        <v>2667</v>
      </c>
      <c r="M1447" s="26" t="s">
        <v>306</v>
      </c>
    </row>
    <row r="1448" spans="1:13" x14ac:dyDescent="0.35">
      <c r="A1448" s="6">
        <v>45887</v>
      </c>
      <c r="B1448" t="s">
        <v>3271</v>
      </c>
      <c r="C1448" t="s">
        <v>2668</v>
      </c>
      <c r="D1448" s="20" t="s">
        <v>2862</v>
      </c>
      <c r="F1448">
        <v>5</v>
      </c>
      <c r="G1448" t="s">
        <v>2667</v>
      </c>
      <c r="H1448" t="s">
        <v>2667</v>
      </c>
      <c r="I1448" s="26" t="s">
        <v>306</v>
      </c>
      <c r="L1448" t="s">
        <v>2667</v>
      </c>
      <c r="M1448" t="s">
        <v>2667</v>
      </c>
    </row>
    <row r="1449" spans="1:13" x14ac:dyDescent="0.35">
      <c r="A1449" s="6">
        <v>45888</v>
      </c>
      <c r="B1449" t="s">
        <v>2148</v>
      </c>
      <c r="C1449" t="s">
        <v>55</v>
      </c>
      <c r="D1449" t="s">
        <v>1261</v>
      </c>
      <c r="E1449">
        <v>34</v>
      </c>
      <c r="F1449">
        <v>2</v>
      </c>
      <c r="I1449" t="s">
        <v>47</v>
      </c>
      <c r="M1449" t="s">
        <v>47</v>
      </c>
    </row>
    <row r="1450" spans="1:13" x14ac:dyDescent="0.35">
      <c r="A1450" s="6">
        <v>45888</v>
      </c>
      <c r="B1450" t="s">
        <v>1584</v>
      </c>
      <c r="C1450" t="s">
        <v>115</v>
      </c>
      <c r="D1450">
        <v>9</v>
      </c>
      <c r="E1450">
        <v>27</v>
      </c>
      <c r="F1450">
        <v>2</v>
      </c>
      <c r="I1450" t="s">
        <v>47</v>
      </c>
    </row>
    <row r="1451" spans="1:13" x14ac:dyDescent="0.35">
      <c r="A1451" s="6">
        <v>45888</v>
      </c>
      <c r="B1451" t="s">
        <v>1584</v>
      </c>
      <c r="C1451" t="s">
        <v>115</v>
      </c>
      <c r="D1451">
        <v>9</v>
      </c>
      <c r="E1451">
        <v>27</v>
      </c>
      <c r="F1451">
        <v>2</v>
      </c>
      <c r="I1451" t="s">
        <v>47</v>
      </c>
    </row>
    <row r="1452" spans="1:13" x14ac:dyDescent="0.35">
      <c r="A1452" s="6">
        <v>45888</v>
      </c>
      <c r="B1452" t="s">
        <v>2475</v>
      </c>
      <c r="C1452" t="s">
        <v>53</v>
      </c>
      <c r="D1452">
        <v>6</v>
      </c>
      <c r="E1452">
        <v>19</v>
      </c>
      <c r="F1452">
        <v>2</v>
      </c>
      <c r="I1452" t="s">
        <v>47</v>
      </c>
    </row>
    <row r="1453" spans="1:13" x14ac:dyDescent="0.35">
      <c r="A1453" s="6">
        <v>45888</v>
      </c>
      <c r="B1453" t="s">
        <v>1666</v>
      </c>
      <c r="C1453" t="s">
        <v>115</v>
      </c>
      <c r="D1453">
        <v>7</v>
      </c>
      <c r="E1453">
        <v>24</v>
      </c>
      <c r="F1453">
        <v>2</v>
      </c>
      <c r="I1453" t="s">
        <v>47</v>
      </c>
      <c r="J1453" t="s">
        <v>2359</v>
      </c>
    </row>
    <row r="1454" spans="1:13" x14ac:dyDescent="0.35">
      <c r="A1454" s="6">
        <v>45888</v>
      </c>
      <c r="B1454" t="s">
        <v>2476</v>
      </c>
      <c r="C1454" t="s">
        <v>53</v>
      </c>
      <c r="D1454">
        <v>6</v>
      </c>
      <c r="E1454">
        <v>25</v>
      </c>
      <c r="F1454">
        <v>2</v>
      </c>
      <c r="I1454" t="s">
        <v>47</v>
      </c>
      <c r="J1454" t="s">
        <v>2359</v>
      </c>
    </row>
    <row r="1455" spans="1:13" x14ac:dyDescent="0.35">
      <c r="A1455" s="6">
        <v>45888</v>
      </c>
      <c r="B1455" t="s">
        <v>2476</v>
      </c>
      <c r="C1455" t="s">
        <v>53</v>
      </c>
      <c r="D1455">
        <v>6</v>
      </c>
      <c r="E1455">
        <v>25</v>
      </c>
      <c r="F1455">
        <v>2</v>
      </c>
      <c r="I1455" t="s">
        <v>47</v>
      </c>
      <c r="J1455" t="s">
        <v>2359</v>
      </c>
    </row>
    <row r="1456" spans="1:13" x14ac:dyDescent="0.35">
      <c r="A1456" s="6">
        <v>45888</v>
      </c>
      <c r="B1456" t="s">
        <v>2476</v>
      </c>
      <c r="C1456" t="s">
        <v>53</v>
      </c>
      <c r="D1456">
        <v>6</v>
      </c>
      <c r="E1456">
        <v>25</v>
      </c>
      <c r="F1456">
        <v>2</v>
      </c>
      <c r="I1456" t="s">
        <v>47</v>
      </c>
      <c r="J1456" t="s">
        <v>2359</v>
      </c>
    </row>
    <row r="1457" spans="1:13" x14ac:dyDescent="0.35">
      <c r="A1457" s="6">
        <v>45888</v>
      </c>
      <c r="B1457" t="s">
        <v>2516</v>
      </c>
      <c r="C1457" t="s">
        <v>64</v>
      </c>
      <c r="D1457" t="s">
        <v>585</v>
      </c>
      <c r="E1457">
        <v>23</v>
      </c>
      <c r="F1457">
        <v>6</v>
      </c>
      <c r="I1457" t="s">
        <v>47</v>
      </c>
      <c r="M1457" t="s">
        <v>47</v>
      </c>
    </row>
    <row r="1458" spans="1:13" x14ac:dyDescent="0.35">
      <c r="A1458" s="6">
        <v>45888</v>
      </c>
      <c r="B1458" t="s">
        <v>2517</v>
      </c>
      <c r="C1458" t="s">
        <v>55</v>
      </c>
      <c r="D1458" t="s">
        <v>1217</v>
      </c>
      <c r="E1458">
        <v>56</v>
      </c>
      <c r="F1458">
        <v>2</v>
      </c>
      <c r="I1458" t="s">
        <v>47</v>
      </c>
    </row>
    <row r="1459" spans="1:13" x14ac:dyDescent="0.35">
      <c r="A1459" s="6">
        <v>45888</v>
      </c>
      <c r="B1459" t="s">
        <v>2517</v>
      </c>
      <c r="C1459" t="s">
        <v>55</v>
      </c>
      <c r="D1459" t="s">
        <v>1217</v>
      </c>
      <c r="E1459">
        <v>56</v>
      </c>
      <c r="F1459">
        <v>2</v>
      </c>
      <c r="I1459" t="s">
        <v>47</v>
      </c>
    </row>
    <row r="1460" spans="1:13" x14ac:dyDescent="0.35">
      <c r="A1460" s="22">
        <v>45888</v>
      </c>
      <c r="B1460" s="23" t="s">
        <v>2851</v>
      </c>
      <c r="C1460" s="23" t="s">
        <v>2668</v>
      </c>
      <c r="D1460" s="24">
        <v>6</v>
      </c>
      <c r="E1460" s="23">
        <v>19</v>
      </c>
      <c r="F1460" s="23">
        <v>1</v>
      </c>
      <c r="G1460" s="23" t="s">
        <v>2667</v>
      </c>
      <c r="H1460" s="23" t="s">
        <v>2667</v>
      </c>
      <c r="I1460" s="26" t="s">
        <v>306</v>
      </c>
      <c r="J1460" s="23" t="s">
        <v>2667</v>
      </c>
      <c r="K1460" s="23"/>
      <c r="L1460" s="23" t="s">
        <v>2667</v>
      </c>
      <c r="M1460" s="23" t="s">
        <v>306</v>
      </c>
    </row>
    <row r="1461" spans="1:13" x14ac:dyDescent="0.35">
      <c r="A1461" s="6">
        <v>45889</v>
      </c>
      <c r="B1461" t="s">
        <v>2373</v>
      </c>
      <c r="C1461" t="s">
        <v>115</v>
      </c>
      <c r="D1461">
        <v>9</v>
      </c>
      <c r="E1461">
        <v>26</v>
      </c>
      <c r="F1461">
        <v>2</v>
      </c>
      <c r="I1461" t="s">
        <v>47</v>
      </c>
    </row>
    <row r="1462" spans="1:13" x14ac:dyDescent="0.35">
      <c r="A1462" s="6">
        <v>45889</v>
      </c>
      <c r="B1462" t="s">
        <v>1350</v>
      </c>
      <c r="C1462" t="s">
        <v>55</v>
      </c>
      <c r="D1462" t="s">
        <v>1217</v>
      </c>
      <c r="E1462">
        <v>20</v>
      </c>
      <c r="F1462">
        <v>1</v>
      </c>
      <c r="I1462" t="s">
        <v>47</v>
      </c>
      <c r="M1462" t="s">
        <v>47</v>
      </c>
    </row>
    <row r="1463" spans="1:13" x14ac:dyDescent="0.35">
      <c r="A1463" s="6">
        <v>45889</v>
      </c>
      <c r="B1463" t="s">
        <v>1350</v>
      </c>
      <c r="C1463" t="s">
        <v>55</v>
      </c>
      <c r="D1463" t="s">
        <v>1217</v>
      </c>
      <c r="E1463">
        <v>20</v>
      </c>
      <c r="F1463">
        <v>1</v>
      </c>
      <c r="I1463" t="s">
        <v>47</v>
      </c>
      <c r="M1463" t="s">
        <v>47</v>
      </c>
    </row>
    <row r="1464" spans="1:13" x14ac:dyDescent="0.35">
      <c r="A1464" s="6">
        <v>45889</v>
      </c>
      <c r="B1464" t="s">
        <v>1350</v>
      </c>
      <c r="C1464" t="s">
        <v>55</v>
      </c>
      <c r="D1464" t="s">
        <v>1217</v>
      </c>
      <c r="E1464">
        <v>20</v>
      </c>
      <c r="F1464">
        <v>1</v>
      </c>
      <c r="I1464" t="s">
        <v>47</v>
      </c>
      <c r="M1464" t="s">
        <v>47</v>
      </c>
    </row>
    <row r="1465" spans="1:13" x14ac:dyDescent="0.35">
      <c r="A1465" s="6">
        <v>45889</v>
      </c>
      <c r="B1465" t="s">
        <v>1350</v>
      </c>
      <c r="C1465" t="s">
        <v>55</v>
      </c>
      <c r="D1465" t="s">
        <v>1217</v>
      </c>
      <c r="E1465">
        <v>20</v>
      </c>
      <c r="F1465">
        <v>1</v>
      </c>
      <c r="I1465" t="s">
        <v>47</v>
      </c>
      <c r="M1465" t="s">
        <v>47</v>
      </c>
    </row>
    <row r="1466" spans="1:13" x14ac:dyDescent="0.35">
      <c r="A1466" s="6">
        <v>45889</v>
      </c>
      <c r="B1466" t="s">
        <v>507</v>
      </c>
      <c r="C1466" t="s">
        <v>115</v>
      </c>
      <c r="D1466">
        <v>8</v>
      </c>
      <c r="E1466">
        <v>4</v>
      </c>
      <c r="F1466">
        <v>1</v>
      </c>
      <c r="I1466" t="s">
        <v>47</v>
      </c>
      <c r="M1466" t="s">
        <v>47</v>
      </c>
    </row>
    <row r="1467" spans="1:13" x14ac:dyDescent="0.35">
      <c r="A1467" s="6">
        <v>45889</v>
      </c>
      <c r="B1467" t="s">
        <v>2472</v>
      </c>
      <c r="C1467" t="s">
        <v>2137</v>
      </c>
      <c r="D1467" t="s">
        <v>2473</v>
      </c>
      <c r="E1467">
        <v>4</v>
      </c>
      <c r="F1467">
        <v>2</v>
      </c>
      <c r="I1467" t="s">
        <v>47</v>
      </c>
      <c r="M1467" t="s">
        <v>47</v>
      </c>
    </row>
    <row r="1468" spans="1:13" x14ac:dyDescent="0.35">
      <c r="A1468" s="6">
        <v>45889</v>
      </c>
      <c r="B1468" t="s">
        <v>76</v>
      </c>
      <c r="C1468" t="s">
        <v>392</v>
      </c>
      <c r="D1468" t="s">
        <v>392</v>
      </c>
      <c r="E1468">
        <v>25</v>
      </c>
      <c r="F1468">
        <v>4</v>
      </c>
      <c r="I1468" t="s">
        <v>47</v>
      </c>
      <c r="M1468" t="s">
        <v>47</v>
      </c>
    </row>
    <row r="1469" spans="1:13" x14ac:dyDescent="0.35">
      <c r="A1469" s="6">
        <v>45889</v>
      </c>
      <c r="B1469" t="s">
        <v>2474</v>
      </c>
      <c r="C1469" t="s">
        <v>55</v>
      </c>
      <c r="D1469" t="s">
        <v>1438</v>
      </c>
      <c r="E1469">
        <v>24</v>
      </c>
      <c r="F1469">
        <v>1</v>
      </c>
      <c r="I1469" t="s">
        <v>47</v>
      </c>
    </row>
    <row r="1470" spans="1:13" x14ac:dyDescent="0.35">
      <c r="A1470" s="6">
        <v>45889</v>
      </c>
      <c r="B1470" t="s">
        <v>962</v>
      </c>
      <c r="C1470" t="s">
        <v>53</v>
      </c>
      <c r="D1470">
        <v>6</v>
      </c>
      <c r="E1470">
        <v>2</v>
      </c>
      <c r="F1470">
        <v>2</v>
      </c>
      <c r="I1470" t="s">
        <v>47</v>
      </c>
    </row>
    <row r="1471" spans="1:13" x14ac:dyDescent="0.35">
      <c r="A1471" s="6">
        <v>45890</v>
      </c>
      <c r="B1471" t="s">
        <v>2373</v>
      </c>
      <c r="C1471" t="s">
        <v>115</v>
      </c>
      <c r="D1471">
        <v>9</v>
      </c>
      <c r="E1471">
        <v>27</v>
      </c>
      <c r="F1471">
        <v>2</v>
      </c>
      <c r="G1471" t="s">
        <v>2182</v>
      </c>
    </row>
    <row r="1472" spans="1:13" x14ac:dyDescent="0.35">
      <c r="A1472" s="6">
        <v>45890</v>
      </c>
      <c r="B1472" t="s">
        <v>2193</v>
      </c>
      <c r="C1472" t="s">
        <v>1247</v>
      </c>
      <c r="D1472" t="s">
        <v>1247</v>
      </c>
      <c r="E1472">
        <v>6</v>
      </c>
      <c r="F1472">
        <v>3</v>
      </c>
      <c r="G1472" t="s">
        <v>649</v>
      </c>
      <c r="K1472" t="s">
        <v>47</v>
      </c>
      <c r="L1472" t="s">
        <v>47</v>
      </c>
      <c r="M1472" t="s">
        <v>47</v>
      </c>
    </row>
    <row r="1473" spans="1:13" x14ac:dyDescent="0.35">
      <c r="A1473" s="6">
        <v>45890</v>
      </c>
      <c r="B1473" t="s">
        <v>659</v>
      </c>
      <c r="C1473" t="s">
        <v>74</v>
      </c>
      <c r="D1473" t="s">
        <v>204</v>
      </c>
      <c r="E1473">
        <v>24</v>
      </c>
      <c r="F1473">
        <v>1</v>
      </c>
      <c r="I1473" t="s">
        <v>47</v>
      </c>
    </row>
    <row r="1474" spans="1:13" x14ac:dyDescent="0.35">
      <c r="A1474" s="6">
        <v>45890</v>
      </c>
      <c r="B1474" t="s">
        <v>659</v>
      </c>
      <c r="C1474" t="s">
        <v>74</v>
      </c>
      <c r="D1474" t="s">
        <v>204</v>
      </c>
      <c r="E1474">
        <v>24</v>
      </c>
      <c r="F1474">
        <v>1</v>
      </c>
      <c r="I1474" t="s">
        <v>47</v>
      </c>
    </row>
    <row r="1475" spans="1:13" x14ac:dyDescent="0.35">
      <c r="A1475" s="6">
        <v>45890</v>
      </c>
      <c r="B1475" t="s">
        <v>659</v>
      </c>
      <c r="C1475" t="s">
        <v>74</v>
      </c>
      <c r="D1475" t="s">
        <v>204</v>
      </c>
      <c r="E1475">
        <v>24</v>
      </c>
      <c r="F1475">
        <v>1</v>
      </c>
      <c r="I1475" t="s">
        <v>47</v>
      </c>
    </row>
    <row r="1476" spans="1:13" x14ac:dyDescent="0.35">
      <c r="A1476" s="6">
        <v>45890</v>
      </c>
      <c r="B1476" t="s">
        <v>659</v>
      </c>
      <c r="C1476" t="s">
        <v>74</v>
      </c>
      <c r="D1476" t="s">
        <v>204</v>
      </c>
      <c r="E1476">
        <v>24</v>
      </c>
      <c r="F1476">
        <v>1</v>
      </c>
      <c r="I1476" t="s">
        <v>47</v>
      </c>
    </row>
    <row r="1477" spans="1:13" x14ac:dyDescent="0.35">
      <c r="A1477" s="6">
        <v>45890</v>
      </c>
      <c r="B1477" t="s">
        <v>2471</v>
      </c>
      <c r="C1477" t="s">
        <v>115</v>
      </c>
      <c r="D1477">
        <v>9</v>
      </c>
      <c r="E1477">
        <v>4</v>
      </c>
      <c r="F1477">
        <v>2</v>
      </c>
      <c r="I1477" t="s">
        <v>47</v>
      </c>
      <c r="M1477" t="s">
        <v>47</v>
      </c>
    </row>
    <row r="1478" spans="1:13" x14ac:dyDescent="0.35">
      <c r="A1478" s="6">
        <v>45890</v>
      </c>
      <c r="B1478" t="s">
        <v>1453</v>
      </c>
      <c r="C1478" t="s">
        <v>115</v>
      </c>
      <c r="D1478">
        <v>9</v>
      </c>
      <c r="E1478">
        <v>24</v>
      </c>
      <c r="F1478">
        <v>2</v>
      </c>
      <c r="I1478" t="s">
        <v>47</v>
      </c>
    </row>
    <row r="1479" spans="1:13" x14ac:dyDescent="0.35">
      <c r="A1479" s="6">
        <v>45890</v>
      </c>
      <c r="B1479" t="s">
        <v>2559</v>
      </c>
      <c r="C1479" t="s">
        <v>55</v>
      </c>
      <c r="D1479" t="s">
        <v>1217</v>
      </c>
      <c r="E1479">
        <v>20</v>
      </c>
      <c r="F1479">
        <v>2</v>
      </c>
      <c r="I1479" t="s">
        <v>47</v>
      </c>
    </row>
    <row r="1480" spans="1:13" x14ac:dyDescent="0.35">
      <c r="A1480" s="6">
        <v>45890</v>
      </c>
      <c r="B1480" t="s">
        <v>1350</v>
      </c>
      <c r="C1480" t="s">
        <v>55</v>
      </c>
      <c r="D1480" t="s">
        <v>1217</v>
      </c>
      <c r="E1480">
        <v>20</v>
      </c>
      <c r="F1480">
        <v>2</v>
      </c>
      <c r="I1480" t="s">
        <v>47</v>
      </c>
      <c r="M1480" t="s">
        <v>47</v>
      </c>
    </row>
    <row r="1481" spans="1:13" x14ac:dyDescent="0.35">
      <c r="A1481" s="6">
        <v>45890</v>
      </c>
      <c r="B1481" t="s">
        <v>1350</v>
      </c>
      <c r="C1481" t="s">
        <v>55</v>
      </c>
      <c r="D1481" t="s">
        <v>1217</v>
      </c>
      <c r="E1481">
        <v>20</v>
      </c>
      <c r="F1481">
        <v>2</v>
      </c>
      <c r="I1481" t="s">
        <v>47</v>
      </c>
      <c r="M1481" t="s">
        <v>47</v>
      </c>
    </row>
    <row r="1482" spans="1:13" x14ac:dyDescent="0.35">
      <c r="A1482" s="6">
        <v>45890</v>
      </c>
      <c r="B1482" t="s">
        <v>1350</v>
      </c>
      <c r="C1482" t="s">
        <v>55</v>
      </c>
      <c r="D1482" t="s">
        <v>1217</v>
      </c>
      <c r="E1482">
        <v>20</v>
      </c>
      <c r="F1482">
        <v>2</v>
      </c>
      <c r="I1482" t="s">
        <v>47</v>
      </c>
      <c r="M1482" t="s">
        <v>47</v>
      </c>
    </row>
    <row r="1483" spans="1:13" x14ac:dyDescent="0.35">
      <c r="A1483" s="22">
        <v>45890</v>
      </c>
      <c r="B1483" s="23" t="s">
        <v>3302</v>
      </c>
      <c r="C1483" s="23" t="s">
        <v>2673</v>
      </c>
      <c r="D1483" s="24">
        <v>0</v>
      </c>
      <c r="E1483" s="23">
        <v>22</v>
      </c>
      <c r="F1483" s="23">
        <v>1</v>
      </c>
      <c r="G1483" s="23" t="s">
        <v>2667</v>
      </c>
      <c r="H1483" s="23" t="s">
        <v>2667</v>
      </c>
      <c r="I1483" s="26" t="s">
        <v>306</v>
      </c>
      <c r="J1483" s="23" t="s">
        <v>2667</v>
      </c>
      <c r="K1483" s="23"/>
      <c r="L1483" s="23" t="s">
        <v>2667</v>
      </c>
      <c r="M1483" s="23" t="s">
        <v>2667</v>
      </c>
    </row>
    <row r="1484" spans="1:13" x14ac:dyDescent="0.35">
      <c r="A1484" s="6">
        <v>45891</v>
      </c>
      <c r="B1484" t="s">
        <v>2461</v>
      </c>
      <c r="C1484" t="s">
        <v>53</v>
      </c>
      <c r="D1484">
        <v>5</v>
      </c>
      <c r="E1484">
        <v>21</v>
      </c>
      <c r="F1484">
        <v>1</v>
      </c>
      <c r="G1484" t="s">
        <v>1850</v>
      </c>
      <c r="L1484" t="s">
        <v>47</v>
      </c>
      <c r="M1484" t="s">
        <v>47</v>
      </c>
    </row>
    <row r="1485" spans="1:13" x14ac:dyDescent="0.35">
      <c r="A1485" s="6">
        <v>45891</v>
      </c>
      <c r="B1485" t="s">
        <v>1345</v>
      </c>
      <c r="C1485" t="s">
        <v>1278</v>
      </c>
      <c r="D1485" t="s">
        <v>1278</v>
      </c>
      <c r="E1485">
        <v>22</v>
      </c>
      <c r="F1485">
        <v>5</v>
      </c>
      <c r="I1485" t="s">
        <v>47</v>
      </c>
      <c r="M1485" t="s">
        <v>47</v>
      </c>
    </row>
    <row r="1486" spans="1:13" x14ac:dyDescent="0.35">
      <c r="A1486" s="6">
        <v>45891</v>
      </c>
      <c r="B1486" t="s">
        <v>1345</v>
      </c>
      <c r="C1486" t="s">
        <v>1278</v>
      </c>
      <c r="D1486" t="s">
        <v>1278</v>
      </c>
      <c r="E1486">
        <v>22</v>
      </c>
      <c r="F1486">
        <v>5</v>
      </c>
      <c r="I1486" t="s">
        <v>47</v>
      </c>
      <c r="M1486" t="s">
        <v>47</v>
      </c>
    </row>
    <row r="1487" spans="1:13" x14ac:dyDescent="0.35">
      <c r="A1487" s="6">
        <v>45891</v>
      </c>
      <c r="B1487" t="s">
        <v>1345</v>
      </c>
      <c r="C1487" t="s">
        <v>1278</v>
      </c>
      <c r="D1487" t="s">
        <v>1278</v>
      </c>
      <c r="E1487">
        <v>22</v>
      </c>
      <c r="F1487">
        <v>5</v>
      </c>
      <c r="I1487" t="s">
        <v>47</v>
      </c>
      <c r="M1487" t="s">
        <v>47</v>
      </c>
    </row>
    <row r="1488" spans="1:13" x14ac:dyDescent="0.35">
      <c r="A1488" s="6">
        <v>45891</v>
      </c>
      <c r="B1488" t="s">
        <v>1345</v>
      </c>
      <c r="C1488" t="s">
        <v>1278</v>
      </c>
      <c r="D1488" t="s">
        <v>1278</v>
      </c>
      <c r="E1488">
        <v>22</v>
      </c>
      <c r="F1488">
        <v>5</v>
      </c>
      <c r="I1488" t="s">
        <v>47</v>
      </c>
      <c r="M1488" t="s">
        <v>47</v>
      </c>
    </row>
    <row r="1489" spans="1:13" x14ac:dyDescent="0.35">
      <c r="A1489" s="6">
        <v>45891</v>
      </c>
      <c r="B1489" t="s">
        <v>2461</v>
      </c>
      <c r="C1489" t="s">
        <v>53</v>
      </c>
      <c r="D1489">
        <v>6</v>
      </c>
      <c r="E1489">
        <v>21</v>
      </c>
      <c r="F1489">
        <v>1</v>
      </c>
      <c r="I1489" t="s">
        <v>47</v>
      </c>
      <c r="M1489" t="s">
        <v>47</v>
      </c>
    </row>
    <row r="1490" spans="1:13" x14ac:dyDescent="0.35">
      <c r="A1490" s="6">
        <v>45891</v>
      </c>
      <c r="B1490" t="s">
        <v>61</v>
      </c>
      <c r="C1490" t="s">
        <v>55</v>
      </c>
      <c r="D1490" t="s">
        <v>2502</v>
      </c>
      <c r="E1490">
        <v>24</v>
      </c>
      <c r="F1490">
        <v>1</v>
      </c>
      <c r="I1490" t="s">
        <v>47</v>
      </c>
      <c r="M1490" t="s">
        <v>47</v>
      </c>
    </row>
    <row r="1491" spans="1:13" x14ac:dyDescent="0.35">
      <c r="A1491" s="6">
        <v>45891</v>
      </c>
      <c r="B1491" t="s">
        <v>1669</v>
      </c>
      <c r="C1491" t="s">
        <v>55</v>
      </c>
      <c r="D1491" t="s">
        <v>2502</v>
      </c>
      <c r="E1491">
        <v>19</v>
      </c>
      <c r="F1491">
        <v>1</v>
      </c>
      <c r="I1491" t="s">
        <v>47</v>
      </c>
    </row>
    <row r="1492" spans="1:13" x14ac:dyDescent="0.35">
      <c r="A1492" s="6">
        <v>45891</v>
      </c>
      <c r="B1492" t="s">
        <v>1669</v>
      </c>
      <c r="C1492" t="s">
        <v>55</v>
      </c>
      <c r="D1492" t="s">
        <v>2502</v>
      </c>
      <c r="E1492">
        <v>19</v>
      </c>
      <c r="F1492">
        <v>1</v>
      </c>
      <c r="I1492" t="s">
        <v>47</v>
      </c>
    </row>
    <row r="1493" spans="1:13" x14ac:dyDescent="0.35">
      <c r="A1493" s="22">
        <v>45891</v>
      </c>
      <c r="B1493" s="23" t="s">
        <v>1272</v>
      </c>
      <c r="C1493" t="s">
        <v>64</v>
      </c>
      <c r="D1493" t="s">
        <v>585</v>
      </c>
      <c r="E1493" s="23">
        <v>15</v>
      </c>
      <c r="F1493" s="23">
        <v>5</v>
      </c>
      <c r="G1493" s="23" t="s">
        <v>2667</v>
      </c>
      <c r="H1493" s="23" t="s">
        <v>2667</v>
      </c>
      <c r="I1493" s="26" t="s">
        <v>306</v>
      </c>
      <c r="J1493" s="23" t="s">
        <v>2667</v>
      </c>
      <c r="K1493" s="23"/>
      <c r="L1493" s="23" t="s">
        <v>2667</v>
      </c>
      <c r="M1493" s="23" t="s">
        <v>2667</v>
      </c>
    </row>
    <row r="1494" spans="1:13" x14ac:dyDescent="0.35">
      <c r="A1494" s="6">
        <v>45891</v>
      </c>
      <c r="B1494" t="s">
        <v>3009</v>
      </c>
      <c r="C1494" s="23" t="s">
        <v>2137</v>
      </c>
      <c r="D1494" s="20" t="s">
        <v>3010</v>
      </c>
      <c r="E1494">
        <v>7</v>
      </c>
      <c r="F1494">
        <v>4</v>
      </c>
      <c r="G1494" t="s">
        <v>2667</v>
      </c>
      <c r="H1494" t="s">
        <v>2667</v>
      </c>
      <c r="I1494" s="26" t="s">
        <v>306</v>
      </c>
      <c r="J1494" t="s">
        <v>2667</v>
      </c>
      <c r="L1494" t="s">
        <v>2667</v>
      </c>
      <c r="M1494" t="s">
        <v>2667</v>
      </c>
    </row>
    <row r="1495" spans="1:13" x14ac:dyDescent="0.35">
      <c r="A1495" s="6">
        <v>45892</v>
      </c>
      <c r="B1495" t="s">
        <v>2553</v>
      </c>
      <c r="C1495" t="s">
        <v>55</v>
      </c>
      <c r="D1495" t="s">
        <v>2502</v>
      </c>
      <c r="E1495">
        <v>9</v>
      </c>
      <c r="F1495">
        <v>2</v>
      </c>
      <c r="I1495" t="s">
        <v>47</v>
      </c>
      <c r="M1495" t="s">
        <v>47</v>
      </c>
    </row>
    <row r="1496" spans="1:13" x14ac:dyDescent="0.35">
      <c r="A1496" s="22">
        <v>45892</v>
      </c>
      <c r="B1496" s="23" t="s">
        <v>88</v>
      </c>
      <c r="C1496" s="23" t="s">
        <v>2167</v>
      </c>
      <c r="D1496" s="24" t="s">
        <v>2733</v>
      </c>
      <c r="E1496" s="23">
        <v>19</v>
      </c>
      <c r="F1496" s="23">
        <v>1</v>
      </c>
      <c r="G1496" s="23" t="s">
        <v>2667</v>
      </c>
      <c r="H1496" s="23" t="s">
        <v>2667</v>
      </c>
      <c r="I1496" s="26" t="s">
        <v>306</v>
      </c>
      <c r="J1496" s="23" t="s">
        <v>2667</v>
      </c>
      <c r="K1496" s="23"/>
      <c r="L1496" s="23" t="s">
        <v>2667</v>
      </c>
      <c r="M1496" s="23" t="s">
        <v>306</v>
      </c>
    </row>
    <row r="1497" spans="1:13" x14ac:dyDescent="0.35">
      <c r="A1497" s="22">
        <v>45892</v>
      </c>
      <c r="B1497" s="23" t="s">
        <v>3102</v>
      </c>
      <c r="C1497" s="23" t="s">
        <v>2670</v>
      </c>
      <c r="D1497" s="24">
        <v>8</v>
      </c>
      <c r="E1497" s="23">
        <v>3</v>
      </c>
      <c r="F1497" s="23">
        <v>4</v>
      </c>
      <c r="G1497" s="23" t="s">
        <v>2667</v>
      </c>
      <c r="H1497" s="23" t="s">
        <v>2667</v>
      </c>
      <c r="I1497" s="26" t="s">
        <v>306</v>
      </c>
      <c r="J1497" s="23"/>
      <c r="K1497" s="23"/>
      <c r="L1497" s="23" t="s">
        <v>2667</v>
      </c>
      <c r="M1497" s="23" t="s">
        <v>2667</v>
      </c>
    </row>
    <row r="1498" spans="1:13" x14ac:dyDescent="0.35">
      <c r="A1498" s="6">
        <v>45893</v>
      </c>
      <c r="B1498" t="s">
        <v>3021</v>
      </c>
      <c r="C1498" t="s">
        <v>2670</v>
      </c>
      <c r="D1498" s="20" t="s">
        <v>2824</v>
      </c>
      <c r="E1498">
        <v>4</v>
      </c>
      <c r="F1498">
        <v>3</v>
      </c>
      <c r="G1498" t="s">
        <v>2667</v>
      </c>
      <c r="H1498" t="s">
        <v>2667</v>
      </c>
      <c r="I1498" s="26" t="s">
        <v>306</v>
      </c>
      <c r="J1498" t="s">
        <v>2667</v>
      </c>
      <c r="L1498" t="s">
        <v>2667</v>
      </c>
      <c r="M1498" t="s">
        <v>2667</v>
      </c>
    </row>
    <row r="1499" spans="1:13" x14ac:dyDescent="0.35">
      <c r="A1499" s="6">
        <v>45894</v>
      </c>
      <c r="B1499" t="s">
        <v>1453</v>
      </c>
      <c r="C1499" t="s">
        <v>115</v>
      </c>
      <c r="D1499">
        <v>9</v>
      </c>
      <c r="E1499">
        <v>20</v>
      </c>
      <c r="F1499">
        <v>2</v>
      </c>
      <c r="I1499" t="s">
        <v>47</v>
      </c>
      <c r="J1499" t="s">
        <v>2359</v>
      </c>
    </row>
    <row r="1500" spans="1:13" x14ac:dyDescent="0.35">
      <c r="A1500" s="6">
        <v>45894</v>
      </c>
      <c r="B1500" t="s">
        <v>1241</v>
      </c>
      <c r="C1500" t="s">
        <v>978</v>
      </c>
      <c r="D1500" t="s">
        <v>978</v>
      </c>
      <c r="E1500">
        <v>18</v>
      </c>
      <c r="F1500">
        <v>2</v>
      </c>
      <c r="I1500" t="s">
        <v>47</v>
      </c>
      <c r="M1500" t="s">
        <v>47</v>
      </c>
    </row>
    <row r="1501" spans="1:13" x14ac:dyDescent="0.35">
      <c r="A1501" s="6">
        <v>45894</v>
      </c>
      <c r="B1501" t="s">
        <v>61</v>
      </c>
      <c r="C1501" t="s">
        <v>55</v>
      </c>
      <c r="D1501" t="s">
        <v>2502</v>
      </c>
      <c r="E1501">
        <v>24</v>
      </c>
      <c r="F1501">
        <v>1</v>
      </c>
      <c r="I1501" t="s">
        <v>47</v>
      </c>
      <c r="M1501" t="s">
        <v>47</v>
      </c>
    </row>
    <row r="1502" spans="1:13" x14ac:dyDescent="0.35">
      <c r="A1502" s="6">
        <v>45894</v>
      </c>
      <c r="B1502" t="s">
        <v>1293</v>
      </c>
      <c r="C1502" t="s">
        <v>53</v>
      </c>
      <c r="D1502">
        <v>6</v>
      </c>
      <c r="E1502">
        <v>25</v>
      </c>
      <c r="F1502">
        <v>2</v>
      </c>
      <c r="I1502" t="s">
        <v>47</v>
      </c>
      <c r="J1502" t="s">
        <v>2359</v>
      </c>
      <c r="M1502" t="s">
        <v>47</v>
      </c>
    </row>
    <row r="1503" spans="1:13" x14ac:dyDescent="0.35">
      <c r="A1503" s="6">
        <v>45894</v>
      </c>
      <c r="B1503" t="s">
        <v>2148</v>
      </c>
      <c r="C1503" t="s">
        <v>1236</v>
      </c>
      <c r="D1503" t="s">
        <v>1236</v>
      </c>
      <c r="E1503">
        <v>14</v>
      </c>
      <c r="F1503">
        <v>0</v>
      </c>
      <c r="I1503" t="s">
        <v>47</v>
      </c>
      <c r="M1503" t="s">
        <v>47</v>
      </c>
    </row>
    <row r="1504" spans="1:13" x14ac:dyDescent="0.35">
      <c r="A1504" s="22">
        <v>45894</v>
      </c>
      <c r="B1504" s="23" t="s">
        <v>2711</v>
      </c>
      <c r="C1504" s="23" t="s">
        <v>2668</v>
      </c>
      <c r="D1504" s="24">
        <v>4</v>
      </c>
      <c r="E1504" s="23">
        <v>17</v>
      </c>
      <c r="F1504" s="23">
        <v>2</v>
      </c>
      <c r="G1504" s="23"/>
      <c r="H1504" s="23"/>
      <c r="I1504" s="26" t="s">
        <v>306</v>
      </c>
      <c r="J1504" s="23"/>
      <c r="K1504" s="23"/>
      <c r="L1504" s="23"/>
      <c r="M1504" s="23"/>
    </row>
    <row r="1505" spans="1:13" x14ac:dyDescent="0.35">
      <c r="A1505" s="22">
        <v>45894</v>
      </c>
      <c r="B1505" s="23" t="s">
        <v>2711</v>
      </c>
      <c r="C1505" s="23" t="s">
        <v>2668</v>
      </c>
      <c r="D1505" s="24">
        <v>4</v>
      </c>
      <c r="E1505" s="23">
        <v>16</v>
      </c>
      <c r="F1505" s="23">
        <v>2</v>
      </c>
      <c r="G1505" s="23" t="s">
        <v>2667</v>
      </c>
      <c r="H1505" s="23" t="s">
        <v>2667</v>
      </c>
      <c r="I1505" s="26" t="s">
        <v>306</v>
      </c>
      <c r="J1505" s="23"/>
      <c r="K1505" s="23"/>
      <c r="L1505" s="23" t="s">
        <v>2667</v>
      </c>
      <c r="M1505" s="23" t="s">
        <v>2667</v>
      </c>
    </row>
    <row r="1506" spans="1:13" x14ac:dyDescent="0.35">
      <c r="A1506" s="6">
        <v>45895</v>
      </c>
      <c r="B1506" t="s">
        <v>1644</v>
      </c>
      <c r="C1506" t="s">
        <v>115</v>
      </c>
      <c r="D1506">
        <v>7</v>
      </c>
      <c r="E1506">
        <v>22</v>
      </c>
      <c r="F1506">
        <v>2</v>
      </c>
      <c r="G1506" t="s">
        <v>2372</v>
      </c>
    </row>
    <row r="1507" spans="1:13" x14ac:dyDescent="0.35">
      <c r="A1507" s="6">
        <v>45895</v>
      </c>
      <c r="B1507" t="s">
        <v>489</v>
      </c>
      <c r="C1507" t="s">
        <v>115</v>
      </c>
      <c r="D1507">
        <v>9</v>
      </c>
      <c r="E1507">
        <v>24</v>
      </c>
      <c r="F1507">
        <v>2</v>
      </c>
      <c r="G1507" t="s">
        <v>2182</v>
      </c>
      <c r="L1507" t="s">
        <v>47</v>
      </c>
      <c r="M1507" t="s">
        <v>47</v>
      </c>
    </row>
    <row r="1508" spans="1:13" x14ac:dyDescent="0.35">
      <c r="A1508" s="6">
        <v>45895</v>
      </c>
      <c r="B1508" t="s">
        <v>2462</v>
      </c>
      <c r="C1508" t="s">
        <v>53</v>
      </c>
      <c r="D1508">
        <v>6</v>
      </c>
      <c r="E1508">
        <v>28</v>
      </c>
      <c r="F1508">
        <v>2</v>
      </c>
      <c r="G1508" t="s">
        <v>2372</v>
      </c>
    </row>
    <row r="1509" spans="1:13" x14ac:dyDescent="0.35">
      <c r="A1509" s="6">
        <v>45895</v>
      </c>
      <c r="B1509" t="s">
        <v>2462</v>
      </c>
      <c r="C1509" t="s">
        <v>53</v>
      </c>
      <c r="D1509">
        <v>6</v>
      </c>
      <c r="E1509">
        <v>28</v>
      </c>
      <c r="F1509">
        <v>2</v>
      </c>
      <c r="G1509" t="s">
        <v>2372</v>
      </c>
    </row>
    <row r="1510" spans="1:13" x14ac:dyDescent="0.35">
      <c r="A1510" s="6">
        <v>45895</v>
      </c>
      <c r="B1510" t="s">
        <v>673</v>
      </c>
      <c r="C1510" t="s">
        <v>115</v>
      </c>
      <c r="D1510">
        <v>8</v>
      </c>
      <c r="E1510">
        <v>22</v>
      </c>
      <c r="F1510">
        <v>2</v>
      </c>
      <c r="I1510" t="s">
        <v>47</v>
      </c>
      <c r="J1510" t="s">
        <v>2359</v>
      </c>
    </row>
    <row r="1511" spans="1:13" x14ac:dyDescent="0.35">
      <c r="A1511" s="6">
        <v>45895</v>
      </c>
      <c r="B1511" t="s">
        <v>244</v>
      </c>
      <c r="C1511" t="s">
        <v>115</v>
      </c>
      <c r="D1511">
        <v>7</v>
      </c>
      <c r="E1511">
        <v>21</v>
      </c>
      <c r="F1511">
        <v>2</v>
      </c>
      <c r="I1511" t="s">
        <v>47</v>
      </c>
    </row>
    <row r="1512" spans="1:13" x14ac:dyDescent="0.35">
      <c r="A1512" s="6">
        <v>45895</v>
      </c>
      <c r="B1512" t="s">
        <v>1259</v>
      </c>
      <c r="C1512" t="s">
        <v>225</v>
      </c>
      <c r="D1512" t="s">
        <v>2486</v>
      </c>
      <c r="E1512">
        <v>2</v>
      </c>
      <c r="F1512">
        <v>2</v>
      </c>
      <c r="I1512" t="s">
        <v>47</v>
      </c>
    </row>
    <row r="1513" spans="1:13" x14ac:dyDescent="0.35">
      <c r="A1513" s="6">
        <v>45895</v>
      </c>
      <c r="B1513" t="s">
        <v>2548</v>
      </c>
      <c r="C1513" t="s">
        <v>115</v>
      </c>
      <c r="D1513">
        <v>9</v>
      </c>
      <c r="E1513">
        <v>15</v>
      </c>
      <c r="F1513">
        <v>2</v>
      </c>
      <c r="I1513" t="s">
        <v>47</v>
      </c>
    </row>
    <row r="1514" spans="1:13" x14ac:dyDescent="0.35">
      <c r="A1514" s="6">
        <v>45895</v>
      </c>
      <c r="B1514" t="s">
        <v>2536</v>
      </c>
      <c r="C1514" t="s">
        <v>115</v>
      </c>
      <c r="D1514">
        <v>7</v>
      </c>
      <c r="E1514">
        <v>20</v>
      </c>
      <c r="F1514">
        <v>2</v>
      </c>
      <c r="I1514" t="s">
        <v>47</v>
      </c>
    </row>
    <row r="1515" spans="1:13" x14ac:dyDescent="0.35">
      <c r="A1515" s="6">
        <v>45895</v>
      </c>
      <c r="B1515" t="s">
        <v>1259</v>
      </c>
      <c r="C1515" t="s">
        <v>225</v>
      </c>
      <c r="D1515" t="s">
        <v>2486</v>
      </c>
      <c r="E1515">
        <v>2</v>
      </c>
      <c r="F1515">
        <v>2</v>
      </c>
      <c r="I1515" t="s">
        <v>47</v>
      </c>
      <c r="M1515" t="s">
        <v>47</v>
      </c>
    </row>
    <row r="1516" spans="1:13" x14ac:dyDescent="0.35">
      <c r="A1516" s="6">
        <v>45896</v>
      </c>
      <c r="B1516" t="s">
        <v>1644</v>
      </c>
      <c r="C1516" t="s">
        <v>115</v>
      </c>
      <c r="D1516">
        <v>7</v>
      </c>
      <c r="E1516">
        <v>22</v>
      </c>
      <c r="F1516">
        <v>2</v>
      </c>
      <c r="G1516" t="s">
        <v>2372</v>
      </c>
    </row>
    <row r="1517" spans="1:13" x14ac:dyDescent="0.35">
      <c r="A1517" s="6">
        <v>45896</v>
      </c>
      <c r="B1517" t="s">
        <v>1685</v>
      </c>
      <c r="C1517" t="s">
        <v>115</v>
      </c>
      <c r="D1517">
        <v>8</v>
      </c>
      <c r="E1517">
        <v>22</v>
      </c>
      <c r="F1517">
        <v>2</v>
      </c>
      <c r="G1517" t="s">
        <v>32</v>
      </c>
    </row>
    <row r="1518" spans="1:13" x14ac:dyDescent="0.35">
      <c r="A1518" s="6">
        <v>45896</v>
      </c>
      <c r="B1518" t="s">
        <v>244</v>
      </c>
      <c r="C1518" t="s">
        <v>115</v>
      </c>
      <c r="D1518">
        <v>7</v>
      </c>
      <c r="E1518">
        <v>22</v>
      </c>
      <c r="F1518">
        <v>2</v>
      </c>
      <c r="G1518" t="s">
        <v>2182</v>
      </c>
    </row>
    <row r="1519" spans="1:13" x14ac:dyDescent="0.35">
      <c r="A1519" s="6">
        <v>45896</v>
      </c>
      <c r="B1519" t="s">
        <v>212</v>
      </c>
      <c r="C1519" t="s">
        <v>55</v>
      </c>
      <c r="D1519" t="s">
        <v>2335</v>
      </c>
      <c r="E1519">
        <v>17</v>
      </c>
      <c r="F1519">
        <v>1</v>
      </c>
      <c r="I1519" t="s">
        <v>47</v>
      </c>
      <c r="J1519" t="s">
        <v>624</v>
      </c>
      <c r="M1519" t="s">
        <v>47</v>
      </c>
    </row>
    <row r="1520" spans="1:13" x14ac:dyDescent="0.35">
      <c r="A1520" s="6">
        <v>45896</v>
      </c>
      <c r="B1520" t="s">
        <v>2490</v>
      </c>
      <c r="C1520" t="s">
        <v>55</v>
      </c>
      <c r="D1520" t="s">
        <v>1076</v>
      </c>
      <c r="E1520">
        <v>15</v>
      </c>
      <c r="F1520">
        <v>1</v>
      </c>
      <c r="I1520" t="s">
        <v>47</v>
      </c>
    </row>
    <row r="1521" spans="1:13" x14ac:dyDescent="0.35">
      <c r="A1521" s="6">
        <v>45896</v>
      </c>
      <c r="B1521" t="s">
        <v>436</v>
      </c>
      <c r="C1521" t="s">
        <v>115</v>
      </c>
      <c r="D1521">
        <v>8</v>
      </c>
      <c r="E1521">
        <v>18</v>
      </c>
      <c r="F1521">
        <v>3</v>
      </c>
      <c r="I1521" t="s">
        <v>47</v>
      </c>
    </row>
    <row r="1522" spans="1:13" x14ac:dyDescent="0.35">
      <c r="A1522" s="6">
        <v>45896</v>
      </c>
      <c r="B1522" t="s">
        <v>2040</v>
      </c>
      <c r="C1522" t="s">
        <v>55</v>
      </c>
      <c r="D1522" t="s">
        <v>1254</v>
      </c>
      <c r="E1522">
        <v>25</v>
      </c>
      <c r="F1522">
        <v>2</v>
      </c>
      <c r="I1522" t="s">
        <v>47</v>
      </c>
      <c r="J1522" t="s">
        <v>624</v>
      </c>
      <c r="M1522" t="s">
        <v>47</v>
      </c>
    </row>
    <row r="1523" spans="1:13" x14ac:dyDescent="0.35">
      <c r="A1523" s="6">
        <v>45896</v>
      </c>
      <c r="B1523" t="s">
        <v>340</v>
      </c>
      <c r="C1523" t="s">
        <v>115</v>
      </c>
      <c r="D1523">
        <v>9</v>
      </c>
      <c r="E1523">
        <v>22</v>
      </c>
      <c r="F1523">
        <v>2</v>
      </c>
      <c r="I1523" t="s">
        <v>47</v>
      </c>
    </row>
    <row r="1524" spans="1:13" x14ac:dyDescent="0.35">
      <c r="A1524" s="6">
        <v>45896</v>
      </c>
      <c r="B1524" t="s">
        <v>340</v>
      </c>
      <c r="C1524" t="s">
        <v>115</v>
      </c>
      <c r="D1524">
        <v>9</v>
      </c>
      <c r="E1524">
        <v>22</v>
      </c>
      <c r="F1524">
        <v>2</v>
      </c>
      <c r="I1524" t="s">
        <v>47</v>
      </c>
    </row>
    <row r="1525" spans="1:13" x14ac:dyDescent="0.35">
      <c r="A1525" s="6">
        <v>45896</v>
      </c>
      <c r="B1525" t="s">
        <v>1416</v>
      </c>
      <c r="C1525" t="s">
        <v>53</v>
      </c>
      <c r="D1525">
        <v>5</v>
      </c>
      <c r="E1525">
        <v>16</v>
      </c>
      <c r="F1525">
        <v>2</v>
      </c>
      <c r="I1525" t="s">
        <v>47</v>
      </c>
      <c r="J1525" t="s">
        <v>18</v>
      </c>
    </row>
    <row r="1526" spans="1:13" x14ac:dyDescent="0.35">
      <c r="A1526" s="6">
        <v>45896</v>
      </c>
      <c r="B1526" t="s">
        <v>1416</v>
      </c>
      <c r="C1526" t="s">
        <v>53</v>
      </c>
      <c r="D1526">
        <v>5</v>
      </c>
      <c r="E1526">
        <v>16</v>
      </c>
      <c r="F1526">
        <v>2</v>
      </c>
      <c r="I1526" t="s">
        <v>47</v>
      </c>
      <c r="J1526" t="s">
        <v>18</v>
      </c>
    </row>
    <row r="1527" spans="1:13" x14ac:dyDescent="0.35">
      <c r="A1527" s="6">
        <v>45896</v>
      </c>
      <c r="B1527" t="s">
        <v>738</v>
      </c>
      <c r="C1527" t="s">
        <v>115</v>
      </c>
      <c r="D1527">
        <v>8</v>
      </c>
      <c r="E1527">
        <v>18</v>
      </c>
      <c r="F1527">
        <v>2</v>
      </c>
      <c r="I1527" t="s">
        <v>47</v>
      </c>
      <c r="J1527" t="s">
        <v>624</v>
      </c>
    </row>
    <row r="1528" spans="1:13" x14ac:dyDescent="0.35">
      <c r="A1528" s="6">
        <v>45896</v>
      </c>
      <c r="B1528" t="s">
        <v>738</v>
      </c>
      <c r="C1528" t="s">
        <v>115</v>
      </c>
      <c r="D1528">
        <v>8</v>
      </c>
      <c r="E1528">
        <v>18</v>
      </c>
      <c r="F1528">
        <v>2</v>
      </c>
      <c r="I1528" t="s">
        <v>47</v>
      </c>
      <c r="J1528" t="s">
        <v>624</v>
      </c>
    </row>
    <row r="1529" spans="1:13" x14ac:dyDescent="0.35">
      <c r="A1529" s="6">
        <v>45896</v>
      </c>
      <c r="B1529" t="s">
        <v>1196</v>
      </c>
      <c r="C1529" t="s">
        <v>978</v>
      </c>
      <c r="D1529" t="s">
        <v>978</v>
      </c>
      <c r="E1529">
        <v>18</v>
      </c>
      <c r="F1529">
        <v>2</v>
      </c>
      <c r="H1529" t="s">
        <v>47</v>
      </c>
    </row>
    <row r="1530" spans="1:13" x14ac:dyDescent="0.35">
      <c r="A1530" s="6">
        <v>45896</v>
      </c>
      <c r="B1530" t="s">
        <v>2535</v>
      </c>
      <c r="C1530" t="s">
        <v>115</v>
      </c>
      <c r="D1530" t="s">
        <v>353</v>
      </c>
      <c r="E1530">
        <v>5</v>
      </c>
      <c r="F1530">
        <v>2</v>
      </c>
      <c r="I1530" t="s">
        <v>47</v>
      </c>
    </row>
    <row r="1531" spans="1:13" x14ac:dyDescent="0.35">
      <c r="A1531" s="6">
        <v>45896</v>
      </c>
      <c r="B1531" t="s">
        <v>2536</v>
      </c>
      <c r="C1531" t="s">
        <v>115</v>
      </c>
      <c r="D1531">
        <v>7</v>
      </c>
      <c r="E1531">
        <v>22</v>
      </c>
      <c r="F1531">
        <v>2</v>
      </c>
      <c r="I1531" t="s">
        <v>47</v>
      </c>
    </row>
    <row r="1532" spans="1:13" x14ac:dyDescent="0.35">
      <c r="A1532" s="6">
        <v>45896</v>
      </c>
      <c r="B1532" t="s">
        <v>1196</v>
      </c>
      <c r="C1532" t="s">
        <v>978</v>
      </c>
      <c r="D1532" t="s">
        <v>978</v>
      </c>
      <c r="E1532">
        <v>25</v>
      </c>
      <c r="F1532">
        <v>2</v>
      </c>
      <c r="I1532" t="s">
        <v>47</v>
      </c>
    </row>
    <row r="1533" spans="1:13" x14ac:dyDescent="0.35">
      <c r="A1533" s="6">
        <v>45896</v>
      </c>
      <c r="B1533" t="s">
        <v>1196</v>
      </c>
      <c r="C1533" t="s">
        <v>978</v>
      </c>
      <c r="D1533" t="s">
        <v>978</v>
      </c>
      <c r="E1533">
        <v>25</v>
      </c>
      <c r="F1533">
        <v>2</v>
      </c>
      <c r="I1533" t="s">
        <v>47</v>
      </c>
    </row>
    <row r="1534" spans="1:13" x14ac:dyDescent="0.35">
      <c r="A1534" s="6">
        <v>45896</v>
      </c>
      <c r="B1534" t="s">
        <v>1196</v>
      </c>
      <c r="C1534" t="s">
        <v>978</v>
      </c>
      <c r="D1534" t="s">
        <v>978</v>
      </c>
      <c r="E1534">
        <v>25</v>
      </c>
      <c r="F1534">
        <v>2</v>
      </c>
      <c r="I1534" t="s">
        <v>47</v>
      </c>
    </row>
    <row r="1535" spans="1:13" x14ac:dyDescent="0.35">
      <c r="A1535" s="6">
        <v>45896</v>
      </c>
      <c r="B1535" t="s">
        <v>1196</v>
      </c>
      <c r="C1535" t="s">
        <v>978</v>
      </c>
      <c r="D1535" t="s">
        <v>978</v>
      </c>
      <c r="E1535">
        <v>25</v>
      </c>
      <c r="F1535">
        <v>2</v>
      </c>
      <c r="I1535" t="s">
        <v>47</v>
      </c>
    </row>
    <row r="1536" spans="1:13" x14ac:dyDescent="0.35">
      <c r="A1536" s="6">
        <v>45897</v>
      </c>
      <c r="B1536" t="s">
        <v>2374</v>
      </c>
      <c r="C1536" t="s">
        <v>115</v>
      </c>
      <c r="D1536">
        <v>8</v>
      </c>
      <c r="E1536">
        <v>25</v>
      </c>
      <c r="F1536">
        <v>2</v>
      </c>
      <c r="G1536" t="s">
        <v>2182</v>
      </c>
    </row>
    <row r="1537" spans="1:13" x14ac:dyDescent="0.35">
      <c r="A1537" s="6">
        <v>45897</v>
      </c>
      <c r="B1537" t="s">
        <v>639</v>
      </c>
      <c r="C1537" t="s">
        <v>115</v>
      </c>
      <c r="D1537">
        <v>8</v>
      </c>
      <c r="E1537">
        <v>22</v>
      </c>
      <c r="F1537">
        <v>2</v>
      </c>
      <c r="G1537" t="s">
        <v>32</v>
      </c>
    </row>
    <row r="1538" spans="1:13" x14ac:dyDescent="0.35">
      <c r="A1538" s="6">
        <v>45897</v>
      </c>
      <c r="B1538" t="s">
        <v>639</v>
      </c>
      <c r="C1538" t="s">
        <v>115</v>
      </c>
      <c r="D1538">
        <v>8</v>
      </c>
      <c r="E1538">
        <v>22</v>
      </c>
      <c r="F1538">
        <v>2</v>
      </c>
      <c r="G1538" t="s">
        <v>32</v>
      </c>
    </row>
    <row r="1539" spans="1:13" x14ac:dyDescent="0.35">
      <c r="A1539" s="6">
        <v>45897</v>
      </c>
      <c r="B1539" t="s">
        <v>841</v>
      </c>
      <c r="C1539" t="s">
        <v>53</v>
      </c>
      <c r="D1539">
        <v>5</v>
      </c>
      <c r="E1539">
        <v>24</v>
      </c>
      <c r="F1539">
        <v>2</v>
      </c>
      <c r="G1539" t="s">
        <v>36</v>
      </c>
      <c r="L1539" t="s">
        <v>47</v>
      </c>
      <c r="M1539" t="s">
        <v>47</v>
      </c>
    </row>
    <row r="1540" spans="1:13" x14ac:dyDescent="0.35">
      <c r="A1540" s="6">
        <v>45897</v>
      </c>
      <c r="B1540" t="s">
        <v>2519</v>
      </c>
      <c r="C1540" t="s">
        <v>55</v>
      </c>
      <c r="D1540" t="s">
        <v>1217</v>
      </c>
      <c r="E1540">
        <v>15</v>
      </c>
      <c r="F1540">
        <v>2</v>
      </c>
      <c r="I1540" t="s">
        <v>47</v>
      </c>
      <c r="M1540" t="s">
        <v>47</v>
      </c>
    </row>
    <row r="1541" spans="1:13" x14ac:dyDescent="0.35">
      <c r="A1541" s="6">
        <v>45897</v>
      </c>
      <c r="B1541" t="s">
        <v>2530</v>
      </c>
      <c r="C1541" t="s">
        <v>115</v>
      </c>
      <c r="D1541">
        <v>9</v>
      </c>
      <c r="E1541">
        <v>24</v>
      </c>
      <c r="F1541">
        <v>2</v>
      </c>
      <c r="I1541" t="s">
        <v>47</v>
      </c>
    </row>
    <row r="1542" spans="1:13" x14ac:dyDescent="0.35">
      <c r="A1542" s="6">
        <v>45897</v>
      </c>
      <c r="B1542" t="s">
        <v>2531</v>
      </c>
      <c r="C1542" t="s">
        <v>115</v>
      </c>
      <c r="D1542">
        <v>8</v>
      </c>
      <c r="E1542">
        <v>18</v>
      </c>
      <c r="F1542">
        <v>2</v>
      </c>
      <c r="I1542" t="s">
        <v>47</v>
      </c>
    </row>
    <row r="1543" spans="1:13" x14ac:dyDescent="0.35">
      <c r="A1543" s="6">
        <v>45897</v>
      </c>
      <c r="B1543" t="s">
        <v>1241</v>
      </c>
      <c r="C1543" t="s">
        <v>978</v>
      </c>
      <c r="D1543" t="s">
        <v>978</v>
      </c>
      <c r="E1543">
        <v>12</v>
      </c>
      <c r="F1543">
        <v>1</v>
      </c>
      <c r="I1543" t="s">
        <v>47</v>
      </c>
    </row>
    <row r="1544" spans="1:13" x14ac:dyDescent="0.35">
      <c r="A1544" s="6">
        <v>45897</v>
      </c>
      <c r="B1544" t="s">
        <v>2532</v>
      </c>
      <c r="C1544" t="s">
        <v>74</v>
      </c>
      <c r="D1544" t="s">
        <v>129</v>
      </c>
      <c r="E1544">
        <v>6</v>
      </c>
      <c r="F1544">
        <v>1</v>
      </c>
      <c r="I1544" t="s">
        <v>47</v>
      </c>
    </row>
    <row r="1545" spans="1:13" x14ac:dyDescent="0.35">
      <c r="A1545" s="6">
        <v>45897</v>
      </c>
      <c r="B1545" t="s">
        <v>2531</v>
      </c>
      <c r="C1545" t="s">
        <v>115</v>
      </c>
      <c r="D1545">
        <v>8</v>
      </c>
      <c r="E1545">
        <v>20</v>
      </c>
      <c r="F1545">
        <v>2</v>
      </c>
      <c r="I1545" t="s">
        <v>47</v>
      </c>
    </row>
    <row r="1546" spans="1:13" x14ac:dyDescent="0.35">
      <c r="A1546" s="6">
        <v>45897</v>
      </c>
      <c r="B1546" t="s">
        <v>340</v>
      </c>
      <c r="C1546" t="s">
        <v>115</v>
      </c>
      <c r="D1546">
        <v>9</v>
      </c>
      <c r="E1546">
        <v>18</v>
      </c>
      <c r="F1546">
        <v>2</v>
      </c>
      <c r="I1546" t="s">
        <v>47</v>
      </c>
    </row>
    <row r="1547" spans="1:13" x14ac:dyDescent="0.35">
      <c r="A1547" s="6">
        <v>45897</v>
      </c>
      <c r="B1547" t="s">
        <v>340</v>
      </c>
      <c r="C1547" t="s">
        <v>115</v>
      </c>
      <c r="D1547">
        <v>9</v>
      </c>
      <c r="E1547">
        <v>18</v>
      </c>
      <c r="F1547">
        <v>2</v>
      </c>
      <c r="I1547" t="s">
        <v>47</v>
      </c>
    </row>
    <row r="1548" spans="1:13" x14ac:dyDescent="0.35">
      <c r="A1548" s="6">
        <v>45897</v>
      </c>
      <c r="B1548" t="s">
        <v>967</v>
      </c>
      <c r="C1548" t="s">
        <v>55</v>
      </c>
      <c r="D1548" t="s">
        <v>1217</v>
      </c>
      <c r="E1548">
        <v>26</v>
      </c>
      <c r="F1548">
        <v>2</v>
      </c>
      <c r="I1548" t="s">
        <v>47</v>
      </c>
    </row>
    <row r="1549" spans="1:13" x14ac:dyDescent="0.35">
      <c r="A1549" s="6">
        <v>45897</v>
      </c>
      <c r="B1549" t="s">
        <v>967</v>
      </c>
      <c r="C1549" t="s">
        <v>55</v>
      </c>
      <c r="D1549" t="s">
        <v>1217</v>
      </c>
      <c r="E1549">
        <v>26</v>
      </c>
      <c r="F1549">
        <v>2</v>
      </c>
      <c r="I1549" t="s">
        <v>47</v>
      </c>
    </row>
    <row r="1550" spans="1:13" x14ac:dyDescent="0.35">
      <c r="A1550" s="6">
        <v>45897</v>
      </c>
      <c r="B1550" t="s">
        <v>967</v>
      </c>
      <c r="C1550" t="s">
        <v>55</v>
      </c>
      <c r="D1550" t="s">
        <v>1217</v>
      </c>
      <c r="E1550">
        <v>26</v>
      </c>
      <c r="F1550">
        <v>2</v>
      </c>
      <c r="I1550" t="s">
        <v>47</v>
      </c>
    </row>
    <row r="1551" spans="1:13" x14ac:dyDescent="0.35">
      <c r="A1551" s="6">
        <v>45897</v>
      </c>
      <c r="B1551" t="s">
        <v>967</v>
      </c>
      <c r="C1551" t="s">
        <v>55</v>
      </c>
      <c r="D1551" t="s">
        <v>1217</v>
      </c>
      <c r="E1551">
        <v>26</v>
      </c>
      <c r="F1551">
        <v>2</v>
      </c>
      <c r="I1551" t="s">
        <v>47</v>
      </c>
    </row>
    <row r="1552" spans="1:13" x14ac:dyDescent="0.35">
      <c r="A1552" s="6">
        <v>45897</v>
      </c>
      <c r="B1552" t="s">
        <v>622</v>
      </c>
      <c r="C1552" t="s">
        <v>115</v>
      </c>
      <c r="D1552">
        <v>7</v>
      </c>
      <c r="E1552">
        <v>16</v>
      </c>
      <c r="F1552">
        <v>2</v>
      </c>
      <c r="I1552" t="s">
        <v>47</v>
      </c>
    </row>
    <row r="1553" spans="1:13" x14ac:dyDescent="0.35">
      <c r="A1553" s="22">
        <v>45897</v>
      </c>
      <c r="B1553" s="23" t="s">
        <v>1718</v>
      </c>
      <c r="C1553" s="23" t="s">
        <v>2673</v>
      </c>
      <c r="D1553" s="24" t="s">
        <v>2887</v>
      </c>
      <c r="E1553" s="23">
        <v>28</v>
      </c>
      <c r="F1553" s="23">
        <v>4</v>
      </c>
      <c r="G1553" s="23" t="s">
        <v>2667</v>
      </c>
      <c r="H1553" s="23" t="s">
        <v>2667</v>
      </c>
      <c r="I1553" s="26" t="s">
        <v>306</v>
      </c>
      <c r="J1553" s="23"/>
      <c r="K1553" s="23"/>
      <c r="L1553" s="23" t="s">
        <v>2667</v>
      </c>
      <c r="M1553" s="23" t="s">
        <v>306</v>
      </c>
    </row>
    <row r="1554" spans="1:13" x14ac:dyDescent="0.35">
      <c r="A1554" s="22">
        <v>45897</v>
      </c>
      <c r="B1554" s="23" t="s">
        <v>1286</v>
      </c>
      <c r="C1554" s="23" t="s">
        <v>978</v>
      </c>
      <c r="D1554" s="24" t="s">
        <v>978</v>
      </c>
      <c r="E1554" s="23">
        <v>25</v>
      </c>
      <c r="F1554" s="23">
        <v>2</v>
      </c>
      <c r="G1554" s="23" t="s">
        <v>2667</v>
      </c>
      <c r="H1554" s="23" t="s">
        <v>2667</v>
      </c>
      <c r="I1554" s="26" t="s">
        <v>306</v>
      </c>
      <c r="J1554" s="23" t="s">
        <v>2667</v>
      </c>
      <c r="K1554" s="23"/>
      <c r="L1554" s="23" t="s">
        <v>2667</v>
      </c>
      <c r="M1554" s="23" t="s">
        <v>2667</v>
      </c>
    </row>
    <row r="1555" spans="1:13" x14ac:dyDescent="0.35">
      <c r="A1555" s="22">
        <v>45897</v>
      </c>
      <c r="B1555" s="23" t="s">
        <v>1286</v>
      </c>
      <c r="C1555" s="23" t="s">
        <v>978</v>
      </c>
      <c r="D1555" s="24" t="s">
        <v>978</v>
      </c>
      <c r="E1555" s="23">
        <v>25</v>
      </c>
      <c r="F1555" s="23">
        <v>2</v>
      </c>
      <c r="G1555" s="23" t="s">
        <v>2667</v>
      </c>
      <c r="H1555" s="23" t="s">
        <v>2667</v>
      </c>
      <c r="I1555" s="26" t="s">
        <v>306</v>
      </c>
      <c r="J1555" s="23" t="s">
        <v>2667</v>
      </c>
      <c r="K1555" s="23"/>
      <c r="L1555" s="23" t="s">
        <v>2667</v>
      </c>
      <c r="M1555" s="23" t="s">
        <v>2667</v>
      </c>
    </row>
    <row r="1556" spans="1:13" x14ac:dyDescent="0.35">
      <c r="A1556" s="22">
        <v>45897</v>
      </c>
      <c r="B1556" s="23" t="s">
        <v>1286</v>
      </c>
      <c r="C1556" s="23" t="s">
        <v>978</v>
      </c>
      <c r="D1556" s="24" t="s">
        <v>978</v>
      </c>
      <c r="E1556" s="23">
        <v>25</v>
      </c>
      <c r="F1556" s="23">
        <v>2</v>
      </c>
      <c r="G1556" s="23" t="s">
        <v>2667</v>
      </c>
      <c r="H1556" s="23" t="s">
        <v>2667</v>
      </c>
      <c r="I1556" s="26" t="s">
        <v>306</v>
      </c>
      <c r="J1556" s="23" t="s">
        <v>2667</v>
      </c>
      <c r="K1556" s="23"/>
      <c r="L1556" s="23" t="s">
        <v>2667</v>
      </c>
      <c r="M1556" s="23" t="s">
        <v>2667</v>
      </c>
    </row>
    <row r="1557" spans="1:13" x14ac:dyDescent="0.35">
      <c r="A1557" s="22">
        <v>45897</v>
      </c>
      <c r="B1557" s="23" t="s">
        <v>1286</v>
      </c>
      <c r="C1557" s="23" t="s">
        <v>978</v>
      </c>
      <c r="D1557" s="24" t="s">
        <v>978</v>
      </c>
      <c r="E1557" s="23">
        <v>25</v>
      </c>
      <c r="F1557" s="23">
        <v>2</v>
      </c>
      <c r="G1557" s="23" t="s">
        <v>2667</v>
      </c>
      <c r="H1557" s="23" t="s">
        <v>2667</v>
      </c>
      <c r="I1557" s="26" t="s">
        <v>306</v>
      </c>
      <c r="J1557" s="23" t="s">
        <v>2667</v>
      </c>
      <c r="K1557" s="23"/>
      <c r="L1557" s="23" t="s">
        <v>2667</v>
      </c>
      <c r="M1557" s="23" t="s">
        <v>2667</v>
      </c>
    </row>
    <row r="1558" spans="1:13" x14ac:dyDescent="0.35">
      <c r="A1558" s="22">
        <v>45897</v>
      </c>
      <c r="B1558" s="23" t="s">
        <v>1286</v>
      </c>
      <c r="C1558" s="23" t="s">
        <v>978</v>
      </c>
      <c r="D1558" s="24" t="s">
        <v>978</v>
      </c>
      <c r="E1558" s="23">
        <v>25</v>
      </c>
      <c r="F1558" s="23">
        <v>2</v>
      </c>
      <c r="G1558" s="23" t="s">
        <v>2667</v>
      </c>
      <c r="H1558" s="23" t="s">
        <v>2667</v>
      </c>
      <c r="I1558" s="26" t="s">
        <v>306</v>
      </c>
      <c r="J1558" s="23" t="s">
        <v>2667</v>
      </c>
      <c r="K1558" s="23"/>
      <c r="L1558" s="23" t="s">
        <v>2667</v>
      </c>
      <c r="M1558" s="23" t="s">
        <v>2667</v>
      </c>
    </row>
    <row r="1559" spans="1:13" x14ac:dyDescent="0.35">
      <c r="A1559" s="22">
        <v>45897</v>
      </c>
      <c r="B1559" s="23" t="s">
        <v>1286</v>
      </c>
      <c r="C1559" s="23" t="s">
        <v>978</v>
      </c>
      <c r="D1559" s="24" t="s">
        <v>978</v>
      </c>
      <c r="E1559" s="23">
        <v>25</v>
      </c>
      <c r="F1559" s="23">
        <v>2</v>
      </c>
      <c r="G1559" s="23" t="s">
        <v>2667</v>
      </c>
      <c r="H1559" s="23" t="s">
        <v>2667</v>
      </c>
      <c r="I1559" s="26" t="s">
        <v>306</v>
      </c>
      <c r="J1559" s="23" t="s">
        <v>2667</v>
      </c>
      <c r="K1559" s="23"/>
      <c r="L1559" s="23" t="s">
        <v>2667</v>
      </c>
      <c r="M1559" s="23" t="s">
        <v>2667</v>
      </c>
    </row>
    <row r="1560" spans="1:13" x14ac:dyDescent="0.35">
      <c r="A1560" s="22">
        <v>45897</v>
      </c>
      <c r="B1560" s="23" t="s">
        <v>1286</v>
      </c>
      <c r="C1560" s="23" t="s">
        <v>978</v>
      </c>
      <c r="D1560" s="24" t="s">
        <v>978</v>
      </c>
      <c r="E1560" s="23">
        <v>25</v>
      </c>
      <c r="F1560" s="23">
        <v>2</v>
      </c>
      <c r="G1560" s="23" t="s">
        <v>2667</v>
      </c>
      <c r="H1560" s="23" t="s">
        <v>2667</v>
      </c>
      <c r="I1560" s="26" t="s">
        <v>306</v>
      </c>
      <c r="J1560" s="23" t="s">
        <v>2667</v>
      </c>
      <c r="K1560" s="23"/>
      <c r="L1560" s="23" t="s">
        <v>2667</v>
      </c>
      <c r="M1560" s="23" t="s">
        <v>2667</v>
      </c>
    </row>
    <row r="1561" spans="1:13" x14ac:dyDescent="0.35">
      <c r="A1561" s="22">
        <v>45897</v>
      </c>
      <c r="B1561" s="23" t="s">
        <v>1286</v>
      </c>
      <c r="C1561" s="23" t="s">
        <v>978</v>
      </c>
      <c r="D1561" s="24" t="s">
        <v>978</v>
      </c>
      <c r="E1561" s="23">
        <v>25</v>
      </c>
      <c r="F1561" s="23">
        <v>2</v>
      </c>
      <c r="G1561" s="23" t="s">
        <v>2667</v>
      </c>
      <c r="H1561" s="23" t="s">
        <v>2667</v>
      </c>
      <c r="I1561" s="26" t="s">
        <v>306</v>
      </c>
      <c r="J1561" s="23" t="s">
        <v>2667</v>
      </c>
      <c r="K1561" s="23"/>
      <c r="L1561" s="23" t="s">
        <v>2667</v>
      </c>
      <c r="M1561" s="23" t="s">
        <v>2667</v>
      </c>
    </row>
    <row r="1562" spans="1:13" x14ac:dyDescent="0.35">
      <c r="A1562" s="22">
        <v>45897</v>
      </c>
      <c r="B1562" s="23" t="s">
        <v>1286</v>
      </c>
      <c r="C1562" s="23" t="s">
        <v>978</v>
      </c>
      <c r="D1562" s="24" t="s">
        <v>978</v>
      </c>
      <c r="E1562" s="23">
        <v>25</v>
      </c>
      <c r="F1562" s="23">
        <v>1</v>
      </c>
      <c r="G1562" s="23" t="s">
        <v>2667</v>
      </c>
      <c r="H1562" s="23" t="s">
        <v>2667</v>
      </c>
      <c r="I1562" s="26" t="s">
        <v>306</v>
      </c>
      <c r="J1562" s="23" t="s">
        <v>2667</v>
      </c>
      <c r="K1562" s="23"/>
      <c r="L1562" s="23" t="s">
        <v>2667</v>
      </c>
      <c r="M1562" s="23" t="s">
        <v>2667</v>
      </c>
    </row>
    <row r="1563" spans="1:13" x14ac:dyDescent="0.35">
      <c r="A1563" s="22">
        <v>45897</v>
      </c>
      <c r="B1563" s="23" t="s">
        <v>1286</v>
      </c>
      <c r="C1563" s="23" t="s">
        <v>978</v>
      </c>
      <c r="D1563" s="24" t="s">
        <v>978</v>
      </c>
      <c r="E1563" s="23">
        <v>25</v>
      </c>
      <c r="F1563" s="23">
        <v>1</v>
      </c>
      <c r="G1563" s="23" t="s">
        <v>2667</v>
      </c>
      <c r="H1563" s="23" t="s">
        <v>2667</v>
      </c>
      <c r="I1563" s="26" t="s">
        <v>306</v>
      </c>
      <c r="J1563" s="23" t="s">
        <v>2667</v>
      </c>
      <c r="K1563" s="23"/>
      <c r="L1563" s="23" t="s">
        <v>2667</v>
      </c>
      <c r="M1563" s="23" t="s">
        <v>2667</v>
      </c>
    </row>
    <row r="1564" spans="1:13" x14ac:dyDescent="0.35">
      <c r="A1564" s="22">
        <v>45897</v>
      </c>
      <c r="B1564" s="23" t="s">
        <v>3211</v>
      </c>
      <c r="C1564" s="23" t="s">
        <v>2673</v>
      </c>
      <c r="D1564" s="24">
        <v>1</v>
      </c>
      <c r="E1564" s="23">
        <f>59/3</f>
        <v>19.666666666666668</v>
      </c>
      <c r="F1564" s="23">
        <f>6/3</f>
        <v>2</v>
      </c>
      <c r="G1564" s="23" t="s">
        <v>2667</v>
      </c>
      <c r="H1564" s="23" t="s">
        <v>2667</v>
      </c>
      <c r="I1564" s="26" t="s">
        <v>306</v>
      </c>
      <c r="J1564" s="23" t="s">
        <v>2667</v>
      </c>
      <c r="K1564" s="23"/>
      <c r="L1564" s="23" t="s">
        <v>2667</v>
      </c>
      <c r="M1564" s="23" t="s">
        <v>306</v>
      </c>
    </row>
    <row r="1565" spans="1:13" x14ac:dyDescent="0.35">
      <c r="A1565" s="22">
        <v>45897</v>
      </c>
      <c r="B1565" s="23" t="s">
        <v>3211</v>
      </c>
      <c r="C1565" s="23" t="s">
        <v>2673</v>
      </c>
      <c r="D1565" s="24">
        <v>1</v>
      </c>
      <c r="E1565" s="23">
        <f>59/3</f>
        <v>19.666666666666668</v>
      </c>
      <c r="F1565" s="23">
        <f>6/3</f>
        <v>2</v>
      </c>
      <c r="G1565" s="23" t="s">
        <v>2667</v>
      </c>
      <c r="H1565" s="23" t="s">
        <v>2667</v>
      </c>
      <c r="I1565" s="26" t="s">
        <v>306</v>
      </c>
      <c r="J1565" s="23" t="s">
        <v>2667</v>
      </c>
      <c r="K1565" s="23"/>
      <c r="L1565" s="23" t="s">
        <v>2667</v>
      </c>
      <c r="M1565" s="23" t="s">
        <v>306</v>
      </c>
    </row>
    <row r="1566" spans="1:13" x14ac:dyDescent="0.35">
      <c r="A1566" s="22">
        <v>45897</v>
      </c>
      <c r="B1566" s="23" t="s">
        <v>3211</v>
      </c>
      <c r="C1566" s="23" t="s">
        <v>2673</v>
      </c>
      <c r="D1566" s="24">
        <v>1</v>
      </c>
      <c r="E1566" s="23">
        <f>59/3</f>
        <v>19.666666666666668</v>
      </c>
      <c r="F1566" s="23">
        <f>6/3</f>
        <v>2</v>
      </c>
      <c r="G1566" s="23" t="s">
        <v>2667</v>
      </c>
      <c r="H1566" s="23" t="s">
        <v>2667</v>
      </c>
      <c r="I1566" s="26" t="s">
        <v>306</v>
      </c>
      <c r="J1566" s="23" t="s">
        <v>2667</v>
      </c>
      <c r="K1566" s="23"/>
      <c r="L1566" s="23" t="s">
        <v>2667</v>
      </c>
      <c r="M1566" s="23" t="s">
        <v>306</v>
      </c>
    </row>
    <row r="1567" spans="1:13" x14ac:dyDescent="0.35">
      <c r="A1567" s="22">
        <v>45897</v>
      </c>
      <c r="B1567" s="23" t="s">
        <v>2785</v>
      </c>
      <c r="C1567" s="23" t="s">
        <v>64</v>
      </c>
      <c r="D1567" t="s">
        <v>585</v>
      </c>
      <c r="E1567" s="23">
        <v>15</v>
      </c>
      <c r="F1567" s="23">
        <v>3</v>
      </c>
      <c r="G1567" s="23" t="s">
        <v>2667</v>
      </c>
      <c r="H1567" s="23" t="s">
        <v>2667</v>
      </c>
      <c r="I1567" s="26" t="s">
        <v>306</v>
      </c>
      <c r="J1567" s="23" t="s">
        <v>2667</v>
      </c>
      <c r="K1567" s="23"/>
      <c r="L1567" s="23" t="s">
        <v>2667</v>
      </c>
      <c r="M1567" s="23" t="s">
        <v>2667</v>
      </c>
    </row>
    <row r="1568" spans="1:13" x14ac:dyDescent="0.35">
      <c r="A1568" s="6">
        <v>45897</v>
      </c>
      <c r="B1568" t="s">
        <v>3051</v>
      </c>
      <c r="C1568" t="s">
        <v>2670</v>
      </c>
      <c r="D1568" s="20">
        <v>7</v>
      </c>
      <c r="E1568">
        <v>2</v>
      </c>
      <c r="F1568">
        <v>2</v>
      </c>
      <c r="G1568" t="s">
        <v>2667</v>
      </c>
      <c r="H1568" t="s">
        <v>2667</v>
      </c>
      <c r="I1568" s="26" t="s">
        <v>306</v>
      </c>
      <c r="J1568" t="s">
        <v>2667</v>
      </c>
      <c r="L1568" t="s">
        <v>2667</v>
      </c>
      <c r="M1568" t="s">
        <v>306</v>
      </c>
    </row>
    <row r="1569" spans="1:13" x14ac:dyDescent="0.35">
      <c r="A1569" s="6">
        <v>45898</v>
      </c>
      <c r="B1569" t="s">
        <v>2463</v>
      </c>
      <c r="C1569" t="s">
        <v>53</v>
      </c>
      <c r="D1569">
        <v>6</v>
      </c>
      <c r="E1569">
        <v>20</v>
      </c>
      <c r="F1569">
        <v>2</v>
      </c>
      <c r="G1569" t="s">
        <v>98</v>
      </c>
      <c r="L1569" t="s">
        <v>47</v>
      </c>
      <c r="M1569" t="s">
        <v>47</v>
      </c>
    </row>
    <row r="1570" spans="1:13" x14ac:dyDescent="0.35">
      <c r="A1570" s="6">
        <v>45898</v>
      </c>
      <c r="B1570" t="s">
        <v>2470</v>
      </c>
      <c r="C1570" t="s">
        <v>59</v>
      </c>
      <c r="D1570">
        <v>2</v>
      </c>
      <c r="E1570">
        <v>9</v>
      </c>
      <c r="F1570">
        <v>2</v>
      </c>
      <c r="I1570" t="s">
        <v>47</v>
      </c>
      <c r="M1570" t="s">
        <v>47</v>
      </c>
    </row>
    <row r="1571" spans="1:13" x14ac:dyDescent="0.35">
      <c r="A1571" s="6">
        <v>45898</v>
      </c>
      <c r="B1571" t="s">
        <v>2528</v>
      </c>
      <c r="C1571" t="s">
        <v>115</v>
      </c>
      <c r="D1571">
        <v>7</v>
      </c>
      <c r="E1571">
        <v>23</v>
      </c>
      <c r="F1571">
        <v>2</v>
      </c>
      <c r="I1571" t="s">
        <v>47</v>
      </c>
    </row>
    <row r="1572" spans="1:13" x14ac:dyDescent="0.35">
      <c r="A1572" s="6">
        <v>45898</v>
      </c>
      <c r="B1572" t="s">
        <v>2533</v>
      </c>
      <c r="C1572" t="s">
        <v>1261</v>
      </c>
      <c r="D1572" t="s">
        <v>1261</v>
      </c>
      <c r="E1572">
        <v>30</v>
      </c>
      <c r="F1572">
        <v>2</v>
      </c>
      <c r="I1572" t="s">
        <v>47</v>
      </c>
      <c r="M1572" t="s">
        <v>47</v>
      </c>
    </row>
    <row r="1573" spans="1:13" x14ac:dyDescent="0.35">
      <c r="A1573" s="6">
        <v>45898</v>
      </c>
      <c r="B1573" t="s">
        <v>2533</v>
      </c>
      <c r="C1573" t="s">
        <v>1261</v>
      </c>
      <c r="D1573" t="s">
        <v>1261</v>
      </c>
      <c r="E1573">
        <v>30</v>
      </c>
      <c r="F1573">
        <v>2</v>
      </c>
      <c r="I1573" t="s">
        <v>47</v>
      </c>
      <c r="M1573" t="s">
        <v>47</v>
      </c>
    </row>
    <row r="1574" spans="1:13" x14ac:dyDescent="0.35">
      <c r="A1574" s="6">
        <v>45898</v>
      </c>
      <c r="B1574" t="s">
        <v>2533</v>
      </c>
      <c r="C1574" t="s">
        <v>1261</v>
      </c>
      <c r="D1574" t="s">
        <v>1261</v>
      </c>
      <c r="E1574">
        <v>30</v>
      </c>
      <c r="F1574">
        <v>2</v>
      </c>
      <c r="I1574" t="s">
        <v>47</v>
      </c>
      <c r="M1574" t="s">
        <v>47</v>
      </c>
    </row>
    <row r="1575" spans="1:13" x14ac:dyDescent="0.35">
      <c r="A1575" s="22">
        <v>45898</v>
      </c>
      <c r="B1575" s="23" t="s">
        <v>1760</v>
      </c>
      <c r="C1575" s="23" t="s">
        <v>130</v>
      </c>
      <c r="D1575" s="24" t="s">
        <v>130</v>
      </c>
      <c r="E1575" s="23">
        <f>56/2</f>
        <v>28</v>
      </c>
      <c r="F1575" s="23">
        <v>2.5</v>
      </c>
      <c r="G1575" s="23" t="s">
        <v>2667</v>
      </c>
      <c r="H1575" s="23" t="s">
        <v>2667</v>
      </c>
      <c r="I1575" s="26" t="s">
        <v>306</v>
      </c>
      <c r="J1575" s="23" t="s">
        <v>1854</v>
      </c>
      <c r="K1575" s="23"/>
      <c r="L1575" s="23" t="s">
        <v>2667</v>
      </c>
      <c r="M1575" s="23" t="s">
        <v>306</v>
      </c>
    </row>
    <row r="1576" spans="1:13" x14ac:dyDescent="0.35">
      <c r="A1576" s="22">
        <v>45898</v>
      </c>
      <c r="B1576" s="23" t="s">
        <v>1760</v>
      </c>
      <c r="C1576" s="23" t="s">
        <v>130</v>
      </c>
      <c r="D1576" s="24" t="s">
        <v>130</v>
      </c>
      <c r="E1576" s="23">
        <f>56/2</f>
        <v>28</v>
      </c>
      <c r="F1576" s="23">
        <v>2.5</v>
      </c>
      <c r="G1576" s="23" t="s">
        <v>2667</v>
      </c>
      <c r="H1576" s="23" t="s">
        <v>2667</v>
      </c>
      <c r="I1576" s="26" t="s">
        <v>306</v>
      </c>
      <c r="J1576" s="23" t="s">
        <v>1854</v>
      </c>
      <c r="K1576" s="23"/>
      <c r="L1576" s="23" t="s">
        <v>2667</v>
      </c>
      <c r="M1576" s="23" t="s">
        <v>306</v>
      </c>
    </row>
    <row r="1577" spans="1:13" x14ac:dyDescent="0.35">
      <c r="A1577" s="22">
        <v>45898</v>
      </c>
      <c r="B1577" s="23" t="s">
        <v>2930</v>
      </c>
      <c r="C1577" s="23" t="s">
        <v>2673</v>
      </c>
      <c r="D1577" s="24">
        <v>0</v>
      </c>
      <c r="E1577" s="23">
        <v>17</v>
      </c>
      <c r="F1577" s="23">
        <v>2</v>
      </c>
      <c r="G1577" s="23" t="s">
        <v>2667</v>
      </c>
      <c r="H1577" s="23" t="s">
        <v>2667</v>
      </c>
      <c r="I1577" s="26" t="s">
        <v>306</v>
      </c>
      <c r="J1577" s="23" t="s">
        <v>2667</v>
      </c>
      <c r="K1577" s="23"/>
      <c r="L1577" s="23" t="s">
        <v>2667</v>
      </c>
      <c r="M1577" s="23" t="s">
        <v>2667</v>
      </c>
    </row>
    <row r="1578" spans="1:13" x14ac:dyDescent="0.35">
      <c r="A1578" s="22">
        <v>45899</v>
      </c>
      <c r="B1578" s="23" t="s">
        <v>2689</v>
      </c>
      <c r="C1578" s="23" t="s">
        <v>2668</v>
      </c>
      <c r="D1578" s="24">
        <v>6</v>
      </c>
      <c r="E1578" s="23">
        <v>5</v>
      </c>
      <c r="F1578" s="23">
        <v>2</v>
      </c>
      <c r="G1578" s="23" t="s">
        <v>2667</v>
      </c>
      <c r="H1578" s="23" t="s">
        <v>2667</v>
      </c>
      <c r="I1578" s="26" t="s">
        <v>306</v>
      </c>
      <c r="J1578" s="23"/>
      <c r="K1578" s="23"/>
      <c r="L1578" s="23" t="s">
        <v>2667</v>
      </c>
      <c r="M1578" s="23" t="s">
        <v>306</v>
      </c>
    </row>
    <row r="1579" spans="1:13" x14ac:dyDescent="0.35">
      <c r="A1579" s="6">
        <v>45899</v>
      </c>
      <c r="B1579" t="s">
        <v>2667</v>
      </c>
      <c r="C1579" t="s">
        <v>2670</v>
      </c>
      <c r="D1579" s="20" t="s">
        <v>2782</v>
      </c>
      <c r="E1579">
        <v>4</v>
      </c>
      <c r="F1579">
        <v>2</v>
      </c>
      <c r="G1579" t="s">
        <v>2667</v>
      </c>
      <c r="H1579" t="s">
        <v>2667</v>
      </c>
      <c r="I1579" s="26" t="s">
        <v>306</v>
      </c>
      <c r="J1579" t="s">
        <v>2667</v>
      </c>
      <c r="L1579" t="s">
        <v>2667</v>
      </c>
      <c r="M1579" t="s">
        <v>2667</v>
      </c>
    </row>
    <row r="1580" spans="1:13" x14ac:dyDescent="0.35">
      <c r="A1580" s="22">
        <v>45900</v>
      </c>
      <c r="B1580" s="23" t="s">
        <v>2749</v>
      </c>
      <c r="C1580" s="23" t="s">
        <v>2673</v>
      </c>
      <c r="D1580" s="24">
        <v>3</v>
      </c>
      <c r="E1580" s="23">
        <f>75/3</f>
        <v>25</v>
      </c>
      <c r="F1580" s="25">
        <f>4/3</f>
        <v>1.3333333333333333</v>
      </c>
      <c r="G1580" s="23" t="s">
        <v>2667</v>
      </c>
      <c r="H1580" s="23" t="s">
        <v>2667</v>
      </c>
      <c r="I1580" s="26" t="s">
        <v>306</v>
      </c>
      <c r="J1580" s="23" t="s">
        <v>2667</v>
      </c>
      <c r="K1580" s="23"/>
      <c r="L1580" s="23" t="s">
        <v>2667</v>
      </c>
      <c r="M1580" s="23" t="s">
        <v>306</v>
      </c>
    </row>
    <row r="1581" spans="1:13" x14ac:dyDescent="0.35">
      <c r="A1581" s="22">
        <v>45900</v>
      </c>
      <c r="B1581" s="23" t="s">
        <v>2749</v>
      </c>
      <c r="C1581" s="23" t="s">
        <v>2673</v>
      </c>
      <c r="D1581" s="24">
        <v>3</v>
      </c>
      <c r="E1581" s="23">
        <f>75/3</f>
        <v>25</v>
      </c>
      <c r="F1581" s="25">
        <f>4/3</f>
        <v>1.3333333333333333</v>
      </c>
      <c r="G1581" s="23" t="s">
        <v>2667</v>
      </c>
      <c r="H1581" s="23" t="s">
        <v>2667</v>
      </c>
      <c r="I1581" s="26" t="s">
        <v>306</v>
      </c>
      <c r="J1581" s="23" t="s">
        <v>2667</v>
      </c>
      <c r="K1581" s="23"/>
      <c r="L1581" s="23" t="s">
        <v>2667</v>
      </c>
      <c r="M1581" s="23" t="s">
        <v>306</v>
      </c>
    </row>
    <row r="1582" spans="1:13" x14ac:dyDescent="0.35">
      <c r="A1582" s="22">
        <v>45900</v>
      </c>
      <c r="B1582" s="23" t="s">
        <v>2749</v>
      </c>
      <c r="C1582" s="23" t="s">
        <v>2673</v>
      </c>
      <c r="D1582" s="24">
        <v>3</v>
      </c>
      <c r="E1582" s="23">
        <f>75/3</f>
        <v>25</v>
      </c>
      <c r="F1582" s="25">
        <f>4/3</f>
        <v>1.3333333333333333</v>
      </c>
      <c r="G1582" s="23" t="s">
        <v>2667</v>
      </c>
      <c r="H1582" s="23" t="s">
        <v>2667</v>
      </c>
      <c r="I1582" s="26" t="s">
        <v>306</v>
      </c>
      <c r="J1582" s="23" t="s">
        <v>2667</v>
      </c>
      <c r="K1582" s="23"/>
      <c r="L1582" s="23" t="s">
        <v>2667</v>
      </c>
      <c r="M1582" s="23" t="s">
        <v>306</v>
      </c>
    </row>
    <row r="1583" spans="1:13" x14ac:dyDescent="0.35">
      <c r="A1583" s="22">
        <v>45900</v>
      </c>
      <c r="B1583" s="23" t="s">
        <v>495</v>
      </c>
      <c r="C1583" s="23" t="s">
        <v>2668</v>
      </c>
      <c r="D1583" s="24">
        <v>6</v>
      </c>
      <c r="E1583" s="23">
        <v>24</v>
      </c>
      <c r="F1583" s="23">
        <v>1</v>
      </c>
      <c r="G1583" s="23" t="s">
        <v>2667</v>
      </c>
      <c r="H1583" s="23" t="s">
        <v>2667</v>
      </c>
      <c r="I1583" s="26" t="s">
        <v>306</v>
      </c>
      <c r="J1583" s="23" t="s">
        <v>2359</v>
      </c>
      <c r="K1583" s="23"/>
      <c r="L1583" s="23" t="s">
        <v>2667</v>
      </c>
      <c r="M1583" s="23" t="s">
        <v>2667</v>
      </c>
    </row>
    <row r="1584" spans="1:13" x14ac:dyDescent="0.35">
      <c r="A1584" s="22">
        <v>45900</v>
      </c>
      <c r="B1584" s="23" t="s">
        <v>900</v>
      </c>
      <c r="C1584" s="23" t="s">
        <v>2167</v>
      </c>
      <c r="D1584" t="s">
        <v>1254</v>
      </c>
      <c r="E1584" s="23">
        <v>23</v>
      </c>
      <c r="F1584" s="23">
        <v>1</v>
      </c>
      <c r="G1584" s="23" t="s">
        <v>2667</v>
      </c>
      <c r="H1584" s="23" t="s">
        <v>2667</v>
      </c>
      <c r="I1584" s="26" t="s">
        <v>306</v>
      </c>
      <c r="J1584" s="23" t="s">
        <v>2667</v>
      </c>
      <c r="K1584" s="23"/>
      <c r="L1584" s="23" t="s">
        <v>2667</v>
      </c>
      <c r="M1584" s="23" t="s">
        <v>2667</v>
      </c>
    </row>
    <row r="1585" spans="1:13" x14ac:dyDescent="0.35">
      <c r="A1585" s="22">
        <v>45900</v>
      </c>
      <c r="B1585" s="23" t="s">
        <v>3100</v>
      </c>
      <c r="C1585" s="23" t="s">
        <v>2668</v>
      </c>
      <c r="D1585" s="24">
        <v>4</v>
      </c>
      <c r="E1585" s="23">
        <v>22</v>
      </c>
      <c r="F1585" s="23">
        <v>2</v>
      </c>
      <c r="G1585" s="23" t="s">
        <v>2667</v>
      </c>
      <c r="H1585" s="23" t="s">
        <v>2667</v>
      </c>
      <c r="I1585" s="26" t="s">
        <v>306</v>
      </c>
      <c r="J1585" s="23" t="s">
        <v>2359</v>
      </c>
      <c r="K1585" s="23"/>
      <c r="L1585" s="23" t="s">
        <v>2667</v>
      </c>
      <c r="M1585" s="23" t="s">
        <v>306</v>
      </c>
    </row>
    <row r="1586" spans="1:13" x14ac:dyDescent="0.35">
      <c r="A1586" s="22">
        <v>45900</v>
      </c>
      <c r="B1586" s="23" t="s">
        <v>2937</v>
      </c>
      <c r="C1586" s="23" t="s">
        <v>2670</v>
      </c>
      <c r="D1586" s="24">
        <v>9</v>
      </c>
      <c r="E1586" s="23">
        <v>21.5</v>
      </c>
      <c r="F1586" s="23">
        <v>1</v>
      </c>
      <c r="G1586" s="23" t="s">
        <v>2667</v>
      </c>
      <c r="H1586" s="23" t="s">
        <v>2667</v>
      </c>
      <c r="I1586" s="26" t="s">
        <v>306</v>
      </c>
      <c r="J1586" s="23"/>
      <c r="K1586" s="23"/>
      <c r="L1586" s="23" t="s">
        <v>2667</v>
      </c>
      <c r="M1586" s="23" t="s">
        <v>2667</v>
      </c>
    </row>
    <row r="1587" spans="1:13" x14ac:dyDescent="0.35">
      <c r="A1587" s="22">
        <v>45900</v>
      </c>
      <c r="B1587" s="23" t="s">
        <v>2937</v>
      </c>
      <c r="C1587" s="23" t="s">
        <v>2670</v>
      </c>
      <c r="D1587" s="24">
        <v>9</v>
      </c>
      <c r="E1587" s="23">
        <v>21.5</v>
      </c>
      <c r="F1587" s="23">
        <v>1</v>
      </c>
      <c r="G1587" s="23" t="s">
        <v>2667</v>
      </c>
      <c r="H1587" s="23" t="s">
        <v>2667</v>
      </c>
      <c r="I1587" s="26" t="s">
        <v>306</v>
      </c>
      <c r="J1587" s="23"/>
      <c r="K1587" s="23"/>
      <c r="L1587" s="23"/>
      <c r="M1587" s="23"/>
    </row>
    <row r="1588" spans="1:13" x14ac:dyDescent="0.35">
      <c r="A1588" s="22">
        <v>45900</v>
      </c>
      <c r="B1588" s="23" t="s">
        <v>2957</v>
      </c>
      <c r="C1588" s="23" t="s">
        <v>2673</v>
      </c>
      <c r="D1588" s="24">
        <v>2</v>
      </c>
      <c r="E1588" s="23">
        <v>15</v>
      </c>
      <c r="F1588" s="23">
        <v>3</v>
      </c>
      <c r="G1588" s="23" t="s">
        <v>2667</v>
      </c>
      <c r="H1588" s="23" t="s">
        <v>2667</v>
      </c>
      <c r="I1588" s="26" t="s">
        <v>306</v>
      </c>
      <c r="J1588" s="23" t="s">
        <v>2667</v>
      </c>
      <c r="K1588" s="23"/>
      <c r="L1588" s="23" t="s">
        <v>2667</v>
      </c>
      <c r="M1588" s="23" t="s">
        <v>2667</v>
      </c>
    </row>
    <row r="1589" spans="1:13" x14ac:dyDescent="0.35">
      <c r="A1589" s="6">
        <v>45900</v>
      </c>
      <c r="B1589" t="s">
        <v>3068</v>
      </c>
      <c r="C1589" t="s">
        <v>2673</v>
      </c>
      <c r="D1589" s="20">
        <v>2</v>
      </c>
      <c r="E1589">
        <v>5</v>
      </c>
      <c r="F1589">
        <v>4</v>
      </c>
      <c r="G1589" t="s">
        <v>2667</v>
      </c>
      <c r="H1589" t="s">
        <v>2667</v>
      </c>
      <c r="I1589" s="26" t="s">
        <v>306</v>
      </c>
      <c r="J1589" t="s">
        <v>2667</v>
      </c>
      <c r="L1589" t="s">
        <v>2667</v>
      </c>
      <c r="M1589" t="s">
        <v>2667</v>
      </c>
    </row>
    <row r="1590" spans="1:13" hidden="1" x14ac:dyDescent="0.35">
      <c r="A1590" s="6">
        <v>45901</v>
      </c>
      <c r="B1590" t="s">
        <v>1273</v>
      </c>
      <c r="C1590" t="s">
        <v>53</v>
      </c>
      <c r="D1590">
        <v>5</v>
      </c>
      <c r="E1590">
        <v>29</v>
      </c>
      <c r="F1590">
        <v>2</v>
      </c>
      <c r="G1590" t="s">
        <v>36</v>
      </c>
      <c r="L1590" t="s">
        <v>47</v>
      </c>
      <c r="M1590" t="s">
        <v>47</v>
      </c>
    </row>
    <row r="1591" spans="1:13" hidden="1" x14ac:dyDescent="0.35">
      <c r="A1591" s="6">
        <v>45901</v>
      </c>
      <c r="B1591" t="s">
        <v>212</v>
      </c>
      <c r="C1591" t="s">
        <v>392</v>
      </c>
      <c r="D1591" t="s">
        <v>392</v>
      </c>
      <c r="E1591">
        <v>9</v>
      </c>
      <c r="F1591">
        <v>2</v>
      </c>
      <c r="I1591" t="s">
        <v>47</v>
      </c>
      <c r="M1591" t="s">
        <v>47</v>
      </c>
    </row>
    <row r="1592" spans="1:13" hidden="1" x14ac:dyDescent="0.35">
      <c r="A1592" s="6">
        <v>45901</v>
      </c>
      <c r="B1592" t="s">
        <v>2513</v>
      </c>
      <c r="C1592" t="s">
        <v>573</v>
      </c>
      <c r="D1592">
        <v>4</v>
      </c>
      <c r="E1592">
        <v>15</v>
      </c>
      <c r="F1592">
        <v>2</v>
      </c>
      <c r="I1592" t="s">
        <v>47</v>
      </c>
      <c r="M1592" t="s">
        <v>47</v>
      </c>
    </row>
    <row r="1593" spans="1:13" hidden="1" x14ac:dyDescent="0.35">
      <c r="A1593" s="6">
        <v>45901</v>
      </c>
      <c r="B1593" t="s">
        <v>2514</v>
      </c>
      <c r="C1593" t="s">
        <v>573</v>
      </c>
      <c r="E1593">
        <v>8</v>
      </c>
      <c r="F1593">
        <v>1</v>
      </c>
      <c r="I1593" t="s">
        <v>47</v>
      </c>
      <c r="M1593" t="s">
        <v>47</v>
      </c>
    </row>
    <row r="1594" spans="1:13" hidden="1" x14ac:dyDescent="0.35">
      <c r="A1594" s="6">
        <v>45901</v>
      </c>
      <c r="B1594" t="s">
        <v>388</v>
      </c>
      <c r="C1594" t="s">
        <v>59</v>
      </c>
      <c r="D1594">
        <v>1</v>
      </c>
      <c r="E1594">
        <v>21</v>
      </c>
      <c r="F1594">
        <v>2</v>
      </c>
      <c r="I1594" t="s">
        <v>47</v>
      </c>
      <c r="M1594" t="s">
        <v>47</v>
      </c>
    </row>
    <row r="1595" spans="1:13" hidden="1" x14ac:dyDescent="0.35">
      <c r="A1595" s="6">
        <v>45901</v>
      </c>
      <c r="B1595" t="s">
        <v>2515</v>
      </c>
      <c r="C1595" t="s">
        <v>115</v>
      </c>
      <c r="D1595">
        <v>9</v>
      </c>
      <c r="E1595">
        <v>18</v>
      </c>
      <c r="F1595">
        <v>2</v>
      </c>
      <c r="I1595" t="s">
        <v>47</v>
      </c>
    </row>
    <row r="1596" spans="1:13" hidden="1" x14ac:dyDescent="0.35">
      <c r="A1596" s="6">
        <v>45901</v>
      </c>
      <c r="B1596" t="s">
        <v>2515</v>
      </c>
      <c r="C1596" t="s">
        <v>115</v>
      </c>
      <c r="D1596">
        <v>9</v>
      </c>
      <c r="E1596">
        <v>18</v>
      </c>
      <c r="F1596">
        <v>2</v>
      </c>
      <c r="I1596" t="s">
        <v>47</v>
      </c>
    </row>
    <row r="1597" spans="1:13" hidden="1" x14ac:dyDescent="0.35">
      <c r="A1597" s="6">
        <v>45901</v>
      </c>
      <c r="B1597" t="s">
        <v>2015</v>
      </c>
      <c r="C1597" t="s">
        <v>115</v>
      </c>
      <c r="D1597">
        <v>9</v>
      </c>
      <c r="E1597">
        <v>23</v>
      </c>
      <c r="F1597">
        <v>2</v>
      </c>
      <c r="I1597" t="s">
        <v>47</v>
      </c>
    </row>
    <row r="1598" spans="1:13" hidden="1" x14ac:dyDescent="0.35">
      <c r="A1598" s="6">
        <v>45902</v>
      </c>
      <c r="B1598" t="s">
        <v>51</v>
      </c>
      <c r="C1598" t="s">
        <v>59</v>
      </c>
      <c r="D1598">
        <v>3</v>
      </c>
      <c r="E1598">
        <v>27</v>
      </c>
      <c r="F1598">
        <v>2</v>
      </c>
      <c r="G1598" t="s">
        <v>1400</v>
      </c>
      <c r="L1598" t="s">
        <v>47</v>
      </c>
      <c r="M1598" t="s">
        <v>47</v>
      </c>
    </row>
    <row r="1599" spans="1:13" hidden="1" x14ac:dyDescent="0.35">
      <c r="A1599" s="6">
        <v>45902</v>
      </c>
      <c r="B1599" t="s">
        <v>51</v>
      </c>
      <c r="C1599" t="s">
        <v>59</v>
      </c>
      <c r="D1599">
        <v>3</v>
      </c>
      <c r="E1599">
        <v>27</v>
      </c>
      <c r="F1599">
        <v>2</v>
      </c>
      <c r="G1599" t="s">
        <v>1400</v>
      </c>
      <c r="L1599" t="s">
        <v>47</v>
      </c>
      <c r="M1599" t="s">
        <v>47</v>
      </c>
    </row>
    <row r="1600" spans="1:13" hidden="1" x14ac:dyDescent="0.35">
      <c r="A1600" s="6">
        <v>45902</v>
      </c>
      <c r="B1600" t="s">
        <v>51</v>
      </c>
      <c r="C1600" t="s">
        <v>59</v>
      </c>
      <c r="D1600">
        <v>3</v>
      </c>
      <c r="E1600">
        <v>24</v>
      </c>
      <c r="F1600">
        <v>2</v>
      </c>
      <c r="G1600" t="s">
        <v>1400</v>
      </c>
      <c r="L1600" t="s">
        <v>47</v>
      </c>
      <c r="M1600" t="s">
        <v>47</v>
      </c>
    </row>
    <row r="1601" spans="1:13" hidden="1" x14ac:dyDescent="0.35">
      <c r="A1601" s="6">
        <v>45902</v>
      </c>
      <c r="B1601" t="s">
        <v>2510</v>
      </c>
      <c r="C1601" t="s">
        <v>53</v>
      </c>
      <c r="D1601">
        <v>6</v>
      </c>
      <c r="E1601">
        <v>21</v>
      </c>
      <c r="F1601">
        <v>1</v>
      </c>
      <c r="I1601" t="s">
        <v>47</v>
      </c>
      <c r="M1601" t="s">
        <v>47</v>
      </c>
    </row>
    <row r="1602" spans="1:13" hidden="1" x14ac:dyDescent="0.35">
      <c r="A1602" s="6">
        <v>45902</v>
      </c>
      <c r="B1602" t="s">
        <v>1162</v>
      </c>
      <c r="C1602" t="s">
        <v>53</v>
      </c>
      <c r="D1602">
        <v>6</v>
      </c>
      <c r="E1602">
        <v>25</v>
      </c>
      <c r="F1602">
        <v>2</v>
      </c>
      <c r="I1602" t="s">
        <v>47</v>
      </c>
      <c r="J1602" t="s">
        <v>2359</v>
      </c>
    </row>
    <row r="1603" spans="1:13" hidden="1" x14ac:dyDescent="0.35">
      <c r="A1603" s="6">
        <v>45902</v>
      </c>
      <c r="B1603" t="s">
        <v>1162</v>
      </c>
      <c r="C1603" t="s">
        <v>53</v>
      </c>
      <c r="D1603">
        <v>6</v>
      </c>
      <c r="E1603">
        <v>25</v>
      </c>
      <c r="F1603">
        <v>2</v>
      </c>
      <c r="I1603" t="s">
        <v>47</v>
      </c>
      <c r="J1603" t="s">
        <v>2359</v>
      </c>
    </row>
    <row r="1604" spans="1:13" hidden="1" x14ac:dyDescent="0.35">
      <c r="A1604" s="6">
        <v>45902</v>
      </c>
      <c r="B1604" t="s">
        <v>1162</v>
      </c>
      <c r="C1604" t="s">
        <v>53</v>
      </c>
      <c r="D1604">
        <v>6</v>
      </c>
      <c r="E1604">
        <v>25</v>
      </c>
      <c r="F1604">
        <v>2</v>
      </c>
      <c r="I1604" t="s">
        <v>47</v>
      </c>
      <c r="J1604" t="s">
        <v>624</v>
      </c>
    </row>
    <row r="1605" spans="1:13" hidden="1" x14ac:dyDescent="0.35">
      <c r="A1605" s="6">
        <v>45902</v>
      </c>
      <c r="B1605" t="s">
        <v>1162</v>
      </c>
      <c r="C1605" t="s">
        <v>53</v>
      </c>
      <c r="D1605">
        <v>6</v>
      </c>
      <c r="E1605">
        <v>25</v>
      </c>
      <c r="F1605">
        <v>2</v>
      </c>
      <c r="I1605" t="s">
        <v>47</v>
      </c>
      <c r="J1605" t="s">
        <v>624</v>
      </c>
    </row>
    <row r="1606" spans="1:13" hidden="1" x14ac:dyDescent="0.35">
      <c r="A1606" s="6">
        <v>45902</v>
      </c>
      <c r="B1606" t="s">
        <v>45</v>
      </c>
      <c r="C1606" t="s">
        <v>59</v>
      </c>
      <c r="D1606">
        <v>3</v>
      </c>
      <c r="E1606">
        <v>25</v>
      </c>
      <c r="F1606">
        <v>2</v>
      </c>
      <c r="I1606" t="s">
        <v>47</v>
      </c>
      <c r="M1606" t="s">
        <v>47</v>
      </c>
    </row>
    <row r="1607" spans="1:13" hidden="1" x14ac:dyDescent="0.35">
      <c r="A1607" s="6">
        <v>45902</v>
      </c>
      <c r="B1607" t="s">
        <v>45</v>
      </c>
      <c r="C1607" t="s">
        <v>59</v>
      </c>
      <c r="D1607">
        <v>3</v>
      </c>
      <c r="E1607">
        <v>25</v>
      </c>
      <c r="F1607">
        <v>2</v>
      </c>
      <c r="I1607" t="s">
        <v>47</v>
      </c>
      <c r="M1607" t="s">
        <v>47</v>
      </c>
    </row>
    <row r="1608" spans="1:13" hidden="1" x14ac:dyDescent="0.35">
      <c r="A1608" s="6">
        <v>45902</v>
      </c>
      <c r="B1608" t="s">
        <v>45</v>
      </c>
      <c r="C1608" t="s">
        <v>59</v>
      </c>
      <c r="D1608">
        <v>3</v>
      </c>
      <c r="E1608">
        <v>25</v>
      </c>
      <c r="F1608">
        <v>2</v>
      </c>
      <c r="I1608" t="s">
        <v>47</v>
      </c>
      <c r="M1608" t="s">
        <v>47</v>
      </c>
    </row>
    <row r="1609" spans="1:13" hidden="1" x14ac:dyDescent="0.35">
      <c r="A1609" s="6">
        <v>45902</v>
      </c>
      <c r="B1609" t="s">
        <v>91</v>
      </c>
      <c r="C1609" t="s">
        <v>115</v>
      </c>
      <c r="D1609" t="s">
        <v>334</v>
      </c>
      <c r="E1609">
        <v>11</v>
      </c>
      <c r="F1609">
        <v>3</v>
      </c>
      <c r="I1609" t="s">
        <v>47</v>
      </c>
      <c r="M1609" t="s">
        <v>47</v>
      </c>
    </row>
    <row r="1610" spans="1:13" hidden="1" x14ac:dyDescent="0.35">
      <c r="A1610" s="6">
        <v>45902</v>
      </c>
      <c r="B1610" t="s">
        <v>2511</v>
      </c>
      <c r="C1610" t="s">
        <v>59</v>
      </c>
      <c r="D1610" t="s">
        <v>587</v>
      </c>
      <c r="E1610">
        <v>11</v>
      </c>
      <c r="F1610">
        <v>2</v>
      </c>
      <c r="I1610" t="s">
        <v>47</v>
      </c>
      <c r="M1610" t="s">
        <v>47</v>
      </c>
    </row>
    <row r="1611" spans="1:13" hidden="1" x14ac:dyDescent="0.35">
      <c r="A1611" s="6">
        <v>45902</v>
      </c>
      <c r="B1611" t="s">
        <v>49</v>
      </c>
      <c r="C1611" t="s">
        <v>115</v>
      </c>
      <c r="D1611">
        <v>7</v>
      </c>
      <c r="E1611">
        <v>17</v>
      </c>
      <c r="F1611">
        <v>1</v>
      </c>
      <c r="I1611" t="s">
        <v>47</v>
      </c>
    </row>
    <row r="1612" spans="1:13" hidden="1" x14ac:dyDescent="0.35">
      <c r="A1612" s="6">
        <v>45902</v>
      </c>
      <c r="B1612" t="s">
        <v>1502</v>
      </c>
      <c r="C1612" t="s">
        <v>53</v>
      </c>
      <c r="D1612" t="s">
        <v>370</v>
      </c>
      <c r="E1612">
        <v>5</v>
      </c>
      <c r="F1612">
        <v>2</v>
      </c>
      <c r="I1612" t="s">
        <v>47</v>
      </c>
      <c r="M1612" t="s">
        <v>47</v>
      </c>
    </row>
    <row r="1613" spans="1:13" hidden="1" x14ac:dyDescent="0.35">
      <c r="A1613" s="6">
        <v>45902</v>
      </c>
      <c r="B1613" t="s">
        <v>212</v>
      </c>
      <c r="C1613" t="s">
        <v>55</v>
      </c>
      <c r="D1613" t="s">
        <v>2335</v>
      </c>
      <c r="E1613">
        <v>22</v>
      </c>
      <c r="F1613">
        <v>2</v>
      </c>
      <c r="I1613" t="s">
        <v>47</v>
      </c>
      <c r="M1613" t="s">
        <v>47</v>
      </c>
    </row>
    <row r="1614" spans="1:13" hidden="1" x14ac:dyDescent="0.35">
      <c r="A1614" s="6">
        <v>45902</v>
      </c>
      <c r="B1614" t="s">
        <v>2512</v>
      </c>
      <c r="C1614" t="s">
        <v>573</v>
      </c>
      <c r="D1614" t="s">
        <v>249</v>
      </c>
      <c r="E1614">
        <v>10</v>
      </c>
      <c r="F1614">
        <v>2</v>
      </c>
      <c r="I1614" t="s">
        <v>47</v>
      </c>
      <c r="M1614" t="s">
        <v>47</v>
      </c>
    </row>
    <row r="1615" spans="1:13" hidden="1" x14ac:dyDescent="0.35">
      <c r="A1615" s="6">
        <v>45902</v>
      </c>
      <c r="B1615" t="s">
        <v>1453</v>
      </c>
      <c r="C1615" t="s">
        <v>53</v>
      </c>
      <c r="D1615">
        <v>6</v>
      </c>
      <c r="E1615">
        <v>15</v>
      </c>
      <c r="F1615">
        <v>2</v>
      </c>
      <c r="I1615" t="s">
        <v>47</v>
      </c>
    </row>
    <row r="1616" spans="1:13" hidden="1" x14ac:dyDescent="0.35">
      <c r="A1616" s="6">
        <v>45902</v>
      </c>
      <c r="B1616" t="s">
        <v>1453</v>
      </c>
      <c r="C1616" t="s">
        <v>53</v>
      </c>
      <c r="D1616">
        <v>6</v>
      </c>
      <c r="E1616">
        <v>15</v>
      </c>
      <c r="F1616">
        <v>2</v>
      </c>
      <c r="I1616" t="s">
        <v>47</v>
      </c>
    </row>
    <row r="1617" spans="1:13" hidden="1" x14ac:dyDescent="0.35">
      <c r="A1617" s="6">
        <v>45902</v>
      </c>
      <c r="B1617" t="s">
        <v>1541</v>
      </c>
      <c r="C1617" t="s">
        <v>573</v>
      </c>
      <c r="D1617">
        <v>4</v>
      </c>
      <c r="E1617">
        <v>7</v>
      </c>
      <c r="F1617">
        <v>1</v>
      </c>
      <c r="I1617" t="s">
        <v>47</v>
      </c>
      <c r="M1617" t="s">
        <v>47</v>
      </c>
    </row>
    <row r="1618" spans="1:13" hidden="1" x14ac:dyDescent="0.35">
      <c r="A1618" s="6">
        <v>45902</v>
      </c>
      <c r="B1618" t="s">
        <v>1353</v>
      </c>
      <c r="C1618" t="s">
        <v>64</v>
      </c>
      <c r="D1618" t="s">
        <v>585</v>
      </c>
      <c r="E1618">
        <v>4</v>
      </c>
      <c r="F1618">
        <v>2</v>
      </c>
      <c r="I1618" t="s">
        <v>47</v>
      </c>
      <c r="M1618" t="s">
        <v>47</v>
      </c>
    </row>
    <row r="1619" spans="1:13" hidden="1" x14ac:dyDescent="0.35">
      <c r="A1619" s="6">
        <v>45902</v>
      </c>
      <c r="B1619" t="s">
        <v>1880</v>
      </c>
      <c r="C1619" t="s">
        <v>115</v>
      </c>
      <c r="D1619" t="s">
        <v>334</v>
      </c>
      <c r="E1619">
        <v>3</v>
      </c>
      <c r="F1619">
        <v>2</v>
      </c>
      <c r="I1619" t="s">
        <v>47</v>
      </c>
      <c r="J1619" t="s">
        <v>2359</v>
      </c>
    </row>
    <row r="1620" spans="1:13" hidden="1" x14ac:dyDescent="0.35">
      <c r="A1620" s="6">
        <v>45902</v>
      </c>
      <c r="B1620" t="s">
        <v>2339</v>
      </c>
      <c r="C1620" t="s">
        <v>115</v>
      </c>
      <c r="D1620">
        <v>10</v>
      </c>
      <c r="E1620">
        <v>18</v>
      </c>
      <c r="F1620">
        <v>1</v>
      </c>
      <c r="I1620" t="s">
        <v>47</v>
      </c>
    </row>
    <row r="1621" spans="1:13" hidden="1" x14ac:dyDescent="0.35">
      <c r="A1621" s="6">
        <v>45902</v>
      </c>
      <c r="B1621" t="s">
        <v>2339</v>
      </c>
      <c r="C1621" t="s">
        <v>115</v>
      </c>
      <c r="D1621">
        <v>10</v>
      </c>
      <c r="E1621">
        <v>18</v>
      </c>
      <c r="F1621">
        <v>1</v>
      </c>
      <c r="I1621" t="s">
        <v>47</v>
      </c>
    </row>
    <row r="1622" spans="1:13" hidden="1" x14ac:dyDescent="0.35">
      <c r="A1622" s="6">
        <v>45902</v>
      </c>
      <c r="B1622" t="s">
        <v>1665</v>
      </c>
      <c r="C1622" t="s">
        <v>115</v>
      </c>
      <c r="D1622">
        <v>8</v>
      </c>
      <c r="E1622">
        <v>19</v>
      </c>
      <c r="F1622">
        <v>2</v>
      </c>
      <c r="I1622" t="s">
        <v>47</v>
      </c>
    </row>
    <row r="1623" spans="1:13" hidden="1" x14ac:dyDescent="0.35">
      <c r="A1623" s="6">
        <v>45902</v>
      </c>
      <c r="B1623" t="s">
        <v>1665</v>
      </c>
      <c r="C1623" t="s">
        <v>115</v>
      </c>
      <c r="D1623">
        <v>8</v>
      </c>
      <c r="E1623">
        <v>19</v>
      </c>
      <c r="F1623">
        <v>2</v>
      </c>
      <c r="I1623" t="s">
        <v>47</v>
      </c>
    </row>
    <row r="1624" spans="1:13" hidden="1" x14ac:dyDescent="0.35">
      <c r="A1624" s="6">
        <v>45903</v>
      </c>
      <c r="B1624" t="s">
        <v>2378</v>
      </c>
      <c r="C1624" t="s">
        <v>53</v>
      </c>
      <c r="D1624" t="s">
        <v>430</v>
      </c>
      <c r="E1624">
        <v>16</v>
      </c>
      <c r="F1624">
        <v>2</v>
      </c>
      <c r="G1624" t="s">
        <v>2182</v>
      </c>
    </row>
    <row r="1625" spans="1:13" hidden="1" x14ac:dyDescent="0.35">
      <c r="A1625" s="6">
        <v>45903</v>
      </c>
      <c r="B1625" t="s">
        <v>806</v>
      </c>
      <c r="C1625" t="s">
        <v>115</v>
      </c>
      <c r="D1625">
        <v>8</v>
      </c>
      <c r="E1625">
        <v>24</v>
      </c>
      <c r="F1625">
        <v>2</v>
      </c>
      <c r="G1625" t="s">
        <v>2372</v>
      </c>
    </row>
    <row r="1626" spans="1:13" hidden="1" x14ac:dyDescent="0.35">
      <c r="A1626" s="6">
        <v>45903</v>
      </c>
      <c r="B1626" t="s">
        <v>806</v>
      </c>
      <c r="C1626" t="s">
        <v>115</v>
      </c>
      <c r="D1626">
        <v>8</v>
      </c>
      <c r="E1626">
        <v>24</v>
      </c>
      <c r="F1626">
        <v>2</v>
      </c>
      <c r="G1626" t="s">
        <v>2372</v>
      </c>
    </row>
    <row r="1627" spans="1:13" hidden="1" x14ac:dyDescent="0.35">
      <c r="A1627" s="6">
        <v>45903</v>
      </c>
      <c r="B1627" t="s">
        <v>841</v>
      </c>
      <c r="C1627" t="s">
        <v>53</v>
      </c>
      <c r="D1627">
        <v>5</v>
      </c>
      <c r="E1627">
        <v>24</v>
      </c>
      <c r="F1627">
        <v>2</v>
      </c>
      <c r="G1627" t="s">
        <v>36</v>
      </c>
      <c r="L1627" t="s">
        <v>47</v>
      </c>
      <c r="M1627" t="s">
        <v>47</v>
      </c>
    </row>
    <row r="1628" spans="1:13" hidden="1" x14ac:dyDescent="0.35">
      <c r="A1628" s="6">
        <v>45903</v>
      </c>
      <c r="B1628" t="s">
        <v>2457</v>
      </c>
      <c r="C1628" t="s">
        <v>1247</v>
      </c>
      <c r="D1628" t="s">
        <v>1247</v>
      </c>
      <c r="E1628">
        <v>14</v>
      </c>
      <c r="F1628">
        <v>2</v>
      </c>
      <c r="G1628" t="s">
        <v>98</v>
      </c>
      <c r="K1628" t="s">
        <v>47</v>
      </c>
    </row>
    <row r="1629" spans="1:13" hidden="1" x14ac:dyDescent="0.35">
      <c r="A1629" s="6">
        <v>45903</v>
      </c>
      <c r="B1629" t="s">
        <v>1643</v>
      </c>
      <c r="C1629" t="s">
        <v>115</v>
      </c>
      <c r="D1629">
        <v>8</v>
      </c>
      <c r="E1629">
        <v>23</v>
      </c>
      <c r="F1629">
        <v>2</v>
      </c>
      <c r="G1629" t="s">
        <v>2458</v>
      </c>
    </row>
    <row r="1630" spans="1:13" hidden="1" x14ac:dyDescent="0.35">
      <c r="A1630" s="6">
        <v>45903</v>
      </c>
      <c r="B1630" t="s">
        <v>2511</v>
      </c>
      <c r="C1630" t="s">
        <v>59</v>
      </c>
      <c r="D1630" t="s">
        <v>446</v>
      </c>
      <c r="E1630">
        <v>7</v>
      </c>
      <c r="F1630">
        <v>2</v>
      </c>
      <c r="I1630" t="s">
        <v>47</v>
      </c>
      <c r="M1630" t="s">
        <v>47</v>
      </c>
    </row>
    <row r="1631" spans="1:13" hidden="1" x14ac:dyDescent="0.35">
      <c r="A1631" s="6">
        <v>45903</v>
      </c>
      <c r="B1631" t="s">
        <v>803</v>
      </c>
      <c r="C1631" t="s">
        <v>53</v>
      </c>
      <c r="D1631">
        <v>5</v>
      </c>
      <c r="E1631">
        <v>24</v>
      </c>
      <c r="F1631">
        <v>3</v>
      </c>
      <c r="I1631" t="s">
        <v>47</v>
      </c>
      <c r="J1631" t="s">
        <v>450</v>
      </c>
    </row>
    <row r="1632" spans="1:13" hidden="1" x14ac:dyDescent="0.35">
      <c r="A1632" s="6">
        <v>45903</v>
      </c>
      <c r="B1632" t="s">
        <v>2534</v>
      </c>
      <c r="C1632" t="s">
        <v>53</v>
      </c>
      <c r="D1632">
        <v>5</v>
      </c>
      <c r="E1632">
        <v>3</v>
      </c>
      <c r="F1632">
        <v>2</v>
      </c>
      <c r="I1632" t="s">
        <v>47</v>
      </c>
    </row>
    <row r="1633" spans="1:13" hidden="1" x14ac:dyDescent="0.35">
      <c r="A1633" s="6">
        <v>45903</v>
      </c>
      <c r="B1633" t="s">
        <v>841</v>
      </c>
      <c r="C1633" t="s">
        <v>53</v>
      </c>
      <c r="D1633">
        <v>5</v>
      </c>
      <c r="E1633">
        <v>25</v>
      </c>
      <c r="F1633">
        <v>2</v>
      </c>
      <c r="I1633" t="s">
        <v>47</v>
      </c>
      <c r="M1633" t="s">
        <v>47</v>
      </c>
    </row>
    <row r="1634" spans="1:13" hidden="1" x14ac:dyDescent="0.35">
      <c r="A1634" s="6">
        <v>45903</v>
      </c>
      <c r="B1634" t="s">
        <v>2537</v>
      </c>
      <c r="C1634" t="s">
        <v>55</v>
      </c>
      <c r="D1634" t="s">
        <v>2335</v>
      </c>
      <c r="E1634">
        <v>24</v>
      </c>
      <c r="F1634">
        <v>2</v>
      </c>
      <c r="I1634" t="s">
        <v>47</v>
      </c>
    </row>
    <row r="1635" spans="1:13" hidden="1" x14ac:dyDescent="0.35">
      <c r="A1635" s="6">
        <v>45903</v>
      </c>
      <c r="B1635" t="s">
        <v>2537</v>
      </c>
      <c r="C1635" t="s">
        <v>55</v>
      </c>
      <c r="D1635" t="s">
        <v>2335</v>
      </c>
      <c r="E1635">
        <v>24</v>
      </c>
      <c r="F1635">
        <v>2</v>
      </c>
      <c r="I1635" t="s">
        <v>47</v>
      </c>
    </row>
    <row r="1636" spans="1:13" hidden="1" x14ac:dyDescent="0.35">
      <c r="A1636" s="6">
        <v>45903</v>
      </c>
      <c r="B1636" t="s">
        <v>2537</v>
      </c>
      <c r="C1636" t="s">
        <v>55</v>
      </c>
      <c r="D1636" t="s">
        <v>2335</v>
      </c>
      <c r="E1636">
        <v>24</v>
      </c>
      <c r="F1636">
        <v>2</v>
      </c>
      <c r="I1636" t="s">
        <v>47</v>
      </c>
    </row>
    <row r="1637" spans="1:13" hidden="1" x14ac:dyDescent="0.35">
      <c r="A1637" s="6">
        <v>45903</v>
      </c>
      <c r="B1637" t="s">
        <v>2537</v>
      </c>
      <c r="C1637" t="s">
        <v>55</v>
      </c>
      <c r="D1637" t="s">
        <v>2335</v>
      </c>
      <c r="E1637">
        <v>24</v>
      </c>
      <c r="F1637">
        <v>2</v>
      </c>
      <c r="I1637" t="s">
        <v>47</v>
      </c>
    </row>
    <row r="1638" spans="1:13" hidden="1" x14ac:dyDescent="0.35">
      <c r="A1638" s="6">
        <v>45903</v>
      </c>
      <c r="B1638" t="s">
        <v>171</v>
      </c>
      <c r="C1638" t="s">
        <v>2223</v>
      </c>
      <c r="D1638" t="s">
        <v>1262</v>
      </c>
      <c r="E1638">
        <v>17</v>
      </c>
      <c r="F1638">
        <v>2</v>
      </c>
      <c r="I1638" t="s">
        <v>47</v>
      </c>
      <c r="M1638" t="s">
        <v>47</v>
      </c>
    </row>
    <row r="1639" spans="1:13" hidden="1" x14ac:dyDescent="0.35">
      <c r="A1639" s="6">
        <v>45903</v>
      </c>
      <c r="B1639" t="s">
        <v>2549</v>
      </c>
      <c r="C1639" t="s">
        <v>118</v>
      </c>
      <c r="D1639" t="s">
        <v>118</v>
      </c>
      <c r="E1639">
        <v>27</v>
      </c>
      <c r="F1639">
        <v>2</v>
      </c>
      <c r="I1639" t="s">
        <v>47</v>
      </c>
      <c r="M1639" t="s">
        <v>47</v>
      </c>
    </row>
    <row r="1640" spans="1:13" hidden="1" x14ac:dyDescent="0.35">
      <c r="A1640" s="6">
        <v>45903</v>
      </c>
      <c r="B1640" t="s">
        <v>2550</v>
      </c>
      <c r="C1640" t="s">
        <v>1493</v>
      </c>
      <c r="D1640" t="s">
        <v>1493</v>
      </c>
      <c r="E1640">
        <v>10</v>
      </c>
      <c r="F1640">
        <v>1</v>
      </c>
      <c r="I1640" t="s">
        <v>47</v>
      </c>
      <c r="M1640" t="s">
        <v>47</v>
      </c>
    </row>
    <row r="1641" spans="1:13" hidden="1" x14ac:dyDescent="0.35">
      <c r="A1641" s="6">
        <v>45903</v>
      </c>
      <c r="B1641" t="s">
        <v>197</v>
      </c>
      <c r="C1641" t="s">
        <v>53</v>
      </c>
      <c r="D1641" t="s">
        <v>430</v>
      </c>
      <c r="E1641">
        <v>21</v>
      </c>
      <c r="F1641">
        <v>3</v>
      </c>
      <c r="I1641" t="s">
        <v>47</v>
      </c>
    </row>
    <row r="1642" spans="1:13" hidden="1" x14ac:dyDescent="0.35">
      <c r="A1642" s="6">
        <v>45904</v>
      </c>
      <c r="B1642" t="s">
        <v>2375</v>
      </c>
      <c r="C1642" t="s">
        <v>53</v>
      </c>
      <c r="D1642">
        <v>6</v>
      </c>
      <c r="E1642">
        <v>22</v>
      </c>
      <c r="F1642">
        <v>2</v>
      </c>
      <c r="G1642" t="s">
        <v>35</v>
      </c>
    </row>
    <row r="1643" spans="1:13" hidden="1" x14ac:dyDescent="0.35">
      <c r="A1643" s="6">
        <v>45904</v>
      </c>
      <c r="B1643" t="s">
        <v>1643</v>
      </c>
      <c r="C1643" t="s">
        <v>115</v>
      </c>
      <c r="D1643">
        <v>8</v>
      </c>
      <c r="E1643">
        <v>23</v>
      </c>
      <c r="F1643">
        <v>2</v>
      </c>
      <c r="G1643" t="s">
        <v>32</v>
      </c>
    </row>
    <row r="1644" spans="1:13" hidden="1" x14ac:dyDescent="0.35">
      <c r="A1644" s="6">
        <v>45904</v>
      </c>
      <c r="B1644" t="s">
        <v>2477</v>
      </c>
      <c r="C1644" t="s">
        <v>53</v>
      </c>
      <c r="D1644">
        <v>4</v>
      </c>
      <c r="E1644">
        <v>20</v>
      </c>
      <c r="F1644">
        <v>2</v>
      </c>
      <c r="G1644" t="s">
        <v>35</v>
      </c>
    </row>
    <row r="1645" spans="1:13" hidden="1" x14ac:dyDescent="0.35">
      <c r="A1645" s="6">
        <v>45904</v>
      </c>
      <c r="B1645" t="s">
        <v>2477</v>
      </c>
      <c r="C1645" t="s">
        <v>59</v>
      </c>
      <c r="D1645">
        <v>3</v>
      </c>
      <c r="E1645">
        <v>20</v>
      </c>
      <c r="F1645">
        <v>2</v>
      </c>
      <c r="G1645" t="s">
        <v>1400</v>
      </c>
    </row>
    <row r="1646" spans="1:13" hidden="1" x14ac:dyDescent="0.35">
      <c r="A1646" s="6">
        <v>45904</v>
      </c>
      <c r="B1646" t="s">
        <v>2525</v>
      </c>
      <c r="C1646" t="s">
        <v>573</v>
      </c>
      <c r="D1646">
        <v>4</v>
      </c>
      <c r="E1646">
        <v>9</v>
      </c>
      <c r="F1646">
        <v>1</v>
      </c>
      <c r="I1646" t="s">
        <v>47</v>
      </c>
      <c r="M1646" t="s">
        <v>47</v>
      </c>
    </row>
    <row r="1647" spans="1:13" hidden="1" x14ac:dyDescent="0.35">
      <c r="A1647" s="6">
        <v>45904</v>
      </c>
      <c r="B1647" t="s">
        <v>722</v>
      </c>
      <c r="C1647" t="s">
        <v>115</v>
      </c>
      <c r="D1647">
        <v>8</v>
      </c>
      <c r="E1647">
        <v>30</v>
      </c>
      <c r="F1647">
        <v>2</v>
      </c>
      <c r="I1647" t="s">
        <v>47</v>
      </c>
    </row>
    <row r="1648" spans="1:13" hidden="1" x14ac:dyDescent="0.35">
      <c r="A1648" s="6">
        <v>45904</v>
      </c>
      <c r="B1648" t="s">
        <v>722</v>
      </c>
      <c r="C1648" t="s">
        <v>115</v>
      </c>
      <c r="D1648">
        <v>8</v>
      </c>
      <c r="E1648">
        <v>30</v>
      </c>
      <c r="F1648">
        <v>2</v>
      </c>
      <c r="I1648" t="s">
        <v>47</v>
      </c>
    </row>
    <row r="1649" spans="1:13" hidden="1" x14ac:dyDescent="0.35">
      <c r="A1649" s="6">
        <v>45904</v>
      </c>
      <c r="B1649" t="s">
        <v>2526</v>
      </c>
      <c r="C1649" t="s">
        <v>55</v>
      </c>
      <c r="D1649" t="s">
        <v>1217</v>
      </c>
      <c r="E1649">
        <v>26</v>
      </c>
      <c r="F1649">
        <v>2</v>
      </c>
      <c r="I1649" t="s">
        <v>47</v>
      </c>
      <c r="M1649" t="s">
        <v>47</v>
      </c>
    </row>
    <row r="1650" spans="1:13" hidden="1" x14ac:dyDescent="0.35">
      <c r="A1650" s="6">
        <v>45904</v>
      </c>
      <c r="B1650" t="s">
        <v>367</v>
      </c>
      <c r="C1650" t="s">
        <v>55</v>
      </c>
      <c r="D1650" t="s">
        <v>1254</v>
      </c>
      <c r="E1650">
        <v>11</v>
      </c>
      <c r="F1650">
        <v>1</v>
      </c>
      <c r="I1650" t="s">
        <v>47</v>
      </c>
    </row>
    <row r="1651" spans="1:13" hidden="1" x14ac:dyDescent="0.35">
      <c r="A1651" s="6">
        <v>45904</v>
      </c>
      <c r="B1651" t="s">
        <v>592</v>
      </c>
      <c r="C1651" t="s">
        <v>53</v>
      </c>
      <c r="D1651">
        <v>5</v>
      </c>
      <c r="E1651">
        <v>12</v>
      </c>
      <c r="F1651">
        <v>4</v>
      </c>
      <c r="I1651" t="s">
        <v>47</v>
      </c>
      <c r="M1651" t="s">
        <v>47</v>
      </c>
    </row>
    <row r="1652" spans="1:13" hidden="1" x14ac:dyDescent="0.35">
      <c r="A1652" s="6">
        <v>45904</v>
      </c>
      <c r="B1652" t="s">
        <v>1259</v>
      </c>
      <c r="C1652" t="s">
        <v>225</v>
      </c>
      <c r="D1652" t="s">
        <v>2486</v>
      </c>
      <c r="E1652">
        <v>3</v>
      </c>
      <c r="F1652">
        <v>2</v>
      </c>
      <c r="I1652" t="s">
        <v>47</v>
      </c>
    </row>
    <row r="1653" spans="1:13" hidden="1" x14ac:dyDescent="0.35">
      <c r="A1653" s="6">
        <v>45904</v>
      </c>
      <c r="B1653" t="s">
        <v>238</v>
      </c>
      <c r="C1653" t="s">
        <v>115</v>
      </c>
      <c r="D1653">
        <v>8</v>
      </c>
      <c r="E1653">
        <v>16</v>
      </c>
      <c r="F1653">
        <v>2</v>
      </c>
      <c r="I1653" t="s">
        <v>47</v>
      </c>
      <c r="M1653" t="s">
        <v>47</v>
      </c>
    </row>
    <row r="1654" spans="1:13" hidden="1" x14ac:dyDescent="0.35">
      <c r="A1654" s="6">
        <v>45904</v>
      </c>
      <c r="B1654" t="s">
        <v>2527</v>
      </c>
      <c r="C1654" t="s">
        <v>115</v>
      </c>
      <c r="D1654">
        <v>9</v>
      </c>
      <c r="E1654">
        <v>21</v>
      </c>
      <c r="F1654">
        <v>2</v>
      </c>
      <c r="I1654" t="s">
        <v>47</v>
      </c>
    </row>
    <row r="1655" spans="1:13" hidden="1" x14ac:dyDescent="0.35">
      <c r="A1655" s="6">
        <v>45904</v>
      </c>
      <c r="B1655" t="s">
        <v>883</v>
      </c>
      <c r="C1655" t="s">
        <v>59</v>
      </c>
      <c r="D1655" t="s">
        <v>865</v>
      </c>
      <c r="E1655">
        <v>13</v>
      </c>
      <c r="F1655">
        <v>6</v>
      </c>
      <c r="I1655" t="s">
        <v>47</v>
      </c>
      <c r="M1655" t="s">
        <v>47</v>
      </c>
    </row>
    <row r="1656" spans="1:13" hidden="1" x14ac:dyDescent="0.35">
      <c r="A1656" s="6">
        <v>45904</v>
      </c>
      <c r="B1656" t="s">
        <v>517</v>
      </c>
      <c r="C1656" t="s">
        <v>64</v>
      </c>
      <c r="D1656" t="s">
        <v>564</v>
      </c>
      <c r="E1656">
        <v>7</v>
      </c>
      <c r="F1656">
        <v>2</v>
      </c>
      <c r="I1656" t="s">
        <v>47</v>
      </c>
      <c r="M1656" t="s">
        <v>47</v>
      </c>
    </row>
    <row r="1657" spans="1:13" hidden="1" x14ac:dyDescent="0.35">
      <c r="A1657" s="6">
        <v>45904</v>
      </c>
      <c r="B1657" t="s">
        <v>2529</v>
      </c>
      <c r="C1657" t="s">
        <v>115</v>
      </c>
      <c r="D1657">
        <v>9</v>
      </c>
      <c r="E1657">
        <v>19</v>
      </c>
      <c r="F1657">
        <v>2</v>
      </c>
      <c r="I1657" t="s">
        <v>47</v>
      </c>
    </row>
    <row r="1658" spans="1:13" hidden="1" x14ac:dyDescent="0.35">
      <c r="A1658" s="6">
        <v>45904</v>
      </c>
      <c r="B1658" t="s">
        <v>1286</v>
      </c>
      <c r="C1658" t="s">
        <v>978</v>
      </c>
      <c r="D1658" t="s">
        <v>978</v>
      </c>
      <c r="E1658">
        <v>30</v>
      </c>
      <c r="F1658">
        <v>2</v>
      </c>
      <c r="H1658" t="s">
        <v>47</v>
      </c>
    </row>
    <row r="1659" spans="1:13" hidden="1" x14ac:dyDescent="0.35">
      <c r="A1659" s="22">
        <v>45904</v>
      </c>
      <c r="B1659" s="23" t="s">
        <v>2846</v>
      </c>
      <c r="C1659" s="23" t="s">
        <v>2670</v>
      </c>
      <c r="D1659" s="24">
        <v>8</v>
      </c>
      <c r="E1659" s="23">
        <f>45/2</f>
        <v>22.5</v>
      </c>
      <c r="F1659" s="23">
        <v>1</v>
      </c>
      <c r="G1659" s="23" t="s">
        <v>2667</v>
      </c>
      <c r="H1659" s="23" t="s">
        <v>2667</v>
      </c>
      <c r="I1659" s="26" t="s">
        <v>306</v>
      </c>
      <c r="J1659" s="23" t="s">
        <v>2667</v>
      </c>
      <c r="K1659" s="23"/>
      <c r="L1659" s="23" t="s">
        <v>2667</v>
      </c>
      <c r="M1659" s="23" t="s">
        <v>2667</v>
      </c>
    </row>
    <row r="1660" spans="1:13" hidden="1" x14ac:dyDescent="0.35">
      <c r="A1660" s="22">
        <v>45904</v>
      </c>
      <c r="B1660" s="23" t="s">
        <v>2846</v>
      </c>
      <c r="C1660" s="23" t="s">
        <v>2670</v>
      </c>
      <c r="D1660" s="24">
        <v>8</v>
      </c>
      <c r="E1660" s="23">
        <f>45/2</f>
        <v>22.5</v>
      </c>
      <c r="F1660" s="23">
        <v>1</v>
      </c>
      <c r="G1660" s="23" t="s">
        <v>2667</v>
      </c>
      <c r="H1660" s="23" t="s">
        <v>2667</v>
      </c>
      <c r="I1660" s="26" t="s">
        <v>306</v>
      </c>
      <c r="J1660" s="23" t="s">
        <v>2667</v>
      </c>
      <c r="K1660" s="23"/>
      <c r="L1660" s="23" t="s">
        <v>2667</v>
      </c>
      <c r="M1660" s="23" t="s">
        <v>2667</v>
      </c>
    </row>
    <row r="1661" spans="1:13" hidden="1" x14ac:dyDescent="0.35">
      <c r="A1661" s="6">
        <v>45904</v>
      </c>
      <c r="B1661" t="s">
        <v>3266</v>
      </c>
      <c r="C1661" t="s">
        <v>64</v>
      </c>
      <c r="D1661" t="s">
        <v>585</v>
      </c>
      <c r="E1661">
        <v>7</v>
      </c>
      <c r="F1661">
        <v>2</v>
      </c>
      <c r="G1661" t="s">
        <v>2667</v>
      </c>
      <c r="H1661" t="s">
        <v>2667</v>
      </c>
      <c r="I1661" s="26" t="s">
        <v>306</v>
      </c>
      <c r="L1661" t="s">
        <v>2667</v>
      </c>
      <c r="M1661" t="s">
        <v>2667</v>
      </c>
    </row>
    <row r="1662" spans="1:13" hidden="1" x14ac:dyDescent="0.35">
      <c r="A1662" s="6">
        <v>45905</v>
      </c>
      <c r="B1662" t="s">
        <v>2436</v>
      </c>
      <c r="C1662" t="s">
        <v>59</v>
      </c>
      <c r="D1662">
        <v>3</v>
      </c>
      <c r="E1662">
        <v>22</v>
      </c>
      <c r="F1662">
        <v>2</v>
      </c>
      <c r="G1662" t="s">
        <v>40</v>
      </c>
      <c r="L1662" t="s">
        <v>47</v>
      </c>
      <c r="M1662" t="s">
        <v>47</v>
      </c>
    </row>
    <row r="1663" spans="1:13" hidden="1" x14ac:dyDescent="0.35">
      <c r="A1663" s="6">
        <v>45905</v>
      </c>
      <c r="B1663" t="s">
        <v>2436</v>
      </c>
      <c r="C1663" t="s">
        <v>59</v>
      </c>
      <c r="D1663">
        <v>3</v>
      </c>
      <c r="E1663">
        <v>22</v>
      </c>
      <c r="F1663">
        <v>2</v>
      </c>
      <c r="G1663" t="s">
        <v>40</v>
      </c>
      <c r="L1663" t="s">
        <v>47</v>
      </c>
      <c r="M1663" t="s">
        <v>47</v>
      </c>
    </row>
    <row r="1664" spans="1:13" hidden="1" x14ac:dyDescent="0.35">
      <c r="A1664" s="6">
        <v>45905</v>
      </c>
      <c r="B1664" t="s">
        <v>2436</v>
      </c>
      <c r="C1664" t="s">
        <v>59</v>
      </c>
      <c r="D1664">
        <v>3</v>
      </c>
      <c r="E1664">
        <v>22</v>
      </c>
      <c r="F1664">
        <v>2</v>
      </c>
      <c r="G1664" t="s">
        <v>40</v>
      </c>
      <c r="L1664" t="s">
        <v>47</v>
      </c>
      <c r="M1664" t="s">
        <v>47</v>
      </c>
    </row>
    <row r="1665" spans="1:13" hidden="1" x14ac:dyDescent="0.35">
      <c r="A1665" s="6">
        <v>45905</v>
      </c>
      <c r="B1665" t="s">
        <v>127</v>
      </c>
      <c r="C1665" t="s">
        <v>53</v>
      </c>
      <c r="D1665">
        <v>5</v>
      </c>
      <c r="E1665">
        <v>13</v>
      </c>
      <c r="F1665">
        <v>2</v>
      </c>
      <c r="G1665" t="s">
        <v>35</v>
      </c>
    </row>
    <row r="1666" spans="1:13" hidden="1" x14ac:dyDescent="0.35">
      <c r="A1666" s="6">
        <v>45905</v>
      </c>
      <c r="B1666" t="s">
        <v>592</v>
      </c>
      <c r="C1666" t="s">
        <v>59</v>
      </c>
      <c r="D1666">
        <v>2</v>
      </c>
      <c r="E1666">
        <v>9</v>
      </c>
      <c r="F1666">
        <v>1</v>
      </c>
      <c r="I1666" t="s">
        <v>47</v>
      </c>
      <c r="M1666" t="s">
        <v>47</v>
      </c>
    </row>
    <row r="1667" spans="1:13" hidden="1" x14ac:dyDescent="0.35">
      <c r="A1667" s="6">
        <v>45905</v>
      </c>
      <c r="B1667" t="s">
        <v>1241</v>
      </c>
      <c r="C1667" t="s">
        <v>55</v>
      </c>
      <c r="D1667" t="s">
        <v>978</v>
      </c>
      <c r="E1667">
        <v>25</v>
      </c>
      <c r="F1667">
        <v>1</v>
      </c>
      <c r="H1667" t="s">
        <v>47</v>
      </c>
      <c r="M1667" t="s">
        <v>47</v>
      </c>
    </row>
    <row r="1668" spans="1:13" hidden="1" x14ac:dyDescent="0.35">
      <c r="A1668" s="6">
        <v>45905</v>
      </c>
      <c r="B1668" t="s">
        <v>669</v>
      </c>
      <c r="C1668" t="s">
        <v>74</v>
      </c>
      <c r="D1668">
        <v>10</v>
      </c>
      <c r="E1668">
        <v>19</v>
      </c>
      <c r="F1668">
        <v>1</v>
      </c>
      <c r="I1668" t="s">
        <v>47</v>
      </c>
      <c r="M1668" t="s">
        <v>47</v>
      </c>
    </row>
    <row r="1669" spans="1:13" hidden="1" x14ac:dyDescent="0.35">
      <c r="A1669" s="6">
        <v>45905</v>
      </c>
      <c r="B1669" t="s">
        <v>2524</v>
      </c>
      <c r="C1669" t="s">
        <v>1236</v>
      </c>
      <c r="D1669" t="s">
        <v>1236</v>
      </c>
      <c r="E1669">
        <v>14</v>
      </c>
      <c r="F1669">
        <v>1</v>
      </c>
      <c r="I1669" t="s">
        <v>47</v>
      </c>
    </row>
    <row r="1670" spans="1:13" hidden="1" x14ac:dyDescent="0.35">
      <c r="A1670" s="6">
        <v>45905</v>
      </c>
      <c r="B1670" t="s">
        <v>1797</v>
      </c>
      <c r="C1670" t="s">
        <v>55</v>
      </c>
      <c r="D1670" t="s">
        <v>1254</v>
      </c>
      <c r="E1670">
        <v>32</v>
      </c>
      <c r="F1670">
        <v>2</v>
      </c>
      <c r="I1670" t="s">
        <v>47</v>
      </c>
    </row>
    <row r="1671" spans="1:13" hidden="1" x14ac:dyDescent="0.35">
      <c r="A1671" s="6">
        <v>45905</v>
      </c>
      <c r="B1671" t="s">
        <v>1797</v>
      </c>
      <c r="C1671" t="s">
        <v>55</v>
      </c>
      <c r="D1671" t="s">
        <v>1254</v>
      </c>
      <c r="E1671">
        <v>32</v>
      </c>
      <c r="F1671">
        <v>2</v>
      </c>
      <c r="I1671" t="s">
        <v>47</v>
      </c>
    </row>
    <row r="1672" spans="1:13" hidden="1" x14ac:dyDescent="0.35">
      <c r="A1672" s="22">
        <v>45906</v>
      </c>
      <c r="B1672" s="23" t="s">
        <v>2926</v>
      </c>
      <c r="C1672" s="23" t="s">
        <v>2670</v>
      </c>
      <c r="D1672" s="24" t="s">
        <v>2793</v>
      </c>
      <c r="E1672" s="23">
        <v>28</v>
      </c>
      <c r="F1672" s="23">
        <v>1</v>
      </c>
      <c r="G1672" s="23" t="s">
        <v>2667</v>
      </c>
      <c r="H1672" s="23" t="s">
        <v>2667</v>
      </c>
      <c r="I1672" s="26" t="s">
        <v>306</v>
      </c>
      <c r="J1672" s="23" t="s">
        <v>2667</v>
      </c>
      <c r="K1672" s="23"/>
      <c r="L1672" s="23" t="s">
        <v>2667</v>
      </c>
      <c r="M1672" s="23" t="s">
        <v>2667</v>
      </c>
    </row>
    <row r="1673" spans="1:13" hidden="1" x14ac:dyDescent="0.35">
      <c r="A1673" s="22">
        <v>45906</v>
      </c>
      <c r="B1673" s="23" t="s">
        <v>2926</v>
      </c>
      <c r="C1673" s="23" t="s">
        <v>2670</v>
      </c>
      <c r="D1673" s="24" t="s">
        <v>2793</v>
      </c>
      <c r="E1673" s="23">
        <v>28</v>
      </c>
      <c r="F1673" s="23">
        <v>1</v>
      </c>
      <c r="G1673" s="23" t="s">
        <v>2667</v>
      </c>
      <c r="H1673" s="23"/>
      <c r="I1673" s="26" t="s">
        <v>306</v>
      </c>
      <c r="J1673" s="23"/>
      <c r="K1673" s="23"/>
      <c r="L1673" s="23"/>
      <c r="M1673" s="23"/>
    </row>
    <row r="1674" spans="1:13" hidden="1" x14ac:dyDescent="0.35">
      <c r="A1674" s="22">
        <v>45906</v>
      </c>
      <c r="B1674" s="23" t="s">
        <v>3313</v>
      </c>
      <c r="C1674" s="23" t="s">
        <v>2668</v>
      </c>
      <c r="D1674" s="24" t="s">
        <v>2802</v>
      </c>
      <c r="E1674" s="23">
        <f>54/2</f>
        <v>27</v>
      </c>
      <c r="F1674" s="23">
        <f>4/2</f>
        <v>2</v>
      </c>
      <c r="G1674" s="23" t="s">
        <v>2667</v>
      </c>
      <c r="H1674" s="23" t="s">
        <v>2667</v>
      </c>
      <c r="I1674" s="26" t="s">
        <v>306</v>
      </c>
      <c r="J1674" s="23" t="s">
        <v>2667</v>
      </c>
      <c r="K1674" s="23"/>
      <c r="L1674" s="23" t="s">
        <v>2667</v>
      </c>
      <c r="M1674" s="23" t="s">
        <v>306</v>
      </c>
    </row>
    <row r="1675" spans="1:13" hidden="1" x14ac:dyDescent="0.35">
      <c r="A1675" s="22">
        <v>45906</v>
      </c>
      <c r="B1675" s="23" t="s">
        <v>3313</v>
      </c>
      <c r="C1675" s="23" t="s">
        <v>2668</v>
      </c>
      <c r="D1675" s="24" t="s">
        <v>2802</v>
      </c>
      <c r="E1675" s="23">
        <f>54/2</f>
        <v>27</v>
      </c>
      <c r="F1675" s="23">
        <f>4/2</f>
        <v>2</v>
      </c>
      <c r="G1675" s="23" t="s">
        <v>2667</v>
      </c>
      <c r="H1675" s="23" t="s">
        <v>2667</v>
      </c>
      <c r="I1675" s="26" t="s">
        <v>306</v>
      </c>
      <c r="J1675" s="23" t="s">
        <v>2667</v>
      </c>
      <c r="K1675" s="23"/>
      <c r="L1675" s="23" t="s">
        <v>2667</v>
      </c>
      <c r="M1675" s="23" t="s">
        <v>306</v>
      </c>
    </row>
    <row r="1676" spans="1:13" hidden="1" x14ac:dyDescent="0.35">
      <c r="A1676" s="22">
        <v>45906</v>
      </c>
      <c r="B1676" s="23" t="s">
        <v>507</v>
      </c>
      <c r="C1676" s="23" t="s">
        <v>2668</v>
      </c>
      <c r="D1676" s="24">
        <v>4</v>
      </c>
      <c r="E1676" s="23">
        <v>22</v>
      </c>
      <c r="F1676" s="23">
        <v>2</v>
      </c>
      <c r="G1676" s="23" t="s">
        <v>2667</v>
      </c>
      <c r="H1676" s="23" t="s">
        <v>2667</v>
      </c>
      <c r="I1676" s="26" t="s">
        <v>306</v>
      </c>
      <c r="J1676" s="23" t="s">
        <v>2667</v>
      </c>
      <c r="K1676" s="23"/>
      <c r="L1676" s="23" t="s">
        <v>2667</v>
      </c>
      <c r="M1676" s="23" t="s">
        <v>306</v>
      </c>
    </row>
    <row r="1677" spans="1:13" hidden="1" x14ac:dyDescent="0.35">
      <c r="A1677" s="22">
        <v>45906</v>
      </c>
      <c r="B1677" s="23" t="s">
        <v>3424</v>
      </c>
      <c r="C1677" s="23" t="s">
        <v>2668</v>
      </c>
      <c r="D1677" s="24" t="s">
        <v>2853</v>
      </c>
      <c r="E1677" s="23">
        <f>59/3</f>
        <v>19.666666666666668</v>
      </c>
      <c r="F1677" s="23">
        <v>1</v>
      </c>
      <c r="G1677" s="23" t="s">
        <v>2667</v>
      </c>
      <c r="H1677" s="23" t="s">
        <v>2667</v>
      </c>
      <c r="I1677" s="26" t="s">
        <v>306</v>
      </c>
      <c r="J1677" s="23" t="s">
        <v>2667</v>
      </c>
      <c r="K1677" s="23"/>
      <c r="L1677" s="23" t="s">
        <v>2667</v>
      </c>
      <c r="M1677" s="23" t="s">
        <v>306</v>
      </c>
    </row>
    <row r="1678" spans="1:13" hidden="1" x14ac:dyDescent="0.35">
      <c r="A1678" s="22">
        <v>45906</v>
      </c>
      <c r="B1678" s="23" t="s">
        <v>3424</v>
      </c>
      <c r="C1678" s="23" t="s">
        <v>2668</v>
      </c>
      <c r="D1678" s="24" t="s">
        <v>2853</v>
      </c>
      <c r="E1678" s="23">
        <f>59/3</f>
        <v>19.666666666666668</v>
      </c>
      <c r="F1678" s="23">
        <v>1</v>
      </c>
      <c r="G1678" s="23" t="s">
        <v>2667</v>
      </c>
      <c r="H1678" s="23" t="s">
        <v>2667</v>
      </c>
      <c r="I1678" s="26" t="s">
        <v>306</v>
      </c>
      <c r="J1678" s="23" t="s">
        <v>2667</v>
      </c>
      <c r="K1678" s="23"/>
      <c r="L1678" s="23" t="s">
        <v>2667</v>
      </c>
      <c r="M1678" s="23" t="s">
        <v>306</v>
      </c>
    </row>
    <row r="1679" spans="1:13" hidden="1" x14ac:dyDescent="0.35">
      <c r="A1679" s="22">
        <v>45906</v>
      </c>
      <c r="B1679" s="23" t="s">
        <v>3424</v>
      </c>
      <c r="C1679" s="23" t="s">
        <v>2668</v>
      </c>
      <c r="D1679" s="24" t="s">
        <v>2853</v>
      </c>
      <c r="E1679" s="23">
        <f>59/3</f>
        <v>19.666666666666668</v>
      </c>
      <c r="F1679" s="23">
        <v>0</v>
      </c>
      <c r="G1679" s="23" t="s">
        <v>2667</v>
      </c>
      <c r="H1679" s="23" t="s">
        <v>2667</v>
      </c>
      <c r="I1679" s="26" t="s">
        <v>306</v>
      </c>
      <c r="J1679" s="23" t="s">
        <v>2667</v>
      </c>
      <c r="K1679" s="23"/>
      <c r="L1679" s="23" t="s">
        <v>2667</v>
      </c>
      <c r="M1679" s="23" t="s">
        <v>306</v>
      </c>
    </row>
    <row r="1680" spans="1:13" hidden="1" x14ac:dyDescent="0.35">
      <c r="A1680" s="22">
        <v>45906</v>
      </c>
      <c r="B1680" s="23" t="s">
        <v>2926</v>
      </c>
      <c r="C1680" s="23" t="s">
        <v>2670</v>
      </c>
      <c r="D1680" s="24" t="s">
        <v>2793</v>
      </c>
      <c r="E1680" s="23">
        <f>29/2</f>
        <v>14.5</v>
      </c>
      <c r="F1680" s="23">
        <v>1</v>
      </c>
      <c r="G1680" s="23" t="s">
        <v>2667</v>
      </c>
      <c r="H1680" s="23"/>
      <c r="I1680" s="26" t="s">
        <v>306</v>
      </c>
      <c r="J1680" s="23"/>
      <c r="K1680" s="23"/>
      <c r="L1680" s="23"/>
      <c r="M1680" s="23"/>
    </row>
    <row r="1681" spans="1:13" hidden="1" x14ac:dyDescent="0.35">
      <c r="A1681" s="22">
        <v>45906</v>
      </c>
      <c r="B1681" s="23" t="s">
        <v>2926</v>
      </c>
      <c r="C1681" s="23" t="s">
        <v>2670</v>
      </c>
      <c r="D1681" s="24" t="s">
        <v>2793</v>
      </c>
      <c r="E1681" s="23">
        <f>29/2</f>
        <v>14.5</v>
      </c>
      <c r="F1681" s="23">
        <v>0</v>
      </c>
      <c r="G1681" s="23" t="s">
        <v>2667</v>
      </c>
      <c r="H1681" s="23"/>
      <c r="I1681" s="26" t="s">
        <v>306</v>
      </c>
      <c r="J1681" s="23"/>
      <c r="K1681" s="23"/>
      <c r="L1681" s="23"/>
      <c r="M1681" s="23"/>
    </row>
    <row r="1682" spans="1:13" hidden="1" x14ac:dyDescent="0.35">
      <c r="A1682" s="6">
        <v>45906</v>
      </c>
      <c r="B1682" t="s">
        <v>2978</v>
      </c>
      <c r="C1682" t="s">
        <v>2670</v>
      </c>
      <c r="D1682" s="20">
        <v>7</v>
      </c>
      <c r="E1682">
        <v>6</v>
      </c>
      <c r="F1682">
        <v>2</v>
      </c>
      <c r="G1682" t="s">
        <v>2667</v>
      </c>
      <c r="H1682" t="s">
        <v>2667</v>
      </c>
      <c r="I1682" s="26" t="s">
        <v>306</v>
      </c>
      <c r="J1682" t="s">
        <v>2667</v>
      </c>
      <c r="L1682" t="s">
        <v>2667</v>
      </c>
      <c r="M1682" t="s">
        <v>2667</v>
      </c>
    </row>
    <row r="1683" spans="1:13" hidden="1" x14ac:dyDescent="0.35">
      <c r="A1683" s="6">
        <v>45907</v>
      </c>
      <c r="B1683" t="s">
        <v>2051</v>
      </c>
      <c r="C1683" t="s">
        <v>115</v>
      </c>
      <c r="D1683" t="s">
        <v>311</v>
      </c>
      <c r="E1683">
        <v>14</v>
      </c>
      <c r="F1683">
        <v>4</v>
      </c>
      <c r="I1683" t="s">
        <v>47</v>
      </c>
    </row>
    <row r="1684" spans="1:13" hidden="1" x14ac:dyDescent="0.35">
      <c r="A1684" s="6">
        <v>45908</v>
      </c>
      <c r="B1684" t="s">
        <v>1650</v>
      </c>
      <c r="C1684" t="s">
        <v>53</v>
      </c>
      <c r="D1684">
        <v>5</v>
      </c>
      <c r="E1684">
        <v>16</v>
      </c>
      <c r="F1684">
        <v>2</v>
      </c>
      <c r="G1684" t="s">
        <v>35</v>
      </c>
    </row>
    <row r="1685" spans="1:13" hidden="1" x14ac:dyDescent="0.35">
      <c r="A1685" s="6">
        <v>45908</v>
      </c>
      <c r="B1685" t="s">
        <v>2459</v>
      </c>
      <c r="C1685" t="s">
        <v>53</v>
      </c>
      <c r="D1685">
        <v>6</v>
      </c>
      <c r="E1685">
        <v>16</v>
      </c>
      <c r="F1685">
        <v>2</v>
      </c>
      <c r="G1685" t="s">
        <v>2182</v>
      </c>
    </row>
    <row r="1686" spans="1:13" hidden="1" x14ac:dyDescent="0.35">
      <c r="A1686" s="6">
        <v>45908</v>
      </c>
      <c r="B1686" t="s">
        <v>1564</v>
      </c>
      <c r="C1686" t="s">
        <v>115</v>
      </c>
      <c r="D1686">
        <v>7</v>
      </c>
      <c r="E1686">
        <v>21</v>
      </c>
      <c r="F1686">
        <v>2</v>
      </c>
      <c r="G1686" t="s">
        <v>2372</v>
      </c>
      <c r="L1686" t="s">
        <v>47</v>
      </c>
      <c r="M1686" t="s">
        <v>47</v>
      </c>
    </row>
    <row r="1687" spans="1:13" hidden="1" x14ac:dyDescent="0.35">
      <c r="A1687" s="6">
        <v>45908</v>
      </c>
      <c r="B1687" t="s">
        <v>1564</v>
      </c>
      <c r="C1687" t="s">
        <v>115</v>
      </c>
      <c r="D1687">
        <v>7</v>
      </c>
      <c r="E1687">
        <v>21</v>
      </c>
      <c r="F1687">
        <v>2</v>
      </c>
      <c r="G1687" t="s">
        <v>2372</v>
      </c>
      <c r="L1687" t="s">
        <v>47</v>
      </c>
      <c r="M1687" t="s">
        <v>47</v>
      </c>
    </row>
    <row r="1688" spans="1:13" hidden="1" x14ac:dyDescent="0.35">
      <c r="A1688" s="6">
        <v>45908</v>
      </c>
      <c r="B1688" t="s">
        <v>1564</v>
      </c>
      <c r="C1688" t="s">
        <v>115</v>
      </c>
      <c r="D1688">
        <v>7</v>
      </c>
      <c r="E1688">
        <v>21</v>
      </c>
      <c r="F1688">
        <v>2</v>
      </c>
      <c r="G1688" t="s">
        <v>2372</v>
      </c>
      <c r="L1688" t="s">
        <v>47</v>
      </c>
      <c r="M1688" t="s">
        <v>47</v>
      </c>
    </row>
    <row r="1689" spans="1:13" hidden="1" x14ac:dyDescent="0.35">
      <c r="A1689" s="6">
        <v>45908</v>
      </c>
      <c r="B1689" t="s">
        <v>2470</v>
      </c>
      <c r="C1689" t="s">
        <v>115</v>
      </c>
      <c r="D1689">
        <v>9</v>
      </c>
      <c r="E1689">
        <v>20</v>
      </c>
      <c r="F1689">
        <v>1</v>
      </c>
      <c r="G1689" t="s">
        <v>2182</v>
      </c>
      <c r="L1689" t="s">
        <v>47</v>
      </c>
      <c r="M1689" t="s">
        <v>47</v>
      </c>
    </row>
    <row r="1690" spans="1:13" hidden="1" x14ac:dyDescent="0.35">
      <c r="A1690" s="6">
        <v>45908</v>
      </c>
      <c r="B1690" t="s">
        <v>978</v>
      </c>
      <c r="C1690" t="s">
        <v>55</v>
      </c>
      <c r="D1690" t="s">
        <v>978</v>
      </c>
      <c r="E1690">
        <v>27</v>
      </c>
      <c r="F1690">
        <v>2</v>
      </c>
      <c r="H1690" t="s">
        <v>47</v>
      </c>
    </row>
    <row r="1691" spans="1:13" hidden="1" x14ac:dyDescent="0.35">
      <c r="A1691" s="6">
        <v>45908</v>
      </c>
      <c r="B1691" t="s">
        <v>2484</v>
      </c>
      <c r="C1691" t="s">
        <v>115</v>
      </c>
      <c r="D1691" t="s">
        <v>334</v>
      </c>
      <c r="E1691">
        <v>15</v>
      </c>
      <c r="F1691">
        <v>2</v>
      </c>
      <c r="I1691" t="s">
        <v>47</v>
      </c>
      <c r="M1691" t="s">
        <v>47</v>
      </c>
    </row>
    <row r="1692" spans="1:13" hidden="1" x14ac:dyDescent="0.35">
      <c r="A1692" s="6">
        <v>45908</v>
      </c>
      <c r="B1692" t="s">
        <v>2484</v>
      </c>
      <c r="C1692" t="s">
        <v>115</v>
      </c>
      <c r="D1692" t="s">
        <v>334</v>
      </c>
      <c r="E1692">
        <v>15</v>
      </c>
      <c r="F1692">
        <v>2</v>
      </c>
      <c r="I1692" t="s">
        <v>47</v>
      </c>
      <c r="M1692" t="s">
        <v>47</v>
      </c>
    </row>
    <row r="1693" spans="1:13" hidden="1" x14ac:dyDescent="0.35">
      <c r="A1693" s="6">
        <v>45908</v>
      </c>
      <c r="B1693" t="s">
        <v>709</v>
      </c>
      <c r="C1693" t="s">
        <v>1493</v>
      </c>
      <c r="D1693" t="s">
        <v>1493</v>
      </c>
      <c r="E1693">
        <v>19</v>
      </c>
      <c r="F1693">
        <v>2</v>
      </c>
      <c r="I1693" t="s">
        <v>47</v>
      </c>
    </row>
    <row r="1694" spans="1:13" hidden="1" x14ac:dyDescent="0.35">
      <c r="A1694" s="6">
        <v>45908</v>
      </c>
      <c r="B1694" t="s">
        <v>1293</v>
      </c>
      <c r="C1694" t="s">
        <v>53</v>
      </c>
      <c r="D1694">
        <v>6</v>
      </c>
      <c r="E1694">
        <v>23</v>
      </c>
      <c r="F1694">
        <v>2</v>
      </c>
      <c r="I1694" t="s">
        <v>47</v>
      </c>
      <c r="J1694" t="s">
        <v>2359</v>
      </c>
    </row>
    <row r="1695" spans="1:13" hidden="1" x14ac:dyDescent="0.35">
      <c r="A1695" s="6">
        <v>45908</v>
      </c>
      <c r="B1695" t="s">
        <v>157</v>
      </c>
      <c r="C1695" t="s">
        <v>55</v>
      </c>
      <c r="D1695" t="s">
        <v>930</v>
      </c>
      <c r="E1695">
        <v>12</v>
      </c>
      <c r="F1695">
        <v>2</v>
      </c>
      <c r="I1695" t="s">
        <v>47</v>
      </c>
      <c r="M1695" t="s">
        <v>47</v>
      </c>
    </row>
    <row r="1696" spans="1:13" hidden="1" x14ac:dyDescent="0.35">
      <c r="A1696" s="6">
        <v>45908</v>
      </c>
      <c r="B1696" t="s">
        <v>444</v>
      </c>
      <c r="C1696" t="s">
        <v>115</v>
      </c>
      <c r="D1696">
        <v>9</v>
      </c>
      <c r="E1696">
        <v>22</v>
      </c>
      <c r="F1696">
        <v>2</v>
      </c>
      <c r="I1696" t="s">
        <v>47</v>
      </c>
    </row>
    <row r="1697" spans="1:13" hidden="1" x14ac:dyDescent="0.35">
      <c r="A1697" s="6">
        <v>45908</v>
      </c>
      <c r="B1697" t="s">
        <v>2485</v>
      </c>
      <c r="C1697" t="s">
        <v>55</v>
      </c>
      <c r="D1697" t="s">
        <v>1365</v>
      </c>
      <c r="E1697">
        <v>30</v>
      </c>
      <c r="F1697">
        <v>2</v>
      </c>
      <c r="I1697" t="s">
        <v>47</v>
      </c>
    </row>
    <row r="1698" spans="1:13" hidden="1" x14ac:dyDescent="0.35">
      <c r="A1698" s="6">
        <v>45908</v>
      </c>
      <c r="B1698" t="s">
        <v>88</v>
      </c>
      <c r="C1698" t="s">
        <v>55</v>
      </c>
      <c r="D1698" t="s">
        <v>1365</v>
      </c>
      <c r="E1698">
        <v>28</v>
      </c>
      <c r="F1698">
        <v>2</v>
      </c>
      <c r="I1698" t="s">
        <v>47</v>
      </c>
      <c r="M1698" t="s">
        <v>47</v>
      </c>
    </row>
    <row r="1699" spans="1:13" hidden="1" x14ac:dyDescent="0.35">
      <c r="A1699" s="6">
        <v>45908</v>
      </c>
      <c r="B1699" t="s">
        <v>1682</v>
      </c>
      <c r="C1699" t="s">
        <v>115</v>
      </c>
      <c r="D1699">
        <v>8</v>
      </c>
      <c r="E1699">
        <v>16</v>
      </c>
      <c r="F1699">
        <v>2</v>
      </c>
      <c r="I1699" t="s">
        <v>47</v>
      </c>
    </row>
    <row r="1700" spans="1:13" hidden="1" x14ac:dyDescent="0.35">
      <c r="A1700" s="22">
        <v>45908</v>
      </c>
      <c r="B1700" s="23" t="s">
        <v>1350</v>
      </c>
      <c r="C1700" s="23" t="s">
        <v>2167</v>
      </c>
      <c r="D1700" t="s">
        <v>1254</v>
      </c>
      <c r="E1700" s="23">
        <v>27</v>
      </c>
      <c r="F1700" s="23">
        <v>1</v>
      </c>
      <c r="G1700" s="23" t="s">
        <v>2667</v>
      </c>
      <c r="H1700" s="23" t="s">
        <v>2667</v>
      </c>
      <c r="I1700" s="26" t="s">
        <v>306</v>
      </c>
      <c r="J1700" s="23" t="s">
        <v>2667</v>
      </c>
      <c r="K1700" s="23"/>
      <c r="L1700" s="23" t="s">
        <v>2667</v>
      </c>
      <c r="M1700" s="23" t="s">
        <v>306</v>
      </c>
    </row>
    <row r="1701" spans="1:13" hidden="1" x14ac:dyDescent="0.35">
      <c r="A1701" s="6">
        <v>45908</v>
      </c>
      <c r="B1701" t="s">
        <v>1089</v>
      </c>
      <c r="C1701" t="s">
        <v>392</v>
      </c>
      <c r="D1701" t="s">
        <v>392</v>
      </c>
      <c r="E1701">
        <v>7</v>
      </c>
      <c r="F1701">
        <v>4</v>
      </c>
      <c r="G1701" t="s">
        <v>2667</v>
      </c>
      <c r="H1701" t="s">
        <v>2667</v>
      </c>
      <c r="I1701" s="26" t="s">
        <v>306</v>
      </c>
      <c r="J1701" t="s">
        <v>2667</v>
      </c>
      <c r="L1701" t="s">
        <v>2667</v>
      </c>
      <c r="M1701" t="s">
        <v>2667</v>
      </c>
    </row>
    <row r="1702" spans="1:13" hidden="1" x14ac:dyDescent="0.35">
      <c r="A1702" s="6">
        <v>45908</v>
      </c>
      <c r="B1702" t="s">
        <v>2667</v>
      </c>
      <c r="C1702" t="s">
        <v>64</v>
      </c>
      <c r="D1702" t="s">
        <v>585</v>
      </c>
      <c r="E1702">
        <v>6</v>
      </c>
      <c r="F1702">
        <v>1</v>
      </c>
      <c r="G1702" t="s">
        <v>2667</v>
      </c>
      <c r="H1702" t="s">
        <v>2667</v>
      </c>
      <c r="I1702" s="26" t="s">
        <v>306</v>
      </c>
      <c r="J1702" t="s">
        <v>2667</v>
      </c>
      <c r="L1702" t="s">
        <v>2667</v>
      </c>
      <c r="M1702" t="s">
        <v>2667</v>
      </c>
    </row>
    <row r="1703" spans="1:13" hidden="1" x14ac:dyDescent="0.35">
      <c r="A1703" s="6">
        <v>45909</v>
      </c>
      <c r="B1703" t="s">
        <v>841</v>
      </c>
      <c r="C1703" t="s">
        <v>53</v>
      </c>
      <c r="D1703">
        <v>4</v>
      </c>
      <c r="E1703">
        <v>25</v>
      </c>
      <c r="F1703">
        <v>2</v>
      </c>
      <c r="G1703" t="s">
        <v>1400</v>
      </c>
      <c r="L1703" t="s">
        <v>47</v>
      </c>
      <c r="M1703" t="s">
        <v>47</v>
      </c>
    </row>
    <row r="1704" spans="1:13" hidden="1" x14ac:dyDescent="0.35">
      <c r="A1704" s="6">
        <v>45909</v>
      </c>
      <c r="B1704" t="s">
        <v>2459</v>
      </c>
      <c r="C1704" t="s">
        <v>53</v>
      </c>
      <c r="D1704">
        <v>6</v>
      </c>
      <c r="E1704">
        <v>16</v>
      </c>
      <c r="F1704">
        <v>2</v>
      </c>
      <c r="G1704" t="s">
        <v>35</v>
      </c>
    </row>
    <row r="1705" spans="1:13" hidden="1" x14ac:dyDescent="0.35">
      <c r="A1705" s="6">
        <v>45909</v>
      </c>
      <c r="B1705" t="s">
        <v>2466</v>
      </c>
      <c r="C1705" t="s">
        <v>115</v>
      </c>
      <c r="D1705">
        <v>10</v>
      </c>
      <c r="E1705">
        <v>23</v>
      </c>
      <c r="F1705">
        <v>4</v>
      </c>
      <c r="G1705" t="s">
        <v>32</v>
      </c>
    </row>
    <row r="1706" spans="1:13" hidden="1" x14ac:dyDescent="0.35">
      <c r="A1706" s="6">
        <v>45909</v>
      </c>
      <c r="B1706" t="s">
        <v>2489</v>
      </c>
      <c r="C1706" t="s">
        <v>53</v>
      </c>
      <c r="D1706">
        <v>6</v>
      </c>
      <c r="E1706">
        <v>19</v>
      </c>
      <c r="F1706">
        <v>2</v>
      </c>
      <c r="I1706" t="s">
        <v>47</v>
      </c>
    </row>
    <row r="1707" spans="1:13" hidden="1" x14ac:dyDescent="0.35">
      <c r="A1707" s="6">
        <v>45909</v>
      </c>
      <c r="B1707" t="s">
        <v>2490</v>
      </c>
      <c r="C1707" t="s">
        <v>55</v>
      </c>
      <c r="D1707" t="s">
        <v>1438</v>
      </c>
      <c r="E1707">
        <v>16</v>
      </c>
      <c r="F1707">
        <v>1</v>
      </c>
      <c r="I1707" t="s">
        <v>47</v>
      </c>
    </row>
    <row r="1708" spans="1:13" hidden="1" x14ac:dyDescent="0.35">
      <c r="A1708" s="6">
        <v>45909</v>
      </c>
      <c r="B1708" t="s">
        <v>2148</v>
      </c>
      <c r="C1708" t="s">
        <v>1236</v>
      </c>
      <c r="D1708" t="s">
        <v>1236</v>
      </c>
      <c r="E1708">
        <v>18</v>
      </c>
      <c r="F1708">
        <v>1</v>
      </c>
      <c r="I1708" t="s">
        <v>47</v>
      </c>
      <c r="M1708" t="s">
        <v>47</v>
      </c>
    </row>
    <row r="1709" spans="1:13" hidden="1" x14ac:dyDescent="0.35">
      <c r="A1709" s="6">
        <v>45909</v>
      </c>
      <c r="B1709" t="s">
        <v>2148</v>
      </c>
      <c r="C1709" t="s">
        <v>1236</v>
      </c>
      <c r="D1709" t="s">
        <v>1236</v>
      </c>
      <c r="E1709">
        <v>18</v>
      </c>
      <c r="F1709">
        <v>1</v>
      </c>
      <c r="I1709" t="s">
        <v>47</v>
      </c>
      <c r="M1709" t="s">
        <v>47</v>
      </c>
    </row>
    <row r="1710" spans="1:13" hidden="1" x14ac:dyDescent="0.35">
      <c r="A1710" s="6">
        <v>45909</v>
      </c>
      <c r="B1710" t="s">
        <v>1423</v>
      </c>
      <c r="C1710" t="s">
        <v>53</v>
      </c>
      <c r="D1710">
        <v>6</v>
      </c>
      <c r="E1710">
        <v>20</v>
      </c>
      <c r="F1710">
        <v>2</v>
      </c>
      <c r="I1710" t="s">
        <v>47</v>
      </c>
    </row>
    <row r="1711" spans="1:13" hidden="1" x14ac:dyDescent="0.35">
      <c r="A1711" s="6">
        <v>45909</v>
      </c>
      <c r="B1711" t="s">
        <v>1423</v>
      </c>
      <c r="C1711" t="s">
        <v>53</v>
      </c>
      <c r="D1711">
        <v>6</v>
      </c>
      <c r="E1711">
        <v>20</v>
      </c>
      <c r="F1711">
        <v>2</v>
      </c>
      <c r="I1711" t="s">
        <v>47</v>
      </c>
    </row>
    <row r="1712" spans="1:13" hidden="1" x14ac:dyDescent="0.35">
      <c r="A1712" s="6">
        <v>45909</v>
      </c>
      <c r="B1712" t="s">
        <v>1423</v>
      </c>
      <c r="C1712" t="s">
        <v>53</v>
      </c>
      <c r="D1712">
        <v>6</v>
      </c>
      <c r="E1712">
        <v>20</v>
      </c>
      <c r="F1712">
        <v>2</v>
      </c>
      <c r="I1712" t="s">
        <v>47</v>
      </c>
    </row>
    <row r="1713" spans="1:13" hidden="1" x14ac:dyDescent="0.35">
      <c r="A1713" s="6">
        <v>45909</v>
      </c>
      <c r="B1713" t="s">
        <v>1423</v>
      </c>
      <c r="C1713" t="s">
        <v>53</v>
      </c>
      <c r="D1713">
        <v>6</v>
      </c>
      <c r="E1713">
        <v>20</v>
      </c>
      <c r="F1713">
        <v>2</v>
      </c>
      <c r="I1713" t="s">
        <v>47</v>
      </c>
    </row>
    <row r="1714" spans="1:13" hidden="1" x14ac:dyDescent="0.35">
      <c r="A1714" s="6">
        <v>45909</v>
      </c>
      <c r="B1714" s="6" t="s">
        <v>709</v>
      </c>
      <c r="C1714" t="s">
        <v>1493</v>
      </c>
      <c r="D1714" t="s">
        <v>1493</v>
      </c>
      <c r="E1714">
        <v>16</v>
      </c>
      <c r="F1714">
        <v>2</v>
      </c>
      <c r="I1714" t="s">
        <v>47</v>
      </c>
    </row>
    <row r="1715" spans="1:13" hidden="1" x14ac:dyDescent="0.35">
      <c r="A1715" s="6">
        <v>45909</v>
      </c>
      <c r="B1715" t="s">
        <v>1654</v>
      </c>
      <c r="C1715" t="s">
        <v>53</v>
      </c>
      <c r="D1715">
        <v>6</v>
      </c>
      <c r="E1715">
        <v>10</v>
      </c>
      <c r="F1715">
        <v>2</v>
      </c>
      <c r="I1715" t="s">
        <v>47</v>
      </c>
    </row>
    <row r="1716" spans="1:13" hidden="1" x14ac:dyDescent="0.35">
      <c r="A1716" s="6">
        <v>45909</v>
      </c>
      <c r="B1716" t="s">
        <v>1739</v>
      </c>
      <c r="C1716" t="s">
        <v>74</v>
      </c>
      <c r="D1716" t="s">
        <v>129</v>
      </c>
      <c r="E1716">
        <v>28</v>
      </c>
      <c r="F1716">
        <v>3</v>
      </c>
      <c r="I1716" t="s">
        <v>47</v>
      </c>
    </row>
    <row r="1717" spans="1:13" hidden="1" x14ac:dyDescent="0.35">
      <c r="A1717" s="6">
        <v>45909</v>
      </c>
      <c r="B1717" t="s">
        <v>232</v>
      </c>
      <c r="C1717" t="s">
        <v>55</v>
      </c>
      <c r="D1717" t="s">
        <v>1365</v>
      </c>
      <c r="E1717">
        <v>23</v>
      </c>
      <c r="F1717">
        <v>2</v>
      </c>
      <c r="I1717" t="s">
        <v>47</v>
      </c>
    </row>
    <row r="1718" spans="1:13" hidden="1" x14ac:dyDescent="0.35">
      <c r="A1718" s="6">
        <v>45909</v>
      </c>
      <c r="B1718" t="s">
        <v>212</v>
      </c>
      <c r="C1718" t="s">
        <v>55</v>
      </c>
      <c r="D1718" t="s">
        <v>2335</v>
      </c>
      <c r="E1718">
        <v>24</v>
      </c>
      <c r="F1718">
        <v>1</v>
      </c>
      <c r="I1718" t="s">
        <v>47</v>
      </c>
      <c r="M1718" t="s">
        <v>47</v>
      </c>
    </row>
    <row r="1719" spans="1:13" hidden="1" x14ac:dyDescent="0.35">
      <c r="A1719" s="6">
        <v>45909</v>
      </c>
      <c r="B1719" t="s">
        <v>1355</v>
      </c>
      <c r="C1719" t="s">
        <v>55</v>
      </c>
      <c r="D1719" t="s">
        <v>1412</v>
      </c>
      <c r="E1719">
        <v>10</v>
      </c>
      <c r="F1719">
        <v>1</v>
      </c>
      <c r="I1719" t="s">
        <v>47</v>
      </c>
    </row>
    <row r="1720" spans="1:13" hidden="1" x14ac:dyDescent="0.35">
      <c r="A1720" s="6">
        <v>45909</v>
      </c>
      <c r="B1720" t="s">
        <v>1639</v>
      </c>
      <c r="C1720" t="s">
        <v>59</v>
      </c>
      <c r="D1720">
        <v>3</v>
      </c>
      <c r="E1720">
        <v>8</v>
      </c>
      <c r="F1720">
        <v>2</v>
      </c>
      <c r="I1720" t="s">
        <v>47</v>
      </c>
      <c r="M1720" t="s">
        <v>47</v>
      </c>
    </row>
    <row r="1721" spans="1:13" hidden="1" x14ac:dyDescent="0.35">
      <c r="A1721" s="6">
        <v>45910</v>
      </c>
      <c r="B1721" t="s">
        <v>2291</v>
      </c>
      <c r="C1721" t="s">
        <v>64</v>
      </c>
      <c r="D1721" t="s">
        <v>585</v>
      </c>
      <c r="E1721">
        <v>4</v>
      </c>
      <c r="F1721">
        <v>1</v>
      </c>
      <c r="I1721" t="s">
        <v>47</v>
      </c>
      <c r="M1721" t="s">
        <v>47</v>
      </c>
    </row>
    <row r="1722" spans="1:13" hidden="1" x14ac:dyDescent="0.35">
      <c r="A1722" s="6">
        <v>45910</v>
      </c>
      <c r="B1722" t="s">
        <v>2376</v>
      </c>
      <c r="C1722" t="s">
        <v>115</v>
      </c>
      <c r="D1722">
        <v>8</v>
      </c>
      <c r="E1722">
        <v>22</v>
      </c>
      <c r="F1722">
        <v>2</v>
      </c>
      <c r="G1722" t="s">
        <v>2372</v>
      </c>
    </row>
    <row r="1723" spans="1:13" hidden="1" x14ac:dyDescent="0.35">
      <c r="A1723" s="6">
        <v>45910</v>
      </c>
      <c r="B1723" t="s">
        <v>2435</v>
      </c>
      <c r="C1723" t="s">
        <v>115</v>
      </c>
      <c r="D1723">
        <v>8</v>
      </c>
      <c r="E1723">
        <v>24</v>
      </c>
      <c r="F1723">
        <v>2</v>
      </c>
      <c r="G1723" t="s">
        <v>32</v>
      </c>
    </row>
    <row r="1724" spans="1:13" hidden="1" x14ac:dyDescent="0.35">
      <c r="A1724" s="6">
        <v>45910</v>
      </c>
      <c r="B1724" t="s">
        <v>1648</v>
      </c>
      <c r="C1724" t="s">
        <v>53</v>
      </c>
      <c r="D1724">
        <v>6</v>
      </c>
      <c r="E1724">
        <v>22</v>
      </c>
      <c r="F1724">
        <v>2</v>
      </c>
      <c r="G1724" t="s">
        <v>36</v>
      </c>
    </row>
    <row r="1725" spans="1:13" hidden="1" x14ac:dyDescent="0.35">
      <c r="A1725" s="6">
        <v>45910</v>
      </c>
      <c r="B1725" t="s">
        <v>2469</v>
      </c>
      <c r="C1725" t="s">
        <v>53</v>
      </c>
      <c r="D1725">
        <v>5</v>
      </c>
      <c r="E1725">
        <v>22</v>
      </c>
      <c r="F1725">
        <v>1</v>
      </c>
      <c r="G1725" t="s">
        <v>1850</v>
      </c>
    </row>
    <row r="1726" spans="1:13" hidden="1" x14ac:dyDescent="0.35">
      <c r="A1726" s="6">
        <v>45910</v>
      </c>
      <c r="B1726" t="s">
        <v>2469</v>
      </c>
      <c r="C1726" t="s">
        <v>53</v>
      </c>
      <c r="D1726">
        <v>4</v>
      </c>
      <c r="E1726">
        <v>22</v>
      </c>
      <c r="F1726">
        <v>1</v>
      </c>
      <c r="G1726" t="s">
        <v>1850</v>
      </c>
    </row>
    <row r="1727" spans="1:13" hidden="1" x14ac:dyDescent="0.35">
      <c r="A1727" s="6">
        <v>45910</v>
      </c>
      <c r="B1727" t="s">
        <v>2469</v>
      </c>
      <c r="C1727" t="s">
        <v>53</v>
      </c>
      <c r="D1727">
        <v>6</v>
      </c>
      <c r="E1727">
        <v>22</v>
      </c>
      <c r="F1727">
        <v>1</v>
      </c>
      <c r="G1727" t="s">
        <v>1850</v>
      </c>
    </row>
    <row r="1728" spans="1:13" hidden="1" x14ac:dyDescent="0.35">
      <c r="A1728" s="6">
        <v>45910</v>
      </c>
      <c r="B1728" t="s">
        <v>2020</v>
      </c>
      <c r="C1728" t="s">
        <v>115</v>
      </c>
      <c r="D1728">
        <v>8</v>
      </c>
      <c r="E1728">
        <v>19</v>
      </c>
      <c r="F1728">
        <v>2</v>
      </c>
      <c r="I1728" t="s">
        <v>47</v>
      </c>
      <c r="J1728" t="s">
        <v>2359</v>
      </c>
    </row>
    <row r="1729" spans="1:13" hidden="1" x14ac:dyDescent="0.35">
      <c r="A1729" s="6">
        <v>45910</v>
      </c>
      <c r="B1729" t="s">
        <v>709</v>
      </c>
      <c r="C1729" t="s">
        <v>2141</v>
      </c>
      <c r="D1729" t="s">
        <v>2141</v>
      </c>
      <c r="E1729">
        <v>22</v>
      </c>
      <c r="F1729">
        <v>2</v>
      </c>
      <c r="I1729" t="s">
        <v>47</v>
      </c>
    </row>
    <row r="1730" spans="1:13" hidden="1" x14ac:dyDescent="0.35">
      <c r="A1730" s="6">
        <v>45910</v>
      </c>
      <c r="B1730" t="s">
        <v>1699</v>
      </c>
      <c r="C1730" t="s">
        <v>53</v>
      </c>
      <c r="D1730">
        <v>5</v>
      </c>
      <c r="E1730">
        <v>22</v>
      </c>
      <c r="F1730">
        <v>2</v>
      </c>
      <c r="I1730" t="s">
        <v>47</v>
      </c>
      <c r="M1730" t="s">
        <v>47</v>
      </c>
    </row>
    <row r="1731" spans="1:13" hidden="1" x14ac:dyDescent="0.35">
      <c r="A1731" s="6">
        <v>45910</v>
      </c>
      <c r="B1731" t="s">
        <v>1699</v>
      </c>
      <c r="C1731" t="s">
        <v>53</v>
      </c>
      <c r="D1731">
        <v>5</v>
      </c>
      <c r="E1731">
        <v>22</v>
      </c>
      <c r="F1731">
        <v>2</v>
      </c>
      <c r="I1731" t="s">
        <v>47</v>
      </c>
      <c r="M1731" t="s">
        <v>47</v>
      </c>
    </row>
    <row r="1732" spans="1:13" hidden="1" x14ac:dyDescent="0.35">
      <c r="A1732" s="6">
        <v>45910</v>
      </c>
      <c r="B1732" t="s">
        <v>2470</v>
      </c>
      <c r="C1732" t="s">
        <v>115</v>
      </c>
      <c r="D1732">
        <v>6</v>
      </c>
      <c r="E1732">
        <v>22</v>
      </c>
      <c r="F1732">
        <v>1</v>
      </c>
      <c r="I1732" t="s">
        <v>47</v>
      </c>
      <c r="J1732" t="s">
        <v>2359</v>
      </c>
      <c r="M1732" t="s">
        <v>47</v>
      </c>
    </row>
    <row r="1733" spans="1:13" hidden="1" x14ac:dyDescent="0.35">
      <c r="A1733" s="6">
        <v>45910</v>
      </c>
      <c r="B1733" t="s">
        <v>2495</v>
      </c>
      <c r="C1733" t="s">
        <v>115</v>
      </c>
      <c r="D1733">
        <v>8</v>
      </c>
      <c r="E1733">
        <v>22</v>
      </c>
      <c r="F1733">
        <v>2</v>
      </c>
      <c r="I1733" t="s">
        <v>47</v>
      </c>
      <c r="J1733" t="s">
        <v>624</v>
      </c>
    </row>
    <row r="1734" spans="1:13" hidden="1" x14ac:dyDescent="0.35">
      <c r="A1734" s="6">
        <v>45910</v>
      </c>
      <c r="B1734" t="s">
        <v>2389</v>
      </c>
      <c r="C1734" t="s">
        <v>115</v>
      </c>
      <c r="D1734">
        <v>8</v>
      </c>
      <c r="E1734">
        <v>19</v>
      </c>
      <c r="F1734">
        <v>2</v>
      </c>
      <c r="I1734" t="s">
        <v>47</v>
      </c>
      <c r="J1734" t="s">
        <v>624</v>
      </c>
    </row>
    <row r="1735" spans="1:13" hidden="1" x14ac:dyDescent="0.35">
      <c r="A1735" s="6">
        <v>45910</v>
      </c>
      <c r="B1735" t="s">
        <v>2301</v>
      </c>
      <c r="C1735" t="s">
        <v>115</v>
      </c>
      <c r="D1735">
        <v>8</v>
      </c>
      <c r="E1735">
        <v>20</v>
      </c>
      <c r="F1735">
        <v>2</v>
      </c>
      <c r="I1735" t="s">
        <v>47</v>
      </c>
    </row>
    <row r="1736" spans="1:13" hidden="1" x14ac:dyDescent="0.35">
      <c r="A1736" s="6">
        <v>45910</v>
      </c>
      <c r="B1736" t="s">
        <v>2301</v>
      </c>
      <c r="C1736" t="s">
        <v>115</v>
      </c>
      <c r="D1736">
        <v>8</v>
      </c>
      <c r="E1736">
        <v>20</v>
      </c>
      <c r="F1736">
        <v>2</v>
      </c>
      <c r="I1736" t="s">
        <v>47</v>
      </c>
    </row>
    <row r="1737" spans="1:13" hidden="1" x14ac:dyDescent="0.35">
      <c r="A1737" s="6">
        <v>45910</v>
      </c>
      <c r="B1737" t="s">
        <v>709</v>
      </c>
      <c r="C1737" t="s">
        <v>2141</v>
      </c>
      <c r="D1737" t="s">
        <v>2141</v>
      </c>
      <c r="E1737">
        <v>22</v>
      </c>
      <c r="F1737">
        <v>2</v>
      </c>
      <c r="I1737" t="s">
        <v>47</v>
      </c>
    </row>
    <row r="1738" spans="1:13" hidden="1" x14ac:dyDescent="0.35">
      <c r="A1738" s="6">
        <v>45910</v>
      </c>
      <c r="B1738" t="s">
        <v>2148</v>
      </c>
      <c r="C1738" t="s">
        <v>55</v>
      </c>
      <c r="D1738" t="s">
        <v>1261</v>
      </c>
      <c r="E1738">
        <v>0</v>
      </c>
      <c r="F1738">
        <v>4</v>
      </c>
      <c r="I1738" t="s">
        <v>47</v>
      </c>
      <c r="M1738" t="s">
        <v>47</v>
      </c>
    </row>
    <row r="1739" spans="1:13" hidden="1" x14ac:dyDescent="0.35">
      <c r="A1739" s="6">
        <v>45910</v>
      </c>
      <c r="B1739" t="s">
        <v>2496</v>
      </c>
      <c r="C1739" t="s">
        <v>115</v>
      </c>
      <c r="D1739">
        <v>8</v>
      </c>
      <c r="E1739">
        <v>26</v>
      </c>
      <c r="F1739">
        <v>2</v>
      </c>
      <c r="I1739" t="s">
        <v>47</v>
      </c>
    </row>
    <row r="1740" spans="1:13" hidden="1" x14ac:dyDescent="0.35">
      <c r="A1740" s="6">
        <v>45910</v>
      </c>
      <c r="B1740" t="s">
        <v>803</v>
      </c>
      <c r="C1740" t="s">
        <v>115</v>
      </c>
      <c r="D1740">
        <v>8</v>
      </c>
      <c r="E1740">
        <v>24</v>
      </c>
      <c r="F1740">
        <v>2</v>
      </c>
      <c r="I1740" t="s">
        <v>47</v>
      </c>
    </row>
    <row r="1741" spans="1:13" hidden="1" x14ac:dyDescent="0.35">
      <c r="A1741" s="6">
        <v>45911</v>
      </c>
      <c r="B1741" t="s">
        <v>2464</v>
      </c>
      <c r="C1741" t="s">
        <v>115</v>
      </c>
      <c r="D1741">
        <v>8</v>
      </c>
      <c r="E1741">
        <v>26</v>
      </c>
      <c r="F1741">
        <v>2</v>
      </c>
      <c r="G1741" t="s">
        <v>32</v>
      </c>
    </row>
    <row r="1742" spans="1:13" hidden="1" x14ac:dyDescent="0.35">
      <c r="A1742" s="6">
        <v>45911</v>
      </c>
      <c r="B1742" t="s">
        <v>2464</v>
      </c>
      <c r="C1742" t="s">
        <v>115</v>
      </c>
      <c r="D1742">
        <v>8</v>
      </c>
      <c r="E1742">
        <v>26</v>
      </c>
      <c r="F1742">
        <v>2</v>
      </c>
      <c r="G1742" t="s">
        <v>32</v>
      </c>
    </row>
    <row r="1743" spans="1:13" hidden="1" x14ac:dyDescent="0.35">
      <c r="A1743" s="6">
        <v>45911</v>
      </c>
      <c r="B1743" t="s">
        <v>103</v>
      </c>
      <c r="C1743" t="s">
        <v>53</v>
      </c>
      <c r="D1743">
        <v>4</v>
      </c>
      <c r="E1743">
        <v>24</v>
      </c>
      <c r="F1743">
        <v>2</v>
      </c>
      <c r="G1743" t="s">
        <v>35</v>
      </c>
      <c r="L1743" t="s">
        <v>47</v>
      </c>
      <c r="M1743" t="s">
        <v>47</v>
      </c>
    </row>
    <row r="1744" spans="1:13" hidden="1" x14ac:dyDescent="0.35">
      <c r="A1744" s="6">
        <v>45911</v>
      </c>
      <c r="B1744" t="s">
        <v>61</v>
      </c>
      <c r="C1744" t="s">
        <v>55</v>
      </c>
      <c r="D1744" t="s">
        <v>2502</v>
      </c>
      <c r="E1744">
        <v>23</v>
      </c>
      <c r="F1744">
        <v>2</v>
      </c>
      <c r="I1744" t="s">
        <v>47</v>
      </c>
      <c r="M1744" t="s">
        <v>47</v>
      </c>
    </row>
    <row r="1745" spans="1:13" hidden="1" x14ac:dyDescent="0.35">
      <c r="A1745" s="6">
        <v>45911</v>
      </c>
      <c r="B1745" t="s">
        <v>93</v>
      </c>
      <c r="C1745" t="s">
        <v>115</v>
      </c>
      <c r="D1745">
        <v>7</v>
      </c>
      <c r="E1745">
        <v>4</v>
      </c>
      <c r="F1745">
        <v>2</v>
      </c>
      <c r="I1745" t="s">
        <v>47</v>
      </c>
      <c r="J1745" t="s">
        <v>2359</v>
      </c>
      <c r="M1745" t="s">
        <v>47</v>
      </c>
    </row>
    <row r="1746" spans="1:13" hidden="1" x14ac:dyDescent="0.35">
      <c r="A1746" s="6">
        <v>45911</v>
      </c>
      <c r="B1746" t="s">
        <v>2503</v>
      </c>
      <c r="C1746" t="s">
        <v>2141</v>
      </c>
      <c r="D1746" t="s">
        <v>2141</v>
      </c>
      <c r="E1746">
        <v>22</v>
      </c>
      <c r="F1746">
        <v>2</v>
      </c>
      <c r="I1746" t="s">
        <v>47</v>
      </c>
    </row>
    <row r="1747" spans="1:13" hidden="1" x14ac:dyDescent="0.35">
      <c r="A1747" s="6">
        <v>45911</v>
      </c>
      <c r="B1747" t="s">
        <v>2504</v>
      </c>
      <c r="C1747" t="s">
        <v>55</v>
      </c>
      <c r="D1747" t="s">
        <v>1254</v>
      </c>
      <c r="E1747">
        <v>26</v>
      </c>
      <c r="F1747">
        <v>1</v>
      </c>
      <c r="I1747" t="s">
        <v>47</v>
      </c>
    </row>
    <row r="1748" spans="1:13" hidden="1" x14ac:dyDescent="0.35">
      <c r="A1748" s="6">
        <v>45911</v>
      </c>
      <c r="B1748" t="s">
        <v>1350</v>
      </c>
      <c r="C1748" t="s">
        <v>55</v>
      </c>
      <c r="D1748" t="s">
        <v>930</v>
      </c>
      <c r="E1748">
        <v>25</v>
      </c>
      <c r="F1748">
        <v>1</v>
      </c>
      <c r="I1748" t="s">
        <v>47</v>
      </c>
      <c r="M1748" t="s">
        <v>47</v>
      </c>
    </row>
    <row r="1749" spans="1:13" hidden="1" x14ac:dyDescent="0.35">
      <c r="A1749" s="27">
        <v>45911</v>
      </c>
      <c r="B1749" s="26" t="s">
        <v>3251</v>
      </c>
      <c r="C1749" s="26" t="s">
        <v>2673</v>
      </c>
      <c r="D1749" s="28" t="s">
        <v>2702</v>
      </c>
      <c r="E1749" s="26">
        <v>22</v>
      </c>
      <c r="F1749" s="26">
        <v>2</v>
      </c>
      <c r="G1749" s="26" t="s">
        <v>2667</v>
      </c>
      <c r="H1749" s="26" t="s">
        <v>2667</v>
      </c>
      <c r="I1749" s="26" t="s">
        <v>306</v>
      </c>
      <c r="J1749" s="26" t="s">
        <v>2667</v>
      </c>
      <c r="K1749" s="26"/>
      <c r="L1749" s="26" t="s">
        <v>2667</v>
      </c>
      <c r="M1749" s="26" t="s">
        <v>2667</v>
      </c>
    </row>
    <row r="1750" spans="1:13" hidden="1" x14ac:dyDescent="0.35">
      <c r="A1750" s="27">
        <v>45911</v>
      </c>
      <c r="B1750" s="26" t="s">
        <v>3251</v>
      </c>
      <c r="C1750" s="26" t="s">
        <v>2673</v>
      </c>
      <c r="D1750" s="28" t="s">
        <v>2702</v>
      </c>
      <c r="E1750" s="26">
        <v>22</v>
      </c>
      <c r="F1750" s="26">
        <v>2</v>
      </c>
      <c r="G1750" s="26" t="s">
        <v>2667</v>
      </c>
      <c r="H1750" s="26" t="s">
        <v>2667</v>
      </c>
      <c r="I1750" s="26" t="s">
        <v>306</v>
      </c>
      <c r="J1750" s="26"/>
      <c r="K1750" s="26"/>
      <c r="L1750" s="26"/>
      <c r="M1750" s="26"/>
    </row>
    <row r="1751" spans="1:13" hidden="1" x14ac:dyDescent="0.35">
      <c r="A1751" s="6">
        <v>45912</v>
      </c>
      <c r="B1751" t="s">
        <v>585</v>
      </c>
      <c r="C1751" t="s">
        <v>64</v>
      </c>
      <c r="D1751" t="s">
        <v>585</v>
      </c>
      <c r="E1751">
        <v>6</v>
      </c>
      <c r="F1751">
        <v>2</v>
      </c>
      <c r="G1751" t="s">
        <v>2667</v>
      </c>
      <c r="H1751" t="s">
        <v>2667</v>
      </c>
      <c r="I1751" s="26" t="s">
        <v>306</v>
      </c>
      <c r="J1751" t="s">
        <v>2667</v>
      </c>
      <c r="L1751" t="s">
        <v>2667</v>
      </c>
      <c r="M1751" t="s">
        <v>306</v>
      </c>
    </row>
    <row r="1752" spans="1:13" hidden="1" x14ac:dyDescent="0.35">
      <c r="A1752" s="6">
        <v>45912</v>
      </c>
      <c r="B1752" t="s">
        <v>592</v>
      </c>
      <c r="C1752" t="s">
        <v>53</v>
      </c>
      <c r="D1752">
        <v>4</v>
      </c>
      <c r="E1752">
        <v>25</v>
      </c>
      <c r="F1752">
        <v>2</v>
      </c>
      <c r="G1752" t="s">
        <v>36</v>
      </c>
      <c r="L1752" t="s">
        <v>47</v>
      </c>
      <c r="M1752" t="s">
        <v>47</v>
      </c>
    </row>
    <row r="1753" spans="1:13" hidden="1" x14ac:dyDescent="0.35">
      <c r="A1753" s="6">
        <v>45912</v>
      </c>
      <c r="B1753" t="s">
        <v>2040</v>
      </c>
      <c r="C1753" t="s">
        <v>55</v>
      </c>
      <c r="D1753" t="s">
        <v>1365</v>
      </c>
      <c r="E1753">
        <v>4</v>
      </c>
      <c r="F1753">
        <v>1</v>
      </c>
      <c r="I1753" t="s">
        <v>47</v>
      </c>
      <c r="M1753" t="s">
        <v>47</v>
      </c>
    </row>
    <row r="1754" spans="1:13" hidden="1" x14ac:dyDescent="0.35">
      <c r="A1754" s="6">
        <v>45912</v>
      </c>
      <c r="B1754" t="s">
        <v>2493</v>
      </c>
      <c r="C1754" t="s">
        <v>115</v>
      </c>
      <c r="D1754">
        <v>7</v>
      </c>
      <c r="E1754">
        <v>19</v>
      </c>
      <c r="F1754">
        <v>2</v>
      </c>
      <c r="I1754" t="s">
        <v>47</v>
      </c>
      <c r="J1754" t="s">
        <v>624</v>
      </c>
    </row>
    <row r="1755" spans="1:13" hidden="1" x14ac:dyDescent="0.35">
      <c r="A1755" s="6">
        <v>45912</v>
      </c>
      <c r="B1755" t="s">
        <v>1345</v>
      </c>
      <c r="C1755" t="s">
        <v>1278</v>
      </c>
      <c r="D1755" t="s">
        <v>1278</v>
      </c>
      <c r="E1755">
        <v>20</v>
      </c>
      <c r="F1755">
        <v>1</v>
      </c>
      <c r="I1755" t="s">
        <v>47</v>
      </c>
      <c r="M1755" t="s">
        <v>47</v>
      </c>
    </row>
    <row r="1756" spans="1:13" hidden="1" x14ac:dyDescent="0.35">
      <c r="A1756" s="6">
        <v>45912</v>
      </c>
      <c r="B1756" t="s">
        <v>709</v>
      </c>
      <c r="C1756" t="s">
        <v>2141</v>
      </c>
      <c r="D1756" t="s">
        <v>2141</v>
      </c>
      <c r="E1756">
        <v>20</v>
      </c>
      <c r="F1756">
        <v>2</v>
      </c>
      <c r="I1756" t="s">
        <v>47</v>
      </c>
    </row>
    <row r="1757" spans="1:13" hidden="1" x14ac:dyDescent="0.35">
      <c r="A1757" s="6">
        <v>45912</v>
      </c>
      <c r="B1757" t="s">
        <v>709</v>
      </c>
      <c r="C1757" t="s">
        <v>2141</v>
      </c>
      <c r="D1757" t="s">
        <v>2141</v>
      </c>
      <c r="E1757">
        <v>19</v>
      </c>
      <c r="F1757">
        <v>2</v>
      </c>
      <c r="I1757" t="s">
        <v>47</v>
      </c>
    </row>
    <row r="1758" spans="1:13" hidden="1" x14ac:dyDescent="0.35">
      <c r="A1758" s="6">
        <v>45912</v>
      </c>
      <c r="B1758" t="s">
        <v>709</v>
      </c>
      <c r="C1758" t="s">
        <v>2141</v>
      </c>
      <c r="D1758" t="s">
        <v>2141</v>
      </c>
      <c r="E1758">
        <v>14</v>
      </c>
      <c r="F1758">
        <v>2</v>
      </c>
      <c r="I1758" t="s">
        <v>47</v>
      </c>
    </row>
    <row r="1759" spans="1:13" hidden="1" x14ac:dyDescent="0.35">
      <c r="A1759" s="22">
        <v>45912</v>
      </c>
      <c r="B1759" s="23" t="s">
        <v>3166</v>
      </c>
      <c r="C1759" s="23" t="s">
        <v>2670</v>
      </c>
      <c r="D1759" s="24">
        <v>7</v>
      </c>
      <c r="E1759" s="23">
        <v>23</v>
      </c>
      <c r="F1759" s="23">
        <v>1</v>
      </c>
      <c r="G1759" s="23" t="s">
        <v>2667</v>
      </c>
      <c r="H1759" s="23" t="s">
        <v>2667</v>
      </c>
      <c r="I1759" s="26" t="s">
        <v>306</v>
      </c>
      <c r="J1759" s="23" t="s">
        <v>2667</v>
      </c>
      <c r="K1759" s="23"/>
      <c r="L1759" s="23" t="s">
        <v>2667</v>
      </c>
      <c r="M1759" s="23" t="s">
        <v>306</v>
      </c>
    </row>
    <row r="1760" spans="1:13" hidden="1" x14ac:dyDescent="0.35">
      <c r="A1760" s="22">
        <v>45912</v>
      </c>
      <c r="B1760" s="23" t="s">
        <v>2797</v>
      </c>
      <c r="C1760" s="23" t="s">
        <v>2670</v>
      </c>
      <c r="D1760" s="24" t="s">
        <v>2788</v>
      </c>
      <c r="E1760" s="23">
        <f>64/3</f>
        <v>21.333333333333332</v>
      </c>
      <c r="F1760" s="23">
        <v>1</v>
      </c>
      <c r="G1760" s="23" t="s">
        <v>2667</v>
      </c>
      <c r="H1760" s="23" t="s">
        <v>2667</v>
      </c>
      <c r="I1760" s="26" t="s">
        <v>306</v>
      </c>
      <c r="J1760" s="23" t="s">
        <v>2667</v>
      </c>
      <c r="K1760" s="23"/>
      <c r="L1760" s="23" t="s">
        <v>2667</v>
      </c>
      <c r="M1760" s="23" t="s">
        <v>306</v>
      </c>
    </row>
    <row r="1761" spans="1:13" hidden="1" x14ac:dyDescent="0.35">
      <c r="A1761" s="22">
        <v>45912</v>
      </c>
      <c r="B1761" s="23" t="s">
        <v>2797</v>
      </c>
      <c r="C1761" s="23" t="s">
        <v>2670</v>
      </c>
      <c r="D1761" s="24" t="s">
        <v>2788</v>
      </c>
      <c r="E1761" s="23">
        <f>64/3</f>
        <v>21.333333333333332</v>
      </c>
      <c r="F1761" s="23">
        <v>1</v>
      </c>
      <c r="G1761" s="23" t="s">
        <v>2667</v>
      </c>
      <c r="H1761" s="23" t="s">
        <v>2667</v>
      </c>
      <c r="I1761" s="26" t="s">
        <v>306</v>
      </c>
      <c r="J1761" s="23" t="s">
        <v>2667</v>
      </c>
      <c r="K1761" s="23"/>
      <c r="L1761" s="23" t="s">
        <v>2667</v>
      </c>
      <c r="M1761" s="23" t="s">
        <v>306</v>
      </c>
    </row>
    <row r="1762" spans="1:13" hidden="1" x14ac:dyDescent="0.35">
      <c r="A1762" s="22">
        <v>45912</v>
      </c>
      <c r="B1762" s="23" t="s">
        <v>2797</v>
      </c>
      <c r="C1762" s="23" t="s">
        <v>2670</v>
      </c>
      <c r="D1762" s="24" t="s">
        <v>2788</v>
      </c>
      <c r="E1762" s="23">
        <f>64/3</f>
        <v>21.333333333333332</v>
      </c>
      <c r="F1762" s="23">
        <v>0</v>
      </c>
      <c r="G1762" s="23" t="s">
        <v>2667</v>
      </c>
      <c r="H1762" s="23" t="s">
        <v>2667</v>
      </c>
      <c r="I1762" s="26" t="s">
        <v>306</v>
      </c>
      <c r="J1762" s="23" t="s">
        <v>2667</v>
      </c>
      <c r="K1762" s="23"/>
      <c r="L1762" s="23" t="s">
        <v>2667</v>
      </c>
      <c r="M1762" s="23" t="s">
        <v>306</v>
      </c>
    </row>
    <row r="1763" spans="1:13" hidden="1" x14ac:dyDescent="0.35">
      <c r="A1763" s="22">
        <v>45912</v>
      </c>
      <c r="B1763" s="23" t="s">
        <v>2737</v>
      </c>
      <c r="C1763" s="23" t="s">
        <v>2668</v>
      </c>
      <c r="D1763" s="24">
        <v>6</v>
      </c>
      <c r="E1763" s="23">
        <v>19</v>
      </c>
      <c r="F1763" s="23">
        <v>2</v>
      </c>
      <c r="G1763" s="23" t="s">
        <v>2667</v>
      </c>
      <c r="H1763" s="23" t="s">
        <v>2667</v>
      </c>
      <c r="I1763" s="26" t="s">
        <v>306</v>
      </c>
      <c r="J1763" s="23" t="s">
        <v>2667</v>
      </c>
      <c r="K1763" s="23"/>
      <c r="L1763" s="23" t="s">
        <v>2667</v>
      </c>
      <c r="M1763" s="23" t="s">
        <v>306</v>
      </c>
    </row>
    <row r="1764" spans="1:13" hidden="1" x14ac:dyDescent="0.35">
      <c r="A1764" s="22">
        <v>45912</v>
      </c>
      <c r="B1764" s="23" t="s">
        <v>3132</v>
      </c>
      <c r="C1764" s="23" t="s">
        <v>2668</v>
      </c>
      <c r="D1764" s="24" t="s">
        <v>3133</v>
      </c>
      <c r="E1764" s="23">
        <v>19</v>
      </c>
      <c r="F1764" s="23">
        <v>2</v>
      </c>
      <c r="G1764" s="23" t="s">
        <v>2667</v>
      </c>
      <c r="H1764" s="23" t="s">
        <v>2667</v>
      </c>
      <c r="I1764" s="26" t="s">
        <v>306</v>
      </c>
      <c r="J1764" s="23"/>
      <c r="K1764" s="23"/>
      <c r="L1764" s="23" t="s">
        <v>2667</v>
      </c>
      <c r="M1764" s="23" t="s">
        <v>2667</v>
      </c>
    </row>
    <row r="1765" spans="1:13" hidden="1" x14ac:dyDescent="0.35">
      <c r="A1765" s="22">
        <v>45912</v>
      </c>
      <c r="B1765" s="23" t="s">
        <v>2880</v>
      </c>
      <c r="C1765" s="23" t="s">
        <v>2670</v>
      </c>
      <c r="D1765" s="24">
        <v>7</v>
      </c>
      <c r="E1765" s="23">
        <v>18</v>
      </c>
      <c r="F1765" s="23">
        <v>2</v>
      </c>
      <c r="G1765" s="23" t="s">
        <v>2667</v>
      </c>
      <c r="H1765" s="23" t="s">
        <v>2667</v>
      </c>
      <c r="I1765" s="26" t="s">
        <v>306</v>
      </c>
      <c r="J1765" s="23" t="s">
        <v>2667</v>
      </c>
      <c r="K1765" s="23"/>
      <c r="L1765" s="23" t="s">
        <v>2667</v>
      </c>
      <c r="M1765" s="23" t="s">
        <v>306</v>
      </c>
    </row>
    <row r="1766" spans="1:13" hidden="1" x14ac:dyDescent="0.35">
      <c r="A1766" s="27">
        <v>45912</v>
      </c>
      <c r="B1766" s="26" t="s">
        <v>3440</v>
      </c>
      <c r="C1766" s="26" t="s">
        <v>2670</v>
      </c>
      <c r="D1766" s="28" t="s">
        <v>2799</v>
      </c>
      <c r="E1766" s="26">
        <f>32/2</f>
        <v>16</v>
      </c>
      <c r="F1766" s="26">
        <v>2.5</v>
      </c>
      <c r="G1766" s="26" t="s">
        <v>2667</v>
      </c>
      <c r="H1766" s="26" t="s">
        <v>2667</v>
      </c>
      <c r="I1766" s="26" t="s">
        <v>306</v>
      </c>
      <c r="J1766" s="26"/>
      <c r="K1766" s="26"/>
      <c r="L1766" s="26" t="s">
        <v>2667</v>
      </c>
      <c r="M1766" s="26"/>
    </row>
    <row r="1767" spans="1:13" hidden="1" x14ac:dyDescent="0.35">
      <c r="A1767" s="27">
        <v>45912</v>
      </c>
      <c r="B1767" s="26" t="s">
        <v>3440</v>
      </c>
      <c r="C1767" s="26" t="s">
        <v>2670</v>
      </c>
      <c r="D1767" s="28" t="s">
        <v>2799</v>
      </c>
      <c r="E1767" s="26">
        <f>32/2</f>
        <v>16</v>
      </c>
      <c r="F1767" s="26">
        <v>2.5</v>
      </c>
      <c r="G1767" s="26" t="s">
        <v>2667</v>
      </c>
      <c r="H1767" s="26" t="s">
        <v>2667</v>
      </c>
      <c r="I1767" s="26" t="s">
        <v>306</v>
      </c>
      <c r="J1767" s="26"/>
      <c r="K1767" s="26"/>
      <c r="L1767" s="26" t="s">
        <v>2667</v>
      </c>
      <c r="M1767" s="26"/>
    </row>
    <row r="1768" spans="1:13" hidden="1" x14ac:dyDescent="0.35">
      <c r="A1768" s="6">
        <v>45912</v>
      </c>
      <c r="B1768" t="s">
        <v>2667</v>
      </c>
      <c r="C1768" t="s">
        <v>64</v>
      </c>
      <c r="D1768" t="s">
        <v>585</v>
      </c>
      <c r="E1768">
        <v>9</v>
      </c>
      <c r="F1768">
        <v>3</v>
      </c>
      <c r="G1768" t="s">
        <v>2667</v>
      </c>
      <c r="H1768" t="s">
        <v>2667</v>
      </c>
      <c r="I1768" s="26" t="s">
        <v>306</v>
      </c>
      <c r="L1768" t="s">
        <v>2667</v>
      </c>
      <c r="M1768" t="s">
        <v>306</v>
      </c>
    </row>
    <row r="1769" spans="1:13" hidden="1" x14ac:dyDescent="0.35">
      <c r="A1769" s="22">
        <v>45912</v>
      </c>
      <c r="B1769" s="23" t="s">
        <v>388</v>
      </c>
      <c r="C1769" s="23" t="s">
        <v>2670</v>
      </c>
      <c r="D1769" s="24">
        <v>8</v>
      </c>
      <c r="E1769" s="23">
        <v>8</v>
      </c>
      <c r="F1769" s="23">
        <v>2</v>
      </c>
      <c r="G1769" s="23" t="s">
        <v>2667</v>
      </c>
      <c r="H1769" s="23" t="s">
        <v>2667</v>
      </c>
      <c r="I1769" s="26" t="s">
        <v>306</v>
      </c>
      <c r="J1769" s="23"/>
      <c r="K1769" s="23"/>
      <c r="L1769" s="23" t="s">
        <v>2667</v>
      </c>
      <c r="M1769" s="23" t="s">
        <v>306</v>
      </c>
    </row>
    <row r="1770" spans="1:13" hidden="1" x14ac:dyDescent="0.35">
      <c r="A1770" s="6">
        <v>45912</v>
      </c>
      <c r="B1770" t="s">
        <v>3058</v>
      </c>
      <c r="C1770" t="s">
        <v>2167</v>
      </c>
      <c r="D1770" s="20" t="s">
        <v>130</v>
      </c>
      <c r="E1770">
        <v>7</v>
      </c>
      <c r="F1770">
        <v>2</v>
      </c>
      <c r="G1770" t="s">
        <v>2667</v>
      </c>
      <c r="H1770" t="s">
        <v>2667</v>
      </c>
      <c r="I1770" s="26" t="s">
        <v>306</v>
      </c>
      <c r="L1770" t="s">
        <v>2667</v>
      </c>
      <c r="M1770" t="s">
        <v>306</v>
      </c>
    </row>
    <row r="1771" spans="1:13" hidden="1" x14ac:dyDescent="0.35">
      <c r="A1771" s="6">
        <v>45912</v>
      </c>
      <c r="B1771" t="s">
        <v>1003</v>
      </c>
      <c r="C1771" t="s">
        <v>2668</v>
      </c>
      <c r="D1771" s="20" t="s">
        <v>2814</v>
      </c>
      <c r="E1771">
        <v>5</v>
      </c>
      <c r="F1771">
        <v>2</v>
      </c>
      <c r="G1771" t="s">
        <v>2667</v>
      </c>
      <c r="H1771" t="s">
        <v>2667</v>
      </c>
      <c r="I1771" s="26" t="s">
        <v>306</v>
      </c>
      <c r="J1771" t="s">
        <v>2667</v>
      </c>
      <c r="L1771" t="s">
        <v>2667</v>
      </c>
      <c r="M1771" t="s">
        <v>2667</v>
      </c>
    </row>
    <row r="1772" spans="1:13" hidden="1" x14ac:dyDescent="0.35">
      <c r="A1772" s="6">
        <v>45912</v>
      </c>
      <c r="B1772" t="s">
        <v>2128</v>
      </c>
      <c r="C1772" t="s">
        <v>2673</v>
      </c>
      <c r="D1772" s="20">
        <v>1</v>
      </c>
      <c r="E1772">
        <v>1</v>
      </c>
      <c r="F1772">
        <v>1</v>
      </c>
      <c r="G1772" t="s">
        <v>2667</v>
      </c>
      <c r="H1772" t="s">
        <v>2667</v>
      </c>
      <c r="I1772" s="26" t="s">
        <v>306</v>
      </c>
      <c r="J1772" t="s">
        <v>2667</v>
      </c>
      <c r="L1772" t="s">
        <v>2667</v>
      </c>
      <c r="M1772" t="s">
        <v>2667</v>
      </c>
    </row>
    <row r="1773" spans="1:13" hidden="1" x14ac:dyDescent="0.35">
      <c r="A1773" s="6">
        <v>45912</v>
      </c>
      <c r="B1773" t="s">
        <v>2128</v>
      </c>
      <c r="C1773" t="s">
        <v>2673</v>
      </c>
      <c r="D1773" s="20">
        <v>0</v>
      </c>
      <c r="E1773">
        <v>1</v>
      </c>
      <c r="F1773">
        <v>1</v>
      </c>
      <c r="G1773" t="s">
        <v>2667</v>
      </c>
      <c r="H1773" t="s">
        <v>2667</v>
      </c>
      <c r="I1773" s="26" t="s">
        <v>306</v>
      </c>
      <c r="J1773" t="s">
        <v>2667</v>
      </c>
      <c r="L1773" t="s">
        <v>2667</v>
      </c>
      <c r="M1773" t="s">
        <v>2667</v>
      </c>
    </row>
    <row r="1774" spans="1:13" hidden="1" x14ac:dyDescent="0.35">
      <c r="A1774" s="6">
        <v>45913</v>
      </c>
      <c r="B1774" t="s">
        <v>2771</v>
      </c>
      <c r="C1774" t="s">
        <v>2670</v>
      </c>
      <c r="D1774" s="20" t="s">
        <v>2772</v>
      </c>
      <c r="E1774">
        <v>5</v>
      </c>
      <c r="F1774">
        <v>2</v>
      </c>
      <c r="G1774" t="s">
        <v>2667</v>
      </c>
      <c r="H1774" t="s">
        <v>2667</v>
      </c>
      <c r="I1774" s="26" t="s">
        <v>306</v>
      </c>
      <c r="J1774" t="s">
        <v>2667</v>
      </c>
      <c r="L1774" t="s">
        <v>2667</v>
      </c>
      <c r="M1774" t="s">
        <v>306</v>
      </c>
    </row>
    <row r="1775" spans="1:13" hidden="1" x14ac:dyDescent="0.35">
      <c r="A1775" s="22">
        <v>45914</v>
      </c>
      <c r="B1775" s="23" t="s">
        <v>238</v>
      </c>
      <c r="C1775" s="23" t="s">
        <v>2670</v>
      </c>
      <c r="D1775" s="24">
        <v>9</v>
      </c>
      <c r="E1775" s="23">
        <v>22</v>
      </c>
      <c r="F1775" s="23">
        <v>1</v>
      </c>
      <c r="G1775" s="23"/>
      <c r="H1775" s="23" t="s">
        <v>2667</v>
      </c>
      <c r="I1775" s="26" t="s">
        <v>306</v>
      </c>
      <c r="J1775" s="23"/>
      <c r="K1775" s="23"/>
      <c r="L1775" s="23" t="s">
        <v>2667</v>
      </c>
      <c r="M1775" s="23" t="s">
        <v>306</v>
      </c>
    </row>
    <row r="1776" spans="1:13" hidden="1" x14ac:dyDescent="0.35">
      <c r="A1776" s="6">
        <v>45914</v>
      </c>
      <c r="B1776" t="s">
        <v>3076</v>
      </c>
      <c r="C1776" t="s">
        <v>64</v>
      </c>
      <c r="D1776" t="s">
        <v>585</v>
      </c>
      <c r="E1776">
        <v>14</v>
      </c>
      <c r="F1776">
        <v>3</v>
      </c>
      <c r="G1776" t="s">
        <v>2667</v>
      </c>
      <c r="H1776" t="s">
        <v>2667</v>
      </c>
      <c r="I1776" s="26" t="s">
        <v>306</v>
      </c>
      <c r="L1776" t="s">
        <v>2667</v>
      </c>
      <c r="M1776" t="s">
        <v>306</v>
      </c>
    </row>
    <row r="1777" spans="1:13" hidden="1" x14ac:dyDescent="0.35">
      <c r="A1777" s="6">
        <v>45914</v>
      </c>
      <c r="B1777" t="s">
        <v>3418</v>
      </c>
      <c r="C1777" t="s">
        <v>64</v>
      </c>
      <c r="D1777" t="s">
        <v>585</v>
      </c>
      <c r="E1777">
        <v>10</v>
      </c>
      <c r="F1777">
        <v>2</v>
      </c>
      <c r="G1777" t="s">
        <v>2667</v>
      </c>
      <c r="H1777" t="s">
        <v>2667</v>
      </c>
      <c r="I1777" s="26" t="s">
        <v>306</v>
      </c>
      <c r="L1777" t="s">
        <v>2667</v>
      </c>
      <c r="M1777" t="s">
        <v>306</v>
      </c>
    </row>
    <row r="1778" spans="1:13" hidden="1" x14ac:dyDescent="0.35">
      <c r="A1778" s="6">
        <v>45915</v>
      </c>
      <c r="B1778" t="s">
        <v>45</v>
      </c>
      <c r="C1778" t="s">
        <v>53</v>
      </c>
      <c r="D1778">
        <v>6</v>
      </c>
      <c r="E1778">
        <v>22</v>
      </c>
      <c r="F1778">
        <v>2</v>
      </c>
      <c r="G1778" t="s">
        <v>36</v>
      </c>
      <c r="L1778" t="s">
        <v>47</v>
      </c>
      <c r="M1778" t="s">
        <v>47</v>
      </c>
    </row>
    <row r="1779" spans="1:13" hidden="1" x14ac:dyDescent="0.35">
      <c r="A1779" s="6">
        <v>45915</v>
      </c>
      <c r="B1779" t="s">
        <v>1259</v>
      </c>
      <c r="C1779" t="s">
        <v>225</v>
      </c>
      <c r="D1779" t="s">
        <v>2486</v>
      </c>
      <c r="E1779">
        <v>7</v>
      </c>
      <c r="F1779">
        <v>4</v>
      </c>
      <c r="I1779" t="s">
        <v>47</v>
      </c>
    </row>
    <row r="1780" spans="1:13" hidden="1" x14ac:dyDescent="0.35">
      <c r="A1780" s="6">
        <v>45915</v>
      </c>
      <c r="B1780" t="s">
        <v>2487</v>
      </c>
      <c r="C1780" t="s">
        <v>55</v>
      </c>
      <c r="D1780" t="s">
        <v>1365</v>
      </c>
      <c r="E1780">
        <v>23</v>
      </c>
      <c r="F1780">
        <v>1</v>
      </c>
      <c r="I1780" t="s">
        <v>47</v>
      </c>
    </row>
    <row r="1781" spans="1:13" hidden="1" x14ac:dyDescent="0.35">
      <c r="A1781" s="6">
        <v>45915</v>
      </c>
      <c r="B1781" t="s">
        <v>2488</v>
      </c>
      <c r="C1781" t="s">
        <v>115</v>
      </c>
      <c r="D1781">
        <v>8</v>
      </c>
      <c r="E1781">
        <v>23</v>
      </c>
      <c r="F1781">
        <v>2</v>
      </c>
      <c r="I1781" t="s">
        <v>47</v>
      </c>
    </row>
    <row r="1782" spans="1:13" hidden="1" x14ac:dyDescent="0.35">
      <c r="A1782" s="22">
        <v>45915</v>
      </c>
      <c r="B1782" s="23" t="s">
        <v>2701</v>
      </c>
      <c r="C1782" s="23" t="s">
        <v>2673</v>
      </c>
      <c r="D1782" s="24" t="s">
        <v>560</v>
      </c>
      <c r="E1782" s="23">
        <v>27</v>
      </c>
      <c r="F1782" s="23">
        <v>2</v>
      </c>
      <c r="G1782" s="23" t="s">
        <v>2667</v>
      </c>
      <c r="H1782" s="23" t="s">
        <v>2667</v>
      </c>
      <c r="I1782" s="26" t="s">
        <v>306</v>
      </c>
      <c r="J1782" s="23" t="s">
        <v>2667</v>
      </c>
      <c r="K1782" s="23"/>
      <c r="L1782" s="23" t="s">
        <v>2667</v>
      </c>
      <c r="M1782" s="23" t="s">
        <v>306</v>
      </c>
    </row>
    <row r="1783" spans="1:13" hidden="1" x14ac:dyDescent="0.35">
      <c r="A1783" s="22">
        <v>45915</v>
      </c>
      <c r="B1783" s="23" t="s">
        <v>2701</v>
      </c>
      <c r="C1783" s="23" t="s">
        <v>2673</v>
      </c>
      <c r="D1783" s="24" t="s">
        <v>560</v>
      </c>
      <c r="E1783" s="23">
        <v>25</v>
      </c>
      <c r="F1783" s="23">
        <v>2</v>
      </c>
      <c r="G1783" s="23" t="s">
        <v>2667</v>
      </c>
      <c r="H1783" s="23" t="s">
        <v>2667</v>
      </c>
      <c r="I1783" s="26" t="s">
        <v>306</v>
      </c>
      <c r="J1783" s="23" t="s">
        <v>2667</v>
      </c>
      <c r="K1783" s="23"/>
      <c r="L1783" s="23" t="s">
        <v>2667</v>
      </c>
      <c r="M1783" s="23" t="s">
        <v>306</v>
      </c>
    </row>
    <row r="1784" spans="1:13" hidden="1" x14ac:dyDescent="0.35">
      <c r="A1784" s="22">
        <v>45915</v>
      </c>
      <c r="B1784" s="23" t="s">
        <v>2701</v>
      </c>
      <c r="C1784" s="23" t="s">
        <v>2673</v>
      </c>
      <c r="D1784" s="24" t="s">
        <v>560</v>
      </c>
      <c r="E1784" s="23">
        <v>25</v>
      </c>
      <c r="F1784" s="23">
        <v>2</v>
      </c>
      <c r="G1784" s="23" t="s">
        <v>2667</v>
      </c>
      <c r="H1784" s="23" t="s">
        <v>2667</v>
      </c>
      <c r="I1784" s="26" t="s">
        <v>306</v>
      </c>
      <c r="J1784" s="23" t="s">
        <v>2667</v>
      </c>
      <c r="K1784" s="23"/>
      <c r="L1784" s="23" t="s">
        <v>2667</v>
      </c>
      <c r="M1784" s="23" t="s">
        <v>306</v>
      </c>
    </row>
    <row r="1785" spans="1:13" hidden="1" x14ac:dyDescent="0.35">
      <c r="A1785" s="22">
        <v>45915</v>
      </c>
      <c r="B1785" s="23" t="s">
        <v>2701</v>
      </c>
      <c r="C1785" s="23" t="s">
        <v>2673</v>
      </c>
      <c r="D1785" s="24" t="s">
        <v>560</v>
      </c>
      <c r="E1785" s="23">
        <v>25</v>
      </c>
      <c r="F1785" s="23">
        <v>2</v>
      </c>
      <c r="G1785" s="23" t="s">
        <v>2667</v>
      </c>
      <c r="H1785" s="23" t="s">
        <v>2667</v>
      </c>
      <c r="I1785" s="26" t="s">
        <v>306</v>
      </c>
      <c r="J1785" s="23" t="s">
        <v>2667</v>
      </c>
      <c r="K1785" s="23"/>
      <c r="L1785" s="23" t="s">
        <v>2667</v>
      </c>
      <c r="M1785" s="23" t="s">
        <v>306</v>
      </c>
    </row>
    <row r="1786" spans="1:13" hidden="1" x14ac:dyDescent="0.35">
      <c r="A1786" s="22">
        <v>45915</v>
      </c>
      <c r="B1786" s="23" t="s">
        <v>2701</v>
      </c>
      <c r="C1786" s="23" t="s">
        <v>2673</v>
      </c>
      <c r="D1786" s="24" t="s">
        <v>560</v>
      </c>
      <c r="E1786" s="23">
        <v>25</v>
      </c>
      <c r="F1786" s="23">
        <v>2</v>
      </c>
      <c r="G1786" s="23" t="s">
        <v>2667</v>
      </c>
      <c r="H1786" s="23" t="s">
        <v>2667</v>
      </c>
      <c r="I1786" s="26" t="s">
        <v>306</v>
      </c>
      <c r="J1786" s="23" t="s">
        <v>2667</v>
      </c>
      <c r="K1786" s="23"/>
      <c r="L1786" s="23" t="s">
        <v>2667</v>
      </c>
      <c r="M1786" s="23" t="s">
        <v>306</v>
      </c>
    </row>
    <row r="1787" spans="1:13" hidden="1" x14ac:dyDescent="0.35">
      <c r="A1787" s="22">
        <v>45915</v>
      </c>
      <c r="B1787" s="23" t="s">
        <v>259</v>
      </c>
      <c r="C1787" s="23" t="s">
        <v>2670</v>
      </c>
      <c r="D1787" s="24" t="s">
        <v>2824</v>
      </c>
      <c r="E1787" s="23">
        <v>25</v>
      </c>
      <c r="F1787" s="23">
        <v>7</v>
      </c>
      <c r="G1787" s="23" t="s">
        <v>2667</v>
      </c>
      <c r="H1787" s="23" t="s">
        <v>2667</v>
      </c>
      <c r="I1787" s="26" t="s">
        <v>306</v>
      </c>
      <c r="J1787" s="23" t="s">
        <v>2667</v>
      </c>
      <c r="K1787" s="23"/>
      <c r="L1787" s="23" t="s">
        <v>2667</v>
      </c>
      <c r="M1787" s="23" t="s">
        <v>306</v>
      </c>
    </row>
    <row r="1788" spans="1:13" hidden="1" x14ac:dyDescent="0.35">
      <c r="A1788" s="22">
        <v>45915</v>
      </c>
      <c r="B1788" s="23" t="s">
        <v>3454</v>
      </c>
      <c r="C1788" t="s">
        <v>64</v>
      </c>
      <c r="D1788" t="s">
        <v>585</v>
      </c>
      <c r="E1788" s="23">
        <v>15</v>
      </c>
      <c r="F1788" s="23">
        <v>2</v>
      </c>
      <c r="G1788" s="23" t="s">
        <v>2667</v>
      </c>
      <c r="H1788" s="23" t="s">
        <v>2667</v>
      </c>
      <c r="I1788" s="26" t="s">
        <v>306</v>
      </c>
      <c r="J1788" s="23" t="s">
        <v>2667</v>
      </c>
      <c r="K1788" s="23"/>
      <c r="L1788" s="23" t="s">
        <v>2667</v>
      </c>
      <c r="M1788" s="23" t="s">
        <v>306</v>
      </c>
    </row>
    <row r="1789" spans="1:13" hidden="1" x14ac:dyDescent="0.35">
      <c r="A1789" s="6">
        <v>45915</v>
      </c>
      <c r="B1789" t="s">
        <v>2829</v>
      </c>
      <c r="C1789" t="s">
        <v>2670</v>
      </c>
      <c r="D1789" s="20">
        <v>7</v>
      </c>
      <c r="E1789">
        <v>12</v>
      </c>
      <c r="F1789">
        <v>4</v>
      </c>
      <c r="G1789" t="s">
        <v>2667</v>
      </c>
      <c r="H1789" t="s">
        <v>2667</v>
      </c>
      <c r="I1789" s="26" t="s">
        <v>306</v>
      </c>
      <c r="J1789" t="s">
        <v>2667</v>
      </c>
      <c r="L1789" t="s">
        <v>2667</v>
      </c>
      <c r="M1789" t="s">
        <v>2667</v>
      </c>
    </row>
    <row r="1790" spans="1:13" hidden="1" x14ac:dyDescent="0.35">
      <c r="A1790" s="6">
        <v>45916</v>
      </c>
      <c r="B1790" t="s">
        <v>247</v>
      </c>
      <c r="C1790" t="s">
        <v>59</v>
      </c>
      <c r="D1790">
        <v>2</v>
      </c>
      <c r="E1790">
        <v>24</v>
      </c>
      <c r="F1790">
        <v>2</v>
      </c>
      <c r="G1790" t="s">
        <v>1400</v>
      </c>
      <c r="L1790" t="s">
        <v>47</v>
      </c>
      <c r="M1790" t="s">
        <v>47</v>
      </c>
    </row>
    <row r="1791" spans="1:13" hidden="1" x14ac:dyDescent="0.35">
      <c r="A1791" s="6">
        <v>45916</v>
      </c>
      <c r="B1791" t="s">
        <v>592</v>
      </c>
      <c r="C1791" t="s">
        <v>53</v>
      </c>
      <c r="D1791">
        <v>6</v>
      </c>
      <c r="E1791">
        <v>19</v>
      </c>
      <c r="F1791">
        <v>2</v>
      </c>
      <c r="G1791" t="s">
        <v>36</v>
      </c>
      <c r="L1791" t="s">
        <v>47</v>
      </c>
      <c r="M1791" t="s">
        <v>47</v>
      </c>
    </row>
    <row r="1792" spans="1:13" hidden="1" x14ac:dyDescent="0.35">
      <c r="A1792" s="6">
        <v>45916</v>
      </c>
      <c r="B1792" t="s">
        <v>873</v>
      </c>
      <c r="C1792" t="s">
        <v>53</v>
      </c>
      <c r="D1792">
        <v>4</v>
      </c>
      <c r="E1792">
        <v>22</v>
      </c>
      <c r="F1792">
        <v>2</v>
      </c>
      <c r="G1792" t="s">
        <v>1850</v>
      </c>
    </row>
    <row r="1793" spans="1:13" hidden="1" x14ac:dyDescent="0.35">
      <c r="A1793" s="6">
        <v>45916</v>
      </c>
      <c r="B1793" t="s">
        <v>962</v>
      </c>
      <c r="C1793" t="s">
        <v>115</v>
      </c>
      <c r="D1793">
        <v>7</v>
      </c>
      <c r="E1793">
        <v>18</v>
      </c>
      <c r="F1793">
        <v>2</v>
      </c>
      <c r="G1793" t="s">
        <v>32</v>
      </c>
    </row>
    <row r="1794" spans="1:13" hidden="1" x14ac:dyDescent="0.35">
      <c r="A1794" s="6">
        <v>45916</v>
      </c>
      <c r="B1794" t="s">
        <v>1683</v>
      </c>
      <c r="C1794" t="s">
        <v>115</v>
      </c>
      <c r="D1794">
        <v>7</v>
      </c>
      <c r="E1794">
        <v>22</v>
      </c>
      <c r="F1794">
        <v>2</v>
      </c>
      <c r="G1794" t="s">
        <v>32</v>
      </c>
    </row>
    <row r="1795" spans="1:13" hidden="1" x14ac:dyDescent="0.35">
      <c r="A1795" s="6">
        <v>45916</v>
      </c>
      <c r="B1795" t="s">
        <v>2478</v>
      </c>
      <c r="C1795" t="s">
        <v>55</v>
      </c>
      <c r="D1795" t="s">
        <v>2479</v>
      </c>
      <c r="E1795">
        <v>28</v>
      </c>
      <c r="F1795">
        <v>2</v>
      </c>
      <c r="G1795" t="s">
        <v>1336</v>
      </c>
    </row>
    <row r="1796" spans="1:13" hidden="1" x14ac:dyDescent="0.35">
      <c r="A1796" s="6">
        <v>45916</v>
      </c>
      <c r="B1796" t="s">
        <v>592</v>
      </c>
      <c r="C1796" t="s">
        <v>53</v>
      </c>
      <c r="D1796">
        <v>6</v>
      </c>
      <c r="E1796">
        <v>16</v>
      </c>
      <c r="F1796">
        <v>2</v>
      </c>
      <c r="I1796" t="s">
        <v>47</v>
      </c>
      <c r="M1796" t="s">
        <v>47</v>
      </c>
    </row>
    <row r="1797" spans="1:13" hidden="1" x14ac:dyDescent="0.35">
      <c r="A1797" s="6">
        <v>45916</v>
      </c>
      <c r="B1797" t="s">
        <v>54</v>
      </c>
      <c r="C1797" t="s">
        <v>55</v>
      </c>
      <c r="D1797" t="s">
        <v>1365</v>
      </c>
      <c r="E1797">
        <v>26</v>
      </c>
      <c r="F1797">
        <v>4</v>
      </c>
      <c r="I1797" t="s">
        <v>47</v>
      </c>
      <c r="M1797" t="s">
        <v>47</v>
      </c>
    </row>
    <row r="1798" spans="1:13" hidden="1" x14ac:dyDescent="0.35">
      <c r="A1798" s="6">
        <v>45916</v>
      </c>
      <c r="B1798" t="s">
        <v>1157</v>
      </c>
      <c r="C1798" t="s">
        <v>64</v>
      </c>
      <c r="D1798" t="s">
        <v>585</v>
      </c>
      <c r="E1798">
        <v>13</v>
      </c>
      <c r="F1798">
        <v>3</v>
      </c>
      <c r="I1798" t="s">
        <v>47</v>
      </c>
      <c r="M1798" t="s">
        <v>47</v>
      </c>
    </row>
    <row r="1799" spans="1:13" hidden="1" x14ac:dyDescent="0.35">
      <c r="A1799" s="6">
        <v>45916</v>
      </c>
      <c r="B1799" t="s">
        <v>513</v>
      </c>
      <c r="C1799" t="s">
        <v>53</v>
      </c>
      <c r="D1799">
        <v>5</v>
      </c>
      <c r="E1799">
        <v>21</v>
      </c>
      <c r="F1799">
        <v>2</v>
      </c>
      <c r="I1799" t="s">
        <v>47</v>
      </c>
      <c r="J1799" t="s">
        <v>1292</v>
      </c>
    </row>
    <row r="1800" spans="1:13" hidden="1" x14ac:dyDescent="0.35">
      <c r="A1800" s="6">
        <v>45916</v>
      </c>
      <c r="B1800" t="s">
        <v>2492</v>
      </c>
      <c r="C1800" t="s">
        <v>2141</v>
      </c>
      <c r="D1800" t="s">
        <v>2141</v>
      </c>
      <c r="E1800">
        <v>6</v>
      </c>
      <c r="F1800">
        <v>2</v>
      </c>
      <c r="I1800" t="s">
        <v>47</v>
      </c>
    </row>
    <row r="1801" spans="1:13" hidden="1" x14ac:dyDescent="0.35">
      <c r="A1801" s="6">
        <v>45916</v>
      </c>
      <c r="B1801" t="s">
        <v>2494</v>
      </c>
      <c r="C1801" t="s">
        <v>2141</v>
      </c>
      <c r="D1801" t="s">
        <v>2141</v>
      </c>
      <c r="E1801">
        <v>18</v>
      </c>
      <c r="F1801">
        <v>2</v>
      </c>
      <c r="I1801" t="s">
        <v>47</v>
      </c>
    </row>
    <row r="1802" spans="1:13" hidden="1" x14ac:dyDescent="0.35">
      <c r="A1802" s="6">
        <v>45916</v>
      </c>
      <c r="B1802" t="s">
        <v>2494</v>
      </c>
      <c r="C1802" t="s">
        <v>2141</v>
      </c>
      <c r="D1802" t="s">
        <v>2141</v>
      </c>
      <c r="E1802">
        <v>18</v>
      </c>
      <c r="F1802">
        <v>2</v>
      </c>
      <c r="I1802" t="s">
        <v>47</v>
      </c>
    </row>
    <row r="1803" spans="1:13" hidden="1" x14ac:dyDescent="0.35">
      <c r="A1803" s="6">
        <v>45916</v>
      </c>
      <c r="B1803" t="s">
        <v>2491</v>
      </c>
      <c r="C1803" t="s">
        <v>53</v>
      </c>
      <c r="D1803">
        <v>6</v>
      </c>
      <c r="E1803">
        <v>23</v>
      </c>
      <c r="F1803">
        <v>2</v>
      </c>
      <c r="I1803" t="s">
        <v>47</v>
      </c>
    </row>
    <row r="1804" spans="1:13" hidden="1" x14ac:dyDescent="0.35">
      <c r="A1804" s="6">
        <v>45916</v>
      </c>
      <c r="B1804" t="s">
        <v>1688</v>
      </c>
      <c r="C1804" t="s">
        <v>115</v>
      </c>
      <c r="D1804">
        <v>9</v>
      </c>
      <c r="E1804">
        <v>17</v>
      </c>
      <c r="F1804">
        <v>2</v>
      </c>
      <c r="I1804" t="s">
        <v>47</v>
      </c>
    </row>
    <row r="1805" spans="1:13" hidden="1" x14ac:dyDescent="0.35">
      <c r="A1805" s="22">
        <v>45916</v>
      </c>
      <c r="B1805" s="23" t="s">
        <v>1350</v>
      </c>
      <c r="C1805" s="23" t="s">
        <v>2167</v>
      </c>
      <c r="D1805" t="s">
        <v>930</v>
      </c>
      <c r="E1805" s="23">
        <f>45/2</f>
        <v>22.5</v>
      </c>
      <c r="F1805" s="23">
        <v>1</v>
      </c>
      <c r="G1805" s="23" t="s">
        <v>2667</v>
      </c>
      <c r="H1805" s="23" t="s">
        <v>2667</v>
      </c>
      <c r="I1805" s="26" t="s">
        <v>306</v>
      </c>
      <c r="J1805" s="23" t="s">
        <v>2667</v>
      </c>
      <c r="K1805" s="23"/>
      <c r="L1805" s="23" t="s">
        <v>2667</v>
      </c>
      <c r="M1805" s="23" t="s">
        <v>306</v>
      </c>
    </row>
    <row r="1806" spans="1:13" hidden="1" x14ac:dyDescent="0.35">
      <c r="A1806" s="22">
        <v>45916</v>
      </c>
      <c r="B1806" s="23" t="s">
        <v>1350</v>
      </c>
      <c r="C1806" s="23" t="s">
        <v>2167</v>
      </c>
      <c r="D1806" t="s">
        <v>930</v>
      </c>
      <c r="E1806" s="23">
        <f>45/2</f>
        <v>22.5</v>
      </c>
      <c r="F1806" s="23">
        <v>1</v>
      </c>
      <c r="G1806" s="23" t="s">
        <v>2667</v>
      </c>
      <c r="H1806" s="23" t="s">
        <v>2667</v>
      </c>
      <c r="I1806" s="26" t="s">
        <v>306</v>
      </c>
      <c r="J1806" s="23" t="s">
        <v>2667</v>
      </c>
      <c r="K1806" s="23"/>
      <c r="L1806" s="23" t="s">
        <v>2667</v>
      </c>
      <c r="M1806" s="23" t="s">
        <v>306</v>
      </c>
    </row>
    <row r="1807" spans="1:13" hidden="1" x14ac:dyDescent="0.35">
      <c r="A1807" s="6">
        <v>45917</v>
      </c>
      <c r="B1807" t="s">
        <v>2377</v>
      </c>
      <c r="C1807" t="s">
        <v>53</v>
      </c>
      <c r="D1807">
        <v>6</v>
      </c>
      <c r="E1807">
        <v>16</v>
      </c>
      <c r="F1807">
        <v>2</v>
      </c>
      <c r="G1807" t="s">
        <v>35</v>
      </c>
    </row>
    <row r="1808" spans="1:13" hidden="1" x14ac:dyDescent="0.35">
      <c r="A1808" s="6">
        <v>45917</v>
      </c>
      <c r="B1808" t="s">
        <v>2436</v>
      </c>
      <c r="C1808" t="s">
        <v>53</v>
      </c>
      <c r="D1808">
        <v>4</v>
      </c>
      <c r="E1808">
        <v>5</v>
      </c>
      <c r="F1808">
        <v>2</v>
      </c>
      <c r="G1808" t="s">
        <v>35</v>
      </c>
      <c r="L1808" t="s">
        <v>47</v>
      </c>
      <c r="M1808" t="s">
        <v>47</v>
      </c>
    </row>
    <row r="1809" spans="1:13" hidden="1" x14ac:dyDescent="0.35">
      <c r="A1809" s="6">
        <v>45917</v>
      </c>
      <c r="B1809" t="s">
        <v>2218</v>
      </c>
      <c r="C1809" t="s">
        <v>115</v>
      </c>
      <c r="D1809">
        <v>7</v>
      </c>
      <c r="E1809">
        <v>22</v>
      </c>
      <c r="F1809">
        <v>3</v>
      </c>
      <c r="G1809" t="s">
        <v>32</v>
      </c>
    </row>
    <row r="1810" spans="1:13" hidden="1" x14ac:dyDescent="0.35">
      <c r="A1810" s="6">
        <v>45917</v>
      </c>
      <c r="B1810" t="s">
        <v>1688</v>
      </c>
      <c r="C1810" t="s">
        <v>115</v>
      </c>
      <c r="D1810">
        <v>9</v>
      </c>
      <c r="E1810">
        <v>17</v>
      </c>
      <c r="F1810">
        <v>2</v>
      </c>
      <c r="G1810" t="s">
        <v>2372</v>
      </c>
    </row>
    <row r="1811" spans="1:13" hidden="1" x14ac:dyDescent="0.35">
      <c r="A1811" s="6">
        <v>45917</v>
      </c>
      <c r="B1811" t="s">
        <v>2491</v>
      </c>
      <c r="C1811" t="s">
        <v>53</v>
      </c>
      <c r="D1811">
        <v>6</v>
      </c>
      <c r="E1811">
        <v>19</v>
      </c>
      <c r="F1811">
        <v>2</v>
      </c>
      <c r="I1811" t="s">
        <v>47</v>
      </c>
    </row>
    <row r="1812" spans="1:13" hidden="1" x14ac:dyDescent="0.35">
      <c r="A1812" s="6">
        <v>45917</v>
      </c>
      <c r="B1812" t="s">
        <v>2497</v>
      </c>
      <c r="C1812" s="23" t="s">
        <v>158</v>
      </c>
      <c r="D1812" t="s">
        <v>158</v>
      </c>
      <c r="E1812">
        <v>6</v>
      </c>
      <c r="F1812">
        <v>3</v>
      </c>
      <c r="I1812" t="s">
        <v>47</v>
      </c>
      <c r="M1812" t="s">
        <v>47</v>
      </c>
    </row>
    <row r="1813" spans="1:13" hidden="1" x14ac:dyDescent="0.35">
      <c r="A1813" s="6">
        <v>45917</v>
      </c>
      <c r="B1813" t="s">
        <v>1969</v>
      </c>
      <c r="C1813" t="s">
        <v>53</v>
      </c>
      <c r="D1813">
        <v>6</v>
      </c>
      <c r="E1813">
        <v>22</v>
      </c>
      <c r="F1813">
        <v>2</v>
      </c>
      <c r="I1813" t="s">
        <v>47</v>
      </c>
    </row>
    <row r="1814" spans="1:13" hidden="1" x14ac:dyDescent="0.35">
      <c r="A1814" s="6">
        <v>45917</v>
      </c>
      <c r="B1814" t="s">
        <v>1969</v>
      </c>
      <c r="C1814" t="s">
        <v>53</v>
      </c>
      <c r="D1814">
        <v>6</v>
      </c>
      <c r="E1814">
        <v>22</v>
      </c>
      <c r="F1814">
        <v>2</v>
      </c>
      <c r="I1814" t="s">
        <v>47</v>
      </c>
    </row>
    <row r="1815" spans="1:13" hidden="1" x14ac:dyDescent="0.35">
      <c r="A1815" s="6">
        <v>45917</v>
      </c>
      <c r="B1815" t="s">
        <v>2498</v>
      </c>
      <c r="C1815" t="s">
        <v>115</v>
      </c>
      <c r="D1815">
        <v>8</v>
      </c>
      <c r="E1815">
        <v>22</v>
      </c>
      <c r="F1815">
        <v>2</v>
      </c>
      <c r="I1815" t="s">
        <v>47</v>
      </c>
      <c r="J1815" t="s">
        <v>2359</v>
      </c>
    </row>
    <row r="1816" spans="1:13" hidden="1" x14ac:dyDescent="0.35">
      <c r="A1816" s="6">
        <v>45917</v>
      </c>
      <c r="B1816" t="s">
        <v>2040</v>
      </c>
      <c r="C1816" t="s">
        <v>55</v>
      </c>
      <c r="D1816" t="s">
        <v>1365</v>
      </c>
      <c r="E1816">
        <v>12</v>
      </c>
      <c r="F1816">
        <v>1</v>
      </c>
      <c r="I1816" t="s">
        <v>47</v>
      </c>
      <c r="M1816" t="s">
        <v>47</v>
      </c>
    </row>
    <row r="1817" spans="1:13" hidden="1" x14ac:dyDescent="0.35">
      <c r="A1817" s="6">
        <v>45917</v>
      </c>
      <c r="B1817" t="s">
        <v>2499</v>
      </c>
      <c r="C1817" t="s">
        <v>53</v>
      </c>
      <c r="D1817">
        <v>6</v>
      </c>
      <c r="E1817">
        <v>8</v>
      </c>
      <c r="F1817">
        <v>2</v>
      </c>
      <c r="I1817" t="s">
        <v>47</v>
      </c>
    </row>
    <row r="1818" spans="1:13" hidden="1" x14ac:dyDescent="0.35">
      <c r="A1818" s="6">
        <v>45917</v>
      </c>
      <c r="B1818" t="s">
        <v>2500</v>
      </c>
      <c r="C1818" t="s">
        <v>115</v>
      </c>
      <c r="D1818">
        <v>8</v>
      </c>
      <c r="E1818">
        <v>19</v>
      </c>
      <c r="F1818">
        <v>2</v>
      </c>
      <c r="I1818" t="s">
        <v>47</v>
      </c>
      <c r="J1818" t="s">
        <v>2359</v>
      </c>
    </row>
    <row r="1819" spans="1:13" hidden="1" x14ac:dyDescent="0.35">
      <c r="A1819" s="6">
        <v>45917</v>
      </c>
      <c r="B1819" t="s">
        <v>217</v>
      </c>
      <c r="C1819" t="s">
        <v>115</v>
      </c>
      <c r="D1819">
        <v>7</v>
      </c>
      <c r="E1819">
        <v>20</v>
      </c>
      <c r="F1819">
        <v>2</v>
      </c>
      <c r="I1819" t="s">
        <v>47</v>
      </c>
    </row>
    <row r="1820" spans="1:13" hidden="1" x14ac:dyDescent="0.35">
      <c r="A1820" s="6">
        <v>45917</v>
      </c>
      <c r="B1820" t="s">
        <v>217</v>
      </c>
      <c r="C1820" t="s">
        <v>115</v>
      </c>
      <c r="D1820">
        <v>7</v>
      </c>
      <c r="E1820">
        <v>20</v>
      </c>
      <c r="F1820">
        <v>2</v>
      </c>
      <c r="I1820" t="s">
        <v>47</v>
      </c>
    </row>
    <row r="1821" spans="1:13" hidden="1" x14ac:dyDescent="0.35">
      <c r="A1821" s="6">
        <v>45917</v>
      </c>
      <c r="B1821" t="s">
        <v>217</v>
      </c>
      <c r="C1821" t="s">
        <v>115</v>
      </c>
      <c r="D1821">
        <v>7</v>
      </c>
      <c r="E1821">
        <v>20</v>
      </c>
      <c r="F1821">
        <v>2</v>
      </c>
      <c r="I1821" t="s">
        <v>47</v>
      </c>
    </row>
    <row r="1822" spans="1:13" hidden="1" x14ac:dyDescent="0.35">
      <c r="A1822" s="6">
        <v>45917</v>
      </c>
      <c r="B1822" t="s">
        <v>2501</v>
      </c>
      <c r="C1822" t="s">
        <v>2141</v>
      </c>
      <c r="D1822" t="s">
        <v>2141</v>
      </c>
      <c r="E1822">
        <v>12</v>
      </c>
      <c r="F1822">
        <v>8</v>
      </c>
      <c r="I1822" t="s">
        <v>47</v>
      </c>
    </row>
    <row r="1823" spans="1:13" hidden="1" x14ac:dyDescent="0.35">
      <c r="A1823" s="6">
        <v>45917</v>
      </c>
      <c r="B1823" t="s">
        <v>1126</v>
      </c>
      <c r="C1823" t="s">
        <v>55</v>
      </c>
      <c r="D1823" t="s">
        <v>1254</v>
      </c>
      <c r="E1823">
        <v>20</v>
      </c>
      <c r="F1823">
        <v>2</v>
      </c>
      <c r="I1823" t="s">
        <v>47</v>
      </c>
    </row>
    <row r="1824" spans="1:13" hidden="1" x14ac:dyDescent="0.35">
      <c r="A1824" s="22">
        <v>45917</v>
      </c>
      <c r="B1824" s="23" t="s">
        <v>2777</v>
      </c>
      <c r="C1824" s="23" t="s">
        <v>2673</v>
      </c>
      <c r="D1824" s="24" t="s">
        <v>2778</v>
      </c>
      <c r="E1824" s="23">
        <v>28</v>
      </c>
      <c r="F1824" s="23">
        <v>1</v>
      </c>
      <c r="G1824" s="23" t="s">
        <v>2667</v>
      </c>
      <c r="H1824" s="23" t="s">
        <v>2667</v>
      </c>
      <c r="I1824" s="26" t="s">
        <v>306</v>
      </c>
      <c r="J1824" s="23" t="s">
        <v>1854</v>
      </c>
      <c r="K1824" s="23"/>
      <c r="L1824" s="23" t="s">
        <v>2667</v>
      </c>
      <c r="M1824" s="23" t="s">
        <v>2667</v>
      </c>
    </row>
    <row r="1825" spans="1:13" hidden="1" x14ac:dyDescent="0.35">
      <c r="A1825" s="22">
        <v>45917</v>
      </c>
      <c r="B1825" s="23" t="s">
        <v>2777</v>
      </c>
      <c r="C1825" s="23" t="s">
        <v>2673</v>
      </c>
      <c r="D1825" s="24" t="s">
        <v>2778</v>
      </c>
      <c r="E1825" s="23">
        <v>28</v>
      </c>
      <c r="F1825" s="23">
        <v>1</v>
      </c>
      <c r="G1825" s="23" t="s">
        <v>2667</v>
      </c>
      <c r="H1825" s="23" t="s">
        <v>2667</v>
      </c>
      <c r="I1825" s="26" t="s">
        <v>306</v>
      </c>
      <c r="J1825" s="23" t="s">
        <v>1854</v>
      </c>
      <c r="K1825" s="23"/>
      <c r="L1825" s="23" t="s">
        <v>2667</v>
      </c>
      <c r="M1825" s="23" t="s">
        <v>2667</v>
      </c>
    </row>
    <row r="1826" spans="1:13" hidden="1" x14ac:dyDescent="0.35">
      <c r="A1826" s="22">
        <v>45917</v>
      </c>
      <c r="B1826" s="23" t="s">
        <v>3442</v>
      </c>
      <c r="C1826" s="23" t="s">
        <v>55</v>
      </c>
      <c r="D1826" s="24" t="s">
        <v>55</v>
      </c>
      <c r="E1826" s="23">
        <v>22</v>
      </c>
      <c r="F1826" s="23">
        <v>1</v>
      </c>
      <c r="G1826" s="23" t="s">
        <v>2667</v>
      </c>
      <c r="H1826" s="23" t="s">
        <v>2667</v>
      </c>
      <c r="I1826" s="26" t="s">
        <v>306</v>
      </c>
      <c r="J1826" s="23" t="s">
        <v>2667</v>
      </c>
      <c r="K1826" s="23"/>
      <c r="L1826" s="23" t="s">
        <v>2667</v>
      </c>
      <c r="M1826" s="23" t="s">
        <v>2667</v>
      </c>
    </row>
    <row r="1827" spans="1:13" hidden="1" x14ac:dyDescent="0.35">
      <c r="A1827" s="22">
        <v>45917</v>
      </c>
      <c r="B1827" s="23" t="s">
        <v>2777</v>
      </c>
      <c r="C1827" s="23" t="s">
        <v>2673</v>
      </c>
      <c r="D1827" s="24" t="s">
        <v>2778</v>
      </c>
      <c r="E1827" s="23">
        <v>14.5</v>
      </c>
      <c r="F1827" s="23">
        <v>1</v>
      </c>
      <c r="G1827" s="23"/>
      <c r="H1827" s="23" t="s">
        <v>2667</v>
      </c>
      <c r="I1827" s="26" t="s">
        <v>306</v>
      </c>
      <c r="J1827" s="23" t="s">
        <v>1854</v>
      </c>
      <c r="K1827" s="23"/>
      <c r="L1827" s="23" t="s">
        <v>2667</v>
      </c>
      <c r="M1827" s="23" t="s">
        <v>2667</v>
      </c>
    </row>
    <row r="1828" spans="1:13" hidden="1" x14ac:dyDescent="0.35">
      <c r="A1828" s="22">
        <v>45917</v>
      </c>
      <c r="B1828" s="23" t="s">
        <v>2777</v>
      </c>
      <c r="C1828" s="23" t="s">
        <v>2673</v>
      </c>
      <c r="D1828" s="24" t="s">
        <v>2778</v>
      </c>
      <c r="E1828" s="23">
        <v>14.5</v>
      </c>
      <c r="F1828" s="23">
        <v>1</v>
      </c>
      <c r="G1828" s="23"/>
      <c r="H1828" s="23" t="s">
        <v>2667</v>
      </c>
      <c r="I1828" s="26" t="s">
        <v>306</v>
      </c>
      <c r="J1828" s="23" t="s">
        <v>1854</v>
      </c>
      <c r="K1828" s="23"/>
      <c r="L1828" s="23"/>
      <c r="M1828" s="23"/>
    </row>
    <row r="1829" spans="1:13" hidden="1" x14ac:dyDescent="0.35">
      <c r="A1829" s="22">
        <v>45917</v>
      </c>
      <c r="B1829" s="23" t="s">
        <v>1256</v>
      </c>
      <c r="C1829" s="23" t="s">
        <v>2167</v>
      </c>
      <c r="D1829" s="24" t="s">
        <v>3190</v>
      </c>
      <c r="E1829" s="23">
        <v>13</v>
      </c>
      <c r="F1829" s="23">
        <v>1</v>
      </c>
      <c r="G1829" s="23" t="s">
        <v>2667</v>
      </c>
      <c r="H1829" s="23" t="s">
        <v>2667</v>
      </c>
      <c r="I1829" s="26" t="s">
        <v>306</v>
      </c>
      <c r="J1829" s="23"/>
      <c r="K1829" s="23"/>
      <c r="L1829" s="23" t="s">
        <v>2667</v>
      </c>
      <c r="M1829" s="23" t="s">
        <v>2667</v>
      </c>
    </row>
    <row r="1830" spans="1:13" hidden="1" x14ac:dyDescent="0.35">
      <c r="A1830" s="6">
        <v>45918</v>
      </c>
      <c r="B1830" t="s">
        <v>45</v>
      </c>
      <c r="C1830" t="s">
        <v>53</v>
      </c>
      <c r="D1830">
        <v>4</v>
      </c>
      <c r="E1830">
        <v>23</v>
      </c>
      <c r="F1830">
        <v>2</v>
      </c>
      <c r="G1830" t="s">
        <v>36</v>
      </c>
      <c r="L1830" t="s">
        <v>47</v>
      </c>
      <c r="M1830" t="s">
        <v>47</v>
      </c>
    </row>
    <row r="1831" spans="1:13" hidden="1" x14ac:dyDescent="0.35">
      <c r="A1831" s="6">
        <v>45918</v>
      </c>
      <c r="B1831" t="s">
        <v>459</v>
      </c>
      <c r="C1831" t="s">
        <v>115</v>
      </c>
      <c r="D1831">
        <v>8</v>
      </c>
      <c r="E1831">
        <v>22</v>
      </c>
      <c r="F1831">
        <v>2</v>
      </c>
      <c r="G1831" t="s">
        <v>2182</v>
      </c>
      <c r="L1831" t="s">
        <v>47</v>
      </c>
      <c r="M1831" t="s">
        <v>47</v>
      </c>
    </row>
    <row r="1832" spans="1:13" hidden="1" x14ac:dyDescent="0.35">
      <c r="A1832" s="6">
        <v>45918</v>
      </c>
      <c r="B1832" t="s">
        <v>2148</v>
      </c>
      <c r="C1832" t="s">
        <v>55</v>
      </c>
      <c r="D1832" t="s">
        <v>1261</v>
      </c>
      <c r="E1832">
        <v>25</v>
      </c>
      <c r="F1832">
        <v>2</v>
      </c>
      <c r="H1832" t="s">
        <v>47</v>
      </c>
    </row>
    <row r="1833" spans="1:13" hidden="1" x14ac:dyDescent="0.35">
      <c r="A1833" s="6">
        <v>45918</v>
      </c>
      <c r="B1833" t="s">
        <v>2148</v>
      </c>
      <c r="C1833" t="s">
        <v>55</v>
      </c>
      <c r="D1833" t="s">
        <v>1261</v>
      </c>
      <c r="E1833">
        <v>25</v>
      </c>
      <c r="F1833">
        <v>2</v>
      </c>
      <c r="H1833" t="s">
        <v>47</v>
      </c>
    </row>
    <row r="1834" spans="1:13" hidden="1" x14ac:dyDescent="0.35">
      <c r="A1834" s="6">
        <v>45918</v>
      </c>
      <c r="B1834" t="s">
        <v>2505</v>
      </c>
      <c r="C1834" t="s">
        <v>59</v>
      </c>
      <c r="D1834">
        <v>3</v>
      </c>
      <c r="E1834">
        <v>15</v>
      </c>
      <c r="F1834">
        <v>2</v>
      </c>
      <c r="I1834" t="s">
        <v>47</v>
      </c>
    </row>
    <row r="1835" spans="1:13" hidden="1" x14ac:dyDescent="0.35">
      <c r="A1835" s="6">
        <v>45918</v>
      </c>
      <c r="B1835" t="s">
        <v>2505</v>
      </c>
      <c r="C1835" t="s">
        <v>59</v>
      </c>
      <c r="D1835">
        <v>3</v>
      </c>
      <c r="E1835">
        <v>15</v>
      </c>
      <c r="F1835">
        <v>2</v>
      </c>
      <c r="I1835" t="s">
        <v>47</v>
      </c>
    </row>
    <row r="1836" spans="1:13" hidden="1" x14ac:dyDescent="0.35">
      <c r="A1836" s="6">
        <v>45918</v>
      </c>
      <c r="B1836" t="s">
        <v>1089</v>
      </c>
      <c r="C1836" t="s">
        <v>392</v>
      </c>
      <c r="D1836" t="s">
        <v>392</v>
      </c>
      <c r="E1836">
        <v>12</v>
      </c>
      <c r="F1836">
        <v>3</v>
      </c>
      <c r="I1836" t="s">
        <v>47</v>
      </c>
    </row>
    <row r="1837" spans="1:13" hidden="1" x14ac:dyDescent="0.35">
      <c r="A1837" s="6">
        <v>45918</v>
      </c>
      <c r="B1837" t="s">
        <v>748</v>
      </c>
      <c r="C1837" t="s">
        <v>55</v>
      </c>
      <c r="D1837" t="s">
        <v>1435</v>
      </c>
      <c r="E1837">
        <v>13</v>
      </c>
      <c r="F1837">
        <v>1</v>
      </c>
      <c r="I1837" t="s">
        <v>47</v>
      </c>
    </row>
    <row r="1838" spans="1:13" hidden="1" x14ac:dyDescent="0.35">
      <c r="A1838" s="6">
        <v>45918</v>
      </c>
      <c r="B1838" t="s">
        <v>2506</v>
      </c>
      <c r="C1838" t="s">
        <v>115</v>
      </c>
      <c r="D1838">
        <v>9</v>
      </c>
      <c r="E1838">
        <v>29</v>
      </c>
      <c r="F1838">
        <v>4</v>
      </c>
      <c r="I1838" t="s">
        <v>47</v>
      </c>
    </row>
    <row r="1839" spans="1:13" hidden="1" x14ac:dyDescent="0.35">
      <c r="A1839" s="6">
        <v>45918</v>
      </c>
      <c r="B1839" t="s">
        <v>2491</v>
      </c>
      <c r="C1839" t="s">
        <v>53</v>
      </c>
      <c r="D1839">
        <v>6</v>
      </c>
      <c r="E1839">
        <v>22</v>
      </c>
      <c r="F1839">
        <v>3</v>
      </c>
      <c r="I1839" t="s">
        <v>47</v>
      </c>
    </row>
    <row r="1840" spans="1:13" hidden="1" x14ac:dyDescent="0.35">
      <c r="A1840" s="6">
        <v>45918</v>
      </c>
      <c r="B1840" t="s">
        <v>388</v>
      </c>
      <c r="C1840" t="s">
        <v>53</v>
      </c>
      <c r="D1840">
        <v>6</v>
      </c>
      <c r="E1840">
        <v>22</v>
      </c>
      <c r="F1840">
        <v>1</v>
      </c>
      <c r="I1840" t="s">
        <v>47</v>
      </c>
      <c r="M1840" t="s">
        <v>47</v>
      </c>
    </row>
    <row r="1841" spans="1:13" hidden="1" x14ac:dyDescent="0.35">
      <c r="A1841" s="6">
        <v>45918</v>
      </c>
      <c r="B1841" t="s">
        <v>2507</v>
      </c>
      <c r="C1841" t="s">
        <v>2141</v>
      </c>
      <c r="D1841" t="s">
        <v>2141</v>
      </c>
      <c r="E1841">
        <v>12</v>
      </c>
      <c r="F1841">
        <v>2</v>
      </c>
      <c r="I1841" t="s">
        <v>47</v>
      </c>
    </row>
    <row r="1842" spans="1:13" hidden="1" x14ac:dyDescent="0.35">
      <c r="A1842" s="6">
        <v>45918</v>
      </c>
      <c r="B1842" t="s">
        <v>811</v>
      </c>
      <c r="C1842" t="s">
        <v>55</v>
      </c>
      <c r="D1842" t="s">
        <v>930</v>
      </c>
      <c r="E1842">
        <v>28</v>
      </c>
      <c r="F1842">
        <v>2</v>
      </c>
      <c r="I1842" t="s">
        <v>47</v>
      </c>
    </row>
    <row r="1843" spans="1:13" hidden="1" x14ac:dyDescent="0.35">
      <c r="A1843" s="6">
        <v>45918</v>
      </c>
      <c r="B1843" t="s">
        <v>2508</v>
      </c>
      <c r="C1843" t="s">
        <v>55</v>
      </c>
      <c r="D1843" t="s">
        <v>1309</v>
      </c>
      <c r="E1843">
        <v>11</v>
      </c>
      <c r="F1843">
        <v>1</v>
      </c>
      <c r="I1843" t="s">
        <v>47</v>
      </c>
    </row>
    <row r="1844" spans="1:13" hidden="1" x14ac:dyDescent="0.35">
      <c r="A1844" s="6">
        <v>45918</v>
      </c>
      <c r="B1844" t="s">
        <v>2509</v>
      </c>
      <c r="C1844" s="23" t="s">
        <v>158</v>
      </c>
      <c r="D1844" t="s">
        <v>158</v>
      </c>
      <c r="E1844">
        <v>17</v>
      </c>
      <c r="F1844">
        <v>4</v>
      </c>
      <c r="I1844" t="s">
        <v>47</v>
      </c>
    </row>
    <row r="1845" spans="1:13" hidden="1" x14ac:dyDescent="0.35">
      <c r="A1845" s="6">
        <v>45918</v>
      </c>
      <c r="B1845" t="s">
        <v>388</v>
      </c>
      <c r="C1845" t="s">
        <v>2668</v>
      </c>
      <c r="D1845" s="20" t="s">
        <v>3085</v>
      </c>
      <c r="E1845">
        <v>10</v>
      </c>
      <c r="F1845">
        <v>1</v>
      </c>
      <c r="G1845" t="s">
        <v>2667</v>
      </c>
      <c r="H1845" t="s">
        <v>2667</v>
      </c>
      <c r="I1845" s="26" t="s">
        <v>306</v>
      </c>
      <c r="J1845" t="s">
        <v>2667</v>
      </c>
      <c r="L1845" t="s">
        <v>2667</v>
      </c>
      <c r="M1845" t="s">
        <v>306</v>
      </c>
    </row>
    <row r="1846" spans="1:13" hidden="1" x14ac:dyDescent="0.35">
      <c r="A1846" s="22">
        <v>45918</v>
      </c>
      <c r="B1846" s="23" t="s">
        <v>1345</v>
      </c>
      <c r="C1846" s="23" t="s">
        <v>2673</v>
      </c>
      <c r="D1846" s="24" t="s">
        <v>2808</v>
      </c>
      <c r="E1846" s="23">
        <v>2</v>
      </c>
      <c r="F1846" s="23">
        <v>1</v>
      </c>
      <c r="G1846" s="23" t="s">
        <v>2667</v>
      </c>
      <c r="H1846" s="23" t="s">
        <v>2667</v>
      </c>
      <c r="I1846" s="26" t="s">
        <v>306</v>
      </c>
      <c r="J1846" s="23"/>
      <c r="K1846" s="23"/>
      <c r="L1846" s="23" t="s">
        <v>2667</v>
      </c>
      <c r="M1846" s="23" t="s">
        <v>306</v>
      </c>
    </row>
    <row r="1847" spans="1:13" hidden="1" x14ac:dyDescent="0.35">
      <c r="A1847" s="6">
        <v>45919</v>
      </c>
      <c r="B1847" t="s">
        <v>1639</v>
      </c>
      <c r="C1847" t="s">
        <v>59</v>
      </c>
      <c r="E1847">
        <v>20</v>
      </c>
      <c r="F1847">
        <v>2</v>
      </c>
      <c r="G1847" t="s">
        <v>40</v>
      </c>
      <c r="L1847" t="s">
        <v>47</v>
      </c>
      <c r="M1847" t="s">
        <v>47</v>
      </c>
    </row>
    <row r="1848" spans="1:13" hidden="1" x14ac:dyDescent="0.35">
      <c r="A1848" s="6">
        <v>45919</v>
      </c>
      <c r="B1848" t="s">
        <v>507</v>
      </c>
      <c r="C1848" t="s">
        <v>53</v>
      </c>
      <c r="D1848">
        <v>4</v>
      </c>
      <c r="E1848">
        <v>23</v>
      </c>
      <c r="F1848">
        <v>2</v>
      </c>
      <c r="G1848" t="s">
        <v>36</v>
      </c>
      <c r="L1848" t="s">
        <v>47</v>
      </c>
      <c r="M1848" t="s">
        <v>47</v>
      </c>
    </row>
    <row r="1849" spans="1:13" hidden="1" x14ac:dyDescent="0.35">
      <c r="A1849" s="6">
        <v>45919</v>
      </c>
      <c r="B1849" t="s">
        <v>1639</v>
      </c>
      <c r="C1849" t="s">
        <v>59</v>
      </c>
      <c r="D1849">
        <v>2</v>
      </c>
      <c r="E1849">
        <v>17</v>
      </c>
      <c r="F1849">
        <v>2</v>
      </c>
      <c r="G1849" t="s">
        <v>40</v>
      </c>
      <c r="L1849" t="s">
        <v>47</v>
      </c>
      <c r="M1849" t="s">
        <v>47</v>
      </c>
    </row>
    <row r="1850" spans="1:13" hidden="1" x14ac:dyDescent="0.35">
      <c r="A1850" s="6">
        <v>45919</v>
      </c>
      <c r="B1850" t="s">
        <v>1639</v>
      </c>
      <c r="C1850" t="s">
        <v>59</v>
      </c>
      <c r="D1850">
        <v>2</v>
      </c>
      <c r="E1850">
        <v>17</v>
      </c>
      <c r="F1850">
        <v>2</v>
      </c>
      <c r="G1850" t="s">
        <v>40</v>
      </c>
      <c r="L1850" t="s">
        <v>47</v>
      </c>
      <c r="M1850" t="s">
        <v>47</v>
      </c>
    </row>
    <row r="1851" spans="1:13" hidden="1" x14ac:dyDescent="0.35">
      <c r="A1851" s="6">
        <v>45919</v>
      </c>
      <c r="B1851" t="s">
        <v>1639</v>
      </c>
      <c r="C1851" t="s">
        <v>59</v>
      </c>
      <c r="D1851">
        <v>1</v>
      </c>
      <c r="E1851">
        <v>20</v>
      </c>
      <c r="F1851">
        <v>2</v>
      </c>
      <c r="I1851" t="s">
        <v>47</v>
      </c>
      <c r="M1851" t="s">
        <v>47</v>
      </c>
    </row>
    <row r="1852" spans="1:13" hidden="1" x14ac:dyDescent="0.35">
      <c r="A1852" s="6">
        <v>45919</v>
      </c>
      <c r="B1852" t="s">
        <v>1639</v>
      </c>
      <c r="C1852" t="s">
        <v>59</v>
      </c>
      <c r="D1852">
        <v>2</v>
      </c>
      <c r="E1852">
        <v>20</v>
      </c>
      <c r="F1852">
        <v>2</v>
      </c>
      <c r="I1852" t="s">
        <v>47</v>
      </c>
      <c r="M1852" t="s">
        <v>47</v>
      </c>
    </row>
    <row r="1853" spans="1:13" hidden="1" x14ac:dyDescent="0.35">
      <c r="A1853" s="6">
        <v>45919</v>
      </c>
      <c r="B1853" t="s">
        <v>2561</v>
      </c>
      <c r="C1853" t="s">
        <v>53</v>
      </c>
      <c r="D1853" t="s">
        <v>430</v>
      </c>
      <c r="E1853">
        <v>13</v>
      </c>
      <c r="F1853">
        <v>2</v>
      </c>
      <c r="I1853" t="s">
        <v>47</v>
      </c>
    </row>
    <row r="1854" spans="1:13" hidden="1" x14ac:dyDescent="0.35">
      <c r="A1854" s="22">
        <v>45919</v>
      </c>
      <c r="B1854" s="23" t="s">
        <v>3127</v>
      </c>
      <c r="C1854" s="23" t="s">
        <v>2673</v>
      </c>
      <c r="D1854" s="24">
        <v>2</v>
      </c>
      <c r="E1854" s="23">
        <v>28</v>
      </c>
      <c r="F1854" s="23">
        <v>1</v>
      </c>
      <c r="G1854" s="23"/>
      <c r="H1854" s="23" t="s">
        <v>2667</v>
      </c>
      <c r="I1854" s="26" t="s">
        <v>306</v>
      </c>
      <c r="J1854" s="23" t="s">
        <v>3399</v>
      </c>
      <c r="K1854" s="23"/>
      <c r="L1854" s="23" t="s">
        <v>2667</v>
      </c>
      <c r="M1854" s="23" t="s">
        <v>306</v>
      </c>
    </row>
    <row r="1855" spans="1:13" hidden="1" x14ac:dyDescent="0.35">
      <c r="A1855" s="22">
        <v>45919</v>
      </c>
      <c r="B1855" s="23" t="s">
        <v>3127</v>
      </c>
      <c r="C1855" s="23" t="s">
        <v>2673</v>
      </c>
      <c r="D1855" s="24">
        <v>2</v>
      </c>
      <c r="E1855" s="23">
        <v>27</v>
      </c>
      <c r="F1855" s="23">
        <v>3</v>
      </c>
      <c r="G1855" s="23"/>
      <c r="H1855" s="23" t="s">
        <v>2667</v>
      </c>
      <c r="I1855" s="26" t="s">
        <v>306</v>
      </c>
      <c r="J1855" s="23" t="s">
        <v>3399</v>
      </c>
      <c r="K1855" s="23"/>
      <c r="L1855" s="23" t="s">
        <v>2667</v>
      </c>
      <c r="M1855" s="23" t="s">
        <v>306</v>
      </c>
    </row>
    <row r="1856" spans="1:13" hidden="1" x14ac:dyDescent="0.35">
      <c r="A1856" s="22">
        <v>45919</v>
      </c>
      <c r="B1856" s="23" t="s">
        <v>3127</v>
      </c>
      <c r="C1856" s="23" t="s">
        <v>2673</v>
      </c>
      <c r="D1856" s="24">
        <v>2</v>
      </c>
      <c r="E1856" s="23">
        <v>27</v>
      </c>
      <c r="F1856" s="23">
        <v>3</v>
      </c>
      <c r="G1856" s="23"/>
      <c r="H1856" s="23" t="s">
        <v>2667</v>
      </c>
      <c r="I1856" s="26" t="s">
        <v>306</v>
      </c>
      <c r="J1856" s="23" t="s">
        <v>3399</v>
      </c>
      <c r="K1856" s="23"/>
      <c r="L1856" s="23" t="s">
        <v>2667</v>
      </c>
      <c r="M1856" s="23" t="s">
        <v>306</v>
      </c>
    </row>
    <row r="1857" spans="1:13" hidden="1" x14ac:dyDescent="0.35">
      <c r="A1857" s="22">
        <v>45919</v>
      </c>
      <c r="B1857" s="23" t="s">
        <v>3127</v>
      </c>
      <c r="C1857" s="23" t="s">
        <v>2673</v>
      </c>
      <c r="D1857" s="24">
        <v>2</v>
      </c>
      <c r="E1857" s="23">
        <v>27</v>
      </c>
      <c r="F1857" s="23">
        <v>3</v>
      </c>
      <c r="G1857" s="23"/>
      <c r="H1857" s="23" t="s">
        <v>2667</v>
      </c>
      <c r="I1857" s="26" t="s">
        <v>306</v>
      </c>
      <c r="J1857" s="23" t="s">
        <v>3399</v>
      </c>
      <c r="K1857" s="23"/>
      <c r="L1857" s="23" t="s">
        <v>2667</v>
      </c>
      <c r="M1857" s="23" t="s">
        <v>306</v>
      </c>
    </row>
    <row r="1858" spans="1:13" hidden="1" x14ac:dyDescent="0.35">
      <c r="A1858" s="22">
        <v>45919</v>
      </c>
      <c r="B1858" s="23" t="s">
        <v>2852</v>
      </c>
      <c r="C1858" s="23" t="s">
        <v>2670</v>
      </c>
      <c r="D1858" s="24">
        <v>10</v>
      </c>
      <c r="E1858" s="23">
        <v>26</v>
      </c>
      <c r="F1858" s="23">
        <v>5</v>
      </c>
      <c r="G1858" s="23" t="s">
        <v>2667</v>
      </c>
      <c r="H1858" s="23"/>
      <c r="I1858" s="26" t="s">
        <v>306</v>
      </c>
      <c r="J1858" s="23" t="s">
        <v>2667</v>
      </c>
      <c r="K1858" s="23"/>
      <c r="L1858" s="23" t="s">
        <v>2667</v>
      </c>
      <c r="M1858" s="23" t="s">
        <v>2667</v>
      </c>
    </row>
    <row r="1859" spans="1:13" hidden="1" x14ac:dyDescent="0.35">
      <c r="A1859" s="22">
        <v>45919</v>
      </c>
      <c r="B1859" s="23" t="s">
        <v>2852</v>
      </c>
      <c r="C1859" s="23" t="s">
        <v>2670</v>
      </c>
      <c r="D1859" s="24">
        <v>10</v>
      </c>
      <c r="E1859" s="23">
        <v>26</v>
      </c>
      <c r="F1859" s="23">
        <v>5</v>
      </c>
      <c r="G1859" s="23" t="s">
        <v>2667</v>
      </c>
      <c r="H1859" s="23"/>
      <c r="I1859" s="26" t="s">
        <v>306</v>
      </c>
      <c r="J1859" s="23"/>
      <c r="K1859" s="23"/>
      <c r="L1859" s="23"/>
      <c r="M1859" s="23"/>
    </row>
    <row r="1860" spans="1:13" hidden="1" x14ac:dyDescent="0.35">
      <c r="A1860" s="22">
        <v>45919</v>
      </c>
      <c r="B1860" s="23" t="s">
        <v>2852</v>
      </c>
      <c r="C1860" s="23" t="s">
        <v>2670</v>
      </c>
      <c r="D1860" s="24">
        <v>10</v>
      </c>
      <c r="E1860" s="23">
        <v>25</v>
      </c>
      <c r="F1860" s="23">
        <v>5</v>
      </c>
      <c r="G1860" s="23" t="s">
        <v>2667</v>
      </c>
      <c r="H1860" s="23"/>
      <c r="I1860" s="26" t="s">
        <v>306</v>
      </c>
      <c r="J1860" s="23"/>
      <c r="K1860" s="23"/>
      <c r="L1860" s="23"/>
      <c r="M1860" s="23"/>
    </row>
    <row r="1861" spans="1:13" hidden="1" x14ac:dyDescent="0.35">
      <c r="A1861" s="22">
        <v>45919</v>
      </c>
      <c r="B1861" s="23" t="s">
        <v>2852</v>
      </c>
      <c r="C1861" s="23" t="s">
        <v>2670</v>
      </c>
      <c r="D1861" s="24">
        <v>10</v>
      </c>
      <c r="E1861" s="23">
        <v>25</v>
      </c>
      <c r="F1861" s="23">
        <v>5</v>
      </c>
      <c r="G1861" s="23" t="s">
        <v>2667</v>
      </c>
      <c r="H1861" s="23"/>
      <c r="I1861" s="26" t="s">
        <v>306</v>
      </c>
      <c r="J1861" s="23"/>
      <c r="K1861" s="23"/>
      <c r="L1861" s="23"/>
      <c r="M1861" s="23"/>
    </row>
    <row r="1862" spans="1:13" hidden="1" x14ac:dyDescent="0.35">
      <c r="A1862" s="22">
        <v>45919</v>
      </c>
      <c r="B1862" s="23" t="s">
        <v>247</v>
      </c>
      <c r="C1862" s="23" t="s">
        <v>2673</v>
      </c>
      <c r="D1862" s="24">
        <v>1</v>
      </c>
      <c r="E1862" s="23">
        <v>23</v>
      </c>
      <c r="F1862" s="23">
        <v>3</v>
      </c>
      <c r="G1862" s="23" t="s">
        <v>2667</v>
      </c>
      <c r="H1862" s="23" t="s">
        <v>2667</v>
      </c>
      <c r="I1862" s="26" t="s">
        <v>306</v>
      </c>
      <c r="J1862" s="23" t="s">
        <v>2667</v>
      </c>
      <c r="K1862" s="23"/>
      <c r="L1862" s="23" t="s">
        <v>2667</v>
      </c>
      <c r="M1862" s="23" t="s">
        <v>2667</v>
      </c>
    </row>
    <row r="1863" spans="1:13" hidden="1" x14ac:dyDescent="0.35">
      <c r="A1863" s="22">
        <v>45919</v>
      </c>
      <c r="B1863" s="23" t="s">
        <v>2844</v>
      </c>
      <c r="C1863" s="23" t="s">
        <v>2673</v>
      </c>
      <c r="D1863" s="24">
        <v>1</v>
      </c>
      <c r="E1863" s="23">
        <f>64/3</f>
        <v>21.333333333333332</v>
      </c>
      <c r="F1863" s="23">
        <f>7/3</f>
        <v>2.3333333333333335</v>
      </c>
      <c r="G1863" s="23" t="s">
        <v>2667</v>
      </c>
      <c r="H1863" s="23" t="s">
        <v>2667</v>
      </c>
      <c r="I1863" s="26" t="s">
        <v>306</v>
      </c>
      <c r="J1863" s="23" t="s">
        <v>2667</v>
      </c>
      <c r="K1863" s="23"/>
      <c r="L1863" s="23" t="s">
        <v>2667</v>
      </c>
      <c r="M1863" s="23" t="s">
        <v>2667</v>
      </c>
    </row>
    <row r="1864" spans="1:13" hidden="1" x14ac:dyDescent="0.35">
      <c r="A1864" s="22">
        <v>45919</v>
      </c>
      <c r="B1864" s="23" t="s">
        <v>2844</v>
      </c>
      <c r="C1864" s="23" t="s">
        <v>2673</v>
      </c>
      <c r="D1864" s="24">
        <v>1</v>
      </c>
      <c r="E1864" s="23">
        <f>64/3</f>
        <v>21.333333333333332</v>
      </c>
      <c r="F1864" s="23">
        <f>7/3</f>
        <v>2.3333333333333335</v>
      </c>
      <c r="G1864" s="23" t="s">
        <v>2667</v>
      </c>
      <c r="H1864" s="23" t="s">
        <v>2667</v>
      </c>
      <c r="I1864" s="26" t="s">
        <v>306</v>
      </c>
      <c r="J1864" s="23" t="s">
        <v>2667</v>
      </c>
      <c r="K1864" s="23"/>
      <c r="L1864" s="23"/>
      <c r="M1864" s="23"/>
    </row>
    <row r="1865" spans="1:13" hidden="1" x14ac:dyDescent="0.35">
      <c r="A1865" s="22">
        <v>45919</v>
      </c>
      <c r="B1865" s="23" t="s">
        <v>2844</v>
      </c>
      <c r="C1865" s="23" t="s">
        <v>2673</v>
      </c>
      <c r="D1865" s="24">
        <v>1</v>
      </c>
      <c r="E1865" s="23">
        <f>64/3</f>
        <v>21.333333333333332</v>
      </c>
      <c r="F1865" s="23">
        <f>7/3</f>
        <v>2.3333333333333335</v>
      </c>
      <c r="G1865" s="23" t="s">
        <v>2667</v>
      </c>
      <c r="H1865" s="23" t="s">
        <v>2667</v>
      </c>
      <c r="I1865" s="26" t="s">
        <v>306</v>
      </c>
      <c r="J1865" s="23" t="s">
        <v>2667</v>
      </c>
      <c r="K1865" s="23"/>
      <c r="L1865" s="23"/>
      <c r="M1865" s="23"/>
    </row>
    <row r="1866" spans="1:13" hidden="1" x14ac:dyDescent="0.35">
      <c r="A1866" s="27">
        <v>45919</v>
      </c>
      <c r="B1866" s="26" t="s">
        <v>3050</v>
      </c>
      <c r="C1866" s="26" t="s">
        <v>2670</v>
      </c>
      <c r="D1866" s="28">
        <v>8</v>
      </c>
      <c r="E1866" s="26">
        <v>20</v>
      </c>
      <c r="F1866" s="26">
        <v>3</v>
      </c>
      <c r="G1866" s="26" t="s">
        <v>2667</v>
      </c>
      <c r="H1866" s="26" t="s">
        <v>2667</v>
      </c>
      <c r="I1866" s="26" t="s">
        <v>306</v>
      </c>
      <c r="J1866" s="26"/>
      <c r="K1866" s="26"/>
      <c r="L1866" s="26" t="s">
        <v>2667</v>
      </c>
      <c r="M1866" s="26" t="s">
        <v>306</v>
      </c>
    </row>
    <row r="1867" spans="1:13" hidden="1" x14ac:dyDescent="0.35">
      <c r="A1867" s="27">
        <v>45919</v>
      </c>
      <c r="B1867" s="26" t="s">
        <v>3050</v>
      </c>
      <c r="C1867" s="26" t="s">
        <v>2670</v>
      </c>
      <c r="D1867" s="28">
        <v>8</v>
      </c>
      <c r="E1867" s="26">
        <v>20</v>
      </c>
      <c r="F1867" s="26">
        <v>3</v>
      </c>
      <c r="G1867" s="26" t="s">
        <v>2667</v>
      </c>
      <c r="H1867" s="26" t="s">
        <v>2667</v>
      </c>
      <c r="I1867" s="26" t="s">
        <v>306</v>
      </c>
      <c r="J1867" s="26"/>
      <c r="K1867" s="26"/>
      <c r="L1867" s="26" t="s">
        <v>2667</v>
      </c>
      <c r="M1867" s="26" t="s">
        <v>306</v>
      </c>
    </row>
    <row r="1868" spans="1:13" hidden="1" x14ac:dyDescent="0.35">
      <c r="A1868" s="27">
        <v>45919</v>
      </c>
      <c r="B1868" s="26" t="s">
        <v>2950</v>
      </c>
      <c r="C1868" s="26" t="s">
        <v>2670</v>
      </c>
      <c r="D1868" s="28">
        <v>7</v>
      </c>
      <c r="E1868" s="26">
        <v>19.5</v>
      </c>
      <c r="F1868" s="26">
        <v>2</v>
      </c>
      <c r="G1868" s="26"/>
      <c r="H1868" s="26" t="s">
        <v>2667</v>
      </c>
      <c r="I1868" s="26" t="s">
        <v>306</v>
      </c>
      <c r="J1868" s="26" t="s">
        <v>2951</v>
      </c>
      <c r="K1868" s="26"/>
      <c r="L1868" s="26" t="s">
        <v>2667</v>
      </c>
      <c r="M1868" s="26" t="s">
        <v>306</v>
      </c>
    </row>
    <row r="1869" spans="1:13" hidden="1" x14ac:dyDescent="0.35">
      <c r="A1869" s="27">
        <v>45919</v>
      </c>
      <c r="B1869" s="26" t="s">
        <v>2950</v>
      </c>
      <c r="C1869" s="26" t="s">
        <v>2670</v>
      </c>
      <c r="D1869" s="28">
        <v>7</v>
      </c>
      <c r="E1869" s="26">
        <v>19.5</v>
      </c>
      <c r="F1869" s="26">
        <v>2</v>
      </c>
      <c r="G1869" s="26"/>
      <c r="H1869" s="26" t="s">
        <v>2667</v>
      </c>
      <c r="I1869" s="26" t="s">
        <v>306</v>
      </c>
      <c r="J1869" s="26" t="s">
        <v>2951</v>
      </c>
      <c r="K1869" s="26"/>
      <c r="L1869" s="26" t="s">
        <v>2667</v>
      </c>
      <c r="M1869" s="26" t="s">
        <v>306</v>
      </c>
    </row>
    <row r="1870" spans="1:13" hidden="1" x14ac:dyDescent="0.35">
      <c r="A1870" s="6">
        <v>45919</v>
      </c>
      <c r="B1870" t="s">
        <v>2847</v>
      </c>
      <c r="C1870" t="s">
        <v>978</v>
      </c>
      <c r="D1870" t="s">
        <v>978</v>
      </c>
      <c r="E1870">
        <v>14</v>
      </c>
      <c r="F1870">
        <v>2</v>
      </c>
      <c r="G1870" t="s">
        <v>2667</v>
      </c>
      <c r="H1870" t="s">
        <v>2667</v>
      </c>
      <c r="I1870" s="26" t="s">
        <v>306</v>
      </c>
      <c r="L1870" t="s">
        <v>2667</v>
      </c>
      <c r="M1870" t="s">
        <v>306</v>
      </c>
    </row>
    <row r="1871" spans="1:13" hidden="1" x14ac:dyDescent="0.35">
      <c r="A1871" s="22">
        <v>45920</v>
      </c>
      <c r="B1871" s="23" t="s">
        <v>3184</v>
      </c>
      <c r="C1871" s="23" t="s">
        <v>2673</v>
      </c>
      <c r="D1871" s="24">
        <v>2</v>
      </c>
      <c r="E1871" s="23">
        <v>22</v>
      </c>
      <c r="F1871" s="23">
        <v>1</v>
      </c>
      <c r="G1871" s="23" t="s">
        <v>2667</v>
      </c>
      <c r="H1871" s="23" t="s">
        <v>2667</v>
      </c>
      <c r="I1871" s="26" t="s">
        <v>306</v>
      </c>
      <c r="J1871" s="23" t="s">
        <v>2667</v>
      </c>
      <c r="K1871" s="23"/>
      <c r="L1871" s="23" t="s">
        <v>2667</v>
      </c>
      <c r="M1871" s="23" t="s">
        <v>2667</v>
      </c>
    </row>
    <row r="1872" spans="1:13" hidden="1" x14ac:dyDescent="0.35">
      <c r="A1872" s="22">
        <v>45920</v>
      </c>
      <c r="B1872" s="23" t="s">
        <v>3203</v>
      </c>
      <c r="C1872" s="23" t="s">
        <v>2673</v>
      </c>
      <c r="D1872" s="24">
        <v>2</v>
      </c>
      <c r="E1872" s="23">
        <v>22</v>
      </c>
      <c r="F1872" s="23">
        <v>13</v>
      </c>
      <c r="G1872" s="23" t="s">
        <v>2667</v>
      </c>
      <c r="H1872" s="23" t="s">
        <v>2667</v>
      </c>
      <c r="I1872" s="26" t="s">
        <v>306</v>
      </c>
      <c r="J1872" s="23" t="s">
        <v>2667</v>
      </c>
      <c r="K1872" s="23"/>
      <c r="L1872" s="23" t="s">
        <v>2667</v>
      </c>
      <c r="M1872" s="23" t="s">
        <v>2667</v>
      </c>
    </row>
    <row r="1873" spans="1:13" hidden="1" x14ac:dyDescent="0.35">
      <c r="A1873" s="27">
        <v>45920</v>
      </c>
      <c r="B1873" s="26" t="s">
        <v>2639</v>
      </c>
      <c r="C1873" s="26" t="s">
        <v>2670</v>
      </c>
      <c r="D1873" s="28" t="s">
        <v>2799</v>
      </c>
      <c r="E1873" s="26">
        <f>43/2</f>
        <v>21.5</v>
      </c>
      <c r="F1873" s="26">
        <v>1</v>
      </c>
      <c r="G1873" s="26"/>
      <c r="H1873" s="26" t="s">
        <v>2667</v>
      </c>
      <c r="I1873" s="26" t="s">
        <v>306</v>
      </c>
      <c r="J1873" s="26" t="s">
        <v>2667</v>
      </c>
      <c r="K1873" s="26"/>
      <c r="L1873" s="26" t="s">
        <v>2667</v>
      </c>
      <c r="M1873" s="26"/>
    </row>
    <row r="1874" spans="1:13" hidden="1" x14ac:dyDescent="0.35">
      <c r="A1874" s="27">
        <v>45920</v>
      </c>
      <c r="B1874" s="26" t="s">
        <v>2639</v>
      </c>
      <c r="C1874" s="26" t="s">
        <v>2670</v>
      </c>
      <c r="D1874" s="28" t="s">
        <v>2799</v>
      </c>
      <c r="E1874" s="26">
        <f>43/2</f>
        <v>21.5</v>
      </c>
      <c r="F1874" s="26">
        <v>1</v>
      </c>
      <c r="G1874" s="26"/>
      <c r="H1874" s="26" t="s">
        <v>2667</v>
      </c>
      <c r="I1874" s="26" t="s">
        <v>306</v>
      </c>
      <c r="J1874" s="26" t="s">
        <v>2667</v>
      </c>
      <c r="K1874" s="26"/>
      <c r="L1874" s="26" t="s">
        <v>2667</v>
      </c>
      <c r="M1874" s="26"/>
    </row>
    <row r="1875" spans="1:13" hidden="1" x14ac:dyDescent="0.35">
      <c r="A1875" s="22">
        <v>45921</v>
      </c>
      <c r="B1875" s="23" t="s">
        <v>3297</v>
      </c>
      <c r="C1875" s="23" t="s">
        <v>2670</v>
      </c>
      <c r="D1875" s="24">
        <v>10</v>
      </c>
      <c r="E1875" s="23">
        <v>27</v>
      </c>
      <c r="F1875" s="23">
        <v>10</v>
      </c>
      <c r="G1875" s="23" t="s">
        <v>2667</v>
      </c>
      <c r="H1875" s="23" t="s">
        <v>2667</v>
      </c>
      <c r="I1875" s="26" t="s">
        <v>306</v>
      </c>
      <c r="J1875" s="23" t="s">
        <v>2667</v>
      </c>
      <c r="K1875" s="23"/>
      <c r="L1875" s="23" t="s">
        <v>306</v>
      </c>
      <c r="M1875" s="23" t="s">
        <v>2667</v>
      </c>
    </row>
    <row r="1876" spans="1:13" hidden="1" x14ac:dyDescent="0.35">
      <c r="A1876" s="22">
        <v>45921</v>
      </c>
      <c r="B1876" s="23" t="s">
        <v>3297</v>
      </c>
      <c r="C1876" s="23" t="s">
        <v>2670</v>
      </c>
      <c r="D1876" s="24">
        <v>10</v>
      </c>
      <c r="E1876" s="23">
        <v>27</v>
      </c>
      <c r="F1876" s="23">
        <v>10</v>
      </c>
      <c r="G1876" s="23" t="s">
        <v>2667</v>
      </c>
      <c r="H1876" s="23" t="s">
        <v>2667</v>
      </c>
      <c r="I1876" s="26" t="s">
        <v>306</v>
      </c>
      <c r="J1876" s="23" t="s">
        <v>2667</v>
      </c>
      <c r="K1876" s="23"/>
      <c r="L1876" s="23" t="s">
        <v>306</v>
      </c>
      <c r="M1876" s="23" t="s">
        <v>2667</v>
      </c>
    </row>
    <row r="1877" spans="1:13" hidden="1" x14ac:dyDescent="0.35">
      <c r="A1877" s="22">
        <v>45921</v>
      </c>
      <c r="B1877" s="23" t="s">
        <v>3297</v>
      </c>
      <c r="C1877" s="23" t="s">
        <v>2670</v>
      </c>
      <c r="D1877" s="24">
        <v>10</v>
      </c>
      <c r="E1877" s="23">
        <v>26</v>
      </c>
      <c r="F1877" s="23">
        <v>10</v>
      </c>
      <c r="G1877" s="23" t="s">
        <v>2667</v>
      </c>
      <c r="H1877" s="23" t="s">
        <v>2667</v>
      </c>
      <c r="I1877" s="26" t="s">
        <v>306</v>
      </c>
      <c r="J1877" s="23" t="s">
        <v>2667</v>
      </c>
      <c r="K1877" s="23"/>
      <c r="L1877" s="23" t="s">
        <v>306</v>
      </c>
      <c r="M1877" s="23" t="s">
        <v>2667</v>
      </c>
    </row>
    <row r="1878" spans="1:13" hidden="1" x14ac:dyDescent="0.35">
      <c r="A1878" s="22">
        <v>45921</v>
      </c>
      <c r="B1878" s="23" t="s">
        <v>82</v>
      </c>
      <c r="C1878" s="23" t="s">
        <v>2670</v>
      </c>
      <c r="D1878" s="24" t="s">
        <v>2788</v>
      </c>
      <c r="E1878" s="23">
        <v>26</v>
      </c>
      <c r="F1878" s="23">
        <v>2</v>
      </c>
      <c r="G1878" s="23" t="s">
        <v>2667</v>
      </c>
      <c r="H1878" s="23"/>
      <c r="I1878" s="26" t="s">
        <v>306</v>
      </c>
      <c r="J1878" s="23"/>
      <c r="K1878" s="23"/>
      <c r="L1878" s="23"/>
      <c r="M1878" s="23"/>
    </row>
    <row r="1879" spans="1:13" hidden="1" x14ac:dyDescent="0.35">
      <c r="A1879" s="22">
        <v>45921</v>
      </c>
      <c r="B1879" s="23" t="s">
        <v>82</v>
      </c>
      <c r="C1879" s="23" t="s">
        <v>2670</v>
      </c>
      <c r="D1879" s="24" t="s">
        <v>2788</v>
      </c>
      <c r="E1879" s="23">
        <v>25</v>
      </c>
      <c r="F1879" s="23">
        <v>1</v>
      </c>
      <c r="G1879" s="23" t="s">
        <v>2667</v>
      </c>
      <c r="H1879" s="23" t="s">
        <v>2667</v>
      </c>
      <c r="I1879" s="26" t="s">
        <v>306</v>
      </c>
      <c r="J1879" s="23" t="s">
        <v>2667</v>
      </c>
      <c r="K1879" s="23"/>
      <c r="L1879" s="23" t="s">
        <v>2667</v>
      </c>
      <c r="M1879" s="23" t="s">
        <v>2667</v>
      </c>
    </row>
    <row r="1880" spans="1:13" hidden="1" x14ac:dyDescent="0.35">
      <c r="A1880" s="22">
        <v>45921</v>
      </c>
      <c r="B1880" s="23" t="s">
        <v>82</v>
      </c>
      <c r="C1880" s="23" t="s">
        <v>2670</v>
      </c>
      <c r="D1880" s="24" t="s">
        <v>2788</v>
      </c>
      <c r="E1880" s="23">
        <v>25</v>
      </c>
      <c r="F1880" s="23">
        <v>1</v>
      </c>
      <c r="G1880" s="23" t="s">
        <v>2667</v>
      </c>
      <c r="H1880" s="23"/>
      <c r="I1880" s="26" t="s">
        <v>306</v>
      </c>
      <c r="J1880" s="23"/>
      <c r="K1880" s="23"/>
      <c r="L1880" s="23"/>
      <c r="M1880" s="23"/>
    </row>
    <row r="1881" spans="1:13" hidden="1" x14ac:dyDescent="0.35">
      <c r="A1881" s="22">
        <v>45921</v>
      </c>
      <c r="B1881" s="23" t="s">
        <v>82</v>
      </c>
      <c r="C1881" s="23" t="s">
        <v>2670</v>
      </c>
      <c r="D1881" s="24" t="s">
        <v>2788</v>
      </c>
      <c r="E1881" s="23">
        <v>25</v>
      </c>
      <c r="F1881" s="23">
        <v>1</v>
      </c>
      <c r="G1881" s="23" t="s">
        <v>2667</v>
      </c>
      <c r="H1881" s="23"/>
      <c r="I1881" s="26" t="s">
        <v>306</v>
      </c>
      <c r="J1881" s="23"/>
      <c r="K1881" s="23"/>
      <c r="L1881" s="23"/>
      <c r="M1881" s="23"/>
    </row>
    <row r="1882" spans="1:13" hidden="1" x14ac:dyDescent="0.35">
      <c r="A1882" s="22">
        <v>45921</v>
      </c>
      <c r="B1882" s="23" t="s">
        <v>82</v>
      </c>
      <c r="C1882" s="23" t="s">
        <v>2670</v>
      </c>
      <c r="D1882" s="24" t="s">
        <v>2788</v>
      </c>
      <c r="E1882" s="23">
        <v>25</v>
      </c>
      <c r="F1882" s="23">
        <v>1</v>
      </c>
      <c r="G1882" s="23" t="s">
        <v>2667</v>
      </c>
      <c r="H1882" s="23"/>
      <c r="I1882" s="26" t="s">
        <v>306</v>
      </c>
      <c r="J1882" s="23"/>
      <c r="K1882" s="23"/>
      <c r="L1882" s="23"/>
      <c r="M1882" s="23"/>
    </row>
    <row r="1883" spans="1:13" hidden="1" x14ac:dyDescent="0.35">
      <c r="A1883" s="22">
        <v>45921</v>
      </c>
      <c r="B1883" s="23" t="s">
        <v>3215</v>
      </c>
      <c r="C1883" s="23" t="s">
        <v>2668</v>
      </c>
      <c r="D1883" s="24">
        <v>5</v>
      </c>
      <c r="E1883" s="23">
        <f>46/2</f>
        <v>23</v>
      </c>
      <c r="F1883" s="23">
        <v>2</v>
      </c>
      <c r="G1883" s="23" t="s">
        <v>2667</v>
      </c>
      <c r="H1883" s="23" t="s">
        <v>2667</v>
      </c>
      <c r="I1883" s="26" t="s">
        <v>306</v>
      </c>
      <c r="J1883" s="23" t="s">
        <v>2667</v>
      </c>
      <c r="K1883" s="23"/>
      <c r="L1883" s="23" t="s">
        <v>2667</v>
      </c>
      <c r="M1883" s="23" t="s">
        <v>306</v>
      </c>
    </row>
    <row r="1884" spans="1:13" hidden="1" x14ac:dyDescent="0.35">
      <c r="A1884" s="22">
        <v>45921</v>
      </c>
      <c r="B1884" s="23" t="s">
        <v>3215</v>
      </c>
      <c r="C1884" s="23" t="s">
        <v>2668</v>
      </c>
      <c r="D1884" s="24">
        <v>5</v>
      </c>
      <c r="E1884" s="23">
        <f>46/2</f>
        <v>23</v>
      </c>
      <c r="F1884" s="23">
        <v>2</v>
      </c>
      <c r="G1884" s="23" t="s">
        <v>2667</v>
      </c>
      <c r="H1884" s="23" t="s">
        <v>2667</v>
      </c>
      <c r="I1884" s="26" t="s">
        <v>306</v>
      </c>
      <c r="J1884" s="23" t="s">
        <v>2667</v>
      </c>
      <c r="K1884" s="23"/>
      <c r="L1884" s="23" t="s">
        <v>2667</v>
      </c>
      <c r="M1884" s="23" t="s">
        <v>306</v>
      </c>
    </row>
    <row r="1885" spans="1:13" hidden="1" x14ac:dyDescent="0.35">
      <c r="A1885" s="6">
        <v>45922</v>
      </c>
      <c r="B1885" t="s">
        <v>45</v>
      </c>
      <c r="C1885" t="s">
        <v>53</v>
      </c>
      <c r="D1885">
        <v>4</v>
      </c>
      <c r="E1885">
        <v>22</v>
      </c>
      <c r="F1885">
        <v>1</v>
      </c>
      <c r="G1885" t="s">
        <v>36</v>
      </c>
      <c r="L1885" t="s">
        <v>47</v>
      </c>
      <c r="M1885" t="s">
        <v>47</v>
      </c>
    </row>
    <row r="1886" spans="1:13" hidden="1" x14ac:dyDescent="0.35">
      <c r="A1886" s="6">
        <v>45922</v>
      </c>
      <c r="B1886" t="s">
        <v>2554</v>
      </c>
      <c r="C1886" t="s">
        <v>64</v>
      </c>
      <c r="D1886" t="s">
        <v>585</v>
      </c>
      <c r="E1886">
        <v>7</v>
      </c>
      <c r="F1886">
        <v>2</v>
      </c>
      <c r="I1886" t="s">
        <v>47</v>
      </c>
      <c r="M1886" t="s">
        <v>47</v>
      </c>
    </row>
    <row r="1887" spans="1:13" hidden="1" x14ac:dyDescent="0.35">
      <c r="A1887" s="6">
        <v>45922</v>
      </c>
      <c r="B1887" t="s">
        <v>171</v>
      </c>
      <c r="C1887" t="s">
        <v>1261</v>
      </c>
      <c r="D1887" t="s">
        <v>1261</v>
      </c>
      <c r="E1887">
        <v>2</v>
      </c>
      <c r="F1887">
        <v>1</v>
      </c>
      <c r="I1887" t="s">
        <v>47</v>
      </c>
      <c r="M1887" t="s">
        <v>47</v>
      </c>
    </row>
    <row r="1888" spans="1:13" hidden="1" x14ac:dyDescent="0.35">
      <c r="A1888" s="6">
        <v>45922</v>
      </c>
      <c r="B1888" t="s">
        <v>779</v>
      </c>
      <c r="C1888" t="s">
        <v>53</v>
      </c>
      <c r="D1888" t="s">
        <v>370</v>
      </c>
      <c r="E1888">
        <v>22</v>
      </c>
      <c r="F1888">
        <v>2</v>
      </c>
      <c r="I1888" t="s">
        <v>47</v>
      </c>
      <c r="J1888" t="s">
        <v>624</v>
      </c>
    </row>
    <row r="1889" spans="1:13" hidden="1" x14ac:dyDescent="0.35">
      <c r="A1889" s="6">
        <v>45922</v>
      </c>
      <c r="B1889" t="s">
        <v>2575</v>
      </c>
      <c r="C1889" t="s">
        <v>53</v>
      </c>
      <c r="D1889">
        <v>3</v>
      </c>
      <c r="E1889">
        <v>24</v>
      </c>
      <c r="F1889">
        <v>2</v>
      </c>
      <c r="I1889" t="s">
        <v>47</v>
      </c>
    </row>
    <row r="1890" spans="1:13" hidden="1" x14ac:dyDescent="0.35">
      <c r="A1890" s="6">
        <v>45922</v>
      </c>
      <c r="B1890" t="s">
        <v>2594</v>
      </c>
      <c r="C1890" t="s">
        <v>59</v>
      </c>
      <c r="D1890" t="s">
        <v>406</v>
      </c>
      <c r="E1890">
        <v>20</v>
      </c>
      <c r="F1890">
        <v>2</v>
      </c>
      <c r="I1890" t="s">
        <v>47</v>
      </c>
    </row>
    <row r="1891" spans="1:13" hidden="1" x14ac:dyDescent="0.35">
      <c r="A1891" s="6">
        <v>45922</v>
      </c>
      <c r="B1891" t="s">
        <v>2594</v>
      </c>
      <c r="C1891" t="s">
        <v>59</v>
      </c>
      <c r="D1891" t="s">
        <v>406</v>
      </c>
      <c r="E1891">
        <v>20</v>
      </c>
      <c r="F1891">
        <v>2</v>
      </c>
      <c r="I1891" t="s">
        <v>47</v>
      </c>
    </row>
    <row r="1892" spans="1:13" hidden="1" x14ac:dyDescent="0.35">
      <c r="A1892" s="6">
        <v>45922</v>
      </c>
      <c r="B1892" t="s">
        <v>2594</v>
      </c>
      <c r="C1892" t="s">
        <v>59</v>
      </c>
      <c r="D1892" t="s">
        <v>406</v>
      </c>
      <c r="E1892">
        <v>20</v>
      </c>
      <c r="F1892">
        <v>2</v>
      </c>
      <c r="I1892" t="s">
        <v>47</v>
      </c>
    </row>
    <row r="1893" spans="1:13" hidden="1" x14ac:dyDescent="0.35">
      <c r="A1893" s="6">
        <v>45922</v>
      </c>
      <c r="B1893" t="s">
        <v>2689</v>
      </c>
      <c r="C1893" t="s">
        <v>2668</v>
      </c>
      <c r="D1893" s="20">
        <v>6</v>
      </c>
      <c r="E1893">
        <v>8</v>
      </c>
      <c r="F1893">
        <v>1</v>
      </c>
      <c r="G1893" t="s">
        <v>2667</v>
      </c>
      <c r="H1893" t="s">
        <v>2667</v>
      </c>
      <c r="I1893" s="26" t="s">
        <v>306</v>
      </c>
      <c r="L1893" t="s">
        <v>2667</v>
      </c>
      <c r="M1893" t="s">
        <v>306</v>
      </c>
    </row>
    <row r="1894" spans="1:13" hidden="1" x14ac:dyDescent="0.35">
      <c r="A1894" s="6">
        <v>45923</v>
      </c>
      <c r="B1894" t="s">
        <v>2373</v>
      </c>
      <c r="C1894" t="s">
        <v>115</v>
      </c>
      <c r="D1894">
        <v>9</v>
      </c>
      <c r="E1894">
        <v>23</v>
      </c>
      <c r="F1894">
        <v>2</v>
      </c>
      <c r="G1894" t="s">
        <v>2182</v>
      </c>
    </row>
    <row r="1895" spans="1:13" hidden="1" x14ac:dyDescent="0.35">
      <c r="A1895" s="6">
        <v>45923</v>
      </c>
      <c r="B1895" t="s">
        <v>2437</v>
      </c>
      <c r="C1895" t="s">
        <v>115</v>
      </c>
      <c r="D1895">
        <v>8</v>
      </c>
      <c r="E1895">
        <v>16</v>
      </c>
      <c r="F1895">
        <v>2</v>
      </c>
      <c r="G1895" t="s">
        <v>2372</v>
      </c>
    </row>
    <row r="1896" spans="1:13" hidden="1" x14ac:dyDescent="0.35">
      <c r="A1896" s="6">
        <v>45923</v>
      </c>
      <c r="B1896" t="s">
        <v>1688</v>
      </c>
      <c r="C1896" t="s">
        <v>115</v>
      </c>
      <c r="D1896">
        <v>9</v>
      </c>
      <c r="E1896">
        <v>23</v>
      </c>
      <c r="F1896">
        <v>2</v>
      </c>
      <c r="G1896" t="s">
        <v>2372</v>
      </c>
    </row>
    <row r="1897" spans="1:13" hidden="1" x14ac:dyDescent="0.35">
      <c r="A1897" s="6">
        <v>45923</v>
      </c>
      <c r="B1897" t="s">
        <v>2465</v>
      </c>
      <c r="C1897" t="s">
        <v>53</v>
      </c>
      <c r="D1897">
        <v>5</v>
      </c>
      <c r="E1897">
        <v>19</v>
      </c>
      <c r="F1897">
        <v>2</v>
      </c>
      <c r="G1897" t="s">
        <v>1850</v>
      </c>
    </row>
    <row r="1898" spans="1:13" hidden="1" x14ac:dyDescent="0.35">
      <c r="A1898" s="6">
        <v>45923</v>
      </c>
      <c r="B1898" t="s">
        <v>2465</v>
      </c>
      <c r="C1898" t="s">
        <v>53</v>
      </c>
      <c r="D1898">
        <v>5</v>
      </c>
      <c r="E1898">
        <v>19</v>
      </c>
      <c r="F1898">
        <v>2</v>
      </c>
      <c r="G1898" t="s">
        <v>1850</v>
      </c>
    </row>
    <row r="1899" spans="1:13" hidden="1" x14ac:dyDescent="0.35">
      <c r="A1899" s="6">
        <v>45923</v>
      </c>
      <c r="B1899" t="s">
        <v>592</v>
      </c>
      <c r="C1899" t="s">
        <v>53</v>
      </c>
      <c r="D1899">
        <v>6</v>
      </c>
      <c r="E1899">
        <v>17</v>
      </c>
      <c r="F1899">
        <v>2</v>
      </c>
      <c r="G1899" t="s">
        <v>36</v>
      </c>
      <c r="L1899" t="s">
        <v>47</v>
      </c>
      <c r="M1899" t="s">
        <v>47</v>
      </c>
    </row>
    <row r="1900" spans="1:13" hidden="1" x14ac:dyDescent="0.35">
      <c r="A1900" s="6">
        <v>45923</v>
      </c>
      <c r="B1900" t="s">
        <v>1947</v>
      </c>
      <c r="C1900" t="s">
        <v>115</v>
      </c>
      <c r="D1900">
        <v>9</v>
      </c>
      <c r="E1900">
        <v>21</v>
      </c>
      <c r="F1900">
        <v>2</v>
      </c>
      <c r="I1900" t="s">
        <v>47</v>
      </c>
    </row>
    <row r="1901" spans="1:13" hidden="1" x14ac:dyDescent="0.35">
      <c r="A1901" s="6">
        <v>45923</v>
      </c>
      <c r="B1901" t="s">
        <v>1947</v>
      </c>
      <c r="C1901" t="s">
        <v>115</v>
      </c>
      <c r="D1901">
        <v>9</v>
      </c>
      <c r="E1901">
        <v>21</v>
      </c>
      <c r="F1901">
        <v>2</v>
      </c>
      <c r="I1901" t="s">
        <v>47</v>
      </c>
    </row>
    <row r="1902" spans="1:13" hidden="1" x14ac:dyDescent="0.35">
      <c r="A1902" s="6">
        <v>45923</v>
      </c>
      <c r="B1902" t="s">
        <v>1018</v>
      </c>
      <c r="C1902" t="s">
        <v>55</v>
      </c>
      <c r="D1902" t="s">
        <v>1365</v>
      </c>
      <c r="E1902">
        <v>17</v>
      </c>
      <c r="F1902">
        <v>1</v>
      </c>
      <c r="I1902" t="s">
        <v>47</v>
      </c>
      <c r="M1902" t="s">
        <v>47</v>
      </c>
    </row>
    <row r="1903" spans="1:13" hidden="1" x14ac:dyDescent="0.35">
      <c r="A1903" s="6">
        <v>45923</v>
      </c>
      <c r="B1903" t="s">
        <v>1018</v>
      </c>
      <c r="C1903" t="s">
        <v>55</v>
      </c>
      <c r="D1903" t="s">
        <v>1365</v>
      </c>
      <c r="E1903">
        <v>17</v>
      </c>
      <c r="F1903">
        <v>1</v>
      </c>
      <c r="I1903" t="s">
        <v>47</v>
      </c>
      <c r="M1903" t="s">
        <v>47</v>
      </c>
    </row>
    <row r="1904" spans="1:13" hidden="1" x14ac:dyDescent="0.35">
      <c r="A1904" s="6">
        <v>45923</v>
      </c>
      <c r="B1904" t="s">
        <v>343</v>
      </c>
      <c r="C1904" t="s">
        <v>115</v>
      </c>
      <c r="D1904">
        <v>8</v>
      </c>
      <c r="E1904">
        <v>23</v>
      </c>
      <c r="F1904">
        <v>2</v>
      </c>
      <c r="I1904" t="s">
        <v>47</v>
      </c>
      <c r="J1904" t="s">
        <v>624</v>
      </c>
    </row>
    <row r="1905" spans="1:13" hidden="1" x14ac:dyDescent="0.35">
      <c r="A1905" s="6">
        <v>45923</v>
      </c>
      <c r="B1905" t="s">
        <v>1682</v>
      </c>
      <c r="C1905" t="s">
        <v>115</v>
      </c>
      <c r="D1905">
        <v>8</v>
      </c>
      <c r="E1905">
        <v>15</v>
      </c>
      <c r="F1905">
        <v>2</v>
      </c>
      <c r="I1905" t="s">
        <v>47</v>
      </c>
      <c r="J1905" t="s">
        <v>2359</v>
      </c>
    </row>
    <row r="1906" spans="1:13" hidden="1" x14ac:dyDescent="0.35">
      <c r="A1906" s="6">
        <v>45923</v>
      </c>
      <c r="B1906" t="s">
        <v>1688</v>
      </c>
      <c r="C1906" t="s">
        <v>115</v>
      </c>
      <c r="D1906">
        <v>9</v>
      </c>
      <c r="E1906">
        <v>19</v>
      </c>
      <c r="F1906">
        <v>2</v>
      </c>
      <c r="I1906" t="s">
        <v>47</v>
      </c>
    </row>
    <row r="1907" spans="1:13" hidden="1" x14ac:dyDescent="0.35">
      <c r="A1907" s="6">
        <v>45923</v>
      </c>
      <c r="B1907" t="s">
        <v>785</v>
      </c>
      <c r="C1907" t="s">
        <v>115</v>
      </c>
      <c r="D1907" t="s">
        <v>242</v>
      </c>
      <c r="E1907">
        <v>17</v>
      </c>
      <c r="F1907">
        <v>4</v>
      </c>
      <c r="I1907" t="s">
        <v>47</v>
      </c>
    </row>
    <row r="1908" spans="1:13" hidden="1" x14ac:dyDescent="0.35">
      <c r="A1908" s="6">
        <v>45923</v>
      </c>
      <c r="B1908" t="s">
        <v>785</v>
      </c>
      <c r="C1908" t="s">
        <v>115</v>
      </c>
      <c r="D1908" t="s">
        <v>242</v>
      </c>
      <c r="E1908">
        <v>17</v>
      </c>
      <c r="F1908">
        <v>4</v>
      </c>
      <c r="I1908" t="s">
        <v>47</v>
      </c>
    </row>
    <row r="1909" spans="1:13" hidden="1" x14ac:dyDescent="0.35">
      <c r="A1909" s="6">
        <v>45923</v>
      </c>
      <c r="B1909" t="s">
        <v>2465</v>
      </c>
      <c r="C1909" t="s">
        <v>53</v>
      </c>
      <c r="D1909">
        <v>5</v>
      </c>
      <c r="E1909">
        <v>15</v>
      </c>
      <c r="F1909">
        <v>2</v>
      </c>
      <c r="I1909" t="s">
        <v>47</v>
      </c>
    </row>
    <row r="1910" spans="1:13" hidden="1" x14ac:dyDescent="0.35">
      <c r="A1910" s="6">
        <v>45923</v>
      </c>
      <c r="B1910" t="s">
        <v>2465</v>
      </c>
      <c r="C1910" t="s">
        <v>53</v>
      </c>
      <c r="D1910">
        <v>5</v>
      </c>
      <c r="E1910">
        <v>15</v>
      </c>
      <c r="F1910">
        <v>2</v>
      </c>
      <c r="I1910" t="s">
        <v>47</v>
      </c>
    </row>
    <row r="1911" spans="1:13" hidden="1" x14ac:dyDescent="0.35">
      <c r="A1911" s="6">
        <v>45923</v>
      </c>
      <c r="B1911" t="s">
        <v>91</v>
      </c>
      <c r="C1911" t="s">
        <v>59</v>
      </c>
      <c r="D1911">
        <v>1</v>
      </c>
      <c r="E1911">
        <v>5</v>
      </c>
      <c r="F1911">
        <v>2</v>
      </c>
      <c r="I1911" t="s">
        <v>47</v>
      </c>
      <c r="M1911" t="s">
        <v>47</v>
      </c>
    </row>
    <row r="1912" spans="1:13" hidden="1" x14ac:dyDescent="0.35">
      <c r="A1912" s="6">
        <v>45923</v>
      </c>
      <c r="B1912" t="s">
        <v>343</v>
      </c>
      <c r="C1912" t="s">
        <v>115</v>
      </c>
      <c r="D1912">
        <v>8</v>
      </c>
      <c r="E1912">
        <v>23</v>
      </c>
      <c r="F1912">
        <v>2</v>
      </c>
      <c r="I1912" t="s">
        <v>47</v>
      </c>
      <c r="J1912" t="s">
        <v>624</v>
      </c>
    </row>
    <row r="1913" spans="1:13" hidden="1" x14ac:dyDescent="0.35">
      <c r="A1913" s="6">
        <v>45923</v>
      </c>
      <c r="B1913" t="s">
        <v>431</v>
      </c>
      <c r="C1913" t="s">
        <v>115</v>
      </c>
      <c r="D1913">
        <v>8</v>
      </c>
      <c r="E1913">
        <v>22</v>
      </c>
      <c r="F1913">
        <v>2</v>
      </c>
      <c r="I1913" t="s">
        <v>47</v>
      </c>
    </row>
    <row r="1914" spans="1:13" hidden="1" x14ac:dyDescent="0.35">
      <c r="A1914" s="6">
        <v>45923</v>
      </c>
      <c r="B1914" t="s">
        <v>2573</v>
      </c>
      <c r="C1914" t="s">
        <v>55</v>
      </c>
      <c r="D1914" t="s">
        <v>2335</v>
      </c>
      <c r="E1914">
        <v>13</v>
      </c>
      <c r="F1914">
        <v>2</v>
      </c>
      <c r="I1914" t="s">
        <v>47</v>
      </c>
    </row>
    <row r="1915" spans="1:13" hidden="1" x14ac:dyDescent="0.35">
      <c r="A1915" s="6">
        <v>45923</v>
      </c>
      <c r="B1915" t="s">
        <v>2574</v>
      </c>
      <c r="C1915" t="s">
        <v>115</v>
      </c>
      <c r="D1915" t="s">
        <v>334</v>
      </c>
      <c r="E1915">
        <v>10</v>
      </c>
      <c r="F1915">
        <v>2</v>
      </c>
      <c r="I1915" t="s">
        <v>47</v>
      </c>
    </row>
    <row r="1916" spans="1:13" hidden="1" x14ac:dyDescent="0.35">
      <c r="A1916" s="6">
        <v>45923</v>
      </c>
      <c r="B1916" t="s">
        <v>1468</v>
      </c>
      <c r="C1916" t="s">
        <v>115</v>
      </c>
      <c r="D1916">
        <v>7</v>
      </c>
      <c r="E1916">
        <v>24</v>
      </c>
      <c r="F1916">
        <v>2</v>
      </c>
      <c r="I1916" t="s">
        <v>47</v>
      </c>
      <c r="J1916" t="s">
        <v>2359</v>
      </c>
      <c r="M1916" t="s">
        <v>47</v>
      </c>
    </row>
    <row r="1917" spans="1:13" hidden="1" x14ac:dyDescent="0.35">
      <c r="A1917" s="6">
        <v>45923</v>
      </c>
      <c r="B1917" t="s">
        <v>1241</v>
      </c>
      <c r="C1917" t="s">
        <v>55</v>
      </c>
      <c r="D1917" t="s">
        <v>978</v>
      </c>
      <c r="E1917">
        <v>15</v>
      </c>
      <c r="F1917">
        <v>1</v>
      </c>
      <c r="I1917" t="s">
        <v>47</v>
      </c>
      <c r="M1917" t="s">
        <v>47</v>
      </c>
    </row>
    <row r="1918" spans="1:13" hidden="1" x14ac:dyDescent="0.35">
      <c r="A1918" s="30">
        <v>45923</v>
      </c>
      <c r="B1918" s="23" t="s">
        <v>3449</v>
      </c>
      <c r="C1918" s="23" t="s">
        <v>2668</v>
      </c>
      <c r="D1918" s="24" t="s">
        <v>2853</v>
      </c>
      <c r="E1918" s="23">
        <v>22</v>
      </c>
      <c r="F1918" s="23">
        <v>4</v>
      </c>
      <c r="G1918" s="23" t="s">
        <v>2667</v>
      </c>
      <c r="H1918" s="23" t="s">
        <v>2667</v>
      </c>
      <c r="I1918" s="26" t="s">
        <v>306</v>
      </c>
      <c r="J1918" s="23" t="s">
        <v>2667</v>
      </c>
      <c r="K1918" s="23"/>
      <c r="L1918" s="23" t="s">
        <v>2667</v>
      </c>
      <c r="M1918" s="23" t="s">
        <v>306</v>
      </c>
    </row>
    <row r="1919" spans="1:13" hidden="1" x14ac:dyDescent="0.35">
      <c r="A1919" s="6">
        <v>45924</v>
      </c>
      <c r="B1919" t="s">
        <v>2439</v>
      </c>
      <c r="C1919" t="s">
        <v>53</v>
      </c>
      <c r="D1919">
        <v>5</v>
      </c>
      <c r="E1919">
        <v>30</v>
      </c>
      <c r="F1919">
        <v>3</v>
      </c>
      <c r="G1919" t="s">
        <v>36</v>
      </c>
    </row>
    <row r="1920" spans="1:13" hidden="1" x14ac:dyDescent="0.35">
      <c r="A1920" s="6">
        <v>45924</v>
      </c>
      <c r="B1920" t="s">
        <v>1947</v>
      </c>
      <c r="C1920" t="s">
        <v>115</v>
      </c>
      <c r="D1920">
        <v>9</v>
      </c>
      <c r="E1920">
        <v>27</v>
      </c>
      <c r="F1920">
        <v>2</v>
      </c>
      <c r="G1920" t="s">
        <v>2372</v>
      </c>
    </row>
    <row r="1921" spans="1:13" hidden="1" x14ac:dyDescent="0.35">
      <c r="A1921" s="6">
        <v>45924</v>
      </c>
      <c r="B1921" t="s">
        <v>1947</v>
      </c>
      <c r="C1921" t="s">
        <v>115</v>
      </c>
      <c r="D1921">
        <v>9</v>
      </c>
      <c r="E1921">
        <v>27</v>
      </c>
      <c r="F1921">
        <v>2</v>
      </c>
      <c r="G1921" t="s">
        <v>2372</v>
      </c>
    </row>
    <row r="1922" spans="1:13" hidden="1" x14ac:dyDescent="0.35">
      <c r="A1922" s="6">
        <v>45924</v>
      </c>
      <c r="B1922" t="s">
        <v>1651</v>
      </c>
      <c r="C1922" t="s">
        <v>55</v>
      </c>
      <c r="D1922" t="s">
        <v>2335</v>
      </c>
      <c r="E1922">
        <v>10</v>
      </c>
      <c r="F1922">
        <v>2</v>
      </c>
      <c r="G1922" t="s">
        <v>1336</v>
      </c>
    </row>
    <row r="1923" spans="1:13" hidden="1" x14ac:dyDescent="0.35">
      <c r="A1923" s="6">
        <v>45924</v>
      </c>
      <c r="B1923" t="s">
        <v>2481</v>
      </c>
      <c r="C1923" t="s">
        <v>59</v>
      </c>
      <c r="D1923">
        <v>2</v>
      </c>
      <c r="E1923">
        <v>17</v>
      </c>
      <c r="F1923">
        <v>2</v>
      </c>
      <c r="G1923" t="s">
        <v>40</v>
      </c>
    </row>
    <row r="1924" spans="1:13" hidden="1" x14ac:dyDescent="0.35">
      <c r="A1924" s="6">
        <v>45924</v>
      </c>
      <c r="B1924" t="s">
        <v>2481</v>
      </c>
      <c r="C1924" t="s">
        <v>59</v>
      </c>
      <c r="D1924">
        <v>3</v>
      </c>
      <c r="E1924">
        <v>17</v>
      </c>
      <c r="F1924">
        <v>2</v>
      </c>
      <c r="G1924" t="s">
        <v>40</v>
      </c>
    </row>
    <row r="1925" spans="1:13" hidden="1" x14ac:dyDescent="0.35">
      <c r="A1925" s="6">
        <v>45924</v>
      </c>
      <c r="B1925" t="s">
        <v>1564</v>
      </c>
      <c r="C1925" t="s">
        <v>115</v>
      </c>
      <c r="D1925">
        <v>9</v>
      </c>
      <c r="E1925">
        <v>15</v>
      </c>
      <c r="F1925">
        <v>2</v>
      </c>
      <c r="G1925" t="s">
        <v>2372</v>
      </c>
      <c r="L1925" t="s">
        <v>47</v>
      </c>
      <c r="M1925" t="s">
        <v>47</v>
      </c>
    </row>
    <row r="1926" spans="1:13" hidden="1" x14ac:dyDescent="0.35">
      <c r="A1926" s="6">
        <v>45924</v>
      </c>
      <c r="B1926" t="s">
        <v>2562</v>
      </c>
      <c r="C1926" t="s">
        <v>2141</v>
      </c>
      <c r="D1926" t="s">
        <v>2141</v>
      </c>
      <c r="E1926">
        <v>23</v>
      </c>
      <c r="F1926">
        <v>2</v>
      </c>
      <c r="I1926" t="s">
        <v>47</v>
      </c>
    </row>
    <row r="1927" spans="1:13" hidden="1" x14ac:dyDescent="0.35">
      <c r="A1927" s="6">
        <v>45924</v>
      </c>
      <c r="B1927" t="s">
        <v>2563</v>
      </c>
      <c r="C1927" t="s">
        <v>115</v>
      </c>
      <c r="D1927">
        <v>8</v>
      </c>
      <c r="E1927">
        <v>19</v>
      </c>
      <c r="F1927">
        <v>2</v>
      </c>
      <c r="I1927" t="s">
        <v>47</v>
      </c>
    </row>
    <row r="1928" spans="1:13" hidden="1" x14ac:dyDescent="0.35">
      <c r="A1928" s="6">
        <v>45924</v>
      </c>
      <c r="B1928" t="s">
        <v>54</v>
      </c>
      <c r="C1928" t="s">
        <v>55</v>
      </c>
      <c r="D1928" t="s">
        <v>1254</v>
      </c>
      <c r="E1928">
        <v>24</v>
      </c>
      <c r="F1928">
        <v>1</v>
      </c>
      <c r="I1928" t="s">
        <v>47</v>
      </c>
      <c r="M1928" t="s">
        <v>47</v>
      </c>
    </row>
    <row r="1929" spans="1:13" hidden="1" x14ac:dyDescent="0.35">
      <c r="A1929" s="6">
        <v>45924</v>
      </c>
      <c r="B1929" t="s">
        <v>2563</v>
      </c>
      <c r="C1929" t="s">
        <v>115</v>
      </c>
      <c r="D1929">
        <v>8</v>
      </c>
      <c r="E1929">
        <v>19</v>
      </c>
      <c r="F1929">
        <v>2</v>
      </c>
      <c r="I1929" t="s">
        <v>47</v>
      </c>
    </row>
    <row r="1930" spans="1:13" hidden="1" x14ac:dyDescent="0.35">
      <c r="A1930" s="6">
        <v>45924</v>
      </c>
      <c r="B1930" t="s">
        <v>2564</v>
      </c>
      <c r="C1930" t="s">
        <v>2141</v>
      </c>
      <c r="D1930" t="s">
        <v>2141</v>
      </c>
      <c r="E1930">
        <v>24</v>
      </c>
      <c r="F1930">
        <v>1</v>
      </c>
      <c r="I1930" t="s">
        <v>47</v>
      </c>
    </row>
    <row r="1931" spans="1:13" hidden="1" x14ac:dyDescent="0.35">
      <c r="A1931" s="6">
        <v>45924</v>
      </c>
      <c r="B1931" t="s">
        <v>2564</v>
      </c>
      <c r="C1931" t="s">
        <v>2141</v>
      </c>
      <c r="D1931" t="s">
        <v>2141</v>
      </c>
      <c r="E1931">
        <v>24</v>
      </c>
      <c r="F1931">
        <v>1</v>
      </c>
      <c r="I1931" t="s">
        <v>47</v>
      </c>
    </row>
    <row r="1932" spans="1:13" hidden="1" x14ac:dyDescent="0.35">
      <c r="A1932" s="6">
        <v>45924</v>
      </c>
      <c r="B1932" t="s">
        <v>2565</v>
      </c>
      <c r="C1932" t="s">
        <v>115</v>
      </c>
      <c r="D1932">
        <v>9</v>
      </c>
      <c r="E1932">
        <v>21</v>
      </c>
      <c r="F1932">
        <v>2</v>
      </c>
      <c r="I1932" t="s">
        <v>47</v>
      </c>
    </row>
    <row r="1933" spans="1:13" hidden="1" x14ac:dyDescent="0.35">
      <c r="A1933" s="6">
        <v>45924</v>
      </c>
      <c r="B1933" t="s">
        <v>2565</v>
      </c>
      <c r="C1933" t="s">
        <v>115</v>
      </c>
      <c r="D1933">
        <v>9</v>
      </c>
      <c r="E1933">
        <v>18</v>
      </c>
      <c r="F1933">
        <v>2</v>
      </c>
      <c r="I1933" t="s">
        <v>47</v>
      </c>
    </row>
    <row r="1934" spans="1:13" hidden="1" x14ac:dyDescent="0.35">
      <c r="A1934" s="6">
        <v>45924</v>
      </c>
      <c r="B1934" t="s">
        <v>2020</v>
      </c>
      <c r="C1934" t="s">
        <v>115</v>
      </c>
      <c r="D1934">
        <v>8</v>
      </c>
      <c r="E1934">
        <v>18</v>
      </c>
      <c r="F1934">
        <v>2</v>
      </c>
      <c r="I1934" t="s">
        <v>47</v>
      </c>
    </row>
    <row r="1935" spans="1:13" hidden="1" x14ac:dyDescent="0.35">
      <c r="A1935" s="6">
        <v>45924</v>
      </c>
      <c r="B1935" t="s">
        <v>2566</v>
      </c>
      <c r="C1935" t="s">
        <v>115</v>
      </c>
      <c r="D1935" t="s">
        <v>334</v>
      </c>
      <c r="E1935">
        <v>13</v>
      </c>
      <c r="F1935">
        <v>11</v>
      </c>
      <c r="I1935" t="s">
        <v>47</v>
      </c>
    </row>
    <row r="1936" spans="1:13" hidden="1" x14ac:dyDescent="0.35">
      <c r="A1936" s="6">
        <v>45924</v>
      </c>
      <c r="B1936" t="s">
        <v>2567</v>
      </c>
      <c r="C1936" t="s">
        <v>149</v>
      </c>
      <c r="D1936" t="s">
        <v>149</v>
      </c>
      <c r="E1936">
        <v>20</v>
      </c>
      <c r="F1936">
        <v>1</v>
      </c>
      <c r="I1936" t="s">
        <v>47</v>
      </c>
      <c r="J1936" t="s">
        <v>2568</v>
      </c>
      <c r="L1936" t="s">
        <v>47</v>
      </c>
      <c r="M1936" t="s">
        <v>47</v>
      </c>
    </row>
    <row r="1937" spans="1:13" hidden="1" x14ac:dyDescent="0.35">
      <c r="A1937" s="6">
        <v>45924</v>
      </c>
      <c r="B1937" t="s">
        <v>2567</v>
      </c>
      <c r="C1937" t="s">
        <v>149</v>
      </c>
      <c r="D1937" t="s">
        <v>149</v>
      </c>
      <c r="E1937">
        <v>20</v>
      </c>
      <c r="F1937">
        <v>1</v>
      </c>
      <c r="I1937" t="s">
        <v>47</v>
      </c>
      <c r="J1937" t="s">
        <v>2568</v>
      </c>
      <c r="L1937" t="s">
        <v>47</v>
      </c>
      <c r="M1937" t="s">
        <v>47</v>
      </c>
    </row>
    <row r="1938" spans="1:13" hidden="1" x14ac:dyDescent="0.35">
      <c r="A1938" s="6">
        <v>45924</v>
      </c>
      <c r="B1938" t="s">
        <v>2565</v>
      </c>
      <c r="C1938" t="s">
        <v>115</v>
      </c>
      <c r="D1938">
        <v>9</v>
      </c>
      <c r="E1938">
        <v>13</v>
      </c>
      <c r="F1938">
        <v>2</v>
      </c>
      <c r="I1938" t="s">
        <v>47</v>
      </c>
    </row>
    <row r="1939" spans="1:13" hidden="1" x14ac:dyDescent="0.35">
      <c r="A1939" s="6">
        <v>45924</v>
      </c>
      <c r="B1939" t="s">
        <v>2565</v>
      </c>
      <c r="C1939" t="s">
        <v>115</v>
      </c>
      <c r="D1939">
        <v>9</v>
      </c>
      <c r="E1939">
        <v>13</v>
      </c>
      <c r="F1939">
        <v>2</v>
      </c>
      <c r="I1939" t="s">
        <v>47</v>
      </c>
    </row>
    <row r="1940" spans="1:13" hidden="1" x14ac:dyDescent="0.35">
      <c r="A1940" s="6">
        <v>45924</v>
      </c>
      <c r="B1940" t="s">
        <v>2569</v>
      </c>
      <c r="C1940" t="s">
        <v>53</v>
      </c>
      <c r="D1940">
        <v>4</v>
      </c>
      <c r="E1940">
        <v>19</v>
      </c>
      <c r="F1940">
        <v>4</v>
      </c>
      <c r="I1940" t="s">
        <v>47</v>
      </c>
    </row>
    <row r="1941" spans="1:13" hidden="1" x14ac:dyDescent="0.35">
      <c r="A1941" s="6">
        <v>45924</v>
      </c>
      <c r="B1941" t="s">
        <v>2570</v>
      </c>
      <c r="C1941" t="s">
        <v>115</v>
      </c>
      <c r="D1941">
        <v>7</v>
      </c>
      <c r="E1941">
        <v>21</v>
      </c>
      <c r="F1941">
        <v>2</v>
      </c>
      <c r="I1941" t="s">
        <v>47</v>
      </c>
    </row>
    <row r="1942" spans="1:13" hidden="1" x14ac:dyDescent="0.35">
      <c r="A1942" s="6">
        <v>45924</v>
      </c>
      <c r="B1942" t="s">
        <v>2570</v>
      </c>
      <c r="C1942" t="s">
        <v>115</v>
      </c>
      <c r="D1942">
        <v>7</v>
      </c>
      <c r="E1942">
        <v>21</v>
      </c>
      <c r="F1942">
        <v>2</v>
      </c>
      <c r="I1942" t="s">
        <v>47</v>
      </c>
    </row>
    <row r="1943" spans="1:13" hidden="1" x14ac:dyDescent="0.35">
      <c r="A1943" s="6">
        <v>45924</v>
      </c>
      <c r="B1943" t="s">
        <v>2569</v>
      </c>
      <c r="C1943" t="s">
        <v>115</v>
      </c>
      <c r="D1943">
        <v>7</v>
      </c>
      <c r="E1943">
        <v>6</v>
      </c>
      <c r="F1943">
        <v>2</v>
      </c>
      <c r="I1943" t="s">
        <v>47</v>
      </c>
    </row>
    <row r="1944" spans="1:13" hidden="1" x14ac:dyDescent="0.35">
      <c r="A1944" s="6">
        <v>45924</v>
      </c>
      <c r="B1944" t="s">
        <v>2571</v>
      </c>
      <c r="C1944" t="s">
        <v>55</v>
      </c>
      <c r="D1944" t="s">
        <v>2572</v>
      </c>
      <c r="E1944">
        <v>13</v>
      </c>
      <c r="F1944">
        <v>1</v>
      </c>
      <c r="I1944" t="s">
        <v>47</v>
      </c>
    </row>
    <row r="1945" spans="1:13" hidden="1" x14ac:dyDescent="0.35">
      <c r="A1945" s="6">
        <v>45924</v>
      </c>
      <c r="B1945" t="s">
        <v>2573</v>
      </c>
      <c r="C1945" t="s">
        <v>55</v>
      </c>
      <c r="D1945" t="s">
        <v>2335</v>
      </c>
      <c r="E1945">
        <v>10</v>
      </c>
      <c r="F1945">
        <v>2</v>
      </c>
      <c r="I1945" t="s">
        <v>47</v>
      </c>
    </row>
    <row r="1946" spans="1:13" hidden="1" x14ac:dyDescent="0.35">
      <c r="A1946" s="22">
        <v>45924</v>
      </c>
      <c r="B1946" s="23" t="s">
        <v>3450</v>
      </c>
      <c r="C1946" t="s">
        <v>64</v>
      </c>
      <c r="D1946" t="s">
        <v>585</v>
      </c>
      <c r="E1946" s="23">
        <v>21</v>
      </c>
      <c r="F1946" s="23">
        <v>4</v>
      </c>
      <c r="G1946" s="23" t="s">
        <v>2667</v>
      </c>
      <c r="H1946" s="23" t="s">
        <v>2667</v>
      </c>
      <c r="I1946" s="26" t="s">
        <v>306</v>
      </c>
      <c r="J1946" s="23" t="s">
        <v>2667</v>
      </c>
      <c r="K1946" s="23"/>
      <c r="L1946" s="23" t="s">
        <v>2667</v>
      </c>
      <c r="M1946" s="23" t="s">
        <v>2667</v>
      </c>
    </row>
    <row r="1947" spans="1:13" hidden="1" x14ac:dyDescent="0.35">
      <c r="A1947" s="6">
        <v>45925</v>
      </c>
      <c r="B1947" t="s">
        <v>3305</v>
      </c>
      <c r="C1947" t="s">
        <v>1247</v>
      </c>
      <c r="D1947" t="s">
        <v>1247</v>
      </c>
      <c r="E1947">
        <v>11</v>
      </c>
      <c r="F1947">
        <v>3</v>
      </c>
      <c r="G1947" t="s">
        <v>2667</v>
      </c>
      <c r="H1947" t="s">
        <v>2667</v>
      </c>
      <c r="I1947" s="26" t="s">
        <v>306</v>
      </c>
      <c r="J1947" t="s">
        <v>2667</v>
      </c>
      <c r="K1947" t="s">
        <v>47</v>
      </c>
      <c r="L1947" t="s">
        <v>2667</v>
      </c>
      <c r="M1947" t="s">
        <v>306</v>
      </c>
    </row>
    <row r="1948" spans="1:13" hidden="1" x14ac:dyDescent="0.35">
      <c r="A1948" s="6">
        <v>45925</v>
      </c>
      <c r="B1948" t="s">
        <v>1903</v>
      </c>
      <c r="C1948" t="s">
        <v>392</v>
      </c>
      <c r="D1948" t="s">
        <v>392</v>
      </c>
      <c r="F1948">
        <v>1</v>
      </c>
      <c r="G1948" t="s">
        <v>2667</v>
      </c>
      <c r="H1948" t="s">
        <v>2667</v>
      </c>
      <c r="I1948" s="26" t="s">
        <v>306</v>
      </c>
      <c r="J1948" t="s">
        <v>2667</v>
      </c>
      <c r="L1948" t="s">
        <v>2667</v>
      </c>
      <c r="M1948" t="s">
        <v>2667</v>
      </c>
    </row>
    <row r="1949" spans="1:13" hidden="1" x14ac:dyDescent="0.35">
      <c r="A1949" s="6">
        <v>45925</v>
      </c>
      <c r="B1949" t="s">
        <v>2438</v>
      </c>
      <c r="C1949" t="s">
        <v>53</v>
      </c>
      <c r="D1949">
        <v>6</v>
      </c>
      <c r="E1949">
        <v>20</v>
      </c>
      <c r="F1949">
        <v>2</v>
      </c>
      <c r="G1949" t="s">
        <v>98</v>
      </c>
    </row>
    <row r="1950" spans="1:13" hidden="1" x14ac:dyDescent="0.35">
      <c r="A1950" s="6">
        <v>45925</v>
      </c>
      <c r="B1950" t="s">
        <v>513</v>
      </c>
      <c r="C1950" t="s">
        <v>53</v>
      </c>
      <c r="D1950">
        <v>4</v>
      </c>
      <c r="E1950">
        <v>24</v>
      </c>
      <c r="F1950">
        <v>2</v>
      </c>
      <c r="G1950" t="s">
        <v>35</v>
      </c>
    </row>
    <row r="1951" spans="1:13" hidden="1" x14ac:dyDescent="0.35">
      <c r="A1951" s="6">
        <v>45925</v>
      </c>
      <c r="B1951" t="s">
        <v>2373</v>
      </c>
      <c r="C1951" t="s">
        <v>115</v>
      </c>
      <c r="D1951">
        <v>9</v>
      </c>
      <c r="E1951">
        <v>23</v>
      </c>
      <c r="F1951">
        <v>2</v>
      </c>
      <c r="G1951" t="s">
        <v>32</v>
      </c>
    </row>
    <row r="1952" spans="1:13" hidden="1" x14ac:dyDescent="0.35">
      <c r="A1952" s="6">
        <v>45925</v>
      </c>
      <c r="B1952" t="s">
        <v>2588</v>
      </c>
      <c r="C1952" t="s">
        <v>1236</v>
      </c>
      <c r="D1952" t="s">
        <v>1236</v>
      </c>
      <c r="E1952">
        <v>3</v>
      </c>
      <c r="F1952">
        <v>1</v>
      </c>
      <c r="I1952" t="s">
        <v>47</v>
      </c>
    </row>
    <row r="1953" spans="1:13" hidden="1" x14ac:dyDescent="0.35">
      <c r="A1953" s="6">
        <v>45925</v>
      </c>
      <c r="B1953" t="s">
        <v>2589</v>
      </c>
      <c r="C1953" t="s">
        <v>115</v>
      </c>
      <c r="D1953" t="s">
        <v>334</v>
      </c>
      <c r="E1953">
        <v>14</v>
      </c>
      <c r="F1953">
        <v>3</v>
      </c>
      <c r="I1953" t="s">
        <v>47</v>
      </c>
    </row>
    <row r="1954" spans="1:13" hidden="1" x14ac:dyDescent="0.35">
      <c r="A1954" s="6">
        <v>45925</v>
      </c>
      <c r="B1954" t="s">
        <v>484</v>
      </c>
      <c r="C1954" t="s">
        <v>115</v>
      </c>
      <c r="D1954">
        <v>7</v>
      </c>
      <c r="E1954">
        <v>17</v>
      </c>
      <c r="F1954">
        <v>1</v>
      </c>
      <c r="I1954" t="s">
        <v>47</v>
      </c>
      <c r="M1954" t="s">
        <v>47</v>
      </c>
    </row>
    <row r="1955" spans="1:13" hidden="1" x14ac:dyDescent="0.35">
      <c r="A1955" s="6">
        <v>45925</v>
      </c>
      <c r="B1955" t="s">
        <v>1345</v>
      </c>
      <c r="C1955" t="s">
        <v>1278</v>
      </c>
      <c r="D1955" t="s">
        <v>1278</v>
      </c>
      <c r="E1955">
        <v>21</v>
      </c>
      <c r="F1955">
        <v>1</v>
      </c>
      <c r="I1955" t="s">
        <v>47</v>
      </c>
      <c r="M1955" t="s">
        <v>47</v>
      </c>
    </row>
    <row r="1956" spans="1:13" hidden="1" x14ac:dyDescent="0.35">
      <c r="A1956" s="6">
        <v>45925</v>
      </c>
      <c r="B1956" t="s">
        <v>1345</v>
      </c>
      <c r="C1956" t="s">
        <v>1278</v>
      </c>
      <c r="D1956" t="s">
        <v>1278</v>
      </c>
      <c r="E1956">
        <v>21</v>
      </c>
      <c r="F1956">
        <v>1</v>
      </c>
      <c r="I1956" t="s">
        <v>47</v>
      </c>
      <c r="M1956" t="s">
        <v>47</v>
      </c>
    </row>
    <row r="1957" spans="1:13" hidden="1" x14ac:dyDescent="0.35">
      <c r="A1957" s="6">
        <v>45925</v>
      </c>
      <c r="B1957" t="s">
        <v>1345</v>
      </c>
      <c r="C1957" t="s">
        <v>1278</v>
      </c>
      <c r="D1957" t="s">
        <v>1278</v>
      </c>
      <c r="E1957">
        <v>21</v>
      </c>
      <c r="F1957">
        <v>1</v>
      </c>
      <c r="I1957" t="s">
        <v>47</v>
      </c>
      <c r="M1957" t="s">
        <v>47</v>
      </c>
    </row>
    <row r="1958" spans="1:13" hidden="1" x14ac:dyDescent="0.35">
      <c r="A1958" s="6">
        <v>45925</v>
      </c>
      <c r="B1958" t="s">
        <v>1345</v>
      </c>
      <c r="C1958" t="s">
        <v>1278</v>
      </c>
      <c r="D1958" t="s">
        <v>1278</v>
      </c>
      <c r="E1958">
        <v>21</v>
      </c>
      <c r="F1958">
        <v>1</v>
      </c>
      <c r="I1958" t="s">
        <v>47</v>
      </c>
      <c r="M1958" t="s">
        <v>47</v>
      </c>
    </row>
    <row r="1959" spans="1:13" hidden="1" x14ac:dyDescent="0.35">
      <c r="A1959" s="6">
        <v>45925</v>
      </c>
      <c r="B1959" t="s">
        <v>1302</v>
      </c>
      <c r="C1959" t="s">
        <v>53</v>
      </c>
      <c r="D1959">
        <v>5</v>
      </c>
      <c r="E1959">
        <v>18</v>
      </c>
      <c r="F1959">
        <v>2</v>
      </c>
      <c r="I1959" t="s">
        <v>47</v>
      </c>
    </row>
    <row r="1960" spans="1:13" hidden="1" x14ac:dyDescent="0.35">
      <c r="A1960" s="6">
        <v>45925</v>
      </c>
      <c r="B1960" t="s">
        <v>2567</v>
      </c>
      <c r="C1960" t="s">
        <v>149</v>
      </c>
      <c r="D1960" t="s">
        <v>149</v>
      </c>
      <c r="E1960">
        <v>18</v>
      </c>
      <c r="F1960">
        <v>2</v>
      </c>
      <c r="I1960" t="s">
        <v>47</v>
      </c>
      <c r="J1960" t="s">
        <v>2568</v>
      </c>
      <c r="M1960" t="s">
        <v>47</v>
      </c>
    </row>
    <row r="1961" spans="1:13" hidden="1" x14ac:dyDescent="0.35">
      <c r="A1961" s="6">
        <v>45925</v>
      </c>
      <c r="B1961" t="s">
        <v>2567</v>
      </c>
      <c r="C1961" t="s">
        <v>149</v>
      </c>
      <c r="D1961" t="s">
        <v>149</v>
      </c>
      <c r="E1961">
        <v>18</v>
      </c>
      <c r="F1961">
        <v>2</v>
      </c>
      <c r="I1961" t="s">
        <v>47</v>
      </c>
      <c r="J1961" t="s">
        <v>2568</v>
      </c>
      <c r="M1961" t="s">
        <v>47</v>
      </c>
    </row>
    <row r="1962" spans="1:13" hidden="1" x14ac:dyDescent="0.35">
      <c r="A1962" s="6">
        <v>45925</v>
      </c>
      <c r="B1962" t="s">
        <v>2590</v>
      </c>
      <c r="C1962" t="s">
        <v>53</v>
      </c>
      <c r="D1962">
        <v>6</v>
      </c>
      <c r="E1962">
        <v>18</v>
      </c>
      <c r="F1962">
        <v>2</v>
      </c>
      <c r="I1962" t="s">
        <v>47</v>
      </c>
    </row>
    <row r="1963" spans="1:13" hidden="1" x14ac:dyDescent="0.35">
      <c r="A1963" s="6">
        <v>45925</v>
      </c>
      <c r="B1963" t="s">
        <v>2179</v>
      </c>
      <c r="C1963" t="s">
        <v>64</v>
      </c>
      <c r="D1963" t="s">
        <v>585</v>
      </c>
      <c r="E1963">
        <v>16</v>
      </c>
      <c r="F1963">
        <v>3</v>
      </c>
      <c r="I1963" t="s">
        <v>47</v>
      </c>
      <c r="M1963" t="s">
        <v>47</v>
      </c>
    </row>
    <row r="1964" spans="1:13" hidden="1" x14ac:dyDescent="0.35">
      <c r="A1964" s="6">
        <v>45925</v>
      </c>
      <c r="B1964" t="s">
        <v>469</v>
      </c>
      <c r="C1964" t="s">
        <v>55</v>
      </c>
      <c r="D1964" t="s">
        <v>1254</v>
      </c>
      <c r="E1964">
        <v>22</v>
      </c>
      <c r="F1964">
        <v>2</v>
      </c>
      <c r="I1964" t="s">
        <v>47</v>
      </c>
    </row>
    <row r="1965" spans="1:13" hidden="1" x14ac:dyDescent="0.35">
      <c r="A1965" s="6">
        <v>45925</v>
      </c>
      <c r="B1965" t="s">
        <v>469</v>
      </c>
      <c r="C1965" t="s">
        <v>55</v>
      </c>
      <c r="D1965" t="s">
        <v>1254</v>
      </c>
      <c r="E1965">
        <v>22</v>
      </c>
      <c r="F1965">
        <v>2</v>
      </c>
      <c r="I1965" t="s">
        <v>47</v>
      </c>
    </row>
    <row r="1966" spans="1:13" hidden="1" x14ac:dyDescent="0.35">
      <c r="A1966" s="6">
        <v>45925</v>
      </c>
      <c r="B1966" t="s">
        <v>2591</v>
      </c>
      <c r="C1966" t="s">
        <v>64</v>
      </c>
      <c r="D1966" t="s">
        <v>585</v>
      </c>
      <c r="E1966">
        <v>2</v>
      </c>
      <c r="F1966">
        <v>1</v>
      </c>
      <c r="I1966" t="s">
        <v>47</v>
      </c>
      <c r="M1966" t="s">
        <v>47</v>
      </c>
    </row>
    <row r="1967" spans="1:13" hidden="1" x14ac:dyDescent="0.35">
      <c r="A1967" s="6">
        <v>45925</v>
      </c>
      <c r="B1967" t="s">
        <v>1468</v>
      </c>
      <c r="C1967" t="s">
        <v>115</v>
      </c>
      <c r="D1967">
        <v>7</v>
      </c>
      <c r="E1967">
        <v>24</v>
      </c>
      <c r="F1967">
        <v>2</v>
      </c>
      <c r="I1967" t="s">
        <v>47</v>
      </c>
      <c r="J1967" t="s">
        <v>2359</v>
      </c>
      <c r="M1967" t="s">
        <v>47</v>
      </c>
    </row>
    <row r="1968" spans="1:13" hidden="1" x14ac:dyDescent="0.35">
      <c r="A1968" s="22">
        <v>45925</v>
      </c>
      <c r="B1968" s="23" t="s">
        <v>489</v>
      </c>
      <c r="C1968" s="23" t="s">
        <v>2668</v>
      </c>
      <c r="D1968" s="24">
        <v>4</v>
      </c>
      <c r="E1968" s="23">
        <v>16</v>
      </c>
      <c r="F1968" s="23">
        <v>2</v>
      </c>
      <c r="G1968" s="23" t="s">
        <v>2667</v>
      </c>
      <c r="H1968" s="23" t="s">
        <v>2667</v>
      </c>
      <c r="I1968" s="26" t="s">
        <v>306</v>
      </c>
      <c r="J1968" s="23"/>
      <c r="K1968" s="23"/>
      <c r="L1968" s="23" t="s">
        <v>2667</v>
      </c>
      <c r="M1968" s="23" t="s">
        <v>306</v>
      </c>
    </row>
    <row r="1969" spans="1:13" hidden="1" x14ac:dyDescent="0.35">
      <c r="A1969" s="6">
        <v>45925</v>
      </c>
      <c r="B1969" t="s">
        <v>2931</v>
      </c>
      <c r="C1969" t="s">
        <v>2673</v>
      </c>
      <c r="D1969" s="20">
        <v>0</v>
      </c>
      <c r="E1969">
        <v>14</v>
      </c>
      <c r="F1969">
        <v>3</v>
      </c>
      <c r="G1969" t="s">
        <v>2667</v>
      </c>
      <c r="H1969" t="s">
        <v>2667</v>
      </c>
      <c r="I1969" s="26" t="s">
        <v>306</v>
      </c>
      <c r="L1969" t="s">
        <v>2667</v>
      </c>
      <c r="M1969" t="s">
        <v>2667</v>
      </c>
    </row>
    <row r="1970" spans="1:13" hidden="1" x14ac:dyDescent="0.35">
      <c r="A1970" s="6">
        <v>45926</v>
      </c>
      <c r="B1970" t="s">
        <v>507</v>
      </c>
      <c r="C1970" t="s">
        <v>53</v>
      </c>
      <c r="D1970">
        <v>4</v>
      </c>
      <c r="E1970">
        <v>23</v>
      </c>
      <c r="F1970">
        <v>2</v>
      </c>
      <c r="G1970" t="s">
        <v>36</v>
      </c>
      <c r="L1970" t="s">
        <v>47</v>
      </c>
      <c r="M1970" t="s">
        <v>47</v>
      </c>
    </row>
    <row r="1971" spans="1:13" hidden="1" x14ac:dyDescent="0.35">
      <c r="A1971" s="6">
        <v>45926</v>
      </c>
      <c r="B1971" t="s">
        <v>807</v>
      </c>
      <c r="C1971" t="s">
        <v>53</v>
      </c>
      <c r="D1971">
        <v>3</v>
      </c>
      <c r="E1971">
        <v>13</v>
      </c>
      <c r="F1971">
        <v>1</v>
      </c>
      <c r="G1971" t="s">
        <v>40</v>
      </c>
      <c r="L1971" t="s">
        <v>47</v>
      </c>
      <c r="M1971" t="s">
        <v>47</v>
      </c>
    </row>
    <row r="1972" spans="1:13" hidden="1" x14ac:dyDescent="0.35">
      <c r="A1972" s="6">
        <v>45926</v>
      </c>
      <c r="B1972" t="s">
        <v>2040</v>
      </c>
      <c r="C1972" t="s">
        <v>55</v>
      </c>
      <c r="D1972" t="s">
        <v>1254</v>
      </c>
      <c r="E1972">
        <v>23</v>
      </c>
      <c r="F1972">
        <v>1</v>
      </c>
      <c r="I1972" t="s">
        <v>47</v>
      </c>
      <c r="M1972" t="s">
        <v>47</v>
      </c>
    </row>
    <row r="1973" spans="1:13" hidden="1" x14ac:dyDescent="0.35">
      <c r="A1973" s="6">
        <v>45926</v>
      </c>
      <c r="B1973" t="s">
        <v>171</v>
      </c>
      <c r="C1973" t="s">
        <v>1261</v>
      </c>
      <c r="D1973" t="s">
        <v>1261</v>
      </c>
      <c r="E1973">
        <v>27</v>
      </c>
      <c r="F1973">
        <v>2</v>
      </c>
      <c r="I1973" t="s">
        <v>47</v>
      </c>
      <c r="M1973" t="s">
        <v>47</v>
      </c>
    </row>
    <row r="1974" spans="1:13" hidden="1" x14ac:dyDescent="0.35">
      <c r="A1974" s="6">
        <v>45926</v>
      </c>
      <c r="B1974" t="s">
        <v>2587</v>
      </c>
      <c r="C1974" t="s">
        <v>55</v>
      </c>
      <c r="D1974" t="s">
        <v>2335</v>
      </c>
      <c r="E1974">
        <v>25</v>
      </c>
      <c r="F1974">
        <v>3</v>
      </c>
      <c r="I1974" t="s">
        <v>47</v>
      </c>
    </row>
    <row r="1975" spans="1:13" hidden="1" x14ac:dyDescent="0.35">
      <c r="A1975" s="6">
        <v>45926</v>
      </c>
      <c r="B1975" t="s">
        <v>2587</v>
      </c>
      <c r="C1975" t="s">
        <v>55</v>
      </c>
      <c r="D1975" t="s">
        <v>2335</v>
      </c>
      <c r="E1975">
        <v>25</v>
      </c>
      <c r="F1975">
        <v>3</v>
      </c>
      <c r="I1975" t="s">
        <v>47</v>
      </c>
    </row>
    <row r="1976" spans="1:13" hidden="1" x14ac:dyDescent="0.35">
      <c r="A1976" s="6">
        <v>45926</v>
      </c>
      <c r="B1976" t="s">
        <v>2587</v>
      </c>
      <c r="C1976" t="s">
        <v>55</v>
      </c>
      <c r="D1976" t="s">
        <v>2335</v>
      </c>
      <c r="E1976">
        <v>25</v>
      </c>
      <c r="F1976">
        <v>3</v>
      </c>
      <c r="I1976" t="s">
        <v>47</v>
      </c>
    </row>
    <row r="1977" spans="1:13" hidden="1" x14ac:dyDescent="0.35">
      <c r="A1977" s="22">
        <v>45926</v>
      </c>
      <c r="B1977" s="23" t="s">
        <v>1261</v>
      </c>
      <c r="C1977" s="23" t="s">
        <v>1261</v>
      </c>
      <c r="D1977" s="24" t="s">
        <v>1261</v>
      </c>
      <c r="E1977" s="23">
        <v>25</v>
      </c>
      <c r="F1977" s="23">
        <v>1</v>
      </c>
      <c r="G1977" s="23" t="s">
        <v>2667</v>
      </c>
      <c r="H1977" s="23" t="s">
        <v>2667</v>
      </c>
      <c r="I1977" s="26" t="s">
        <v>306</v>
      </c>
      <c r="J1977" s="23"/>
      <c r="K1977" s="23"/>
      <c r="L1977" s="23" t="s">
        <v>2667</v>
      </c>
      <c r="M1977" s="23" t="s">
        <v>306</v>
      </c>
    </row>
    <row r="1978" spans="1:13" hidden="1" x14ac:dyDescent="0.35">
      <c r="A1978" s="22">
        <v>45926</v>
      </c>
      <c r="B1978" s="23" t="s">
        <v>1261</v>
      </c>
      <c r="C1978" s="23" t="s">
        <v>1261</v>
      </c>
      <c r="D1978" s="24" t="s">
        <v>1261</v>
      </c>
      <c r="E1978" s="23">
        <v>25</v>
      </c>
      <c r="F1978" s="23">
        <v>1</v>
      </c>
      <c r="G1978" s="23" t="s">
        <v>2667</v>
      </c>
      <c r="H1978" s="23" t="s">
        <v>2667</v>
      </c>
      <c r="I1978" s="26" t="s">
        <v>306</v>
      </c>
      <c r="J1978" s="23"/>
      <c r="K1978" s="23"/>
      <c r="L1978" s="23" t="s">
        <v>2667</v>
      </c>
      <c r="M1978" s="23" t="s">
        <v>306</v>
      </c>
    </row>
    <row r="1979" spans="1:13" hidden="1" x14ac:dyDescent="0.35">
      <c r="A1979" s="22">
        <v>45926</v>
      </c>
      <c r="B1979" s="23" t="s">
        <v>376</v>
      </c>
      <c r="C1979" s="23" t="s">
        <v>2673</v>
      </c>
      <c r="D1979" s="24">
        <v>3</v>
      </c>
      <c r="E1979" s="23">
        <v>22</v>
      </c>
      <c r="F1979" s="23">
        <v>2</v>
      </c>
      <c r="G1979" s="23" t="s">
        <v>2667</v>
      </c>
      <c r="H1979" s="23" t="s">
        <v>2667</v>
      </c>
      <c r="I1979" s="26" t="s">
        <v>306</v>
      </c>
      <c r="J1979" s="23"/>
      <c r="K1979" s="23"/>
      <c r="L1979" s="23" t="s">
        <v>2667</v>
      </c>
      <c r="M1979" s="23" t="s">
        <v>306</v>
      </c>
    </row>
    <row r="1980" spans="1:13" hidden="1" x14ac:dyDescent="0.35">
      <c r="A1980" s="22">
        <v>45926</v>
      </c>
      <c r="B1980" s="23" t="s">
        <v>376</v>
      </c>
      <c r="C1980" s="23" t="s">
        <v>2673</v>
      </c>
      <c r="D1980" s="24">
        <v>3</v>
      </c>
      <c r="E1980" s="23">
        <v>22</v>
      </c>
      <c r="F1980" s="23">
        <v>2</v>
      </c>
      <c r="G1980" s="23" t="s">
        <v>2667</v>
      </c>
      <c r="H1980" s="23" t="s">
        <v>2667</v>
      </c>
      <c r="I1980" s="26" t="s">
        <v>306</v>
      </c>
      <c r="J1980" s="23"/>
      <c r="K1980" s="23"/>
      <c r="L1980" s="23" t="s">
        <v>2667</v>
      </c>
      <c r="M1980" s="23" t="s">
        <v>306</v>
      </c>
    </row>
    <row r="1981" spans="1:13" hidden="1" x14ac:dyDescent="0.35">
      <c r="A1981" s="22">
        <v>45926</v>
      </c>
      <c r="B1981" s="23" t="s">
        <v>3452</v>
      </c>
      <c r="C1981" t="s">
        <v>64</v>
      </c>
      <c r="D1981" t="s">
        <v>585</v>
      </c>
      <c r="E1981" s="23">
        <v>18</v>
      </c>
      <c r="F1981" s="23">
        <v>3</v>
      </c>
      <c r="G1981" s="23" t="s">
        <v>2667</v>
      </c>
      <c r="H1981" s="23" t="s">
        <v>2667</v>
      </c>
      <c r="I1981" s="26" t="s">
        <v>306</v>
      </c>
      <c r="J1981" s="23" t="s">
        <v>2667</v>
      </c>
      <c r="K1981" s="23"/>
      <c r="L1981" s="23" t="s">
        <v>2667</v>
      </c>
      <c r="M1981" s="23" t="s">
        <v>306</v>
      </c>
    </row>
    <row r="1982" spans="1:13" hidden="1" x14ac:dyDescent="0.35">
      <c r="A1982" s="22">
        <v>45926</v>
      </c>
      <c r="B1982" s="23" t="s">
        <v>3400</v>
      </c>
      <c r="C1982" s="23" t="s">
        <v>158</v>
      </c>
      <c r="D1982" t="s">
        <v>158</v>
      </c>
      <c r="E1982" s="23">
        <v>18</v>
      </c>
      <c r="F1982" s="23">
        <v>4</v>
      </c>
      <c r="G1982" s="23" t="s">
        <v>2667</v>
      </c>
      <c r="H1982" s="23" t="s">
        <v>2667</v>
      </c>
      <c r="I1982" s="26" t="s">
        <v>306</v>
      </c>
      <c r="J1982" s="23"/>
      <c r="K1982" s="23"/>
      <c r="L1982" s="23" t="s">
        <v>2667</v>
      </c>
      <c r="M1982" s="23" t="s">
        <v>306</v>
      </c>
    </row>
    <row r="1983" spans="1:13" hidden="1" x14ac:dyDescent="0.35">
      <c r="A1983" s="27">
        <v>45926</v>
      </c>
      <c r="B1983" s="26" t="s">
        <v>3184</v>
      </c>
      <c r="C1983" s="26" t="s">
        <v>2167</v>
      </c>
      <c r="D1983" s="28" t="s">
        <v>56</v>
      </c>
      <c r="E1983" s="26">
        <v>14.5</v>
      </c>
      <c r="F1983" s="26">
        <v>1</v>
      </c>
      <c r="G1983" s="26" t="s">
        <v>2667</v>
      </c>
      <c r="H1983" s="26" t="s">
        <v>2667</v>
      </c>
      <c r="I1983" s="26" t="s">
        <v>306</v>
      </c>
      <c r="J1983" s="26" t="s">
        <v>2667</v>
      </c>
      <c r="K1983" s="26"/>
      <c r="L1983" s="26" t="s">
        <v>2667</v>
      </c>
      <c r="M1983" s="26" t="s">
        <v>2667</v>
      </c>
    </row>
    <row r="1984" spans="1:13" hidden="1" x14ac:dyDescent="0.35">
      <c r="A1984" s="27">
        <v>45926</v>
      </c>
      <c r="B1984" s="26" t="s">
        <v>3184</v>
      </c>
      <c r="C1984" s="26" t="s">
        <v>2167</v>
      </c>
      <c r="D1984" s="28" t="s">
        <v>56</v>
      </c>
      <c r="E1984" s="26">
        <v>14.5</v>
      </c>
      <c r="F1984" s="26">
        <v>1</v>
      </c>
      <c r="G1984" s="26"/>
      <c r="H1984" s="26" t="s">
        <v>2667</v>
      </c>
      <c r="I1984" s="26" t="s">
        <v>306</v>
      </c>
      <c r="J1984" s="26" t="s">
        <v>2667</v>
      </c>
      <c r="K1984" s="26"/>
      <c r="L1984" s="26" t="s">
        <v>2667</v>
      </c>
      <c r="M1984" s="26" t="s">
        <v>2667</v>
      </c>
    </row>
    <row r="1985" spans="1:13" hidden="1" x14ac:dyDescent="0.35">
      <c r="A1985" s="6">
        <v>45926</v>
      </c>
      <c r="B1985" t="s">
        <v>2128</v>
      </c>
      <c r="C1985" t="s">
        <v>2673</v>
      </c>
      <c r="D1985" s="20" t="s">
        <v>3249</v>
      </c>
      <c r="E1985">
        <v>6</v>
      </c>
      <c r="F1985">
        <v>2</v>
      </c>
      <c r="H1985" t="s">
        <v>2667</v>
      </c>
      <c r="I1985" s="26" t="s">
        <v>306</v>
      </c>
      <c r="J1985" t="s">
        <v>2667</v>
      </c>
      <c r="L1985" t="s">
        <v>2667</v>
      </c>
      <c r="M1985" t="s">
        <v>2667</v>
      </c>
    </row>
    <row r="1986" spans="1:13" hidden="1" x14ac:dyDescent="0.35">
      <c r="A1986" s="22">
        <v>45926</v>
      </c>
      <c r="B1986" s="23" t="s">
        <v>2902</v>
      </c>
      <c r="C1986" s="23" t="s">
        <v>2668</v>
      </c>
      <c r="D1986" s="24" t="s">
        <v>2835</v>
      </c>
      <c r="E1986" s="23">
        <v>5</v>
      </c>
      <c r="F1986" s="23">
        <v>3</v>
      </c>
      <c r="G1986" s="23" t="s">
        <v>2667</v>
      </c>
      <c r="H1986" s="23" t="s">
        <v>2667</v>
      </c>
      <c r="I1986" s="26" t="s">
        <v>306</v>
      </c>
      <c r="J1986" s="23"/>
      <c r="K1986" s="23"/>
      <c r="L1986" s="23" t="s">
        <v>2667</v>
      </c>
      <c r="M1986" s="23" t="s">
        <v>2667</v>
      </c>
    </row>
    <row r="1987" spans="1:13" hidden="1" x14ac:dyDescent="0.35">
      <c r="A1987" s="27">
        <v>45927</v>
      </c>
      <c r="B1987" s="26" t="s">
        <v>3142</v>
      </c>
      <c r="C1987" s="26" t="s">
        <v>2673</v>
      </c>
      <c r="D1987" s="28">
        <v>3</v>
      </c>
      <c r="E1987" s="26">
        <v>22</v>
      </c>
      <c r="F1987" s="26">
        <v>1</v>
      </c>
      <c r="G1987" s="26" t="s">
        <v>2667</v>
      </c>
      <c r="H1987" s="26" t="s">
        <v>2667</v>
      </c>
      <c r="I1987" s="26" t="s">
        <v>306</v>
      </c>
      <c r="J1987" s="26" t="s">
        <v>2667</v>
      </c>
      <c r="K1987" s="26"/>
      <c r="L1987" s="26" t="s">
        <v>2667</v>
      </c>
      <c r="M1987" s="26" t="s">
        <v>2667</v>
      </c>
    </row>
    <row r="1988" spans="1:13" hidden="1" x14ac:dyDescent="0.35">
      <c r="A1988" s="27">
        <v>45927</v>
      </c>
      <c r="B1988" s="26" t="s">
        <v>3142</v>
      </c>
      <c r="C1988" s="26" t="s">
        <v>2673</v>
      </c>
      <c r="D1988" s="28">
        <v>3</v>
      </c>
      <c r="E1988" s="26">
        <v>22</v>
      </c>
      <c r="F1988" s="26">
        <v>1</v>
      </c>
      <c r="G1988" s="26" t="s">
        <v>2667</v>
      </c>
      <c r="H1988" s="26" t="s">
        <v>2667</v>
      </c>
      <c r="I1988" s="26" t="s">
        <v>306</v>
      </c>
      <c r="J1988" s="26" t="s">
        <v>2667</v>
      </c>
      <c r="K1988" s="26"/>
      <c r="L1988" s="26"/>
      <c r="M1988" s="26"/>
    </row>
    <row r="1989" spans="1:13" hidden="1" x14ac:dyDescent="0.35">
      <c r="A1989" s="6">
        <v>45928</v>
      </c>
      <c r="B1989" t="s">
        <v>388</v>
      </c>
      <c r="C1989" t="s">
        <v>59</v>
      </c>
      <c r="D1989" t="s">
        <v>865</v>
      </c>
      <c r="E1989">
        <v>21</v>
      </c>
      <c r="F1989">
        <v>2</v>
      </c>
      <c r="I1989" t="s">
        <v>47</v>
      </c>
      <c r="M1989" t="s">
        <v>47</v>
      </c>
    </row>
    <row r="1990" spans="1:13" hidden="1" x14ac:dyDescent="0.35">
      <c r="A1990" s="6">
        <v>45928</v>
      </c>
      <c r="B1990" t="s">
        <v>1468</v>
      </c>
      <c r="C1990" t="s">
        <v>53</v>
      </c>
      <c r="D1990">
        <v>6</v>
      </c>
      <c r="E1990">
        <v>22</v>
      </c>
      <c r="F1990">
        <v>2</v>
      </c>
      <c r="I1990" t="s">
        <v>47</v>
      </c>
      <c r="M1990" t="s">
        <v>47</v>
      </c>
    </row>
    <row r="1991" spans="1:13" hidden="1" x14ac:dyDescent="0.35">
      <c r="A1991" s="6">
        <v>45928</v>
      </c>
      <c r="B1991" t="s">
        <v>1468</v>
      </c>
      <c r="C1991" t="s">
        <v>53</v>
      </c>
      <c r="D1991">
        <v>6</v>
      </c>
      <c r="E1991">
        <v>22</v>
      </c>
      <c r="F1991">
        <v>2</v>
      </c>
      <c r="I1991" t="s">
        <v>47</v>
      </c>
      <c r="M1991" t="s">
        <v>47</v>
      </c>
    </row>
    <row r="1992" spans="1:13" hidden="1" x14ac:dyDescent="0.35">
      <c r="A1992" s="6">
        <v>45928</v>
      </c>
      <c r="B1992" t="s">
        <v>2532</v>
      </c>
      <c r="C1992" t="s">
        <v>74</v>
      </c>
      <c r="D1992" t="s">
        <v>129</v>
      </c>
      <c r="E1992">
        <v>9</v>
      </c>
      <c r="F1992">
        <v>1</v>
      </c>
      <c r="I1992" t="s">
        <v>47</v>
      </c>
    </row>
    <row r="1993" spans="1:13" hidden="1" x14ac:dyDescent="0.35">
      <c r="A1993" s="6">
        <v>45928</v>
      </c>
      <c r="B1993" t="s">
        <v>2532</v>
      </c>
      <c r="C1993" t="s">
        <v>74</v>
      </c>
      <c r="D1993" t="s">
        <v>129</v>
      </c>
      <c r="E1993">
        <v>9</v>
      </c>
      <c r="F1993">
        <v>1</v>
      </c>
      <c r="I1993" t="s">
        <v>47</v>
      </c>
    </row>
    <row r="1994" spans="1:13" hidden="1" x14ac:dyDescent="0.35">
      <c r="A1994" s="6">
        <v>45928</v>
      </c>
      <c r="B1994" t="s">
        <v>1241</v>
      </c>
      <c r="C1994" t="s">
        <v>978</v>
      </c>
      <c r="D1994" t="s">
        <v>978</v>
      </c>
      <c r="E1994">
        <v>8</v>
      </c>
      <c r="F1994">
        <v>1</v>
      </c>
      <c r="I1994" t="s">
        <v>47</v>
      </c>
      <c r="M1994" t="s">
        <v>47</v>
      </c>
    </row>
    <row r="1995" spans="1:13" hidden="1" x14ac:dyDescent="0.35">
      <c r="A1995" s="22">
        <v>45928</v>
      </c>
      <c r="B1995" s="23" t="s">
        <v>3318</v>
      </c>
      <c r="C1995" s="23" t="s">
        <v>2670</v>
      </c>
      <c r="D1995" s="24">
        <v>10</v>
      </c>
      <c r="E1995" s="23">
        <v>27</v>
      </c>
      <c r="F1995" s="23">
        <v>2</v>
      </c>
      <c r="G1995" s="23" t="s">
        <v>2667</v>
      </c>
      <c r="H1995" s="23" t="s">
        <v>2667</v>
      </c>
      <c r="I1995" s="26" t="s">
        <v>306</v>
      </c>
      <c r="J1995" s="23"/>
      <c r="K1995" s="23"/>
      <c r="L1995" s="23" t="s">
        <v>2667</v>
      </c>
      <c r="M1995" s="23" t="s">
        <v>2667</v>
      </c>
    </row>
    <row r="1996" spans="1:13" hidden="1" x14ac:dyDescent="0.35">
      <c r="A1996" s="22">
        <v>45928</v>
      </c>
      <c r="B1996" s="23" t="s">
        <v>489</v>
      </c>
      <c r="C1996" s="23" t="s">
        <v>2670</v>
      </c>
      <c r="D1996" s="24">
        <v>7</v>
      </c>
      <c r="E1996" s="23">
        <v>20</v>
      </c>
      <c r="F1996" s="23">
        <v>2</v>
      </c>
      <c r="G1996" s="23" t="s">
        <v>2667</v>
      </c>
      <c r="H1996" s="23" t="s">
        <v>2667</v>
      </c>
      <c r="I1996" s="26" t="s">
        <v>306</v>
      </c>
      <c r="J1996" s="23" t="s">
        <v>2667</v>
      </c>
      <c r="K1996" s="23"/>
      <c r="L1996" s="23" t="s">
        <v>2667</v>
      </c>
      <c r="M1996" s="23" t="s">
        <v>306</v>
      </c>
    </row>
    <row r="1997" spans="1:13" hidden="1" x14ac:dyDescent="0.35">
      <c r="A1997" s="22">
        <v>45928</v>
      </c>
      <c r="B1997" s="23" t="s">
        <v>1256</v>
      </c>
      <c r="C1997" s="23" t="s">
        <v>2670</v>
      </c>
      <c r="D1997" s="24">
        <v>9</v>
      </c>
      <c r="E1997" s="23">
        <v>20</v>
      </c>
      <c r="F1997" s="23">
        <v>3</v>
      </c>
      <c r="G1997" s="23" t="s">
        <v>2667</v>
      </c>
      <c r="H1997" s="23" t="s">
        <v>2667</v>
      </c>
      <c r="I1997" s="26" t="s">
        <v>306</v>
      </c>
      <c r="J1997" s="23" t="s">
        <v>2667</v>
      </c>
      <c r="K1997" s="23"/>
      <c r="L1997" s="23" t="s">
        <v>2667</v>
      </c>
      <c r="M1997" s="23" t="s">
        <v>2667</v>
      </c>
    </row>
    <row r="1998" spans="1:13" hidden="1" x14ac:dyDescent="0.35">
      <c r="A1998" s="22">
        <v>45928</v>
      </c>
      <c r="B1998" s="23" t="s">
        <v>2882</v>
      </c>
      <c r="C1998" s="23" t="s">
        <v>2668</v>
      </c>
      <c r="D1998" s="24">
        <v>4</v>
      </c>
      <c r="E1998" s="23">
        <v>16</v>
      </c>
      <c r="F1998" s="23">
        <v>3</v>
      </c>
      <c r="G1998" s="23" t="s">
        <v>2667</v>
      </c>
      <c r="H1998" s="23" t="s">
        <v>2667</v>
      </c>
      <c r="I1998" s="26" t="s">
        <v>306</v>
      </c>
      <c r="J1998" s="23" t="s">
        <v>2667</v>
      </c>
      <c r="K1998" s="23"/>
      <c r="L1998" s="23" t="s">
        <v>2667</v>
      </c>
      <c r="M1998" s="23" t="s">
        <v>306</v>
      </c>
    </row>
    <row r="1999" spans="1:13" hidden="1" x14ac:dyDescent="0.35">
      <c r="A1999" s="27">
        <v>45928</v>
      </c>
      <c r="B1999" s="26" t="s">
        <v>3217</v>
      </c>
      <c r="C1999" s="26" t="s">
        <v>2668</v>
      </c>
      <c r="D1999" s="28">
        <v>6</v>
      </c>
      <c r="E1999" s="26">
        <f>31/2</f>
        <v>15.5</v>
      </c>
      <c r="F1999" s="26">
        <v>2</v>
      </c>
      <c r="G1999" s="26" t="s">
        <v>2667</v>
      </c>
      <c r="H1999" s="26" t="s">
        <v>2667</v>
      </c>
      <c r="I1999" s="26" t="s">
        <v>306</v>
      </c>
      <c r="J1999" s="26" t="s">
        <v>2359</v>
      </c>
      <c r="K1999" s="26"/>
      <c r="L1999" s="26" t="s">
        <v>2667</v>
      </c>
      <c r="M1999" s="26" t="s">
        <v>2667</v>
      </c>
    </row>
    <row r="2000" spans="1:13" hidden="1" x14ac:dyDescent="0.35">
      <c r="A2000" s="27">
        <v>45928</v>
      </c>
      <c r="B2000" s="26" t="s">
        <v>3217</v>
      </c>
      <c r="C2000" s="26" t="s">
        <v>2668</v>
      </c>
      <c r="D2000" s="28">
        <v>6</v>
      </c>
      <c r="E2000" s="26">
        <f>31/2</f>
        <v>15.5</v>
      </c>
      <c r="F2000" s="26">
        <v>2</v>
      </c>
      <c r="G2000" s="26" t="s">
        <v>2667</v>
      </c>
      <c r="H2000" s="26" t="s">
        <v>2667</v>
      </c>
      <c r="I2000" s="26" t="s">
        <v>306</v>
      </c>
      <c r="J2000" s="26" t="s">
        <v>2359</v>
      </c>
      <c r="K2000" s="26"/>
      <c r="L2000" s="26" t="s">
        <v>2667</v>
      </c>
      <c r="M2000" s="26" t="s">
        <v>2667</v>
      </c>
    </row>
    <row r="2001" spans="1:13" hidden="1" x14ac:dyDescent="0.35">
      <c r="A2001" s="6">
        <v>45929</v>
      </c>
      <c r="B2001" t="s">
        <v>2467</v>
      </c>
      <c r="C2001" t="s">
        <v>53</v>
      </c>
      <c r="D2001">
        <v>6</v>
      </c>
      <c r="E2001">
        <v>15</v>
      </c>
      <c r="F2001">
        <v>2</v>
      </c>
      <c r="G2001" t="s">
        <v>36</v>
      </c>
    </row>
    <row r="2002" spans="1:13" hidden="1" x14ac:dyDescent="0.35">
      <c r="A2002" s="6">
        <v>45929</v>
      </c>
      <c r="B2002" t="s">
        <v>2470</v>
      </c>
      <c r="C2002" t="s">
        <v>59</v>
      </c>
      <c r="D2002">
        <v>3</v>
      </c>
      <c r="E2002">
        <v>13</v>
      </c>
      <c r="F2002">
        <v>1</v>
      </c>
      <c r="I2002" t="s">
        <v>47</v>
      </c>
      <c r="M2002" t="s">
        <v>47</v>
      </c>
    </row>
    <row r="2003" spans="1:13" hidden="1" x14ac:dyDescent="0.35">
      <c r="A2003" s="6">
        <v>45929</v>
      </c>
      <c r="B2003" t="s">
        <v>1506</v>
      </c>
      <c r="C2003" t="s">
        <v>115</v>
      </c>
      <c r="D2003">
        <v>8</v>
      </c>
      <c r="E2003">
        <v>22</v>
      </c>
      <c r="F2003">
        <v>2</v>
      </c>
      <c r="I2003" t="s">
        <v>47</v>
      </c>
      <c r="M2003" t="s">
        <v>47</v>
      </c>
    </row>
    <row r="2004" spans="1:13" hidden="1" x14ac:dyDescent="0.35">
      <c r="A2004" s="6">
        <v>45929</v>
      </c>
      <c r="B2004" t="s">
        <v>1506</v>
      </c>
      <c r="C2004" t="s">
        <v>115</v>
      </c>
      <c r="D2004">
        <v>8</v>
      </c>
      <c r="E2004">
        <v>22</v>
      </c>
      <c r="F2004">
        <v>2</v>
      </c>
      <c r="I2004" t="s">
        <v>47</v>
      </c>
      <c r="M2004" t="s">
        <v>47</v>
      </c>
    </row>
    <row r="2005" spans="1:13" hidden="1" x14ac:dyDescent="0.35">
      <c r="A2005" s="6">
        <v>45929</v>
      </c>
      <c r="B2005" t="s">
        <v>1259</v>
      </c>
      <c r="C2005" t="s">
        <v>225</v>
      </c>
      <c r="D2005" t="s">
        <v>2486</v>
      </c>
      <c r="E2005">
        <v>3</v>
      </c>
      <c r="F2005">
        <v>1</v>
      </c>
      <c r="I2005" t="s">
        <v>47</v>
      </c>
    </row>
    <row r="2006" spans="1:13" hidden="1" x14ac:dyDescent="0.35">
      <c r="A2006" s="6">
        <v>45929</v>
      </c>
      <c r="B2006" t="s">
        <v>2599</v>
      </c>
      <c r="C2006" t="s">
        <v>115</v>
      </c>
      <c r="D2006">
        <v>8</v>
      </c>
      <c r="E2006">
        <v>22</v>
      </c>
      <c r="F2006">
        <v>2</v>
      </c>
      <c r="I2006" t="s">
        <v>47</v>
      </c>
    </row>
    <row r="2007" spans="1:13" hidden="1" x14ac:dyDescent="0.35">
      <c r="A2007" s="6">
        <v>45929</v>
      </c>
      <c r="B2007" t="s">
        <v>171</v>
      </c>
      <c r="C2007" t="s">
        <v>1236</v>
      </c>
      <c r="D2007" t="s">
        <v>1236</v>
      </c>
      <c r="E2007">
        <v>23</v>
      </c>
      <c r="F2007">
        <v>1</v>
      </c>
      <c r="I2007" t="s">
        <v>47</v>
      </c>
      <c r="M2007" t="s">
        <v>47</v>
      </c>
    </row>
    <row r="2008" spans="1:13" hidden="1" x14ac:dyDescent="0.35">
      <c r="A2008" s="22">
        <v>45929</v>
      </c>
      <c r="B2008" s="23" t="s">
        <v>2689</v>
      </c>
      <c r="C2008" s="23" t="s">
        <v>2668</v>
      </c>
      <c r="D2008" s="24" t="s">
        <v>2714</v>
      </c>
      <c r="E2008" s="23">
        <v>25</v>
      </c>
      <c r="F2008" s="23">
        <v>2</v>
      </c>
      <c r="G2008" s="23" t="s">
        <v>2667</v>
      </c>
      <c r="H2008" s="23" t="s">
        <v>2667</v>
      </c>
      <c r="I2008" s="26" t="s">
        <v>306</v>
      </c>
      <c r="J2008" s="23"/>
      <c r="K2008" s="23"/>
      <c r="L2008" s="23" t="s">
        <v>2667</v>
      </c>
      <c r="M2008" s="23" t="s">
        <v>306</v>
      </c>
    </row>
    <row r="2009" spans="1:13" hidden="1" x14ac:dyDescent="0.35">
      <c r="A2009" s="22">
        <v>45929</v>
      </c>
      <c r="B2009" s="23" t="s">
        <v>2855</v>
      </c>
      <c r="C2009" s="23" t="s">
        <v>2670</v>
      </c>
      <c r="D2009" s="24">
        <v>9</v>
      </c>
      <c r="E2009" s="23">
        <v>22</v>
      </c>
      <c r="F2009" s="23">
        <v>3</v>
      </c>
      <c r="G2009" s="23" t="s">
        <v>2667</v>
      </c>
      <c r="H2009" s="23" t="s">
        <v>2667</v>
      </c>
      <c r="I2009" s="26" t="s">
        <v>306</v>
      </c>
      <c r="J2009" s="23" t="s">
        <v>2667</v>
      </c>
      <c r="K2009" s="23"/>
      <c r="L2009" s="23" t="s">
        <v>2667</v>
      </c>
      <c r="M2009" s="23" t="s">
        <v>306</v>
      </c>
    </row>
    <row r="2010" spans="1:13" hidden="1" x14ac:dyDescent="0.35">
      <c r="A2010" s="6">
        <v>45929</v>
      </c>
      <c r="B2010" t="s">
        <v>2689</v>
      </c>
      <c r="C2010" t="s">
        <v>64</v>
      </c>
      <c r="D2010" t="s">
        <v>585</v>
      </c>
      <c r="E2010">
        <v>13</v>
      </c>
      <c r="F2010">
        <v>3</v>
      </c>
      <c r="G2010" t="s">
        <v>2667</v>
      </c>
      <c r="H2010" t="s">
        <v>2667</v>
      </c>
      <c r="I2010" s="26" t="s">
        <v>306</v>
      </c>
      <c r="J2010" t="s">
        <v>2667</v>
      </c>
      <c r="L2010" t="s">
        <v>2667</v>
      </c>
      <c r="M2010" t="s">
        <v>2667</v>
      </c>
    </row>
    <row r="2011" spans="1:13" hidden="1" x14ac:dyDescent="0.35">
      <c r="A2011" s="6">
        <v>45929</v>
      </c>
      <c r="B2011" t="s">
        <v>141</v>
      </c>
      <c r="C2011" t="s">
        <v>2670</v>
      </c>
      <c r="D2011" s="20">
        <v>9</v>
      </c>
      <c r="E2011">
        <v>2</v>
      </c>
      <c r="F2011">
        <v>1</v>
      </c>
      <c r="G2011" t="s">
        <v>2667</v>
      </c>
      <c r="H2011" t="s">
        <v>2667</v>
      </c>
      <c r="I2011" s="26" t="s">
        <v>306</v>
      </c>
      <c r="J2011" t="s">
        <v>2667</v>
      </c>
      <c r="L2011" t="s">
        <v>2667</v>
      </c>
      <c r="M2011" t="s">
        <v>306</v>
      </c>
    </row>
    <row r="2012" spans="1:13" hidden="1" x14ac:dyDescent="0.35">
      <c r="A2012" s="6">
        <v>45930</v>
      </c>
      <c r="B2012" t="s">
        <v>45</v>
      </c>
      <c r="C2012" t="s">
        <v>53</v>
      </c>
      <c r="D2012">
        <v>4</v>
      </c>
      <c r="E2012">
        <v>22</v>
      </c>
      <c r="F2012">
        <v>2</v>
      </c>
      <c r="G2012" t="s">
        <v>36</v>
      </c>
      <c r="L2012" t="s">
        <v>47</v>
      </c>
      <c r="M2012" t="s">
        <v>47</v>
      </c>
    </row>
    <row r="2013" spans="1:13" hidden="1" x14ac:dyDescent="0.35">
      <c r="A2013" s="6">
        <v>45930</v>
      </c>
      <c r="B2013" t="s">
        <v>171</v>
      </c>
      <c r="C2013" t="s">
        <v>2223</v>
      </c>
      <c r="D2013" t="s">
        <v>1262</v>
      </c>
      <c r="E2013">
        <v>18</v>
      </c>
      <c r="F2013">
        <v>1</v>
      </c>
      <c r="I2013" t="s">
        <v>47</v>
      </c>
      <c r="M2013" t="s">
        <v>47</v>
      </c>
    </row>
    <row r="2014" spans="1:13" hidden="1" x14ac:dyDescent="0.35">
      <c r="A2014" s="6">
        <v>45930</v>
      </c>
      <c r="B2014" t="s">
        <v>61</v>
      </c>
      <c r="C2014" t="s">
        <v>55</v>
      </c>
      <c r="D2014" t="s">
        <v>2502</v>
      </c>
      <c r="E2014">
        <v>21</v>
      </c>
      <c r="F2014">
        <v>1</v>
      </c>
      <c r="I2014" t="s">
        <v>47</v>
      </c>
      <c r="M2014" t="s">
        <v>47</v>
      </c>
    </row>
    <row r="2015" spans="1:13" hidden="1" x14ac:dyDescent="0.35">
      <c r="A2015" s="6">
        <v>45930</v>
      </c>
      <c r="B2015" t="s">
        <v>2598</v>
      </c>
      <c r="C2015" t="s">
        <v>1261</v>
      </c>
      <c r="D2015" t="s">
        <v>1261</v>
      </c>
      <c r="E2015">
        <v>20</v>
      </c>
      <c r="F2015">
        <v>1</v>
      </c>
      <c r="I2015" t="s">
        <v>47</v>
      </c>
      <c r="M2015" t="s">
        <v>47</v>
      </c>
    </row>
    <row r="2016" spans="1:13" hidden="1" x14ac:dyDescent="0.35">
      <c r="A2016" s="6">
        <v>45930</v>
      </c>
      <c r="B2016" t="s">
        <v>2567</v>
      </c>
      <c r="C2016" t="s">
        <v>149</v>
      </c>
      <c r="D2016" t="s">
        <v>149</v>
      </c>
      <c r="E2016">
        <v>24</v>
      </c>
      <c r="F2016">
        <v>2</v>
      </c>
      <c r="I2016" t="s">
        <v>47</v>
      </c>
      <c r="J2016" t="s">
        <v>2568</v>
      </c>
      <c r="M2016" t="s">
        <v>47</v>
      </c>
    </row>
    <row r="2017" spans="1:13" hidden="1" x14ac:dyDescent="0.35">
      <c r="A2017" s="6">
        <v>45930</v>
      </c>
      <c r="B2017" t="s">
        <v>2567</v>
      </c>
      <c r="C2017" t="s">
        <v>149</v>
      </c>
      <c r="D2017" t="s">
        <v>149</v>
      </c>
      <c r="E2017">
        <v>24</v>
      </c>
      <c r="F2017">
        <v>2</v>
      </c>
      <c r="I2017" t="s">
        <v>47</v>
      </c>
      <c r="J2017" t="s">
        <v>2568</v>
      </c>
      <c r="M2017" t="s">
        <v>47</v>
      </c>
    </row>
    <row r="2018" spans="1:13" hidden="1" x14ac:dyDescent="0.35">
      <c r="A2018" s="6">
        <v>45930</v>
      </c>
      <c r="B2018" t="s">
        <v>1241</v>
      </c>
      <c r="C2018" t="s">
        <v>978</v>
      </c>
      <c r="D2018" t="s">
        <v>978</v>
      </c>
      <c r="E2018">
        <v>25</v>
      </c>
      <c r="F2018">
        <v>1</v>
      </c>
      <c r="H2018" t="s">
        <v>47</v>
      </c>
      <c r="M2018" t="s">
        <v>47</v>
      </c>
    </row>
    <row r="2019" spans="1:13" hidden="1" x14ac:dyDescent="0.35">
      <c r="A2019" s="22">
        <v>45930</v>
      </c>
      <c r="B2019" s="23" t="s">
        <v>489</v>
      </c>
      <c r="C2019" s="23" t="s">
        <v>2670</v>
      </c>
      <c r="D2019" s="24">
        <v>9</v>
      </c>
      <c r="E2019" s="23">
        <v>22</v>
      </c>
      <c r="F2019" s="23">
        <v>2</v>
      </c>
      <c r="G2019" s="23" t="s">
        <v>2667</v>
      </c>
      <c r="H2019" s="23" t="s">
        <v>2667</v>
      </c>
      <c r="I2019" s="26" t="s">
        <v>306</v>
      </c>
      <c r="J2019" s="23" t="s">
        <v>2667</v>
      </c>
      <c r="K2019" s="23"/>
      <c r="L2019" s="23" t="s">
        <v>2667</v>
      </c>
      <c r="M2019" s="23" t="s">
        <v>2667</v>
      </c>
    </row>
    <row r="2020" spans="1:13" hidden="1" x14ac:dyDescent="0.35">
      <c r="A2020" s="6">
        <v>45931</v>
      </c>
      <c r="B2020" t="s">
        <v>247</v>
      </c>
      <c r="C2020" t="s">
        <v>53</v>
      </c>
      <c r="D2020">
        <v>5</v>
      </c>
      <c r="E2020">
        <v>25</v>
      </c>
      <c r="F2020">
        <v>2</v>
      </c>
      <c r="G2020" t="s">
        <v>98</v>
      </c>
      <c r="L2020" t="s">
        <v>47</v>
      </c>
      <c r="M2020" t="s">
        <v>47</v>
      </c>
    </row>
    <row r="2021" spans="1:13" hidden="1" x14ac:dyDescent="0.35">
      <c r="A2021" s="6">
        <v>45931</v>
      </c>
      <c r="B2021" t="s">
        <v>2468</v>
      </c>
      <c r="C2021" t="s">
        <v>115</v>
      </c>
      <c r="D2021">
        <v>9</v>
      </c>
      <c r="E2021">
        <v>27</v>
      </c>
      <c r="F2021">
        <v>2</v>
      </c>
      <c r="G2021" t="s">
        <v>32</v>
      </c>
    </row>
    <row r="2022" spans="1:13" hidden="1" x14ac:dyDescent="0.35">
      <c r="A2022" s="6">
        <v>45931</v>
      </c>
      <c r="B2022" t="s">
        <v>259</v>
      </c>
      <c r="C2022" t="s">
        <v>53</v>
      </c>
      <c r="D2022">
        <v>5</v>
      </c>
      <c r="E2022">
        <v>24</v>
      </c>
      <c r="F2022">
        <v>2</v>
      </c>
      <c r="G2022" t="s">
        <v>35</v>
      </c>
      <c r="L2022" t="s">
        <v>47</v>
      </c>
      <c r="M2022" t="s">
        <v>47</v>
      </c>
    </row>
    <row r="2023" spans="1:13" hidden="1" x14ac:dyDescent="0.35">
      <c r="A2023" s="6">
        <v>45931</v>
      </c>
      <c r="B2023" t="s">
        <v>2482</v>
      </c>
      <c r="C2023" t="s">
        <v>115</v>
      </c>
      <c r="D2023" t="s">
        <v>976</v>
      </c>
      <c r="E2023">
        <v>8</v>
      </c>
      <c r="F2023">
        <v>2</v>
      </c>
      <c r="G2023" t="s">
        <v>2372</v>
      </c>
    </row>
    <row r="2024" spans="1:13" hidden="1" x14ac:dyDescent="0.35">
      <c r="A2024" s="6">
        <v>45931</v>
      </c>
      <c r="B2024" t="s">
        <v>138</v>
      </c>
      <c r="C2024" t="s">
        <v>1247</v>
      </c>
      <c r="D2024" t="s">
        <v>1247</v>
      </c>
      <c r="E2024">
        <v>3</v>
      </c>
      <c r="F2024">
        <v>2</v>
      </c>
      <c r="I2024" t="s">
        <v>47</v>
      </c>
      <c r="K2024" t="s">
        <v>47</v>
      </c>
      <c r="M2024" t="s">
        <v>47</v>
      </c>
    </row>
    <row r="2025" spans="1:13" hidden="1" x14ac:dyDescent="0.35">
      <c r="A2025" s="6">
        <v>45931</v>
      </c>
      <c r="B2025" t="s">
        <v>298</v>
      </c>
      <c r="C2025" t="s">
        <v>55</v>
      </c>
      <c r="D2025" t="s">
        <v>1254</v>
      </c>
      <c r="E2025">
        <v>18</v>
      </c>
      <c r="F2025">
        <v>2</v>
      </c>
      <c r="I2025" t="s">
        <v>47</v>
      </c>
      <c r="M2025" t="s">
        <v>47</v>
      </c>
    </row>
    <row r="2026" spans="1:13" hidden="1" x14ac:dyDescent="0.35">
      <c r="A2026" s="6">
        <v>45931</v>
      </c>
      <c r="B2026" t="s">
        <v>298</v>
      </c>
      <c r="C2026" t="s">
        <v>55</v>
      </c>
      <c r="D2026" t="s">
        <v>1254</v>
      </c>
      <c r="E2026">
        <v>18</v>
      </c>
      <c r="F2026">
        <v>2</v>
      </c>
      <c r="I2026" t="s">
        <v>47</v>
      </c>
      <c r="M2026" t="s">
        <v>47</v>
      </c>
    </row>
    <row r="2027" spans="1:13" hidden="1" x14ac:dyDescent="0.35">
      <c r="A2027" s="6">
        <v>45931</v>
      </c>
      <c r="B2027" t="s">
        <v>213</v>
      </c>
      <c r="C2027" t="s">
        <v>115</v>
      </c>
      <c r="D2027">
        <v>7</v>
      </c>
      <c r="E2027">
        <v>19</v>
      </c>
      <c r="F2027">
        <v>1</v>
      </c>
      <c r="I2027" t="s">
        <v>47</v>
      </c>
      <c r="M2027" t="s">
        <v>47</v>
      </c>
    </row>
    <row r="2028" spans="1:13" hidden="1" x14ac:dyDescent="0.35">
      <c r="A2028" s="6">
        <v>45931</v>
      </c>
      <c r="B2028" t="s">
        <v>171</v>
      </c>
      <c r="C2028" t="s">
        <v>1261</v>
      </c>
      <c r="D2028" t="s">
        <v>1261</v>
      </c>
      <c r="E2028">
        <v>25</v>
      </c>
      <c r="F2028">
        <v>2</v>
      </c>
      <c r="I2028" t="s">
        <v>47</v>
      </c>
      <c r="M2028" t="s">
        <v>47</v>
      </c>
    </row>
    <row r="2029" spans="1:13" hidden="1" x14ac:dyDescent="0.35">
      <c r="A2029" s="6">
        <v>45931</v>
      </c>
      <c r="B2029" t="s">
        <v>270</v>
      </c>
      <c r="C2029" t="s">
        <v>115</v>
      </c>
      <c r="D2029">
        <v>9</v>
      </c>
      <c r="E2029">
        <v>7</v>
      </c>
      <c r="F2029">
        <v>2</v>
      </c>
      <c r="I2029" t="s">
        <v>47</v>
      </c>
    </row>
    <row r="2030" spans="1:13" hidden="1" x14ac:dyDescent="0.35">
      <c r="A2030" s="6">
        <v>45931</v>
      </c>
      <c r="B2030" t="s">
        <v>2389</v>
      </c>
      <c r="C2030" t="s">
        <v>115</v>
      </c>
      <c r="D2030">
        <v>8</v>
      </c>
      <c r="E2030">
        <v>19</v>
      </c>
      <c r="F2030">
        <v>2</v>
      </c>
      <c r="I2030" t="s">
        <v>47</v>
      </c>
      <c r="J2030" t="s">
        <v>624</v>
      </c>
    </row>
    <row r="2031" spans="1:13" hidden="1" x14ac:dyDescent="0.35">
      <c r="A2031" s="6">
        <v>45931</v>
      </c>
      <c r="B2031" t="s">
        <v>2389</v>
      </c>
      <c r="C2031" t="s">
        <v>115</v>
      </c>
      <c r="D2031">
        <v>8</v>
      </c>
      <c r="E2031">
        <v>19</v>
      </c>
      <c r="F2031">
        <v>2</v>
      </c>
      <c r="I2031" t="s">
        <v>47</v>
      </c>
      <c r="J2031" t="s">
        <v>624</v>
      </c>
    </row>
    <row r="2032" spans="1:13" hidden="1" x14ac:dyDescent="0.35">
      <c r="A2032" s="6">
        <v>45931</v>
      </c>
      <c r="B2032" t="s">
        <v>259</v>
      </c>
      <c r="C2032" t="s">
        <v>53</v>
      </c>
      <c r="D2032">
        <v>5</v>
      </c>
      <c r="E2032">
        <v>23</v>
      </c>
      <c r="F2032">
        <v>2</v>
      </c>
      <c r="I2032" t="s">
        <v>47</v>
      </c>
      <c r="M2032" t="s">
        <v>47</v>
      </c>
    </row>
    <row r="2033" spans="1:13" hidden="1" x14ac:dyDescent="0.35">
      <c r="A2033" s="6">
        <v>45931</v>
      </c>
      <c r="B2033" t="s">
        <v>2592</v>
      </c>
      <c r="C2033" t="s">
        <v>115</v>
      </c>
      <c r="D2033" t="s">
        <v>2141</v>
      </c>
      <c r="E2033">
        <v>14</v>
      </c>
      <c r="F2033">
        <v>2</v>
      </c>
      <c r="I2033" t="s">
        <v>47</v>
      </c>
    </row>
    <row r="2034" spans="1:13" hidden="1" x14ac:dyDescent="0.35">
      <c r="A2034" s="6">
        <v>45931</v>
      </c>
      <c r="B2034" t="s">
        <v>2111</v>
      </c>
      <c r="C2034" t="s">
        <v>978</v>
      </c>
      <c r="D2034" t="s">
        <v>978</v>
      </c>
      <c r="E2034">
        <v>29</v>
      </c>
      <c r="F2034">
        <v>3</v>
      </c>
      <c r="H2034" t="s">
        <v>47</v>
      </c>
    </row>
    <row r="2035" spans="1:13" hidden="1" x14ac:dyDescent="0.35">
      <c r="A2035" s="6">
        <v>45931</v>
      </c>
      <c r="B2035" t="s">
        <v>2521</v>
      </c>
      <c r="C2035" t="s">
        <v>115</v>
      </c>
      <c r="D2035">
        <v>10</v>
      </c>
      <c r="E2035">
        <v>9</v>
      </c>
      <c r="F2035">
        <v>2</v>
      </c>
      <c r="I2035" t="s">
        <v>47</v>
      </c>
    </row>
    <row r="2036" spans="1:13" hidden="1" x14ac:dyDescent="0.35">
      <c r="A2036" s="6">
        <v>45931</v>
      </c>
      <c r="B2036" t="s">
        <v>2593</v>
      </c>
      <c r="C2036" t="s">
        <v>978</v>
      </c>
      <c r="D2036" t="s">
        <v>978</v>
      </c>
      <c r="E2036">
        <v>14</v>
      </c>
      <c r="F2036">
        <v>2</v>
      </c>
      <c r="H2036" t="s">
        <v>47</v>
      </c>
    </row>
    <row r="2037" spans="1:13" hidden="1" x14ac:dyDescent="0.35">
      <c r="A2037" s="6">
        <v>45931</v>
      </c>
      <c r="B2037" t="s">
        <v>2595</v>
      </c>
      <c r="C2037" s="23" t="s">
        <v>158</v>
      </c>
      <c r="D2037" t="s">
        <v>158</v>
      </c>
      <c r="E2037">
        <v>3</v>
      </c>
      <c r="F2037">
        <v>3</v>
      </c>
      <c r="I2037" t="s">
        <v>47</v>
      </c>
    </row>
    <row r="2038" spans="1:13" hidden="1" x14ac:dyDescent="0.35">
      <c r="A2038" s="6">
        <v>45931</v>
      </c>
      <c r="B2038" t="s">
        <v>1506</v>
      </c>
      <c r="C2038" t="s">
        <v>59</v>
      </c>
      <c r="D2038">
        <v>2</v>
      </c>
      <c r="E2038">
        <v>1</v>
      </c>
      <c r="F2038">
        <v>1</v>
      </c>
      <c r="I2038" t="s">
        <v>47</v>
      </c>
      <c r="M2038" t="s">
        <v>47</v>
      </c>
    </row>
    <row r="2039" spans="1:13" hidden="1" x14ac:dyDescent="0.35">
      <c r="A2039" s="6">
        <v>45931</v>
      </c>
      <c r="B2039" t="s">
        <v>2596</v>
      </c>
      <c r="C2039" t="s">
        <v>115</v>
      </c>
      <c r="D2039">
        <v>8</v>
      </c>
      <c r="E2039">
        <v>24</v>
      </c>
      <c r="F2039">
        <v>2</v>
      </c>
      <c r="I2039" t="s">
        <v>47</v>
      </c>
    </row>
    <row r="2040" spans="1:13" hidden="1" x14ac:dyDescent="0.35">
      <c r="A2040" s="6">
        <v>45931</v>
      </c>
      <c r="B2040" t="s">
        <v>2596</v>
      </c>
      <c r="C2040" t="s">
        <v>115</v>
      </c>
      <c r="D2040">
        <v>8</v>
      </c>
      <c r="E2040">
        <v>24</v>
      </c>
      <c r="F2040">
        <v>2</v>
      </c>
      <c r="I2040" t="s">
        <v>47</v>
      </c>
    </row>
    <row r="2041" spans="1:13" hidden="1" x14ac:dyDescent="0.35">
      <c r="A2041" s="6">
        <v>45931</v>
      </c>
      <c r="B2041" t="s">
        <v>2597</v>
      </c>
      <c r="C2041" t="s">
        <v>115</v>
      </c>
      <c r="D2041">
        <v>8</v>
      </c>
      <c r="E2041">
        <v>22</v>
      </c>
      <c r="F2041">
        <v>2</v>
      </c>
      <c r="I2041" t="s">
        <v>47</v>
      </c>
      <c r="J2041" t="s">
        <v>2359</v>
      </c>
    </row>
    <row r="2042" spans="1:13" hidden="1" x14ac:dyDescent="0.35">
      <c r="A2042" s="6">
        <v>45931</v>
      </c>
      <c r="B2042" t="s">
        <v>3078</v>
      </c>
      <c r="C2042" t="s">
        <v>64</v>
      </c>
      <c r="D2042" t="s">
        <v>585</v>
      </c>
      <c r="E2042">
        <v>5</v>
      </c>
      <c r="F2042">
        <v>4</v>
      </c>
      <c r="G2042" t="s">
        <v>2667</v>
      </c>
      <c r="H2042" t="s">
        <v>2667</v>
      </c>
      <c r="I2042" s="26" t="s">
        <v>306</v>
      </c>
      <c r="J2042" t="s">
        <v>2667</v>
      </c>
      <c r="L2042" t="s">
        <v>2667</v>
      </c>
      <c r="M2042" t="s">
        <v>306</v>
      </c>
    </row>
    <row r="2043" spans="1:13" hidden="1" x14ac:dyDescent="0.35">
      <c r="A2043" s="6">
        <v>45932</v>
      </c>
      <c r="B2043" t="s">
        <v>2468</v>
      </c>
      <c r="C2043" t="s">
        <v>115</v>
      </c>
      <c r="D2043">
        <v>9</v>
      </c>
      <c r="E2043">
        <v>26</v>
      </c>
      <c r="F2043">
        <v>2</v>
      </c>
      <c r="G2043" t="s">
        <v>32</v>
      </c>
    </row>
    <row r="2044" spans="1:13" hidden="1" x14ac:dyDescent="0.35">
      <c r="A2044" s="6">
        <v>45932</v>
      </c>
      <c r="B2044" t="s">
        <v>807</v>
      </c>
      <c r="C2044" t="s">
        <v>53</v>
      </c>
      <c r="D2044">
        <v>2</v>
      </c>
      <c r="E2044">
        <v>21</v>
      </c>
      <c r="F2044">
        <v>1</v>
      </c>
      <c r="G2044" t="s">
        <v>1400</v>
      </c>
      <c r="L2044" t="s">
        <v>47</v>
      </c>
      <c r="M2044" t="s">
        <v>47</v>
      </c>
    </row>
    <row r="2045" spans="1:13" hidden="1" x14ac:dyDescent="0.35">
      <c r="A2045" s="6">
        <v>45932</v>
      </c>
      <c r="B2045" t="s">
        <v>807</v>
      </c>
      <c r="C2045" t="s">
        <v>53</v>
      </c>
      <c r="D2045">
        <v>3</v>
      </c>
      <c r="E2045">
        <v>13</v>
      </c>
      <c r="F2045">
        <v>1</v>
      </c>
      <c r="G2045" t="s">
        <v>1400</v>
      </c>
      <c r="L2045" t="s">
        <v>47</v>
      </c>
      <c r="M2045" t="s">
        <v>47</v>
      </c>
    </row>
    <row r="2046" spans="1:13" hidden="1" x14ac:dyDescent="0.35">
      <c r="A2046" s="6">
        <v>45932</v>
      </c>
      <c r="B2046" t="s">
        <v>736</v>
      </c>
      <c r="C2046" t="s">
        <v>115</v>
      </c>
      <c r="D2046">
        <v>7</v>
      </c>
      <c r="E2046">
        <v>20</v>
      </c>
      <c r="F2046">
        <v>2</v>
      </c>
      <c r="I2046" t="s">
        <v>47</v>
      </c>
    </row>
    <row r="2047" spans="1:13" hidden="1" x14ac:dyDescent="0.35">
      <c r="A2047" s="6">
        <v>45932</v>
      </c>
      <c r="B2047" t="s">
        <v>1538</v>
      </c>
      <c r="C2047" t="s">
        <v>115</v>
      </c>
      <c r="D2047">
        <v>10</v>
      </c>
      <c r="E2047">
        <v>19</v>
      </c>
      <c r="F2047">
        <v>4</v>
      </c>
      <c r="I2047" t="s">
        <v>47</v>
      </c>
    </row>
    <row r="2048" spans="1:13" hidden="1" x14ac:dyDescent="0.35">
      <c r="A2048" s="6">
        <v>45932</v>
      </c>
      <c r="B2048" t="s">
        <v>1538</v>
      </c>
      <c r="C2048" t="s">
        <v>115</v>
      </c>
      <c r="D2048">
        <v>10</v>
      </c>
      <c r="E2048">
        <v>19</v>
      </c>
      <c r="F2048">
        <v>4</v>
      </c>
      <c r="I2048" t="s">
        <v>47</v>
      </c>
    </row>
    <row r="2049" spans="1:13" hidden="1" x14ac:dyDescent="0.35">
      <c r="A2049" s="6">
        <v>45932</v>
      </c>
      <c r="B2049" t="s">
        <v>800</v>
      </c>
      <c r="C2049" t="s">
        <v>115</v>
      </c>
      <c r="D2049">
        <v>8</v>
      </c>
      <c r="E2049">
        <v>16</v>
      </c>
      <c r="F2049">
        <v>2</v>
      </c>
      <c r="I2049" t="s">
        <v>47</v>
      </c>
      <c r="J2049" t="s">
        <v>624</v>
      </c>
    </row>
    <row r="2050" spans="1:13" hidden="1" x14ac:dyDescent="0.35">
      <c r="A2050" s="6">
        <v>45932</v>
      </c>
      <c r="B2050" t="s">
        <v>1688</v>
      </c>
      <c r="C2050" t="s">
        <v>115</v>
      </c>
      <c r="D2050">
        <v>9</v>
      </c>
      <c r="E2050">
        <v>23</v>
      </c>
      <c r="F2050">
        <v>2</v>
      </c>
      <c r="I2050" t="s">
        <v>47</v>
      </c>
    </row>
    <row r="2051" spans="1:13" hidden="1" x14ac:dyDescent="0.35">
      <c r="A2051" s="6">
        <v>45932</v>
      </c>
      <c r="B2051" t="s">
        <v>2595</v>
      </c>
      <c r="C2051" s="23" t="s">
        <v>158</v>
      </c>
      <c r="D2051" t="s">
        <v>158</v>
      </c>
      <c r="E2051">
        <v>13</v>
      </c>
      <c r="F2051">
        <v>11</v>
      </c>
      <c r="I2051" t="s">
        <v>47</v>
      </c>
    </row>
    <row r="2052" spans="1:13" hidden="1" x14ac:dyDescent="0.35">
      <c r="A2052" s="6">
        <v>45932</v>
      </c>
      <c r="B2052" t="s">
        <v>1085</v>
      </c>
      <c r="C2052" t="s">
        <v>978</v>
      </c>
      <c r="D2052" t="s">
        <v>978</v>
      </c>
      <c r="E2052">
        <v>27</v>
      </c>
      <c r="F2052">
        <v>3</v>
      </c>
      <c r="H2052" t="s">
        <v>47</v>
      </c>
    </row>
    <row r="2053" spans="1:13" hidden="1" x14ac:dyDescent="0.35">
      <c r="A2053" s="6">
        <v>45932</v>
      </c>
      <c r="B2053" t="s">
        <v>592</v>
      </c>
      <c r="C2053" t="s">
        <v>59</v>
      </c>
      <c r="D2053">
        <v>0</v>
      </c>
      <c r="E2053">
        <v>7</v>
      </c>
      <c r="F2053">
        <v>3</v>
      </c>
      <c r="I2053" t="s">
        <v>47</v>
      </c>
      <c r="M2053" t="s">
        <v>47</v>
      </c>
    </row>
    <row r="2054" spans="1:13" hidden="1" x14ac:dyDescent="0.35">
      <c r="A2054" s="6">
        <v>45932</v>
      </c>
      <c r="B2054" t="s">
        <v>1587</v>
      </c>
      <c r="C2054" t="s">
        <v>55</v>
      </c>
      <c r="D2054" t="s">
        <v>2335</v>
      </c>
      <c r="E2054">
        <v>22</v>
      </c>
      <c r="F2054">
        <v>1</v>
      </c>
      <c r="I2054" t="s">
        <v>47</v>
      </c>
      <c r="M2054" t="s">
        <v>47</v>
      </c>
    </row>
    <row r="2055" spans="1:13" hidden="1" x14ac:dyDescent="0.35">
      <c r="A2055" s="6">
        <v>45932</v>
      </c>
      <c r="B2055" t="s">
        <v>45</v>
      </c>
      <c r="C2055" t="s">
        <v>59</v>
      </c>
      <c r="D2055">
        <v>2</v>
      </c>
      <c r="E2055">
        <v>25</v>
      </c>
      <c r="F2055">
        <v>2</v>
      </c>
      <c r="I2055" t="s">
        <v>47</v>
      </c>
      <c r="J2055" t="s">
        <v>624</v>
      </c>
      <c r="M2055" t="s">
        <v>47</v>
      </c>
    </row>
    <row r="2056" spans="1:13" hidden="1" x14ac:dyDescent="0.35">
      <c r="A2056" s="6">
        <v>45932</v>
      </c>
      <c r="B2056" t="s">
        <v>45</v>
      </c>
      <c r="C2056" t="s">
        <v>59</v>
      </c>
      <c r="D2056">
        <v>5</v>
      </c>
      <c r="E2056">
        <v>25</v>
      </c>
      <c r="F2056">
        <v>2</v>
      </c>
      <c r="I2056" t="s">
        <v>47</v>
      </c>
      <c r="J2056" t="s">
        <v>624</v>
      </c>
      <c r="M2056" t="s">
        <v>47</v>
      </c>
    </row>
    <row r="2057" spans="1:13" hidden="1" x14ac:dyDescent="0.35">
      <c r="A2057" s="6">
        <v>45932</v>
      </c>
      <c r="B2057" t="s">
        <v>2601</v>
      </c>
      <c r="C2057" s="23" t="s">
        <v>158</v>
      </c>
      <c r="D2057" t="s">
        <v>158</v>
      </c>
      <c r="E2057">
        <v>17</v>
      </c>
      <c r="F2057">
        <v>7</v>
      </c>
      <c r="I2057" t="s">
        <v>47</v>
      </c>
    </row>
    <row r="2058" spans="1:13" hidden="1" x14ac:dyDescent="0.35">
      <c r="A2058" s="6">
        <v>45932</v>
      </c>
      <c r="B2058" t="s">
        <v>2861</v>
      </c>
      <c r="C2058" t="s">
        <v>2668</v>
      </c>
      <c r="D2058" s="20" t="s">
        <v>2862</v>
      </c>
      <c r="E2058">
        <v>8</v>
      </c>
      <c r="F2058">
        <v>1</v>
      </c>
      <c r="G2058" t="s">
        <v>2667</v>
      </c>
      <c r="H2058" t="s">
        <v>2667</v>
      </c>
      <c r="I2058" s="26" t="s">
        <v>306</v>
      </c>
      <c r="J2058" t="s">
        <v>2667</v>
      </c>
      <c r="L2058" t="s">
        <v>2667</v>
      </c>
      <c r="M2058" t="s">
        <v>2667</v>
      </c>
    </row>
    <row r="2059" spans="1:13" hidden="1" x14ac:dyDescent="0.35">
      <c r="A2059" s="6">
        <v>45932</v>
      </c>
      <c r="B2059" t="s">
        <v>3317</v>
      </c>
      <c r="C2059" t="s">
        <v>55</v>
      </c>
      <c r="D2059" s="20" t="s">
        <v>1412</v>
      </c>
      <c r="E2059">
        <v>3</v>
      </c>
      <c r="F2059">
        <v>1</v>
      </c>
      <c r="G2059" t="s">
        <v>2667</v>
      </c>
      <c r="H2059" t="s">
        <v>2667</v>
      </c>
      <c r="I2059" s="26" t="s">
        <v>306</v>
      </c>
      <c r="L2059" t="s">
        <v>2667</v>
      </c>
      <c r="M2059" t="s">
        <v>2667</v>
      </c>
    </row>
    <row r="2060" spans="1:13" hidden="1" x14ac:dyDescent="0.35">
      <c r="A2060" s="6">
        <v>45933</v>
      </c>
      <c r="B2060" t="s">
        <v>1887</v>
      </c>
      <c r="C2060" t="s">
        <v>1247</v>
      </c>
      <c r="D2060" t="s">
        <v>1247</v>
      </c>
      <c r="E2060">
        <v>7</v>
      </c>
      <c r="F2060">
        <v>2</v>
      </c>
      <c r="G2060" t="s">
        <v>146</v>
      </c>
      <c r="K2060" t="s">
        <v>47</v>
      </c>
    </row>
    <row r="2061" spans="1:13" hidden="1" x14ac:dyDescent="0.35">
      <c r="A2061" s="6">
        <v>45933</v>
      </c>
      <c r="B2061" t="s">
        <v>2600</v>
      </c>
      <c r="C2061" t="s">
        <v>55</v>
      </c>
      <c r="D2061" t="s">
        <v>1254</v>
      </c>
      <c r="E2061">
        <v>11</v>
      </c>
      <c r="F2061">
        <v>1</v>
      </c>
      <c r="I2061" t="s">
        <v>47</v>
      </c>
      <c r="M2061" t="s">
        <v>47</v>
      </c>
    </row>
    <row r="2062" spans="1:13" hidden="1" x14ac:dyDescent="0.35">
      <c r="A2062" s="6">
        <v>45933</v>
      </c>
      <c r="B2062" t="s">
        <v>962</v>
      </c>
      <c r="C2062" t="s">
        <v>59</v>
      </c>
      <c r="D2062">
        <v>2</v>
      </c>
      <c r="E2062">
        <v>21</v>
      </c>
      <c r="F2062">
        <v>2</v>
      </c>
      <c r="I2062" t="s">
        <v>47</v>
      </c>
    </row>
    <row r="2063" spans="1:13" hidden="1" x14ac:dyDescent="0.35">
      <c r="A2063" s="6">
        <v>45933</v>
      </c>
      <c r="B2063" t="s">
        <v>962</v>
      </c>
      <c r="C2063" t="s">
        <v>59</v>
      </c>
      <c r="D2063">
        <v>2</v>
      </c>
      <c r="E2063">
        <v>21</v>
      </c>
      <c r="F2063">
        <v>2</v>
      </c>
      <c r="I2063" t="s">
        <v>47</v>
      </c>
    </row>
    <row r="2064" spans="1:13" hidden="1" x14ac:dyDescent="0.35">
      <c r="A2064" s="6">
        <v>45933</v>
      </c>
      <c r="B2064" t="s">
        <v>962</v>
      </c>
      <c r="C2064" t="s">
        <v>59</v>
      </c>
      <c r="D2064">
        <v>2</v>
      </c>
      <c r="E2064">
        <v>21</v>
      </c>
      <c r="F2064">
        <v>2</v>
      </c>
      <c r="I2064" t="s">
        <v>47</v>
      </c>
    </row>
    <row r="2065" spans="1:13" hidden="1" x14ac:dyDescent="0.35">
      <c r="A2065" s="6">
        <v>45933</v>
      </c>
      <c r="B2065" t="s">
        <v>962</v>
      </c>
      <c r="C2065" t="s">
        <v>59</v>
      </c>
      <c r="D2065">
        <v>2</v>
      </c>
      <c r="E2065">
        <v>21</v>
      </c>
      <c r="F2065">
        <v>2</v>
      </c>
      <c r="I2065" t="s">
        <v>47</v>
      </c>
    </row>
    <row r="2066" spans="1:13" hidden="1" x14ac:dyDescent="0.35">
      <c r="A2066" s="22">
        <v>45933</v>
      </c>
      <c r="B2066" s="23" t="s">
        <v>2583</v>
      </c>
      <c r="C2066" s="23" t="s">
        <v>2668</v>
      </c>
      <c r="D2066" s="24">
        <v>4</v>
      </c>
      <c r="E2066" s="23">
        <v>23</v>
      </c>
      <c r="F2066" s="23">
        <v>2</v>
      </c>
      <c r="G2066" s="23" t="s">
        <v>2667</v>
      </c>
      <c r="H2066" s="23" t="s">
        <v>2667</v>
      </c>
      <c r="I2066" s="26" t="s">
        <v>306</v>
      </c>
      <c r="J2066" s="23" t="s">
        <v>2667</v>
      </c>
      <c r="K2066" s="23"/>
      <c r="L2066" s="23" t="s">
        <v>2667</v>
      </c>
      <c r="M2066" s="23" t="s">
        <v>306</v>
      </c>
    </row>
    <row r="2067" spans="1:13" hidden="1" x14ac:dyDescent="0.35">
      <c r="A2067" s="22">
        <v>45933</v>
      </c>
      <c r="B2067" s="23" t="s">
        <v>3065</v>
      </c>
      <c r="C2067" s="23" t="s">
        <v>2673</v>
      </c>
      <c r="D2067" s="24">
        <v>1</v>
      </c>
      <c r="E2067" s="23">
        <v>16</v>
      </c>
      <c r="F2067" s="23">
        <v>3</v>
      </c>
      <c r="G2067" s="23" t="s">
        <v>2667</v>
      </c>
      <c r="H2067" s="23" t="s">
        <v>2667</v>
      </c>
      <c r="I2067" s="26" t="s">
        <v>306</v>
      </c>
      <c r="J2067" s="23"/>
      <c r="K2067" s="23"/>
      <c r="L2067" s="23" t="s">
        <v>2667</v>
      </c>
      <c r="M2067" s="23" t="s">
        <v>306</v>
      </c>
    </row>
    <row r="2068" spans="1:13" hidden="1" x14ac:dyDescent="0.35">
      <c r="A2068" s="22">
        <v>45933</v>
      </c>
      <c r="B2068" s="23" t="s">
        <v>3104</v>
      </c>
      <c r="C2068" s="23" t="s">
        <v>2167</v>
      </c>
      <c r="D2068" s="24" t="s">
        <v>55</v>
      </c>
      <c r="E2068" s="23">
        <v>11</v>
      </c>
      <c r="F2068" s="23">
        <v>2</v>
      </c>
      <c r="G2068" s="23" t="s">
        <v>2667</v>
      </c>
      <c r="H2068" s="23" t="s">
        <v>2667</v>
      </c>
      <c r="I2068" s="26" t="s">
        <v>306</v>
      </c>
      <c r="J2068" s="23"/>
      <c r="K2068" s="23"/>
      <c r="L2068" s="23" t="s">
        <v>2667</v>
      </c>
      <c r="M2068" s="23" t="s">
        <v>2667</v>
      </c>
    </row>
    <row r="2069" spans="1:13" hidden="1" x14ac:dyDescent="0.35">
      <c r="A2069" s="6">
        <v>45933</v>
      </c>
      <c r="B2069" t="s">
        <v>2689</v>
      </c>
      <c r="C2069" s="23" t="s">
        <v>64</v>
      </c>
      <c r="D2069" t="s">
        <v>585</v>
      </c>
      <c r="E2069">
        <v>6</v>
      </c>
      <c r="F2069">
        <v>2</v>
      </c>
      <c r="G2069" t="s">
        <v>2667</v>
      </c>
      <c r="H2069" t="s">
        <v>2667</v>
      </c>
      <c r="I2069" s="26" t="s">
        <v>306</v>
      </c>
      <c r="J2069" t="s">
        <v>2667</v>
      </c>
      <c r="L2069" t="s">
        <v>2667</v>
      </c>
      <c r="M2069" t="s">
        <v>2667</v>
      </c>
    </row>
    <row r="2070" spans="1:13" hidden="1" x14ac:dyDescent="0.35">
      <c r="A2070" s="22">
        <v>45934</v>
      </c>
      <c r="B2070" s="23" t="s">
        <v>2912</v>
      </c>
      <c r="C2070" s="23" t="s">
        <v>2670</v>
      </c>
      <c r="D2070" s="24" t="s">
        <v>2824</v>
      </c>
      <c r="E2070" s="23">
        <v>26</v>
      </c>
      <c r="F2070" s="23">
        <v>4</v>
      </c>
      <c r="G2070" s="23" t="s">
        <v>2667</v>
      </c>
      <c r="H2070" s="23" t="s">
        <v>2667</v>
      </c>
      <c r="I2070" s="26" t="s">
        <v>306</v>
      </c>
      <c r="J2070" s="23" t="s">
        <v>2667</v>
      </c>
      <c r="K2070" s="23"/>
      <c r="L2070" s="23" t="s">
        <v>2667</v>
      </c>
      <c r="M2070" s="23" t="s">
        <v>2667</v>
      </c>
    </row>
    <row r="2071" spans="1:13" hidden="1" x14ac:dyDescent="0.35">
      <c r="A2071" s="22">
        <v>45934</v>
      </c>
      <c r="B2071" s="23" t="s">
        <v>2912</v>
      </c>
      <c r="C2071" s="23" t="s">
        <v>2670</v>
      </c>
      <c r="D2071" s="24" t="s">
        <v>2824</v>
      </c>
      <c r="E2071" s="23">
        <v>26</v>
      </c>
      <c r="F2071" s="23">
        <v>4</v>
      </c>
      <c r="G2071" s="23" t="s">
        <v>2667</v>
      </c>
      <c r="H2071" s="23" t="s">
        <v>2667</v>
      </c>
      <c r="I2071" s="26" t="s">
        <v>306</v>
      </c>
      <c r="J2071" s="23" t="s">
        <v>2667</v>
      </c>
      <c r="K2071" s="23"/>
      <c r="L2071" s="23" t="s">
        <v>2667</v>
      </c>
      <c r="M2071" s="23" t="s">
        <v>2667</v>
      </c>
    </row>
    <row r="2072" spans="1:13" hidden="1" x14ac:dyDescent="0.35">
      <c r="A2072" s="22">
        <v>45934</v>
      </c>
      <c r="B2072" s="23" t="s">
        <v>2912</v>
      </c>
      <c r="C2072" s="23" t="s">
        <v>2670</v>
      </c>
      <c r="D2072" s="24" t="s">
        <v>2824</v>
      </c>
      <c r="E2072" s="23">
        <v>26</v>
      </c>
      <c r="F2072" s="23">
        <v>2</v>
      </c>
      <c r="G2072" s="23" t="s">
        <v>2667</v>
      </c>
      <c r="H2072" s="23" t="s">
        <v>2667</v>
      </c>
      <c r="I2072" s="26" t="s">
        <v>306</v>
      </c>
      <c r="J2072" s="23" t="s">
        <v>2667</v>
      </c>
      <c r="K2072" s="23"/>
      <c r="L2072" s="23" t="s">
        <v>2667</v>
      </c>
      <c r="M2072" s="23" t="s">
        <v>2667</v>
      </c>
    </row>
    <row r="2073" spans="1:13" hidden="1" x14ac:dyDescent="0.35">
      <c r="A2073" s="22">
        <v>45934</v>
      </c>
      <c r="B2073" s="23" t="s">
        <v>2910</v>
      </c>
      <c r="C2073" s="23" t="s">
        <v>55</v>
      </c>
      <c r="D2073" s="24" t="s">
        <v>130</v>
      </c>
      <c r="E2073" s="23">
        <v>24</v>
      </c>
      <c r="F2073" s="23">
        <v>9</v>
      </c>
      <c r="G2073" s="23" t="s">
        <v>2667</v>
      </c>
      <c r="H2073" s="23" t="s">
        <v>2667</v>
      </c>
      <c r="I2073" s="26" t="s">
        <v>306</v>
      </c>
      <c r="J2073" s="23" t="s">
        <v>2667</v>
      </c>
      <c r="K2073" s="23"/>
      <c r="L2073" s="23" t="s">
        <v>2667</v>
      </c>
      <c r="M2073" s="23" t="s">
        <v>2667</v>
      </c>
    </row>
    <row r="2074" spans="1:13" hidden="1" x14ac:dyDescent="0.35">
      <c r="A2074" s="22">
        <v>45934</v>
      </c>
      <c r="B2074" s="23" t="s">
        <v>1539</v>
      </c>
      <c r="C2074" s="23" t="s">
        <v>2670</v>
      </c>
      <c r="D2074" s="24">
        <v>9</v>
      </c>
      <c r="E2074" s="23">
        <v>17.5</v>
      </c>
      <c r="F2074" s="23">
        <v>1</v>
      </c>
      <c r="G2074" s="23"/>
      <c r="H2074" s="23" t="s">
        <v>2667</v>
      </c>
      <c r="I2074" s="26" t="s">
        <v>306</v>
      </c>
      <c r="J2074" s="23"/>
      <c r="K2074" s="23"/>
      <c r="L2074" s="23" t="s">
        <v>2667</v>
      </c>
      <c r="M2074" s="23" t="s">
        <v>306</v>
      </c>
    </row>
    <row r="2075" spans="1:13" hidden="1" x14ac:dyDescent="0.35">
      <c r="A2075" s="22">
        <v>45934</v>
      </c>
      <c r="B2075" s="23" t="s">
        <v>1539</v>
      </c>
      <c r="C2075" s="23" t="s">
        <v>2670</v>
      </c>
      <c r="D2075" s="24">
        <v>9</v>
      </c>
      <c r="E2075" s="23">
        <v>17.5</v>
      </c>
      <c r="F2075" s="23">
        <v>1</v>
      </c>
      <c r="G2075" s="23"/>
      <c r="H2075" s="23" t="s">
        <v>2667</v>
      </c>
      <c r="I2075" s="26" t="s">
        <v>306</v>
      </c>
      <c r="J2075" s="23"/>
      <c r="K2075" s="23"/>
      <c r="L2075" s="23" t="s">
        <v>2667</v>
      </c>
      <c r="M2075" s="23" t="s">
        <v>306</v>
      </c>
    </row>
    <row r="2076" spans="1:13" hidden="1" x14ac:dyDescent="0.35">
      <c r="A2076" s="22">
        <v>45934</v>
      </c>
      <c r="B2076" s="23" t="s">
        <v>3172</v>
      </c>
      <c r="C2076" s="23" t="s">
        <v>2670</v>
      </c>
      <c r="D2076" s="24">
        <v>9</v>
      </c>
      <c r="E2076" s="23">
        <v>11</v>
      </c>
      <c r="F2076" s="23">
        <v>2</v>
      </c>
      <c r="G2076" s="23" t="s">
        <v>2667</v>
      </c>
      <c r="H2076" s="23" t="s">
        <v>2667</v>
      </c>
      <c r="I2076" s="26" t="s">
        <v>306</v>
      </c>
      <c r="J2076" s="23"/>
      <c r="K2076" s="23"/>
      <c r="L2076" s="23" t="s">
        <v>2667</v>
      </c>
      <c r="M2076" s="23" t="s">
        <v>306</v>
      </c>
    </row>
    <row r="2077" spans="1:13" hidden="1" x14ac:dyDescent="0.35">
      <c r="A2077" s="6">
        <v>45934</v>
      </c>
      <c r="B2077" t="s">
        <v>2795</v>
      </c>
      <c r="C2077" t="s">
        <v>2673</v>
      </c>
      <c r="D2077" s="20">
        <v>0</v>
      </c>
      <c r="E2077">
        <v>6</v>
      </c>
      <c r="F2077">
        <v>3</v>
      </c>
      <c r="G2077" t="s">
        <v>2667</v>
      </c>
      <c r="H2077" t="s">
        <v>2667</v>
      </c>
      <c r="I2077" s="26" t="s">
        <v>306</v>
      </c>
      <c r="J2077" t="s">
        <v>2667</v>
      </c>
      <c r="L2077" t="s">
        <v>2667</v>
      </c>
      <c r="M2077" t="s">
        <v>306</v>
      </c>
    </row>
    <row r="2078" spans="1:13" hidden="1" x14ac:dyDescent="0.35">
      <c r="A2078" s="22">
        <v>45935</v>
      </c>
      <c r="B2078" s="23" t="s">
        <v>1253</v>
      </c>
      <c r="C2078" s="23" t="s">
        <v>2167</v>
      </c>
      <c r="D2078" s="24" t="s">
        <v>56</v>
      </c>
      <c r="E2078" s="23">
        <v>25</v>
      </c>
      <c r="F2078" s="23">
        <v>1</v>
      </c>
      <c r="G2078" s="23" t="s">
        <v>2667</v>
      </c>
      <c r="H2078" s="23" t="s">
        <v>2667</v>
      </c>
      <c r="I2078" s="26" t="s">
        <v>306</v>
      </c>
      <c r="J2078" s="23" t="s">
        <v>2667</v>
      </c>
      <c r="K2078" s="23"/>
      <c r="L2078" s="23" t="s">
        <v>2667</v>
      </c>
      <c r="M2078" s="23" t="s">
        <v>2667</v>
      </c>
    </row>
    <row r="2079" spans="1:13" hidden="1" x14ac:dyDescent="0.35">
      <c r="A2079" s="22">
        <v>45935</v>
      </c>
      <c r="B2079" s="23" t="s">
        <v>2319</v>
      </c>
      <c r="C2079" s="23" t="s">
        <v>2670</v>
      </c>
      <c r="D2079" s="24">
        <v>10</v>
      </c>
      <c r="E2079" s="23">
        <v>23</v>
      </c>
      <c r="F2079" s="23">
        <v>2</v>
      </c>
      <c r="G2079" s="23" t="s">
        <v>2667</v>
      </c>
      <c r="H2079" s="23" t="s">
        <v>2667</v>
      </c>
      <c r="I2079" s="26" t="s">
        <v>306</v>
      </c>
      <c r="J2079" s="23" t="s">
        <v>2667</v>
      </c>
      <c r="K2079" s="23"/>
      <c r="L2079" s="23" t="s">
        <v>2667</v>
      </c>
      <c r="M2079" s="23" t="s">
        <v>2667</v>
      </c>
    </row>
    <row r="2080" spans="1:13" hidden="1" x14ac:dyDescent="0.35">
      <c r="A2080" s="22">
        <v>45935</v>
      </c>
      <c r="B2080" s="23" t="s">
        <v>1449</v>
      </c>
      <c r="C2080" s="23" t="s">
        <v>2670</v>
      </c>
      <c r="D2080" s="24">
        <v>10</v>
      </c>
      <c r="E2080" s="23">
        <v>22</v>
      </c>
      <c r="F2080" s="23">
        <v>1</v>
      </c>
      <c r="G2080" s="23" t="s">
        <v>2667</v>
      </c>
      <c r="H2080" s="23" t="s">
        <v>2667</v>
      </c>
      <c r="I2080" s="26" t="s">
        <v>306</v>
      </c>
      <c r="J2080" s="23" t="s">
        <v>2667</v>
      </c>
      <c r="K2080" s="23"/>
      <c r="L2080" s="23" t="s">
        <v>2667</v>
      </c>
      <c r="M2080" s="23" t="s">
        <v>2667</v>
      </c>
    </row>
    <row r="2081" spans="1:13" hidden="1" x14ac:dyDescent="0.35">
      <c r="A2081" s="22">
        <v>45935</v>
      </c>
      <c r="B2081" s="23" t="s">
        <v>2939</v>
      </c>
      <c r="C2081" s="23" t="s">
        <v>2668</v>
      </c>
      <c r="D2081" s="24">
        <v>6</v>
      </c>
      <c r="E2081" s="23">
        <v>19</v>
      </c>
      <c r="F2081" s="23">
        <v>2</v>
      </c>
      <c r="G2081" s="23" t="s">
        <v>2667</v>
      </c>
      <c r="H2081" s="23" t="s">
        <v>2667</v>
      </c>
      <c r="I2081" s="26" t="s">
        <v>306</v>
      </c>
      <c r="J2081" s="23"/>
      <c r="K2081" s="23"/>
      <c r="L2081" s="23" t="s">
        <v>2667</v>
      </c>
      <c r="M2081" s="23" t="s">
        <v>306</v>
      </c>
    </row>
    <row r="2082" spans="1:13" hidden="1" x14ac:dyDescent="0.35">
      <c r="A2082" s="22">
        <v>45935</v>
      </c>
      <c r="B2082" s="23" t="s">
        <v>2969</v>
      </c>
      <c r="C2082" s="23" t="s">
        <v>2670</v>
      </c>
      <c r="D2082" s="24">
        <v>7</v>
      </c>
      <c r="E2082" s="23">
        <v>18</v>
      </c>
      <c r="F2082" s="23">
        <v>1</v>
      </c>
      <c r="G2082" s="23" t="s">
        <v>2667</v>
      </c>
      <c r="H2082" s="23" t="s">
        <v>2667</v>
      </c>
      <c r="I2082" s="26" t="s">
        <v>306</v>
      </c>
      <c r="J2082" s="23" t="s">
        <v>3398</v>
      </c>
      <c r="K2082" s="23"/>
      <c r="L2082" s="23" t="s">
        <v>2667</v>
      </c>
      <c r="M2082" s="23" t="s">
        <v>306</v>
      </c>
    </row>
    <row r="2083" spans="1:13" hidden="1" x14ac:dyDescent="0.35">
      <c r="A2083" s="22">
        <v>45935</v>
      </c>
      <c r="B2083" s="23" t="s">
        <v>2945</v>
      </c>
      <c r="C2083" t="s">
        <v>64</v>
      </c>
      <c r="D2083" t="s">
        <v>585</v>
      </c>
      <c r="E2083" s="23">
        <v>18</v>
      </c>
      <c r="F2083" s="23">
        <v>4</v>
      </c>
      <c r="G2083" s="23" t="s">
        <v>2667</v>
      </c>
      <c r="H2083" s="23" t="s">
        <v>2667</v>
      </c>
      <c r="I2083" s="26" t="s">
        <v>306</v>
      </c>
      <c r="J2083" s="23"/>
      <c r="K2083" s="23"/>
      <c r="L2083" s="23" t="s">
        <v>2667</v>
      </c>
      <c r="M2083" s="23" t="s">
        <v>2667</v>
      </c>
    </row>
    <row r="2084" spans="1:13" hidden="1" x14ac:dyDescent="0.35">
      <c r="A2084" s="6">
        <v>45935</v>
      </c>
      <c r="B2084" t="s">
        <v>2932</v>
      </c>
      <c r="C2084" t="s">
        <v>2670</v>
      </c>
      <c r="D2084" s="20">
        <v>7</v>
      </c>
      <c r="E2084">
        <v>12</v>
      </c>
      <c r="F2084">
        <v>3</v>
      </c>
      <c r="G2084" t="s">
        <v>2667</v>
      </c>
      <c r="H2084" t="s">
        <v>2667</v>
      </c>
      <c r="I2084" s="26" t="s">
        <v>306</v>
      </c>
      <c r="J2084" t="s">
        <v>2667</v>
      </c>
      <c r="L2084" t="s">
        <v>2667</v>
      </c>
      <c r="M2084" t="s">
        <v>306</v>
      </c>
    </row>
    <row r="2085" spans="1:13" hidden="1" x14ac:dyDescent="0.35">
      <c r="A2085" s="6">
        <v>45935</v>
      </c>
      <c r="B2085" t="s">
        <v>2959</v>
      </c>
      <c r="C2085" s="23" t="s">
        <v>64</v>
      </c>
      <c r="D2085" t="s">
        <v>585</v>
      </c>
      <c r="E2085">
        <v>11</v>
      </c>
      <c r="F2085">
        <v>3</v>
      </c>
      <c r="G2085" t="s">
        <v>2667</v>
      </c>
      <c r="H2085" t="s">
        <v>2667</v>
      </c>
      <c r="I2085" s="26" t="s">
        <v>306</v>
      </c>
      <c r="J2085" t="s">
        <v>2667</v>
      </c>
      <c r="L2085" t="s">
        <v>2667</v>
      </c>
      <c r="M2085" t="s">
        <v>306</v>
      </c>
    </row>
    <row r="2086" spans="1:13" hidden="1" x14ac:dyDescent="0.35">
      <c r="A2086" s="6">
        <v>45935</v>
      </c>
      <c r="B2086" t="s">
        <v>2738</v>
      </c>
      <c r="C2086" t="s">
        <v>64</v>
      </c>
      <c r="D2086" s="20" t="s">
        <v>564</v>
      </c>
      <c r="E2086">
        <v>7</v>
      </c>
      <c r="F2086">
        <v>4</v>
      </c>
      <c r="G2086" t="s">
        <v>2667</v>
      </c>
      <c r="H2086" t="s">
        <v>2667</v>
      </c>
      <c r="I2086" s="26" t="s">
        <v>306</v>
      </c>
      <c r="J2086" t="s">
        <v>2667</v>
      </c>
      <c r="L2086" t="s">
        <v>2667</v>
      </c>
      <c r="M2086" t="s">
        <v>2667</v>
      </c>
    </row>
    <row r="2087" spans="1:13" hidden="1" x14ac:dyDescent="0.35">
      <c r="A2087" s="6">
        <v>45935</v>
      </c>
      <c r="B2087" t="s">
        <v>3280</v>
      </c>
      <c r="C2087" t="s">
        <v>2167</v>
      </c>
      <c r="D2087" s="20" t="s">
        <v>2132</v>
      </c>
      <c r="E2087">
        <v>4</v>
      </c>
      <c r="F2087">
        <v>1</v>
      </c>
      <c r="G2087" t="s">
        <v>2667</v>
      </c>
      <c r="H2087" t="s">
        <v>2667</v>
      </c>
      <c r="I2087" s="26" t="s">
        <v>306</v>
      </c>
      <c r="J2087" t="s">
        <v>2667</v>
      </c>
      <c r="L2087" t="s">
        <v>2667</v>
      </c>
      <c r="M2087" t="s">
        <v>2667</v>
      </c>
    </row>
    <row r="2088" spans="1:13" hidden="1" x14ac:dyDescent="0.35">
      <c r="A2088" s="6">
        <v>45936</v>
      </c>
      <c r="B2088" t="s">
        <v>45</v>
      </c>
      <c r="C2088" t="s">
        <v>53</v>
      </c>
      <c r="D2088">
        <v>4</v>
      </c>
      <c r="E2088">
        <v>22</v>
      </c>
      <c r="F2088">
        <v>2</v>
      </c>
      <c r="G2088" t="s">
        <v>1850</v>
      </c>
      <c r="L2088" t="s">
        <v>47</v>
      </c>
      <c r="M2088" t="s">
        <v>47</v>
      </c>
    </row>
    <row r="2089" spans="1:13" hidden="1" x14ac:dyDescent="0.35">
      <c r="A2089" s="6">
        <v>45936</v>
      </c>
      <c r="B2089" t="s">
        <v>1564</v>
      </c>
      <c r="C2089" t="s">
        <v>115</v>
      </c>
      <c r="D2089">
        <v>9</v>
      </c>
      <c r="E2089">
        <v>16</v>
      </c>
      <c r="F2089">
        <v>2</v>
      </c>
      <c r="G2089" t="s">
        <v>2372</v>
      </c>
      <c r="L2089" t="s">
        <v>47</v>
      </c>
      <c r="M2089" t="s">
        <v>47</v>
      </c>
    </row>
    <row r="2090" spans="1:13" hidden="1" x14ac:dyDescent="0.35">
      <c r="A2090" s="6">
        <v>45936</v>
      </c>
      <c r="B2090" t="s">
        <v>1564</v>
      </c>
      <c r="C2090" t="s">
        <v>115</v>
      </c>
      <c r="D2090">
        <v>9</v>
      </c>
      <c r="E2090">
        <v>16</v>
      </c>
      <c r="F2090">
        <v>2</v>
      </c>
      <c r="G2090" t="s">
        <v>2372</v>
      </c>
      <c r="L2090" t="s">
        <v>47</v>
      </c>
      <c r="M2090" t="s">
        <v>47</v>
      </c>
    </row>
    <row r="2091" spans="1:13" hidden="1" x14ac:dyDescent="0.35">
      <c r="A2091" s="6">
        <v>45936</v>
      </c>
      <c r="B2091" t="s">
        <v>669</v>
      </c>
      <c r="C2091" t="s">
        <v>115</v>
      </c>
      <c r="D2091">
        <v>10</v>
      </c>
      <c r="E2091">
        <v>8</v>
      </c>
      <c r="F2091">
        <v>1</v>
      </c>
      <c r="I2091" t="s">
        <v>47</v>
      </c>
      <c r="M2091" t="s">
        <v>47</v>
      </c>
    </row>
    <row r="2092" spans="1:13" hidden="1" x14ac:dyDescent="0.35">
      <c r="A2092" s="6">
        <v>45936</v>
      </c>
      <c r="B2092" t="s">
        <v>61</v>
      </c>
      <c r="C2092" t="s">
        <v>55</v>
      </c>
      <c r="D2092" t="s">
        <v>1255</v>
      </c>
      <c r="E2092">
        <v>7</v>
      </c>
      <c r="F2092">
        <v>1</v>
      </c>
      <c r="I2092" t="s">
        <v>47</v>
      </c>
      <c r="M2092" t="s">
        <v>47</v>
      </c>
    </row>
    <row r="2093" spans="1:13" hidden="1" x14ac:dyDescent="0.35">
      <c r="A2093" s="6">
        <v>45936</v>
      </c>
      <c r="B2093" t="s">
        <v>1241</v>
      </c>
      <c r="C2093" t="s">
        <v>978</v>
      </c>
      <c r="D2093" t="s">
        <v>978</v>
      </c>
      <c r="E2093">
        <v>23</v>
      </c>
      <c r="F2093">
        <v>1</v>
      </c>
      <c r="I2093" t="s">
        <v>47</v>
      </c>
      <c r="M2093" t="s">
        <v>47</v>
      </c>
    </row>
    <row r="2094" spans="1:13" hidden="1" x14ac:dyDescent="0.35">
      <c r="A2094" s="6">
        <v>45936</v>
      </c>
      <c r="B2094" t="s">
        <v>142</v>
      </c>
      <c r="C2094" t="s">
        <v>115</v>
      </c>
      <c r="D2094" t="s">
        <v>353</v>
      </c>
      <c r="E2094">
        <v>5</v>
      </c>
      <c r="F2094">
        <v>2</v>
      </c>
      <c r="I2094" t="s">
        <v>47</v>
      </c>
      <c r="M2094" t="s">
        <v>47</v>
      </c>
    </row>
    <row r="2095" spans="1:13" hidden="1" x14ac:dyDescent="0.35">
      <c r="A2095" s="6">
        <v>45936</v>
      </c>
      <c r="B2095" t="s">
        <v>743</v>
      </c>
      <c r="C2095" t="s">
        <v>59</v>
      </c>
      <c r="D2095" t="s">
        <v>587</v>
      </c>
      <c r="E2095">
        <v>8</v>
      </c>
      <c r="F2095">
        <v>2</v>
      </c>
      <c r="I2095" t="s">
        <v>47</v>
      </c>
    </row>
    <row r="2096" spans="1:13" hidden="1" x14ac:dyDescent="0.35">
      <c r="A2096" s="6">
        <v>45936</v>
      </c>
      <c r="B2096" t="s">
        <v>1564</v>
      </c>
      <c r="C2096" t="s">
        <v>115</v>
      </c>
      <c r="D2096">
        <v>9</v>
      </c>
      <c r="E2096">
        <v>14</v>
      </c>
      <c r="F2096">
        <v>2</v>
      </c>
      <c r="I2096" t="s">
        <v>47</v>
      </c>
      <c r="M2096" t="s">
        <v>47</v>
      </c>
    </row>
    <row r="2097" spans="1:13" hidden="1" x14ac:dyDescent="0.35">
      <c r="A2097" s="6">
        <v>45936</v>
      </c>
      <c r="B2097" t="s">
        <v>45</v>
      </c>
      <c r="C2097" t="s">
        <v>53</v>
      </c>
      <c r="D2097">
        <v>4</v>
      </c>
      <c r="E2097">
        <v>21</v>
      </c>
      <c r="F2097">
        <v>2</v>
      </c>
      <c r="I2097" t="s">
        <v>47</v>
      </c>
      <c r="M2097" t="s">
        <v>47</v>
      </c>
    </row>
    <row r="2098" spans="1:13" hidden="1" x14ac:dyDescent="0.35">
      <c r="A2098" s="6">
        <v>45936</v>
      </c>
      <c r="B2098" t="s">
        <v>247</v>
      </c>
      <c r="C2098" t="s">
        <v>59</v>
      </c>
      <c r="D2098">
        <v>2</v>
      </c>
      <c r="E2098">
        <v>24</v>
      </c>
      <c r="F2098">
        <v>4</v>
      </c>
      <c r="I2098" t="s">
        <v>47</v>
      </c>
      <c r="M2098" t="s">
        <v>47</v>
      </c>
    </row>
    <row r="2099" spans="1:13" hidden="1" x14ac:dyDescent="0.35">
      <c r="A2099" s="6">
        <v>45936</v>
      </c>
      <c r="B2099" t="s">
        <v>61</v>
      </c>
      <c r="C2099" t="s">
        <v>2670</v>
      </c>
      <c r="D2099" s="20">
        <v>10</v>
      </c>
      <c r="F2099">
        <v>5</v>
      </c>
      <c r="G2099" t="s">
        <v>2667</v>
      </c>
      <c r="H2099" t="s">
        <v>2667</v>
      </c>
      <c r="I2099" s="26" t="s">
        <v>306</v>
      </c>
      <c r="J2099" t="s">
        <v>2667</v>
      </c>
      <c r="L2099" t="s">
        <v>2667</v>
      </c>
      <c r="M2099" t="s">
        <v>306</v>
      </c>
    </row>
    <row r="2100" spans="1:13" hidden="1" x14ac:dyDescent="0.35">
      <c r="A2100" s="6">
        <v>45937</v>
      </c>
      <c r="B2100" t="s">
        <v>841</v>
      </c>
      <c r="C2100" t="s">
        <v>59</v>
      </c>
      <c r="D2100">
        <v>2</v>
      </c>
      <c r="E2100">
        <v>23</v>
      </c>
      <c r="F2100">
        <v>2</v>
      </c>
      <c r="G2100" t="s">
        <v>1400</v>
      </c>
      <c r="L2100" t="s">
        <v>47</v>
      </c>
      <c r="M2100" t="s">
        <v>47</v>
      </c>
    </row>
    <row r="2101" spans="1:13" hidden="1" x14ac:dyDescent="0.35">
      <c r="A2101" s="6">
        <v>45937</v>
      </c>
      <c r="B2101" t="s">
        <v>841</v>
      </c>
      <c r="C2101" t="s">
        <v>59</v>
      </c>
      <c r="D2101">
        <v>2</v>
      </c>
      <c r="E2101">
        <v>23</v>
      </c>
      <c r="F2101">
        <v>2</v>
      </c>
      <c r="G2101" t="s">
        <v>1400</v>
      </c>
      <c r="L2101" t="s">
        <v>47</v>
      </c>
      <c r="M2101" t="s">
        <v>47</v>
      </c>
    </row>
    <row r="2102" spans="1:13" hidden="1" x14ac:dyDescent="0.35">
      <c r="A2102" s="6">
        <v>45937</v>
      </c>
      <c r="B2102" t="s">
        <v>2471</v>
      </c>
      <c r="C2102" t="s">
        <v>53</v>
      </c>
      <c r="D2102">
        <v>5</v>
      </c>
      <c r="E2102">
        <v>23</v>
      </c>
      <c r="F2102">
        <v>2</v>
      </c>
      <c r="G2102" t="s">
        <v>35</v>
      </c>
      <c r="L2102" t="s">
        <v>47</v>
      </c>
      <c r="M2102" t="s">
        <v>47</v>
      </c>
    </row>
    <row r="2103" spans="1:13" hidden="1" x14ac:dyDescent="0.35">
      <c r="A2103" s="6">
        <v>45937</v>
      </c>
      <c r="B2103" t="s">
        <v>1718</v>
      </c>
      <c r="C2103" t="s">
        <v>115</v>
      </c>
      <c r="D2103">
        <v>7</v>
      </c>
      <c r="E2103">
        <v>21</v>
      </c>
      <c r="F2103">
        <v>2</v>
      </c>
      <c r="G2103" t="s">
        <v>2372</v>
      </c>
      <c r="L2103" t="s">
        <v>47</v>
      </c>
      <c r="M2103" t="s">
        <v>47</v>
      </c>
    </row>
    <row r="2104" spans="1:13" hidden="1" x14ac:dyDescent="0.35">
      <c r="A2104" s="6">
        <v>45937</v>
      </c>
      <c r="B2104" t="s">
        <v>1564</v>
      </c>
      <c r="C2104" t="s">
        <v>115</v>
      </c>
      <c r="D2104">
        <v>9</v>
      </c>
      <c r="E2104">
        <v>15</v>
      </c>
      <c r="F2104">
        <v>1</v>
      </c>
      <c r="I2104" t="s">
        <v>47</v>
      </c>
      <c r="M2104" t="s">
        <v>47</v>
      </c>
    </row>
    <row r="2105" spans="1:13" hidden="1" x14ac:dyDescent="0.35">
      <c r="A2105" s="6">
        <v>45937</v>
      </c>
      <c r="B2105" t="s">
        <v>2631</v>
      </c>
      <c r="C2105" t="s">
        <v>53</v>
      </c>
      <c r="D2105">
        <v>6</v>
      </c>
      <c r="E2105">
        <v>18</v>
      </c>
      <c r="F2105">
        <v>2</v>
      </c>
      <c r="I2105" t="s">
        <v>47</v>
      </c>
      <c r="J2105" t="s">
        <v>624</v>
      </c>
    </row>
    <row r="2106" spans="1:13" hidden="1" x14ac:dyDescent="0.35">
      <c r="A2106" s="6">
        <v>45937</v>
      </c>
      <c r="B2106" t="s">
        <v>2632</v>
      </c>
      <c r="C2106" t="s">
        <v>115</v>
      </c>
      <c r="D2106">
        <v>9</v>
      </c>
      <c r="E2106">
        <v>22</v>
      </c>
      <c r="F2106">
        <v>2</v>
      </c>
      <c r="I2106" t="s">
        <v>47</v>
      </c>
      <c r="J2106" t="s">
        <v>2359</v>
      </c>
    </row>
    <row r="2107" spans="1:13" hidden="1" x14ac:dyDescent="0.35">
      <c r="A2107" s="6">
        <v>45937</v>
      </c>
      <c r="B2107" t="s">
        <v>2632</v>
      </c>
      <c r="C2107" t="s">
        <v>115</v>
      </c>
      <c r="D2107">
        <v>9</v>
      </c>
      <c r="E2107">
        <v>22</v>
      </c>
      <c r="F2107">
        <v>2</v>
      </c>
      <c r="I2107" t="s">
        <v>47</v>
      </c>
      <c r="J2107" t="s">
        <v>2359</v>
      </c>
    </row>
    <row r="2108" spans="1:13" hidden="1" x14ac:dyDescent="0.35">
      <c r="A2108" s="6">
        <v>45937</v>
      </c>
      <c r="B2108" t="s">
        <v>2632</v>
      </c>
      <c r="C2108" t="s">
        <v>115</v>
      </c>
      <c r="D2108">
        <v>9</v>
      </c>
      <c r="E2108">
        <v>22</v>
      </c>
      <c r="F2108">
        <v>2</v>
      </c>
      <c r="I2108" t="s">
        <v>47</v>
      </c>
      <c r="J2108" t="s">
        <v>2359</v>
      </c>
    </row>
    <row r="2109" spans="1:13" hidden="1" x14ac:dyDescent="0.35">
      <c r="A2109" s="6">
        <v>45937</v>
      </c>
      <c r="B2109" t="s">
        <v>2633</v>
      </c>
      <c r="C2109" t="s">
        <v>573</v>
      </c>
      <c r="D2109" t="s">
        <v>573</v>
      </c>
      <c r="E2109">
        <v>20</v>
      </c>
      <c r="F2109">
        <v>3</v>
      </c>
      <c r="I2109" t="s">
        <v>47</v>
      </c>
    </row>
    <row r="2110" spans="1:13" hidden="1" x14ac:dyDescent="0.35">
      <c r="A2110" s="6">
        <v>45937</v>
      </c>
      <c r="B2110" t="s">
        <v>2633</v>
      </c>
      <c r="C2110" t="s">
        <v>573</v>
      </c>
      <c r="D2110" t="s">
        <v>573</v>
      </c>
      <c r="E2110">
        <v>20</v>
      </c>
      <c r="F2110">
        <v>3</v>
      </c>
      <c r="I2110" t="s">
        <v>47</v>
      </c>
    </row>
    <row r="2111" spans="1:13" hidden="1" x14ac:dyDescent="0.35">
      <c r="A2111" s="6">
        <v>45937</v>
      </c>
      <c r="B2111" t="s">
        <v>2602</v>
      </c>
      <c r="C2111" t="s">
        <v>53</v>
      </c>
      <c r="D2111" t="s">
        <v>370</v>
      </c>
      <c r="E2111">
        <v>5</v>
      </c>
      <c r="F2111">
        <v>3</v>
      </c>
      <c r="I2111" t="s">
        <v>47</v>
      </c>
      <c r="M2111" t="s">
        <v>47</v>
      </c>
    </row>
    <row r="2112" spans="1:13" hidden="1" x14ac:dyDescent="0.35">
      <c r="A2112" s="6">
        <v>45937</v>
      </c>
      <c r="B2112" t="s">
        <v>61</v>
      </c>
      <c r="C2112" t="s">
        <v>55</v>
      </c>
      <c r="D2112" t="s">
        <v>1255</v>
      </c>
      <c r="E2112">
        <v>6</v>
      </c>
      <c r="F2112">
        <v>1</v>
      </c>
      <c r="I2112" t="s">
        <v>47</v>
      </c>
      <c r="M2112" t="s">
        <v>47</v>
      </c>
    </row>
    <row r="2113" spans="1:13" hidden="1" x14ac:dyDescent="0.35">
      <c r="A2113" s="6">
        <v>45937</v>
      </c>
      <c r="B2113" t="s">
        <v>698</v>
      </c>
      <c r="C2113" t="s">
        <v>55</v>
      </c>
      <c r="D2113" t="s">
        <v>1254</v>
      </c>
      <c r="E2113">
        <v>25</v>
      </c>
      <c r="F2113">
        <v>1</v>
      </c>
      <c r="I2113" t="s">
        <v>47</v>
      </c>
      <c r="M2113" t="s">
        <v>47</v>
      </c>
    </row>
    <row r="2114" spans="1:13" hidden="1" x14ac:dyDescent="0.35">
      <c r="A2114" s="6">
        <v>45937</v>
      </c>
      <c r="B2114" t="s">
        <v>698</v>
      </c>
      <c r="C2114" t="s">
        <v>55</v>
      </c>
      <c r="D2114" t="s">
        <v>1254</v>
      </c>
      <c r="E2114">
        <v>25</v>
      </c>
      <c r="F2114">
        <v>1</v>
      </c>
      <c r="I2114" t="s">
        <v>47</v>
      </c>
      <c r="M2114" t="s">
        <v>47</v>
      </c>
    </row>
    <row r="2115" spans="1:13" hidden="1" x14ac:dyDescent="0.35">
      <c r="A2115" s="6">
        <v>45937</v>
      </c>
      <c r="B2115" t="s">
        <v>1719</v>
      </c>
      <c r="C2115" t="s">
        <v>59</v>
      </c>
      <c r="D2115">
        <v>3</v>
      </c>
      <c r="E2115">
        <v>22</v>
      </c>
      <c r="F2115">
        <v>2</v>
      </c>
      <c r="I2115" t="s">
        <v>47</v>
      </c>
    </row>
    <row r="2116" spans="1:13" hidden="1" x14ac:dyDescent="0.35">
      <c r="A2116" s="6">
        <v>45937</v>
      </c>
      <c r="B2116" t="s">
        <v>1719</v>
      </c>
      <c r="C2116" t="s">
        <v>59</v>
      </c>
      <c r="D2116">
        <v>3</v>
      </c>
      <c r="E2116">
        <v>22</v>
      </c>
      <c r="F2116">
        <v>2</v>
      </c>
      <c r="I2116" t="s">
        <v>47</v>
      </c>
    </row>
    <row r="2117" spans="1:13" hidden="1" x14ac:dyDescent="0.35">
      <c r="A2117" s="6">
        <v>45937</v>
      </c>
      <c r="B2117" t="s">
        <v>1719</v>
      </c>
      <c r="C2117" t="s">
        <v>59</v>
      </c>
      <c r="D2117">
        <v>3</v>
      </c>
      <c r="E2117">
        <v>22</v>
      </c>
      <c r="F2117">
        <v>2</v>
      </c>
      <c r="I2117" t="s">
        <v>47</v>
      </c>
    </row>
    <row r="2118" spans="1:13" hidden="1" x14ac:dyDescent="0.35">
      <c r="A2118" s="6">
        <v>45937</v>
      </c>
      <c r="B2118" t="s">
        <v>1719</v>
      </c>
      <c r="C2118" t="s">
        <v>59</v>
      </c>
      <c r="D2118">
        <v>3</v>
      </c>
      <c r="E2118">
        <v>22</v>
      </c>
      <c r="F2118">
        <v>2</v>
      </c>
      <c r="I2118" t="s">
        <v>47</v>
      </c>
    </row>
    <row r="2119" spans="1:13" hidden="1" x14ac:dyDescent="0.35">
      <c r="A2119" s="6">
        <v>45937</v>
      </c>
      <c r="B2119" t="s">
        <v>962</v>
      </c>
      <c r="C2119" t="s">
        <v>115</v>
      </c>
      <c r="D2119">
        <v>9</v>
      </c>
      <c r="E2119">
        <v>27</v>
      </c>
      <c r="F2119">
        <v>1</v>
      </c>
      <c r="I2119" t="s">
        <v>47</v>
      </c>
    </row>
    <row r="2120" spans="1:13" hidden="1" x14ac:dyDescent="0.35">
      <c r="A2120" s="6">
        <v>45937</v>
      </c>
      <c r="B2120" t="s">
        <v>962</v>
      </c>
      <c r="C2120" t="s">
        <v>115</v>
      </c>
      <c r="D2120">
        <v>9</v>
      </c>
      <c r="E2120">
        <v>27</v>
      </c>
      <c r="F2120">
        <v>1</v>
      </c>
      <c r="I2120" t="s">
        <v>47</v>
      </c>
    </row>
    <row r="2121" spans="1:13" hidden="1" x14ac:dyDescent="0.35">
      <c r="A2121" s="6">
        <v>45937</v>
      </c>
      <c r="B2121" t="s">
        <v>2634</v>
      </c>
      <c r="C2121" t="s">
        <v>115</v>
      </c>
      <c r="D2121">
        <v>9</v>
      </c>
      <c r="E2121">
        <v>25</v>
      </c>
      <c r="F2121">
        <v>3</v>
      </c>
      <c r="I2121" t="s">
        <v>47</v>
      </c>
    </row>
    <row r="2122" spans="1:13" hidden="1" x14ac:dyDescent="0.35">
      <c r="A2122" s="6">
        <v>45937</v>
      </c>
      <c r="B2122" t="s">
        <v>2634</v>
      </c>
      <c r="C2122" t="s">
        <v>115</v>
      </c>
      <c r="D2122">
        <v>9</v>
      </c>
      <c r="E2122">
        <v>25</v>
      </c>
      <c r="F2122">
        <v>3</v>
      </c>
      <c r="I2122" t="s">
        <v>47</v>
      </c>
    </row>
    <row r="2123" spans="1:13" hidden="1" x14ac:dyDescent="0.35">
      <c r="A2123" s="6">
        <v>45937</v>
      </c>
      <c r="B2123" t="s">
        <v>748</v>
      </c>
      <c r="C2123" t="s">
        <v>55</v>
      </c>
      <c r="D2123" t="s">
        <v>62</v>
      </c>
      <c r="E2123">
        <v>19</v>
      </c>
      <c r="F2123">
        <v>2</v>
      </c>
      <c r="I2123" t="s">
        <v>47</v>
      </c>
    </row>
    <row r="2124" spans="1:13" hidden="1" x14ac:dyDescent="0.35">
      <c r="A2124" s="6">
        <v>45937</v>
      </c>
      <c r="B2124" t="s">
        <v>748</v>
      </c>
      <c r="C2124" t="s">
        <v>55</v>
      </c>
      <c r="D2124" t="s">
        <v>62</v>
      </c>
      <c r="E2124">
        <v>19</v>
      </c>
      <c r="F2124">
        <v>2</v>
      </c>
      <c r="I2124" t="s">
        <v>47</v>
      </c>
    </row>
    <row r="2125" spans="1:13" hidden="1" x14ac:dyDescent="0.35">
      <c r="A2125" s="22">
        <v>45937</v>
      </c>
      <c r="B2125" s="23" t="s">
        <v>2874</v>
      </c>
      <c r="C2125" s="23" t="s">
        <v>2167</v>
      </c>
      <c r="D2125" s="24" t="s">
        <v>206</v>
      </c>
      <c r="E2125" s="23">
        <f>49/2</f>
        <v>24.5</v>
      </c>
      <c r="F2125" s="23">
        <v>1</v>
      </c>
      <c r="G2125" s="23" t="s">
        <v>2667</v>
      </c>
      <c r="H2125" s="23" t="s">
        <v>2667</v>
      </c>
      <c r="I2125" s="26" t="s">
        <v>306</v>
      </c>
      <c r="J2125" s="23" t="s">
        <v>2667</v>
      </c>
      <c r="K2125" s="23"/>
      <c r="L2125" s="23" t="s">
        <v>2667</v>
      </c>
      <c r="M2125" s="23" t="s">
        <v>2667</v>
      </c>
    </row>
    <row r="2126" spans="1:13" hidden="1" x14ac:dyDescent="0.35">
      <c r="A2126" s="22">
        <v>45937</v>
      </c>
      <c r="B2126" s="23" t="s">
        <v>2874</v>
      </c>
      <c r="C2126" s="23" t="s">
        <v>2167</v>
      </c>
      <c r="D2126" s="24" t="s">
        <v>206</v>
      </c>
      <c r="E2126" s="23">
        <f>49/2</f>
        <v>24.5</v>
      </c>
      <c r="F2126" s="23">
        <v>1</v>
      </c>
      <c r="G2126" s="23" t="s">
        <v>2667</v>
      </c>
      <c r="H2126" s="23" t="s">
        <v>2667</v>
      </c>
      <c r="I2126" s="26" t="s">
        <v>306</v>
      </c>
      <c r="J2126" s="23" t="s">
        <v>2667</v>
      </c>
      <c r="K2126" s="23"/>
      <c r="L2126" s="23" t="s">
        <v>2667</v>
      </c>
      <c r="M2126" s="23" t="s">
        <v>2667</v>
      </c>
    </row>
    <row r="2127" spans="1:13" hidden="1" x14ac:dyDescent="0.35">
      <c r="A2127" s="22">
        <v>45937</v>
      </c>
      <c r="B2127" s="23" t="s">
        <v>970</v>
      </c>
      <c r="C2127" s="23" t="s">
        <v>55</v>
      </c>
      <c r="D2127" s="24" t="s">
        <v>55</v>
      </c>
      <c r="E2127" s="23">
        <v>18</v>
      </c>
      <c r="F2127" s="23">
        <v>1</v>
      </c>
      <c r="G2127" s="23" t="s">
        <v>2667</v>
      </c>
      <c r="H2127" s="23" t="s">
        <v>2667</v>
      </c>
      <c r="I2127" s="26" t="s">
        <v>306</v>
      </c>
      <c r="J2127" s="23" t="s">
        <v>2667</v>
      </c>
      <c r="K2127" s="23"/>
      <c r="L2127" s="23" t="s">
        <v>2667</v>
      </c>
      <c r="M2127" s="23" t="s">
        <v>2667</v>
      </c>
    </row>
    <row r="2128" spans="1:13" hidden="1" x14ac:dyDescent="0.35">
      <c r="A2128" s="6">
        <v>45938</v>
      </c>
      <c r="B2128" t="s">
        <v>142</v>
      </c>
      <c r="C2128" t="s">
        <v>53</v>
      </c>
      <c r="D2128">
        <v>5</v>
      </c>
      <c r="E2128">
        <v>17</v>
      </c>
      <c r="F2128">
        <v>1</v>
      </c>
      <c r="G2128" t="s">
        <v>35</v>
      </c>
      <c r="L2128" t="s">
        <v>47</v>
      </c>
      <c r="M2128" t="s">
        <v>47</v>
      </c>
    </row>
    <row r="2129" spans="1:13" hidden="1" x14ac:dyDescent="0.35">
      <c r="A2129" s="6">
        <v>45938</v>
      </c>
      <c r="B2129" t="s">
        <v>191</v>
      </c>
      <c r="C2129" t="s">
        <v>115</v>
      </c>
      <c r="D2129">
        <v>7</v>
      </c>
      <c r="E2129">
        <v>16</v>
      </c>
      <c r="F2129">
        <v>2</v>
      </c>
      <c r="G2129" t="s">
        <v>2182</v>
      </c>
      <c r="L2129" t="s">
        <v>47</v>
      </c>
      <c r="M2129" t="s">
        <v>47</v>
      </c>
    </row>
    <row r="2130" spans="1:13" hidden="1" x14ac:dyDescent="0.35">
      <c r="A2130" s="6">
        <v>45938</v>
      </c>
      <c r="B2130" t="s">
        <v>99</v>
      </c>
      <c r="C2130" t="s">
        <v>115</v>
      </c>
      <c r="D2130">
        <v>7</v>
      </c>
      <c r="E2130">
        <v>28</v>
      </c>
      <c r="F2130">
        <v>2</v>
      </c>
      <c r="I2130" t="s">
        <v>47</v>
      </c>
      <c r="M2130" t="s">
        <v>47</v>
      </c>
    </row>
    <row r="2131" spans="1:13" hidden="1" x14ac:dyDescent="0.35">
      <c r="A2131" s="6">
        <v>45938</v>
      </c>
      <c r="B2131" t="s">
        <v>2635</v>
      </c>
      <c r="C2131" t="s">
        <v>115</v>
      </c>
      <c r="D2131" t="s">
        <v>334</v>
      </c>
      <c r="E2131">
        <v>3</v>
      </c>
      <c r="F2131">
        <v>3</v>
      </c>
      <c r="I2131" t="s">
        <v>47</v>
      </c>
    </row>
    <row r="2132" spans="1:13" hidden="1" x14ac:dyDescent="0.35">
      <c r="A2132" s="6">
        <v>45938</v>
      </c>
      <c r="B2132" t="s">
        <v>357</v>
      </c>
      <c r="C2132" t="s">
        <v>55</v>
      </c>
      <c r="D2132" t="s">
        <v>1254</v>
      </c>
      <c r="E2132">
        <v>25</v>
      </c>
      <c r="F2132">
        <v>2</v>
      </c>
      <c r="I2132" t="s">
        <v>47</v>
      </c>
      <c r="M2132" t="s">
        <v>47</v>
      </c>
    </row>
    <row r="2133" spans="1:13" hidden="1" x14ac:dyDescent="0.35">
      <c r="A2133" s="6">
        <v>45938</v>
      </c>
      <c r="B2133" t="s">
        <v>357</v>
      </c>
      <c r="C2133" t="s">
        <v>55</v>
      </c>
      <c r="D2133" t="s">
        <v>1254</v>
      </c>
      <c r="E2133">
        <v>25</v>
      </c>
      <c r="F2133">
        <v>2</v>
      </c>
      <c r="I2133" t="s">
        <v>47</v>
      </c>
      <c r="M2133" t="s">
        <v>47</v>
      </c>
    </row>
    <row r="2134" spans="1:13" hidden="1" x14ac:dyDescent="0.35">
      <c r="A2134" s="6">
        <v>45938</v>
      </c>
      <c r="B2134" t="s">
        <v>357</v>
      </c>
      <c r="C2134" t="s">
        <v>55</v>
      </c>
      <c r="D2134" t="s">
        <v>1254</v>
      </c>
      <c r="E2134">
        <v>25</v>
      </c>
      <c r="F2134">
        <v>2</v>
      </c>
      <c r="I2134" t="s">
        <v>47</v>
      </c>
      <c r="M2134" t="s">
        <v>47</v>
      </c>
    </row>
    <row r="2135" spans="1:13" hidden="1" x14ac:dyDescent="0.35">
      <c r="A2135" s="6">
        <v>45938</v>
      </c>
      <c r="B2135" t="s">
        <v>1688</v>
      </c>
      <c r="C2135" t="s">
        <v>115</v>
      </c>
      <c r="D2135">
        <v>9</v>
      </c>
      <c r="E2135">
        <v>19</v>
      </c>
      <c r="F2135">
        <v>2</v>
      </c>
      <c r="I2135" t="s">
        <v>47</v>
      </c>
    </row>
    <row r="2136" spans="1:13" hidden="1" x14ac:dyDescent="0.35">
      <c r="A2136" s="6">
        <v>45938</v>
      </c>
      <c r="B2136" t="s">
        <v>2636</v>
      </c>
      <c r="C2136" t="s">
        <v>1278</v>
      </c>
      <c r="D2136" t="s">
        <v>1278</v>
      </c>
      <c r="E2136">
        <v>11</v>
      </c>
      <c r="F2136">
        <v>2</v>
      </c>
      <c r="I2136" t="s">
        <v>47</v>
      </c>
      <c r="M2136" t="s">
        <v>47</v>
      </c>
    </row>
    <row r="2137" spans="1:13" hidden="1" x14ac:dyDescent="0.35">
      <c r="A2137" s="6">
        <v>45938</v>
      </c>
      <c r="B2137" t="s">
        <v>2637</v>
      </c>
      <c r="C2137" t="s">
        <v>115</v>
      </c>
      <c r="D2137">
        <v>10</v>
      </c>
      <c r="E2137">
        <v>20</v>
      </c>
      <c r="F2137">
        <v>1</v>
      </c>
      <c r="I2137" t="s">
        <v>47</v>
      </c>
    </row>
    <row r="2138" spans="1:13" hidden="1" x14ac:dyDescent="0.35">
      <c r="A2138" s="6">
        <v>45938</v>
      </c>
      <c r="B2138" t="s">
        <v>142</v>
      </c>
      <c r="C2138" t="s">
        <v>53</v>
      </c>
      <c r="D2138">
        <v>5</v>
      </c>
      <c r="E2138">
        <v>17</v>
      </c>
      <c r="F2138">
        <v>2</v>
      </c>
      <c r="I2138" t="s">
        <v>47</v>
      </c>
      <c r="M2138" t="s">
        <v>47</v>
      </c>
    </row>
    <row r="2139" spans="1:13" hidden="1" x14ac:dyDescent="0.35">
      <c r="A2139" s="6">
        <v>45938</v>
      </c>
      <c r="B2139" t="s">
        <v>476</v>
      </c>
      <c r="C2139" t="s">
        <v>2668</v>
      </c>
      <c r="D2139" s="20">
        <v>4</v>
      </c>
      <c r="E2139">
        <v>13</v>
      </c>
      <c r="F2139">
        <v>2</v>
      </c>
      <c r="G2139" t="s">
        <v>2667</v>
      </c>
      <c r="H2139" t="s">
        <v>2667</v>
      </c>
      <c r="I2139" s="26" t="s">
        <v>306</v>
      </c>
      <c r="J2139" t="s">
        <v>2667</v>
      </c>
      <c r="L2139" t="s">
        <v>2667</v>
      </c>
      <c r="M2139" t="s">
        <v>2667</v>
      </c>
    </row>
    <row r="2140" spans="1:13" hidden="1" x14ac:dyDescent="0.35">
      <c r="A2140" s="6">
        <v>45939</v>
      </c>
      <c r="B2140" t="s">
        <v>2461</v>
      </c>
      <c r="C2140" t="s">
        <v>1247</v>
      </c>
      <c r="D2140" t="s">
        <v>1247</v>
      </c>
      <c r="E2140">
        <v>8</v>
      </c>
      <c r="F2140">
        <v>2</v>
      </c>
      <c r="G2140" t="s">
        <v>649</v>
      </c>
      <c r="L2140" t="s">
        <v>47</v>
      </c>
      <c r="M2140" t="s">
        <v>47</v>
      </c>
    </row>
    <row r="2141" spans="1:13" hidden="1" x14ac:dyDescent="0.35">
      <c r="A2141" s="6">
        <v>45939</v>
      </c>
      <c r="B2141" t="s">
        <v>51</v>
      </c>
      <c r="C2141" t="s">
        <v>53</v>
      </c>
      <c r="D2141">
        <v>6</v>
      </c>
      <c r="E2141">
        <v>23</v>
      </c>
      <c r="F2141">
        <v>2</v>
      </c>
      <c r="G2141" t="s">
        <v>2372</v>
      </c>
      <c r="L2141" t="s">
        <v>47</v>
      </c>
      <c r="M2141" t="s">
        <v>47</v>
      </c>
    </row>
    <row r="2142" spans="1:13" hidden="1" x14ac:dyDescent="0.35">
      <c r="A2142" s="6">
        <v>45939</v>
      </c>
      <c r="B2142" t="s">
        <v>2638</v>
      </c>
      <c r="C2142" t="s">
        <v>59</v>
      </c>
      <c r="D2142" t="s">
        <v>560</v>
      </c>
      <c r="E2142">
        <v>20</v>
      </c>
      <c r="F2142">
        <v>2</v>
      </c>
      <c r="I2142" t="s">
        <v>47</v>
      </c>
    </row>
    <row r="2143" spans="1:13" hidden="1" x14ac:dyDescent="0.35">
      <c r="A2143" s="6">
        <v>45939</v>
      </c>
      <c r="B2143" t="s">
        <v>2638</v>
      </c>
      <c r="C2143" t="s">
        <v>59</v>
      </c>
      <c r="D2143" t="s">
        <v>560</v>
      </c>
      <c r="E2143">
        <v>20</v>
      </c>
      <c r="F2143">
        <v>2</v>
      </c>
      <c r="I2143" t="s">
        <v>47</v>
      </c>
    </row>
    <row r="2144" spans="1:13" hidden="1" x14ac:dyDescent="0.35">
      <c r="A2144" s="6">
        <v>45939</v>
      </c>
      <c r="B2144" t="s">
        <v>2638</v>
      </c>
      <c r="C2144" t="s">
        <v>59</v>
      </c>
      <c r="D2144" t="s">
        <v>560</v>
      </c>
      <c r="E2144">
        <v>20</v>
      </c>
      <c r="F2144">
        <v>2</v>
      </c>
      <c r="I2144" t="s">
        <v>47</v>
      </c>
    </row>
    <row r="2145" spans="1:13" hidden="1" x14ac:dyDescent="0.35">
      <c r="A2145" s="6">
        <v>45939</v>
      </c>
      <c r="B2145" t="s">
        <v>2638</v>
      </c>
      <c r="C2145" t="s">
        <v>59</v>
      </c>
      <c r="D2145" t="s">
        <v>560</v>
      </c>
      <c r="E2145">
        <v>20</v>
      </c>
      <c r="F2145">
        <v>2</v>
      </c>
      <c r="I2145" t="s">
        <v>47</v>
      </c>
    </row>
    <row r="2146" spans="1:13" hidden="1" x14ac:dyDescent="0.35">
      <c r="A2146" s="6">
        <v>45939</v>
      </c>
      <c r="B2146" t="s">
        <v>2638</v>
      </c>
      <c r="C2146" t="s">
        <v>59</v>
      </c>
      <c r="D2146" t="s">
        <v>560</v>
      </c>
      <c r="E2146">
        <v>20</v>
      </c>
      <c r="F2146">
        <v>2</v>
      </c>
      <c r="I2146" t="s">
        <v>47</v>
      </c>
    </row>
    <row r="2147" spans="1:13" hidden="1" x14ac:dyDescent="0.35">
      <c r="A2147" s="6">
        <v>45939</v>
      </c>
      <c r="B2147" t="s">
        <v>2461</v>
      </c>
      <c r="C2147" t="s">
        <v>115</v>
      </c>
      <c r="D2147" t="s">
        <v>353</v>
      </c>
      <c r="E2147">
        <v>8</v>
      </c>
      <c r="F2147">
        <v>2</v>
      </c>
      <c r="I2147" t="s">
        <v>47</v>
      </c>
      <c r="M2147" t="s">
        <v>47</v>
      </c>
    </row>
    <row r="2148" spans="1:13" hidden="1" x14ac:dyDescent="0.35">
      <c r="A2148" s="6">
        <v>45939</v>
      </c>
      <c r="B2148" t="s">
        <v>2639</v>
      </c>
      <c r="C2148" t="s">
        <v>115</v>
      </c>
      <c r="D2148" t="s">
        <v>334</v>
      </c>
      <c r="E2148">
        <v>13</v>
      </c>
      <c r="F2148">
        <v>4</v>
      </c>
      <c r="I2148" t="s">
        <v>47</v>
      </c>
    </row>
    <row r="2149" spans="1:13" hidden="1" x14ac:dyDescent="0.35">
      <c r="A2149" s="6">
        <v>45939</v>
      </c>
      <c r="B2149" t="s">
        <v>151</v>
      </c>
      <c r="C2149" t="s">
        <v>55</v>
      </c>
      <c r="D2149" t="s">
        <v>1324</v>
      </c>
      <c r="E2149">
        <v>19</v>
      </c>
      <c r="F2149">
        <v>1</v>
      </c>
      <c r="I2149" t="s">
        <v>47</v>
      </c>
      <c r="M2149" t="s">
        <v>47</v>
      </c>
    </row>
    <row r="2150" spans="1:13" hidden="1" x14ac:dyDescent="0.35">
      <c r="A2150" s="6">
        <v>45939</v>
      </c>
      <c r="B2150" t="s">
        <v>151</v>
      </c>
      <c r="C2150" t="s">
        <v>55</v>
      </c>
      <c r="D2150" t="s">
        <v>1324</v>
      </c>
      <c r="E2150">
        <v>19</v>
      </c>
      <c r="F2150">
        <v>1</v>
      </c>
      <c r="I2150" t="s">
        <v>47</v>
      </c>
      <c r="M2150" t="s">
        <v>47</v>
      </c>
    </row>
    <row r="2151" spans="1:13" hidden="1" x14ac:dyDescent="0.35">
      <c r="A2151" s="6">
        <v>45939</v>
      </c>
      <c r="B2151" t="s">
        <v>2602</v>
      </c>
      <c r="C2151" t="s">
        <v>553</v>
      </c>
      <c r="D2151" t="s">
        <v>553</v>
      </c>
      <c r="E2151">
        <v>29</v>
      </c>
      <c r="F2151">
        <v>7</v>
      </c>
      <c r="I2151" t="s">
        <v>47</v>
      </c>
      <c r="M2151" t="s">
        <v>47</v>
      </c>
    </row>
    <row r="2152" spans="1:13" hidden="1" x14ac:dyDescent="0.35">
      <c r="A2152" s="6">
        <v>45939</v>
      </c>
      <c r="B2152" t="s">
        <v>171</v>
      </c>
      <c r="C2152" t="s">
        <v>1261</v>
      </c>
      <c r="D2152" t="s">
        <v>1295</v>
      </c>
      <c r="E2152">
        <v>17</v>
      </c>
      <c r="F2152">
        <v>2</v>
      </c>
      <c r="I2152" t="s">
        <v>47</v>
      </c>
      <c r="M2152" t="s">
        <v>47</v>
      </c>
    </row>
    <row r="2153" spans="1:13" hidden="1" x14ac:dyDescent="0.35">
      <c r="A2153" s="6">
        <v>45939</v>
      </c>
      <c r="B2153" t="s">
        <v>171</v>
      </c>
      <c r="C2153" t="s">
        <v>1261</v>
      </c>
      <c r="D2153" t="s">
        <v>1295</v>
      </c>
      <c r="E2153">
        <v>17</v>
      </c>
      <c r="F2153">
        <v>2</v>
      </c>
      <c r="I2153" t="s">
        <v>47</v>
      </c>
      <c r="M2153" t="s">
        <v>47</v>
      </c>
    </row>
    <row r="2154" spans="1:13" hidden="1" x14ac:dyDescent="0.35">
      <c r="A2154" s="6">
        <v>45939</v>
      </c>
      <c r="B2154" t="s">
        <v>2640</v>
      </c>
      <c r="C2154" t="s">
        <v>115</v>
      </c>
      <c r="D2154">
        <v>9</v>
      </c>
      <c r="E2154">
        <v>23</v>
      </c>
      <c r="F2154">
        <v>2</v>
      </c>
      <c r="I2154" t="s">
        <v>47</v>
      </c>
    </row>
    <row r="2155" spans="1:13" hidden="1" x14ac:dyDescent="0.35">
      <c r="A2155" s="6">
        <v>45939</v>
      </c>
      <c r="B2155" t="s">
        <v>2416</v>
      </c>
      <c r="C2155" t="s">
        <v>59</v>
      </c>
      <c r="D2155">
        <v>3</v>
      </c>
      <c r="E2155">
        <v>19</v>
      </c>
      <c r="F2155">
        <v>2</v>
      </c>
      <c r="I2155" t="s">
        <v>47</v>
      </c>
    </row>
    <row r="2156" spans="1:13" hidden="1" x14ac:dyDescent="0.35">
      <c r="A2156" s="6">
        <v>45939</v>
      </c>
      <c r="B2156" t="s">
        <v>2416</v>
      </c>
      <c r="C2156" t="s">
        <v>59</v>
      </c>
      <c r="D2156">
        <v>3</v>
      </c>
      <c r="E2156">
        <v>19</v>
      </c>
      <c r="F2156">
        <v>2</v>
      </c>
      <c r="I2156" t="s">
        <v>47</v>
      </c>
    </row>
    <row r="2157" spans="1:13" hidden="1" x14ac:dyDescent="0.35">
      <c r="A2157" s="6">
        <v>45939</v>
      </c>
      <c r="B2157" t="s">
        <v>2416</v>
      </c>
      <c r="C2157" t="s">
        <v>59</v>
      </c>
      <c r="D2157">
        <v>3</v>
      </c>
      <c r="E2157">
        <v>19</v>
      </c>
      <c r="F2157">
        <v>2</v>
      </c>
      <c r="I2157" t="s">
        <v>47</v>
      </c>
    </row>
    <row r="2158" spans="1:13" hidden="1" x14ac:dyDescent="0.35">
      <c r="A2158" s="6">
        <v>45939</v>
      </c>
      <c r="B2158" t="s">
        <v>2416</v>
      </c>
      <c r="C2158" t="s">
        <v>59</v>
      </c>
      <c r="D2158">
        <v>3</v>
      </c>
      <c r="E2158">
        <v>19</v>
      </c>
      <c r="F2158">
        <v>2</v>
      </c>
      <c r="I2158" t="s">
        <v>47</v>
      </c>
    </row>
    <row r="2159" spans="1:13" hidden="1" x14ac:dyDescent="0.35">
      <c r="A2159" s="6">
        <v>45939</v>
      </c>
      <c r="B2159" t="s">
        <v>2641</v>
      </c>
      <c r="C2159" t="s">
        <v>55</v>
      </c>
      <c r="D2159" t="s">
        <v>978</v>
      </c>
      <c r="E2159">
        <v>14</v>
      </c>
      <c r="F2159">
        <v>1</v>
      </c>
      <c r="I2159" t="s">
        <v>47</v>
      </c>
    </row>
    <row r="2160" spans="1:13" hidden="1" x14ac:dyDescent="0.35">
      <c r="A2160" s="6">
        <v>45939</v>
      </c>
      <c r="B2160" t="s">
        <v>51</v>
      </c>
      <c r="C2160" t="s">
        <v>53</v>
      </c>
      <c r="D2160">
        <v>6</v>
      </c>
      <c r="E2160">
        <v>18</v>
      </c>
      <c r="F2160">
        <v>1</v>
      </c>
      <c r="I2160" t="s">
        <v>47</v>
      </c>
      <c r="M2160" t="s">
        <v>47</v>
      </c>
    </row>
    <row r="2161" spans="1:13" hidden="1" x14ac:dyDescent="0.35">
      <c r="A2161" s="22">
        <v>45939</v>
      </c>
      <c r="B2161" s="23" t="s">
        <v>1960</v>
      </c>
      <c r="C2161" s="23" t="s">
        <v>2673</v>
      </c>
      <c r="D2161" s="24" t="s">
        <v>3285</v>
      </c>
      <c r="E2161" s="23">
        <v>21</v>
      </c>
      <c r="F2161" s="23">
        <v>2</v>
      </c>
      <c r="G2161" s="23" t="s">
        <v>2667</v>
      </c>
      <c r="H2161" s="23" t="s">
        <v>2667</v>
      </c>
      <c r="I2161" s="26" t="s">
        <v>306</v>
      </c>
      <c r="J2161" s="23"/>
      <c r="K2161" s="23"/>
      <c r="L2161" s="23" t="s">
        <v>2667</v>
      </c>
      <c r="M2161" s="23" t="s">
        <v>2667</v>
      </c>
    </row>
    <row r="2162" spans="1:13" hidden="1" x14ac:dyDescent="0.35">
      <c r="A2162" s="22">
        <v>45939</v>
      </c>
      <c r="B2162" s="23" t="s">
        <v>2006</v>
      </c>
      <c r="C2162" s="23" t="s">
        <v>2171</v>
      </c>
      <c r="D2162" s="24" t="s">
        <v>2171</v>
      </c>
      <c r="E2162" s="23">
        <f>58/3</f>
        <v>19.333333333333332</v>
      </c>
      <c r="F2162" s="23">
        <f>4/3</f>
        <v>1.3333333333333333</v>
      </c>
      <c r="G2162" s="23" t="s">
        <v>2667</v>
      </c>
      <c r="H2162" s="23" t="s">
        <v>2667</v>
      </c>
      <c r="I2162" s="26" t="s">
        <v>306</v>
      </c>
      <c r="J2162" s="23" t="s">
        <v>2667</v>
      </c>
      <c r="K2162" s="23"/>
      <c r="L2162" s="23" t="s">
        <v>2667</v>
      </c>
      <c r="M2162" s="23" t="s">
        <v>306</v>
      </c>
    </row>
    <row r="2163" spans="1:13" hidden="1" x14ac:dyDescent="0.35">
      <c r="A2163" s="22">
        <v>45939</v>
      </c>
      <c r="B2163" s="23" t="s">
        <v>2006</v>
      </c>
      <c r="C2163" s="23" t="s">
        <v>2171</v>
      </c>
      <c r="D2163" s="24" t="s">
        <v>2171</v>
      </c>
      <c r="E2163" s="23">
        <f>58/3</f>
        <v>19.333333333333332</v>
      </c>
      <c r="F2163" s="23">
        <f>4/3</f>
        <v>1.3333333333333333</v>
      </c>
      <c r="G2163" s="23" t="s">
        <v>2667</v>
      </c>
      <c r="H2163" s="23" t="s">
        <v>2667</v>
      </c>
      <c r="I2163" s="26" t="s">
        <v>306</v>
      </c>
      <c r="J2163" s="23" t="s">
        <v>2667</v>
      </c>
      <c r="K2163" s="23"/>
      <c r="L2163" s="23" t="s">
        <v>2667</v>
      </c>
      <c r="M2163" s="23" t="s">
        <v>306</v>
      </c>
    </row>
    <row r="2164" spans="1:13" hidden="1" x14ac:dyDescent="0.35">
      <c r="A2164" s="22">
        <v>45939</v>
      </c>
      <c r="B2164" s="23" t="s">
        <v>2006</v>
      </c>
      <c r="C2164" s="23" t="s">
        <v>2171</v>
      </c>
      <c r="D2164" s="24" t="s">
        <v>2171</v>
      </c>
      <c r="E2164" s="23">
        <f>58/3</f>
        <v>19.333333333333332</v>
      </c>
      <c r="F2164" s="23">
        <f>4/3</f>
        <v>1.3333333333333333</v>
      </c>
      <c r="G2164" s="23" t="s">
        <v>2667</v>
      </c>
      <c r="H2164" s="23" t="s">
        <v>2667</v>
      </c>
      <c r="I2164" s="26" t="s">
        <v>306</v>
      </c>
      <c r="J2164" s="23" t="s">
        <v>2667</v>
      </c>
      <c r="K2164" s="23"/>
      <c r="L2164" s="23" t="s">
        <v>2667</v>
      </c>
      <c r="M2164" s="23" t="s">
        <v>306</v>
      </c>
    </row>
    <row r="2165" spans="1:13" hidden="1" x14ac:dyDescent="0.35">
      <c r="A2165" s="22">
        <v>45939</v>
      </c>
      <c r="B2165" s="23" t="s">
        <v>3290</v>
      </c>
      <c r="C2165" t="s">
        <v>64</v>
      </c>
      <c r="D2165" t="s">
        <v>585</v>
      </c>
      <c r="E2165" s="23">
        <v>16</v>
      </c>
      <c r="F2165" s="23">
        <v>3</v>
      </c>
      <c r="G2165" s="23" t="s">
        <v>2667</v>
      </c>
      <c r="H2165" s="23" t="s">
        <v>2667</v>
      </c>
      <c r="I2165" s="26" t="s">
        <v>306</v>
      </c>
      <c r="J2165" s="23" t="s">
        <v>2667</v>
      </c>
      <c r="K2165" s="23"/>
      <c r="L2165" s="23" t="s">
        <v>2667</v>
      </c>
      <c r="M2165" s="23" t="s">
        <v>306</v>
      </c>
    </row>
    <row r="2166" spans="1:13" hidden="1" x14ac:dyDescent="0.35">
      <c r="A2166" s="22">
        <v>45939</v>
      </c>
      <c r="B2166" s="23" t="s">
        <v>3295</v>
      </c>
      <c r="C2166" s="23" t="s">
        <v>2167</v>
      </c>
      <c r="D2166" s="24" t="s">
        <v>2725</v>
      </c>
      <c r="E2166" s="23">
        <v>16</v>
      </c>
      <c r="F2166" s="23">
        <v>2</v>
      </c>
      <c r="G2166" s="23" t="s">
        <v>2667</v>
      </c>
      <c r="H2166" s="23" t="s">
        <v>2667</v>
      </c>
      <c r="I2166" s="26" t="s">
        <v>306</v>
      </c>
      <c r="J2166" s="23" t="s">
        <v>2667</v>
      </c>
      <c r="K2166" s="23"/>
      <c r="L2166" s="23" t="s">
        <v>2667</v>
      </c>
      <c r="M2166" s="23" t="s">
        <v>2667</v>
      </c>
    </row>
    <row r="2167" spans="1:13" hidden="1" x14ac:dyDescent="0.35">
      <c r="A2167" s="22">
        <v>45939</v>
      </c>
      <c r="B2167" s="23" t="s">
        <v>3259</v>
      </c>
      <c r="C2167" t="s">
        <v>64</v>
      </c>
      <c r="D2167" t="s">
        <v>585</v>
      </c>
      <c r="E2167" s="23">
        <v>8</v>
      </c>
      <c r="F2167" s="23">
        <v>2</v>
      </c>
      <c r="G2167" s="23" t="s">
        <v>2667</v>
      </c>
      <c r="H2167" s="23" t="s">
        <v>2667</v>
      </c>
      <c r="I2167" s="26" t="s">
        <v>306</v>
      </c>
      <c r="J2167" s="23"/>
      <c r="K2167" s="23"/>
      <c r="L2167" s="23" t="s">
        <v>2667</v>
      </c>
      <c r="M2167" s="23" t="s">
        <v>306</v>
      </c>
    </row>
    <row r="2168" spans="1:13" hidden="1" x14ac:dyDescent="0.35">
      <c r="A2168" s="6">
        <v>45940</v>
      </c>
      <c r="B2168" t="s">
        <v>86</v>
      </c>
      <c r="C2168" t="s">
        <v>53</v>
      </c>
      <c r="D2168" t="s">
        <v>486</v>
      </c>
      <c r="E2168">
        <v>3</v>
      </c>
      <c r="F2168">
        <v>1</v>
      </c>
      <c r="I2168" t="s">
        <v>47</v>
      </c>
      <c r="M2168" t="s">
        <v>47</v>
      </c>
    </row>
    <row r="2169" spans="1:13" hidden="1" x14ac:dyDescent="0.35">
      <c r="A2169" s="6">
        <v>45940</v>
      </c>
      <c r="B2169" t="s">
        <v>171</v>
      </c>
      <c r="C2169" t="s">
        <v>2223</v>
      </c>
      <c r="D2169" t="s">
        <v>1262</v>
      </c>
      <c r="E2169">
        <v>18</v>
      </c>
      <c r="F2169">
        <v>1</v>
      </c>
      <c r="I2169" t="s">
        <v>47</v>
      </c>
      <c r="M2169" t="s">
        <v>47</v>
      </c>
    </row>
    <row r="2170" spans="1:13" hidden="1" x14ac:dyDescent="0.35">
      <c r="A2170" s="22">
        <v>45940</v>
      </c>
      <c r="B2170" s="23" t="s">
        <v>3160</v>
      </c>
      <c r="C2170" s="23" t="s">
        <v>2668</v>
      </c>
      <c r="D2170" s="24" t="s">
        <v>3133</v>
      </c>
      <c r="E2170" s="23">
        <v>27</v>
      </c>
      <c r="F2170" s="23">
        <v>3</v>
      </c>
      <c r="G2170" s="23" t="s">
        <v>2667</v>
      </c>
      <c r="H2170" s="23" t="s">
        <v>2667</v>
      </c>
      <c r="I2170" s="26" t="s">
        <v>306</v>
      </c>
      <c r="J2170" s="23"/>
      <c r="K2170" s="23"/>
      <c r="L2170" s="23"/>
      <c r="M2170" s="23"/>
    </row>
    <row r="2171" spans="1:13" hidden="1" x14ac:dyDescent="0.35">
      <c r="A2171" s="22">
        <v>45940</v>
      </c>
      <c r="B2171" s="23" t="s">
        <v>3160</v>
      </c>
      <c r="C2171" s="23" t="s">
        <v>2668</v>
      </c>
      <c r="D2171" s="24" t="s">
        <v>3133</v>
      </c>
      <c r="E2171" s="23">
        <v>26</v>
      </c>
      <c r="F2171" s="23">
        <v>2</v>
      </c>
      <c r="G2171" s="23" t="s">
        <v>2667</v>
      </c>
      <c r="H2171" s="23" t="s">
        <v>2667</v>
      </c>
      <c r="I2171" s="26" t="s">
        <v>306</v>
      </c>
      <c r="J2171" s="23"/>
      <c r="K2171" s="23"/>
      <c r="L2171" s="23" t="s">
        <v>2667</v>
      </c>
      <c r="M2171" s="23" t="s">
        <v>2667</v>
      </c>
    </row>
    <row r="2172" spans="1:13" hidden="1" x14ac:dyDescent="0.35">
      <c r="A2172" s="22">
        <v>45940</v>
      </c>
      <c r="B2172" s="23" t="s">
        <v>3160</v>
      </c>
      <c r="C2172" s="23" t="s">
        <v>2668</v>
      </c>
      <c r="D2172" s="24" t="s">
        <v>3133</v>
      </c>
      <c r="E2172" s="23">
        <v>26</v>
      </c>
      <c r="F2172" s="23">
        <v>2</v>
      </c>
      <c r="G2172" s="23" t="s">
        <v>2667</v>
      </c>
      <c r="H2172" s="23" t="s">
        <v>2667</v>
      </c>
      <c r="I2172" s="26" t="s">
        <v>306</v>
      </c>
      <c r="J2172" s="23"/>
      <c r="K2172" s="23"/>
      <c r="L2172" s="23"/>
      <c r="M2172" s="23"/>
    </row>
    <row r="2173" spans="1:13" hidden="1" x14ac:dyDescent="0.35">
      <c r="A2173" s="22">
        <v>45940</v>
      </c>
      <c r="B2173" s="23" t="s">
        <v>1600</v>
      </c>
      <c r="C2173" s="23" t="s">
        <v>2673</v>
      </c>
      <c r="D2173" s="24">
        <v>3</v>
      </c>
      <c r="E2173" s="23">
        <f>47/2</f>
        <v>23.5</v>
      </c>
      <c r="F2173" s="23">
        <v>3</v>
      </c>
      <c r="G2173" s="23" t="s">
        <v>2667</v>
      </c>
      <c r="H2173" s="23" t="s">
        <v>2667</v>
      </c>
      <c r="I2173" s="26" t="s">
        <v>306</v>
      </c>
      <c r="J2173" s="23" t="s">
        <v>2675</v>
      </c>
      <c r="K2173" s="23"/>
      <c r="L2173" s="23" t="s">
        <v>2667</v>
      </c>
      <c r="M2173" s="23" t="s">
        <v>2667</v>
      </c>
    </row>
    <row r="2174" spans="1:13" hidden="1" x14ac:dyDescent="0.35">
      <c r="A2174" s="22">
        <v>45940</v>
      </c>
      <c r="B2174" s="23" t="s">
        <v>1600</v>
      </c>
      <c r="C2174" s="23" t="s">
        <v>2673</v>
      </c>
      <c r="D2174" s="24">
        <v>3</v>
      </c>
      <c r="E2174" s="23">
        <f>47/2</f>
        <v>23.5</v>
      </c>
      <c r="F2174" s="23">
        <v>3</v>
      </c>
      <c r="G2174" s="23" t="s">
        <v>2667</v>
      </c>
      <c r="H2174" s="23" t="s">
        <v>2667</v>
      </c>
      <c r="I2174" s="26" t="s">
        <v>306</v>
      </c>
      <c r="J2174" s="23" t="s">
        <v>2675</v>
      </c>
      <c r="K2174" s="23"/>
      <c r="L2174" s="23" t="s">
        <v>2667</v>
      </c>
      <c r="M2174" s="23" t="s">
        <v>2667</v>
      </c>
    </row>
    <row r="2175" spans="1:13" hidden="1" x14ac:dyDescent="0.35">
      <c r="A2175" s="22">
        <v>45940</v>
      </c>
      <c r="B2175" s="23" t="s">
        <v>1968</v>
      </c>
      <c r="C2175" s="23" t="s">
        <v>2670</v>
      </c>
      <c r="D2175" s="24">
        <v>8</v>
      </c>
      <c r="E2175" s="23">
        <f>46/2</f>
        <v>23</v>
      </c>
      <c r="F2175" s="23">
        <f>3/2</f>
        <v>1.5</v>
      </c>
      <c r="G2175" s="23" t="s">
        <v>2667</v>
      </c>
      <c r="H2175" s="23" t="s">
        <v>2667</v>
      </c>
      <c r="I2175" s="26" t="s">
        <v>306</v>
      </c>
      <c r="J2175" s="23"/>
      <c r="K2175" s="23"/>
      <c r="L2175" s="23" t="s">
        <v>2667</v>
      </c>
      <c r="M2175" s="23" t="s">
        <v>2667</v>
      </c>
    </row>
    <row r="2176" spans="1:13" hidden="1" x14ac:dyDescent="0.35">
      <c r="A2176" s="22">
        <v>45940</v>
      </c>
      <c r="B2176" s="23" t="s">
        <v>1968</v>
      </c>
      <c r="C2176" s="23" t="s">
        <v>2670</v>
      </c>
      <c r="D2176" s="24">
        <v>8</v>
      </c>
      <c r="E2176" s="23">
        <f>46/2</f>
        <v>23</v>
      </c>
      <c r="F2176" s="23">
        <f>3/2</f>
        <v>1.5</v>
      </c>
      <c r="G2176" s="23" t="s">
        <v>2667</v>
      </c>
      <c r="H2176" s="23" t="s">
        <v>2667</v>
      </c>
      <c r="I2176" s="26" t="s">
        <v>306</v>
      </c>
      <c r="J2176" s="23"/>
      <c r="K2176" s="23"/>
      <c r="L2176" s="23" t="s">
        <v>2667</v>
      </c>
      <c r="M2176" s="23" t="s">
        <v>2667</v>
      </c>
    </row>
    <row r="2177" spans="1:13" hidden="1" x14ac:dyDescent="0.35">
      <c r="A2177" s="22">
        <v>45940</v>
      </c>
      <c r="B2177" s="23" t="s">
        <v>841</v>
      </c>
      <c r="C2177" s="23" t="s">
        <v>2673</v>
      </c>
      <c r="D2177" s="24">
        <v>2</v>
      </c>
      <c r="E2177" s="23">
        <v>22</v>
      </c>
      <c r="F2177" s="23">
        <v>3</v>
      </c>
      <c r="G2177" s="23" t="s">
        <v>2667</v>
      </c>
      <c r="H2177" s="23" t="s">
        <v>2667</v>
      </c>
      <c r="I2177" s="26" t="s">
        <v>306</v>
      </c>
      <c r="J2177" s="23" t="s">
        <v>2667</v>
      </c>
      <c r="K2177" s="23"/>
      <c r="L2177" s="23" t="s">
        <v>2667</v>
      </c>
      <c r="M2177" s="23" t="s">
        <v>306</v>
      </c>
    </row>
    <row r="2178" spans="1:13" hidden="1" x14ac:dyDescent="0.35">
      <c r="A2178" s="22">
        <v>45940</v>
      </c>
      <c r="B2178" s="23" t="s">
        <v>2857</v>
      </c>
      <c r="C2178" s="23" t="s">
        <v>2167</v>
      </c>
      <c r="D2178" s="24" t="s">
        <v>130</v>
      </c>
      <c r="E2178" s="23">
        <f>62/3</f>
        <v>20.666666666666668</v>
      </c>
      <c r="F2178" s="23">
        <f>4/3</f>
        <v>1.3333333333333333</v>
      </c>
      <c r="G2178" s="23" t="s">
        <v>2667</v>
      </c>
      <c r="H2178" s="23" t="s">
        <v>2667</v>
      </c>
      <c r="I2178" s="26" t="s">
        <v>306</v>
      </c>
      <c r="J2178" s="23" t="s">
        <v>2667</v>
      </c>
      <c r="K2178" s="23"/>
      <c r="L2178" s="23" t="s">
        <v>2667</v>
      </c>
      <c r="M2178" s="23" t="s">
        <v>2667</v>
      </c>
    </row>
    <row r="2179" spans="1:13" hidden="1" x14ac:dyDescent="0.35">
      <c r="A2179" s="22">
        <v>45940</v>
      </c>
      <c r="B2179" s="23" t="s">
        <v>2857</v>
      </c>
      <c r="C2179" s="23" t="s">
        <v>2167</v>
      </c>
      <c r="D2179" s="24" t="s">
        <v>130</v>
      </c>
      <c r="E2179" s="23">
        <f>62/3</f>
        <v>20.666666666666668</v>
      </c>
      <c r="F2179" s="23">
        <f>4/3</f>
        <v>1.3333333333333333</v>
      </c>
      <c r="G2179" s="23" t="s">
        <v>2667</v>
      </c>
      <c r="H2179" s="23" t="s">
        <v>2667</v>
      </c>
      <c r="I2179" s="26" t="s">
        <v>306</v>
      </c>
      <c r="J2179" s="23" t="s">
        <v>2667</v>
      </c>
      <c r="K2179" s="23"/>
      <c r="L2179" s="23" t="s">
        <v>2667</v>
      </c>
      <c r="M2179" s="23" t="s">
        <v>2667</v>
      </c>
    </row>
    <row r="2180" spans="1:13" hidden="1" x14ac:dyDescent="0.35">
      <c r="A2180" s="22">
        <v>45940</v>
      </c>
      <c r="B2180" s="23" t="s">
        <v>2857</v>
      </c>
      <c r="C2180" s="23" t="s">
        <v>2167</v>
      </c>
      <c r="D2180" s="24" t="s">
        <v>130</v>
      </c>
      <c r="E2180" s="23">
        <f>62/3</f>
        <v>20.666666666666668</v>
      </c>
      <c r="F2180" s="23">
        <f>4/3</f>
        <v>1.3333333333333333</v>
      </c>
      <c r="G2180" s="23" t="s">
        <v>2667</v>
      </c>
      <c r="H2180" s="23" t="s">
        <v>2667</v>
      </c>
      <c r="I2180" s="26" t="s">
        <v>306</v>
      </c>
      <c r="J2180" s="23" t="s">
        <v>2667</v>
      </c>
      <c r="K2180" s="23"/>
      <c r="L2180" s="23" t="s">
        <v>2667</v>
      </c>
      <c r="M2180" s="23" t="s">
        <v>2667</v>
      </c>
    </row>
    <row r="2181" spans="1:13" hidden="1" x14ac:dyDescent="0.35">
      <c r="A2181" s="22">
        <v>45940</v>
      </c>
      <c r="B2181" s="23" t="s">
        <v>2689</v>
      </c>
      <c r="C2181" s="23" t="s">
        <v>2670</v>
      </c>
      <c r="D2181" s="24">
        <v>10</v>
      </c>
      <c r="E2181" s="23">
        <f>59/3</f>
        <v>19.666666666666668</v>
      </c>
      <c r="F2181" s="23">
        <f>4/3</f>
        <v>1.3333333333333333</v>
      </c>
      <c r="G2181" s="23" t="s">
        <v>2667</v>
      </c>
      <c r="H2181" s="23" t="s">
        <v>2667</v>
      </c>
      <c r="I2181" s="26" t="s">
        <v>306</v>
      </c>
      <c r="J2181" s="23" t="s">
        <v>2667</v>
      </c>
      <c r="K2181" s="23"/>
      <c r="L2181" s="23" t="s">
        <v>2667</v>
      </c>
      <c r="M2181" s="23" t="s">
        <v>2667</v>
      </c>
    </row>
    <row r="2182" spans="1:13" hidden="1" x14ac:dyDescent="0.35">
      <c r="A2182" s="22">
        <v>45940</v>
      </c>
      <c r="B2182" s="23" t="s">
        <v>2689</v>
      </c>
      <c r="C2182" s="23" t="s">
        <v>2670</v>
      </c>
      <c r="D2182" s="24">
        <v>10</v>
      </c>
      <c r="E2182" s="23">
        <f>59/3</f>
        <v>19.666666666666668</v>
      </c>
      <c r="F2182" s="23">
        <f>4/3</f>
        <v>1.3333333333333333</v>
      </c>
      <c r="G2182" s="23" t="s">
        <v>2667</v>
      </c>
      <c r="H2182" s="23" t="s">
        <v>2667</v>
      </c>
      <c r="I2182" s="26" t="s">
        <v>306</v>
      </c>
      <c r="J2182" s="23" t="s">
        <v>2667</v>
      </c>
      <c r="K2182" s="23"/>
      <c r="L2182" s="23" t="s">
        <v>2667</v>
      </c>
      <c r="M2182" s="23" t="s">
        <v>2667</v>
      </c>
    </row>
    <row r="2183" spans="1:13" hidden="1" x14ac:dyDescent="0.35">
      <c r="A2183" s="22">
        <v>45940</v>
      </c>
      <c r="B2183" s="23" t="s">
        <v>2689</v>
      </c>
      <c r="C2183" s="23" t="s">
        <v>2670</v>
      </c>
      <c r="D2183" s="24">
        <v>10</v>
      </c>
      <c r="E2183" s="23">
        <f>59/3</f>
        <v>19.666666666666668</v>
      </c>
      <c r="F2183" s="23">
        <f>4/3</f>
        <v>1.3333333333333333</v>
      </c>
      <c r="G2183" s="23" t="s">
        <v>2667</v>
      </c>
      <c r="H2183" s="23" t="s">
        <v>2667</v>
      </c>
      <c r="I2183" s="26" t="s">
        <v>306</v>
      </c>
      <c r="J2183" s="23" t="s">
        <v>2667</v>
      </c>
      <c r="K2183" s="23"/>
      <c r="L2183" s="23" t="s">
        <v>2667</v>
      </c>
      <c r="M2183" s="23" t="s">
        <v>2667</v>
      </c>
    </row>
    <row r="2184" spans="1:13" hidden="1" x14ac:dyDescent="0.35">
      <c r="A2184" s="22">
        <v>45940</v>
      </c>
      <c r="B2184" s="23" t="s">
        <v>259</v>
      </c>
      <c r="C2184" s="23" t="s">
        <v>2670</v>
      </c>
      <c r="D2184" s="24">
        <v>8</v>
      </c>
      <c r="E2184" s="23">
        <v>18</v>
      </c>
      <c r="F2184" s="23">
        <v>2</v>
      </c>
      <c r="G2184" s="23" t="s">
        <v>2667</v>
      </c>
      <c r="H2184" s="23" t="s">
        <v>2667</v>
      </c>
      <c r="I2184" s="26" t="s">
        <v>306</v>
      </c>
      <c r="J2184" s="23" t="s">
        <v>2667</v>
      </c>
      <c r="K2184" s="23"/>
      <c r="L2184" s="23" t="s">
        <v>2667</v>
      </c>
      <c r="M2184" s="23" t="s">
        <v>306</v>
      </c>
    </row>
    <row r="2185" spans="1:13" hidden="1" x14ac:dyDescent="0.35">
      <c r="A2185" s="27">
        <v>45940</v>
      </c>
      <c r="B2185" s="26" t="s">
        <v>1913</v>
      </c>
      <c r="C2185" s="26" t="s">
        <v>2670</v>
      </c>
      <c r="D2185" s="28">
        <v>10</v>
      </c>
      <c r="E2185" s="26">
        <v>15</v>
      </c>
      <c r="F2185" s="26">
        <v>1</v>
      </c>
      <c r="G2185" s="26" t="s">
        <v>2667</v>
      </c>
      <c r="H2185" s="26" t="s">
        <v>2667</v>
      </c>
      <c r="I2185" s="26" t="s">
        <v>306</v>
      </c>
      <c r="J2185" s="26" t="s">
        <v>2667</v>
      </c>
      <c r="K2185" s="26"/>
      <c r="L2185" s="26" t="s">
        <v>2667</v>
      </c>
      <c r="M2185" s="26" t="s">
        <v>2667</v>
      </c>
    </row>
    <row r="2186" spans="1:13" hidden="1" x14ac:dyDescent="0.35">
      <c r="A2186" s="27">
        <v>45940</v>
      </c>
      <c r="B2186" s="26" t="s">
        <v>1913</v>
      </c>
      <c r="C2186" s="26" t="s">
        <v>2670</v>
      </c>
      <c r="D2186" s="28">
        <v>10</v>
      </c>
      <c r="E2186" s="26">
        <v>15</v>
      </c>
      <c r="F2186" s="26">
        <v>1</v>
      </c>
      <c r="G2186" s="26" t="s">
        <v>2667</v>
      </c>
      <c r="H2186" s="26" t="s">
        <v>2667</v>
      </c>
      <c r="I2186" s="26" t="s">
        <v>306</v>
      </c>
      <c r="J2186" s="26" t="s">
        <v>2667</v>
      </c>
      <c r="K2186" s="26"/>
      <c r="L2186" s="26" t="s">
        <v>2667</v>
      </c>
      <c r="M2186" s="26" t="s">
        <v>2667</v>
      </c>
    </row>
    <row r="2187" spans="1:13" hidden="1" x14ac:dyDescent="0.35">
      <c r="A2187" s="22">
        <v>45940</v>
      </c>
      <c r="B2187" s="23" t="s">
        <v>347</v>
      </c>
      <c r="C2187" s="23" t="s">
        <v>2670</v>
      </c>
      <c r="D2187" s="24">
        <v>8</v>
      </c>
      <c r="E2187" s="23">
        <v>15</v>
      </c>
      <c r="F2187" s="23">
        <v>2</v>
      </c>
      <c r="G2187" s="23" t="s">
        <v>2667</v>
      </c>
      <c r="H2187" s="23" t="s">
        <v>2667</v>
      </c>
      <c r="I2187" s="26" t="s">
        <v>306</v>
      </c>
      <c r="J2187" s="23" t="s">
        <v>2667</v>
      </c>
      <c r="K2187" s="23"/>
      <c r="L2187" s="23" t="s">
        <v>2667</v>
      </c>
      <c r="M2187" s="23" t="s">
        <v>306</v>
      </c>
    </row>
    <row r="2188" spans="1:13" hidden="1" x14ac:dyDescent="0.35">
      <c r="A2188" s="6">
        <v>45940</v>
      </c>
      <c r="B2188" t="s">
        <v>1856</v>
      </c>
      <c r="C2188" t="s">
        <v>2670</v>
      </c>
      <c r="D2188" s="20" t="s">
        <v>2685</v>
      </c>
      <c r="E2188">
        <v>12</v>
      </c>
      <c r="F2188">
        <v>4</v>
      </c>
      <c r="G2188" t="s">
        <v>2667</v>
      </c>
      <c r="H2188" t="s">
        <v>2667</v>
      </c>
      <c r="I2188" s="26" t="s">
        <v>306</v>
      </c>
      <c r="L2188" t="s">
        <v>2667</v>
      </c>
      <c r="M2188" t="s">
        <v>2667</v>
      </c>
    </row>
    <row r="2189" spans="1:13" hidden="1" x14ac:dyDescent="0.35">
      <c r="A2189" s="6">
        <v>45940</v>
      </c>
      <c r="B2189" t="s">
        <v>2097</v>
      </c>
      <c r="C2189" t="s">
        <v>392</v>
      </c>
      <c r="D2189" t="s">
        <v>392</v>
      </c>
      <c r="E2189">
        <v>7</v>
      </c>
      <c r="F2189">
        <v>3</v>
      </c>
      <c r="G2189" t="s">
        <v>2667</v>
      </c>
      <c r="H2189" t="s">
        <v>2667</v>
      </c>
      <c r="I2189" s="26" t="s">
        <v>306</v>
      </c>
      <c r="J2189" t="s">
        <v>2667</v>
      </c>
      <c r="L2189" t="s">
        <v>2667</v>
      </c>
      <c r="M2189" t="s">
        <v>2667</v>
      </c>
    </row>
    <row r="2190" spans="1:13" hidden="1" x14ac:dyDescent="0.35">
      <c r="A2190" s="6">
        <v>45940</v>
      </c>
      <c r="B2190" t="s">
        <v>3312</v>
      </c>
      <c r="C2190" t="s">
        <v>64</v>
      </c>
      <c r="D2190" t="s">
        <v>585</v>
      </c>
      <c r="E2190">
        <v>7</v>
      </c>
      <c r="F2190">
        <v>2</v>
      </c>
      <c r="G2190" t="s">
        <v>2667</v>
      </c>
      <c r="H2190" t="s">
        <v>2667</v>
      </c>
      <c r="I2190" s="26" t="s">
        <v>306</v>
      </c>
      <c r="J2190" t="s">
        <v>2667</v>
      </c>
      <c r="L2190" t="s">
        <v>2667</v>
      </c>
      <c r="M2190" t="s">
        <v>306</v>
      </c>
    </row>
    <row r="2191" spans="1:13" hidden="1" x14ac:dyDescent="0.35">
      <c r="A2191" s="22">
        <v>45940</v>
      </c>
      <c r="B2191" s="23" t="s">
        <v>3415</v>
      </c>
      <c r="C2191" s="23" t="s">
        <v>2137</v>
      </c>
      <c r="D2191" s="24" t="s">
        <v>2683</v>
      </c>
      <c r="E2191" s="23">
        <v>7</v>
      </c>
      <c r="F2191" s="23">
        <v>2</v>
      </c>
      <c r="G2191" s="23" t="s">
        <v>2667</v>
      </c>
      <c r="H2191" s="23" t="s">
        <v>2667</v>
      </c>
      <c r="I2191" s="26" t="s">
        <v>306</v>
      </c>
      <c r="J2191" s="23"/>
      <c r="K2191" s="23"/>
      <c r="L2191" s="23" t="s">
        <v>2667</v>
      </c>
      <c r="M2191" s="23" t="s">
        <v>306</v>
      </c>
    </row>
    <row r="2192" spans="1:13" hidden="1" x14ac:dyDescent="0.35">
      <c r="A2192" s="6">
        <v>45940</v>
      </c>
      <c r="B2192" t="s">
        <v>2983</v>
      </c>
      <c r="C2192" t="s">
        <v>2670</v>
      </c>
      <c r="D2192" s="20" t="s">
        <v>2824</v>
      </c>
      <c r="E2192">
        <v>6</v>
      </c>
      <c r="F2192">
        <v>2</v>
      </c>
      <c r="G2192" t="s">
        <v>2667</v>
      </c>
      <c r="H2192" t="s">
        <v>2667</v>
      </c>
      <c r="I2192" s="26" t="s">
        <v>306</v>
      </c>
      <c r="J2192" t="s">
        <v>2667</v>
      </c>
      <c r="L2192" t="s">
        <v>2667</v>
      </c>
      <c r="M2192" t="s">
        <v>2667</v>
      </c>
    </row>
    <row r="2193" spans="1:13" hidden="1" x14ac:dyDescent="0.35">
      <c r="A2193" s="27">
        <v>45941</v>
      </c>
      <c r="B2193" s="26" t="s">
        <v>1241</v>
      </c>
      <c r="C2193" s="26" t="s">
        <v>978</v>
      </c>
      <c r="D2193" s="28" t="s">
        <v>978</v>
      </c>
      <c r="E2193" s="26" t="s">
        <v>47</v>
      </c>
      <c r="F2193" s="26">
        <v>1</v>
      </c>
      <c r="G2193" s="26" t="s">
        <v>2667</v>
      </c>
      <c r="H2193" s="26" t="s">
        <v>2667</v>
      </c>
      <c r="I2193" s="26" t="s">
        <v>306</v>
      </c>
      <c r="J2193" s="26" t="s">
        <v>2667</v>
      </c>
      <c r="K2193" s="26"/>
      <c r="L2193" s="26" t="s">
        <v>2667</v>
      </c>
      <c r="M2193" s="26" t="s">
        <v>306</v>
      </c>
    </row>
    <row r="2194" spans="1:13" hidden="1" x14ac:dyDescent="0.35">
      <c r="A2194" s="22">
        <v>45941</v>
      </c>
      <c r="B2194" s="23" t="s">
        <v>1461</v>
      </c>
      <c r="C2194" s="23" t="s">
        <v>2670</v>
      </c>
      <c r="D2194" s="24">
        <v>10</v>
      </c>
      <c r="E2194" s="23">
        <f>52/2</f>
        <v>26</v>
      </c>
      <c r="F2194" s="23">
        <v>2</v>
      </c>
      <c r="G2194" s="23" t="s">
        <v>2667</v>
      </c>
      <c r="H2194" s="23" t="s">
        <v>2667</v>
      </c>
      <c r="I2194" s="26" t="s">
        <v>306</v>
      </c>
      <c r="J2194" s="23" t="s">
        <v>2667</v>
      </c>
      <c r="K2194" s="23"/>
      <c r="L2194" s="23" t="s">
        <v>2667</v>
      </c>
      <c r="M2194" s="23" t="s">
        <v>306</v>
      </c>
    </row>
    <row r="2195" spans="1:13" hidden="1" x14ac:dyDescent="0.35">
      <c r="A2195" s="22">
        <v>45941</v>
      </c>
      <c r="B2195" s="23" t="s">
        <v>1461</v>
      </c>
      <c r="C2195" s="23" t="s">
        <v>2670</v>
      </c>
      <c r="D2195" s="24">
        <v>10</v>
      </c>
      <c r="E2195" s="23">
        <f>52/2</f>
        <v>26</v>
      </c>
      <c r="F2195" s="23">
        <v>2</v>
      </c>
      <c r="G2195" s="23" t="s">
        <v>2667</v>
      </c>
      <c r="H2195" s="23" t="s">
        <v>2667</v>
      </c>
      <c r="I2195" s="26" t="s">
        <v>306</v>
      </c>
      <c r="J2195" s="23" t="s">
        <v>2667</v>
      </c>
      <c r="K2195" s="23"/>
      <c r="L2195" s="23" t="s">
        <v>2667</v>
      </c>
      <c r="M2195" s="23" t="s">
        <v>306</v>
      </c>
    </row>
    <row r="2196" spans="1:13" hidden="1" x14ac:dyDescent="0.35">
      <c r="A2196" s="22">
        <v>45941</v>
      </c>
      <c r="B2196" s="23" t="s">
        <v>2716</v>
      </c>
      <c r="C2196" s="23" t="s">
        <v>2670</v>
      </c>
      <c r="D2196" s="24">
        <v>9</v>
      </c>
      <c r="E2196" s="23">
        <v>26</v>
      </c>
      <c r="F2196" s="23">
        <v>2</v>
      </c>
      <c r="G2196" s="23" t="s">
        <v>2667</v>
      </c>
      <c r="H2196" s="23" t="s">
        <v>2667</v>
      </c>
      <c r="I2196" s="26" t="s">
        <v>306</v>
      </c>
      <c r="J2196" s="23"/>
      <c r="K2196" s="23"/>
      <c r="L2196" s="23" t="s">
        <v>2667</v>
      </c>
      <c r="M2196" s="23" t="s">
        <v>306</v>
      </c>
    </row>
    <row r="2197" spans="1:13" hidden="1" x14ac:dyDescent="0.35">
      <c r="A2197" s="22">
        <v>45941</v>
      </c>
      <c r="B2197" s="23" t="s">
        <v>1667</v>
      </c>
      <c r="C2197" s="23" t="s">
        <v>2668</v>
      </c>
      <c r="D2197" s="24">
        <v>5</v>
      </c>
      <c r="E2197" s="23">
        <v>23.5</v>
      </c>
      <c r="F2197" s="23">
        <f>3/2</f>
        <v>1.5</v>
      </c>
      <c r="G2197" s="23" t="s">
        <v>2667</v>
      </c>
      <c r="H2197" s="23" t="s">
        <v>2667</v>
      </c>
      <c r="I2197" s="26" t="s">
        <v>306</v>
      </c>
      <c r="J2197" s="23"/>
      <c r="K2197" s="23"/>
      <c r="L2197" s="23" t="s">
        <v>2667</v>
      </c>
      <c r="M2197" s="23" t="s">
        <v>2667</v>
      </c>
    </row>
    <row r="2198" spans="1:13" hidden="1" x14ac:dyDescent="0.35">
      <c r="A2198" s="22">
        <v>45941</v>
      </c>
      <c r="B2198" s="23" t="s">
        <v>1667</v>
      </c>
      <c r="C2198" s="23" t="s">
        <v>2668</v>
      </c>
      <c r="D2198" s="24">
        <v>5</v>
      </c>
      <c r="E2198" s="23">
        <v>23.5</v>
      </c>
      <c r="F2198" s="23">
        <f>3/2</f>
        <v>1.5</v>
      </c>
      <c r="G2198" s="23" t="s">
        <v>2667</v>
      </c>
      <c r="H2198" s="23" t="s">
        <v>2667</v>
      </c>
      <c r="I2198" s="26" t="s">
        <v>306</v>
      </c>
      <c r="J2198" s="23"/>
      <c r="K2198" s="23"/>
      <c r="L2198" s="23" t="s">
        <v>2667</v>
      </c>
      <c r="M2198" s="23" t="s">
        <v>2667</v>
      </c>
    </row>
    <row r="2199" spans="1:13" hidden="1" x14ac:dyDescent="0.35">
      <c r="A2199" s="22">
        <v>45941</v>
      </c>
      <c r="B2199" s="23" t="s">
        <v>3082</v>
      </c>
      <c r="C2199" s="23" t="s">
        <v>2670</v>
      </c>
      <c r="D2199" s="24">
        <v>7</v>
      </c>
      <c r="E2199" s="23">
        <v>23</v>
      </c>
      <c r="F2199" s="23">
        <v>2</v>
      </c>
      <c r="G2199" s="23" t="s">
        <v>2667</v>
      </c>
      <c r="H2199" s="23" t="s">
        <v>2667</v>
      </c>
      <c r="I2199" s="26" t="s">
        <v>306</v>
      </c>
      <c r="J2199" s="23" t="s">
        <v>2667</v>
      </c>
      <c r="K2199" s="23"/>
      <c r="L2199" s="23" t="s">
        <v>2667</v>
      </c>
      <c r="M2199" s="23" t="s">
        <v>2667</v>
      </c>
    </row>
    <row r="2200" spans="1:13" hidden="1" x14ac:dyDescent="0.35">
      <c r="A2200" s="22">
        <v>45941</v>
      </c>
      <c r="B2200" s="23" t="s">
        <v>3044</v>
      </c>
      <c r="C2200" s="23" t="s">
        <v>1261</v>
      </c>
      <c r="D2200" s="24" t="s">
        <v>1261</v>
      </c>
      <c r="E2200" s="23">
        <v>22</v>
      </c>
      <c r="F2200" s="23">
        <v>2</v>
      </c>
      <c r="G2200" s="23" t="s">
        <v>2667</v>
      </c>
      <c r="H2200" s="23" t="s">
        <v>2667</v>
      </c>
      <c r="I2200" s="26" t="s">
        <v>306</v>
      </c>
      <c r="J2200" s="23"/>
      <c r="K2200" s="23"/>
      <c r="L2200" s="23" t="s">
        <v>2667</v>
      </c>
      <c r="M2200" s="23" t="s">
        <v>2667</v>
      </c>
    </row>
    <row r="2201" spans="1:13" hidden="1" x14ac:dyDescent="0.35">
      <c r="A2201" s="22">
        <v>45941</v>
      </c>
      <c r="B2201" s="23" t="s">
        <v>3030</v>
      </c>
      <c r="C2201" s="23" t="s">
        <v>2670</v>
      </c>
      <c r="D2201" s="24">
        <v>10</v>
      </c>
      <c r="E2201" s="23">
        <v>20</v>
      </c>
      <c r="F2201" s="23">
        <v>5</v>
      </c>
      <c r="G2201" s="23"/>
      <c r="H2201" s="23" t="s">
        <v>2667</v>
      </c>
      <c r="I2201" s="26" t="s">
        <v>306</v>
      </c>
      <c r="J2201" s="23" t="s">
        <v>624</v>
      </c>
      <c r="K2201" s="23"/>
      <c r="L2201" s="23" t="s">
        <v>2667</v>
      </c>
      <c r="M2201" s="23" t="s">
        <v>306</v>
      </c>
    </row>
    <row r="2202" spans="1:13" hidden="1" x14ac:dyDescent="0.35">
      <c r="A2202" s="22">
        <v>45941</v>
      </c>
      <c r="B2202" s="23" t="s">
        <v>1241</v>
      </c>
      <c r="C2202" s="23" t="s">
        <v>978</v>
      </c>
      <c r="D2202" s="24" t="s">
        <v>978</v>
      </c>
      <c r="E2202" s="23">
        <v>16</v>
      </c>
      <c r="F2202" s="23">
        <v>2</v>
      </c>
      <c r="G2202" s="23" t="s">
        <v>2667</v>
      </c>
      <c r="H2202" s="23" t="s">
        <v>2667</v>
      </c>
      <c r="I2202" s="26" t="s">
        <v>306</v>
      </c>
      <c r="J2202" s="23" t="s">
        <v>2667</v>
      </c>
      <c r="K2202" s="23"/>
      <c r="L2202" s="23" t="s">
        <v>2667</v>
      </c>
      <c r="M2202" s="23" t="s">
        <v>306</v>
      </c>
    </row>
    <row r="2203" spans="1:13" hidden="1" x14ac:dyDescent="0.35">
      <c r="A2203" s="6">
        <v>45941</v>
      </c>
      <c r="B2203" t="s">
        <v>3038</v>
      </c>
      <c r="C2203" t="s">
        <v>2670</v>
      </c>
      <c r="D2203" s="20" t="s">
        <v>2685</v>
      </c>
      <c r="E2203">
        <v>11</v>
      </c>
      <c r="F2203">
        <v>3</v>
      </c>
      <c r="G2203" t="s">
        <v>2667</v>
      </c>
      <c r="H2203" t="s">
        <v>2667</v>
      </c>
      <c r="I2203" s="26" t="s">
        <v>306</v>
      </c>
      <c r="J2203" t="s">
        <v>2667</v>
      </c>
      <c r="L2203" t="s">
        <v>2667</v>
      </c>
      <c r="M2203" t="s">
        <v>2667</v>
      </c>
    </row>
    <row r="2204" spans="1:13" hidden="1" x14ac:dyDescent="0.35">
      <c r="A2204" s="6">
        <v>45941</v>
      </c>
      <c r="B2204" t="s">
        <v>669</v>
      </c>
      <c r="C2204" t="s">
        <v>2670</v>
      </c>
      <c r="D2204" s="20">
        <v>10</v>
      </c>
      <c r="E2204">
        <v>11</v>
      </c>
      <c r="F2204">
        <v>1</v>
      </c>
      <c r="G2204" t="s">
        <v>2667</v>
      </c>
      <c r="H2204" t="s">
        <v>2667</v>
      </c>
      <c r="I2204" s="26" t="s">
        <v>306</v>
      </c>
      <c r="L2204" t="s">
        <v>2667</v>
      </c>
      <c r="M2204" t="s">
        <v>306</v>
      </c>
    </row>
    <row r="2205" spans="1:13" hidden="1" x14ac:dyDescent="0.35">
      <c r="A2205" s="6">
        <v>45941</v>
      </c>
      <c r="B2205" t="s">
        <v>351</v>
      </c>
      <c r="C2205" t="s">
        <v>392</v>
      </c>
      <c r="D2205" t="s">
        <v>392</v>
      </c>
      <c r="E2205">
        <v>9</v>
      </c>
      <c r="F2205">
        <v>2</v>
      </c>
      <c r="G2205" t="s">
        <v>2667</v>
      </c>
      <c r="H2205" t="s">
        <v>2667</v>
      </c>
      <c r="I2205" s="26" t="s">
        <v>306</v>
      </c>
      <c r="L2205" t="s">
        <v>2667</v>
      </c>
      <c r="M2205" t="s">
        <v>2667</v>
      </c>
    </row>
    <row r="2206" spans="1:13" hidden="1" x14ac:dyDescent="0.35">
      <c r="A2206" s="6">
        <v>45941</v>
      </c>
      <c r="B2206" t="s">
        <v>3025</v>
      </c>
      <c r="C2206" t="s">
        <v>64</v>
      </c>
      <c r="D2206" t="s">
        <v>585</v>
      </c>
      <c r="E2206">
        <v>8</v>
      </c>
      <c r="F2206">
        <v>8</v>
      </c>
      <c r="G2206" t="s">
        <v>2667</v>
      </c>
      <c r="H2206" t="s">
        <v>2667</v>
      </c>
      <c r="I2206" s="26" t="s">
        <v>306</v>
      </c>
      <c r="J2206" t="s">
        <v>2667</v>
      </c>
      <c r="L2206" t="s">
        <v>2667</v>
      </c>
      <c r="M2206" t="s">
        <v>2667</v>
      </c>
    </row>
    <row r="2207" spans="1:13" hidden="1" x14ac:dyDescent="0.35">
      <c r="A2207" s="6">
        <v>45941</v>
      </c>
      <c r="B2207" t="s">
        <v>3029</v>
      </c>
      <c r="C2207" t="s">
        <v>2668</v>
      </c>
      <c r="D2207" s="20" t="s">
        <v>2698</v>
      </c>
      <c r="E2207">
        <v>7</v>
      </c>
      <c r="F2207">
        <v>3</v>
      </c>
      <c r="G2207" t="s">
        <v>2667</v>
      </c>
      <c r="H2207" t="s">
        <v>2667</v>
      </c>
      <c r="I2207" s="26" t="s">
        <v>306</v>
      </c>
      <c r="L2207" t="s">
        <v>2667</v>
      </c>
      <c r="M2207" t="s">
        <v>2667</v>
      </c>
    </row>
    <row r="2208" spans="1:13" hidden="1" x14ac:dyDescent="0.35">
      <c r="A2208" s="6">
        <v>45941</v>
      </c>
      <c r="B2208" t="s">
        <v>2779</v>
      </c>
      <c r="C2208" s="23" t="s">
        <v>64</v>
      </c>
      <c r="D2208" s="20" t="s">
        <v>596</v>
      </c>
      <c r="E2208">
        <v>5</v>
      </c>
      <c r="F2208">
        <v>2</v>
      </c>
      <c r="G2208" t="s">
        <v>2667</v>
      </c>
      <c r="H2208" t="s">
        <v>2667</v>
      </c>
      <c r="I2208" s="26" t="s">
        <v>306</v>
      </c>
      <c r="J2208" t="s">
        <v>2667</v>
      </c>
      <c r="L2208" t="s">
        <v>2667</v>
      </c>
      <c r="M2208" t="s">
        <v>2667</v>
      </c>
    </row>
    <row r="2209" spans="1:13" hidden="1" x14ac:dyDescent="0.35">
      <c r="A2209" s="6">
        <v>45941</v>
      </c>
      <c r="B2209" t="s">
        <v>3258</v>
      </c>
      <c r="C2209" t="s">
        <v>2668</v>
      </c>
      <c r="D2209" s="20" t="s">
        <v>2835</v>
      </c>
      <c r="E2209">
        <v>11</v>
      </c>
      <c r="F2209">
        <v>4</v>
      </c>
      <c r="G2209" t="s">
        <v>2667</v>
      </c>
      <c r="H2209" t="s">
        <v>2667</v>
      </c>
      <c r="I2209" s="26" t="s">
        <v>306</v>
      </c>
      <c r="L2209" t="s">
        <v>2667</v>
      </c>
      <c r="M2209" t="s">
        <v>2667</v>
      </c>
    </row>
    <row r="2210" spans="1:13" hidden="1" x14ac:dyDescent="0.35">
      <c r="A2210" s="22">
        <v>45942</v>
      </c>
      <c r="B2210" s="23" t="s">
        <v>388</v>
      </c>
      <c r="C2210" s="23" t="s">
        <v>2670</v>
      </c>
      <c r="D2210" s="24">
        <v>9</v>
      </c>
      <c r="E2210" s="23">
        <v>27</v>
      </c>
      <c r="F2210" s="23">
        <v>2</v>
      </c>
      <c r="G2210" s="23" t="s">
        <v>2667</v>
      </c>
      <c r="H2210" s="23" t="s">
        <v>2667</v>
      </c>
      <c r="I2210" s="26" t="s">
        <v>306</v>
      </c>
      <c r="J2210" s="23" t="s">
        <v>2667</v>
      </c>
      <c r="K2210" s="23"/>
      <c r="L2210" s="23" t="s">
        <v>2667</v>
      </c>
      <c r="M2210" s="23" t="s">
        <v>306</v>
      </c>
    </row>
    <row r="2211" spans="1:13" hidden="1" x14ac:dyDescent="0.35">
      <c r="A2211" s="22">
        <v>45942</v>
      </c>
      <c r="B2211" s="23" t="s">
        <v>58</v>
      </c>
      <c r="C2211" s="23" t="s">
        <v>2670</v>
      </c>
      <c r="D2211" s="24">
        <v>8</v>
      </c>
      <c r="E2211" s="23">
        <v>25</v>
      </c>
      <c r="F2211" s="23">
        <v>2</v>
      </c>
      <c r="G2211" s="23" t="s">
        <v>2667</v>
      </c>
      <c r="H2211" s="23" t="s">
        <v>2667</v>
      </c>
      <c r="I2211" s="26" t="s">
        <v>306</v>
      </c>
      <c r="J2211" s="23" t="s">
        <v>2359</v>
      </c>
      <c r="K2211" s="23"/>
      <c r="L2211" s="23" t="s">
        <v>2667</v>
      </c>
      <c r="M2211" s="23" t="s">
        <v>306</v>
      </c>
    </row>
    <row r="2212" spans="1:13" hidden="1" x14ac:dyDescent="0.35">
      <c r="A2212" s="22">
        <v>45942</v>
      </c>
      <c r="B2212" s="23" t="s">
        <v>3043</v>
      </c>
      <c r="C2212" s="23" t="s">
        <v>2670</v>
      </c>
      <c r="D2212" s="24">
        <v>10</v>
      </c>
      <c r="E2212" s="23">
        <f>71/3</f>
        <v>23.666666666666668</v>
      </c>
      <c r="F2212" s="23">
        <f>15/3</f>
        <v>5</v>
      </c>
      <c r="G2212" s="23" t="s">
        <v>2667</v>
      </c>
      <c r="H2212" s="23" t="s">
        <v>2667</v>
      </c>
      <c r="I2212" s="26" t="s">
        <v>306</v>
      </c>
      <c r="J2212" s="23" t="s">
        <v>2667</v>
      </c>
      <c r="K2212" s="23"/>
      <c r="L2212" s="23" t="s">
        <v>2667</v>
      </c>
      <c r="M2212" s="23" t="s">
        <v>2667</v>
      </c>
    </row>
    <row r="2213" spans="1:13" hidden="1" x14ac:dyDescent="0.35">
      <c r="A2213" s="22">
        <v>45942</v>
      </c>
      <c r="B2213" s="23" t="s">
        <v>3043</v>
      </c>
      <c r="C2213" s="23" t="s">
        <v>2670</v>
      </c>
      <c r="D2213" s="24">
        <v>10</v>
      </c>
      <c r="E2213" s="23">
        <f>71/3</f>
        <v>23.666666666666668</v>
      </c>
      <c r="F2213" s="23">
        <f>15/3</f>
        <v>5</v>
      </c>
      <c r="G2213" s="23" t="s">
        <v>2667</v>
      </c>
      <c r="H2213" s="23"/>
      <c r="I2213" s="26" t="s">
        <v>306</v>
      </c>
      <c r="J2213" s="23"/>
      <c r="K2213" s="23"/>
      <c r="L2213" s="23"/>
      <c r="M2213" s="23"/>
    </row>
    <row r="2214" spans="1:13" hidden="1" x14ac:dyDescent="0.35">
      <c r="A2214" s="22">
        <v>45942</v>
      </c>
      <c r="B2214" s="23" t="s">
        <v>3043</v>
      </c>
      <c r="C2214" s="23" t="s">
        <v>2670</v>
      </c>
      <c r="D2214" s="24">
        <v>10</v>
      </c>
      <c r="E2214" s="23">
        <f>71/3</f>
        <v>23.666666666666668</v>
      </c>
      <c r="F2214" s="23">
        <f>15/3</f>
        <v>5</v>
      </c>
      <c r="G2214" s="23" t="s">
        <v>2667</v>
      </c>
      <c r="H2214" s="23"/>
      <c r="I2214" s="26" t="s">
        <v>306</v>
      </c>
      <c r="J2214" s="23"/>
      <c r="K2214" s="23"/>
      <c r="L2214" s="23"/>
      <c r="M2214" s="23"/>
    </row>
    <row r="2215" spans="1:13" hidden="1" x14ac:dyDescent="0.35">
      <c r="A2215" s="6">
        <v>45942</v>
      </c>
      <c r="B2215" t="s">
        <v>2896</v>
      </c>
      <c r="C2215" t="s">
        <v>2670</v>
      </c>
      <c r="D2215" s="20" t="s">
        <v>2790</v>
      </c>
      <c r="E2215">
        <v>10</v>
      </c>
      <c r="F2215">
        <v>3</v>
      </c>
      <c r="G2215" t="s">
        <v>2667</v>
      </c>
      <c r="H2215" t="s">
        <v>2667</v>
      </c>
      <c r="I2215" s="26" t="s">
        <v>306</v>
      </c>
      <c r="J2215" t="s">
        <v>2667</v>
      </c>
      <c r="L2215" t="s">
        <v>2667</v>
      </c>
      <c r="M2215" t="s">
        <v>306</v>
      </c>
    </row>
    <row r="2216" spans="1:13" hidden="1" x14ac:dyDescent="0.35">
      <c r="A2216" s="6">
        <v>45942</v>
      </c>
      <c r="B2216" t="s">
        <v>2667</v>
      </c>
      <c r="C2216" t="s">
        <v>2673</v>
      </c>
      <c r="D2216" s="20" t="s">
        <v>2986</v>
      </c>
      <c r="E2216">
        <v>7</v>
      </c>
      <c r="F2216">
        <v>5</v>
      </c>
      <c r="G2216" t="s">
        <v>2667</v>
      </c>
      <c r="H2216" t="s">
        <v>2667</v>
      </c>
      <c r="I2216" s="26" t="s">
        <v>306</v>
      </c>
      <c r="J2216" t="s">
        <v>2667</v>
      </c>
      <c r="L2216" t="s">
        <v>2667</v>
      </c>
      <c r="M2216" t="s">
        <v>2667</v>
      </c>
    </row>
    <row r="2217" spans="1:13" hidden="1" x14ac:dyDescent="0.35">
      <c r="A2217" s="6">
        <v>45942</v>
      </c>
      <c r="B2217" t="s">
        <v>2872</v>
      </c>
      <c r="C2217" t="s">
        <v>2668</v>
      </c>
      <c r="D2217" s="20">
        <v>5</v>
      </c>
      <c r="E2217">
        <v>7</v>
      </c>
      <c r="F2217">
        <v>2</v>
      </c>
      <c r="G2217" t="s">
        <v>2667</v>
      </c>
      <c r="H2217" t="s">
        <v>2667</v>
      </c>
      <c r="I2217" s="26" t="s">
        <v>306</v>
      </c>
      <c r="J2217" t="s">
        <v>2667</v>
      </c>
      <c r="L2217" t="s">
        <v>2667</v>
      </c>
      <c r="M2217" t="s">
        <v>306</v>
      </c>
    </row>
    <row r="2218" spans="1:13" hidden="1" x14ac:dyDescent="0.35">
      <c r="A2218" s="6">
        <v>45942</v>
      </c>
      <c r="B2218" t="s">
        <v>2990</v>
      </c>
      <c r="C2218" t="s">
        <v>64</v>
      </c>
      <c r="D2218" t="s">
        <v>585</v>
      </c>
      <c r="E2218">
        <v>6</v>
      </c>
      <c r="F2218">
        <v>2</v>
      </c>
      <c r="G2218" t="s">
        <v>2667</v>
      </c>
      <c r="H2218" t="s">
        <v>2667</v>
      </c>
      <c r="I2218" s="26" t="s">
        <v>306</v>
      </c>
      <c r="J2218" t="s">
        <v>2667</v>
      </c>
      <c r="L2218" t="s">
        <v>2667</v>
      </c>
      <c r="M2218" t="s">
        <v>306</v>
      </c>
    </row>
    <row r="2219" spans="1:13" hidden="1" x14ac:dyDescent="0.35">
      <c r="A2219" s="22">
        <v>45942</v>
      </c>
      <c r="B2219" s="23" t="s">
        <v>2128</v>
      </c>
      <c r="C2219" s="23" t="s">
        <v>2673</v>
      </c>
      <c r="D2219" s="24" t="s">
        <v>1228</v>
      </c>
      <c r="E2219" s="23">
        <v>4</v>
      </c>
      <c r="F2219" s="23">
        <v>2</v>
      </c>
      <c r="G2219" s="23" t="s">
        <v>2667</v>
      </c>
      <c r="H2219" s="23" t="s">
        <v>2667</v>
      </c>
      <c r="I2219" s="26" t="s">
        <v>306</v>
      </c>
      <c r="J2219" s="23"/>
      <c r="K2219" s="23"/>
      <c r="L2219" s="23" t="s">
        <v>2667</v>
      </c>
      <c r="M2219" s="23" t="s">
        <v>2667</v>
      </c>
    </row>
    <row r="2220" spans="1:13" hidden="1" x14ac:dyDescent="0.35">
      <c r="A2220" s="22">
        <v>45942</v>
      </c>
      <c r="B2220" s="23" t="s">
        <v>2128</v>
      </c>
      <c r="C2220" s="23" t="s">
        <v>2673</v>
      </c>
      <c r="D2220" s="24">
        <v>1</v>
      </c>
      <c r="E2220" s="23">
        <v>2</v>
      </c>
      <c r="F2220" s="23">
        <v>2</v>
      </c>
      <c r="G2220" s="23" t="s">
        <v>2667</v>
      </c>
      <c r="H2220" s="23" t="s">
        <v>2667</v>
      </c>
      <c r="I2220" s="26" t="s">
        <v>306</v>
      </c>
      <c r="J2220" s="23" t="s">
        <v>2667</v>
      </c>
      <c r="K2220" s="23"/>
      <c r="L2220" s="23" t="s">
        <v>2667</v>
      </c>
      <c r="M2220" s="23" t="s">
        <v>306</v>
      </c>
    </row>
    <row r="2221" spans="1:13" hidden="1" x14ac:dyDescent="0.35">
      <c r="A2221" s="6">
        <v>45943</v>
      </c>
      <c r="B2221" t="s">
        <v>2649</v>
      </c>
      <c r="C2221" t="s">
        <v>573</v>
      </c>
      <c r="D2221" t="s">
        <v>573</v>
      </c>
      <c r="E2221">
        <v>25</v>
      </c>
      <c r="F2221">
        <v>2</v>
      </c>
      <c r="I2221" t="s">
        <v>47</v>
      </c>
    </row>
    <row r="2222" spans="1:13" hidden="1" x14ac:dyDescent="0.35">
      <c r="A2222" s="6">
        <v>45943</v>
      </c>
      <c r="B2222" t="s">
        <v>2649</v>
      </c>
      <c r="C2222" t="s">
        <v>573</v>
      </c>
      <c r="D2222" t="s">
        <v>573</v>
      </c>
      <c r="E2222">
        <v>25</v>
      </c>
      <c r="F2222">
        <v>2</v>
      </c>
      <c r="I2222" t="s">
        <v>47</v>
      </c>
    </row>
    <row r="2223" spans="1:13" hidden="1" x14ac:dyDescent="0.35">
      <c r="A2223" s="6">
        <v>45943</v>
      </c>
      <c r="B2223" t="s">
        <v>255</v>
      </c>
      <c r="C2223" t="s">
        <v>59</v>
      </c>
      <c r="D2223" t="s">
        <v>406</v>
      </c>
      <c r="E2223">
        <v>10</v>
      </c>
      <c r="F2223">
        <v>3</v>
      </c>
      <c r="I2223" t="s">
        <v>47</v>
      </c>
    </row>
    <row r="2224" spans="1:13" hidden="1" x14ac:dyDescent="0.35">
      <c r="A2224" s="22">
        <v>45943</v>
      </c>
      <c r="B2224" s="23" t="s">
        <v>3442</v>
      </c>
      <c r="C2224" s="23" t="s">
        <v>2167</v>
      </c>
      <c r="D2224" t="s">
        <v>1254</v>
      </c>
      <c r="E2224" s="23">
        <v>28</v>
      </c>
      <c r="F2224" s="23">
        <v>2</v>
      </c>
      <c r="G2224" s="23"/>
      <c r="H2224" s="23" t="s">
        <v>2667</v>
      </c>
      <c r="I2224" s="26" t="s">
        <v>306</v>
      </c>
      <c r="J2224" s="23" t="s">
        <v>2667</v>
      </c>
      <c r="K2224" s="23"/>
      <c r="L2224" s="23" t="s">
        <v>2667</v>
      </c>
      <c r="M2224" s="23" t="s">
        <v>2667</v>
      </c>
    </row>
    <row r="2225" spans="1:13" hidden="1" x14ac:dyDescent="0.35">
      <c r="A2225" s="22">
        <v>45943</v>
      </c>
      <c r="B2225" s="23" t="s">
        <v>845</v>
      </c>
      <c r="C2225" s="23" t="s">
        <v>2668</v>
      </c>
      <c r="D2225" s="24">
        <v>6</v>
      </c>
      <c r="E2225" s="23">
        <v>27</v>
      </c>
      <c r="F2225" s="23">
        <v>3</v>
      </c>
      <c r="G2225" s="23" t="s">
        <v>2667</v>
      </c>
      <c r="H2225" s="23" t="s">
        <v>2667</v>
      </c>
      <c r="I2225" s="26" t="s">
        <v>306</v>
      </c>
      <c r="J2225" s="23" t="s">
        <v>1854</v>
      </c>
      <c r="K2225" s="23"/>
      <c r="L2225" s="23" t="s">
        <v>2667</v>
      </c>
      <c r="M2225" s="23" t="s">
        <v>2667</v>
      </c>
    </row>
    <row r="2226" spans="1:13" hidden="1" x14ac:dyDescent="0.35">
      <c r="A2226" s="6">
        <v>45943</v>
      </c>
      <c r="B2226" t="s">
        <v>2689</v>
      </c>
      <c r="C2226" t="s">
        <v>2670</v>
      </c>
      <c r="D2226" s="20">
        <v>10</v>
      </c>
      <c r="E2226">
        <v>10</v>
      </c>
      <c r="F2226">
        <v>4</v>
      </c>
      <c r="G2226" t="s">
        <v>2667</v>
      </c>
      <c r="H2226" t="s">
        <v>2667</v>
      </c>
      <c r="I2226" s="26" t="s">
        <v>306</v>
      </c>
      <c r="J2226" t="s">
        <v>2667</v>
      </c>
      <c r="L2226" t="s">
        <v>2667</v>
      </c>
      <c r="M2226" t="s">
        <v>2667</v>
      </c>
    </row>
    <row r="2227" spans="1:13" hidden="1" x14ac:dyDescent="0.35">
      <c r="A2227" s="6">
        <v>45943</v>
      </c>
      <c r="B2227" t="s">
        <v>2903</v>
      </c>
      <c r="C2227" t="s">
        <v>2668</v>
      </c>
      <c r="D2227" s="20" t="s">
        <v>2802</v>
      </c>
      <c r="E2227">
        <v>8</v>
      </c>
      <c r="F2227">
        <v>1</v>
      </c>
      <c r="G2227" t="s">
        <v>2667</v>
      </c>
      <c r="H2227" t="s">
        <v>2667</v>
      </c>
      <c r="I2227" s="26" t="s">
        <v>306</v>
      </c>
      <c r="J2227" t="s">
        <v>2667</v>
      </c>
      <c r="L2227" t="s">
        <v>2667</v>
      </c>
      <c r="M2227" t="s">
        <v>2667</v>
      </c>
    </row>
    <row r="2228" spans="1:13" hidden="1" x14ac:dyDescent="0.35">
      <c r="A2228" s="6">
        <v>45943</v>
      </c>
      <c r="B2228" t="s">
        <v>1270</v>
      </c>
      <c r="C2228" t="s">
        <v>2670</v>
      </c>
      <c r="D2228" s="20" t="s">
        <v>2685</v>
      </c>
      <c r="E2228">
        <v>2</v>
      </c>
      <c r="F2228">
        <v>2</v>
      </c>
      <c r="G2228" t="s">
        <v>2667</v>
      </c>
      <c r="H2228" t="s">
        <v>2667</v>
      </c>
      <c r="I2228" s="26" t="s">
        <v>306</v>
      </c>
      <c r="J2228" t="s">
        <v>2667</v>
      </c>
      <c r="L2228" t="s">
        <v>2667</v>
      </c>
      <c r="M2228" t="s">
        <v>306</v>
      </c>
    </row>
    <row r="2229" spans="1:13" hidden="1" x14ac:dyDescent="0.35">
      <c r="A2229" s="6">
        <v>45944</v>
      </c>
      <c r="B2229" t="s">
        <v>2646</v>
      </c>
      <c r="C2229" t="s">
        <v>573</v>
      </c>
      <c r="D2229" t="s">
        <v>573</v>
      </c>
      <c r="E2229">
        <v>2</v>
      </c>
      <c r="F2229">
        <v>1</v>
      </c>
      <c r="I2229" t="s">
        <v>47</v>
      </c>
      <c r="M2229" t="s">
        <v>47</v>
      </c>
    </row>
    <row r="2230" spans="1:13" hidden="1" x14ac:dyDescent="0.35">
      <c r="A2230" s="6">
        <v>45944</v>
      </c>
      <c r="B2230" t="s">
        <v>461</v>
      </c>
      <c r="C2230" t="s">
        <v>59</v>
      </c>
      <c r="D2230" t="s">
        <v>406</v>
      </c>
      <c r="E2230">
        <v>14</v>
      </c>
      <c r="F2230">
        <v>4</v>
      </c>
      <c r="I2230" t="s">
        <v>47</v>
      </c>
      <c r="M2230" t="s">
        <v>47</v>
      </c>
    </row>
    <row r="2231" spans="1:13" hidden="1" x14ac:dyDescent="0.35">
      <c r="A2231" s="6">
        <v>45944</v>
      </c>
      <c r="B2231" t="s">
        <v>2647</v>
      </c>
      <c r="C2231" s="23" t="s">
        <v>158</v>
      </c>
      <c r="D2231" t="s">
        <v>158</v>
      </c>
      <c r="E2231">
        <v>17</v>
      </c>
      <c r="F2231">
        <v>4</v>
      </c>
      <c r="I2231" t="s">
        <v>47</v>
      </c>
    </row>
    <row r="2232" spans="1:13" hidden="1" x14ac:dyDescent="0.35">
      <c r="A2232" s="6">
        <v>45944</v>
      </c>
      <c r="B2232" t="s">
        <v>1145</v>
      </c>
      <c r="C2232" t="s">
        <v>64</v>
      </c>
      <c r="D2232" t="s">
        <v>585</v>
      </c>
      <c r="E2232">
        <v>8</v>
      </c>
      <c r="F2232">
        <v>2</v>
      </c>
      <c r="I2232" t="s">
        <v>47</v>
      </c>
      <c r="M2232" t="s">
        <v>47</v>
      </c>
    </row>
    <row r="2233" spans="1:13" hidden="1" x14ac:dyDescent="0.35">
      <c r="A2233" s="6">
        <v>45944</v>
      </c>
      <c r="B2233" t="s">
        <v>2648</v>
      </c>
      <c r="C2233" t="s">
        <v>118</v>
      </c>
      <c r="D2233" t="s">
        <v>118</v>
      </c>
      <c r="E2233">
        <v>5</v>
      </c>
      <c r="F2233">
        <v>2</v>
      </c>
      <c r="I2233" t="s">
        <v>47</v>
      </c>
      <c r="M2233" t="s">
        <v>47</v>
      </c>
    </row>
    <row r="2234" spans="1:13" hidden="1" x14ac:dyDescent="0.35">
      <c r="A2234" s="22">
        <v>45944</v>
      </c>
      <c r="B2234" s="23" t="s">
        <v>2984</v>
      </c>
      <c r="C2234" s="23" t="s">
        <v>55</v>
      </c>
      <c r="D2234" s="24" t="s">
        <v>55</v>
      </c>
      <c r="E2234" s="23">
        <v>21</v>
      </c>
      <c r="F2234" s="23">
        <v>2</v>
      </c>
      <c r="G2234" s="23" t="s">
        <v>2667</v>
      </c>
      <c r="H2234" s="23" t="s">
        <v>2667</v>
      </c>
      <c r="I2234" s="26" t="s">
        <v>306</v>
      </c>
      <c r="J2234" s="23" t="s">
        <v>2667</v>
      </c>
      <c r="K2234" s="23"/>
      <c r="L2234" s="23" t="s">
        <v>2667</v>
      </c>
      <c r="M2234" s="23" t="s">
        <v>306</v>
      </c>
    </row>
    <row r="2235" spans="1:13" hidden="1" x14ac:dyDescent="0.35">
      <c r="A2235" s="6">
        <v>45945</v>
      </c>
      <c r="B2235" t="s">
        <v>2644</v>
      </c>
      <c r="C2235" t="s">
        <v>573</v>
      </c>
      <c r="D2235" t="s">
        <v>573</v>
      </c>
      <c r="E2235">
        <v>4</v>
      </c>
      <c r="F2235">
        <v>2</v>
      </c>
      <c r="I2235" t="s">
        <v>47</v>
      </c>
      <c r="M2235" t="s">
        <v>47</v>
      </c>
    </row>
    <row r="2236" spans="1:13" hidden="1" x14ac:dyDescent="0.35">
      <c r="A2236" s="6">
        <v>45945</v>
      </c>
      <c r="B2236" t="s">
        <v>2207</v>
      </c>
      <c r="C2236" t="s">
        <v>2137</v>
      </c>
      <c r="D2236" t="s">
        <v>1422</v>
      </c>
      <c r="E2236">
        <v>6</v>
      </c>
      <c r="F2236">
        <v>1</v>
      </c>
      <c r="I2236" t="s">
        <v>47</v>
      </c>
      <c r="M2236" t="s">
        <v>47</v>
      </c>
    </row>
    <row r="2237" spans="1:13" hidden="1" x14ac:dyDescent="0.35">
      <c r="A2237" s="6">
        <v>45945</v>
      </c>
      <c r="B2237" t="s">
        <v>459</v>
      </c>
      <c r="C2237" t="s">
        <v>59</v>
      </c>
      <c r="D2237">
        <v>1</v>
      </c>
      <c r="E2237">
        <v>21</v>
      </c>
      <c r="F2237">
        <v>3</v>
      </c>
      <c r="I2237" t="s">
        <v>47</v>
      </c>
    </row>
    <row r="2238" spans="1:13" hidden="1" x14ac:dyDescent="0.35">
      <c r="A2238" s="6">
        <v>45945</v>
      </c>
      <c r="B2238" t="s">
        <v>2645</v>
      </c>
      <c r="C2238" t="s">
        <v>118</v>
      </c>
      <c r="D2238" t="s">
        <v>118</v>
      </c>
      <c r="E2238">
        <v>16</v>
      </c>
      <c r="F2238">
        <v>4</v>
      </c>
      <c r="I2238" t="s">
        <v>47</v>
      </c>
    </row>
    <row r="2239" spans="1:13" hidden="1" x14ac:dyDescent="0.35">
      <c r="A2239" s="22">
        <v>45945</v>
      </c>
      <c r="B2239" s="23" t="s">
        <v>3303</v>
      </c>
      <c r="C2239" s="23" t="s">
        <v>2673</v>
      </c>
      <c r="D2239" s="24" t="s">
        <v>2702</v>
      </c>
      <c r="E2239" s="23">
        <v>27</v>
      </c>
      <c r="F2239" s="23">
        <v>4</v>
      </c>
      <c r="G2239" s="23"/>
      <c r="H2239" s="23" t="s">
        <v>2667</v>
      </c>
      <c r="I2239" s="26" t="s">
        <v>306</v>
      </c>
      <c r="J2239" s="23" t="s">
        <v>2359</v>
      </c>
      <c r="K2239" s="23"/>
      <c r="L2239" s="23" t="s">
        <v>2667</v>
      </c>
      <c r="M2239" s="23" t="s">
        <v>2667</v>
      </c>
    </row>
    <row r="2240" spans="1:13" hidden="1" x14ac:dyDescent="0.35">
      <c r="A2240" s="22">
        <v>45945</v>
      </c>
      <c r="B2240" s="23" t="s">
        <v>3303</v>
      </c>
      <c r="C2240" s="23" t="s">
        <v>2673</v>
      </c>
      <c r="D2240" s="24" t="s">
        <v>2702</v>
      </c>
      <c r="E2240" s="23">
        <v>26</v>
      </c>
      <c r="F2240" s="23">
        <v>4</v>
      </c>
      <c r="H2240" s="23" t="s">
        <v>2667</v>
      </c>
      <c r="I2240" s="26" t="s">
        <v>306</v>
      </c>
      <c r="J2240" s="23" t="s">
        <v>2359</v>
      </c>
      <c r="K2240" s="23"/>
      <c r="L2240" s="23" t="s">
        <v>2667</v>
      </c>
      <c r="M2240" s="23" t="s">
        <v>2667</v>
      </c>
    </row>
    <row r="2241" spans="1:13" hidden="1" x14ac:dyDescent="0.35">
      <c r="A2241" s="22">
        <v>45945</v>
      </c>
      <c r="B2241" s="23" t="s">
        <v>3303</v>
      </c>
      <c r="C2241" s="23" t="s">
        <v>2673</v>
      </c>
      <c r="D2241" s="24" t="s">
        <v>2702</v>
      </c>
      <c r="E2241" s="23">
        <v>26</v>
      </c>
      <c r="F2241" s="23">
        <v>4</v>
      </c>
      <c r="H2241" s="23" t="s">
        <v>2667</v>
      </c>
      <c r="I2241" s="26" t="s">
        <v>306</v>
      </c>
      <c r="J2241" s="23" t="s">
        <v>2359</v>
      </c>
      <c r="K2241" s="23"/>
      <c r="L2241" s="23" t="s">
        <v>2667</v>
      </c>
      <c r="M2241" s="23" t="s">
        <v>2667</v>
      </c>
    </row>
    <row r="2242" spans="1:13" hidden="1" x14ac:dyDescent="0.35">
      <c r="A2242" s="22">
        <v>45945</v>
      </c>
      <c r="B2242" s="23" t="s">
        <v>2699</v>
      </c>
      <c r="C2242" s="23" t="s">
        <v>978</v>
      </c>
      <c r="D2242" s="24" t="s">
        <v>978</v>
      </c>
      <c r="E2242" s="23">
        <v>14</v>
      </c>
      <c r="F2242" s="23">
        <v>1</v>
      </c>
      <c r="G2242" s="23" t="s">
        <v>2667</v>
      </c>
      <c r="H2242" s="23" t="s">
        <v>2667</v>
      </c>
      <c r="I2242" s="26" t="s">
        <v>306</v>
      </c>
      <c r="J2242" s="23" t="s">
        <v>2667</v>
      </c>
      <c r="K2242" s="23"/>
      <c r="L2242" s="23" t="s">
        <v>2667</v>
      </c>
      <c r="M2242" s="23" t="s">
        <v>2667</v>
      </c>
    </row>
    <row r="2243" spans="1:13" hidden="1" x14ac:dyDescent="0.35">
      <c r="A2243" s="22">
        <v>45945</v>
      </c>
      <c r="B2243" s="23" t="s">
        <v>2972</v>
      </c>
      <c r="C2243" s="23" t="s">
        <v>2670</v>
      </c>
      <c r="D2243" s="24" t="s">
        <v>2685</v>
      </c>
      <c r="E2243" s="23">
        <v>10</v>
      </c>
      <c r="F2243" s="23">
        <v>5</v>
      </c>
      <c r="G2243" s="23" t="s">
        <v>2667</v>
      </c>
      <c r="H2243" s="23" t="s">
        <v>2667</v>
      </c>
      <c r="I2243" s="26" t="s">
        <v>306</v>
      </c>
      <c r="J2243" s="23" t="s">
        <v>1854</v>
      </c>
      <c r="K2243" s="23"/>
      <c r="L2243" s="23" t="s">
        <v>2667</v>
      </c>
      <c r="M2243" s="23" t="s">
        <v>2667</v>
      </c>
    </row>
    <row r="2244" spans="1:13" hidden="1" x14ac:dyDescent="0.35">
      <c r="A2244" s="6">
        <v>45945</v>
      </c>
      <c r="B2244" t="s">
        <v>2966</v>
      </c>
      <c r="C2244" t="s">
        <v>2667</v>
      </c>
      <c r="D2244" s="20" t="s">
        <v>2667</v>
      </c>
      <c r="E2244">
        <v>4</v>
      </c>
      <c r="F2244">
        <v>1</v>
      </c>
      <c r="G2244" t="s">
        <v>2667</v>
      </c>
      <c r="H2244" t="s">
        <v>2667</v>
      </c>
      <c r="I2244" s="26" t="s">
        <v>306</v>
      </c>
      <c r="J2244" t="s">
        <v>2667</v>
      </c>
      <c r="L2244" t="s">
        <v>2667</v>
      </c>
      <c r="M2244" t="s">
        <v>306</v>
      </c>
    </row>
    <row r="2245" spans="1:13" hidden="1" x14ac:dyDescent="0.35">
      <c r="A2245" s="6">
        <v>45946</v>
      </c>
      <c r="B2245" t="s">
        <v>2128</v>
      </c>
      <c r="C2245" t="s">
        <v>225</v>
      </c>
      <c r="D2245">
        <v>0</v>
      </c>
      <c r="E2245">
        <v>1</v>
      </c>
      <c r="F2245">
        <v>1</v>
      </c>
      <c r="I2245" t="s">
        <v>47</v>
      </c>
    </row>
    <row r="2246" spans="1:13" hidden="1" x14ac:dyDescent="0.35">
      <c r="A2246" s="6">
        <v>45946</v>
      </c>
      <c r="B2246" t="s">
        <v>1241</v>
      </c>
      <c r="C2246" t="s">
        <v>55</v>
      </c>
      <c r="D2246" t="s">
        <v>978</v>
      </c>
      <c r="E2246">
        <v>14</v>
      </c>
      <c r="F2246">
        <v>1</v>
      </c>
      <c r="I2246" t="s">
        <v>47</v>
      </c>
      <c r="M2246" t="s">
        <v>47</v>
      </c>
    </row>
    <row r="2247" spans="1:13" hidden="1" x14ac:dyDescent="0.35">
      <c r="A2247" s="6">
        <v>45946</v>
      </c>
      <c r="B2247" t="s">
        <v>99</v>
      </c>
      <c r="C2247" t="s">
        <v>118</v>
      </c>
      <c r="D2247" t="s">
        <v>118</v>
      </c>
      <c r="E2247">
        <v>10</v>
      </c>
      <c r="F2247">
        <v>2</v>
      </c>
      <c r="I2247" t="s">
        <v>47</v>
      </c>
      <c r="M2247" t="s">
        <v>47</v>
      </c>
    </row>
    <row r="2248" spans="1:13" hidden="1" x14ac:dyDescent="0.35">
      <c r="A2248" s="6">
        <v>45946</v>
      </c>
      <c r="B2248" t="s">
        <v>2643</v>
      </c>
      <c r="C2248" t="s">
        <v>64</v>
      </c>
      <c r="D2248" t="s">
        <v>564</v>
      </c>
      <c r="E2248">
        <v>8</v>
      </c>
      <c r="F2248">
        <v>4</v>
      </c>
      <c r="I2248" t="s">
        <v>47</v>
      </c>
      <c r="M2248" t="s">
        <v>47</v>
      </c>
    </row>
    <row r="2249" spans="1:13" hidden="1" x14ac:dyDescent="0.35">
      <c r="A2249" s="6">
        <v>45946</v>
      </c>
      <c r="B2249" t="s">
        <v>856</v>
      </c>
      <c r="C2249" t="s">
        <v>64</v>
      </c>
      <c r="D2249" t="s">
        <v>585</v>
      </c>
      <c r="E2249">
        <v>19</v>
      </c>
      <c r="F2249">
        <v>5</v>
      </c>
      <c r="I2249" t="s">
        <v>47</v>
      </c>
      <c r="M2249" t="s">
        <v>47</v>
      </c>
    </row>
    <row r="2250" spans="1:13" hidden="1" x14ac:dyDescent="0.35">
      <c r="A2250" s="22">
        <v>45946</v>
      </c>
      <c r="B2250" s="23" t="s">
        <v>2804</v>
      </c>
      <c r="C2250" s="23" t="s">
        <v>2670</v>
      </c>
      <c r="D2250" s="24" t="s">
        <v>2788</v>
      </c>
      <c r="E2250" s="23">
        <v>28</v>
      </c>
      <c r="F2250" s="23">
        <v>0</v>
      </c>
      <c r="G2250" s="23" t="s">
        <v>2667</v>
      </c>
      <c r="H2250" s="23" t="s">
        <v>2667</v>
      </c>
      <c r="I2250" s="26" t="s">
        <v>306</v>
      </c>
      <c r="J2250" s="23"/>
      <c r="K2250" s="23"/>
      <c r="L2250" s="23"/>
      <c r="M2250" s="23"/>
    </row>
    <row r="2251" spans="1:13" hidden="1" x14ac:dyDescent="0.35">
      <c r="A2251" s="22">
        <v>45946</v>
      </c>
      <c r="B2251" s="23" t="s">
        <v>2804</v>
      </c>
      <c r="C2251" s="23" t="s">
        <v>2670</v>
      </c>
      <c r="D2251" s="24" t="s">
        <v>2788</v>
      </c>
      <c r="E2251" s="23">
        <v>27</v>
      </c>
      <c r="F2251" s="23">
        <v>1</v>
      </c>
      <c r="G2251" s="23" t="s">
        <v>2667</v>
      </c>
      <c r="H2251" s="23" t="s">
        <v>2667</v>
      </c>
      <c r="I2251" s="26" t="s">
        <v>306</v>
      </c>
      <c r="J2251" s="23"/>
      <c r="K2251" s="23"/>
      <c r="L2251" s="23" t="s">
        <v>2667</v>
      </c>
      <c r="M2251" s="23" t="s">
        <v>2667</v>
      </c>
    </row>
    <row r="2252" spans="1:13" hidden="1" x14ac:dyDescent="0.35">
      <c r="A2252" s="22">
        <v>45946</v>
      </c>
      <c r="B2252" s="23" t="s">
        <v>2804</v>
      </c>
      <c r="C2252" s="23" t="s">
        <v>2670</v>
      </c>
      <c r="D2252" s="24" t="s">
        <v>2788</v>
      </c>
      <c r="E2252" s="23">
        <v>27</v>
      </c>
      <c r="F2252" s="23">
        <v>1</v>
      </c>
      <c r="G2252" s="23" t="s">
        <v>2667</v>
      </c>
      <c r="H2252" s="23" t="s">
        <v>2667</v>
      </c>
      <c r="I2252" s="26" t="s">
        <v>306</v>
      </c>
      <c r="J2252" s="23"/>
      <c r="K2252" s="23"/>
      <c r="L2252" s="23"/>
      <c r="M2252" s="23"/>
    </row>
    <row r="2253" spans="1:13" hidden="1" x14ac:dyDescent="0.35">
      <c r="A2253" s="22">
        <v>45946</v>
      </c>
      <c r="B2253" s="23" t="s">
        <v>2804</v>
      </c>
      <c r="C2253" s="23" t="s">
        <v>2670</v>
      </c>
      <c r="D2253" s="24" t="s">
        <v>2788</v>
      </c>
      <c r="E2253" s="23">
        <v>27</v>
      </c>
      <c r="F2253" s="23">
        <v>0</v>
      </c>
      <c r="G2253" s="23" t="s">
        <v>2667</v>
      </c>
      <c r="H2253" s="23" t="s">
        <v>2667</v>
      </c>
      <c r="I2253" s="26" t="s">
        <v>306</v>
      </c>
      <c r="J2253" s="23"/>
      <c r="K2253" s="23"/>
      <c r="L2253" s="23"/>
      <c r="M2253" s="23"/>
    </row>
    <row r="2254" spans="1:13" hidden="1" x14ac:dyDescent="0.35">
      <c r="A2254" s="22">
        <v>45946</v>
      </c>
      <c r="B2254" s="23" t="s">
        <v>3041</v>
      </c>
      <c r="C2254" s="23" t="s">
        <v>2673</v>
      </c>
      <c r="D2254" s="24" t="s">
        <v>3042</v>
      </c>
      <c r="E2254" s="23">
        <f>67/3</f>
        <v>22.333333333333332</v>
      </c>
      <c r="F2254" s="23">
        <f>10/3</f>
        <v>3.3333333333333335</v>
      </c>
      <c r="G2254" s="23" t="s">
        <v>2667</v>
      </c>
      <c r="H2254" s="23" t="s">
        <v>2667</v>
      </c>
      <c r="I2254" s="26" t="s">
        <v>306</v>
      </c>
      <c r="J2254" s="23"/>
      <c r="K2254" s="23"/>
      <c r="L2254" s="23" t="s">
        <v>2667</v>
      </c>
      <c r="M2254" s="23" t="s">
        <v>2667</v>
      </c>
    </row>
    <row r="2255" spans="1:13" hidden="1" x14ac:dyDescent="0.35">
      <c r="A2255" s="22">
        <v>45946</v>
      </c>
      <c r="B2255" s="23" t="s">
        <v>3041</v>
      </c>
      <c r="C2255" s="23" t="s">
        <v>2673</v>
      </c>
      <c r="D2255" s="24" t="s">
        <v>3042</v>
      </c>
      <c r="E2255" s="23">
        <f>67/3</f>
        <v>22.333333333333332</v>
      </c>
      <c r="F2255" s="23">
        <f>10/3</f>
        <v>3.3333333333333335</v>
      </c>
      <c r="G2255" s="23" t="s">
        <v>2667</v>
      </c>
      <c r="H2255" s="23" t="s">
        <v>2667</v>
      </c>
      <c r="I2255" s="26" t="s">
        <v>306</v>
      </c>
      <c r="J2255" s="23"/>
      <c r="K2255" s="23"/>
      <c r="L2255" s="23" t="s">
        <v>2667</v>
      </c>
      <c r="M2255" s="23" t="s">
        <v>2667</v>
      </c>
    </row>
    <row r="2256" spans="1:13" hidden="1" x14ac:dyDescent="0.35">
      <c r="A2256" s="22">
        <v>45946</v>
      </c>
      <c r="B2256" s="23" t="s">
        <v>3041</v>
      </c>
      <c r="C2256" s="23" t="s">
        <v>2673</v>
      </c>
      <c r="D2256" s="24" t="s">
        <v>3042</v>
      </c>
      <c r="E2256" s="23">
        <f>67/3</f>
        <v>22.333333333333332</v>
      </c>
      <c r="F2256" s="23">
        <f>10/3</f>
        <v>3.3333333333333335</v>
      </c>
      <c r="G2256" s="23" t="s">
        <v>2667</v>
      </c>
      <c r="H2256" s="23" t="s">
        <v>2667</v>
      </c>
      <c r="I2256" s="26" t="s">
        <v>306</v>
      </c>
      <c r="J2256" s="23"/>
      <c r="K2256" s="23"/>
      <c r="L2256" s="23" t="s">
        <v>2667</v>
      </c>
      <c r="M2256" s="23" t="s">
        <v>2667</v>
      </c>
    </row>
    <row r="2257" spans="1:13" hidden="1" x14ac:dyDescent="0.35">
      <c r="A2257" s="22">
        <v>45946</v>
      </c>
      <c r="B2257" s="23" t="s">
        <v>3033</v>
      </c>
      <c r="C2257" s="23" t="s">
        <v>2670</v>
      </c>
      <c r="D2257" s="24">
        <v>9</v>
      </c>
      <c r="E2257" s="23">
        <f>64/3</f>
        <v>21.333333333333332</v>
      </c>
      <c r="F2257" s="23">
        <f>3/3</f>
        <v>1</v>
      </c>
      <c r="G2257" s="23" t="s">
        <v>2667</v>
      </c>
      <c r="H2257" s="23" t="s">
        <v>2667</v>
      </c>
      <c r="I2257" s="26" t="s">
        <v>306</v>
      </c>
      <c r="J2257" s="23" t="s">
        <v>2667</v>
      </c>
      <c r="K2257" s="23"/>
      <c r="L2257" s="23" t="s">
        <v>2667</v>
      </c>
      <c r="M2257" s="23" t="s">
        <v>2667</v>
      </c>
    </row>
    <row r="2258" spans="1:13" hidden="1" x14ac:dyDescent="0.35">
      <c r="A2258" s="22">
        <v>45946</v>
      </c>
      <c r="B2258" s="23" t="s">
        <v>3033</v>
      </c>
      <c r="C2258" s="23" t="s">
        <v>2670</v>
      </c>
      <c r="D2258" s="24">
        <v>9</v>
      </c>
      <c r="E2258" s="23">
        <f>64/3</f>
        <v>21.333333333333332</v>
      </c>
      <c r="F2258" s="23">
        <f>3/3</f>
        <v>1</v>
      </c>
      <c r="G2258" s="23" t="s">
        <v>2667</v>
      </c>
      <c r="H2258" s="23" t="s">
        <v>2667</v>
      </c>
      <c r="I2258" s="26" t="s">
        <v>306</v>
      </c>
      <c r="J2258" s="23" t="s">
        <v>2667</v>
      </c>
      <c r="K2258" s="23"/>
      <c r="L2258" s="23"/>
      <c r="M2258" s="23"/>
    </row>
    <row r="2259" spans="1:13" hidden="1" x14ac:dyDescent="0.35">
      <c r="A2259" s="22">
        <v>45946</v>
      </c>
      <c r="B2259" s="23" t="s">
        <v>3033</v>
      </c>
      <c r="C2259" s="23" t="s">
        <v>2670</v>
      </c>
      <c r="D2259" s="24">
        <v>9</v>
      </c>
      <c r="E2259" s="23">
        <f>64/3</f>
        <v>21.333333333333332</v>
      </c>
      <c r="F2259" s="23">
        <f>3/3</f>
        <v>1</v>
      </c>
      <c r="G2259" s="23" t="s">
        <v>2667</v>
      </c>
      <c r="H2259" s="23" t="s">
        <v>2667</v>
      </c>
      <c r="I2259" s="26" t="s">
        <v>306</v>
      </c>
      <c r="J2259" s="23" t="s">
        <v>2667</v>
      </c>
      <c r="K2259" s="23"/>
      <c r="L2259" s="23"/>
      <c r="M2259" s="23"/>
    </row>
    <row r="2260" spans="1:13" hidden="1" x14ac:dyDescent="0.35">
      <c r="A2260" s="22">
        <v>45946</v>
      </c>
      <c r="B2260" s="23" t="s">
        <v>2917</v>
      </c>
      <c r="C2260" t="s">
        <v>64</v>
      </c>
      <c r="D2260" t="s">
        <v>585</v>
      </c>
      <c r="E2260" s="23">
        <v>18</v>
      </c>
      <c r="F2260" s="23">
        <v>3</v>
      </c>
      <c r="G2260" s="23" t="s">
        <v>2667</v>
      </c>
      <c r="H2260" s="23" t="s">
        <v>2667</v>
      </c>
      <c r="I2260" s="26" t="s">
        <v>306</v>
      </c>
      <c r="J2260" s="23" t="s">
        <v>2667</v>
      </c>
      <c r="K2260" s="23"/>
      <c r="L2260" s="23" t="s">
        <v>2667</v>
      </c>
      <c r="M2260" s="23" t="s">
        <v>306</v>
      </c>
    </row>
    <row r="2261" spans="1:13" hidden="1" x14ac:dyDescent="0.35">
      <c r="A2261" s="22">
        <v>45946</v>
      </c>
      <c r="B2261" s="23" t="s">
        <v>3174</v>
      </c>
      <c r="C2261" s="23" t="s">
        <v>2670</v>
      </c>
      <c r="D2261" s="24" t="s">
        <v>2824</v>
      </c>
      <c r="E2261" s="23">
        <v>15</v>
      </c>
      <c r="F2261" s="23">
        <v>5</v>
      </c>
      <c r="G2261" s="23" t="s">
        <v>2667</v>
      </c>
      <c r="H2261" s="23" t="s">
        <v>2667</v>
      </c>
      <c r="I2261" s="26" t="s">
        <v>306</v>
      </c>
      <c r="J2261" s="23" t="s">
        <v>2667</v>
      </c>
      <c r="K2261" s="23"/>
      <c r="L2261" s="23" t="s">
        <v>2667</v>
      </c>
      <c r="M2261" s="23" t="s">
        <v>2667</v>
      </c>
    </row>
    <row r="2262" spans="1:13" hidden="1" x14ac:dyDescent="0.35">
      <c r="A2262" s="22">
        <v>45946</v>
      </c>
      <c r="B2262" s="23" t="s">
        <v>962</v>
      </c>
      <c r="C2262" s="23" t="s">
        <v>2670</v>
      </c>
      <c r="D2262" s="24">
        <v>7</v>
      </c>
      <c r="E2262" s="23">
        <v>15</v>
      </c>
      <c r="F2262" s="23">
        <v>2</v>
      </c>
      <c r="G2262" s="23" t="s">
        <v>2667</v>
      </c>
      <c r="H2262" s="23" t="s">
        <v>2667</v>
      </c>
      <c r="I2262" s="26" t="s">
        <v>306</v>
      </c>
      <c r="J2262" s="23" t="s">
        <v>2667</v>
      </c>
      <c r="K2262" s="23"/>
      <c r="L2262" s="23" t="s">
        <v>2667</v>
      </c>
      <c r="M2262" s="23" t="s">
        <v>2667</v>
      </c>
    </row>
    <row r="2263" spans="1:13" hidden="1" x14ac:dyDescent="0.35">
      <c r="A2263" s="22">
        <v>45946</v>
      </c>
      <c r="B2263" s="23" t="s">
        <v>3175</v>
      </c>
      <c r="C2263" s="23" t="s">
        <v>2673</v>
      </c>
      <c r="D2263" s="24">
        <v>1</v>
      </c>
      <c r="E2263" s="23">
        <v>14</v>
      </c>
      <c r="F2263" s="23">
        <v>2</v>
      </c>
      <c r="G2263" s="23" t="s">
        <v>2667</v>
      </c>
      <c r="H2263" s="23" t="s">
        <v>2667</v>
      </c>
      <c r="I2263" s="26" t="s">
        <v>306</v>
      </c>
      <c r="J2263" s="23" t="s">
        <v>2667</v>
      </c>
      <c r="K2263" s="23"/>
      <c r="L2263" s="23" t="s">
        <v>2667</v>
      </c>
      <c r="M2263" s="23" t="s">
        <v>306</v>
      </c>
    </row>
    <row r="2264" spans="1:13" hidden="1" x14ac:dyDescent="0.35">
      <c r="A2264" s="6">
        <v>45946</v>
      </c>
      <c r="B2264" t="s">
        <v>1887</v>
      </c>
      <c r="C2264" t="s">
        <v>2670</v>
      </c>
      <c r="D2264" s="20">
        <v>7</v>
      </c>
      <c r="E2264">
        <v>7</v>
      </c>
      <c r="F2264">
        <v>2</v>
      </c>
      <c r="G2264" t="s">
        <v>2667</v>
      </c>
      <c r="H2264" t="s">
        <v>2667</v>
      </c>
      <c r="I2264" s="26" t="s">
        <v>306</v>
      </c>
      <c r="J2264" t="s">
        <v>2667</v>
      </c>
      <c r="L2264" t="s">
        <v>2667</v>
      </c>
      <c r="M2264" t="s">
        <v>2667</v>
      </c>
    </row>
    <row r="2265" spans="1:13" hidden="1" x14ac:dyDescent="0.35">
      <c r="A2265" s="22">
        <v>45946</v>
      </c>
      <c r="B2265" s="23" t="s">
        <v>2128</v>
      </c>
      <c r="C2265" s="23" t="s">
        <v>2673</v>
      </c>
      <c r="D2265" s="24" t="s">
        <v>3034</v>
      </c>
      <c r="E2265" s="23">
        <v>7</v>
      </c>
      <c r="F2265" s="23">
        <v>2</v>
      </c>
      <c r="G2265" s="23" t="s">
        <v>2667</v>
      </c>
      <c r="H2265" s="23" t="s">
        <v>2667</v>
      </c>
      <c r="I2265" s="26" t="s">
        <v>306</v>
      </c>
      <c r="J2265" s="23" t="s">
        <v>3406</v>
      </c>
      <c r="K2265" s="23"/>
      <c r="L2265" s="23" t="s">
        <v>2667</v>
      </c>
      <c r="M2265" s="23" t="s">
        <v>2667</v>
      </c>
    </row>
    <row r="2266" spans="1:13" hidden="1" x14ac:dyDescent="0.35">
      <c r="A2266" s="6">
        <v>45946</v>
      </c>
      <c r="B2266" t="s">
        <v>891</v>
      </c>
      <c r="C2266" t="s">
        <v>2670</v>
      </c>
      <c r="D2266" s="20">
        <v>9</v>
      </c>
      <c r="E2266">
        <v>6</v>
      </c>
      <c r="F2266">
        <v>2</v>
      </c>
      <c r="G2266" t="s">
        <v>2667</v>
      </c>
      <c r="H2266" t="s">
        <v>2667</v>
      </c>
      <c r="I2266" s="26" t="s">
        <v>306</v>
      </c>
      <c r="J2266" t="s">
        <v>2667</v>
      </c>
      <c r="L2266" t="s">
        <v>2667</v>
      </c>
      <c r="M2266" t="s">
        <v>2667</v>
      </c>
    </row>
    <row r="2267" spans="1:13" hidden="1" x14ac:dyDescent="0.35">
      <c r="A2267" s="6">
        <v>45946</v>
      </c>
      <c r="B2267" t="s">
        <v>740</v>
      </c>
      <c r="C2267" t="s">
        <v>2670</v>
      </c>
      <c r="D2267" s="20" t="s">
        <v>2685</v>
      </c>
      <c r="E2267">
        <v>4</v>
      </c>
      <c r="F2267">
        <v>3</v>
      </c>
      <c r="G2267" t="s">
        <v>2667</v>
      </c>
      <c r="H2267" t="s">
        <v>2667</v>
      </c>
      <c r="I2267" s="26" t="s">
        <v>306</v>
      </c>
      <c r="J2267" t="s">
        <v>2667</v>
      </c>
      <c r="L2267" t="s">
        <v>2667</v>
      </c>
      <c r="M2267" t="s">
        <v>306</v>
      </c>
    </row>
    <row r="2268" spans="1:13" hidden="1" x14ac:dyDescent="0.35">
      <c r="A2268" s="6">
        <v>45946</v>
      </c>
      <c r="B2268" t="s">
        <v>1564</v>
      </c>
      <c r="C2268" t="s">
        <v>2668</v>
      </c>
      <c r="D2268" s="20" t="s">
        <v>2740</v>
      </c>
      <c r="E2268">
        <v>4</v>
      </c>
      <c r="F2268">
        <v>3</v>
      </c>
      <c r="G2268" t="s">
        <v>2667</v>
      </c>
      <c r="H2268" t="s">
        <v>2667</v>
      </c>
      <c r="I2268" s="26" t="s">
        <v>306</v>
      </c>
      <c r="L2268" t="s">
        <v>2667</v>
      </c>
      <c r="M2268" t="s">
        <v>306</v>
      </c>
    </row>
    <row r="2269" spans="1:13" hidden="1" x14ac:dyDescent="0.35">
      <c r="A2269" s="6">
        <v>45947</v>
      </c>
      <c r="B2269" t="s">
        <v>2026</v>
      </c>
      <c r="C2269" t="s">
        <v>1493</v>
      </c>
      <c r="D2269" t="s">
        <v>1493</v>
      </c>
      <c r="E2269">
        <v>10</v>
      </c>
      <c r="F2269">
        <v>1</v>
      </c>
      <c r="I2269" t="s">
        <v>47</v>
      </c>
      <c r="M2269" t="s">
        <v>47</v>
      </c>
    </row>
    <row r="2270" spans="1:13" hidden="1" x14ac:dyDescent="0.35">
      <c r="A2270" s="6">
        <v>45947</v>
      </c>
      <c r="B2270" t="s">
        <v>2642</v>
      </c>
      <c r="C2270" t="s">
        <v>64</v>
      </c>
      <c r="D2270" t="s">
        <v>585</v>
      </c>
      <c r="E2270">
        <v>1</v>
      </c>
      <c r="F2270">
        <v>1</v>
      </c>
      <c r="I2270" t="s">
        <v>47</v>
      </c>
      <c r="M2270" t="s">
        <v>47</v>
      </c>
    </row>
    <row r="2271" spans="1:13" hidden="1" x14ac:dyDescent="0.35">
      <c r="A2271" s="22">
        <v>45947</v>
      </c>
      <c r="B2271" s="23" t="s">
        <v>2775</v>
      </c>
      <c r="C2271" s="23" t="s">
        <v>2670</v>
      </c>
      <c r="D2271" s="24">
        <v>9</v>
      </c>
      <c r="E2271" s="23">
        <f>52/2</f>
        <v>26</v>
      </c>
      <c r="F2271" s="23">
        <v>1</v>
      </c>
      <c r="G2271" s="23" t="s">
        <v>2667</v>
      </c>
      <c r="H2271" s="23" t="s">
        <v>2667</v>
      </c>
      <c r="I2271" s="26" t="s">
        <v>306</v>
      </c>
      <c r="J2271" s="23" t="s">
        <v>705</v>
      </c>
      <c r="K2271" s="23"/>
      <c r="L2271" s="23" t="s">
        <v>2667</v>
      </c>
      <c r="M2271" s="23" t="s">
        <v>2667</v>
      </c>
    </row>
    <row r="2272" spans="1:13" hidden="1" x14ac:dyDescent="0.35">
      <c r="A2272" s="22">
        <v>45947</v>
      </c>
      <c r="B2272" s="23" t="s">
        <v>2775</v>
      </c>
      <c r="C2272" s="23" t="s">
        <v>2670</v>
      </c>
      <c r="D2272" s="24">
        <v>9</v>
      </c>
      <c r="E2272" s="23">
        <f>52/2</f>
        <v>26</v>
      </c>
      <c r="F2272" s="23">
        <v>1</v>
      </c>
      <c r="G2272" s="23" t="s">
        <v>2667</v>
      </c>
      <c r="H2272" s="23" t="s">
        <v>2667</v>
      </c>
      <c r="I2272" s="26" t="s">
        <v>306</v>
      </c>
      <c r="J2272" s="23" t="s">
        <v>705</v>
      </c>
      <c r="K2272" s="23"/>
      <c r="L2272" s="23" t="s">
        <v>2667</v>
      </c>
      <c r="M2272" s="23" t="s">
        <v>2667</v>
      </c>
    </row>
    <row r="2273" spans="1:13" hidden="1" x14ac:dyDescent="0.35">
      <c r="A2273" s="22">
        <v>45947</v>
      </c>
      <c r="B2273" s="23" t="s">
        <v>2689</v>
      </c>
      <c r="C2273" s="23" t="s">
        <v>2167</v>
      </c>
      <c r="D2273" s="24" t="s">
        <v>55</v>
      </c>
      <c r="E2273" s="23">
        <v>26</v>
      </c>
      <c r="F2273" s="23">
        <v>1</v>
      </c>
      <c r="G2273" s="23" t="s">
        <v>2667</v>
      </c>
      <c r="H2273" s="23" t="s">
        <v>2667</v>
      </c>
      <c r="I2273" s="26" t="s">
        <v>306</v>
      </c>
      <c r="J2273" s="23"/>
      <c r="K2273" s="23"/>
      <c r="L2273" s="23" t="s">
        <v>2667</v>
      </c>
      <c r="M2273" s="23" t="s">
        <v>306</v>
      </c>
    </row>
    <row r="2274" spans="1:13" hidden="1" x14ac:dyDescent="0.35">
      <c r="A2274" s="6">
        <v>45947</v>
      </c>
      <c r="B2274" t="s">
        <v>603</v>
      </c>
      <c r="C2274" s="23" t="s">
        <v>64</v>
      </c>
      <c r="D2274" t="s">
        <v>585</v>
      </c>
      <c r="E2274">
        <v>8</v>
      </c>
      <c r="F2274">
        <v>2</v>
      </c>
      <c r="G2274" t="s">
        <v>2667</v>
      </c>
      <c r="H2274" t="s">
        <v>2667</v>
      </c>
      <c r="I2274" s="26" t="s">
        <v>306</v>
      </c>
      <c r="J2274" t="s">
        <v>2667</v>
      </c>
      <c r="L2274" t="s">
        <v>2667</v>
      </c>
      <c r="M2274" t="s">
        <v>306</v>
      </c>
    </row>
    <row r="2275" spans="1:13" hidden="1" x14ac:dyDescent="0.35">
      <c r="A2275" s="6">
        <v>45947</v>
      </c>
      <c r="B2275" t="s">
        <v>2667</v>
      </c>
      <c r="C2275" t="s">
        <v>2668</v>
      </c>
      <c r="D2275" s="20" t="s">
        <v>2814</v>
      </c>
      <c r="E2275">
        <v>8</v>
      </c>
      <c r="F2275">
        <v>4</v>
      </c>
      <c r="H2275" t="s">
        <v>2667</v>
      </c>
      <c r="I2275" s="26" t="s">
        <v>306</v>
      </c>
      <c r="J2275" t="s">
        <v>2667</v>
      </c>
      <c r="L2275" t="s">
        <v>2667</v>
      </c>
      <c r="M2275" t="s">
        <v>2667</v>
      </c>
    </row>
    <row r="2276" spans="1:13" hidden="1" x14ac:dyDescent="0.35">
      <c r="A2276" s="6">
        <v>45947</v>
      </c>
      <c r="B2276" t="s">
        <v>2032</v>
      </c>
      <c r="C2276" t="s">
        <v>2167</v>
      </c>
      <c r="D2276" s="20" t="s">
        <v>564</v>
      </c>
      <c r="E2276">
        <v>7</v>
      </c>
      <c r="F2276">
        <v>2</v>
      </c>
      <c r="G2276" t="s">
        <v>2667</v>
      </c>
      <c r="H2276" t="s">
        <v>2667</v>
      </c>
      <c r="I2276" s="26" t="s">
        <v>306</v>
      </c>
      <c r="J2276" t="s">
        <v>2667</v>
      </c>
      <c r="L2276" t="s">
        <v>2667</v>
      </c>
      <c r="M2276" t="s">
        <v>2667</v>
      </c>
    </row>
    <row r="2277" spans="1:13" hidden="1" x14ac:dyDescent="0.35">
      <c r="A2277" s="22">
        <v>45947</v>
      </c>
      <c r="B2277" s="23" t="s">
        <v>2774</v>
      </c>
      <c r="C2277" s="23" t="s">
        <v>2670</v>
      </c>
      <c r="D2277" s="24">
        <v>9</v>
      </c>
      <c r="E2277" s="23">
        <v>7</v>
      </c>
      <c r="F2277" s="23">
        <v>3</v>
      </c>
      <c r="G2277" s="23" t="s">
        <v>2667</v>
      </c>
      <c r="H2277" s="23" t="s">
        <v>2667</v>
      </c>
      <c r="I2277" s="26" t="s">
        <v>306</v>
      </c>
      <c r="J2277" s="23"/>
      <c r="K2277" s="23"/>
      <c r="L2277" s="23" t="s">
        <v>2667</v>
      </c>
      <c r="M2277" s="23" t="s">
        <v>2667</v>
      </c>
    </row>
    <row r="2278" spans="1:13" hidden="1" x14ac:dyDescent="0.35">
      <c r="A2278" s="6">
        <v>45947</v>
      </c>
      <c r="B2278" t="s">
        <v>2773</v>
      </c>
      <c r="C2278" t="s">
        <v>2668</v>
      </c>
      <c r="D2278" s="20">
        <v>6</v>
      </c>
      <c r="E2278">
        <v>1</v>
      </c>
      <c r="F2278">
        <v>2</v>
      </c>
      <c r="G2278" t="s">
        <v>2667</v>
      </c>
      <c r="H2278" t="s">
        <v>2667</v>
      </c>
      <c r="I2278" s="26" t="s">
        <v>306</v>
      </c>
      <c r="J2278" t="s">
        <v>2667</v>
      </c>
      <c r="L2278" t="s">
        <v>2667</v>
      </c>
      <c r="M2278" t="s">
        <v>2667</v>
      </c>
    </row>
    <row r="2279" spans="1:13" hidden="1" x14ac:dyDescent="0.35">
      <c r="A2279" s="22">
        <v>45947</v>
      </c>
      <c r="B2279" s="23" t="s">
        <v>88</v>
      </c>
      <c r="C2279" s="23" t="s">
        <v>2670</v>
      </c>
      <c r="D2279" s="24">
        <v>7</v>
      </c>
      <c r="E2279" s="23">
        <v>28</v>
      </c>
      <c r="F2279" s="23">
        <v>1</v>
      </c>
      <c r="G2279" s="23" t="s">
        <v>2667</v>
      </c>
      <c r="H2279" s="23" t="s">
        <v>2667</v>
      </c>
      <c r="I2279" s="26" t="s">
        <v>306</v>
      </c>
      <c r="J2279" s="23" t="s">
        <v>2667</v>
      </c>
      <c r="K2279" s="23"/>
      <c r="L2279" s="23" t="s">
        <v>2667</v>
      </c>
      <c r="M2279" s="23" t="s">
        <v>306</v>
      </c>
    </row>
    <row r="2280" spans="1:13" hidden="1" x14ac:dyDescent="0.35">
      <c r="A2280" s="22">
        <v>45948</v>
      </c>
      <c r="B2280" s="23" t="s">
        <v>2840</v>
      </c>
      <c r="C2280" s="23" t="s">
        <v>978</v>
      </c>
      <c r="D2280" s="24" t="s">
        <v>978</v>
      </c>
      <c r="E2280" s="23">
        <v>26</v>
      </c>
      <c r="F2280" s="23">
        <v>2</v>
      </c>
      <c r="G2280" s="23" t="s">
        <v>2667</v>
      </c>
      <c r="H2280" s="23" t="s">
        <v>2667</v>
      </c>
      <c r="I2280" s="26" t="s">
        <v>306</v>
      </c>
      <c r="J2280" s="23" t="s">
        <v>1854</v>
      </c>
      <c r="K2280" s="23"/>
      <c r="L2280" s="23" t="s">
        <v>2667</v>
      </c>
      <c r="M2280" s="23" t="s">
        <v>2667</v>
      </c>
    </row>
    <row r="2281" spans="1:13" hidden="1" x14ac:dyDescent="0.35">
      <c r="A2281" s="22">
        <v>45948</v>
      </c>
      <c r="B2281" s="23" t="s">
        <v>2832</v>
      </c>
      <c r="C2281" s="23" t="s">
        <v>2670</v>
      </c>
      <c r="D2281" s="24">
        <v>7</v>
      </c>
      <c r="E2281" s="25">
        <f>76/3</f>
        <v>25.333333333333332</v>
      </c>
      <c r="F2281" s="25">
        <f>5/3</f>
        <v>1.6666666666666667</v>
      </c>
      <c r="G2281" s="23" t="s">
        <v>2667</v>
      </c>
      <c r="H2281" s="23" t="s">
        <v>2667</v>
      </c>
      <c r="I2281" s="26" t="s">
        <v>306</v>
      </c>
      <c r="J2281" s="23" t="s">
        <v>2667</v>
      </c>
      <c r="K2281" s="23"/>
      <c r="L2281" s="23" t="s">
        <v>2667</v>
      </c>
      <c r="M2281" s="23" t="s">
        <v>2667</v>
      </c>
    </row>
    <row r="2282" spans="1:13" hidden="1" x14ac:dyDescent="0.35">
      <c r="A2282" s="22">
        <v>45948</v>
      </c>
      <c r="B2282" s="23" t="s">
        <v>2832</v>
      </c>
      <c r="C2282" s="23" t="s">
        <v>2670</v>
      </c>
      <c r="D2282" s="24">
        <v>7</v>
      </c>
      <c r="E2282" s="25">
        <f>76/3</f>
        <v>25.333333333333332</v>
      </c>
      <c r="F2282" s="25">
        <f>5/3</f>
        <v>1.6666666666666667</v>
      </c>
      <c r="G2282" s="23" t="s">
        <v>2667</v>
      </c>
      <c r="H2282" s="23" t="s">
        <v>2667</v>
      </c>
      <c r="I2282" s="26" t="s">
        <v>306</v>
      </c>
      <c r="J2282" s="23" t="s">
        <v>2667</v>
      </c>
      <c r="K2282" s="23"/>
      <c r="L2282" s="23"/>
      <c r="M2282" s="23"/>
    </row>
    <row r="2283" spans="1:13" hidden="1" x14ac:dyDescent="0.35">
      <c r="A2283" s="22">
        <v>45948</v>
      </c>
      <c r="B2283" s="23" t="s">
        <v>2832</v>
      </c>
      <c r="C2283" s="23" t="s">
        <v>2670</v>
      </c>
      <c r="D2283" s="24">
        <v>7</v>
      </c>
      <c r="E2283" s="25">
        <f>76/3</f>
        <v>25.333333333333332</v>
      </c>
      <c r="F2283" s="25">
        <f>5/3</f>
        <v>1.6666666666666667</v>
      </c>
      <c r="G2283" s="23" t="s">
        <v>2667</v>
      </c>
      <c r="H2283" s="23" t="s">
        <v>2667</v>
      </c>
      <c r="I2283" s="26" t="s">
        <v>306</v>
      </c>
      <c r="J2283" s="23" t="s">
        <v>2667</v>
      </c>
      <c r="K2283" s="23"/>
      <c r="L2283" s="23"/>
      <c r="M2283" s="23"/>
    </row>
    <row r="2284" spans="1:13" hidden="1" x14ac:dyDescent="0.35">
      <c r="A2284" s="22">
        <v>45948</v>
      </c>
      <c r="B2284" s="23" t="s">
        <v>2836</v>
      </c>
      <c r="C2284" s="23" t="s">
        <v>2668</v>
      </c>
      <c r="D2284" s="24">
        <v>6</v>
      </c>
      <c r="E2284" s="23">
        <v>24</v>
      </c>
      <c r="F2284" s="23">
        <v>6</v>
      </c>
      <c r="G2284" s="23" t="s">
        <v>2667</v>
      </c>
      <c r="H2284" s="23" t="s">
        <v>2667</v>
      </c>
      <c r="I2284" s="26" t="s">
        <v>306</v>
      </c>
      <c r="J2284" s="23" t="s">
        <v>2667</v>
      </c>
      <c r="K2284" s="23"/>
      <c r="L2284" s="23" t="s">
        <v>2667</v>
      </c>
      <c r="M2284" s="23" t="s">
        <v>306</v>
      </c>
    </row>
    <row r="2285" spans="1:13" hidden="1" x14ac:dyDescent="0.35">
      <c r="A2285" s="22">
        <v>45948</v>
      </c>
      <c r="B2285" s="23" t="s">
        <v>3323</v>
      </c>
      <c r="C2285" s="23" t="s">
        <v>2167</v>
      </c>
      <c r="D2285" s="24" t="s">
        <v>3324</v>
      </c>
      <c r="E2285" s="23">
        <v>17</v>
      </c>
      <c r="F2285" s="23">
        <v>1</v>
      </c>
      <c r="G2285" s="23" t="s">
        <v>2667</v>
      </c>
      <c r="H2285" s="23" t="s">
        <v>2667</v>
      </c>
      <c r="I2285" s="26" t="s">
        <v>306</v>
      </c>
      <c r="J2285" s="23"/>
      <c r="K2285" s="23"/>
      <c r="L2285" s="23" t="s">
        <v>2667</v>
      </c>
      <c r="M2285" s="23" t="s">
        <v>306</v>
      </c>
    </row>
    <row r="2286" spans="1:13" hidden="1" x14ac:dyDescent="0.35">
      <c r="A2286" s="22">
        <v>45948</v>
      </c>
      <c r="B2286" s="23" t="s">
        <v>3460</v>
      </c>
      <c r="C2286" s="23" t="s">
        <v>2670</v>
      </c>
      <c r="D2286" s="24">
        <v>10</v>
      </c>
      <c r="E2286" s="23">
        <v>14</v>
      </c>
      <c r="F2286" s="23">
        <v>3</v>
      </c>
      <c r="G2286" s="23" t="s">
        <v>2667</v>
      </c>
      <c r="H2286" s="23" t="s">
        <v>2667</v>
      </c>
      <c r="I2286" s="26" t="s">
        <v>306</v>
      </c>
      <c r="J2286" s="23" t="s">
        <v>2667</v>
      </c>
      <c r="K2286" s="23"/>
      <c r="L2286" s="23" t="s">
        <v>2667</v>
      </c>
      <c r="M2286" s="23" t="s">
        <v>2667</v>
      </c>
    </row>
    <row r="2287" spans="1:13" hidden="1" x14ac:dyDescent="0.35">
      <c r="A2287" s="6">
        <v>45948</v>
      </c>
      <c r="B2287" t="s">
        <v>2831</v>
      </c>
      <c r="C2287" t="s">
        <v>64</v>
      </c>
      <c r="D2287" t="s">
        <v>585</v>
      </c>
      <c r="E2287">
        <v>7</v>
      </c>
      <c r="F2287">
        <v>2</v>
      </c>
      <c r="G2287" t="s">
        <v>2667</v>
      </c>
      <c r="H2287" t="s">
        <v>2667</v>
      </c>
      <c r="I2287" s="26" t="s">
        <v>306</v>
      </c>
      <c r="J2287" t="s">
        <v>2667</v>
      </c>
      <c r="L2287" t="s">
        <v>2667</v>
      </c>
      <c r="M2287" t="s">
        <v>2667</v>
      </c>
    </row>
    <row r="2288" spans="1:13" hidden="1" x14ac:dyDescent="0.35">
      <c r="A2288" s="22">
        <v>45948</v>
      </c>
      <c r="B2288" s="23" t="s">
        <v>603</v>
      </c>
      <c r="C2288" s="23" t="s">
        <v>2668</v>
      </c>
      <c r="D2288" s="24">
        <v>6</v>
      </c>
      <c r="E2288" s="23">
        <v>6</v>
      </c>
      <c r="F2288" s="23">
        <v>2</v>
      </c>
      <c r="G2288" s="23" t="s">
        <v>2667</v>
      </c>
      <c r="H2288" s="23" t="s">
        <v>2667</v>
      </c>
      <c r="I2288" s="26" t="s">
        <v>306</v>
      </c>
      <c r="J2288" s="23"/>
      <c r="K2288" s="23"/>
      <c r="L2288" s="23" t="s">
        <v>2667</v>
      </c>
      <c r="M2288" s="23" t="s">
        <v>306</v>
      </c>
    </row>
    <row r="2289" spans="1:13" hidden="1" x14ac:dyDescent="0.35">
      <c r="A2289" s="22">
        <v>45949</v>
      </c>
      <c r="B2289" s="23" t="s">
        <v>3059</v>
      </c>
      <c r="C2289" s="23" t="s">
        <v>2668</v>
      </c>
      <c r="D2289" s="24">
        <v>6</v>
      </c>
      <c r="E2289" s="23">
        <v>27</v>
      </c>
      <c r="F2289" s="23">
        <v>7</v>
      </c>
      <c r="G2289" s="23" t="s">
        <v>2667</v>
      </c>
      <c r="H2289" s="23" t="s">
        <v>2667</v>
      </c>
      <c r="I2289" s="26" t="s">
        <v>306</v>
      </c>
      <c r="J2289" s="23" t="s">
        <v>2667</v>
      </c>
      <c r="K2289" s="23"/>
      <c r="L2289" s="23" t="s">
        <v>2667</v>
      </c>
      <c r="M2289" s="23" t="s">
        <v>2667</v>
      </c>
    </row>
    <row r="2290" spans="1:13" hidden="1" x14ac:dyDescent="0.35">
      <c r="A2290" s="6">
        <v>45949</v>
      </c>
      <c r="B2290" t="s">
        <v>2736</v>
      </c>
      <c r="C2290" t="s">
        <v>2167</v>
      </c>
      <c r="D2290" t="s">
        <v>1254</v>
      </c>
      <c r="E2290">
        <v>8</v>
      </c>
      <c r="F2290">
        <v>2</v>
      </c>
      <c r="G2290" t="s">
        <v>2667</v>
      </c>
      <c r="H2290" t="s">
        <v>2667</v>
      </c>
      <c r="I2290" s="26" t="s">
        <v>306</v>
      </c>
      <c r="J2290" t="s">
        <v>2667</v>
      </c>
      <c r="L2290" t="s">
        <v>2667</v>
      </c>
      <c r="M2290" t="s">
        <v>306</v>
      </c>
    </row>
    <row r="2291" spans="1:13" hidden="1" x14ac:dyDescent="0.35">
      <c r="A2291" s="22">
        <v>45949</v>
      </c>
      <c r="B2291" s="23" t="s">
        <v>3117</v>
      </c>
      <c r="C2291" s="23" t="s">
        <v>2670</v>
      </c>
      <c r="D2291" s="24" t="s">
        <v>2685</v>
      </c>
      <c r="E2291" s="23">
        <v>8</v>
      </c>
      <c r="F2291" s="23">
        <v>4</v>
      </c>
      <c r="G2291" s="23" t="s">
        <v>2667</v>
      </c>
      <c r="H2291" s="23" t="s">
        <v>2667</v>
      </c>
      <c r="I2291" s="26" t="s">
        <v>306</v>
      </c>
      <c r="J2291" s="23" t="s">
        <v>2675</v>
      </c>
      <c r="K2291" s="23"/>
      <c r="L2291" s="23" t="s">
        <v>2667</v>
      </c>
      <c r="M2291" s="23" t="s">
        <v>2667</v>
      </c>
    </row>
    <row r="2292" spans="1:13" hidden="1" x14ac:dyDescent="0.35">
      <c r="A2292" s="22">
        <v>45949</v>
      </c>
      <c r="B2292" s="23" t="s">
        <v>86</v>
      </c>
      <c r="C2292" s="23" t="s">
        <v>2670</v>
      </c>
      <c r="D2292" s="24" t="s">
        <v>2854</v>
      </c>
      <c r="E2292" s="23">
        <v>4</v>
      </c>
      <c r="F2292" s="23">
        <v>2</v>
      </c>
      <c r="G2292" s="23" t="s">
        <v>2667</v>
      </c>
      <c r="H2292" s="23" t="s">
        <v>2667</v>
      </c>
      <c r="I2292" s="26" t="s">
        <v>306</v>
      </c>
      <c r="J2292" s="23"/>
      <c r="K2292" s="23"/>
      <c r="L2292" s="23" t="s">
        <v>2667</v>
      </c>
      <c r="M2292" s="23" t="s">
        <v>306</v>
      </c>
    </row>
    <row r="2293" spans="1:13" hidden="1" x14ac:dyDescent="0.35">
      <c r="A2293" s="6">
        <v>45950</v>
      </c>
      <c r="B2293" t="s">
        <v>2460</v>
      </c>
      <c r="C2293" t="s">
        <v>115</v>
      </c>
      <c r="D2293">
        <v>8</v>
      </c>
      <c r="E2293">
        <v>22</v>
      </c>
      <c r="F2293">
        <v>2</v>
      </c>
      <c r="G2293" t="s">
        <v>32</v>
      </c>
    </row>
    <row r="2294" spans="1:13" hidden="1" x14ac:dyDescent="0.35">
      <c r="A2294" s="6">
        <v>45950</v>
      </c>
      <c r="B2294" t="s">
        <v>2480</v>
      </c>
      <c r="C2294" t="s">
        <v>53</v>
      </c>
      <c r="D2294">
        <v>6</v>
      </c>
      <c r="E2294">
        <v>18</v>
      </c>
      <c r="F2294">
        <v>2</v>
      </c>
      <c r="G2294" t="s">
        <v>2372</v>
      </c>
    </row>
    <row r="2295" spans="1:13" hidden="1" x14ac:dyDescent="0.35">
      <c r="A2295" s="6">
        <v>45950</v>
      </c>
      <c r="B2295" t="s">
        <v>1837</v>
      </c>
      <c r="C2295" t="s">
        <v>55</v>
      </c>
      <c r="D2295" t="s">
        <v>1254</v>
      </c>
      <c r="E2295">
        <v>30</v>
      </c>
      <c r="F2295">
        <v>2</v>
      </c>
      <c r="I2295" t="s">
        <v>47</v>
      </c>
    </row>
    <row r="2296" spans="1:13" hidden="1" x14ac:dyDescent="0.35">
      <c r="A2296" s="6">
        <v>45950</v>
      </c>
      <c r="B2296" t="s">
        <v>2650</v>
      </c>
      <c r="C2296" t="s">
        <v>55</v>
      </c>
      <c r="D2296" t="s">
        <v>930</v>
      </c>
      <c r="E2296">
        <v>22</v>
      </c>
      <c r="F2296">
        <v>2</v>
      </c>
      <c r="I2296" t="s">
        <v>47</v>
      </c>
    </row>
    <row r="2297" spans="1:13" hidden="1" x14ac:dyDescent="0.35">
      <c r="A2297" s="6">
        <v>45950</v>
      </c>
      <c r="B2297" t="s">
        <v>2650</v>
      </c>
      <c r="C2297" t="s">
        <v>55</v>
      </c>
      <c r="D2297" t="s">
        <v>930</v>
      </c>
      <c r="E2297">
        <v>22</v>
      </c>
      <c r="F2297">
        <v>2</v>
      </c>
      <c r="I2297" t="s">
        <v>47</v>
      </c>
    </row>
    <row r="2298" spans="1:13" hidden="1" x14ac:dyDescent="0.35">
      <c r="A2298" s="6">
        <v>45950</v>
      </c>
      <c r="B2298" t="s">
        <v>2650</v>
      </c>
      <c r="C2298" t="s">
        <v>55</v>
      </c>
      <c r="D2298" t="s">
        <v>930</v>
      </c>
      <c r="E2298">
        <v>22</v>
      </c>
      <c r="F2298">
        <v>2</v>
      </c>
      <c r="I2298" t="s">
        <v>47</v>
      </c>
    </row>
    <row r="2299" spans="1:13" hidden="1" x14ac:dyDescent="0.35">
      <c r="A2299" s="6">
        <v>45950</v>
      </c>
      <c r="B2299" t="s">
        <v>857</v>
      </c>
      <c r="C2299" t="s">
        <v>55</v>
      </c>
      <c r="D2299" t="s">
        <v>930</v>
      </c>
      <c r="E2299">
        <v>27</v>
      </c>
      <c r="F2299">
        <v>2</v>
      </c>
      <c r="I2299" t="s">
        <v>47</v>
      </c>
    </row>
    <row r="2300" spans="1:13" hidden="1" x14ac:dyDescent="0.35">
      <c r="A2300" s="27">
        <v>45950</v>
      </c>
      <c r="B2300" s="26" t="s">
        <v>3150</v>
      </c>
      <c r="C2300" s="23" t="s">
        <v>130</v>
      </c>
      <c r="D2300" s="28" t="s">
        <v>3151</v>
      </c>
      <c r="E2300" s="26">
        <v>19</v>
      </c>
      <c r="F2300" s="26">
        <v>1</v>
      </c>
      <c r="G2300" s="26" t="s">
        <v>2667</v>
      </c>
      <c r="H2300" s="26" t="s">
        <v>2667</v>
      </c>
      <c r="I2300" s="26" t="s">
        <v>306</v>
      </c>
      <c r="J2300" s="26" t="s">
        <v>2667</v>
      </c>
      <c r="K2300" s="26"/>
      <c r="L2300" s="26" t="s">
        <v>2667</v>
      </c>
      <c r="M2300" s="26" t="s">
        <v>2667</v>
      </c>
    </row>
    <row r="2301" spans="1:13" hidden="1" x14ac:dyDescent="0.35">
      <c r="A2301" s="27">
        <v>45950</v>
      </c>
      <c r="B2301" s="26" t="s">
        <v>3150</v>
      </c>
      <c r="C2301" s="23" t="s">
        <v>130</v>
      </c>
      <c r="D2301" s="28" t="s">
        <v>3151</v>
      </c>
      <c r="E2301" s="26">
        <v>19</v>
      </c>
      <c r="F2301" s="26">
        <v>0</v>
      </c>
      <c r="G2301" s="26" t="s">
        <v>2667</v>
      </c>
      <c r="H2301" s="26" t="s">
        <v>2667</v>
      </c>
      <c r="I2301" s="26" t="s">
        <v>306</v>
      </c>
      <c r="J2301" s="26" t="s">
        <v>2667</v>
      </c>
      <c r="K2301" s="26"/>
      <c r="L2301" s="26" t="s">
        <v>2667</v>
      </c>
      <c r="M2301" s="26" t="s">
        <v>2667</v>
      </c>
    </row>
    <row r="2302" spans="1:13" hidden="1" x14ac:dyDescent="0.35">
      <c r="A2302" s="22">
        <v>45950</v>
      </c>
      <c r="B2302" s="23" t="s">
        <v>1139</v>
      </c>
      <c r="C2302" s="23" t="s">
        <v>158</v>
      </c>
      <c r="D2302" t="s">
        <v>158</v>
      </c>
      <c r="E2302" s="23">
        <v>14</v>
      </c>
      <c r="F2302" s="23">
        <v>4</v>
      </c>
      <c r="G2302" s="23" t="s">
        <v>2667</v>
      </c>
      <c r="H2302" s="23" t="s">
        <v>2667</v>
      </c>
      <c r="I2302" s="26" t="s">
        <v>306</v>
      </c>
      <c r="J2302" s="23" t="s">
        <v>2667</v>
      </c>
      <c r="K2302" s="23"/>
      <c r="L2302" s="23" t="s">
        <v>2667</v>
      </c>
      <c r="M2302" s="23" t="s">
        <v>2667</v>
      </c>
    </row>
    <row r="2303" spans="1:13" hidden="1" x14ac:dyDescent="0.35">
      <c r="A2303" s="6">
        <v>45950</v>
      </c>
      <c r="B2303" t="s">
        <v>2741</v>
      </c>
      <c r="C2303" t="s">
        <v>2167</v>
      </c>
      <c r="D2303" s="20" t="s">
        <v>2742</v>
      </c>
      <c r="E2303">
        <v>8</v>
      </c>
      <c r="G2303" t="s">
        <v>2667</v>
      </c>
      <c r="H2303" t="s">
        <v>2667</v>
      </c>
      <c r="I2303" s="26" t="s">
        <v>306</v>
      </c>
      <c r="J2303" t="s">
        <v>2667</v>
      </c>
      <c r="L2303" t="s">
        <v>2667</v>
      </c>
      <c r="M2303" t="s">
        <v>306</v>
      </c>
    </row>
    <row r="2304" spans="1:13" hidden="1" x14ac:dyDescent="0.35">
      <c r="A2304" s="6">
        <v>45950</v>
      </c>
      <c r="B2304" t="s">
        <v>2757</v>
      </c>
      <c r="C2304" t="s">
        <v>2668</v>
      </c>
      <c r="D2304" s="20" t="s">
        <v>2714</v>
      </c>
      <c r="E2304">
        <v>8</v>
      </c>
      <c r="F2304">
        <v>2</v>
      </c>
      <c r="G2304" t="s">
        <v>2667</v>
      </c>
      <c r="H2304" t="s">
        <v>2667</v>
      </c>
      <c r="I2304" s="26" t="s">
        <v>306</v>
      </c>
      <c r="J2304" t="s">
        <v>2667</v>
      </c>
      <c r="L2304" t="s">
        <v>2667</v>
      </c>
      <c r="M2304" t="s">
        <v>306</v>
      </c>
    </row>
    <row r="2305" spans="1:13" hidden="1" x14ac:dyDescent="0.35">
      <c r="A2305" s="22">
        <v>45950</v>
      </c>
      <c r="B2305" s="23" t="s">
        <v>3417</v>
      </c>
      <c r="C2305" s="23" t="s">
        <v>158</v>
      </c>
      <c r="D2305" t="s">
        <v>158</v>
      </c>
      <c r="E2305" s="23">
        <v>2</v>
      </c>
      <c r="F2305" s="23">
        <v>1</v>
      </c>
      <c r="G2305" s="23" t="s">
        <v>2667</v>
      </c>
      <c r="H2305" s="23" t="s">
        <v>2667</v>
      </c>
      <c r="I2305" s="26" t="s">
        <v>306</v>
      </c>
      <c r="J2305" s="23"/>
      <c r="K2305" s="23"/>
      <c r="L2305" s="23" t="s">
        <v>2667</v>
      </c>
      <c r="M2305" s="23" t="s">
        <v>2667</v>
      </c>
    </row>
    <row r="2306" spans="1:13" hidden="1" x14ac:dyDescent="0.35">
      <c r="A2306" s="6">
        <v>45951</v>
      </c>
      <c r="B2306" t="s">
        <v>103</v>
      </c>
      <c r="C2306" t="s">
        <v>59</v>
      </c>
      <c r="D2306">
        <v>3</v>
      </c>
      <c r="E2306">
        <v>24</v>
      </c>
      <c r="F2306">
        <v>2</v>
      </c>
      <c r="G2306" t="s">
        <v>1400</v>
      </c>
      <c r="L2306" t="s">
        <v>47</v>
      </c>
      <c r="M2306" t="s">
        <v>47</v>
      </c>
    </row>
    <row r="2307" spans="1:13" hidden="1" x14ac:dyDescent="0.35">
      <c r="A2307" s="6">
        <v>45951</v>
      </c>
      <c r="B2307" t="s">
        <v>807</v>
      </c>
      <c r="C2307" t="s">
        <v>59</v>
      </c>
      <c r="D2307">
        <v>0</v>
      </c>
      <c r="E2307">
        <v>21</v>
      </c>
      <c r="F2307">
        <v>2</v>
      </c>
      <c r="G2307" t="s">
        <v>1400</v>
      </c>
      <c r="L2307" t="s">
        <v>47</v>
      </c>
      <c r="M2307" t="s">
        <v>47</v>
      </c>
    </row>
    <row r="2308" spans="1:13" hidden="1" x14ac:dyDescent="0.35">
      <c r="A2308" s="6">
        <v>45951</v>
      </c>
      <c r="B2308" t="s">
        <v>2651</v>
      </c>
      <c r="C2308" t="s">
        <v>2141</v>
      </c>
      <c r="D2308" t="s">
        <v>2141</v>
      </c>
      <c r="E2308">
        <v>18</v>
      </c>
      <c r="F2308">
        <v>2</v>
      </c>
      <c r="I2308" t="s">
        <v>47</v>
      </c>
    </row>
    <row r="2309" spans="1:13" hidden="1" x14ac:dyDescent="0.35">
      <c r="A2309" s="6">
        <v>45951</v>
      </c>
      <c r="B2309" t="s">
        <v>343</v>
      </c>
      <c r="C2309" t="s">
        <v>115</v>
      </c>
      <c r="D2309">
        <v>8</v>
      </c>
      <c r="E2309">
        <v>18</v>
      </c>
      <c r="F2309">
        <v>2</v>
      </c>
      <c r="I2309" t="s">
        <v>47</v>
      </c>
    </row>
    <row r="2310" spans="1:13" hidden="1" x14ac:dyDescent="0.35">
      <c r="A2310" s="6">
        <v>45951</v>
      </c>
      <c r="B2310" t="s">
        <v>459</v>
      </c>
      <c r="C2310" t="s">
        <v>53</v>
      </c>
      <c r="D2310" t="s">
        <v>890</v>
      </c>
      <c r="E2310">
        <v>5</v>
      </c>
      <c r="F2310">
        <v>2</v>
      </c>
      <c r="I2310" t="s">
        <v>47</v>
      </c>
    </row>
    <row r="2311" spans="1:13" hidden="1" x14ac:dyDescent="0.35">
      <c r="A2311" s="6">
        <v>45951</v>
      </c>
      <c r="B2311" t="s">
        <v>741</v>
      </c>
      <c r="C2311" t="s">
        <v>115</v>
      </c>
      <c r="D2311" t="s">
        <v>204</v>
      </c>
      <c r="E2311">
        <v>2</v>
      </c>
      <c r="I2311" t="s">
        <v>47</v>
      </c>
    </row>
    <row r="2312" spans="1:13" hidden="1" x14ac:dyDescent="0.35">
      <c r="A2312" s="6">
        <v>45951</v>
      </c>
      <c r="B2312" t="s">
        <v>468</v>
      </c>
      <c r="C2312" t="s">
        <v>115</v>
      </c>
      <c r="D2312">
        <v>8</v>
      </c>
      <c r="E2312">
        <v>18</v>
      </c>
      <c r="F2312">
        <v>2</v>
      </c>
      <c r="I2312" t="s">
        <v>47</v>
      </c>
      <c r="J2312" t="s">
        <v>624</v>
      </c>
    </row>
    <row r="2313" spans="1:13" hidden="1" x14ac:dyDescent="0.35">
      <c r="A2313" s="6">
        <v>45951</v>
      </c>
      <c r="B2313" t="s">
        <v>1350</v>
      </c>
      <c r="C2313" t="s">
        <v>55</v>
      </c>
      <c r="D2313" t="s">
        <v>930</v>
      </c>
      <c r="E2313">
        <v>16</v>
      </c>
      <c r="F2313">
        <v>2</v>
      </c>
      <c r="I2313" t="s">
        <v>47</v>
      </c>
      <c r="M2313" t="s">
        <v>47</v>
      </c>
    </row>
    <row r="2314" spans="1:13" hidden="1" x14ac:dyDescent="0.35">
      <c r="A2314" s="6">
        <v>45952</v>
      </c>
      <c r="B2314" t="s">
        <v>154</v>
      </c>
      <c r="C2314" t="s">
        <v>59</v>
      </c>
      <c r="D2314">
        <v>3</v>
      </c>
      <c r="E2314">
        <v>15</v>
      </c>
      <c r="F2314">
        <v>2</v>
      </c>
      <c r="G2314" t="s">
        <v>1850</v>
      </c>
      <c r="L2314" t="s">
        <v>47</v>
      </c>
      <c r="M2314" t="s">
        <v>47</v>
      </c>
    </row>
    <row r="2315" spans="1:13" hidden="1" x14ac:dyDescent="0.35">
      <c r="A2315" s="6">
        <v>45952</v>
      </c>
      <c r="B2315" t="s">
        <v>807</v>
      </c>
      <c r="C2315" t="s">
        <v>1247</v>
      </c>
      <c r="D2315" t="s">
        <v>1247</v>
      </c>
      <c r="E2315">
        <v>8</v>
      </c>
      <c r="F2315">
        <v>2</v>
      </c>
      <c r="G2315" t="s">
        <v>704</v>
      </c>
      <c r="K2315" t="s">
        <v>47</v>
      </c>
      <c r="L2315" t="s">
        <v>47</v>
      </c>
      <c r="M2315" t="s">
        <v>47</v>
      </c>
    </row>
    <row r="2316" spans="1:13" hidden="1" x14ac:dyDescent="0.35">
      <c r="A2316" s="6">
        <v>45952</v>
      </c>
      <c r="B2316" t="s">
        <v>191</v>
      </c>
      <c r="C2316" t="s">
        <v>115</v>
      </c>
      <c r="D2316">
        <v>7</v>
      </c>
      <c r="E2316">
        <v>16</v>
      </c>
      <c r="F2316">
        <v>2</v>
      </c>
      <c r="G2316" t="s">
        <v>2182</v>
      </c>
      <c r="L2316" t="s">
        <v>47</v>
      </c>
      <c r="M2316" t="s">
        <v>47</v>
      </c>
    </row>
    <row r="2317" spans="1:13" hidden="1" x14ac:dyDescent="0.35">
      <c r="A2317" s="22">
        <v>45952</v>
      </c>
      <c r="B2317" s="23" t="s">
        <v>2760</v>
      </c>
      <c r="C2317" s="23" t="s">
        <v>1493</v>
      </c>
      <c r="D2317" s="24" t="s">
        <v>3448</v>
      </c>
      <c r="E2317" s="23">
        <v>23</v>
      </c>
      <c r="F2317" s="23">
        <v>4</v>
      </c>
      <c r="G2317" s="23" t="s">
        <v>2667</v>
      </c>
      <c r="H2317" s="23" t="s">
        <v>2667</v>
      </c>
      <c r="I2317" s="26" t="s">
        <v>306</v>
      </c>
      <c r="J2317" s="23" t="s">
        <v>2667</v>
      </c>
      <c r="K2317" s="23"/>
      <c r="L2317" s="23" t="s">
        <v>2667</v>
      </c>
      <c r="M2317" s="23" t="s">
        <v>306</v>
      </c>
    </row>
    <row r="2318" spans="1:13" hidden="1" x14ac:dyDescent="0.35">
      <c r="A2318" s="22">
        <v>45952</v>
      </c>
      <c r="B2318" s="23" t="s">
        <v>1483</v>
      </c>
      <c r="C2318" s="23" t="s">
        <v>2668</v>
      </c>
      <c r="D2318" s="24">
        <v>6</v>
      </c>
      <c r="E2318" s="23">
        <v>5</v>
      </c>
      <c r="F2318" s="23">
        <v>2</v>
      </c>
      <c r="G2318" s="23" t="s">
        <v>2667</v>
      </c>
      <c r="H2318" s="23" t="s">
        <v>2667</v>
      </c>
      <c r="I2318" s="26" t="s">
        <v>306</v>
      </c>
      <c r="J2318" s="23"/>
      <c r="K2318" s="23"/>
      <c r="L2318" s="23" t="s">
        <v>2667</v>
      </c>
      <c r="M2318" s="23" t="s">
        <v>306</v>
      </c>
    </row>
    <row r="2319" spans="1:13" hidden="1" x14ac:dyDescent="0.35">
      <c r="A2319" s="6">
        <v>45953</v>
      </c>
      <c r="B2319" t="s">
        <v>103</v>
      </c>
      <c r="C2319" t="s">
        <v>59</v>
      </c>
      <c r="D2319">
        <v>3</v>
      </c>
      <c r="E2319">
        <v>24</v>
      </c>
      <c r="F2319">
        <v>2</v>
      </c>
      <c r="G2319" t="s">
        <v>1400</v>
      </c>
      <c r="L2319" t="s">
        <v>47</v>
      </c>
      <c r="M2319" t="s">
        <v>47</v>
      </c>
    </row>
    <row r="2320" spans="1:13" hidden="1" x14ac:dyDescent="0.35">
      <c r="A2320" s="6">
        <v>45953</v>
      </c>
      <c r="B2320" t="s">
        <v>807</v>
      </c>
      <c r="C2320" t="s">
        <v>59</v>
      </c>
      <c r="D2320">
        <v>2</v>
      </c>
      <c r="E2320">
        <v>21</v>
      </c>
      <c r="F2320">
        <v>2</v>
      </c>
      <c r="G2320" t="s">
        <v>40</v>
      </c>
      <c r="L2320" t="s">
        <v>47</v>
      </c>
      <c r="M2320" t="s">
        <v>47</v>
      </c>
    </row>
    <row r="2321" spans="1:13" hidden="1" x14ac:dyDescent="0.35">
      <c r="A2321" s="6">
        <v>45953</v>
      </c>
      <c r="B2321" t="s">
        <v>2604</v>
      </c>
      <c r="C2321" t="s">
        <v>2137</v>
      </c>
      <c r="D2321" t="s">
        <v>2605</v>
      </c>
      <c r="F2321">
        <v>9</v>
      </c>
      <c r="G2321" t="s">
        <v>2214</v>
      </c>
    </row>
    <row r="2322" spans="1:13" hidden="1" x14ac:dyDescent="0.35">
      <c r="A2322" s="22">
        <v>45953</v>
      </c>
      <c r="B2322" s="23" t="s">
        <v>2222</v>
      </c>
      <c r="C2322" s="23" t="s">
        <v>2670</v>
      </c>
      <c r="D2322" s="24">
        <v>9</v>
      </c>
      <c r="E2322" s="23">
        <v>25</v>
      </c>
      <c r="F2322" s="23">
        <v>3</v>
      </c>
      <c r="G2322" s="23" t="s">
        <v>2667</v>
      </c>
      <c r="H2322" s="23" t="s">
        <v>2667</v>
      </c>
      <c r="I2322" s="26" t="s">
        <v>306</v>
      </c>
      <c r="J2322" s="23" t="s">
        <v>2359</v>
      </c>
      <c r="K2322" s="23"/>
      <c r="L2322" s="23" t="s">
        <v>2667</v>
      </c>
      <c r="M2322" s="23" t="s">
        <v>2667</v>
      </c>
    </row>
    <row r="2323" spans="1:13" hidden="1" x14ac:dyDescent="0.35">
      <c r="A2323" s="22">
        <v>45953</v>
      </c>
      <c r="B2323" s="23" t="s">
        <v>2222</v>
      </c>
      <c r="C2323" s="23" t="s">
        <v>2670</v>
      </c>
      <c r="D2323" s="24">
        <v>9</v>
      </c>
      <c r="E2323" s="23">
        <v>25</v>
      </c>
      <c r="F2323" s="23">
        <v>2</v>
      </c>
      <c r="G2323" s="23" t="s">
        <v>2667</v>
      </c>
      <c r="H2323" s="23" t="s">
        <v>2667</v>
      </c>
      <c r="I2323" s="26" t="s">
        <v>306</v>
      </c>
      <c r="J2323" s="23" t="s">
        <v>2359</v>
      </c>
      <c r="K2323" s="23"/>
      <c r="L2323" s="23" t="s">
        <v>2667</v>
      </c>
      <c r="M2323" s="23" t="s">
        <v>2667</v>
      </c>
    </row>
    <row r="2324" spans="1:13" hidden="1" x14ac:dyDescent="0.35">
      <c r="A2324" s="22">
        <v>45953</v>
      </c>
      <c r="B2324" s="23" t="s">
        <v>2222</v>
      </c>
      <c r="C2324" s="23" t="s">
        <v>2670</v>
      </c>
      <c r="D2324" s="24">
        <v>9</v>
      </c>
      <c r="E2324" s="23">
        <v>25</v>
      </c>
      <c r="F2324" s="23">
        <v>3</v>
      </c>
      <c r="G2324" s="23" t="s">
        <v>2667</v>
      </c>
      <c r="H2324" s="23" t="s">
        <v>2667</v>
      </c>
      <c r="I2324" s="26" t="s">
        <v>306</v>
      </c>
      <c r="J2324" s="23" t="s">
        <v>2359</v>
      </c>
      <c r="K2324" s="23"/>
      <c r="L2324" s="23" t="s">
        <v>2667</v>
      </c>
      <c r="M2324" s="23" t="s">
        <v>2667</v>
      </c>
    </row>
    <row r="2325" spans="1:13" hidden="1" x14ac:dyDescent="0.35">
      <c r="A2325" s="22">
        <v>45953</v>
      </c>
      <c r="B2325" s="23" t="s">
        <v>2706</v>
      </c>
      <c r="C2325" s="23" t="s">
        <v>2137</v>
      </c>
      <c r="D2325" s="24" t="s">
        <v>1446</v>
      </c>
      <c r="E2325" s="23">
        <v>17</v>
      </c>
      <c r="F2325" s="23">
        <v>2</v>
      </c>
      <c r="G2325" s="23" t="s">
        <v>2667</v>
      </c>
      <c r="H2325" s="23" t="s">
        <v>2667</v>
      </c>
      <c r="I2325" s="26" t="s">
        <v>306</v>
      </c>
      <c r="J2325" s="23" t="s">
        <v>2667</v>
      </c>
      <c r="K2325" s="23"/>
      <c r="L2325" s="23" t="s">
        <v>2667</v>
      </c>
      <c r="M2325" s="23" t="s">
        <v>2667</v>
      </c>
    </row>
    <row r="2326" spans="1:13" hidden="1" x14ac:dyDescent="0.35">
      <c r="A2326" s="22">
        <v>45953</v>
      </c>
      <c r="B2326" s="23" t="s">
        <v>2705</v>
      </c>
      <c r="C2326" s="23" t="s">
        <v>1261</v>
      </c>
      <c r="D2326" s="24" t="s">
        <v>1261</v>
      </c>
      <c r="E2326" s="23">
        <v>12</v>
      </c>
      <c r="F2326" s="23">
        <v>1</v>
      </c>
      <c r="G2326" s="23" t="s">
        <v>2667</v>
      </c>
      <c r="H2326" s="23" t="s">
        <v>2667</v>
      </c>
      <c r="I2326" s="26" t="s">
        <v>306</v>
      </c>
      <c r="J2326" s="23" t="s">
        <v>2667</v>
      </c>
      <c r="K2326" s="23"/>
      <c r="L2326" s="23" t="s">
        <v>2667</v>
      </c>
      <c r="M2326" s="23" t="s">
        <v>306</v>
      </c>
    </row>
    <row r="2327" spans="1:13" hidden="1" x14ac:dyDescent="0.35">
      <c r="A2327" s="6">
        <v>45953</v>
      </c>
      <c r="B2327" t="s">
        <v>2734</v>
      </c>
      <c r="C2327" t="s">
        <v>64</v>
      </c>
      <c r="D2327" t="s">
        <v>585</v>
      </c>
      <c r="E2327">
        <v>5</v>
      </c>
      <c r="F2327">
        <v>2</v>
      </c>
      <c r="G2327" t="s">
        <v>2667</v>
      </c>
      <c r="H2327" t="s">
        <v>2667</v>
      </c>
      <c r="I2327" s="26" t="s">
        <v>306</v>
      </c>
      <c r="J2327" t="s">
        <v>2667</v>
      </c>
      <c r="L2327" t="s">
        <v>2667</v>
      </c>
      <c r="M2327" t="s">
        <v>2667</v>
      </c>
    </row>
    <row r="2328" spans="1:13" hidden="1" x14ac:dyDescent="0.35">
      <c r="A2328" s="22">
        <v>45953</v>
      </c>
      <c r="B2328" s="23" t="s">
        <v>953</v>
      </c>
      <c r="C2328" s="23" t="s">
        <v>2670</v>
      </c>
      <c r="D2328" s="24" t="s">
        <v>2703</v>
      </c>
      <c r="E2328" s="23">
        <v>4</v>
      </c>
      <c r="F2328" s="23">
        <v>3</v>
      </c>
      <c r="G2328" s="23" t="s">
        <v>2667</v>
      </c>
      <c r="H2328" s="23" t="s">
        <v>2667</v>
      </c>
      <c r="I2328" s="26" t="s">
        <v>306</v>
      </c>
      <c r="J2328" s="23"/>
      <c r="K2328" s="23"/>
      <c r="L2328" s="23" t="s">
        <v>2667</v>
      </c>
      <c r="M2328" s="23" t="s">
        <v>306</v>
      </c>
    </row>
    <row r="2329" spans="1:13" hidden="1" x14ac:dyDescent="0.35">
      <c r="A2329" s="6">
        <v>45954</v>
      </c>
      <c r="B2329" t="s">
        <v>841</v>
      </c>
      <c r="C2329" t="s">
        <v>115</v>
      </c>
      <c r="D2329">
        <v>10</v>
      </c>
      <c r="E2329">
        <v>25</v>
      </c>
      <c r="F2329">
        <v>1</v>
      </c>
      <c r="G2329" t="s">
        <v>2182</v>
      </c>
      <c r="L2329" t="s">
        <v>47</v>
      </c>
      <c r="M2329" t="s">
        <v>47</v>
      </c>
    </row>
    <row r="2330" spans="1:13" hidden="1" x14ac:dyDescent="0.35">
      <c r="A2330" s="6">
        <v>45954</v>
      </c>
      <c r="B2330" t="s">
        <v>507</v>
      </c>
      <c r="C2330" t="s">
        <v>59</v>
      </c>
      <c r="D2330">
        <v>1</v>
      </c>
      <c r="E2330">
        <v>25</v>
      </c>
      <c r="F2330">
        <v>2</v>
      </c>
      <c r="G2330" t="s">
        <v>1400</v>
      </c>
      <c r="L2330" t="s">
        <v>47</v>
      </c>
      <c r="M2330" t="s">
        <v>47</v>
      </c>
    </row>
    <row r="2331" spans="1:13" hidden="1" x14ac:dyDescent="0.35">
      <c r="A2331" s="22">
        <v>45954</v>
      </c>
      <c r="B2331" s="23" t="s">
        <v>3446</v>
      </c>
      <c r="C2331" s="23" t="s">
        <v>2167</v>
      </c>
      <c r="D2331" s="24" t="s">
        <v>56</v>
      </c>
      <c r="E2331" s="23">
        <v>25</v>
      </c>
      <c r="F2331" s="23">
        <v>2</v>
      </c>
      <c r="G2331" s="23" t="s">
        <v>2667</v>
      </c>
      <c r="H2331" s="23" t="s">
        <v>2667</v>
      </c>
      <c r="I2331" s="26" t="s">
        <v>306</v>
      </c>
      <c r="J2331" s="23" t="s">
        <v>2667</v>
      </c>
      <c r="K2331" s="23"/>
      <c r="L2331" s="23" t="s">
        <v>2667</v>
      </c>
      <c r="M2331" s="23" t="s">
        <v>2667</v>
      </c>
    </row>
    <row r="2332" spans="1:13" hidden="1" x14ac:dyDescent="0.35">
      <c r="A2332" s="22">
        <v>45954</v>
      </c>
      <c r="B2332" s="23" t="s">
        <v>3233</v>
      </c>
      <c r="C2332" s="23" t="s">
        <v>2668</v>
      </c>
      <c r="D2332" s="24">
        <v>5</v>
      </c>
      <c r="E2332" s="23">
        <v>18</v>
      </c>
      <c r="F2332" s="23">
        <v>5</v>
      </c>
      <c r="G2332" s="23" t="s">
        <v>2667</v>
      </c>
      <c r="H2332" s="23" t="s">
        <v>2667</v>
      </c>
      <c r="I2332" s="26" t="s">
        <v>306</v>
      </c>
      <c r="J2332" s="23" t="s">
        <v>2667</v>
      </c>
      <c r="K2332" s="23"/>
      <c r="L2332" s="23" t="s">
        <v>2667</v>
      </c>
      <c r="M2332" s="23" t="s">
        <v>306</v>
      </c>
    </row>
    <row r="2333" spans="1:13" hidden="1" x14ac:dyDescent="0.35">
      <c r="A2333" s="22">
        <v>45954</v>
      </c>
      <c r="B2333" s="23" t="s">
        <v>99</v>
      </c>
      <c r="C2333" s="23" t="s">
        <v>2673</v>
      </c>
      <c r="D2333" s="24" t="s">
        <v>3031</v>
      </c>
      <c r="E2333" s="23">
        <v>14</v>
      </c>
      <c r="F2333" s="23">
        <v>2</v>
      </c>
      <c r="G2333" s="23" t="s">
        <v>2667</v>
      </c>
      <c r="H2333" s="23" t="s">
        <v>2667</v>
      </c>
      <c r="I2333" s="26" t="s">
        <v>306</v>
      </c>
      <c r="J2333" s="23"/>
      <c r="K2333" s="23"/>
      <c r="L2333" s="23" t="s">
        <v>2667</v>
      </c>
      <c r="M2333" s="23" t="s">
        <v>306</v>
      </c>
    </row>
    <row r="2334" spans="1:13" hidden="1" x14ac:dyDescent="0.35">
      <c r="A2334" s="22">
        <v>45954</v>
      </c>
      <c r="B2334" s="23" t="s">
        <v>675</v>
      </c>
      <c r="C2334" s="23" t="s">
        <v>2167</v>
      </c>
      <c r="D2334" s="24" t="s">
        <v>55</v>
      </c>
      <c r="E2334" s="23">
        <v>8</v>
      </c>
      <c r="F2334" s="23">
        <v>1</v>
      </c>
      <c r="G2334" s="23" t="s">
        <v>2667</v>
      </c>
      <c r="H2334" s="23" t="s">
        <v>2667</v>
      </c>
      <c r="I2334" s="26" t="s">
        <v>306</v>
      </c>
      <c r="J2334" s="23"/>
      <c r="K2334" s="23"/>
      <c r="L2334" s="23" t="s">
        <v>2667</v>
      </c>
      <c r="M2334" s="23" t="s">
        <v>306</v>
      </c>
    </row>
    <row r="2335" spans="1:13" hidden="1" x14ac:dyDescent="0.35">
      <c r="A2335" s="6">
        <v>45954</v>
      </c>
      <c r="B2335" t="s">
        <v>3243</v>
      </c>
      <c r="C2335" t="s">
        <v>2167</v>
      </c>
      <c r="D2335" s="20" t="s">
        <v>206</v>
      </c>
      <c r="E2335">
        <v>6</v>
      </c>
      <c r="F2335">
        <v>1</v>
      </c>
      <c r="G2335" t="s">
        <v>2667</v>
      </c>
      <c r="H2335" t="s">
        <v>2667</v>
      </c>
      <c r="I2335" s="26" t="s">
        <v>306</v>
      </c>
      <c r="L2335" t="s">
        <v>2667</v>
      </c>
      <c r="M2335" t="s">
        <v>2667</v>
      </c>
    </row>
    <row r="2336" spans="1:13" hidden="1" x14ac:dyDescent="0.35">
      <c r="A2336" s="6">
        <v>45954</v>
      </c>
      <c r="B2336" t="s">
        <v>2868</v>
      </c>
      <c r="C2336" s="23" t="s">
        <v>2137</v>
      </c>
      <c r="D2336" s="20" t="s">
        <v>2869</v>
      </c>
      <c r="E2336">
        <v>1</v>
      </c>
      <c r="F2336">
        <v>1</v>
      </c>
      <c r="G2336" t="s">
        <v>2667</v>
      </c>
      <c r="H2336" t="s">
        <v>2667</v>
      </c>
      <c r="I2336" s="26" t="s">
        <v>306</v>
      </c>
      <c r="J2336" t="s">
        <v>2667</v>
      </c>
      <c r="L2336" t="s">
        <v>2667</v>
      </c>
      <c r="M2336" t="s">
        <v>306</v>
      </c>
    </row>
    <row r="2337" spans="1:13" hidden="1" x14ac:dyDescent="0.35">
      <c r="A2337" s="6">
        <v>45955</v>
      </c>
      <c r="B2337" t="s">
        <v>2801</v>
      </c>
      <c r="C2337" t="s">
        <v>2668</v>
      </c>
      <c r="D2337" s="20" t="s">
        <v>2802</v>
      </c>
      <c r="E2337">
        <v>5</v>
      </c>
      <c r="F2337">
        <v>0</v>
      </c>
      <c r="G2337" t="s">
        <v>2667</v>
      </c>
      <c r="H2337" t="s">
        <v>2667</v>
      </c>
      <c r="I2337" s="26" t="s">
        <v>306</v>
      </c>
      <c r="J2337" t="s">
        <v>2667</v>
      </c>
      <c r="L2337" t="s">
        <v>2667</v>
      </c>
      <c r="M2337" t="s">
        <v>2667</v>
      </c>
    </row>
    <row r="2338" spans="1:13" hidden="1" x14ac:dyDescent="0.35">
      <c r="A2338" s="22">
        <v>45955</v>
      </c>
      <c r="B2338" s="23" t="s">
        <v>2927</v>
      </c>
      <c r="C2338" s="23" t="s">
        <v>2670</v>
      </c>
      <c r="D2338" s="24">
        <v>8</v>
      </c>
      <c r="E2338" s="23">
        <f>46/2</f>
        <v>23</v>
      </c>
      <c r="F2338" s="23">
        <f>3/2</f>
        <v>1.5</v>
      </c>
      <c r="G2338" s="23" t="s">
        <v>2667</v>
      </c>
      <c r="H2338" s="23" t="s">
        <v>2667</v>
      </c>
      <c r="I2338" s="26" t="s">
        <v>306</v>
      </c>
      <c r="J2338" s="23" t="s">
        <v>2667</v>
      </c>
      <c r="K2338" s="23"/>
      <c r="L2338" s="23" t="s">
        <v>2667</v>
      </c>
      <c r="M2338" s="23" t="s">
        <v>306</v>
      </c>
    </row>
    <row r="2339" spans="1:13" hidden="1" x14ac:dyDescent="0.35">
      <c r="A2339" s="22">
        <v>45955</v>
      </c>
      <c r="B2339" s="23" t="s">
        <v>2927</v>
      </c>
      <c r="C2339" s="23" t="s">
        <v>2670</v>
      </c>
      <c r="D2339" s="24">
        <v>8</v>
      </c>
      <c r="E2339" s="23">
        <f>46/2</f>
        <v>23</v>
      </c>
      <c r="F2339" s="23">
        <f>3/2</f>
        <v>1.5</v>
      </c>
      <c r="G2339" s="23" t="s">
        <v>2667</v>
      </c>
      <c r="H2339" s="23" t="s">
        <v>2667</v>
      </c>
      <c r="I2339" s="26" t="s">
        <v>306</v>
      </c>
      <c r="J2339" s="23" t="s">
        <v>2667</v>
      </c>
      <c r="K2339" s="23"/>
      <c r="L2339" s="23" t="s">
        <v>2667</v>
      </c>
      <c r="M2339" s="23" t="s">
        <v>306</v>
      </c>
    </row>
    <row r="2340" spans="1:13" hidden="1" x14ac:dyDescent="0.35">
      <c r="A2340" s="22">
        <v>45955</v>
      </c>
      <c r="B2340" s="23" t="s">
        <v>459</v>
      </c>
      <c r="C2340" s="23" t="s">
        <v>2670</v>
      </c>
      <c r="D2340" s="24">
        <v>7</v>
      </c>
      <c r="E2340" s="23">
        <v>20</v>
      </c>
      <c r="F2340" s="23">
        <v>2</v>
      </c>
      <c r="G2340" s="23" t="s">
        <v>2667</v>
      </c>
      <c r="H2340" s="23" t="s">
        <v>2667</v>
      </c>
      <c r="I2340" s="26" t="s">
        <v>306</v>
      </c>
      <c r="J2340" s="23"/>
      <c r="K2340" s="23"/>
      <c r="L2340" s="23" t="s">
        <v>2667</v>
      </c>
      <c r="M2340" s="23" t="s">
        <v>306</v>
      </c>
    </row>
    <row r="2341" spans="1:13" hidden="1" x14ac:dyDescent="0.35">
      <c r="A2341" s="22">
        <v>45955</v>
      </c>
      <c r="B2341" s="23" t="s">
        <v>388</v>
      </c>
      <c r="C2341" s="23" t="s">
        <v>2670</v>
      </c>
      <c r="D2341" s="24">
        <v>9</v>
      </c>
      <c r="E2341" s="23">
        <v>18</v>
      </c>
      <c r="F2341" s="23">
        <v>1</v>
      </c>
      <c r="G2341" s="23" t="s">
        <v>2667</v>
      </c>
      <c r="H2341" s="23" t="s">
        <v>2667</v>
      </c>
      <c r="I2341" s="26" t="s">
        <v>306</v>
      </c>
      <c r="J2341" s="23" t="s">
        <v>2667</v>
      </c>
      <c r="K2341" s="23"/>
      <c r="L2341" s="23" t="s">
        <v>2667</v>
      </c>
      <c r="M2341" s="23" t="s">
        <v>306</v>
      </c>
    </row>
    <row r="2342" spans="1:13" hidden="1" x14ac:dyDescent="0.35">
      <c r="A2342" s="6">
        <v>45955</v>
      </c>
      <c r="B2342" t="s">
        <v>61</v>
      </c>
      <c r="C2342" t="s">
        <v>2668</v>
      </c>
      <c r="D2342" s="20">
        <v>6</v>
      </c>
      <c r="E2342">
        <v>11</v>
      </c>
      <c r="F2342">
        <v>1</v>
      </c>
      <c r="G2342" t="s">
        <v>2667</v>
      </c>
      <c r="H2342" t="s">
        <v>2667</v>
      </c>
      <c r="I2342" s="26" t="s">
        <v>306</v>
      </c>
      <c r="J2342" t="s">
        <v>2667</v>
      </c>
      <c r="L2342" t="s">
        <v>2667</v>
      </c>
      <c r="M2342" t="s">
        <v>306</v>
      </c>
    </row>
    <row r="2343" spans="1:13" hidden="1" x14ac:dyDescent="0.35">
      <c r="A2343" s="22">
        <v>45955</v>
      </c>
      <c r="B2343" s="23" t="s">
        <v>1261</v>
      </c>
      <c r="C2343" s="23" t="s">
        <v>1261</v>
      </c>
      <c r="D2343" s="24" t="s">
        <v>1261</v>
      </c>
      <c r="E2343" s="23">
        <v>8</v>
      </c>
      <c r="F2343" s="23">
        <v>1</v>
      </c>
      <c r="G2343" s="23" t="s">
        <v>2667</v>
      </c>
      <c r="H2343" s="23" t="s">
        <v>2667</v>
      </c>
      <c r="I2343" s="26" t="s">
        <v>306</v>
      </c>
      <c r="J2343" s="23"/>
      <c r="K2343" s="23"/>
      <c r="L2343" s="23" t="s">
        <v>2667</v>
      </c>
      <c r="M2343" s="23" t="s">
        <v>306</v>
      </c>
    </row>
    <row r="2344" spans="1:13" hidden="1" x14ac:dyDescent="0.35">
      <c r="A2344" s="22">
        <v>45956</v>
      </c>
      <c r="B2344" s="23" t="s">
        <v>1394</v>
      </c>
      <c r="C2344" s="23" t="s">
        <v>2673</v>
      </c>
      <c r="D2344" s="24">
        <v>0</v>
      </c>
      <c r="E2344" s="23">
        <v>20</v>
      </c>
      <c r="F2344" s="23">
        <v>3</v>
      </c>
      <c r="G2344" s="23" t="s">
        <v>2667</v>
      </c>
      <c r="H2344" s="23" t="s">
        <v>2667</v>
      </c>
      <c r="I2344" s="26" t="s">
        <v>306</v>
      </c>
      <c r="J2344" s="23" t="s">
        <v>2667</v>
      </c>
      <c r="K2344" s="23"/>
      <c r="L2344" s="23" t="s">
        <v>2667</v>
      </c>
      <c r="M2344" s="23" t="s">
        <v>2667</v>
      </c>
    </row>
    <row r="2345" spans="1:13" hidden="1" x14ac:dyDescent="0.35">
      <c r="A2345" s="22">
        <v>45956</v>
      </c>
      <c r="B2345" s="23" t="s">
        <v>3315</v>
      </c>
      <c r="C2345" s="23" t="s">
        <v>3414</v>
      </c>
      <c r="D2345" t="s">
        <v>1278</v>
      </c>
      <c r="E2345" s="23">
        <v>0</v>
      </c>
      <c r="F2345" s="23">
        <v>1</v>
      </c>
      <c r="G2345" s="23" t="s">
        <v>2667</v>
      </c>
      <c r="H2345" s="23" t="s">
        <v>2667</v>
      </c>
      <c r="I2345" s="26" t="s">
        <v>306</v>
      </c>
      <c r="J2345" s="23"/>
      <c r="K2345" s="23"/>
      <c r="L2345" s="23" t="s">
        <v>2667</v>
      </c>
      <c r="M2345" s="23" t="s">
        <v>306</v>
      </c>
    </row>
    <row r="2346" spans="1:13" hidden="1" x14ac:dyDescent="0.35">
      <c r="A2346" s="6">
        <v>45957</v>
      </c>
      <c r="B2346" t="s">
        <v>1337</v>
      </c>
      <c r="C2346" t="s">
        <v>553</v>
      </c>
      <c r="D2346" t="s">
        <v>553</v>
      </c>
      <c r="E2346">
        <v>12</v>
      </c>
      <c r="F2346">
        <v>2</v>
      </c>
      <c r="G2346" t="s">
        <v>1400</v>
      </c>
      <c r="L2346" t="s">
        <v>47</v>
      </c>
      <c r="M2346" t="s">
        <v>47</v>
      </c>
    </row>
    <row r="2347" spans="1:13" hidden="1" x14ac:dyDescent="0.35">
      <c r="A2347" s="6">
        <v>45957</v>
      </c>
      <c r="B2347" t="s">
        <v>102</v>
      </c>
      <c r="C2347" t="s">
        <v>53</v>
      </c>
      <c r="D2347">
        <v>6</v>
      </c>
      <c r="E2347">
        <v>24</v>
      </c>
      <c r="F2347">
        <v>2</v>
      </c>
      <c r="G2347" t="s">
        <v>2182</v>
      </c>
      <c r="L2347" t="s">
        <v>47</v>
      </c>
      <c r="M2347" t="s">
        <v>47</v>
      </c>
    </row>
    <row r="2348" spans="1:13" hidden="1" x14ac:dyDescent="0.35">
      <c r="A2348" s="22">
        <v>45957</v>
      </c>
      <c r="B2348" s="23" t="s">
        <v>102</v>
      </c>
      <c r="C2348" s="23" t="s">
        <v>2668</v>
      </c>
      <c r="D2348" s="24">
        <v>6</v>
      </c>
      <c r="E2348" s="23">
        <v>21</v>
      </c>
      <c r="F2348" s="23">
        <v>2</v>
      </c>
      <c r="G2348" s="23" t="s">
        <v>2667</v>
      </c>
      <c r="H2348" s="23" t="s">
        <v>2667</v>
      </c>
      <c r="I2348" s="26" t="s">
        <v>306</v>
      </c>
      <c r="J2348" s="23" t="s">
        <v>2667</v>
      </c>
      <c r="K2348" s="23"/>
      <c r="L2348" s="23" t="s">
        <v>2667</v>
      </c>
      <c r="M2348" s="23" t="s">
        <v>306</v>
      </c>
    </row>
    <row r="2349" spans="1:13" hidden="1" x14ac:dyDescent="0.35">
      <c r="A2349" s="22">
        <v>45957</v>
      </c>
      <c r="B2349" s="23" t="s">
        <v>3198</v>
      </c>
      <c r="C2349" s="23" t="s">
        <v>2668</v>
      </c>
      <c r="D2349" s="24">
        <v>6</v>
      </c>
      <c r="E2349" s="23">
        <v>19</v>
      </c>
      <c r="F2349" s="23">
        <v>1</v>
      </c>
      <c r="G2349" s="23" t="s">
        <v>2667</v>
      </c>
      <c r="H2349" s="23" t="s">
        <v>2667</v>
      </c>
      <c r="I2349" s="26" t="s">
        <v>306</v>
      </c>
      <c r="J2349" s="23" t="s">
        <v>3396</v>
      </c>
      <c r="K2349" s="23"/>
      <c r="L2349" s="23" t="s">
        <v>2667</v>
      </c>
      <c r="M2349" s="23" t="s">
        <v>306</v>
      </c>
    </row>
    <row r="2350" spans="1:13" hidden="1" x14ac:dyDescent="0.35">
      <c r="A2350" s="22">
        <v>45957</v>
      </c>
      <c r="B2350" s="23" t="s">
        <v>2867</v>
      </c>
      <c r="C2350" t="s">
        <v>64</v>
      </c>
      <c r="D2350" t="s">
        <v>585</v>
      </c>
      <c r="E2350" s="23">
        <v>15</v>
      </c>
      <c r="F2350" s="23">
        <v>4</v>
      </c>
      <c r="G2350" s="23" t="s">
        <v>2667</v>
      </c>
      <c r="H2350" s="23" t="s">
        <v>2667</v>
      </c>
      <c r="I2350" s="26" t="s">
        <v>306</v>
      </c>
      <c r="J2350" s="23" t="s">
        <v>2667</v>
      </c>
      <c r="K2350" s="23"/>
      <c r="L2350" s="23" t="s">
        <v>2667</v>
      </c>
      <c r="M2350" s="23" t="s">
        <v>306</v>
      </c>
    </row>
    <row r="2351" spans="1:13" hidden="1" x14ac:dyDescent="0.35">
      <c r="A2351" s="22">
        <v>45957</v>
      </c>
      <c r="B2351" s="23" t="s">
        <v>1564</v>
      </c>
      <c r="C2351" s="23" t="s">
        <v>2673</v>
      </c>
      <c r="D2351" s="24">
        <v>2</v>
      </c>
      <c r="E2351" s="23">
        <v>15</v>
      </c>
      <c r="F2351" s="23">
        <v>3</v>
      </c>
      <c r="G2351" s="23" t="s">
        <v>2667</v>
      </c>
      <c r="H2351" s="23" t="s">
        <v>2667</v>
      </c>
      <c r="I2351" s="26" t="s">
        <v>306</v>
      </c>
      <c r="J2351" s="23" t="s">
        <v>2667</v>
      </c>
      <c r="K2351" s="23"/>
      <c r="L2351" s="23" t="s">
        <v>2667</v>
      </c>
      <c r="M2351" s="23" t="s">
        <v>306</v>
      </c>
    </row>
    <row r="2352" spans="1:13" hidden="1" x14ac:dyDescent="0.35">
      <c r="A2352" s="22">
        <v>45957</v>
      </c>
      <c r="B2352" s="23" t="s">
        <v>2707</v>
      </c>
      <c r="C2352" s="23" t="s">
        <v>2668</v>
      </c>
      <c r="D2352" s="24">
        <v>5</v>
      </c>
      <c r="E2352" s="23">
        <v>9</v>
      </c>
      <c r="F2352" s="23">
        <v>4</v>
      </c>
      <c r="G2352" s="23" t="s">
        <v>2667</v>
      </c>
      <c r="H2352" s="23" t="s">
        <v>2667</v>
      </c>
      <c r="I2352" s="26" t="s">
        <v>306</v>
      </c>
      <c r="J2352" s="23" t="s">
        <v>2667</v>
      </c>
      <c r="K2352" s="23"/>
      <c r="L2352" s="23" t="s">
        <v>2667</v>
      </c>
      <c r="M2352" s="23" t="s">
        <v>2667</v>
      </c>
    </row>
    <row r="2353" spans="1:13" hidden="1" x14ac:dyDescent="0.35">
      <c r="A2353" s="6">
        <v>45958</v>
      </c>
      <c r="B2353" t="s">
        <v>99</v>
      </c>
      <c r="C2353" t="s">
        <v>1247</v>
      </c>
      <c r="D2353" t="s">
        <v>1247</v>
      </c>
      <c r="E2353">
        <v>25</v>
      </c>
      <c r="F2353">
        <v>2</v>
      </c>
      <c r="G2353" t="s">
        <v>40</v>
      </c>
      <c r="L2353" t="s">
        <v>47</v>
      </c>
      <c r="M2353" t="s">
        <v>47</v>
      </c>
    </row>
    <row r="2354" spans="1:13" hidden="1" x14ac:dyDescent="0.35">
      <c r="A2354" s="6">
        <v>45958</v>
      </c>
      <c r="B2354" t="s">
        <v>2560</v>
      </c>
      <c r="C2354" t="s">
        <v>1247</v>
      </c>
      <c r="D2354" t="s">
        <v>1247</v>
      </c>
      <c r="E2354">
        <v>8</v>
      </c>
      <c r="F2354">
        <v>2</v>
      </c>
      <c r="G2354" t="s">
        <v>1400</v>
      </c>
      <c r="K2354" t="s">
        <v>47</v>
      </c>
      <c r="L2354" t="s">
        <v>47</v>
      </c>
      <c r="M2354" t="s">
        <v>47</v>
      </c>
    </row>
    <row r="2355" spans="1:13" hidden="1" x14ac:dyDescent="0.35">
      <c r="A2355" s="6">
        <v>45958</v>
      </c>
      <c r="B2355" t="s">
        <v>2582</v>
      </c>
      <c r="C2355" t="s">
        <v>1278</v>
      </c>
      <c r="D2355" t="s">
        <v>1278</v>
      </c>
      <c r="E2355">
        <v>17</v>
      </c>
      <c r="F2355">
        <v>1</v>
      </c>
      <c r="G2355" t="s">
        <v>2214</v>
      </c>
      <c r="M2355" t="s">
        <v>47</v>
      </c>
    </row>
    <row r="2356" spans="1:13" hidden="1" x14ac:dyDescent="0.35">
      <c r="A2356" s="22">
        <v>45958</v>
      </c>
      <c r="B2356" s="23" t="s">
        <v>3184</v>
      </c>
      <c r="C2356" s="23" t="s">
        <v>2167</v>
      </c>
      <c r="D2356" s="24" t="s">
        <v>56</v>
      </c>
      <c r="E2356" s="23">
        <v>23</v>
      </c>
      <c r="F2356" s="23">
        <v>1</v>
      </c>
      <c r="G2356" s="23" t="s">
        <v>2667</v>
      </c>
      <c r="H2356" s="23" t="s">
        <v>2667</v>
      </c>
      <c r="I2356" s="26" t="s">
        <v>306</v>
      </c>
      <c r="J2356" s="23"/>
      <c r="K2356" s="23"/>
      <c r="L2356" s="23" t="s">
        <v>2667</v>
      </c>
      <c r="M2356" s="23" t="s">
        <v>306</v>
      </c>
    </row>
    <row r="2357" spans="1:13" hidden="1" x14ac:dyDescent="0.35">
      <c r="A2357" s="22">
        <v>45958</v>
      </c>
      <c r="B2357" s="23" t="s">
        <v>1253</v>
      </c>
      <c r="C2357" s="23" t="s">
        <v>2167</v>
      </c>
      <c r="D2357" t="s">
        <v>1254</v>
      </c>
      <c r="E2357" s="23">
        <v>23</v>
      </c>
      <c r="F2357" s="23">
        <v>1</v>
      </c>
      <c r="G2357" s="23" t="s">
        <v>2667</v>
      </c>
      <c r="H2357" s="23" t="s">
        <v>2667</v>
      </c>
      <c r="I2357" s="26" t="s">
        <v>306</v>
      </c>
      <c r="J2357" s="23"/>
      <c r="K2357" s="23"/>
      <c r="L2357" s="23"/>
      <c r="M2357" s="23"/>
    </row>
    <row r="2358" spans="1:13" hidden="1" x14ac:dyDescent="0.35">
      <c r="A2358" s="22">
        <v>45958</v>
      </c>
      <c r="B2358" s="23" t="s">
        <v>1253</v>
      </c>
      <c r="C2358" s="23" t="s">
        <v>2167</v>
      </c>
      <c r="D2358" t="s">
        <v>1254</v>
      </c>
      <c r="E2358" s="23">
        <v>22</v>
      </c>
      <c r="F2358" s="23">
        <v>2</v>
      </c>
      <c r="G2358" s="23" t="s">
        <v>2667</v>
      </c>
      <c r="H2358" s="23" t="s">
        <v>2667</v>
      </c>
      <c r="I2358" s="26" t="s">
        <v>306</v>
      </c>
      <c r="J2358" s="23"/>
      <c r="K2358" s="23"/>
      <c r="L2358" s="23" t="s">
        <v>2667</v>
      </c>
      <c r="M2358" s="23" t="s">
        <v>2667</v>
      </c>
    </row>
    <row r="2359" spans="1:13" hidden="1" x14ac:dyDescent="0.35">
      <c r="A2359" s="27">
        <v>45958</v>
      </c>
      <c r="B2359" s="26" t="s">
        <v>3321</v>
      </c>
      <c r="C2359" s="26" t="s">
        <v>1261</v>
      </c>
      <c r="D2359" s="28" t="s">
        <v>1261</v>
      </c>
      <c r="E2359" s="26">
        <v>15</v>
      </c>
      <c r="F2359" s="26">
        <v>1</v>
      </c>
      <c r="G2359" s="26" t="s">
        <v>2667</v>
      </c>
      <c r="H2359" s="26" t="s">
        <v>2667</v>
      </c>
      <c r="I2359" s="26" t="s">
        <v>306</v>
      </c>
      <c r="J2359" s="26"/>
      <c r="K2359" s="26"/>
      <c r="L2359" s="26" t="s">
        <v>2667</v>
      </c>
      <c r="M2359" s="26" t="s">
        <v>306</v>
      </c>
    </row>
    <row r="2360" spans="1:13" hidden="1" x14ac:dyDescent="0.35">
      <c r="A2360" s="27">
        <v>45958</v>
      </c>
      <c r="B2360" s="26" t="s">
        <v>3321</v>
      </c>
      <c r="C2360" s="26" t="s">
        <v>1261</v>
      </c>
      <c r="D2360" s="28" t="s">
        <v>1261</v>
      </c>
      <c r="E2360" s="26">
        <v>15</v>
      </c>
      <c r="F2360" s="26">
        <v>1</v>
      </c>
      <c r="G2360" s="26" t="s">
        <v>2667</v>
      </c>
      <c r="H2360" s="26" t="s">
        <v>2667</v>
      </c>
      <c r="I2360" s="26" t="s">
        <v>306</v>
      </c>
      <c r="J2360" s="26"/>
      <c r="K2360" s="26"/>
      <c r="L2360" s="26" t="s">
        <v>2667</v>
      </c>
      <c r="M2360" s="26" t="s">
        <v>306</v>
      </c>
    </row>
    <row r="2361" spans="1:13" hidden="1" x14ac:dyDescent="0.35">
      <c r="A2361" s="27">
        <v>45958</v>
      </c>
      <c r="B2361" s="26" t="s">
        <v>489</v>
      </c>
      <c r="C2361" s="26" t="s">
        <v>2670</v>
      </c>
      <c r="D2361" s="28">
        <v>7</v>
      </c>
      <c r="E2361" s="26">
        <v>14.5</v>
      </c>
      <c r="F2361" s="26">
        <v>2</v>
      </c>
      <c r="G2361" s="26" t="s">
        <v>2667</v>
      </c>
      <c r="H2361" s="26" t="s">
        <v>2667</v>
      </c>
      <c r="I2361" s="26" t="s">
        <v>306</v>
      </c>
      <c r="J2361" s="26"/>
      <c r="K2361" s="26"/>
      <c r="L2361" s="26" t="s">
        <v>2667</v>
      </c>
      <c r="M2361" s="26" t="s">
        <v>306</v>
      </c>
    </row>
    <row r="2362" spans="1:13" hidden="1" x14ac:dyDescent="0.35">
      <c r="A2362" s="27">
        <v>45958</v>
      </c>
      <c r="B2362" s="26" t="s">
        <v>489</v>
      </c>
      <c r="C2362" s="26" t="s">
        <v>2670</v>
      </c>
      <c r="D2362" s="28">
        <v>7</v>
      </c>
      <c r="E2362" s="26">
        <v>14.5</v>
      </c>
      <c r="F2362" s="26">
        <v>2</v>
      </c>
      <c r="G2362" s="26" t="s">
        <v>2667</v>
      </c>
      <c r="H2362" s="26" t="s">
        <v>2667</v>
      </c>
      <c r="I2362" s="26" t="s">
        <v>306</v>
      </c>
      <c r="J2362" s="26"/>
      <c r="K2362" s="26"/>
      <c r="L2362" s="26" t="s">
        <v>2667</v>
      </c>
      <c r="M2362" s="26" t="s">
        <v>306</v>
      </c>
    </row>
    <row r="2363" spans="1:13" hidden="1" x14ac:dyDescent="0.35">
      <c r="A2363" s="6">
        <v>45958</v>
      </c>
      <c r="B2363" t="s">
        <v>3002</v>
      </c>
      <c r="C2363" t="s">
        <v>2670</v>
      </c>
      <c r="D2363" s="20">
        <v>9</v>
      </c>
      <c r="E2363">
        <v>10</v>
      </c>
      <c r="F2363">
        <v>1</v>
      </c>
      <c r="G2363" t="s">
        <v>2667</v>
      </c>
      <c r="H2363" t="s">
        <v>2667</v>
      </c>
      <c r="I2363" s="26" t="s">
        <v>306</v>
      </c>
      <c r="J2363" t="s">
        <v>2667</v>
      </c>
      <c r="L2363" t="s">
        <v>2667</v>
      </c>
      <c r="M2363" t="s">
        <v>306</v>
      </c>
    </row>
    <row r="2364" spans="1:13" hidden="1" x14ac:dyDescent="0.35">
      <c r="A2364" s="6">
        <v>45959</v>
      </c>
      <c r="B2364" t="s">
        <v>259</v>
      </c>
      <c r="C2364" t="s">
        <v>53</v>
      </c>
      <c r="D2364">
        <v>5</v>
      </c>
      <c r="E2364">
        <v>24</v>
      </c>
      <c r="F2364">
        <v>2</v>
      </c>
      <c r="G2364" t="s">
        <v>35</v>
      </c>
      <c r="L2364" t="s">
        <v>47</v>
      </c>
      <c r="M2364" t="s">
        <v>47</v>
      </c>
    </row>
    <row r="2365" spans="1:13" hidden="1" x14ac:dyDescent="0.35">
      <c r="A2365" s="6">
        <v>45959</v>
      </c>
      <c r="B2365" t="s">
        <v>138</v>
      </c>
      <c r="C2365" t="s">
        <v>53</v>
      </c>
      <c r="D2365">
        <v>6</v>
      </c>
      <c r="E2365">
        <v>24</v>
      </c>
      <c r="F2365">
        <v>1</v>
      </c>
      <c r="G2365" t="s">
        <v>2182</v>
      </c>
      <c r="L2365" t="s">
        <v>47</v>
      </c>
      <c r="M2365" t="s">
        <v>47</v>
      </c>
    </row>
    <row r="2366" spans="1:13" hidden="1" x14ac:dyDescent="0.35">
      <c r="A2366" s="6">
        <v>45959</v>
      </c>
      <c r="B2366" t="s">
        <v>191</v>
      </c>
      <c r="C2366" t="s">
        <v>115</v>
      </c>
      <c r="D2366">
        <v>7</v>
      </c>
      <c r="E2366">
        <v>16</v>
      </c>
      <c r="F2366">
        <v>2</v>
      </c>
      <c r="G2366" t="s">
        <v>2182</v>
      </c>
      <c r="L2366" t="s">
        <v>47</v>
      </c>
      <c r="M2366" t="s">
        <v>47</v>
      </c>
    </row>
    <row r="2367" spans="1:13" hidden="1" x14ac:dyDescent="0.35">
      <c r="A2367" s="22">
        <v>45959</v>
      </c>
      <c r="B2367" s="23" t="s">
        <v>2718</v>
      </c>
      <c r="C2367" s="23" t="s">
        <v>2673</v>
      </c>
      <c r="D2367" s="24">
        <v>3</v>
      </c>
      <c r="E2367" s="23">
        <v>21</v>
      </c>
      <c r="F2367" s="23">
        <v>2</v>
      </c>
      <c r="G2367" s="23" t="s">
        <v>2667</v>
      </c>
      <c r="H2367" s="23" t="s">
        <v>2667</v>
      </c>
      <c r="I2367" s="26" t="s">
        <v>306</v>
      </c>
      <c r="J2367" s="23"/>
      <c r="K2367" s="23"/>
      <c r="L2367" s="23" t="s">
        <v>2667</v>
      </c>
      <c r="M2367" s="23" t="s">
        <v>2667</v>
      </c>
    </row>
    <row r="2368" spans="1:13" hidden="1" x14ac:dyDescent="0.35">
      <c r="A2368" s="6">
        <v>45959</v>
      </c>
      <c r="B2368" t="s">
        <v>3244</v>
      </c>
      <c r="C2368" t="s">
        <v>2167</v>
      </c>
      <c r="D2368" s="20" t="s">
        <v>3245</v>
      </c>
      <c r="E2368">
        <v>6</v>
      </c>
      <c r="F2368">
        <v>3</v>
      </c>
      <c r="G2368" t="s">
        <v>2667</v>
      </c>
      <c r="H2368" t="s">
        <v>2667</v>
      </c>
      <c r="I2368" s="26" t="s">
        <v>306</v>
      </c>
      <c r="J2368" t="s">
        <v>2667</v>
      </c>
      <c r="L2368" t="s">
        <v>2667</v>
      </c>
      <c r="M2368" t="s">
        <v>306</v>
      </c>
    </row>
    <row r="2369" spans="1:13" hidden="1" x14ac:dyDescent="0.35">
      <c r="A2369" s="6">
        <v>45959</v>
      </c>
      <c r="B2369" t="s">
        <v>2989</v>
      </c>
      <c r="C2369" t="s">
        <v>2673</v>
      </c>
      <c r="D2369" s="20">
        <v>1</v>
      </c>
      <c r="E2369">
        <v>5</v>
      </c>
      <c r="F2369">
        <v>2</v>
      </c>
      <c r="G2369" t="s">
        <v>2667</v>
      </c>
      <c r="H2369" t="s">
        <v>2667</v>
      </c>
      <c r="I2369" s="26" t="s">
        <v>306</v>
      </c>
      <c r="J2369" t="s">
        <v>2667</v>
      </c>
      <c r="L2369" t="s">
        <v>2667</v>
      </c>
      <c r="M2369" t="s">
        <v>2667</v>
      </c>
    </row>
    <row r="2370" spans="1:13" hidden="1" x14ac:dyDescent="0.35">
      <c r="A2370" s="6">
        <v>45959</v>
      </c>
      <c r="B2370" t="s">
        <v>3242</v>
      </c>
      <c r="C2370" t="s">
        <v>2670</v>
      </c>
      <c r="D2370" s="20">
        <v>10</v>
      </c>
      <c r="E2370">
        <v>4</v>
      </c>
      <c r="F2370">
        <v>2</v>
      </c>
      <c r="G2370" t="s">
        <v>2667</v>
      </c>
      <c r="H2370" t="s">
        <v>2667</v>
      </c>
      <c r="I2370" s="26" t="s">
        <v>306</v>
      </c>
      <c r="L2370" t="s">
        <v>306</v>
      </c>
      <c r="M2370" t="s">
        <v>306</v>
      </c>
    </row>
    <row r="2371" spans="1:13" hidden="1" x14ac:dyDescent="0.35">
      <c r="A2371" s="6">
        <v>45960</v>
      </c>
      <c r="B2371" t="s">
        <v>91</v>
      </c>
      <c r="C2371" t="s">
        <v>115</v>
      </c>
      <c r="D2371" t="s">
        <v>2141</v>
      </c>
      <c r="E2371">
        <v>28</v>
      </c>
      <c r="F2371">
        <v>4</v>
      </c>
      <c r="G2371" t="s">
        <v>2372</v>
      </c>
      <c r="L2371" t="s">
        <v>47</v>
      </c>
      <c r="M2371" t="s">
        <v>47</v>
      </c>
    </row>
    <row r="2372" spans="1:13" hidden="1" x14ac:dyDescent="0.35">
      <c r="A2372" s="6">
        <v>45960</v>
      </c>
      <c r="B2372" t="s">
        <v>91</v>
      </c>
      <c r="C2372" t="s">
        <v>115</v>
      </c>
      <c r="D2372" t="s">
        <v>2141</v>
      </c>
      <c r="E2372">
        <v>28</v>
      </c>
      <c r="F2372">
        <v>4</v>
      </c>
      <c r="G2372" t="s">
        <v>2372</v>
      </c>
      <c r="L2372" t="s">
        <v>47</v>
      </c>
      <c r="M2372" t="s">
        <v>47</v>
      </c>
    </row>
    <row r="2373" spans="1:13" hidden="1" x14ac:dyDescent="0.35">
      <c r="A2373" s="22">
        <v>45960</v>
      </c>
      <c r="B2373" s="23" t="s">
        <v>1241</v>
      </c>
      <c r="C2373" s="23" t="s">
        <v>978</v>
      </c>
      <c r="D2373" s="24" t="s">
        <v>978</v>
      </c>
      <c r="E2373" s="23">
        <v>23</v>
      </c>
      <c r="F2373" s="23">
        <v>1</v>
      </c>
      <c r="G2373" s="23" t="s">
        <v>2667</v>
      </c>
      <c r="H2373" s="23" t="s">
        <v>2667</v>
      </c>
      <c r="I2373" s="26" t="s">
        <v>306</v>
      </c>
      <c r="J2373" s="23" t="s">
        <v>2667</v>
      </c>
      <c r="K2373" s="23"/>
      <c r="L2373" s="23" t="s">
        <v>2667</v>
      </c>
      <c r="M2373" s="23" t="s">
        <v>306</v>
      </c>
    </row>
    <row r="2374" spans="1:13" hidden="1" x14ac:dyDescent="0.35">
      <c r="A2374" s="22">
        <v>45960</v>
      </c>
      <c r="B2374" s="23" t="s">
        <v>3154</v>
      </c>
      <c r="C2374" s="23" t="s">
        <v>978</v>
      </c>
      <c r="D2374" s="24" t="s">
        <v>978</v>
      </c>
      <c r="E2374" s="23">
        <v>22</v>
      </c>
      <c r="F2374" s="23">
        <v>2</v>
      </c>
      <c r="G2374" s="23" t="s">
        <v>2667</v>
      </c>
      <c r="H2374" s="23" t="s">
        <v>2667</v>
      </c>
      <c r="I2374" s="26" t="s">
        <v>306</v>
      </c>
      <c r="J2374" s="23" t="s">
        <v>2667</v>
      </c>
      <c r="K2374" s="23"/>
      <c r="L2374" s="23" t="s">
        <v>2667</v>
      </c>
      <c r="M2374" s="23" t="s">
        <v>2667</v>
      </c>
    </row>
    <row r="2375" spans="1:13" hidden="1" x14ac:dyDescent="0.35">
      <c r="A2375" s="22">
        <v>45960</v>
      </c>
      <c r="B2375" s="23" t="s">
        <v>2727</v>
      </c>
      <c r="C2375" s="23" t="s">
        <v>2673</v>
      </c>
      <c r="D2375" s="24">
        <v>2</v>
      </c>
      <c r="E2375" s="23">
        <f>64/3</f>
        <v>21.333333333333332</v>
      </c>
      <c r="F2375" s="23">
        <f>4/3</f>
        <v>1.3333333333333333</v>
      </c>
      <c r="G2375" s="23" t="s">
        <v>2667</v>
      </c>
      <c r="H2375" s="23" t="s">
        <v>2667</v>
      </c>
      <c r="I2375" s="26" t="s">
        <v>306</v>
      </c>
      <c r="J2375" s="23" t="s">
        <v>2667</v>
      </c>
      <c r="K2375" s="23"/>
      <c r="L2375" s="23" t="s">
        <v>2667</v>
      </c>
      <c r="M2375" s="23" t="s">
        <v>306</v>
      </c>
    </row>
    <row r="2376" spans="1:13" hidden="1" x14ac:dyDescent="0.35">
      <c r="A2376" s="22">
        <v>45960</v>
      </c>
      <c r="B2376" s="23" t="s">
        <v>2727</v>
      </c>
      <c r="C2376" s="23" t="s">
        <v>2673</v>
      </c>
      <c r="D2376" s="24">
        <v>2</v>
      </c>
      <c r="E2376" s="23">
        <f>64/3</f>
        <v>21.333333333333332</v>
      </c>
      <c r="F2376" s="23">
        <f>4/3</f>
        <v>1.3333333333333333</v>
      </c>
      <c r="G2376" s="23" t="s">
        <v>2667</v>
      </c>
      <c r="H2376" s="23" t="s">
        <v>2667</v>
      </c>
      <c r="I2376" s="26" t="s">
        <v>306</v>
      </c>
      <c r="J2376" s="23" t="s">
        <v>2667</v>
      </c>
      <c r="K2376" s="23"/>
      <c r="L2376" s="23" t="s">
        <v>2667</v>
      </c>
      <c r="M2376" s="23" t="s">
        <v>306</v>
      </c>
    </row>
    <row r="2377" spans="1:13" hidden="1" x14ac:dyDescent="0.35">
      <c r="A2377" s="22">
        <v>45960</v>
      </c>
      <c r="B2377" s="23" t="s">
        <v>2727</v>
      </c>
      <c r="C2377" s="23" t="s">
        <v>2673</v>
      </c>
      <c r="D2377" s="24">
        <v>2</v>
      </c>
      <c r="E2377" s="23">
        <f>64/3</f>
        <v>21.333333333333332</v>
      </c>
      <c r="F2377" s="23">
        <f>4/3</f>
        <v>1.3333333333333333</v>
      </c>
      <c r="G2377" s="23" t="s">
        <v>2667</v>
      </c>
      <c r="H2377" s="23" t="s">
        <v>2667</v>
      </c>
      <c r="I2377" s="26" t="s">
        <v>306</v>
      </c>
      <c r="J2377" s="23" t="s">
        <v>2667</v>
      </c>
      <c r="K2377" s="23"/>
      <c r="L2377" s="23" t="s">
        <v>2667</v>
      </c>
      <c r="M2377" s="23" t="s">
        <v>306</v>
      </c>
    </row>
    <row r="2378" spans="1:13" hidden="1" x14ac:dyDescent="0.35">
      <c r="A2378" s="22">
        <v>45960</v>
      </c>
      <c r="B2378" s="23" t="s">
        <v>461</v>
      </c>
      <c r="C2378" s="23" t="s">
        <v>2668</v>
      </c>
      <c r="D2378" s="24">
        <v>4</v>
      </c>
      <c r="E2378" s="23">
        <v>20</v>
      </c>
      <c r="F2378" s="23">
        <v>3</v>
      </c>
      <c r="G2378" s="23" t="s">
        <v>2667</v>
      </c>
      <c r="H2378" s="23" t="s">
        <v>2667</v>
      </c>
      <c r="I2378" s="26" t="s">
        <v>306</v>
      </c>
      <c r="J2378" s="23" t="s">
        <v>2667</v>
      </c>
      <c r="K2378" s="23"/>
      <c r="L2378" s="23" t="s">
        <v>2667</v>
      </c>
      <c r="M2378" s="23" t="s">
        <v>306</v>
      </c>
    </row>
    <row r="2379" spans="1:13" hidden="1" x14ac:dyDescent="0.35">
      <c r="A2379" s="22">
        <v>45960</v>
      </c>
      <c r="B2379" s="23" t="s">
        <v>3457</v>
      </c>
      <c r="C2379" s="23" t="s">
        <v>2670</v>
      </c>
      <c r="D2379" s="24">
        <v>7</v>
      </c>
      <c r="E2379" s="23">
        <v>15</v>
      </c>
      <c r="F2379" s="23">
        <v>2</v>
      </c>
      <c r="G2379" s="23" t="s">
        <v>2667</v>
      </c>
      <c r="H2379" s="23" t="s">
        <v>2667</v>
      </c>
      <c r="I2379" s="26" t="s">
        <v>306</v>
      </c>
      <c r="J2379" s="23"/>
      <c r="K2379" s="23"/>
      <c r="L2379" s="23" t="s">
        <v>2667</v>
      </c>
      <c r="M2379" s="23" t="s">
        <v>306</v>
      </c>
    </row>
    <row r="2380" spans="1:13" hidden="1" x14ac:dyDescent="0.35">
      <c r="A2380" s="6">
        <v>45960</v>
      </c>
      <c r="B2380" t="s">
        <v>3178</v>
      </c>
      <c r="C2380" t="s">
        <v>64</v>
      </c>
      <c r="D2380" t="s">
        <v>585</v>
      </c>
      <c r="E2380">
        <v>10</v>
      </c>
      <c r="F2380">
        <v>3</v>
      </c>
      <c r="G2380" t="s">
        <v>2667</v>
      </c>
      <c r="H2380" t="s">
        <v>2667</v>
      </c>
      <c r="I2380" s="26" t="s">
        <v>306</v>
      </c>
      <c r="L2380" t="s">
        <v>2667</v>
      </c>
      <c r="M2380" t="s">
        <v>306</v>
      </c>
    </row>
    <row r="2381" spans="1:13" hidden="1" x14ac:dyDescent="0.35">
      <c r="A2381" s="6">
        <v>45960</v>
      </c>
      <c r="B2381" t="s">
        <v>3152</v>
      </c>
      <c r="C2381" t="s">
        <v>64</v>
      </c>
      <c r="D2381" t="s">
        <v>585</v>
      </c>
      <c r="E2381">
        <v>8</v>
      </c>
      <c r="F2381">
        <v>3</v>
      </c>
      <c r="G2381" t="s">
        <v>2667</v>
      </c>
      <c r="H2381" t="s">
        <v>2667</v>
      </c>
      <c r="I2381" s="26" t="s">
        <v>306</v>
      </c>
      <c r="J2381" t="s">
        <v>2667</v>
      </c>
      <c r="L2381" t="s">
        <v>2667</v>
      </c>
      <c r="M2381" t="s">
        <v>306</v>
      </c>
    </row>
    <row r="2382" spans="1:13" hidden="1" x14ac:dyDescent="0.35">
      <c r="A2382" s="6">
        <v>45961</v>
      </c>
      <c r="B2382" t="s">
        <v>507</v>
      </c>
      <c r="C2382" t="s">
        <v>59</v>
      </c>
      <c r="D2382">
        <v>2</v>
      </c>
      <c r="E2382">
        <v>22</v>
      </c>
      <c r="F2382">
        <v>2</v>
      </c>
      <c r="G2382" t="s">
        <v>40</v>
      </c>
      <c r="L2382" t="s">
        <v>47</v>
      </c>
      <c r="M2382" t="s">
        <v>47</v>
      </c>
    </row>
    <row r="2383" spans="1:13" hidden="1" x14ac:dyDescent="0.35">
      <c r="A2383" s="6">
        <v>45961</v>
      </c>
      <c r="B2383" t="s">
        <v>507</v>
      </c>
      <c r="C2383" t="s">
        <v>59</v>
      </c>
      <c r="D2383">
        <v>2</v>
      </c>
      <c r="E2383">
        <v>22</v>
      </c>
      <c r="F2383">
        <v>2</v>
      </c>
      <c r="G2383" t="s">
        <v>40</v>
      </c>
      <c r="L2383" t="s">
        <v>47</v>
      </c>
      <c r="M2383" t="s">
        <v>47</v>
      </c>
    </row>
    <row r="2384" spans="1:13" hidden="1" x14ac:dyDescent="0.35">
      <c r="A2384" s="6">
        <v>45961</v>
      </c>
      <c r="B2384" t="s">
        <v>507</v>
      </c>
      <c r="C2384" t="s">
        <v>59</v>
      </c>
      <c r="D2384">
        <v>2</v>
      </c>
      <c r="E2384">
        <v>22</v>
      </c>
      <c r="F2384">
        <v>2</v>
      </c>
      <c r="G2384" t="s">
        <v>40</v>
      </c>
      <c r="L2384" t="s">
        <v>47</v>
      </c>
      <c r="M2384" t="s">
        <v>47</v>
      </c>
    </row>
    <row r="2385" spans="1:13" hidden="1" x14ac:dyDescent="0.35">
      <c r="A2385" s="6">
        <v>45961</v>
      </c>
      <c r="B2385" t="s">
        <v>507</v>
      </c>
      <c r="C2385" t="s">
        <v>59</v>
      </c>
      <c r="D2385">
        <v>2</v>
      </c>
      <c r="E2385">
        <v>22</v>
      </c>
      <c r="F2385">
        <v>2</v>
      </c>
      <c r="G2385" t="s">
        <v>40</v>
      </c>
      <c r="L2385" t="s">
        <v>47</v>
      </c>
      <c r="M2385" t="s">
        <v>47</v>
      </c>
    </row>
    <row r="2386" spans="1:13" hidden="1" x14ac:dyDescent="0.35">
      <c r="A2386" s="6">
        <v>45961</v>
      </c>
      <c r="B2386" t="s">
        <v>2583</v>
      </c>
      <c r="C2386" t="s">
        <v>53</v>
      </c>
      <c r="D2386">
        <v>4</v>
      </c>
      <c r="E2386">
        <v>21</v>
      </c>
      <c r="F2386">
        <v>2</v>
      </c>
      <c r="G2386" t="s">
        <v>2584</v>
      </c>
      <c r="L2386" t="s">
        <v>47</v>
      </c>
      <c r="M2386" t="s">
        <v>47</v>
      </c>
    </row>
    <row r="2387" spans="1:13" hidden="1" x14ac:dyDescent="0.35">
      <c r="A2387" s="6">
        <v>45961</v>
      </c>
      <c r="B2387" t="s">
        <v>982</v>
      </c>
      <c r="C2387" t="s">
        <v>115</v>
      </c>
      <c r="D2387">
        <v>9</v>
      </c>
      <c r="E2387">
        <v>15</v>
      </c>
      <c r="F2387">
        <v>1</v>
      </c>
      <c r="I2387" t="s">
        <v>47</v>
      </c>
    </row>
    <row r="2388" spans="1:13" hidden="1" x14ac:dyDescent="0.35">
      <c r="A2388" s="22">
        <v>45961</v>
      </c>
      <c r="B2388" s="23" t="s">
        <v>2944</v>
      </c>
      <c r="C2388" s="23" t="s">
        <v>2137</v>
      </c>
      <c r="D2388" s="24" t="s">
        <v>3409</v>
      </c>
      <c r="E2388" s="23">
        <v>23</v>
      </c>
      <c r="F2388" s="23">
        <v>4</v>
      </c>
      <c r="G2388" s="23" t="s">
        <v>2667</v>
      </c>
      <c r="H2388" s="23" t="s">
        <v>2667</v>
      </c>
      <c r="I2388" s="26" t="s">
        <v>306</v>
      </c>
      <c r="J2388" s="23"/>
      <c r="K2388" s="23"/>
      <c r="L2388" s="23" t="s">
        <v>2667</v>
      </c>
      <c r="M2388" s="23" t="s">
        <v>306</v>
      </c>
    </row>
    <row r="2389" spans="1:13" hidden="1" x14ac:dyDescent="0.35">
      <c r="A2389" s="22">
        <v>45961</v>
      </c>
      <c r="B2389" s="23" t="s">
        <v>138</v>
      </c>
      <c r="C2389" s="23" t="s">
        <v>2668</v>
      </c>
      <c r="D2389" s="24">
        <v>6</v>
      </c>
      <c r="E2389" s="23">
        <v>22</v>
      </c>
      <c r="F2389" s="23">
        <v>1</v>
      </c>
      <c r="G2389" s="23" t="s">
        <v>2667</v>
      </c>
      <c r="H2389" s="23" t="s">
        <v>2667</v>
      </c>
      <c r="I2389" s="26" t="s">
        <v>306</v>
      </c>
      <c r="J2389" s="23" t="s">
        <v>2667</v>
      </c>
      <c r="K2389" s="23"/>
      <c r="L2389" s="23" t="s">
        <v>2667</v>
      </c>
      <c r="M2389" s="23" t="s">
        <v>306</v>
      </c>
    </row>
    <row r="2390" spans="1:13" hidden="1" x14ac:dyDescent="0.35">
      <c r="A2390" s="22">
        <v>45961</v>
      </c>
      <c r="B2390" s="23" t="s">
        <v>2865</v>
      </c>
      <c r="C2390" s="23" t="s">
        <v>2167</v>
      </c>
      <c r="D2390" s="24" t="s">
        <v>2134</v>
      </c>
      <c r="E2390" s="23">
        <v>20</v>
      </c>
      <c r="F2390" s="23">
        <v>1</v>
      </c>
      <c r="G2390" s="23" t="s">
        <v>2667</v>
      </c>
      <c r="H2390" s="23" t="s">
        <v>2667</v>
      </c>
      <c r="I2390" s="26" t="s">
        <v>306</v>
      </c>
      <c r="J2390" s="23" t="s">
        <v>2667</v>
      </c>
      <c r="K2390" s="23"/>
      <c r="L2390" s="23" t="s">
        <v>2667</v>
      </c>
      <c r="M2390" s="23" t="s">
        <v>2667</v>
      </c>
    </row>
    <row r="2391" spans="1:13" hidden="1" x14ac:dyDescent="0.35">
      <c r="A2391" s="22">
        <v>45961</v>
      </c>
      <c r="B2391" s="23" t="s">
        <v>2712</v>
      </c>
      <c r="C2391" s="23" t="s">
        <v>1261</v>
      </c>
      <c r="D2391" s="24" t="s">
        <v>1261</v>
      </c>
      <c r="E2391" s="23">
        <v>16</v>
      </c>
      <c r="F2391" s="23">
        <v>0</v>
      </c>
      <c r="G2391" s="23" t="s">
        <v>2667</v>
      </c>
      <c r="H2391" s="23" t="s">
        <v>2667</v>
      </c>
      <c r="I2391" s="26" t="s">
        <v>306</v>
      </c>
      <c r="J2391" s="23" t="s">
        <v>2667</v>
      </c>
      <c r="K2391" s="23"/>
      <c r="L2391" s="23" t="s">
        <v>2667</v>
      </c>
      <c r="M2391" s="23" t="s">
        <v>2667</v>
      </c>
    </row>
    <row r="2392" spans="1:13" hidden="1" x14ac:dyDescent="0.35">
      <c r="A2392" s="6">
        <v>45961</v>
      </c>
      <c r="B2392" t="s">
        <v>3204</v>
      </c>
      <c r="C2392" t="s">
        <v>2668</v>
      </c>
      <c r="D2392" s="20">
        <v>4</v>
      </c>
      <c r="E2392">
        <v>12</v>
      </c>
      <c r="F2392">
        <v>1</v>
      </c>
      <c r="G2392" t="s">
        <v>2667</v>
      </c>
      <c r="H2392" t="s">
        <v>2667</v>
      </c>
      <c r="I2392" s="26" t="s">
        <v>306</v>
      </c>
      <c r="J2392" t="s">
        <v>2667</v>
      </c>
      <c r="L2392" t="s">
        <v>2667</v>
      </c>
      <c r="M2392" t="s">
        <v>2667</v>
      </c>
    </row>
    <row r="2393" spans="1:13" hidden="1" x14ac:dyDescent="0.35">
      <c r="A2393" s="22">
        <v>45961</v>
      </c>
      <c r="B2393" s="23" t="s">
        <v>3177</v>
      </c>
      <c r="C2393" s="23" t="s">
        <v>2673</v>
      </c>
      <c r="D2393" s="24" t="s">
        <v>3148</v>
      </c>
      <c r="E2393" s="23">
        <v>11</v>
      </c>
      <c r="F2393" s="23">
        <v>2</v>
      </c>
      <c r="G2393" s="23" t="s">
        <v>2667</v>
      </c>
      <c r="H2393" s="23" t="s">
        <v>2667</v>
      </c>
      <c r="I2393" s="26" t="s">
        <v>306</v>
      </c>
      <c r="J2393" s="23"/>
      <c r="K2393" s="23"/>
      <c r="L2393" s="23" t="s">
        <v>2667</v>
      </c>
      <c r="M2393" s="23" t="s">
        <v>306</v>
      </c>
    </row>
    <row r="2394" spans="1:13" hidden="1" x14ac:dyDescent="0.35">
      <c r="A2394" s="6">
        <v>45961</v>
      </c>
      <c r="B2394" t="s">
        <v>3196</v>
      </c>
      <c r="C2394" t="s">
        <v>1247</v>
      </c>
      <c r="D2394" t="s">
        <v>1247</v>
      </c>
      <c r="E2394">
        <v>6</v>
      </c>
      <c r="F2394">
        <v>3</v>
      </c>
      <c r="G2394" t="s">
        <v>2667</v>
      </c>
      <c r="H2394" t="s">
        <v>2667</v>
      </c>
      <c r="I2394" s="26" t="s">
        <v>306</v>
      </c>
      <c r="J2394" t="s">
        <v>2667</v>
      </c>
      <c r="L2394" t="s">
        <v>306</v>
      </c>
      <c r="M2394" t="s">
        <v>2667</v>
      </c>
    </row>
    <row r="2395" spans="1:13" hidden="1" x14ac:dyDescent="0.35">
      <c r="A2395" s="22">
        <v>45962</v>
      </c>
      <c r="B2395" s="23" t="s">
        <v>844</v>
      </c>
      <c r="C2395" s="23" t="s">
        <v>2668</v>
      </c>
      <c r="D2395" s="24">
        <v>4</v>
      </c>
      <c r="E2395" s="23">
        <v>25</v>
      </c>
      <c r="F2395" s="23">
        <v>2</v>
      </c>
      <c r="G2395" s="23" t="s">
        <v>2667</v>
      </c>
      <c r="H2395" s="23" t="s">
        <v>2667</v>
      </c>
      <c r="I2395" s="26" t="s">
        <v>306</v>
      </c>
      <c r="J2395" s="23" t="s">
        <v>2667</v>
      </c>
      <c r="K2395" s="23"/>
      <c r="L2395" s="23" t="s">
        <v>2667</v>
      </c>
      <c r="M2395" s="23" t="s">
        <v>2667</v>
      </c>
    </row>
    <row r="2396" spans="1:13" hidden="1" x14ac:dyDescent="0.35">
      <c r="A2396" s="22">
        <v>45962</v>
      </c>
      <c r="B2396" s="23" t="s">
        <v>844</v>
      </c>
      <c r="C2396" s="23" t="s">
        <v>2668</v>
      </c>
      <c r="D2396" s="24">
        <v>4</v>
      </c>
      <c r="E2396" s="23">
        <v>25</v>
      </c>
      <c r="F2396" s="23">
        <v>2</v>
      </c>
      <c r="G2396" s="23" t="s">
        <v>2667</v>
      </c>
      <c r="H2396" s="23" t="s">
        <v>2667</v>
      </c>
      <c r="I2396" s="26" t="s">
        <v>306</v>
      </c>
      <c r="J2396" s="23" t="s">
        <v>2667</v>
      </c>
      <c r="K2396" s="23"/>
      <c r="L2396" s="23" t="s">
        <v>2667</v>
      </c>
      <c r="M2396" s="23" t="s">
        <v>2667</v>
      </c>
    </row>
    <row r="2397" spans="1:13" hidden="1" x14ac:dyDescent="0.35">
      <c r="A2397" s="22">
        <v>45962</v>
      </c>
      <c r="B2397" s="23" t="s">
        <v>1054</v>
      </c>
      <c r="C2397" s="23" t="s">
        <v>2670</v>
      </c>
      <c r="D2397" s="24" t="s">
        <v>2799</v>
      </c>
      <c r="E2397" s="23">
        <v>17</v>
      </c>
      <c r="F2397" s="23">
        <v>3</v>
      </c>
      <c r="G2397" s="23" t="s">
        <v>2667</v>
      </c>
      <c r="H2397" s="23" t="s">
        <v>2667</v>
      </c>
      <c r="I2397" s="26" t="s">
        <v>306</v>
      </c>
      <c r="J2397" s="23" t="s">
        <v>2667</v>
      </c>
      <c r="K2397" s="23"/>
      <c r="L2397" s="23" t="s">
        <v>2667</v>
      </c>
      <c r="M2397" s="23" t="s">
        <v>2667</v>
      </c>
    </row>
    <row r="2398" spans="1:13" hidden="1" x14ac:dyDescent="0.35">
      <c r="A2398" s="22">
        <v>45962</v>
      </c>
      <c r="B2398" s="23" t="s">
        <v>2696</v>
      </c>
      <c r="C2398" s="23" t="s">
        <v>1261</v>
      </c>
      <c r="D2398" s="24" t="s">
        <v>1261</v>
      </c>
      <c r="E2398" s="23">
        <v>7</v>
      </c>
      <c r="F2398" s="23">
        <v>1</v>
      </c>
      <c r="G2398" s="23" t="s">
        <v>2667</v>
      </c>
      <c r="H2398" s="23" t="s">
        <v>2667</v>
      </c>
      <c r="I2398" s="26" t="s">
        <v>306</v>
      </c>
      <c r="J2398" s="23" t="s">
        <v>2359</v>
      </c>
      <c r="K2398" s="23"/>
      <c r="L2398" s="23" t="s">
        <v>2667</v>
      </c>
      <c r="M2398" s="23" t="s">
        <v>306</v>
      </c>
    </row>
    <row r="2399" spans="1:13" hidden="1" x14ac:dyDescent="0.35">
      <c r="A2399" s="22">
        <v>45963</v>
      </c>
      <c r="B2399" s="23" t="s">
        <v>3225</v>
      </c>
      <c r="C2399" s="23" t="s">
        <v>2673</v>
      </c>
      <c r="D2399" s="24">
        <v>2</v>
      </c>
      <c r="E2399" s="23">
        <v>25</v>
      </c>
      <c r="F2399" s="23">
        <v>2</v>
      </c>
      <c r="G2399" s="23" t="s">
        <v>2667</v>
      </c>
      <c r="H2399" s="23" t="s">
        <v>2667</v>
      </c>
      <c r="I2399" s="26" t="s">
        <v>306</v>
      </c>
      <c r="J2399" s="23" t="s">
        <v>2667</v>
      </c>
      <c r="K2399" s="23"/>
      <c r="L2399" s="23" t="s">
        <v>2667</v>
      </c>
      <c r="M2399" s="23" t="s">
        <v>306</v>
      </c>
    </row>
    <row r="2400" spans="1:13" hidden="1" x14ac:dyDescent="0.35">
      <c r="A2400" s="22">
        <v>45963</v>
      </c>
      <c r="B2400" s="23" t="s">
        <v>3192</v>
      </c>
      <c r="C2400" s="23" t="s">
        <v>2668</v>
      </c>
      <c r="D2400" s="24">
        <v>4</v>
      </c>
      <c r="E2400" s="23">
        <v>14</v>
      </c>
      <c r="F2400" s="23">
        <v>2</v>
      </c>
      <c r="G2400" s="23" t="s">
        <v>2667</v>
      </c>
      <c r="H2400" s="23" t="s">
        <v>2667</v>
      </c>
      <c r="I2400" s="26" t="s">
        <v>306</v>
      </c>
      <c r="J2400" s="23" t="s">
        <v>2667</v>
      </c>
      <c r="K2400" s="23"/>
      <c r="L2400" s="23" t="s">
        <v>2667</v>
      </c>
      <c r="M2400" s="23" t="s">
        <v>2667</v>
      </c>
    </row>
    <row r="2401" spans="1:13" hidden="1" x14ac:dyDescent="0.35">
      <c r="A2401" s="6">
        <v>45963</v>
      </c>
      <c r="B2401" t="s">
        <v>2891</v>
      </c>
      <c r="C2401" t="s">
        <v>2670</v>
      </c>
      <c r="D2401" s="20">
        <v>7</v>
      </c>
      <c r="E2401">
        <v>7</v>
      </c>
      <c r="F2401">
        <v>2</v>
      </c>
      <c r="G2401" t="s">
        <v>2667</v>
      </c>
      <c r="H2401" t="s">
        <v>2667</v>
      </c>
      <c r="I2401" s="26" t="s">
        <v>306</v>
      </c>
      <c r="J2401" t="s">
        <v>2667</v>
      </c>
      <c r="L2401" t="s">
        <v>2667</v>
      </c>
      <c r="M2401" t="s">
        <v>2667</v>
      </c>
    </row>
    <row r="2402" spans="1:13" hidden="1" x14ac:dyDescent="0.35">
      <c r="A2402" s="6">
        <v>45963</v>
      </c>
      <c r="B2402" t="s">
        <v>3222</v>
      </c>
      <c r="C2402" t="s">
        <v>2673</v>
      </c>
      <c r="D2402" s="20" t="s">
        <v>3031</v>
      </c>
      <c r="E2402">
        <v>7</v>
      </c>
      <c r="F2402">
        <v>5</v>
      </c>
      <c r="G2402" t="s">
        <v>2667</v>
      </c>
      <c r="H2402" t="s">
        <v>2667</v>
      </c>
      <c r="I2402" s="26" t="s">
        <v>306</v>
      </c>
      <c r="J2402" t="s">
        <v>2667</v>
      </c>
      <c r="L2402" t="s">
        <v>2667</v>
      </c>
      <c r="M2402" t="s">
        <v>306</v>
      </c>
    </row>
    <row r="2403" spans="1:13" hidden="1" x14ac:dyDescent="0.35">
      <c r="A2403" s="6">
        <v>45964</v>
      </c>
      <c r="B2403" t="s">
        <v>982</v>
      </c>
      <c r="C2403" t="s">
        <v>53</v>
      </c>
      <c r="D2403">
        <v>6</v>
      </c>
      <c r="E2403">
        <v>21</v>
      </c>
      <c r="F2403">
        <v>2</v>
      </c>
      <c r="G2403" t="s">
        <v>35</v>
      </c>
    </row>
    <row r="2404" spans="1:13" hidden="1" x14ac:dyDescent="0.35">
      <c r="A2404" s="22">
        <v>45964</v>
      </c>
      <c r="B2404" s="23" t="s">
        <v>1566</v>
      </c>
      <c r="C2404" s="23" t="s">
        <v>2670</v>
      </c>
      <c r="D2404" s="24">
        <v>7</v>
      </c>
      <c r="E2404" s="23">
        <v>24</v>
      </c>
      <c r="F2404" s="23">
        <v>2</v>
      </c>
      <c r="G2404" s="23" t="s">
        <v>2667</v>
      </c>
      <c r="H2404" s="23" t="s">
        <v>2667</v>
      </c>
      <c r="I2404" s="26" t="s">
        <v>306</v>
      </c>
      <c r="J2404" s="23" t="s">
        <v>2667</v>
      </c>
      <c r="K2404" s="23"/>
      <c r="L2404" s="23" t="s">
        <v>2667</v>
      </c>
      <c r="M2404" s="23" t="s">
        <v>2667</v>
      </c>
    </row>
    <row r="2405" spans="1:13" hidden="1" x14ac:dyDescent="0.35">
      <c r="A2405" s="22">
        <v>45964</v>
      </c>
      <c r="B2405" s="23" t="s">
        <v>2699</v>
      </c>
      <c r="C2405" s="23" t="s">
        <v>978</v>
      </c>
      <c r="D2405" s="24" t="s">
        <v>978</v>
      </c>
      <c r="E2405" s="23">
        <v>18</v>
      </c>
      <c r="F2405" s="23">
        <v>1</v>
      </c>
      <c r="G2405" s="23" t="s">
        <v>2667</v>
      </c>
      <c r="H2405" s="23" t="s">
        <v>2667</v>
      </c>
      <c r="I2405" s="26" t="s">
        <v>306</v>
      </c>
      <c r="J2405" s="23" t="s">
        <v>2667</v>
      </c>
      <c r="K2405" s="23"/>
      <c r="L2405" s="23" t="s">
        <v>2667</v>
      </c>
      <c r="M2405" s="23" t="s">
        <v>306</v>
      </c>
    </row>
    <row r="2406" spans="1:13" hidden="1" x14ac:dyDescent="0.35">
      <c r="A2406" s="22">
        <v>45964</v>
      </c>
      <c r="B2406" s="23" t="s">
        <v>3143</v>
      </c>
      <c r="C2406" s="23" t="s">
        <v>2167</v>
      </c>
      <c r="D2406" s="24" t="s">
        <v>2733</v>
      </c>
      <c r="E2406" s="23">
        <v>17</v>
      </c>
      <c r="F2406" s="23">
        <v>2</v>
      </c>
      <c r="G2406" s="23" t="s">
        <v>2667</v>
      </c>
      <c r="H2406" s="23" t="s">
        <v>2667</v>
      </c>
      <c r="I2406" s="26" t="s">
        <v>306</v>
      </c>
      <c r="J2406" s="23" t="s">
        <v>2667</v>
      </c>
      <c r="K2406" s="23"/>
      <c r="L2406" s="23" t="s">
        <v>2667</v>
      </c>
      <c r="M2406" s="23" t="s">
        <v>2667</v>
      </c>
    </row>
    <row r="2407" spans="1:13" hidden="1" x14ac:dyDescent="0.35">
      <c r="A2407" s="27">
        <v>45964</v>
      </c>
      <c r="B2407" s="26" t="s">
        <v>990</v>
      </c>
      <c r="C2407" s="26" t="s">
        <v>2673</v>
      </c>
      <c r="D2407" s="28">
        <v>3</v>
      </c>
      <c r="E2407" s="26">
        <v>15</v>
      </c>
      <c r="F2407" s="26">
        <v>2</v>
      </c>
      <c r="G2407" s="26" t="s">
        <v>2667</v>
      </c>
      <c r="H2407" s="26" t="s">
        <v>2667</v>
      </c>
      <c r="I2407" s="26" t="s">
        <v>306</v>
      </c>
      <c r="J2407" s="26" t="s">
        <v>2667</v>
      </c>
      <c r="K2407" s="26"/>
      <c r="L2407" s="26" t="s">
        <v>2667</v>
      </c>
      <c r="M2407" s="26" t="s">
        <v>306</v>
      </c>
    </row>
    <row r="2408" spans="1:13" hidden="1" x14ac:dyDescent="0.35">
      <c r="A2408" s="27">
        <v>45964</v>
      </c>
      <c r="B2408" s="26" t="s">
        <v>990</v>
      </c>
      <c r="C2408" s="26" t="s">
        <v>2673</v>
      </c>
      <c r="D2408" s="28">
        <v>3</v>
      </c>
      <c r="E2408" s="26">
        <v>15</v>
      </c>
      <c r="F2408" s="26">
        <v>2</v>
      </c>
      <c r="G2408" s="26" t="s">
        <v>2667</v>
      </c>
      <c r="H2408" s="26" t="s">
        <v>2667</v>
      </c>
      <c r="I2408" s="26" t="s">
        <v>306</v>
      </c>
      <c r="J2408" s="26" t="s">
        <v>2667</v>
      </c>
      <c r="K2408" s="26"/>
      <c r="L2408" s="26" t="s">
        <v>2667</v>
      </c>
      <c r="M2408" s="26" t="s">
        <v>306</v>
      </c>
    </row>
    <row r="2409" spans="1:13" hidden="1" x14ac:dyDescent="0.35">
      <c r="A2409" s="22">
        <v>45964</v>
      </c>
      <c r="B2409" s="23" t="s">
        <v>3232</v>
      </c>
      <c r="C2409" s="23" t="s">
        <v>2668</v>
      </c>
      <c r="D2409" s="24">
        <v>6</v>
      </c>
      <c r="E2409" s="23">
        <v>6</v>
      </c>
      <c r="F2409" s="23">
        <v>2</v>
      </c>
      <c r="G2409" s="23" t="s">
        <v>2667</v>
      </c>
      <c r="H2409" s="23" t="s">
        <v>2667</v>
      </c>
      <c r="I2409" s="26" t="s">
        <v>306</v>
      </c>
      <c r="J2409" s="23"/>
      <c r="K2409" s="23"/>
      <c r="L2409" s="23" t="s">
        <v>2667</v>
      </c>
      <c r="M2409" s="23" t="s">
        <v>2667</v>
      </c>
    </row>
    <row r="2410" spans="1:13" hidden="1" x14ac:dyDescent="0.35">
      <c r="A2410" s="22">
        <v>45964</v>
      </c>
      <c r="B2410" s="23" t="s">
        <v>2715</v>
      </c>
      <c r="C2410" s="23" t="s">
        <v>2167</v>
      </c>
      <c r="D2410" s="24" t="s">
        <v>55</v>
      </c>
      <c r="E2410" s="23">
        <v>3</v>
      </c>
      <c r="F2410" s="23">
        <v>1</v>
      </c>
      <c r="G2410" s="23" t="s">
        <v>2667</v>
      </c>
      <c r="H2410" s="23" t="s">
        <v>2667</v>
      </c>
      <c r="I2410" s="26" t="s">
        <v>306</v>
      </c>
      <c r="J2410" s="23" t="s">
        <v>2667</v>
      </c>
      <c r="K2410" s="23"/>
      <c r="L2410" s="23" t="s">
        <v>2667</v>
      </c>
      <c r="M2410" s="23" t="s">
        <v>306</v>
      </c>
    </row>
    <row r="2411" spans="1:13" hidden="1" x14ac:dyDescent="0.35">
      <c r="A2411" s="6">
        <v>45965</v>
      </c>
      <c r="B2411" t="s">
        <v>1595</v>
      </c>
      <c r="C2411" t="s">
        <v>59</v>
      </c>
      <c r="D2411">
        <v>3</v>
      </c>
      <c r="E2411">
        <v>25</v>
      </c>
      <c r="F2411">
        <v>2</v>
      </c>
      <c r="G2411" t="s">
        <v>1400</v>
      </c>
      <c r="L2411" t="s">
        <v>47</v>
      </c>
      <c r="M2411" t="s">
        <v>47</v>
      </c>
    </row>
    <row r="2412" spans="1:13" hidden="1" x14ac:dyDescent="0.35">
      <c r="A2412" s="22">
        <v>45965</v>
      </c>
      <c r="B2412" s="23" t="s">
        <v>321</v>
      </c>
      <c r="C2412" s="23" t="s">
        <v>2167</v>
      </c>
      <c r="D2412" t="s">
        <v>1254</v>
      </c>
      <c r="E2412" s="23">
        <v>26</v>
      </c>
      <c r="F2412" s="23">
        <v>2</v>
      </c>
      <c r="G2412" s="23" t="s">
        <v>2667</v>
      </c>
      <c r="H2412" s="23" t="s">
        <v>2667</v>
      </c>
      <c r="I2412" s="26" t="s">
        <v>306</v>
      </c>
      <c r="J2412" s="23" t="s">
        <v>2667</v>
      </c>
      <c r="K2412" s="23"/>
      <c r="L2412" s="23" t="s">
        <v>2667</v>
      </c>
      <c r="M2412" s="23" t="s">
        <v>2667</v>
      </c>
    </row>
    <row r="2413" spans="1:13" hidden="1" x14ac:dyDescent="0.35">
      <c r="A2413" s="27">
        <v>45965</v>
      </c>
      <c r="B2413" s="26" t="s">
        <v>321</v>
      </c>
      <c r="C2413" s="26" t="s">
        <v>2167</v>
      </c>
      <c r="D2413" t="s">
        <v>1254</v>
      </c>
      <c r="E2413" s="26">
        <v>15</v>
      </c>
      <c r="F2413" s="26">
        <v>1</v>
      </c>
      <c r="G2413" s="26" t="s">
        <v>2667</v>
      </c>
      <c r="H2413" s="26" t="s">
        <v>2667</v>
      </c>
      <c r="I2413" s="26" t="s">
        <v>306</v>
      </c>
      <c r="J2413" s="26" t="s">
        <v>2667</v>
      </c>
      <c r="K2413" s="26"/>
      <c r="L2413" s="26" t="s">
        <v>2667</v>
      </c>
      <c r="M2413" s="26" t="s">
        <v>2667</v>
      </c>
    </row>
    <row r="2414" spans="1:13" hidden="1" x14ac:dyDescent="0.35">
      <c r="A2414" s="27">
        <v>45965</v>
      </c>
      <c r="B2414" s="26" t="s">
        <v>321</v>
      </c>
      <c r="C2414" s="26" t="s">
        <v>2167</v>
      </c>
      <c r="D2414" t="s">
        <v>1254</v>
      </c>
      <c r="E2414" s="26">
        <v>15</v>
      </c>
      <c r="F2414" s="26">
        <v>1</v>
      </c>
      <c r="G2414" s="26" t="s">
        <v>2667</v>
      </c>
      <c r="H2414" s="26" t="s">
        <v>2667</v>
      </c>
      <c r="I2414" s="26" t="s">
        <v>306</v>
      </c>
      <c r="J2414" s="26" t="s">
        <v>2667</v>
      </c>
      <c r="K2414" s="26"/>
      <c r="L2414" s="26" t="s">
        <v>2667</v>
      </c>
      <c r="M2414" s="26" t="s">
        <v>2667</v>
      </c>
    </row>
    <row r="2415" spans="1:13" hidden="1" x14ac:dyDescent="0.35">
      <c r="A2415" s="22">
        <v>45965</v>
      </c>
      <c r="B2415" s="23" t="s">
        <v>2677</v>
      </c>
      <c r="C2415" s="23" t="s">
        <v>2167</v>
      </c>
      <c r="D2415" t="s">
        <v>1254</v>
      </c>
      <c r="E2415" s="23">
        <f>29/2</f>
        <v>14.5</v>
      </c>
      <c r="F2415" s="23">
        <v>1</v>
      </c>
      <c r="G2415" s="23"/>
      <c r="H2415" s="23" t="s">
        <v>2667</v>
      </c>
      <c r="I2415" s="26" t="s">
        <v>306</v>
      </c>
      <c r="J2415" s="23" t="s">
        <v>2667</v>
      </c>
      <c r="K2415" s="23"/>
      <c r="L2415" s="23" t="s">
        <v>2667</v>
      </c>
      <c r="M2415" s="23" t="s">
        <v>2667</v>
      </c>
    </row>
    <row r="2416" spans="1:13" hidden="1" x14ac:dyDescent="0.35">
      <c r="A2416" s="22">
        <v>45965</v>
      </c>
      <c r="B2416" s="23" t="s">
        <v>2677</v>
      </c>
      <c r="C2416" s="23" t="s">
        <v>2167</v>
      </c>
      <c r="D2416" t="s">
        <v>1254</v>
      </c>
      <c r="E2416" s="23">
        <f>29/2</f>
        <v>14.5</v>
      </c>
      <c r="F2416" s="23">
        <v>1</v>
      </c>
      <c r="G2416" s="23"/>
      <c r="H2416" s="23" t="s">
        <v>2667</v>
      </c>
      <c r="I2416" s="26" t="s">
        <v>306</v>
      </c>
      <c r="J2416" s="23"/>
      <c r="K2416" s="23"/>
      <c r="L2416" s="23"/>
      <c r="M2416" s="23"/>
    </row>
    <row r="2417" spans="1:13" hidden="1" x14ac:dyDescent="0.35">
      <c r="A2417" s="6">
        <v>45965</v>
      </c>
      <c r="B2417" t="s">
        <v>2671</v>
      </c>
      <c r="C2417" t="s">
        <v>2668</v>
      </c>
      <c r="D2417" s="20" t="s">
        <v>2714</v>
      </c>
      <c r="E2417">
        <v>11</v>
      </c>
      <c r="F2417">
        <v>2</v>
      </c>
      <c r="G2417" t="s">
        <v>2667</v>
      </c>
      <c r="H2417" t="s">
        <v>2667</v>
      </c>
      <c r="I2417" s="26" t="s">
        <v>306</v>
      </c>
      <c r="J2417" t="s">
        <v>2667</v>
      </c>
      <c r="L2417" t="s">
        <v>2667</v>
      </c>
      <c r="M2417" t="s">
        <v>306</v>
      </c>
    </row>
    <row r="2418" spans="1:13" hidden="1" x14ac:dyDescent="0.35">
      <c r="A2418" s="22">
        <v>45965</v>
      </c>
      <c r="B2418" s="23" t="s">
        <v>86</v>
      </c>
      <c r="C2418" s="23" t="s">
        <v>2670</v>
      </c>
      <c r="D2418" s="24" t="s">
        <v>2676</v>
      </c>
      <c r="E2418" s="23">
        <v>8</v>
      </c>
      <c r="F2418" s="23">
        <v>2</v>
      </c>
      <c r="G2418" s="23" t="s">
        <v>2667</v>
      </c>
      <c r="H2418" s="23" t="s">
        <v>2667</v>
      </c>
      <c r="I2418" s="26" t="s">
        <v>306</v>
      </c>
      <c r="J2418" s="23" t="s">
        <v>2667</v>
      </c>
      <c r="K2418" s="23"/>
      <c r="L2418" s="23" t="s">
        <v>2667</v>
      </c>
      <c r="M2418" s="23" t="s">
        <v>306</v>
      </c>
    </row>
    <row r="2419" spans="1:13" hidden="1" x14ac:dyDescent="0.35">
      <c r="A2419" s="6">
        <v>45965</v>
      </c>
      <c r="B2419" t="s">
        <v>3096</v>
      </c>
      <c r="C2419" t="s">
        <v>2668</v>
      </c>
      <c r="D2419" s="20">
        <v>5</v>
      </c>
      <c r="E2419">
        <v>4</v>
      </c>
      <c r="F2419">
        <v>2</v>
      </c>
      <c r="G2419" t="s">
        <v>2667</v>
      </c>
      <c r="H2419" t="s">
        <v>2667</v>
      </c>
      <c r="I2419" s="26" t="s">
        <v>306</v>
      </c>
      <c r="J2419" t="s">
        <v>2667</v>
      </c>
      <c r="L2419" t="s">
        <v>2667</v>
      </c>
      <c r="M2419" t="s">
        <v>2667</v>
      </c>
    </row>
    <row r="2420" spans="1:13" hidden="1" x14ac:dyDescent="0.35">
      <c r="A2420" s="6">
        <v>45966</v>
      </c>
      <c r="B2420" t="s">
        <v>138</v>
      </c>
      <c r="C2420" t="s">
        <v>53</v>
      </c>
      <c r="D2420">
        <v>6</v>
      </c>
      <c r="E2420">
        <v>22</v>
      </c>
      <c r="F2420">
        <v>1</v>
      </c>
      <c r="G2420" t="s">
        <v>2182</v>
      </c>
      <c r="L2420" t="s">
        <v>47</v>
      </c>
      <c r="M2420" t="s">
        <v>47</v>
      </c>
    </row>
    <row r="2421" spans="1:13" hidden="1" x14ac:dyDescent="0.35">
      <c r="A2421" s="22">
        <v>45966</v>
      </c>
      <c r="B2421" s="23" t="s">
        <v>495</v>
      </c>
      <c r="C2421" s="23" t="s">
        <v>2673</v>
      </c>
      <c r="D2421" s="24">
        <v>1</v>
      </c>
      <c r="E2421" s="23">
        <v>21</v>
      </c>
      <c r="F2421" s="23">
        <v>3</v>
      </c>
      <c r="G2421" s="23" t="s">
        <v>2667</v>
      </c>
      <c r="H2421" s="23" t="s">
        <v>2667</v>
      </c>
      <c r="I2421" s="26" t="s">
        <v>306</v>
      </c>
      <c r="J2421" s="23" t="s">
        <v>2675</v>
      </c>
      <c r="K2421" s="23"/>
      <c r="L2421" s="23" t="s">
        <v>2667</v>
      </c>
      <c r="M2421" s="23" t="s">
        <v>306</v>
      </c>
    </row>
    <row r="2422" spans="1:13" hidden="1" x14ac:dyDescent="0.35">
      <c r="A2422" s="22">
        <v>45966</v>
      </c>
      <c r="B2422" s="23" t="s">
        <v>476</v>
      </c>
      <c r="C2422" s="23" t="s">
        <v>2668</v>
      </c>
      <c r="D2422" s="24">
        <v>5</v>
      </c>
      <c r="E2422" s="23">
        <v>13</v>
      </c>
      <c r="F2422" s="23">
        <v>3</v>
      </c>
      <c r="G2422" s="23" t="s">
        <v>2667</v>
      </c>
      <c r="H2422" s="23" t="s">
        <v>2667</v>
      </c>
      <c r="I2422" s="26" t="s">
        <v>306</v>
      </c>
      <c r="J2422" s="23" t="s">
        <v>2667</v>
      </c>
      <c r="K2422" s="23"/>
      <c r="L2422" s="23" t="s">
        <v>2667</v>
      </c>
      <c r="M2422" s="23" t="s">
        <v>2667</v>
      </c>
    </row>
    <row r="2423" spans="1:13" hidden="1" x14ac:dyDescent="0.35">
      <c r="A2423" s="6">
        <v>45967</v>
      </c>
      <c r="B2423" t="s">
        <v>99</v>
      </c>
      <c r="C2423" t="s">
        <v>59</v>
      </c>
      <c r="D2423">
        <v>0</v>
      </c>
      <c r="E2423">
        <v>12</v>
      </c>
      <c r="F2423">
        <v>2</v>
      </c>
      <c r="G2423" t="s">
        <v>40</v>
      </c>
      <c r="L2423" t="s">
        <v>47</v>
      </c>
      <c r="M2423" t="s">
        <v>47</v>
      </c>
    </row>
    <row r="2424" spans="1:13" hidden="1" x14ac:dyDescent="0.35">
      <c r="A2424" s="6">
        <v>45967</v>
      </c>
      <c r="B2424" t="s">
        <v>2483</v>
      </c>
      <c r="C2424" t="s">
        <v>53</v>
      </c>
      <c r="D2424" t="s">
        <v>370</v>
      </c>
      <c r="E2424">
        <v>23</v>
      </c>
      <c r="F2424">
        <v>2</v>
      </c>
      <c r="G2424" t="s">
        <v>98</v>
      </c>
      <c r="L2424" t="s">
        <v>47</v>
      </c>
      <c r="M2424" t="s">
        <v>47</v>
      </c>
    </row>
    <row r="2425" spans="1:13" hidden="1" x14ac:dyDescent="0.35">
      <c r="A2425" s="6">
        <v>45967</v>
      </c>
      <c r="B2425" t="s">
        <v>807</v>
      </c>
      <c r="C2425" t="s">
        <v>59</v>
      </c>
      <c r="D2425">
        <v>0</v>
      </c>
      <c r="E2425">
        <v>21</v>
      </c>
      <c r="F2425">
        <v>2</v>
      </c>
      <c r="G2425" t="s">
        <v>360</v>
      </c>
      <c r="L2425" t="s">
        <v>47</v>
      </c>
      <c r="M2425" t="s">
        <v>47</v>
      </c>
    </row>
    <row r="2426" spans="1:13" hidden="1" x14ac:dyDescent="0.35">
      <c r="A2426" s="6">
        <v>45967</v>
      </c>
      <c r="B2426" t="s">
        <v>99</v>
      </c>
      <c r="C2426" t="s">
        <v>59</v>
      </c>
      <c r="D2426">
        <v>1</v>
      </c>
      <c r="E2426">
        <v>18</v>
      </c>
      <c r="F2426">
        <v>2</v>
      </c>
      <c r="G2426" t="s">
        <v>40</v>
      </c>
      <c r="L2426" t="s">
        <v>47</v>
      </c>
      <c r="M2426" t="s">
        <v>47</v>
      </c>
    </row>
    <row r="2427" spans="1:13" hidden="1" x14ac:dyDescent="0.35">
      <c r="A2427" s="22">
        <v>45967</v>
      </c>
      <c r="B2427" s="23" t="s">
        <v>3140</v>
      </c>
      <c r="C2427" s="23" t="s">
        <v>2668</v>
      </c>
      <c r="D2427" s="24" t="s">
        <v>2853</v>
      </c>
      <c r="E2427" s="23">
        <v>24</v>
      </c>
      <c r="F2427" s="23">
        <v>3</v>
      </c>
      <c r="G2427" s="23" t="s">
        <v>2667</v>
      </c>
      <c r="H2427" s="23" t="s">
        <v>2667</v>
      </c>
      <c r="I2427" s="26" t="s">
        <v>306</v>
      </c>
      <c r="J2427" s="23" t="s">
        <v>2667</v>
      </c>
      <c r="K2427" s="23"/>
      <c r="L2427" s="23" t="s">
        <v>2667</v>
      </c>
      <c r="M2427" s="23" t="s">
        <v>2667</v>
      </c>
    </row>
    <row r="2428" spans="1:13" hidden="1" x14ac:dyDescent="0.35">
      <c r="A2428" s="22">
        <v>45967</v>
      </c>
      <c r="B2428" s="23" t="s">
        <v>3140</v>
      </c>
      <c r="C2428" s="23" t="s">
        <v>2668</v>
      </c>
      <c r="D2428" s="24" t="s">
        <v>2853</v>
      </c>
      <c r="E2428" s="23">
        <v>24</v>
      </c>
      <c r="F2428" s="23">
        <v>3</v>
      </c>
      <c r="G2428" s="23" t="s">
        <v>2667</v>
      </c>
      <c r="H2428" s="23" t="s">
        <v>2667</v>
      </c>
      <c r="I2428" s="26" t="s">
        <v>306</v>
      </c>
      <c r="J2428" s="23" t="s">
        <v>2667</v>
      </c>
      <c r="K2428" s="23"/>
      <c r="L2428" s="23"/>
      <c r="M2428" s="23"/>
    </row>
    <row r="2429" spans="1:13" hidden="1" x14ac:dyDescent="0.35">
      <c r="A2429" s="22">
        <v>45967</v>
      </c>
      <c r="B2429" s="23" t="s">
        <v>3140</v>
      </c>
      <c r="C2429" s="23" t="s">
        <v>2668</v>
      </c>
      <c r="D2429" s="24" t="s">
        <v>2853</v>
      </c>
      <c r="E2429" s="23">
        <v>23</v>
      </c>
      <c r="F2429" s="23">
        <v>3</v>
      </c>
      <c r="G2429" s="23" t="s">
        <v>2667</v>
      </c>
      <c r="H2429" s="23" t="s">
        <v>2667</v>
      </c>
      <c r="I2429" s="26" t="s">
        <v>306</v>
      </c>
      <c r="J2429" s="23" t="s">
        <v>2667</v>
      </c>
      <c r="K2429" s="23"/>
      <c r="L2429" s="23"/>
      <c r="M2429" s="23"/>
    </row>
    <row r="2430" spans="1:13" hidden="1" x14ac:dyDescent="0.35">
      <c r="A2430" s="22">
        <v>45967</v>
      </c>
      <c r="B2430" s="23" t="s">
        <v>3140</v>
      </c>
      <c r="C2430" s="23" t="s">
        <v>2668</v>
      </c>
      <c r="D2430" s="24" t="s">
        <v>2853</v>
      </c>
      <c r="E2430" s="23">
        <v>23</v>
      </c>
      <c r="F2430" s="23">
        <v>3</v>
      </c>
      <c r="G2430" s="23" t="s">
        <v>2667</v>
      </c>
      <c r="H2430" s="23" t="s">
        <v>2667</v>
      </c>
      <c r="I2430" s="26" t="s">
        <v>306</v>
      </c>
      <c r="J2430" s="23"/>
      <c r="K2430" s="23"/>
      <c r="L2430" s="23"/>
      <c r="M2430" s="23"/>
    </row>
    <row r="2431" spans="1:13" hidden="1" x14ac:dyDescent="0.35">
      <c r="A2431" s="22">
        <v>45967</v>
      </c>
      <c r="B2431" s="23" t="s">
        <v>3140</v>
      </c>
      <c r="C2431" s="23" t="s">
        <v>2668</v>
      </c>
      <c r="D2431" s="24" t="s">
        <v>2853</v>
      </c>
      <c r="E2431" s="23">
        <v>23</v>
      </c>
      <c r="F2431" s="23">
        <v>4</v>
      </c>
      <c r="G2431" s="23" t="s">
        <v>2667</v>
      </c>
      <c r="H2431" s="23" t="s">
        <v>2667</v>
      </c>
      <c r="I2431" s="26" t="s">
        <v>306</v>
      </c>
      <c r="J2431" s="23"/>
      <c r="K2431" s="23"/>
      <c r="L2431" s="23"/>
      <c r="M2431" s="23"/>
    </row>
    <row r="2432" spans="1:13" hidden="1" x14ac:dyDescent="0.35">
      <c r="A2432" s="22">
        <v>45967</v>
      </c>
      <c r="B2432" s="23" t="s">
        <v>3407</v>
      </c>
      <c r="C2432" s="23" t="s">
        <v>2668</v>
      </c>
      <c r="D2432" s="24">
        <v>5</v>
      </c>
      <c r="E2432" s="23">
        <v>1</v>
      </c>
      <c r="F2432" s="23">
        <v>2</v>
      </c>
      <c r="G2432" s="23" t="s">
        <v>2667</v>
      </c>
      <c r="H2432" s="23" t="s">
        <v>2667</v>
      </c>
      <c r="I2432" s="26" t="s">
        <v>306</v>
      </c>
      <c r="J2432" s="23"/>
      <c r="K2432" s="23"/>
      <c r="L2432" s="23" t="s">
        <v>2667</v>
      </c>
      <c r="M2432" s="23" t="s">
        <v>306</v>
      </c>
    </row>
    <row r="2433" spans="1:13" hidden="1" x14ac:dyDescent="0.35">
      <c r="A2433" s="6">
        <v>45968</v>
      </c>
      <c r="B2433" t="s">
        <v>45</v>
      </c>
      <c r="C2433" t="s">
        <v>115</v>
      </c>
      <c r="D2433">
        <v>9</v>
      </c>
      <c r="E2433">
        <v>22</v>
      </c>
      <c r="F2433">
        <v>2</v>
      </c>
      <c r="G2433" t="s">
        <v>2182</v>
      </c>
      <c r="L2433" t="s">
        <v>47</v>
      </c>
      <c r="M2433" t="s">
        <v>47</v>
      </c>
    </row>
    <row r="2434" spans="1:13" hidden="1" x14ac:dyDescent="0.35">
      <c r="A2434" s="6">
        <v>45968</v>
      </c>
      <c r="B2434" t="s">
        <v>982</v>
      </c>
      <c r="C2434" t="s">
        <v>53</v>
      </c>
      <c r="D2434">
        <v>6</v>
      </c>
      <c r="E2434">
        <v>21</v>
      </c>
      <c r="F2434">
        <v>2</v>
      </c>
      <c r="G2434" t="s">
        <v>35</v>
      </c>
    </row>
    <row r="2435" spans="1:13" hidden="1" x14ac:dyDescent="0.35">
      <c r="A2435" s="27">
        <v>45968</v>
      </c>
      <c r="B2435" s="26" t="s">
        <v>3191</v>
      </c>
      <c r="C2435" s="26" t="s">
        <v>1261</v>
      </c>
      <c r="D2435" s="28" t="s">
        <v>1261</v>
      </c>
      <c r="E2435" s="26">
        <f>31/2</f>
        <v>15.5</v>
      </c>
      <c r="F2435" s="26">
        <v>1</v>
      </c>
      <c r="G2435" s="26"/>
      <c r="H2435" s="26" t="s">
        <v>2667</v>
      </c>
      <c r="I2435" s="26" t="s">
        <v>306</v>
      </c>
      <c r="J2435" s="26" t="s">
        <v>2667</v>
      </c>
      <c r="K2435" s="26"/>
      <c r="L2435" s="26" t="s">
        <v>2667</v>
      </c>
      <c r="M2435" s="26" t="s">
        <v>306</v>
      </c>
    </row>
    <row r="2436" spans="1:13" hidden="1" x14ac:dyDescent="0.35">
      <c r="A2436" s="27">
        <v>45968</v>
      </c>
      <c r="B2436" s="26" t="s">
        <v>3191</v>
      </c>
      <c r="C2436" s="26" t="s">
        <v>1261</v>
      </c>
      <c r="D2436" s="28" t="s">
        <v>1261</v>
      </c>
      <c r="E2436" s="26">
        <f>31/2</f>
        <v>15.5</v>
      </c>
      <c r="F2436" s="26">
        <v>1</v>
      </c>
      <c r="G2436" s="26"/>
      <c r="H2436" s="26" t="s">
        <v>2667</v>
      </c>
      <c r="I2436" s="26" t="s">
        <v>306</v>
      </c>
      <c r="J2436" s="26" t="s">
        <v>2667</v>
      </c>
      <c r="K2436" s="26"/>
      <c r="L2436" s="26" t="s">
        <v>2667</v>
      </c>
      <c r="M2436" s="26" t="s">
        <v>306</v>
      </c>
    </row>
    <row r="2437" spans="1:13" hidden="1" x14ac:dyDescent="0.35">
      <c r="A2437" s="22">
        <v>45970</v>
      </c>
      <c r="B2437" s="23" t="s">
        <v>899</v>
      </c>
      <c r="C2437" t="s">
        <v>64</v>
      </c>
      <c r="D2437" t="s">
        <v>585</v>
      </c>
      <c r="E2437" s="23">
        <v>16</v>
      </c>
      <c r="F2437" s="23">
        <v>3</v>
      </c>
      <c r="G2437" s="23" t="s">
        <v>2667</v>
      </c>
      <c r="H2437" s="23" t="s">
        <v>2667</v>
      </c>
      <c r="I2437" s="26" t="s">
        <v>306</v>
      </c>
      <c r="J2437" s="23" t="s">
        <v>2667</v>
      </c>
      <c r="K2437" s="23"/>
      <c r="L2437" s="23" t="s">
        <v>2667</v>
      </c>
      <c r="M2437" s="23" t="s">
        <v>306</v>
      </c>
    </row>
    <row r="2438" spans="1:13" hidden="1" x14ac:dyDescent="0.35">
      <c r="A2438" s="22">
        <v>45970</v>
      </c>
      <c r="B2438" s="23" t="s">
        <v>3056</v>
      </c>
      <c r="C2438" t="s">
        <v>64</v>
      </c>
      <c r="D2438" t="s">
        <v>585</v>
      </c>
      <c r="E2438" s="23">
        <v>10</v>
      </c>
      <c r="F2438" s="23">
        <v>3</v>
      </c>
      <c r="G2438" s="23" t="s">
        <v>2667</v>
      </c>
      <c r="H2438" s="23" t="s">
        <v>2667</v>
      </c>
      <c r="I2438" s="26" t="s">
        <v>306</v>
      </c>
      <c r="J2438" s="23"/>
      <c r="K2438" s="23"/>
      <c r="L2438" s="23" t="s">
        <v>2667</v>
      </c>
      <c r="M2438" s="23" t="s">
        <v>2667</v>
      </c>
    </row>
    <row r="2439" spans="1:13" hidden="1" x14ac:dyDescent="0.35">
      <c r="A2439" s="6">
        <v>45971</v>
      </c>
      <c r="B2439" t="s">
        <v>824</v>
      </c>
      <c r="C2439" t="s">
        <v>53</v>
      </c>
      <c r="D2439">
        <v>4</v>
      </c>
      <c r="E2439">
        <v>14</v>
      </c>
      <c r="F2439">
        <v>1</v>
      </c>
      <c r="G2439" t="s">
        <v>1850</v>
      </c>
      <c r="L2439" t="s">
        <v>47</v>
      </c>
      <c r="M2439" t="s">
        <v>47</v>
      </c>
    </row>
    <row r="2440" spans="1:13" hidden="1" x14ac:dyDescent="0.35">
      <c r="A2440" s="6">
        <v>45971</v>
      </c>
      <c r="B2440" t="s">
        <v>824</v>
      </c>
      <c r="C2440" t="s">
        <v>53</v>
      </c>
      <c r="D2440">
        <v>4</v>
      </c>
      <c r="E2440">
        <v>14</v>
      </c>
      <c r="F2440">
        <v>1</v>
      </c>
      <c r="G2440" t="s">
        <v>1850</v>
      </c>
      <c r="L2440" t="s">
        <v>47</v>
      </c>
      <c r="M2440" t="s">
        <v>47</v>
      </c>
    </row>
    <row r="2441" spans="1:13" hidden="1" x14ac:dyDescent="0.35">
      <c r="A2441" s="6">
        <v>45971</v>
      </c>
      <c r="B2441" t="s">
        <v>824</v>
      </c>
      <c r="C2441" t="s">
        <v>53</v>
      </c>
      <c r="D2441">
        <v>4</v>
      </c>
      <c r="E2441">
        <v>14</v>
      </c>
      <c r="F2441">
        <v>1</v>
      </c>
      <c r="G2441" t="s">
        <v>1850</v>
      </c>
      <c r="L2441" t="s">
        <v>47</v>
      </c>
      <c r="M2441" t="s">
        <v>47</v>
      </c>
    </row>
    <row r="2442" spans="1:13" hidden="1" x14ac:dyDescent="0.35">
      <c r="A2442" s="6">
        <v>45971</v>
      </c>
      <c r="B2442" t="s">
        <v>2272</v>
      </c>
      <c r="C2442" t="s">
        <v>1247</v>
      </c>
      <c r="D2442" t="s">
        <v>1247</v>
      </c>
      <c r="E2442">
        <v>14</v>
      </c>
      <c r="F2442">
        <v>4</v>
      </c>
      <c r="G2442" t="s">
        <v>146</v>
      </c>
      <c r="L2442" t="s">
        <v>47</v>
      </c>
      <c r="M2442" t="s">
        <v>47</v>
      </c>
    </row>
    <row r="2443" spans="1:13" hidden="1" x14ac:dyDescent="0.35">
      <c r="A2443" s="22">
        <v>45971</v>
      </c>
      <c r="B2443" s="23" t="s">
        <v>410</v>
      </c>
      <c r="C2443" s="23" t="s">
        <v>2167</v>
      </c>
      <c r="D2443" s="24" t="s">
        <v>2905</v>
      </c>
      <c r="E2443" s="23">
        <v>26</v>
      </c>
      <c r="F2443" s="23">
        <v>1</v>
      </c>
      <c r="G2443" s="23" t="s">
        <v>2667</v>
      </c>
      <c r="H2443" s="23" t="s">
        <v>2667</v>
      </c>
      <c r="I2443" s="26" t="s">
        <v>306</v>
      </c>
      <c r="J2443" s="23" t="s">
        <v>2667</v>
      </c>
      <c r="K2443" s="23"/>
      <c r="L2443" s="23" t="s">
        <v>2667</v>
      </c>
      <c r="M2443" s="23" t="s">
        <v>306</v>
      </c>
    </row>
    <row r="2444" spans="1:13" hidden="1" x14ac:dyDescent="0.35">
      <c r="A2444" s="22">
        <v>45971</v>
      </c>
      <c r="B2444" s="23" t="s">
        <v>919</v>
      </c>
      <c r="C2444" s="23" t="s">
        <v>2670</v>
      </c>
      <c r="D2444" s="24">
        <v>7</v>
      </c>
      <c r="E2444" s="23">
        <v>20</v>
      </c>
      <c r="F2444" s="23">
        <v>3</v>
      </c>
      <c r="G2444" s="23" t="s">
        <v>2667</v>
      </c>
      <c r="H2444" s="23" t="s">
        <v>2667</v>
      </c>
      <c r="I2444" s="26" t="s">
        <v>306</v>
      </c>
      <c r="J2444" s="23"/>
      <c r="K2444" s="23"/>
      <c r="L2444" s="23" t="s">
        <v>2667</v>
      </c>
      <c r="M2444" s="23" t="s">
        <v>306</v>
      </c>
    </row>
    <row r="2445" spans="1:13" hidden="1" x14ac:dyDescent="0.35">
      <c r="A2445" s="22">
        <v>45971</v>
      </c>
      <c r="B2445" s="23" t="s">
        <v>3179</v>
      </c>
      <c r="C2445" t="s">
        <v>64</v>
      </c>
      <c r="D2445" t="s">
        <v>585</v>
      </c>
      <c r="E2445" s="23">
        <v>16</v>
      </c>
      <c r="F2445" s="23">
        <v>4</v>
      </c>
      <c r="G2445" s="23" t="s">
        <v>2667</v>
      </c>
      <c r="H2445" s="23" t="s">
        <v>2667</v>
      </c>
      <c r="I2445" s="26" t="s">
        <v>306</v>
      </c>
      <c r="J2445" s="23"/>
      <c r="K2445" s="23"/>
      <c r="L2445" s="23" t="s">
        <v>2667</v>
      </c>
      <c r="M2445" s="23" t="s">
        <v>306</v>
      </c>
    </row>
    <row r="2446" spans="1:13" hidden="1" x14ac:dyDescent="0.35">
      <c r="A2446" s="6">
        <v>45971</v>
      </c>
      <c r="B2446" t="s">
        <v>171</v>
      </c>
      <c r="C2446" t="s">
        <v>55</v>
      </c>
      <c r="D2446" s="20" t="s">
        <v>1261</v>
      </c>
      <c r="E2446">
        <v>10</v>
      </c>
      <c r="F2446">
        <v>1</v>
      </c>
      <c r="G2446" t="s">
        <v>2667</v>
      </c>
      <c r="H2446" t="s">
        <v>2667</v>
      </c>
      <c r="I2446" s="26" t="s">
        <v>306</v>
      </c>
      <c r="J2446" t="s">
        <v>2667</v>
      </c>
      <c r="L2446" t="s">
        <v>2667</v>
      </c>
      <c r="M2446" t="s">
        <v>2667</v>
      </c>
    </row>
    <row r="2447" spans="1:13" hidden="1" x14ac:dyDescent="0.35">
      <c r="A2447" s="6">
        <v>45972</v>
      </c>
      <c r="B2447" t="s">
        <v>875</v>
      </c>
      <c r="C2447" t="s">
        <v>53</v>
      </c>
      <c r="D2447">
        <v>5</v>
      </c>
      <c r="E2447">
        <v>20</v>
      </c>
      <c r="F2447">
        <v>2</v>
      </c>
      <c r="G2447" t="s">
        <v>98</v>
      </c>
    </row>
    <row r="2448" spans="1:13" hidden="1" x14ac:dyDescent="0.35">
      <c r="A2448" s="6">
        <v>45972</v>
      </c>
      <c r="B2448" t="s">
        <v>1840</v>
      </c>
      <c r="C2448" t="s">
        <v>59</v>
      </c>
      <c r="D2448">
        <v>2</v>
      </c>
      <c r="E2448">
        <v>21</v>
      </c>
      <c r="F2448">
        <v>2</v>
      </c>
      <c r="G2448" t="s">
        <v>1850</v>
      </c>
      <c r="L2448" t="s">
        <v>47</v>
      </c>
      <c r="M2448" t="s">
        <v>47</v>
      </c>
    </row>
    <row r="2449" spans="1:13" hidden="1" x14ac:dyDescent="0.35">
      <c r="A2449" s="6">
        <v>45972</v>
      </c>
      <c r="B2449" t="s">
        <v>70</v>
      </c>
      <c r="C2449" t="s">
        <v>53</v>
      </c>
      <c r="D2449">
        <v>5</v>
      </c>
      <c r="E2449">
        <v>26</v>
      </c>
      <c r="F2449">
        <v>2</v>
      </c>
      <c r="G2449" t="s">
        <v>35</v>
      </c>
      <c r="L2449" t="s">
        <v>47</v>
      </c>
      <c r="M2449" t="s">
        <v>47</v>
      </c>
    </row>
    <row r="2450" spans="1:13" hidden="1" x14ac:dyDescent="0.35">
      <c r="A2450" s="27">
        <v>45972</v>
      </c>
      <c r="B2450" s="26" t="s">
        <v>3107</v>
      </c>
      <c r="C2450" s="26" t="s">
        <v>2673</v>
      </c>
      <c r="D2450" s="28">
        <v>2</v>
      </c>
      <c r="E2450" s="26">
        <f>45/2</f>
        <v>22.5</v>
      </c>
      <c r="F2450" s="26">
        <v>3</v>
      </c>
      <c r="G2450" s="26" t="s">
        <v>2667</v>
      </c>
      <c r="H2450" s="26" t="s">
        <v>2667</v>
      </c>
      <c r="I2450" s="26" t="s">
        <v>306</v>
      </c>
      <c r="J2450" s="26"/>
      <c r="K2450" s="26"/>
      <c r="L2450" s="26" t="s">
        <v>2667</v>
      </c>
      <c r="M2450" s="26" t="s">
        <v>306</v>
      </c>
    </row>
    <row r="2451" spans="1:13" hidden="1" x14ac:dyDescent="0.35">
      <c r="A2451" s="27">
        <v>45972</v>
      </c>
      <c r="B2451" s="26" t="s">
        <v>3107</v>
      </c>
      <c r="C2451" s="26" t="s">
        <v>2673</v>
      </c>
      <c r="D2451" s="28">
        <v>2</v>
      </c>
      <c r="E2451" s="26">
        <f>45/2</f>
        <v>22.5</v>
      </c>
      <c r="F2451" s="26">
        <v>3</v>
      </c>
      <c r="G2451" s="26"/>
      <c r="H2451" s="26" t="s">
        <v>2667</v>
      </c>
      <c r="I2451" s="26" t="s">
        <v>306</v>
      </c>
      <c r="J2451" s="26"/>
      <c r="K2451" s="26"/>
      <c r="L2451" s="26" t="s">
        <v>2667</v>
      </c>
      <c r="M2451" s="26" t="s">
        <v>306</v>
      </c>
    </row>
    <row r="2452" spans="1:13" hidden="1" x14ac:dyDescent="0.35">
      <c r="A2452" s="27">
        <v>45972</v>
      </c>
      <c r="B2452" s="26" t="s">
        <v>3227</v>
      </c>
      <c r="C2452" s="26" t="s">
        <v>2668</v>
      </c>
      <c r="D2452" s="28">
        <v>4</v>
      </c>
      <c r="E2452" s="26">
        <v>20</v>
      </c>
      <c r="F2452" s="26">
        <v>2</v>
      </c>
      <c r="G2452" s="26" t="s">
        <v>2667</v>
      </c>
      <c r="H2452" s="26" t="s">
        <v>2667</v>
      </c>
      <c r="I2452" s="26" t="s">
        <v>306</v>
      </c>
      <c r="J2452" s="26" t="s">
        <v>2667</v>
      </c>
      <c r="K2452" s="26"/>
      <c r="L2452" s="26" t="s">
        <v>2667</v>
      </c>
      <c r="M2452" s="26" t="s">
        <v>2667</v>
      </c>
    </row>
    <row r="2453" spans="1:13" hidden="1" x14ac:dyDescent="0.35">
      <c r="A2453" s="27">
        <v>45972</v>
      </c>
      <c r="B2453" s="26" t="s">
        <v>3227</v>
      </c>
      <c r="C2453" s="26" t="s">
        <v>2668</v>
      </c>
      <c r="D2453" s="28">
        <v>4</v>
      </c>
      <c r="E2453" s="26">
        <v>20</v>
      </c>
      <c r="F2453" s="26">
        <v>2</v>
      </c>
      <c r="G2453" s="26" t="s">
        <v>2667</v>
      </c>
      <c r="H2453" s="26" t="s">
        <v>2667</v>
      </c>
      <c r="I2453" s="26" t="s">
        <v>306</v>
      </c>
      <c r="J2453" s="26" t="s">
        <v>2667</v>
      </c>
      <c r="K2453" s="26"/>
      <c r="L2453" s="26"/>
      <c r="M2453" s="26"/>
    </row>
    <row r="2454" spans="1:13" hidden="1" x14ac:dyDescent="0.35">
      <c r="A2454" s="22">
        <v>45972</v>
      </c>
      <c r="B2454" s="23" t="s">
        <v>1067</v>
      </c>
      <c r="C2454" s="23" t="s">
        <v>2668</v>
      </c>
      <c r="D2454" s="24">
        <v>5</v>
      </c>
      <c r="E2454" s="23">
        <f>60/3</f>
        <v>20</v>
      </c>
      <c r="F2454" s="23">
        <f>4/3</f>
        <v>1.3333333333333333</v>
      </c>
      <c r="G2454" s="23" t="s">
        <v>2667</v>
      </c>
      <c r="H2454" s="23" t="s">
        <v>2667</v>
      </c>
      <c r="I2454" s="26" t="s">
        <v>306</v>
      </c>
      <c r="J2454" s="23"/>
      <c r="K2454" s="23"/>
      <c r="L2454" s="23" t="s">
        <v>2667</v>
      </c>
      <c r="M2454" s="23" t="s">
        <v>2667</v>
      </c>
    </row>
    <row r="2455" spans="1:13" hidden="1" x14ac:dyDescent="0.35">
      <c r="A2455" s="22">
        <v>45972</v>
      </c>
      <c r="B2455" s="23" t="s">
        <v>1067</v>
      </c>
      <c r="C2455" s="23" t="s">
        <v>2668</v>
      </c>
      <c r="D2455" s="24">
        <v>5</v>
      </c>
      <c r="E2455" s="23">
        <f>60/3</f>
        <v>20</v>
      </c>
      <c r="F2455" s="23">
        <f>4/3</f>
        <v>1.3333333333333333</v>
      </c>
      <c r="G2455" s="23" t="s">
        <v>2667</v>
      </c>
      <c r="H2455" s="23" t="s">
        <v>2667</v>
      </c>
      <c r="I2455" s="26" t="s">
        <v>306</v>
      </c>
      <c r="J2455" s="23"/>
      <c r="K2455" s="23"/>
      <c r="L2455" s="23"/>
      <c r="M2455" s="23"/>
    </row>
    <row r="2456" spans="1:13" hidden="1" x14ac:dyDescent="0.35">
      <c r="A2456" s="22">
        <v>45972</v>
      </c>
      <c r="B2456" s="23" t="s">
        <v>1067</v>
      </c>
      <c r="C2456" s="23" t="s">
        <v>2668</v>
      </c>
      <c r="D2456" s="24">
        <v>5</v>
      </c>
      <c r="E2456" s="23">
        <f>60/3</f>
        <v>20</v>
      </c>
      <c r="F2456" s="23">
        <f>4/3</f>
        <v>1.3333333333333333</v>
      </c>
      <c r="G2456" s="23" t="s">
        <v>2667</v>
      </c>
      <c r="H2456" s="23" t="s">
        <v>2667</v>
      </c>
      <c r="I2456" s="26" t="s">
        <v>306</v>
      </c>
      <c r="J2456" s="23"/>
      <c r="K2456" s="23"/>
      <c r="L2456" s="23"/>
      <c r="M2456" s="23"/>
    </row>
    <row r="2457" spans="1:13" hidden="1" x14ac:dyDescent="0.35">
      <c r="A2457" s="27">
        <v>45972</v>
      </c>
      <c r="B2457" s="26" t="s">
        <v>3437</v>
      </c>
      <c r="C2457" s="26" t="s">
        <v>2167</v>
      </c>
      <c r="D2457" s="28" t="s">
        <v>2733</v>
      </c>
      <c r="E2457" s="26">
        <f>37/2</f>
        <v>18.5</v>
      </c>
      <c r="F2457" s="26">
        <v>1</v>
      </c>
      <c r="G2457" s="26" t="s">
        <v>2667</v>
      </c>
      <c r="H2457" s="26" t="s">
        <v>2667</v>
      </c>
      <c r="I2457" s="26" t="s">
        <v>306</v>
      </c>
      <c r="J2457" s="26" t="s">
        <v>2667</v>
      </c>
      <c r="K2457" s="26"/>
      <c r="L2457" s="26" t="s">
        <v>2667</v>
      </c>
      <c r="M2457" s="26" t="s">
        <v>2667</v>
      </c>
    </row>
    <row r="2458" spans="1:13" hidden="1" x14ac:dyDescent="0.35">
      <c r="A2458" s="27">
        <v>45972</v>
      </c>
      <c r="B2458" s="26" t="s">
        <v>3437</v>
      </c>
      <c r="C2458" s="26" t="s">
        <v>2167</v>
      </c>
      <c r="D2458" s="28" t="s">
        <v>2733</v>
      </c>
      <c r="E2458" s="26">
        <f>37/2</f>
        <v>18.5</v>
      </c>
      <c r="F2458" s="26">
        <v>1</v>
      </c>
      <c r="G2458" s="26"/>
      <c r="H2458" s="26" t="s">
        <v>2667</v>
      </c>
      <c r="I2458" s="26" t="s">
        <v>306</v>
      </c>
      <c r="J2458" s="26" t="s">
        <v>2667</v>
      </c>
      <c r="K2458" s="26"/>
      <c r="L2458" s="26" t="s">
        <v>2667</v>
      </c>
      <c r="M2458" s="26" t="s">
        <v>2667</v>
      </c>
    </row>
    <row r="2459" spans="1:13" hidden="1" x14ac:dyDescent="0.35">
      <c r="A2459" s="22">
        <v>45972</v>
      </c>
      <c r="B2459" s="23" t="s">
        <v>3171</v>
      </c>
      <c r="C2459" s="23" t="s">
        <v>2670</v>
      </c>
      <c r="D2459" s="24">
        <v>7</v>
      </c>
      <c r="E2459" s="23">
        <v>18</v>
      </c>
      <c r="F2459" s="23">
        <v>1</v>
      </c>
      <c r="G2459" s="23" t="s">
        <v>2667</v>
      </c>
      <c r="H2459" s="23" t="s">
        <v>2667</v>
      </c>
      <c r="I2459" s="26" t="s">
        <v>306</v>
      </c>
      <c r="J2459" s="23"/>
      <c r="K2459" s="23"/>
      <c r="L2459" s="23" t="s">
        <v>2667</v>
      </c>
      <c r="M2459" s="23" t="s">
        <v>2667</v>
      </c>
    </row>
    <row r="2460" spans="1:13" hidden="1" x14ac:dyDescent="0.35">
      <c r="A2460" s="22">
        <v>45972</v>
      </c>
      <c r="B2460" s="23" t="s">
        <v>224</v>
      </c>
      <c r="C2460" s="23" t="s">
        <v>2167</v>
      </c>
      <c r="D2460" s="24" t="s">
        <v>56</v>
      </c>
      <c r="E2460" s="23">
        <v>17</v>
      </c>
      <c r="F2460" s="23">
        <v>3</v>
      </c>
      <c r="G2460" s="23" t="s">
        <v>2667</v>
      </c>
      <c r="H2460" s="23" t="s">
        <v>2667</v>
      </c>
      <c r="I2460" s="26" t="s">
        <v>306</v>
      </c>
      <c r="J2460" s="23" t="s">
        <v>2667</v>
      </c>
      <c r="K2460" s="23"/>
      <c r="L2460" s="23" t="s">
        <v>2667</v>
      </c>
      <c r="M2460" s="23" t="s">
        <v>306</v>
      </c>
    </row>
    <row r="2461" spans="1:13" hidden="1" x14ac:dyDescent="0.35">
      <c r="A2461" s="22">
        <v>45972</v>
      </c>
      <c r="B2461" s="23" t="s">
        <v>3123</v>
      </c>
      <c r="C2461" s="23" t="s">
        <v>1261</v>
      </c>
      <c r="D2461" s="24" t="s">
        <v>1261</v>
      </c>
      <c r="E2461" s="23">
        <v>16</v>
      </c>
      <c r="F2461" s="23">
        <v>1</v>
      </c>
      <c r="G2461" s="23" t="s">
        <v>2667</v>
      </c>
      <c r="H2461" s="23" t="s">
        <v>2667</v>
      </c>
      <c r="I2461" s="26" t="s">
        <v>306</v>
      </c>
      <c r="J2461" s="23" t="s">
        <v>2667</v>
      </c>
      <c r="K2461" s="23"/>
      <c r="L2461" s="23" t="s">
        <v>2667</v>
      </c>
      <c r="M2461" s="23" t="s">
        <v>306</v>
      </c>
    </row>
    <row r="2462" spans="1:13" hidden="1" x14ac:dyDescent="0.35">
      <c r="A2462" s="27">
        <v>45972</v>
      </c>
      <c r="B2462" s="26" t="s">
        <v>3214</v>
      </c>
      <c r="C2462" s="26" t="s">
        <v>2668</v>
      </c>
      <c r="D2462" s="28">
        <v>4</v>
      </c>
      <c r="E2462" s="26">
        <f>31/2</f>
        <v>15.5</v>
      </c>
      <c r="F2462" s="26">
        <v>2</v>
      </c>
      <c r="G2462" s="26" t="s">
        <v>2667</v>
      </c>
      <c r="H2462" s="26" t="s">
        <v>2667</v>
      </c>
      <c r="I2462" s="26" t="s">
        <v>306</v>
      </c>
      <c r="J2462" s="26" t="s">
        <v>2667</v>
      </c>
      <c r="K2462" s="26"/>
      <c r="L2462" s="26" t="s">
        <v>2667</v>
      </c>
      <c r="M2462" s="26" t="s">
        <v>306</v>
      </c>
    </row>
    <row r="2463" spans="1:13" hidden="1" x14ac:dyDescent="0.35">
      <c r="A2463" s="27">
        <v>45972</v>
      </c>
      <c r="B2463" s="26" t="s">
        <v>3214</v>
      </c>
      <c r="C2463" s="26" t="s">
        <v>2668</v>
      </c>
      <c r="D2463" s="28">
        <v>4</v>
      </c>
      <c r="E2463" s="26">
        <f>31/2</f>
        <v>15.5</v>
      </c>
      <c r="F2463" s="26">
        <v>2</v>
      </c>
      <c r="G2463" s="26" t="s">
        <v>2667</v>
      </c>
      <c r="H2463" s="26" t="s">
        <v>2667</v>
      </c>
      <c r="I2463" s="26" t="s">
        <v>306</v>
      </c>
      <c r="J2463" s="26" t="s">
        <v>2667</v>
      </c>
      <c r="K2463" s="26"/>
      <c r="L2463" s="26" t="s">
        <v>2667</v>
      </c>
      <c r="M2463" s="26" t="s">
        <v>306</v>
      </c>
    </row>
    <row r="2464" spans="1:13" hidden="1" x14ac:dyDescent="0.35">
      <c r="A2464" s="22">
        <v>45972</v>
      </c>
      <c r="B2464" s="23" t="s">
        <v>3158</v>
      </c>
      <c r="C2464" s="23" t="s">
        <v>2670</v>
      </c>
      <c r="D2464" s="24">
        <v>7</v>
      </c>
      <c r="E2464" s="23">
        <v>15</v>
      </c>
      <c r="F2464" s="23">
        <v>5</v>
      </c>
      <c r="G2464" s="23" t="s">
        <v>2667</v>
      </c>
      <c r="H2464" s="23" t="s">
        <v>2667</v>
      </c>
      <c r="I2464" s="26" t="s">
        <v>306</v>
      </c>
      <c r="J2464" s="23"/>
      <c r="K2464" s="23"/>
      <c r="L2464" s="23" t="s">
        <v>2667</v>
      </c>
      <c r="M2464" s="23" t="s">
        <v>306</v>
      </c>
    </row>
    <row r="2465" spans="1:13" hidden="1" x14ac:dyDescent="0.35">
      <c r="A2465" s="22">
        <v>45972</v>
      </c>
      <c r="B2465" s="23" t="s">
        <v>3122</v>
      </c>
      <c r="C2465" s="23" t="s">
        <v>2668</v>
      </c>
      <c r="D2465" s="24">
        <v>6</v>
      </c>
      <c r="E2465" s="23">
        <v>14</v>
      </c>
      <c r="F2465" s="23">
        <v>1</v>
      </c>
      <c r="G2465" s="23" t="s">
        <v>2667</v>
      </c>
      <c r="H2465" s="23" t="s">
        <v>2667</v>
      </c>
      <c r="I2465" s="26" t="s">
        <v>306</v>
      </c>
      <c r="J2465" s="23" t="s">
        <v>2667</v>
      </c>
      <c r="K2465" s="23"/>
      <c r="L2465" s="23" t="s">
        <v>2667</v>
      </c>
      <c r="M2465" s="23" t="s">
        <v>2667</v>
      </c>
    </row>
    <row r="2466" spans="1:13" hidden="1" x14ac:dyDescent="0.35">
      <c r="A2466" s="22">
        <v>45972</v>
      </c>
      <c r="B2466" s="23" t="s">
        <v>2689</v>
      </c>
      <c r="C2466" s="23" t="s">
        <v>158</v>
      </c>
      <c r="D2466" t="s">
        <v>158</v>
      </c>
      <c r="E2466" s="23">
        <v>4</v>
      </c>
      <c r="F2466" s="23">
        <v>3</v>
      </c>
      <c r="G2466" s="23" t="s">
        <v>2667</v>
      </c>
      <c r="H2466" s="23" t="s">
        <v>2667</v>
      </c>
      <c r="I2466" s="26" t="s">
        <v>306</v>
      </c>
      <c r="J2466" s="23"/>
      <c r="K2466" s="23"/>
      <c r="L2466" s="23" t="s">
        <v>2667</v>
      </c>
      <c r="M2466" s="23" t="s">
        <v>306</v>
      </c>
    </row>
    <row r="2467" spans="1:13" hidden="1" x14ac:dyDescent="0.35">
      <c r="A2467" s="22">
        <v>45972</v>
      </c>
      <c r="B2467" s="23" t="s">
        <v>3110</v>
      </c>
      <c r="C2467" s="23" t="s">
        <v>2668</v>
      </c>
      <c r="D2467" s="24">
        <v>6</v>
      </c>
      <c r="E2467" s="23">
        <v>3</v>
      </c>
      <c r="F2467" s="23">
        <v>2</v>
      </c>
      <c r="G2467" s="23" t="s">
        <v>2667</v>
      </c>
      <c r="H2467" s="23" t="s">
        <v>2667</v>
      </c>
      <c r="I2467" s="26" t="s">
        <v>306</v>
      </c>
      <c r="J2467" s="23"/>
      <c r="K2467" s="23"/>
      <c r="L2467" s="23" t="s">
        <v>2667</v>
      </c>
      <c r="M2467" s="23" t="s">
        <v>306</v>
      </c>
    </row>
    <row r="2468" spans="1:13" hidden="1" x14ac:dyDescent="0.35">
      <c r="A2468" s="6">
        <v>45973</v>
      </c>
      <c r="B2468" t="s">
        <v>1564</v>
      </c>
      <c r="C2468" t="s">
        <v>59</v>
      </c>
      <c r="D2468">
        <v>1</v>
      </c>
      <c r="E2468">
        <v>16</v>
      </c>
      <c r="F2468">
        <v>2</v>
      </c>
      <c r="G2468" t="s">
        <v>40</v>
      </c>
      <c r="L2468" t="s">
        <v>47</v>
      </c>
      <c r="M2468" t="s">
        <v>47</v>
      </c>
    </row>
    <row r="2469" spans="1:13" hidden="1" x14ac:dyDescent="0.35">
      <c r="A2469" s="6">
        <v>45973</v>
      </c>
      <c r="B2469" t="s">
        <v>1564</v>
      </c>
      <c r="C2469" t="s">
        <v>59</v>
      </c>
      <c r="D2469">
        <v>1</v>
      </c>
      <c r="E2469">
        <v>16</v>
      </c>
      <c r="F2469">
        <v>2</v>
      </c>
      <c r="G2469" t="s">
        <v>40</v>
      </c>
      <c r="L2469" t="s">
        <v>47</v>
      </c>
      <c r="M2469" t="s">
        <v>47</v>
      </c>
    </row>
    <row r="2470" spans="1:13" hidden="1" x14ac:dyDescent="0.35">
      <c r="A2470" s="6">
        <v>45973</v>
      </c>
      <c r="B2470" t="s">
        <v>256</v>
      </c>
      <c r="C2470" t="s">
        <v>53</v>
      </c>
      <c r="D2470">
        <v>5</v>
      </c>
      <c r="E2470">
        <v>26</v>
      </c>
      <c r="F2470">
        <v>2</v>
      </c>
      <c r="G2470" t="s">
        <v>98</v>
      </c>
      <c r="L2470" t="s">
        <v>47</v>
      </c>
      <c r="M2470" t="s">
        <v>47</v>
      </c>
    </row>
    <row r="2471" spans="1:13" hidden="1" x14ac:dyDescent="0.35">
      <c r="A2471" s="6">
        <v>45973</v>
      </c>
      <c r="B2471" t="s">
        <v>70</v>
      </c>
      <c r="C2471" t="s">
        <v>53</v>
      </c>
      <c r="D2471">
        <v>5</v>
      </c>
      <c r="E2471">
        <v>26</v>
      </c>
      <c r="F2471">
        <v>2</v>
      </c>
      <c r="G2471" t="s">
        <v>35</v>
      </c>
      <c r="L2471" t="s">
        <v>47</v>
      </c>
      <c r="M2471" t="s">
        <v>47</v>
      </c>
    </row>
    <row r="2472" spans="1:13" hidden="1" x14ac:dyDescent="0.35">
      <c r="A2472" s="6">
        <v>45973</v>
      </c>
      <c r="B2472" t="s">
        <v>1564</v>
      </c>
      <c r="C2472" t="s">
        <v>59</v>
      </c>
      <c r="D2472">
        <v>0</v>
      </c>
      <c r="E2472">
        <v>16</v>
      </c>
      <c r="F2472">
        <v>2</v>
      </c>
      <c r="G2472" t="s">
        <v>40</v>
      </c>
      <c r="L2472" t="s">
        <v>47</v>
      </c>
      <c r="M2472" t="s">
        <v>47</v>
      </c>
    </row>
    <row r="2473" spans="1:13" hidden="1" x14ac:dyDescent="0.35">
      <c r="A2473" s="22">
        <v>45973</v>
      </c>
      <c r="B2473" s="23" t="s">
        <v>3161</v>
      </c>
      <c r="C2473" s="23" t="s">
        <v>2670</v>
      </c>
      <c r="D2473" s="24">
        <v>7</v>
      </c>
      <c r="E2473" s="23">
        <v>20</v>
      </c>
      <c r="F2473" s="23">
        <v>1</v>
      </c>
      <c r="G2473" s="23" t="s">
        <v>2667</v>
      </c>
      <c r="H2473" s="23" t="s">
        <v>2667</v>
      </c>
      <c r="I2473" s="26" t="s">
        <v>306</v>
      </c>
      <c r="J2473" s="23" t="s">
        <v>2667</v>
      </c>
      <c r="K2473" s="23"/>
      <c r="L2473" s="23" t="s">
        <v>2667</v>
      </c>
      <c r="M2473" s="23" t="s">
        <v>306</v>
      </c>
    </row>
    <row r="2474" spans="1:13" hidden="1" x14ac:dyDescent="0.35">
      <c r="A2474" s="27">
        <v>45973</v>
      </c>
      <c r="B2474" s="26" t="s">
        <v>1355</v>
      </c>
      <c r="C2474" s="26" t="s">
        <v>55</v>
      </c>
      <c r="D2474" s="28" t="s">
        <v>130</v>
      </c>
      <c r="E2474" s="26">
        <f>34/2</f>
        <v>17</v>
      </c>
      <c r="F2474" s="26">
        <v>2</v>
      </c>
      <c r="G2474" s="26" t="s">
        <v>2667</v>
      </c>
      <c r="H2474" s="26" t="s">
        <v>2667</v>
      </c>
      <c r="I2474" s="26" t="s">
        <v>306</v>
      </c>
      <c r="J2474" s="26" t="s">
        <v>2667</v>
      </c>
      <c r="K2474" s="26"/>
      <c r="L2474" s="26" t="s">
        <v>2667</v>
      </c>
      <c r="M2474" s="26" t="s">
        <v>2667</v>
      </c>
    </row>
    <row r="2475" spans="1:13" hidden="1" x14ac:dyDescent="0.35">
      <c r="A2475" s="27">
        <v>45973</v>
      </c>
      <c r="B2475" s="26" t="s">
        <v>1355</v>
      </c>
      <c r="C2475" s="26" t="s">
        <v>55</v>
      </c>
      <c r="D2475" s="28" t="s">
        <v>130</v>
      </c>
      <c r="E2475" s="26">
        <f>34/2</f>
        <v>17</v>
      </c>
      <c r="F2475" s="26">
        <v>2</v>
      </c>
      <c r="G2475" s="26" t="s">
        <v>2667</v>
      </c>
      <c r="H2475" s="26" t="s">
        <v>2667</v>
      </c>
      <c r="I2475" s="26" t="s">
        <v>306</v>
      </c>
      <c r="J2475" s="26" t="s">
        <v>2667</v>
      </c>
      <c r="K2475" s="26"/>
      <c r="L2475" s="26"/>
      <c r="M2475" s="26"/>
    </row>
    <row r="2476" spans="1:13" hidden="1" x14ac:dyDescent="0.35">
      <c r="A2476" s="22">
        <v>45973</v>
      </c>
      <c r="B2476" s="23" t="s">
        <v>1564</v>
      </c>
      <c r="C2476" s="23" t="s">
        <v>2673</v>
      </c>
      <c r="D2476" s="24">
        <v>1</v>
      </c>
      <c r="E2476" s="23">
        <v>16</v>
      </c>
      <c r="F2476" s="23">
        <v>3</v>
      </c>
      <c r="G2476" s="23" t="s">
        <v>2667</v>
      </c>
      <c r="H2476" s="23" t="s">
        <v>2667</v>
      </c>
      <c r="I2476" s="26" t="s">
        <v>306</v>
      </c>
      <c r="J2476" s="23" t="s">
        <v>2667</v>
      </c>
      <c r="K2476" s="23"/>
      <c r="L2476" s="23" t="s">
        <v>2667</v>
      </c>
      <c r="M2476" s="23" t="s">
        <v>306</v>
      </c>
    </row>
    <row r="2477" spans="1:13" hidden="1" x14ac:dyDescent="0.35">
      <c r="A2477" s="22">
        <v>45973</v>
      </c>
      <c r="B2477" s="23" t="s">
        <v>3165</v>
      </c>
      <c r="C2477" s="23" t="s">
        <v>2673</v>
      </c>
      <c r="D2477" s="24">
        <v>2</v>
      </c>
      <c r="E2477" s="23">
        <v>16</v>
      </c>
      <c r="F2477" s="23">
        <v>2</v>
      </c>
      <c r="G2477" s="23" t="s">
        <v>2667</v>
      </c>
      <c r="H2477" s="23" t="s">
        <v>2667</v>
      </c>
      <c r="I2477" s="26" t="s">
        <v>306</v>
      </c>
      <c r="J2477" s="23" t="s">
        <v>2667</v>
      </c>
      <c r="K2477" s="23"/>
      <c r="L2477" s="23" t="s">
        <v>2667</v>
      </c>
      <c r="M2477" s="23" t="s">
        <v>2667</v>
      </c>
    </row>
    <row r="2478" spans="1:13" hidden="1" x14ac:dyDescent="0.35">
      <c r="A2478" s="6">
        <v>45973</v>
      </c>
      <c r="B2478" t="s">
        <v>3054</v>
      </c>
      <c r="C2478" t="s">
        <v>2167</v>
      </c>
      <c r="D2478" s="20" t="s">
        <v>2733</v>
      </c>
      <c r="E2478">
        <v>14</v>
      </c>
      <c r="F2478">
        <v>1</v>
      </c>
      <c r="G2478" t="s">
        <v>2667</v>
      </c>
      <c r="H2478" t="s">
        <v>2667</v>
      </c>
      <c r="I2478" s="26" t="s">
        <v>306</v>
      </c>
      <c r="L2478" t="s">
        <v>2667</v>
      </c>
      <c r="M2478" t="s">
        <v>306</v>
      </c>
    </row>
    <row r="2479" spans="1:13" hidden="1" x14ac:dyDescent="0.35">
      <c r="A2479" s="6">
        <v>45973</v>
      </c>
      <c r="B2479" t="s">
        <v>1564</v>
      </c>
      <c r="C2479" t="s">
        <v>2673</v>
      </c>
      <c r="D2479" s="20">
        <v>1</v>
      </c>
      <c r="E2479">
        <v>11</v>
      </c>
      <c r="F2479">
        <v>2</v>
      </c>
      <c r="G2479" t="s">
        <v>2667</v>
      </c>
      <c r="H2479" t="s">
        <v>2667</v>
      </c>
      <c r="I2479" s="26" t="s">
        <v>306</v>
      </c>
      <c r="J2479" t="s">
        <v>2667</v>
      </c>
      <c r="L2479" t="s">
        <v>2667</v>
      </c>
      <c r="M2479" t="s">
        <v>306</v>
      </c>
    </row>
    <row r="2480" spans="1:13" hidden="1" x14ac:dyDescent="0.35">
      <c r="A2480" s="6">
        <v>45974</v>
      </c>
      <c r="B2480" t="s">
        <v>70</v>
      </c>
      <c r="C2480" t="s">
        <v>53</v>
      </c>
      <c r="D2480">
        <v>5</v>
      </c>
      <c r="E2480">
        <v>26</v>
      </c>
      <c r="F2480">
        <v>2</v>
      </c>
      <c r="G2480" t="s">
        <v>35</v>
      </c>
      <c r="L2480" t="s">
        <v>47</v>
      </c>
      <c r="M2480" t="s">
        <v>47</v>
      </c>
    </row>
    <row r="2481" spans="1:13" hidden="1" x14ac:dyDescent="0.35">
      <c r="A2481" s="22">
        <v>45974</v>
      </c>
      <c r="B2481" s="23" t="s">
        <v>3231</v>
      </c>
      <c r="C2481" s="23" t="s">
        <v>2167</v>
      </c>
      <c r="D2481" s="24" t="s">
        <v>2733</v>
      </c>
      <c r="E2481" s="23">
        <v>28</v>
      </c>
      <c r="F2481" s="23">
        <v>1</v>
      </c>
      <c r="G2481" s="23" t="s">
        <v>2667</v>
      </c>
      <c r="H2481" s="23" t="s">
        <v>2667</v>
      </c>
      <c r="I2481" s="26" t="s">
        <v>306</v>
      </c>
      <c r="J2481" s="23" t="s">
        <v>2667</v>
      </c>
      <c r="K2481" s="23"/>
      <c r="L2481" s="23" t="s">
        <v>2667</v>
      </c>
      <c r="M2481" s="23" t="s">
        <v>306</v>
      </c>
    </row>
    <row r="2482" spans="1:13" hidden="1" x14ac:dyDescent="0.35">
      <c r="A2482" s="22">
        <v>45974</v>
      </c>
      <c r="B2482" s="23" t="s">
        <v>2026</v>
      </c>
      <c r="C2482" s="23" t="s">
        <v>1493</v>
      </c>
      <c r="D2482" s="23" t="s">
        <v>1493</v>
      </c>
      <c r="E2482" s="23">
        <v>14</v>
      </c>
      <c r="F2482" s="23">
        <v>2</v>
      </c>
      <c r="G2482" s="23" t="s">
        <v>2667</v>
      </c>
      <c r="H2482" s="23" t="s">
        <v>2667</v>
      </c>
      <c r="I2482" s="26" t="s">
        <v>306</v>
      </c>
      <c r="J2482" s="23" t="s">
        <v>2667</v>
      </c>
      <c r="K2482" s="23"/>
      <c r="L2482" s="23" t="s">
        <v>306</v>
      </c>
      <c r="M2482" s="23" t="s">
        <v>306</v>
      </c>
    </row>
    <row r="2483" spans="1:13" hidden="1" x14ac:dyDescent="0.35">
      <c r="A2483" s="6">
        <v>45975</v>
      </c>
      <c r="B2483" t="s">
        <v>507</v>
      </c>
      <c r="C2483" t="s">
        <v>53</v>
      </c>
      <c r="D2483">
        <v>3</v>
      </c>
      <c r="E2483">
        <v>24</v>
      </c>
      <c r="F2483">
        <v>2</v>
      </c>
      <c r="G2483" t="s">
        <v>1400</v>
      </c>
      <c r="L2483" t="s">
        <v>47</v>
      </c>
      <c r="M2483" t="s">
        <v>47</v>
      </c>
    </row>
    <row r="2484" spans="1:13" hidden="1" x14ac:dyDescent="0.35">
      <c r="A2484" s="27">
        <v>45975</v>
      </c>
      <c r="B2484" s="26" t="s">
        <v>3240</v>
      </c>
      <c r="C2484" s="26" t="s">
        <v>2673</v>
      </c>
      <c r="D2484" s="28">
        <v>3</v>
      </c>
      <c r="E2484" s="26">
        <f>32/2</f>
        <v>16</v>
      </c>
      <c r="F2484" s="26">
        <v>2</v>
      </c>
      <c r="G2484" s="26" t="s">
        <v>2667</v>
      </c>
      <c r="H2484" s="26" t="s">
        <v>2667</v>
      </c>
      <c r="I2484" s="26" t="s">
        <v>306</v>
      </c>
      <c r="J2484" s="26"/>
      <c r="K2484" s="26"/>
      <c r="L2484" s="26" t="s">
        <v>2667</v>
      </c>
      <c r="M2484" s="26" t="s">
        <v>2667</v>
      </c>
    </row>
    <row r="2485" spans="1:13" hidden="1" x14ac:dyDescent="0.35">
      <c r="A2485" s="22">
        <v>45975</v>
      </c>
      <c r="B2485" s="23" t="s">
        <v>3240</v>
      </c>
      <c r="C2485" s="23" t="s">
        <v>2673</v>
      </c>
      <c r="D2485" s="24">
        <v>3</v>
      </c>
      <c r="E2485" s="23">
        <f>32/2</f>
        <v>16</v>
      </c>
      <c r="F2485" s="23">
        <v>2</v>
      </c>
      <c r="G2485" s="23" t="s">
        <v>2667</v>
      </c>
      <c r="H2485" s="23" t="s">
        <v>2667</v>
      </c>
      <c r="I2485" s="26" t="s">
        <v>306</v>
      </c>
      <c r="J2485" s="23"/>
      <c r="K2485" s="23"/>
      <c r="L2485" s="23"/>
      <c r="M2485" s="23"/>
    </row>
    <row r="2486" spans="1:13" hidden="1" x14ac:dyDescent="0.35">
      <c r="A2486" s="22">
        <v>45975</v>
      </c>
      <c r="B2486" s="23" t="s">
        <v>2700</v>
      </c>
      <c r="C2486" s="23" t="s">
        <v>2167</v>
      </c>
      <c r="D2486" t="s">
        <v>1254</v>
      </c>
      <c r="E2486" s="23">
        <v>14.5</v>
      </c>
      <c r="F2486" s="23">
        <v>1</v>
      </c>
      <c r="G2486" s="23" t="s">
        <v>2667</v>
      </c>
      <c r="H2486" s="23" t="s">
        <v>2667</v>
      </c>
      <c r="I2486" s="26" t="s">
        <v>306</v>
      </c>
      <c r="J2486" s="23" t="s">
        <v>2667</v>
      </c>
      <c r="K2486" s="23"/>
      <c r="L2486" s="23" t="s">
        <v>2667</v>
      </c>
      <c r="M2486" s="23" t="s">
        <v>2667</v>
      </c>
    </row>
    <row r="2487" spans="1:13" hidden="1" x14ac:dyDescent="0.35">
      <c r="A2487" s="27">
        <v>45975</v>
      </c>
      <c r="B2487" s="26" t="s">
        <v>2700</v>
      </c>
      <c r="C2487" s="26" t="s">
        <v>2167</v>
      </c>
      <c r="D2487" t="s">
        <v>1254</v>
      </c>
      <c r="E2487" s="26">
        <v>14.5</v>
      </c>
      <c r="F2487" s="26">
        <v>1</v>
      </c>
      <c r="G2487" s="26" t="s">
        <v>2667</v>
      </c>
      <c r="H2487" s="26" t="s">
        <v>2667</v>
      </c>
      <c r="I2487" s="26" t="s">
        <v>306</v>
      </c>
      <c r="J2487" s="26" t="s">
        <v>2667</v>
      </c>
      <c r="K2487" s="26"/>
      <c r="L2487" s="26"/>
      <c r="M2487" s="26"/>
    </row>
    <row r="2488" spans="1:13" hidden="1" x14ac:dyDescent="0.35">
      <c r="A2488" s="6">
        <v>45975</v>
      </c>
      <c r="B2488" t="s">
        <v>3028</v>
      </c>
      <c r="C2488" t="s">
        <v>2668</v>
      </c>
      <c r="D2488" s="20" t="s">
        <v>2802</v>
      </c>
      <c r="E2488">
        <v>5</v>
      </c>
      <c r="F2488">
        <v>2</v>
      </c>
      <c r="G2488" t="s">
        <v>2667</v>
      </c>
      <c r="H2488" t="s">
        <v>2667</v>
      </c>
      <c r="I2488" s="26" t="s">
        <v>306</v>
      </c>
      <c r="J2488" t="s">
        <v>2667</v>
      </c>
      <c r="L2488" t="s">
        <v>2667</v>
      </c>
      <c r="M2488" t="s">
        <v>2667</v>
      </c>
    </row>
    <row r="2489" spans="1:13" hidden="1" x14ac:dyDescent="0.35">
      <c r="A2489" s="22">
        <v>45976</v>
      </c>
      <c r="B2489" s="23" t="s">
        <v>2970</v>
      </c>
      <c r="C2489" s="23" t="s">
        <v>2673</v>
      </c>
      <c r="D2489" s="24">
        <v>0</v>
      </c>
      <c r="E2489" s="23">
        <v>23</v>
      </c>
      <c r="F2489" s="23">
        <v>3</v>
      </c>
      <c r="G2489" s="23" t="s">
        <v>2667</v>
      </c>
      <c r="H2489" s="23" t="s">
        <v>2667</v>
      </c>
      <c r="I2489" s="26" t="s">
        <v>306</v>
      </c>
      <c r="J2489" s="23" t="s">
        <v>2667</v>
      </c>
      <c r="K2489" s="23"/>
      <c r="L2489" s="23" t="s">
        <v>2667</v>
      </c>
      <c r="M2489" s="23" t="s">
        <v>306</v>
      </c>
    </row>
    <row r="2490" spans="1:13" hidden="1" x14ac:dyDescent="0.35">
      <c r="A2490" s="27">
        <v>45976</v>
      </c>
      <c r="B2490" s="26" t="s">
        <v>3429</v>
      </c>
      <c r="C2490" s="26" t="s">
        <v>2670</v>
      </c>
      <c r="D2490" s="28">
        <v>9</v>
      </c>
      <c r="E2490" s="26">
        <f>32/2</f>
        <v>16</v>
      </c>
      <c r="F2490" s="26">
        <v>2</v>
      </c>
      <c r="G2490" s="26" t="s">
        <v>2667</v>
      </c>
      <c r="H2490" s="26" t="s">
        <v>2667</v>
      </c>
      <c r="I2490" s="26" t="s">
        <v>306</v>
      </c>
      <c r="J2490" s="26" t="s">
        <v>1854</v>
      </c>
      <c r="K2490" s="26"/>
      <c r="L2490" s="26" t="s">
        <v>2667</v>
      </c>
      <c r="M2490" s="26" t="s">
        <v>2667</v>
      </c>
    </row>
    <row r="2491" spans="1:13" hidden="1" x14ac:dyDescent="0.35">
      <c r="A2491" s="27">
        <v>45976</v>
      </c>
      <c r="B2491" s="26" t="s">
        <v>3429</v>
      </c>
      <c r="C2491" s="26" t="s">
        <v>2670</v>
      </c>
      <c r="D2491" s="28">
        <v>9</v>
      </c>
      <c r="E2491" s="26">
        <f>32/2</f>
        <v>16</v>
      </c>
      <c r="F2491" s="26">
        <v>2</v>
      </c>
      <c r="G2491" s="26" t="s">
        <v>2667</v>
      </c>
      <c r="H2491" s="26" t="s">
        <v>2667</v>
      </c>
      <c r="I2491" s="26" t="s">
        <v>306</v>
      </c>
      <c r="J2491" s="26" t="s">
        <v>1854</v>
      </c>
      <c r="K2491" s="26"/>
      <c r="L2491" s="26" t="s">
        <v>2667</v>
      </c>
      <c r="M2491" s="26"/>
    </row>
    <row r="2492" spans="1:13" hidden="1" x14ac:dyDescent="0.35">
      <c r="A2492" s="27">
        <v>45976</v>
      </c>
      <c r="B2492" s="26" t="s">
        <v>1837</v>
      </c>
      <c r="C2492" s="26" t="s">
        <v>2167</v>
      </c>
      <c r="D2492" s="28" t="s">
        <v>2733</v>
      </c>
      <c r="E2492" s="26">
        <v>15</v>
      </c>
      <c r="F2492" s="26">
        <v>1</v>
      </c>
      <c r="G2492" s="26" t="s">
        <v>2667</v>
      </c>
      <c r="H2492" s="26" t="s">
        <v>2667</v>
      </c>
      <c r="I2492" s="26" t="s">
        <v>306</v>
      </c>
      <c r="J2492" s="26"/>
      <c r="K2492" s="26"/>
      <c r="L2492" s="26" t="s">
        <v>2667</v>
      </c>
      <c r="M2492" s="26" t="s">
        <v>2667</v>
      </c>
    </row>
    <row r="2493" spans="1:13" hidden="1" x14ac:dyDescent="0.35">
      <c r="A2493" s="27">
        <v>45976</v>
      </c>
      <c r="B2493" s="26" t="s">
        <v>1837</v>
      </c>
      <c r="C2493" s="26" t="s">
        <v>2167</v>
      </c>
      <c r="D2493" s="28" t="s">
        <v>2733</v>
      </c>
      <c r="E2493" s="26">
        <v>15</v>
      </c>
      <c r="F2493" s="26">
        <v>1</v>
      </c>
      <c r="G2493" s="26" t="s">
        <v>2667</v>
      </c>
      <c r="H2493" s="26" t="s">
        <v>2667</v>
      </c>
      <c r="I2493" s="26" t="s">
        <v>306</v>
      </c>
      <c r="J2493" s="26"/>
      <c r="K2493" s="26"/>
      <c r="L2493" s="26" t="s">
        <v>2667</v>
      </c>
      <c r="M2493" s="26" t="s">
        <v>2667</v>
      </c>
    </row>
    <row r="2494" spans="1:13" hidden="1" x14ac:dyDescent="0.35">
      <c r="A2494" s="6">
        <v>45976</v>
      </c>
      <c r="B2494" t="s">
        <v>2963</v>
      </c>
      <c r="C2494" t="s">
        <v>2670</v>
      </c>
      <c r="D2494" s="20" t="s">
        <v>2676</v>
      </c>
      <c r="E2494">
        <v>7</v>
      </c>
      <c r="F2494">
        <v>2</v>
      </c>
      <c r="G2494" t="s">
        <v>2667</v>
      </c>
      <c r="H2494" t="s">
        <v>2667</v>
      </c>
      <c r="I2494" s="26" t="s">
        <v>306</v>
      </c>
      <c r="J2494" t="s">
        <v>2667</v>
      </c>
      <c r="L2494" t="s">
        <v>2667</v>
      </c>
      <c r="M2494" t="s">
        <v>306</v>
      </c>
    </row>
    <row r="2495" spans="1:13" hidden="1" x14ac:dyDescent="0.35">
      <c r="A2495" s="6">
        <v>45976</v>
      </c>
      <c r="B2495" t="s">
        <v>1831</v>
      </c>
      <c r="C2495" t="s">
        <v>2668</v>
      </c>
      <c r="D2495" s="20" t="s">
        <v>2835</v>
      </c>
      <c r="E2495">
        <v>6</v>
      </c>
      <c r="F2495">
        <v>2</v>
      </c>
      <c r="G2495" t="s">
        <v>2667</v>
      </c>
      <c r="H2495" t="s">
        <v>2667</v>
      </c>
      <c r="I2495" s="26" t="s">
        <v>306</v>
      </c>
      <c r="J2495" t="s">
        <v>2667</v>
      </c>
      <c r="L2495" t="s">
        <v>2667</v>
      </c>
      <c r="M2495" t="s">
        <v>306</v>
      </c>
    </row>
    <row r="2496" spans="1:13" hidden="1" x14ac:dyDescent="0.35">
      <c r="A2496" s="22">
        <v>45977</v>
      </c>
      <c r="B2496" s="23" t="s">
        <v>748</v>
      </c>
      <c r="C2496" s="23" t="s">
        <v>130</v>
      </c>
      <c r="D2496" s="24" t="s">
        <v>130</v>
      </c>
      <c r="E2496" s="23">
        <v>28</v>
      </c>
      <c r="F2496" s="23">
        <v>3</v>
      </c>
      <c r="G2496" s="23" t="s">
        <v>2667</v>
      </c>
      <c r="H2496" s="23" t="s">
        <v>2667</v>
      </c>
      <c r="I2496" s="26" t="s">
        <v>306</v>
      </c>
      <c r="J2496" s="23" t="s">
        <v>2667</v>
      </c>
      <c r="K2496" s="23"/>
      <c r="L2496" s="23" t="s">
        <v>2667</v>
      </c>
      <c r="M2496" s="23" t="s">
        <v>306</v>
      </c>
    </row>
    <row r="2497" spans="1:13" hidden="1" x14ac:dyDescent="0.35">
      <c r="A2497" s="22">
        <v>45977</v>
      </c>
      <c r="B2497" s="23" t="s">
        <v>3060</v>
      </c>
      <c r="C2497" s="23" t="s">
        <v>2167</v>
      </c>
      <c r="D2497" s="24" t="s">
        <v>3061</v>
      </c>
      <c r="E2497" s="23">
        <v>26</v>
      </c>
      <c r="F2497" s="23">
        <v>1</v>
      </c>
      <c r="G2497" s="23" t="s">
        <v>2667</v>
      </c>
      <c r="H2497" s="23" t="s">
        <v>2667</v>
      </c>
      <c r="I2497" s="26" t="s">
        <v>306</v>
      </c>
      <c r="J2497" s="23"/>
      <c r="K2497" s="23"/>
      <c r="L2497" s="23" t="s">
        <v>2667</v>
      </c>
      <c r="M2497" s="23" t="s">
        <v>306</v>
      </c>
    </row>
    <row r="2498" spans="1:13" hidden="1" x14ac:dyDescent="0.35">
      <c r="A2498" s="22">
        <v>45977</v>
      </c>
      <c r="B2498" s="23" t="s">
        <v>2845</v>
      </c>
      <c r="C2498" s="23" t="s">
        <v>2668</v>
      </c>
      <c r="D2498" s="24" t="s">
        <v>2714</v>
      </c>
      <c r="E2498" s="23">
        <f>49/2</f>
        <v>24.5</v>
      </c>
      <c r="F2498" s="23">
        <f>3/2</f>
        <v>1.5</v>
      </c>
      <c r="G2498" s="23" t="s">
        <v>2667</v>
      </c>
      <c r="H2498" s="23" t="s">
        <v>2667</v>
      </c>
      <c r="I2498" s="26" t="s">
        <v>306</v>
      </c>
      <c r="J2498" s="23"/>
      <c r="K2498" s="23"/>
      <c r="L2498" s="23" t="s">
        <v>2667</v>
      </c>
      <c r="M2498" s="23" t="s">
        <v>306</v>
      </c>
    </row>
    <row r="2499" spans="1:13" hidden="1" x14ac:dyDescent="0.35">
      <c r="A2499" s="22">
        <v>45977</v>
      </c>
      <c r="B2499" s="23" t="s">
        <v>2845</v>
      </c>
      <c r="C2499" s="23" t="s">
        <v>2668</v>
      </c>
      <c r="D2499" s="24" t="s">
        <v>2714</v>
      </c>
      <c r="E2499" s="23">
        <f>49/2</f>
        <v>24.5</v>
      </c>
      <c r="F2499" s="23">
        <f>3/2</f>
        <v>1.5</v>
      </c>
      <c r="G2499" s="23" t="s">
        <v>2667</v>
      </c>
      <c r="H2499" s="23" t="s">
        <v>2667</v>
      </c>
      <c r="I2499" s="26" t="s">
        <v>306</v>
      </c>
      <c r="J2499" s="23"/>
      <c r="K2499" s="23"/>
      <c r="L2499" s="23" t="s">
        <v>2667</v>
      </c>
      <c r="M2499" s="23" t="s">
        <v>306</v>
      </c>
    </row>
    <row r="2500" spans="1:13" hidden="1" x14ac:dyDescent="0.35">
      <c r="A2500" s="22">
        <v>45977</v>
      </c>
      <c r="B2500" s="23" t="s">
        <v>3039</v>
      </c>
      <c r="C2500" s="23" t="s">
        <v>2670</v>
      </c>
      <c r="D2500" s="24">
        <v>7</v>
      </c>
      <c r="E2500" s="23">
        <v>22</v>
      </c>
      <c r="F2500" s="23">
        <v>2</v>
      </c>
      <c r="G2500" s="23" t="s">
        <v>2667</v>
      </c>
      <c r="H2500" s="23" t="s">
        <v>2667</v>
      </c>
      <c r="I2500" s="26" t="s">
        <v>306</v>
      </c>
      <c r="J2500" s="23" t="s">
        <v>2667</v>
      </c>
      <c r="K2500" s="23"/>
      <c r="L2500" s="23" t="s">
        <v>2667</v>
      </c>
      <c r="M2500" s="23" t="s">
        <v>306</v>
      </c>
    </row>
    <row r="2501" spans="1:13" hidden="1" x14ac:dyDescent="0.35">
      <c r="A2501" s="27">
        <v>45977</v>
      </c>
      <c r="B2501" s="26" t="s">
        <v>3120</v>
      </c>
      <c r="C2501" s="26" t="s">
        <v>2673</v>
      </c>
      <c r="D2501" s="28">
        <v>3</v>
      </c>
      <c r="E2501" s="26">
        <v>19</v>
      </c>
      <c r="F2501" s="26">
        <v>2.5</v>
      </c>
      <c r="G2501" s="26" t="s">
        <v>2667</v>
      </c>
      <c r="H2501" s="26" t="s">
        <v>2667</v>
      </c>
      <c r="I2501" s="26" t="s">
        <v>306</v>
      </c>
      <c r="J2501" s="26"/>
      <c r="K2501" s="26"/>
      <c r="L2501" s="26" t="s">
        <v>2667</v>
      </c>
      <c r="M2501" s="26" t="s">
        <v>2667</v>
      </c>
    </row>
    <row r="2502" spans="1:13" hidden="1" x14ac:dyDescent="0.35">
      <c r="A2502" s="27">
        <v>45977</v>
      </c>
      <c r="B2502" s="26" t="s">
        <v>3120</v>
      </c>
      <c r="C2502" s="26" t="s">
        <v>2673</v>
      </c>
      <c r="D2502" s="28">
        <v>3</v>
      </c>
      <c r="E2502" s="26">
        <v>19</v>
      </c>
      <c r="F2502" s="26">
        <v>2.5</v>
      </c>
      <c r="G2502" s="26" t="s">
        <v>2667</v>
      </c>
      <c r="H2502" s="26" t="s">
        <v>2667</v>
      </c>
      <c r="I2502" s="26" t="s">
        <v>306</v>
      </c>
      <c r="J2502" s="26"/>
      <c r="K2502" s="26"/>
      <c r="L2502" s="26"/>
      <c r="M2502" s="26"/>
    </row>
    <row r="2503" spans="1:13" hidden="1" x14ac:dyDescent="0.35">
      <c r="A2503" s="22">
        <v>45977</v>
      </c>
      <c r="B2503" s="23" t="s">
        <v>3105</v>
      </c>
      <c r="C2503" s="23" t="s">
        <v>2673</v>
      </c>
      <c r="D2503" s="24">
        <v>1</v>
      </c>
      <c r="E2503" s="23">
        <v>19</v>
      </c>
      <c r="F2503" s="23">
        <v>2</v>
      </c>
      <c r="G2503" s="23" t="s">
        <v>2667</v>
      </c>
      <c r="H2503" s="23" t="s">
        <v>2667</v>
      </c>
      <c r="I2503" s="26" t="s">
        <v>306</v>
      </c>
      <c r="J2503" s="23" t="s">
        <v>2667</v>
      </c>
      <c r="K2503" s="23"/>
      <c r="L2503" s="23" t="s">
        <v>2667</v>
      </c>
      <c r="M2503" s="23" t="s">
        <v>306</v>
      </c>
    </row>
    <row r="2504" spans="1:13" hidden="1" x14ac:dyDescent="0.35">
      <c r="A2504" s="27">
        <v>45977</v>
      </c>
      <c r="B2504" s="26" t="s">
        <v>2828</v>
      </c>
      <c r="C2504" s="26" t="s">
        <v>2670</v>
      </c>
      <c r="D2504" s="28">
        <v>10</v>
      </c>
      <c r="E2504" s="26">
        <f>37/2</f>
        <v>18.5</v>
      </c>
      <c r="F2504" s="26">
        <v>0</v>
      </c>
      <c r="G2504" s="26"/>
      <c r="H2504" s="26" t="s">
        <v>2667</v>
      </c>
      <c r="I2504" s="26" t="s">
        <v>306</v>
      </c>
      <c r="J2504" s="26" t="s">
        <v>2667</v>
      </c>
      <c r="K2504" s="26"/>
      <c r="L2504" s="26" t="s">
        <v>2667</v>
      </c>
      <c r="M2504" s="26" t="s">
        <v>306</v>
      </c>
    </row>
    <row r="2505" spans="1:13" hidden="1" x14ac:dyDescent="0.35">
      <c r="A2505" s="27">
        <v>45977</v>
      </c>
      <c r="B2505" s="26" t="s">
        <v>2828</v>
      </c>
      <c r="C2505" s="26" t="s">
        <v>2670</v>
      </c>
      <c r="D2505" s="28">
        <v>10</v>
      </c>
      <c r="E2505" s="26">
        <f>37/2</f>
        <v>18.5</v>
      </c>
      <c r="F2505" s="26">
        <v>0</v>
      </c>
      <c r="G2505" s="26"/>
      <c r="H2505" s="26" t="s">
        <v>2667</v>
      </c>
      <c r="I2505" s="26" t="s">
        <v>306</v>
      </c>
      <c r="J2505" s="26" t="s">
        <v>2667</v>
      </c>
      <c r="K2505" s="26"/>
      <c r="L2505" s="26" t="s">
        <v>2667</v>
      </c>
      <c r="M2505" s="26" t="s">
        <v>306</v>
      </c>
    </row>
    <row r="2506" spans="1:13" hidden="1" x14ac:dyDescent="0.35">
      <c r="A2506" s="22">
        <v>45977</v>
      </c>
      <c r="B2506" s="23" t="s">
        <v>2914</v>
      </c>
      <c r="C2506" t="s">
        <v>64</v>
      </c>
      <c r="D2506" t="s">
        <v>585</v>
      </c>
      <c r="E2506" s="23">
        <v>18</v>
      </c>
      <c r="F2506" s="23">
        <v>7</v>
      </c>
      <c r="G2506" s="23" t="s">
        <v>2667</v>
      </c>
      <c r="H2506" s="23" t="s">
        <v>2667</v>
      </c>
      <c r="I2506" s="26" t="s">
        <v>306</v>
      </c>
      <c r="J2506" s="23" t="s">
        <v>2667</v>
      </c>
      <c r="K2506" s="23"/>
      <c r="L2506" s="23" t="s">
        <v>2667</v>
      </c>
      <c r="M2506" s="23" t="s">
        <v>2667</v>
      </c>
    </row>
    <row r="2507" spans="1:13" hidden="1" x14ac:dyDescent="0.35">
      <c r="A2507" s="22">
        <v>45977</v>
      </c>
      <c r="B2507" s="23" t="s">
        <v>904</v>
      </c>
      <c r="C2507" s="23" t="s">
        <v>2167</v>
      </c>
      <c r="D2507" s="24" t="s">
        <v>2134</v>
      </c>
      <c r="E2507" s="23">
        <v>17</v>
      </c>
      <c r="F2507" s="23">
        <v>1</v>
      </c>
      <c r="G2507" s="23" t="s">
        <v>2667</v>
      </c>
      <c r="H2507" s="23" t="s">
        <v>2667</v>
      </c>
      <c r="I2507" s="26" t="s">
        <v>306</v>
      </c>
      <c r="J2507" s="23" t="s">
        <v>2667</v>
      </c>
      <c r="K2507" s="23"/>
      <c r="L2507" s="23" t="s">
        <v>2667</v>
      </c>
      <c r="M2507" s="23" t="s">
        <v>2667</v>
      </c>
    </row>
    <row r="2508" spans="1:13" hidden="1" x14ac:dyDescent="0.35">
      <c r="A2508" s="27">
        <v>45977</v>
      </c>
      <c r="B2508" s="26" t="s">
        <v>3170</v>
      </c>
      <c r="C2508" t="s">
        <v>64</v>
      </c>
      <c r="D2508" s="28" t="s">
        <v>3024</v>
      </c>
      <c r="E2508" s="26">
        <v>13</v>
      </c>
      <c r="F2508" s="26">
        <v>3</v>
      </c>
      <c r="G2508" s="26" t="s">
        <v>2667</v>
      </c>
      <c r="H2508" s="26" t="s">
        <v>2667</v>
      </c>
      <c r="I2508" s="26" t="s">
        <v>306</v>
      </c>
      <c r="J2508" s="26"/>
      <c r="K2508" s="26"/>
      <c r="L2508" s="26" t="s">
        <v>2667</v>
      </c>
      <c r="M2508" s="26" t="s">
        <v>2667</v>
      </c>
    </row>
    <row r="2509" spans="1:13" hidden="1" x14ac:dyDescent="0.35">
      <c r="A2509" s="6">
        <v>45977</v>
      </c>
      <c r="B2509" t="s">
        <v>3055</v>
      </c>
      <c r="C2509" t="s">
        <v>64</v>
      </c>
      <c r="D2509" t="s">
        <v>585</v>
      </c>
      <c r="E2509">
        <v>9</v>
      </c>
      <c r="F2509">
        <v>3</v>
      </c>
      <c r="G2509" t="s">
        <v>2667</v>
      </c>
      <c r="H2509" t="s">
        <v>2667</v>
      </c>
      <c r="I2509" s="26" t="s">
        <v>306</v>
      </c>
      <c r="L2509" t="s">
        <v>2667</v>
      </c>
      <c r="M2509" t="s">
        <v>306</v>
      </c>
    </row>
    <row r="2510" spans="1:13" hidden="1" x14ac:dyDescent="0.35">
      <c r="A2510" s="6">
        <v>45977</v>
      </c>
      <c r="B2510" t="s">
        <v>1995</v>
      </c>
      <c r="C2510" t="s">
        <v>2670</v>
      </c>
      <c r="D2510" s="20" t="s">
        <v>2793</v>
      </c>
      <c r="E2510">
        <v>8</v>
      </c>
      <c r="F2510">
        <v>3</v>
      </c>
      <c r="G2510" t="s">
        <v>2667</v>
      </c>
      <c r="H2510" t="s">
        <v>2667</v>
      </c>
      <c r="I2510" s="26" t="s">
        <v>306</v>
      </c>
      <c r="J2510" t="s">
        <v>2667</v>
      </c>
      <c r="L2510" t="s">
        <v>2667</v>
      </c>
      <c r="M2510" t="s">
        <v>306</v>
      </c>
    </row>
    <row r="2511" spans="1:13" hidden="1" x14ac:dyDescent="0.35">
      <c r="A2511" s="6">
        <v>45977</v>
      </c>
      <c r="B2511" t="s">
        <v>1831</v>
      </c>
      <c r="C2511" t="s">
        <v>2668</v>
      </c>
      <c r="D2511" s="20" t="s">
        <v>2835</v>
      </c>
      <c r="E2511">
        <v>7</v>
      </c>
      <c r="F2511">
        <v>2</v>
      </c>
      <c r="G2511" t="s">
        <v>2667</v>
      </c>
      <c r="H2511" t="s">
        <v>2667</v>
      </c>
      <c r="I2511" s="26" t="s">
        <v>306</v>
      </c>
      <c r="J2511" t="s">
        <v>2667</v>
      </c>
      <c r="L2511" t="s">
        <v>2667</v>
      </c>
      <c r="M2511" t="s">
        <v>2667</v>
      </c>
    </row>
    <row r="2512" spans="1:13" hidden="1" x14ac:dyDescent="0.35">
      <c r="A2512" s="6">
        <v>45977</v>
      </c>
      <c r="B2512" t="s">
        <v>347</v>
      </c>
      <c r="C2512" t="s">
        <v>2670</v>
      </c>
      <c r="D2512" s="20">
        <v>7</v>
      </c>
      <c r="E2512">
        <v>4</v>
      </c>
      <c r="F2512">
        <v>1</v>
      </c>
      <c r="G2512" t="s">
        <v>2667</v>
      </c>
      <c r="H2512" t="s">
        <v>2667</v>
      </c>
      <c r="I2512" s="26" t="s">
        <v>306</v>
      </c>
      <c r="J2512" t="s">
        <v>2667</v>
      </c>
      <c r="L2512" t="s">
        <v>2667</v>
      </c>
      <c r="M2512" t="s">
        <v>306</v>
      </c>
    </row>
    <row r="2513" spans="1:13" hidden="1" x14ac:dyDescent="0.35">
      <c r="A2513" s="6">
        <v>45978</v>
      </c>
      <c r="B2513" t="s">
        <v>1667</v>
      </c>
      <c r="C2513" t="s">
        <v>59</v>
      </c>
      <c r="D2513">
        <v>3</v>
      </c>
      <c r="E2513">
        <v>22</v>
      </c>
      <c r="F2513">
        <v>2</v>
      </c>
      <c r="G2513" t="s">
        <v>827</v>
      </c>
    </row>
    <row r="2514" spans="1:13" hidden="1" x14ac:dyDescent="0.35">
      <c r="A2514" s="6">
        <v>45978</v>
      </c>
      <c r="B2514" t="s">
        <v>1667</v>
      </c>
      <c r="C2514" t="s">
        <v>59</v>
      </c>
      <c r="D2514">
        <v>3</v>
      </c>
      <c r="E2514">
        <v>22</v>
      </c>
      <c r="F2514">
        <v>2</v>
      </c>
      <c r="G2514" t="s">
        <v>827</v>
      </c>
    </row>
    <row r="2515" spans="1:13" hidden="1" x14ac:dyDescent="0.35">
      <c r="A2515" s="6">
        <v>45978</v>
      </c>
      <c r="B2515" t="s">
        <v>1667</v>
      </c>
      <c r="C2515" t="s">
        <v>59</v>
      </c>
      <c r="D2515">
        <v>3</v>
      </c>
      <c r="E2515">
        <v>22</v>
      </c>
      <c r="F2515">
        <v>2</v>
      </c>
      <c r="G2515" t="s">
        <v>827</v>
      </c>
    </row>
    <row r="2516" spans="1:13" hidden="1" x14ac:dyDescent="0.35">
      <c r="A2516" s="6">
        <v>45978</v>
      </c>
      <c r="B2516" t="s">
        <v>1667</v>
      </c>
      <c r="C2516" t="s">
        <v>59</v>
      </c>
      <c r="D2516">
        <v>3</v>
      </c>
      <c r="E2516">
        <v>22</v>
      </c>
      <c r="F2516">
        <v>2</v>
      </c>
      <c r="G2516" t="s">
        <v>827</v>
      </c>
    </row>
    <row r="2517" spans="1:13" hidden="1" x14ac:dyDescent="0.35">
      <c r="A2517" s="22">
        <v>45978</v>
      </c>
      <c r="B2517" s="23" t="s">
        <v>495</v>
      </c>
      <c r="C2517" s="23" t="s">
        <v>2668</v>
      </c>
      <c r="D2517" s="24">
        <v>5</v>
      </c>
      <c r="E2517" s="23">
        <v>25</v>
      </c>
      <c r="F2517" s="23">
        <v>2</v>
      </c>
      <c r="G2517" s="23" t="s">
        <v>2667</v>
      </c>
      <c r="H2517" s="23" t="s">
        <v>2667</v>
      </c>
      <c r="I2517" s="26" t="s">
        <v>306</v>
      </c>
      <c r="J2517" s="23"/>
      <c r="K2517" s="23"/>
      <c r="L2517" s="23" t="s">
        <v>2667</v>
      </c>
      <c r="M2517" s="23" t="s">
        <v>306</v>
      </c>
    </row>
    <row r="2518" spans="1:13" hidden="1" x14ac:dyDescent="0.35">
      <c r="A2518" s="22">
        <v>45978</v>
      </c>
      <c r="B2518" s="23" t="s">
        <v>461</v>
      </c>
      <c r="C2518" s="23" t="s">
        <v>2668</v>
      </c>
      <c r="D2518" s="24">
        <v>6</v>
      </c>
      <c r="E2518" s="23">
        <v>23</v>
      </c>
      <c r="F2518" s="23">
        <v>2</v>
      </c>
      <c r="G2518" s="23" t="s">
        <v>2667</v>
      </c>
      <c r="H2518" s="23" t="s">
        <v>2667</v>
      </c>
      <c r="I2518" s="26" t="s">
        <v>306</v>
      </c>
      <c r="J2518" s="23" t="s">
        <v>2667</v>
      </c>
      <c r="K2518" s="23"/>
      <c r="L2518" s="23" t="s">
        <v>2667</v>
      </c>
      <c r="M2518" s="23" t="s">
        <v>306</v>
      </c>
    </row>
    <row r="2519" spans="1:13" hidden="1" x14ac:dyDescent="0.35">
      <c r="A2519" s="22">
        <v>45978</v>
      </c>
      <c r="B2519" s="23" t="s">
        <v>3186</v>
      </c>
      <c r="C2519" s="23" t="s">
        <v>2167</v>
      </c>
      <c r="D2519" s="24" t="s">
        <v>3187</v>
      </c>
      <c r="E2519" s="23">
        <v>22</v>
      </c>
      <c r="F2519" s="23">
        <v>2</v>
      </c>
      <c r="G2519" s="23" t="s">
        <v>2667</v>
      </c>
      <c r="H2519" s="23" t="s">
        <v>2667</v>
      </c>
      <c r="I2519" s="26" t="s">
        <v>306</v>
      </c>
      <c r="J2519" s="23"/>
      <c r="K2519" s="23"/>
      <c r="L2519" s="23" t="s">
        <v>2667</v>
      </c>
      <c r="M2519" s="23" t="s">
        <v>2667</v>
      </c>
    </row>
    <row r="2520" spans="1:13" hidden="1" x14ac:dyDescent="0.35">
      <c r="A2520" s="22">
        <v>45978</v>
      </c>
      <c r="B2520" s="23" t="s">
        <v>3052</v>
      </c>
      <c r="C2520" s="23" t="s">
        <v>2668</v>
      </c>
      <c r="D2520" s="24" t="s">
        <v>2853</v>
      </c>
      <c r="E2520" s="23">
        <v>16</v>
      </c>
      <c r="F2520" s="23">
        <v>5</v>
      </c>
      <c r="G2520" s="23" t="s">
        <v>2667</v>
      </c>
      <c r="H2520" s="23" t="s">
        <v>2667</v>
      </c>
      <c r="I2520" s="26" t="s">
        <v>306</v>
      </c>
      <c r="J2520" s="23" t="s">
        <v>2667</v>
      </c>
      <c r="K2520" s="23"/>
      <c r="L2520" s="23" t="s">
        <v>2667</v>
      </c>
      <c r="M2520" s="23" t="s">
        <v>306</v>
      </c>
    </row>
    <row r="2521" spans="1:13" hidden="1" x14ac:dyDescent="0.35">
      <c r="A2521" s="22">
        <v>45978</v>
      </c>
      <c r="B2521" s="23" t="s">
        <v>2689</v>
      </c>
      <c r="C2521" t="s">
        <v>64</v>
      </c>
      <c r="D2521" t="s">
        <v>585</v>
      </c>
      <c r="E2521" s="23">
        <v>15</v>
      </c>
      <c r="F2521" s="23">
        <v>2</v>
      </c>
      <c r="G2521" s="23" t="s">
        <v>2667</v>
      </c>
      <c r="H2521" s="23" t="s">
        <v>2667</v>
      </c>
      <c r="I2521" s="26" t="s">
        <v>306</v>
      </c>
      <c r="J2521" s="23"/>
      <c r="K2521" s="23"/>
      <c r="L2521" s="23" t="s">
        <v>2667</v>
      </c>
      <c r="M2521" s="23" t="s">
        <v>306</v>
      </c>
    </row>
    <row r="2522" spans="1:13" hidden="1" x14ac:dyDescent="0.35">
      <c r="A2522" s="22">
        <v>45978</v>
      </c>
      <c r="B2522" s="23" t="s">
        <v>3109</v>
      </c>
      <c r="C2522" t="s">
        <v>64</v>
      </c>
      <c r="D2522" t="s">
        <v>585</v>
      </c>
      <c r="E2522" s="23">
        <v>14</v>
      </c>
      <c r="F2522" s="23">
        <v>3</v>
      </c>
      <c r="G2522" s="23" t="s">
        <v>2667</v>
      </c>
      <c r="H2522" s="23" t="s">
        <v>2667</v>
      </c>
      <c r="I2522" s="26" t="s">
        <v>306</v>
      </c>
      <c r="J2522" s="23" t="s">
        <v>2667</v>
      </c>
      <c r="K2522" s="23"/>
      <c r="L2522" s="23" t="s">
        <v>2667</v>
      </c>
      <c r="M2522" s="23" t="s">
        <v>306</v>
      </c>
    </row>
    <row r="2523" spans="1:13" hidden="1" x14ac:dyDescent="0.35">
      <c r="A2523" s="22">
        <v>45979</v>
      </c>
      <c r="B2523" s="23" t="s">
        <v>3124</v>
      </c>
      <c r="C2523" t="s">
        <v>64</v>
      </c>
      <c r="D2523" t="s">
        <v>585</v>
      </c>
      <c r="E2523" s="23">
        <v>26</v>
      </c>
      <c r="F2523" s="23">
        <v>8</v>
      </c>
      <c r="G2523" s="23" t="s">
        <v>2667</v>
      </c>
      <c r="H2523" s="23" t="s">
        <v>2667</v>
      </c>
      <c r="I2523" s="26" t="s">
        <v>306</v>
      </c>
      <c r="J2523" s="23" t="s">
        <v>2667</v>
      </c>
      <c r="K2523" s="23"/>
      <c r="L2523" s="23" t="s">
        <v>2667</v>
      </c>
      <c r="M2523" s="23" t="s">
        <v>306</v>
      </c>
    </row>
    <row r="2524" spans="1:13" hidden="1" x14ac:dyDescent="0.35">
      <c r="A2524" s="22">
        <v>45979</v>
      </c>
      <c r="B2524" s="23" t="s">
        <v>1824</v>
      </c>
      <c r="C2524" s="23" t="s">
        <v>2673</v>
      </c>
      <c r="D2524" s="24" t="s">
        <v>3031</v>
      </c>
      <c r="E2524" s="23">
        <f>51/2</f>
        <v>25.5</v>
      </c>
      <c r="F2524" s="23">
        <f>7/2</f>
        <v>3.5</v>
      </c>
      <c r="G2524" s="23" t="s">
        <v>2667</v>
      </c>
      <c r="H2524" s="23" t="s">
        <v>2667</v>
      </c>
      <c r="I2524" s="26" t="s">
        <v>306</v>
      </c>
      <c r="J2524" s="23"/>
      <c r="K2524" s="23"/>
      <c r="L2524" s="23" t="s">
        <v>2667</v>
      </c>
      <c r="M2524" s="23" t="s">
        <v>2667</v>
      </c>
    </row>
    <row r="2525" spans="1:13" hidden="1" x14ac:dyDescent="0.35">
      <c r="A2525" s="22">
        <v>45979</v>
      </c>
      <c r="B2525" s="23" t="s">
        <v>1824</v>
      </c>
      <c r="C2525" s="23" t="s">
        <v>2673</v>
      </c>
      <c r="D2525" s="24" t="s">
        <v>3031</v>
      </c>
      <c r="E2525" s="23">
        <f>51/2</f>
        <v>25.5</v>
      </c>
      <c r="F2525" s="23">
        <f>7/2</f>
        <v>3.5</v>
      </c>
      <c r="G2525" s="23" t="s">
        <v>2667</v>
      </c>
      <c r="H2525" s="23" t="s">
        <v>2667</v>
      </c>
      <c r="I2525" s="26" t="s">
        <v>306</v>
      </c>
      <c r="J2525" s="23"/>
      <c r="K2525" s="23"/>
      <c r="L2525" s="23"/>
      <c r="M2525" s="23"/>
    </row>
    <row r="2526" spans="1:13" hidden="1" x14ac:dyDescent="0.35">
      <c r="A2526" s="22">
        <v>45979</v>
      </c>
      <c r="B2526" s="23" t="s">
        <v>3082</v>
      </c>
      <c r="C2526" s="23" t="s">
        <v>2673</v>
      </c>
      <c r="D2526" s="24">
        <v>0</v>
      </c>
      <c r="E2526" s="23">
        <v>23</v>
      </c>
      <c r="F2526" s="23">
        <v>3</v>
      </c>
      <c r="G2526" s="23" t="s">
        <v>2667</v>
      </c>
      <c r="H2526" s="23" t="s">
        <v>2667</v>
      </c>
      <c r="I2526" s="26" t="s">
        <v>306</v>
      </c>
      <c r="J2526" s="23" t="s">
        <v>2667</v>
      </c>
      <c r="K2526" s="23"/>
      <c r="L2526" s="23" t="s">
        <v>2667</v>
      </c>
      <c r="M2526" s="23" t="s">
        <v>306</v>
      </c>
    </row>
    <row r="2527" spans="1:13" hidden="1" x14ac:dyDescent="0.35">
      <c r="A2527" s="27">
        <v>45979</v>
      </c>
      <c r="B2527" s="26" t="s">
        <v>3048</v>
      </c>
      <c r="C2527" s="26" t="s">
        <v>2668</v>
      </c>
      <c r="D2527" s="28">
        <v>5</v>
      </c>
      <c r="E2527" s="26">
        <v>22</v>
      </c>
      <c r="F2527" s="26">
        <v>2</v>
      </c>
      <c r="G2527" s="26" t="s">
        <v>2667</v>
      </c>
      <c r="H2527" s="26"/>
      <c r="I2527" s="26" t="s">
        <v>306</v>
      </c>
      <c r="J2527" s="26" t="s">
        <v>2667</v>
      </c>
      <c r="K2527" s="26"/>
      <c r="L2527" s="26" t="s">
        <v>2667</v>
      </c>
      <c r="M2527" s="26" t="s">
        <v>2667</v>
      </c>
    </row>
    <row r="2528" spans="1:13" hidden="1" x14ac:dyDescent="0.35">
      <c r="A2528" s="27">
        <v>45979</v>
      </c>
      <c r="B2528" s="26" t="s">
        <v>3048</v>
      </c>
      <c r="C2528" s="26" t="s">
        <v>2668</v>
      </c>
      <c r="D2528" s="28">
        <v>5</v>
      </c>
      <c r="E2528" s="26">
        <v>22</v>
      </c>
      <c r="F2528" s="26">
        <v>2</v>
      </c>
      <c r="G2528" s="26" t="s">
        <v>2667</v>
      </c>
      <c r="H2528" s="26" t="s">
        <v>2667</v>
      </c>
      <c r="I2528" s="26" t="s">
        <v>306</v>
      </c>
      <c r="J2528" s="26" t="s">
        <v>2667</v>
      </c>
      <c r="K2528" s="26"/>
      <c r="L2528" s="26" t="s">
        <v>2667</v>
      </c>
      <c r="M2528" s="26" t="s">
        <v>2667</v>
      </c>
    </row>
    <row r="2529" spans="1:13" hidden="1" x14ac:dyDescent="0.35">
      <c r="A2529" s="6">
        <v>45979</v>
      </c>
      <c r="B2529" t="s">
        <v>850</v>
      </c>
      <c r="C2529" t="s">
        <v>2167</v>
      </c>
      <c r="D2529" s="20" t="s">
        <v>2629</v>
      </c>
      <c r="E2529">
        <v>12</v>
      </c>
      <c r="F2529">
        <v>3</v>
      </c>
      <c r="G2529" t="s">
        <v>2667</v>
      </c>
      <c r="H2529" t="s">
        <v>2667</v>
      </c>
      <c r="I2529" s="26" t="s">
        <v>306</v>
      </c>
      <c r="J2529" t="s">
        <v>2667</v>
      </c>
      <c r="L2529" t="s">
        <v>2667</v>
      </c>
      <c r="M2529" t="s">
        <v>2667</v>
      </c>
    </row>
    <row r="2530" spans="1:13" hidden="1" x14ac:dyDescent="0.35">
      <c r="A2530" s="6">
        <v>45979</v>
      </c>
      <c r="B2530" t="s">
        <v>3125</v>
      </c>
      <c r="C2530" t="s">
        <v>2668</v>
      </c>
      <c r="D2530" s="20" t="s">
        <v>2835</v>
      </c>
      <c r="E2530">
        <v>7</v>
      </c>
      <c r="F2530">
        <v>2</v>
      </c>
      <c r="G2530" t="s">
        <v>2667</v>
      </c>
      <c r="H2530" t="s">
        <v>2667</v>
      </c>
      <c r="I2530" s="26" t="s">
        <v>306</v>
      </c>
      <c r="L2530" t="s">
        <v>2667</v>
      </c>
      <c r="M2530" t="s">
        <v>2667</v>
      </c>
    </row>
    <row r="2531" spans="1:13" hidden="1" x14ac:dyDescent="0.35">
      <c r="A2531" s="6">
        <v>45979</v>
      </c>
      <c r="B2531" t="s">
        <v>3047</v>
      </c>
      <c r="C2531" t="s">
        <v>2670</v>
      </c>
      <c r="D2531" s="20">
        <v>9</v>
      </c>
      <c r="E2531">
        <v>7</v>
      </c>
      <c r="F2531">
        <v>2</v>
      </c>
      <c r="G2531" t="s">
        <v>2667</v>
      </c>
      <c r="H2531" t="s">
        <v>2667</v>
      </c>
      <c r="I2531" s="26" t="s">
        <v>306</v>
      </c>
      <c r="L2531" t="s">
        <v>2667</v>
      </c>
      <c r="M2531" t="s">
        <v>2667</v>
      </c>
    </row>
    <row r="2532" spans="1:13" hidden="1" x14ac:dyDescent="0.35">
      <c r="A2532" s="6">
        <v>45979</v>
      </c>
      <c r="B2532" t="s">
        <v>3049</v>
      </c>
      <c r="C2532" t="s">
        <v>2670</v>
      </c>
      <c r="D2532" s="20" t="s">
        <v>2685</v>
      </c>
      <c r="E2532">
        <v>5</v>
      </c>
      <c r="F2532">
        <v>3</v>
      </c>
      <c r="G2532" t="s">
        <v>2667</v>
      </c>
      <c r="H2532" t="s">
        <v>2667</v>
      </c>
      <c r="I2532" s="26" t="s">
        <v>306</v>
      </c>
      <c r="J2532" t="s">
        <v>2667</v>
      </c>
      <c r="L2532" t="s">
        <v>2667</v>
      </c>
      <c r="M2532" t="s">
        <v>2667</v>
      </c>
    </row>
    <row r="2533" spans="1:13" hidden="1" x14ac:dyDescent="0.35">
      <c r="A2533" s="6">
        <v>45980</v>
      </c>
      <c r="B2533" t="s">
        <v>212</v>
      </c>
      <c r="C2533" t="s">
        <v>55</v>
      </c>
      <c r="D2533" t="s">
        <v>2335</v>
      </c>
      <c r="E2533">
        <v>21</v>
      </c>
      <c r="F2533">
        <v>1</v>
      </c>
      <c r="G2533" t="s">
        <v>2182</v>
      </c>
      <c r="M2533" t="s">
        <v>47</v>
      </c>
    </row>
    <row r="2534" spans="1:13" hidden="1" x14ac:dyDescent="0.35">
      <c r="A2534" s="6">
        <v>45980</v>
      </c>
      <c r="B2534" t="s">
        <v>2613</v>
      </c>
      <c r="C2534" t="s">
        <v>55</v>
      </c>
      <c r="D2534" t="s">
        <v>62</v>
      </c>
      <c r="E2534">
        <v>28</v>
      </c>
      <c r="F2534">
        <v>2</v>
      </c>
      <c r="G2534" t="s">
        <v>2577</v>
      </c>
    </row>
    <row r="2535" spans="1:13" hidden="1" x14ac:dyDescent="0.35">
      <c r="A2535" s="6">
        <v>45980</v>
      </c>
      <c r="B2535" t="s">
        <v>2613</v>
      </c>
      <c r="C2535" t="s">
        <v>55</v>
      </c>
      <c r="D2535" t="s">
        <v>62</v>
      </c>
      <c r="E2535">
        <v>28</v>
      </c>
      <c r="F2535">
        <v>2</v>
      </c>
      <c r="G2535" t="s">
        <v>2577</v>
      </c>
    </row>
    <row r="2536" spans="1:13" hidden="1" x14ac:dyDescent="0.35">
      <c r="A2536" s="22">
        <v>45980</v>
      </c>
      <c r="B2536" s="23" t="s">
        <v>3106</v>
      </c>
      <c r="C2536" s="23" t="s">
        <v>978</v>
      </c>
      <c r="D2536" s="24" t="s">
        <v>978</v>
      </c>
      <c r="E2536" s="23">
        <v>28</v>
      </c>
      <c r="F2536" s="23">
        <v>2</v>
      </c>
      <c r="G2536" s="23" t="s">
        <v>2667</v>
      </c>
      <c r="H2536" s="23" t="s">
        <v>2667</v>
      </c>
      <c r="I2536" s="26" t="s">
        <v>306</v>
      </c>
      <c r="J2536" s="23"/>
      <c r="K2536" s="23"/>
      <c r="L2536" s="23" t="s">
        <v>2667</v>
      </c>
      <c r="M2536" s="23" t="s">
        <v>2667</v>
      </c>
    </row>
    <row r="2537" spans="1:13" hidden="1" x14ac:dyDescent="0.35">
      <c r="A2537" s="22">
        <v>45980</v>
      </c>
      <c r="B2537" s="23" t="s">
        <v>3230</v>
      </c>
      <c r="C2537" s="23" t="s">
        <v>2167</v>
      </c>
      <c r="D2537" s="24" t="s">
        <v>3187</v>
      </c>
      <c r="E2537" s="23">
        <v>24</v>
      </c>
      <c r="F2537" s="23">
        <v>1</v>
      </c>
      <c r="G2537" s="23" t="s">
        <v>2667</v>
      </c>
      <c r="H2537" s="23" t="s">
        <v>2667</v>
      </c>
      <c r="I2537" s="26" t="s">
        <v>306</v>
      </c>
      <c r="J2537" s="23"/>
      <c r="K2537" s="23"/>
      <c r="L2537" s="23" t="s">
        <v>2667</v>
      </c>
      <c r="M2537" s="23" t="s">
        <v>2667</v>
      </c>
    </row>
    <row r="2538" spans="1:13" hidden="1" x14ac:dyDescent="0.35">
      <c r="A2538" s="22">
        <v>45980</v>
      </c>
      <c r="B2538" s="23" t="s">
        <v>3230</v>
      </c>
      <c r="C2538" s="23" t="s">
        <v>2167</v>
      </c>
      <c r="D2538" s="24" t="s">
        <v>3187</v>
      </c>
      <c r="E2538" s="23">
        <v>24</v>
      </c>
      <c r="F2538" s="23">
        <v>1</v>
      </c>
      <c r="G2538" s="23" t="s">
        <v>2667</v>
      </c>
      <c r="H2538" s="23" t="s">
        <v>2667</v>
      </c>
      <c r="I2538" s="26" t="s">
        <v>306</v>
      </c>
      <c r="J2538" s="23"/>
      <c r="K2538" s="23"/>
      <c r="L2538" s="23"/>
      <c r="M2538" s="23"/>
    </row>
    <row r="2539" spans="1:13" hidden="1" x14ac:dyDescent="0.35">
      <c r="A2539" s="22">
        <v>45980</v>
      </c>
      <c r="B2539" s="23" t="s">
        <v>3230</v>
      </c>
      <c r="C2539" s="23" t="s">
        <v>2167</v>
      </c>
      <c r="D2539" s="24" t="s">
        <v>3187</v>
      </c>
      <c r="E2539" s="23">
        <v>24</v>
      </c>
      <c r="F2539" s="23">
        <v>1</v>
      </c>
      <c r="G2539" s="23" t="s">
        <v>2667</v>
      </c>
      <c r="H2539" s="23" t="s">
        <v>2667</v>
      </c>
      <c r="I2539" s="26" t="s">
        <v>306</v>
      </c>
      <c r="J2539" s="23"/>
      <c r="K2539" s="23"/>
      <c r="L2539" s="23"/>
      <c r="M2539" s="23"/>
    </row>
    <row r="2540" spans="1:13" hidden="1" x14ac:dyDescent="0.35">
      <c r="A2540" s="22">
        <v>45980</v>
      </c>
      <c r="B2540" s="23" t="s">
        <v>3230</v>
      </c>
      <c r="C2540" s="23" t="s">
        <v>2167</v>
      </c>
      <c r="D2540" s="24" t="s">
        <v>3187</v>
      </c>
      <c r="E2540" s="23">
        <v>24</v>
      </c>
      <c r="F2540" s="23">
        <v>1</v>
      </c>
      <c r="G2540" s="23" t="s">
        <v>2667</v>
      </c>
      <c r="H2540" s="23" t="s">
        <v>2667</v>
      </c>
      <c r="I2540" s="26" t="s">
        <v>306</v>
      </c>
      <c r="J2540" s="23"/>
      <c r="K2540" s="23"/>
      <c r="L2540" s="23"/>
      <c r="M2540" s="23"/>
    </row>
    <row r="2541" spans="1:13" hidden="1" x14ac:dyDescent="0.35">
      <c r="A2541" s="22">
        <v>45980</v>
      </c>
      <c r="B2541" s="23" t="s">
        <v>3230</v>
      </c>
      <c r="C2541" s="23" t="s">
        <v>2167</v>
      </c>
      <c r="D2541" s="24" t="s">
        <v>3187</v>
      </c>
      <c r="E2541" s="23">
        <v>24</v>
      </c>
      <c r="F2541" s="23">
        <v>0</v>
      </c>
      <c r="G2541" s="23" t="s">
        <v>2667</v>
      </c>
      <c r="H2541" s="23" t="s">
        <v>2667</v>
      </c>
      <c r="I2541" s="26" t="s">
        <v>306</v>
      </c>
      <c r="J2541" s="23"/>
      <c r="K2541" s="23"/>
      <c r="L2541" s="23"/>
      <c r="M2541" s="23"/>
    </row>
    <row r="2542" spans="1:13" hidden="1" x14ac:dyDescent="0.35">
      <c r="A2542" s="27">
        <v>45980</v>
      </c>
      <c r="B2542" s="26" t="s">
        <v>3431</v>
      </c>
      <c r="C2542" t="s">
        <v>64</v>
      </c>
      <c r="D2542" t="s">
        <v>585</v>
      </c>
      <c r="E2542" s="26">
        <f>45/2</f>
        <v>22.5</v>
      </c>
      <c r="F2542" s="26">
        <v>4</v>
      </c>
      <c r="G2542" s="26" t="s">
        <v>2667</v>
      </c>
      <c r="H2542" s="26" t="s">
        <v>2667</v>
      </c>
      <c r="I2542" s="26" t="s">
        <v>306</v>
      </c>
      <c r="J2542" s="26" t="s">
        <v>2667</v>
      </c>
      <c r="K2542" s="26"/>
      <c r="L2542" s="26" t="s">
        <v>2667</v>
      </c>
      <c r="M2542" s="26" t="s">
        <v>306</v>
      </c>
    </row>
    <row r="2543" spans="1:13" hidden="1" x14ac:dyDescent="0.35">
      <c r="A2543" s="27">
        <v>45980</v>
      </c>
      <c r="B2543" s="26" t="s">
        <v>3431</v>
      </c>
      <c r="C2543" t="s">
        <v>64</v>
      </c>
      <c r="D2543" t="s">
        <v>585</v>
      </c>
      <c r="E2543" s="26">
        <f>45/2</f>
        <v>22.5</v>
      </c>
      <c r="F2543" s="26">
        <v>4</v>
      </c>
      <c r="G2543" s="26" t="s">
        <v>2667</v>
      </c>
      <c r="H2543" s="26" t="s">
        <v>2667</v>
      </c>
      <c r="I2543" s="26" t="s">
        <v>306</v>
      </c>
      <c r="J2543" s="26" t="s">
        <v>2667</v>
      </c>
      <c r="K2543" s="26"/>
      <c r="L2543" s="26" t="s">
        <v>2667</v>
      </c>
      <c r="M2543" s="26" t="s">
        <v>306</v>
      </c>
    </row>
    <row r="2544" spans="1:13" hidden="1" x14ac:dyDescent="0.35">
      <c r="A2544" s="22">
        <v>45980</v>
      </c>
      <c r="B2544" s="23" t="s">
        <v>3420</v>
      </c>
      <c r="C2544" t="s">
        <v>64</v>
      </c>
      <c r="D2544" s="24" t="s">
        <v>3024</v>
      </c>
      <c r="E2544" s="23">
        <v>22</v>
      </c>
      <c r="F2544" s="23">
        <v>2</v>
      </c>
      <c r="G2544" s="23"/>
      <c r="H2544" s="23" t="s">
        <v>2667</v>
      </c>
      <c r="I2544" s="26" t="s">
        <v>306</v>
      </c>
      <c r="J2544" s="23"/>
      <c r="K2544" s="23"/>
      <c r="L2544" s="23" t="s">
        <v>2667</v>
      </c>
      <c r="M2544" s="23" t="s">
        <v>306</v>
      </c>
    </row>
    <row r="2545" spans="1:13" hidden="1" x14ac:dyDescent="0.35">
      <c r="A2545" s="22">
        <v>45980</v>
      </c>
      <c r="B2545" s="23" t="s">
        <v>3141</v>
      </c>
      <c r="C2545" s="23" t="s">
        <v>2668</v>
      </c>
      <c r="D2545" s="24">
        <v>5</v>
      </c>
      <c r="E2545" s="23">
        <v>22</v>
      </c>
      <c r="F2545" s="23">
        <v>2</v>
      </c>
      <c r="G2545" s="23" t="s">
        <v>2667</v>
      </c>
      <c r="H2545" s="23" t="s">
        <v>2667</v>
      </c>
      <c r="I2545" s="26" t="s">
        <v>306</v>
      </c>
      <c r="J2545" s="23" t="s">
        <v>1854</v>
      </c>
      <c r="K2545" s="23"/>
      <c r="L2545" s="23" t="s">
        <v>2667</v>
      </c>
      <c r="M2545" s="23" t="s">
        <v>2667</v>
      </c>
    </row>
    <row r="2546" spans="1:13" hidden="1" x14ac:dyDescent="0.35">
      <c r="A2546" s="22">
        <v>45980</v>
      </c>
      <c r="B2546" s="23" t="s">
        <v>2994</v>
      </c>
      <c r="C2546" s="23" t="s">
        <v>2673</v>
      </c>
      <c r="D2546" s="24" t="s">
        <v>2702</v>
      </c>
      <c r="E2546" s="23">
        <f>87/4</f>
        <v>21.75</v>
      </c>
      <c r="F2546" s="23">
        <v>2</v>
      </c>
      <c r="G2546" s="23"/>
      <c r="H2546" s="23" t="s">
        <v>2667</v>
      </c>
      <c r="I2546" s="26" t="s">
        <v>306</v>
      </c>
      <c r="J2546" s="23" t="s">
        <v>2667</v>
      </c>
      <c r="K2546" s="23"/>
      <c r="L2546" s="23" t="s">
        <v>2667</v>
      </c>
      <c r="M2546" s="23" t="s">
        <v>2667</v>
      </c>
    </row>
    <row r="2547" spans="1:13" hidden="1" x14ac:dyDescent="0.35">
      <c r="A2547" s="22">
        <v>45980</v>
      </c>
      <c r="B2547" s="23" t="s">
        <v>2994</v>
      </c>
      <c r="C2547" s="23" t="s">
        <v>2673</v>
      </c>
      <c r="D2547" s="24" t="s">
        <v>2702</v>
      </c>
      <c r="E2547" s="23">
        <f>87/4</f>
        <v>21.75</v>
      </c>
      <c r="F2547" s="23">
        <v>2</v>
      </c>
      <c r="G2547" s="23" t="s">
        <v>2667</v>
      </c>
      <c r="H2547" s="23" t="s">
        <v>2667</v>
      </c>
      <c r="I2547" s="26" t="s">
        <v>306</v>
      </c>
      <c r="J2547" s="23" t="s">
        <v>2667</v>
      </c>
      <c r="K2547" s="23"/>
      <c r="L2547" s="23"/>
      <c r="M2547" s="23"/>
    </row>
    <row r="2548" spans="1:13" hidden="1" x14ac:dyDescent="0.35">
      <c r="A2548" s="22">
        <v>45980</v>
      </c>
      <c r="B2548" s="23" t="s">
        <v>2994</v>
      </c>
      <c r="C2548" s="23" t="s">
        <v>2673</v>
      </c>
      <c r="D2548" s="24" t="s">
        <v>2702</v>
      </c>
      <c r="E2548" s="23">
        <f>87/4</f>
        <v>21.75</v>
      </c>
      <c r="F2548" s="23">
        <v>2</v>
      </c>
      <c r="G2548" s="23"/>
      <c r="H2548" s="23" t="s">
        <v>2667</v>
      </c>
      <c r="I2548" s="26" t="s">
        <v>306</v>
      </c>
      <c r="J2548" s="23" t="s">
        <v>2667</v>
      </c>
      <c r="K2548" s="23"/>
      <c r="L2548" s="23"/>
      <c r="M2548" s="23"/>
    </row>
    <row r="2549" spans="1:13" hidden="1" x14ac:dyDescent="0.35">
      <c r="A2549" s="22">
        <v>45980</v>
      </c>
      <c r="B2549" s="23" t="s">
        <v>2994</v>
      </c>
      <c r="C2549" s="23" t="s">
        <v>2673</v>
      </c>
      <c r="D2549" s="24" t="s">
        <v>2702</v>
      </c>
      <c r="E2549" s="23">
        <f>87/4</f>
        <v>21.75</v>
      </c>
      <c r="F2549" s="23">
        <v>4</v>
      </c>
      <c r="G2549" s="23"/>
      <c r="H2549" s="23"/>
      <c r="I2549" s="26" t="s">
        <v>306</v>
      </c>
      <c r="J2549" s="23"/>
      <c r="K2549" s="23"/>
      <c r="L2549" s="23"/>
      <c r="M2549" s="23"/>
    </row>
    <row r="2550" spans="1:13" hidden="1" x14ac:dyDescent="0.35">
      <c r="A2550" s="22">
        <v>45980</v>
      </c>
      <c r="B2550" s="23" t="s">
        <v>1506</v>
      </c>
      <c r="C2550" s="23" t="s">
        <v>2668</v>
      </c>
      <c r="D2550" s="24">
        <v>5</v>
      </c>
      <c r="E2550" s="23">
        <v>21</v>
      </c>
      <c r="F2550" s="23">
        <v>2</v>
      </c>
      <c r="G2550" s="23" t="s">
        <v>2667</v>
      </c>
      <c r="H2550" s="23" t="s">
        <v>2667</v>
      </c>
      <c r="I2550" s="26" t="s">
        <v>306</v>
      </c>
      <c r="J2550" s="23" t="s">
        <v>2667</v>
      </c>
      <c r="K2550" s="23"/>
      <c r="L2550" s="23" t="s">
        <v>2667</v>
      </c>
      <c r="M2550" s="23" t="s">
        <v>306</v>
      </c>
    </row>
    <row r="2551" spans="1:13" hidden="1" x14ac:dyDescent="0.35">
      <c r="A2551" s="22">
        <v>45980</v>
      </c>
      <c r="B2551" s="23" t="s">
        <v>495</v>
      </c>
      <c r="C2551" s="23" t="s">
        <v>2670</v>
      </c>
      <c r="D2551" s="24" t="s">
        <v>2782</v>
      </c>
      <c r="E2551" s="23">
        <v>18</v>
      </c>
      <c r="F2551" s="23">
        <v>2</v>
      </c>
      <c r="G2551" s="23" t="s">
        <v>2667</v>
      </c>
      <c r="H2551" s="23" t="s">
        <v>2667</v>
      </c>
      <c r="I2551" s="26" t="s">
        <v>306</v>
      </c>
      <c r="J2551" s="23" t="s">
        <v>1854</v>
      </c>
      <c r="K2551" s="23"/>
      <c r="L2551" s="23" t="s">
        <v>2667</v>
      </c>
      <c r="M2551" s="23" t="s">
        <v>2667</v>
      </c>
    </row>
    <row r="2552" spans="1:13" hidden="1" x14ac:dyDescent="0.35">
      <c r="A2552" s="22">
        <v>45980</v>
      </c>
      <c r="B2552" s="23" t="s">
        <v>3057</v>
      </c>
      <c r="C2552" s="23" t="s">
        <v>2668</v>
      </c>
      <c r="D2552" s="24" t="s">
        <v>2714</v>
      </c>
      <c r="E2552" s="23">
        <v>12</v>
      </c>
      <c r="F2552" s="23">
        <v>3</v>
      </c>
      <c r="G2552" s="23" t="s">
        <v>2667</v>
      </c>
      <c r="H2552" s="23" t="s">
        <v>2667</v>
      </c>
      <c r="I2552" s="26" t="s">
        <v>306</v>
      </c>
      <c r="J2552" s="23"/>
      <c r="K2552" s="23"/>
      <c r="L2552" s="23" t="s">
        <v>2667</v>
      </c>
      <c r="M2552" s="23" t="s">
        <v>2667</v>
      </c>
    </row>
    <row r="2553" spans="1:13" hidden="1" x14ac:dyDescent="0.35">
      <c r="A2553" s="6">
        <v>45980</v>
      </c>
      <c r="B2553" t="s">
        <v>2128</v>
      </c>
      <c r="C2553" t="s">
        <v>2673</v>
      </c>
      <c r="D2553" s="20" t="s">
        <v>2808</v>
      </c>
      <c r="E2553">
        <v>4</v>
      </c>
      <c r="F2553">
        <v>2</v>
      </c>
      <c r="G2553" t="s">
        <v>2667</v>
      </c>
      <c r="H2553" t="s">
        <v>2667</v>
      </c>
      <c r="I2553" s="26" t="s">
        <v>306</v>
      </c>
      <c r="J2553" t="s">
        <v>2667</v>
      </c>
      <c r="L2553" t="s">
        <v>2667</v>
      </c>
      <c r="M2553" t="s">
        <v>2667</v>
      </c>
    </row>
    <row r="2554" spans="1:13" hidden="1" x14ac:dyDescent="0.35">
      <c r="A2554" s="22">
        <v>45980</v>
      </c>
      <c r="B2554" s="23" t="s">
        <v>613</v>
      </c>
      <c r="C2554" t="s">
        <v>64</v>
      </c>
      <c r="D2554" t="s">
        <v>585</v>
      </c>
      <c r="E2554" s="23">
        <v>2</v>
      </c>
      <c r="F2554" s="23">
        <v>1</v>
      </c>
      <c r="G2554" s="23" t="s">
        <v>2667</v>
      </c>
      <c r="H2554" s="23" t="s">
        <v>2667</v>
      </c>
      <c r="I2554" s="26" t="s">
        <v>306</v>
      </c>
      <c r="J2554" s="23"/>
      <c r="K2554" s="23"/>
      <c r="L2554" s="23" t="s">
        <v>2667</v>
      </c>
      <c r="M2554" s="23" t="s">
        <v>306</v>
      </c>
    </row>
    <row r="2555" spans="1:13" hidden="1" x14ac:dyDescent="0.35">
      <c r="A2555" s="6">
        <v>45981</v>
      </c>
      <c r="B2555" t="s">
        <v>2576</v>
      </c>
      <c r="C2555" s="23" t="s">
        <v>158</v>
      </c>
      <c r="D2555" t="s">
        <v>158</v>
      </c>
      <c r="E2555">
        <v>20</v>
      </c>
      <c r="F2555">
        <v>5</v>
      </c>
      <c r="G2555" t="s">
        <v>2577</v>
      </c>
    </row>
    <row r="2556" spans="1:13" hidden="1" x14ac:dyDescent="0.35">
      <c r="A2556" s="6">
        <v>45981</v>
      </c>
      <c r="B2556" t="s">
        <v>824</v>
      </c>
      <c r="C2556" t="s">
        <v>115</v>
      </c>
      <c r="D2556">
        <v>9</v>
      </c>
      <c r="E2556">
        <v>25</v>
      </c>
      <c r="F2556">
        <v>2</v>
      </c>
      <c r="G2556" t="s">
        <v>2182</v>
      </c>
      <c r="L2556" t="s">
        <v>47</v>
      </c>
      <c r="M2556" t="s">
        <v>47</v>
      </c>
    </row>
    <row r="2557" spans="1:13" hidden="1" x14ac:dyDescent="0.35">
      <c r="A2557" s="6">
        <v>45981</v>
      </c>
      <c r="B2557" t="s">
        <v>824</v>
      </c>
      <c r="C2557" t="s">
        <v>115</v>
      </c>
      <c r="D2557">
        <v>9</v>
      </c>
      <c r="E2557">
        <v>25</v>
      </c>
      <c r="F2557">
        <v>2</v>
      </c>
      <c r="G2557" t="s">
        <v>2182</v>
      </c>
      <c r="L2557" t="s">
        <v>47</v>
      </c>
      <c r="M2557" t="s">
        <v>47</v>
      </c>
    </row>
    <row r="2558" spans="1:13" hidden="1" x14ac:dyDescent="0.35">
      <c r="A2558" s="6">
        <v>45981</v>
      </c>
      <c r="B2558" t="s">
        <v>2607</v>
      </c>
      <c r="C2558" t="s">
        <v>59</v>
      </c>
      <c r="D2558">
        <v>0</v>
      </c>
      <c r="E2558">
        <v>20</v>
      </c>
      <c r="F2558">
        <v>2</v>
      </c>
      <c r="G2558" t="s">
        <v>1725</v>
      </c>
      <c r="L2558" t="s">
        <v>47</v>
      </c>
      <c r="M2558" t="s">
        <v>47</v>
      </c>
    </row>
    <row r="2559" spans="1:13" hidden="1" x14ac:dyDescent="0.35">
      <c r="A2559" s="27">
        <v>45981</v>
      </c>
      <c r="B2559" s="26" t="s">
        <v>47</v>
      </c>
      <c r="C2559" s="26" t="s">
        <v>2670</v>
      </c>
      <c r="D2559" s="28">
        <v>7</v>
      </c>
      <c r="E2559" s="26">
        <v>18</v>
      </c>
      <c r="F2559" s="26">
        <v>1</v>
      </c>
      <c r="G2559" s="26" t="s">
        <v>2667</v>
      </c>
      <c r="H2559" s="26" t="s">
        <v>2667</v>
      </c>
      <c r="I2559" s="26" t="s">
        <v>306</v>
      </c>
      <c r="J2559" s="26" t="s">
        <v>2667</v>
      </c>
      <c r="K2559" s="26"/>
      <c r="L2559" s="26" t="s">
        <v>2667</v>
      </c>
      <c r="M2559" s="26" t="s">
        <v>2667</v>
      </c>
    </row>
    <row r="2560" spans="1:13" hidden="1" x14ac:dyDescent="0.35">
      <c r="A2560" s="27">
        <v>45981</v>
      </c>
      <c r="B2560" s="26" t="s">
        <v>47</v>
      </c>
      <c r="C2560" s="26" t="s">
        <v>2670</v>
      </c>
      <c r="D2560" s="28">
        <v>7</v>
      </c>
      <c r="E2560" s="26">
        <v>18</v>
      </c>
      <c r="F2560" s="26">
        <v>1</v>
      </c>
      <c r="G2560" s="26" t="s">
        <v>2667</v>
      </c>
      <c r="H2560" s="26" t="s">
        <v>2667</v>
      </c>
      <c r="I2560" s="26" t="s">
        <v>306</v>
      </c>
      <c r="J2560" s="26" t="s">
        <v>2667</v>
      </c>
      <c r="K2560" s="26"/>
      <c r="L2560" s="26"/>
      <c r="M2560" s="26"/>
    </row>
    <row r="2561" spans="1:13" hidden="1" x14ac:dyDescent="0.35">
      <c r="A2561" s="22">
        <v>45981</v>
      </c>
      <c r="B2561" s="23" t="s">
        <v>1111</v>
      </c>
      <c r="C2561" s="23" t="s">
        <v>64</v>
      </c>
      <c r="D2561" t="s">
        <v>585</v>
      </c>
      <c r="E2561" s="23">
        <v>18</v>
      </c>
      <c r="F2561" s="23">
        <v>4</v>
      </c>
      <c r="G2561" s="23" t="s">
        <v>2667</v>
      </c>
      <c r="H2561" s="23" t="s">
        <v>306</v>
      </c>
      <c r="I2561" s="26" t="s">
        <v>306</v>
      </c>
      <c r="J2561" s="23" t="s">
        <v>2667</v>
      </c>
      <c r="K2561" s="23"/>
      <c r="L2561" s="23" t="s">
        <v>2667</v>
      </c>
      <c r="M2561" s="23" t="s">
        <v>306</v>
      </c>
    </row>
    <row r="2562" spans="1:13" hidden="1" x14ac:dyDescent="0.35">
      <c r="A2562" s="22">
        <v>45981</v>
      </c>
      <c r="B2562" s="23" t="s">
        <v>2678</v>
      </c>
      <c r="C2562" s="23" t="s">
        <v>2167</v>
      </c>
      <c r="D2562" s="24" t="s">
        <v>1285</v>
      </c>
      <c r="E2562" s="23">
        <v>17</v>
      </c>
      <c r="F2562" s="23">
        <v>1</v>
      </c>
      <c r="G2562" s="23" t="s">
        <v>2667</v>
      </c>
      <c r="H2562" s="23" t="s">
        <v>2667</v>
      </c>
      <c r="I2562" s="26" t="s">
        <v>306</v>
      </c>
      <c r="J2562" s="23" t="s">
        <v>2667</v>
      </c>
      <c r="K2562" s="23"/>
      <c r="L2562" s="23" t="s">
        <v>2667</v>
      </c>
      <c r="M2562" s="23" t="s">
        <v>2667</v>
      </c>
    </row>
    <row r="2563" spans="1:13" hidden="1" x14ac:dyDescent="0.35">
      <c r="A2563" s="22">
        <v>45981</v>
      </c>
      <c r="B2563" s="23" t="s">
        <v>2678</v>
      </c>
      <c r="C2563" s="23" t="s">
        <v>2167</v>
      </c>
      <c r="D2563" s="24" t="s">
        <v>1285</v>
      </c>
      <c r="E2563" s="23">
        <v>16</v>
      </c>
      <c r="F2563" s="23">
        <v>1</v>
      </c>
      <c r="G2563" s="23" t="s">
        <v>2667</v>
      </c>
      <c r="H2563" s="23" t="s">
        <v>2667</v>
      </c>
      <c r="I2563" s="26" t="s">
        <v>306</v>
      </c>
      <c r="J2563" s="23" t="s">
        <v>2667</v>
      </c>
      <c r="K2563" s="23"/>
      <c r="L2563" s="23" t="s">
        <v>2667</v>
      </c>
      <c r="M2563" s="23" t="s">
        <v>2667</v>
      </c>
    </row>
    <row r="2564" spans="1:13" hidden="1" x14ac:dyDescent="0.35">
      <c r="A2564" s="6">
        <v>45981</v>
      </c>
      <c r="B2564" t="s">
        <v>247</v>
      </c>
      <c r="C2564" t="s">
        <v>2670</v>
      </c>
      <c r="D2564" s="20">
        <v>9</v>
      </c>
      <c r="E2564">
        <v>10</v>
      </c>
      <c r="F2564">
        <v>5</v>
      </c>
      <c r="G2564" t="s">
        <v>2667</v>
      </c>
      <c r="H2564" t="s">
        <v>2667</v>
      </c>
      <c r="I2564" s="26" t="s">
        <v>306</v>
      </c>
      <c r="J2564" t="s">
        <v>2667</v>
      </c>
      <c r="L2564" t="s">
        <v>2667</v>
      </c>
      <c r="M2564" t="s">
        <v>2667</v>
      </c>
    </row>
    <row r="2565" spans="1:13" hidden="1" x14ac:dyDescent="0.35">
      <c r="A2565" s="22">
        <v>45981</v>
      </c>
      <c r="B2565" s="23" t="s">
        <v>3181</v>
      </c>
      <c r="C2565" s="23" t="s">
        <v>2668</v>
      </c>
      <c r="D2565" s="24">
        <v>6</v>
      </c>
      <c r="E2565" s="23">
        <v>5</v>
      </c>
      <c r="F2565" s="23">
        <v>3</v>
      </c>
      <c r="G2565" s="23" t="s">
        <v>2667</v>
      </c>
      <c r="H2565" s="23" t="s">
        <v>2667</v>
      </c>
      <c r="I2565" s="26" t="s">
        <v>306</v>
      </c>
      <c r="J2565" s="23"/>
      <c r="K2565" s="23"/>
      <c r="L2565" s="23" t="s">
        <v>2667</v>
      </c>
      <c r="M2565" s="23" t="s">
        <v>306</v>
      </c>
    </row>
    <row r="2566" spans="1:13" hidden="1" x14ac:dyDescent="0.35">
      <c r="A2566" s="6">
        <v>45981</v>
      </c>
      <c r="B2566" t="s">
        <v>3223</v>
      </c>
      <c r="C2566" t="s">
        <v>2670</v>
      </c>
      <c r="D2566" s="20" t="s">
        <v>2793</v>
      </c>
      <c r="E2566">
        <v>13</v>
      </c>
      <c r="F2566">
        <v>2</v>
      </c>
      <c r="G2566" t="s">
        <v>2667</v>
      </c>
      <c r="H2566" t="s">
        <v>2667</v>
      </c>
      <c r="I2566" s="26" t="s">
        <v>306</v>
      </c>
      <c r="J2566" t="s">
        <v>2667</v>
      </c>
      <c r="L2566" t="s">
        <v>2667</v>
      </c>
      <c r="M2566" t="s">
        <v>2667</v>
      </c>
    </row>
    <row r="2567" spans="1:13" hidden="1" x14ac:dyDescent="0.35">
      <c r="A2567" s="6">
        <v>45982</v>
      </c>
      <c r="B2567" t="s">
        <v>1734</v>
      </c>
      <c r="C2567" t="s">
        <v>59</v>
      </c>
      <c r="D2567">
        <v>2</v>
      </c>
      <c r="E2567">
        <v>15</v>
      </c>
      <c r="F2567">
        <v>1</v>
      </c>
      <c r="G2567" t="s">
        <v>1725</v>
      </c>
    </row>
    <row r="2568" spans="1:13" hidden="1" x14ac:dyDescent="0.35">
      <c r="A2568" s="6">
        <v>45982</v>
      </c>
      <c r="B2568" t="s">
        <v>1734</v>
      </c>
      <c r="C2568" t="s">
        <v>59</v>
      </c>
      <c r="D2568">
        <v>2</v>
      </c>
      <c r="E2568">
        <v>15</v>
      </c>
      <c r="F2568">
        <v>1</v>
      </c>
      <c r="G2568" t="s">
        <v>1725</v>
      </c>
    </row>
    <row r="2569" spans="1:13" hidden="1" x14ac:dyDescent="0.35">
      <c r="A2569" s="6">
        <v>45982</v>
      </c>
      <c r="B2569" t="s">
        <v>807</v>
      </c>
      <c r="C2569" t="s">
        <v>59</v>
      </c>
      <c r="D2569">
        <v>2</v>
      </c>
      <c r="E2569">
        <v>21</v>
      </c>
      <c r="F2569">
        <v>2</v>
      </c>
      <c r="G2569" t="s">
        <v>1725</v>
      </c>
      <c r="L2569" t="s">
        <v>47</v>
      </c>
      <c r="M2569" t="s">
        <v>47</v>
      </c>
    </row>
    <row r="2570" spans="1:13" hidden="1" x14ac:dyDescent="0.35">
      <c r="A2570" s="6">
        <v>45982</v>
      </c>
      <c r="B2570" t="s">
        <v>507</v>
      </c>
      <c r="C2570" t="s">
        <v>53</v>
      </c>
      <c r="D2570">
        <v>5</v>
      </c>
      <c r="E2570">
        <v>22</v>
      </c>
      <c r="F2570">
        <v>2</v>
      </c>
      <c r="G2570" t="s">
        <v>827</v>
      </c>
      <c r="L2570" t="s">
        <v>47</v>
      </c>
      <c r="M2570" t="s">
        <v>47</v>
      </c>
    </row>
    <row r="2571" spans="1:13" hidden="1" x14ac:dyDescent="0.35">
      <c r="A2571" s="6">
        <v>45982</v>
      </c>
      <c r="B2571" t="s">
        <v>507</v>
      </c>
      <c r="C2571" t="s">
        <v>53</v>
      </c>
      <c r="D2571">
        <v>5</v>
      </c>
      <c r="E2571">
        <v>22</v>
      </c>
      <c r="F2571">
        <v>2</v>
      </c>
      <c r="G2571" t="s">
        <v>827</v>
      </c>
      <c r="L2571" t="s">
        <v>47</v>
      </c>
      <c r="M2571" t="s">
        <v>47</v>
      </c>
    </row>
    <row r="2572" spans="1:13" hidden="1" x14ac:dyDescent="0.35">
      <c r="A2572" s="22">
        <v>45982</v>
      </c>
      <c r="B2572" s="23" t="s">
        <v>3241</v>
      </c>
      <c r="C2572" s="23" t="s">
        <v>2167</v>
      </c>
      <c r="D2572" s="24" t="s">
        <v>56</v>
      </c>
      <c r="E2572" s="23">
        <v>27</v>
      </c>
      <c r="F2572" s="23">
        <v>2</v>
      </c>
      <c r="G2572" s="23" t="s">
        <v>2667</v>
      </c>
      <c r="H2572" s="23" t="s">
        <v>2667</v>
      </c>
      <c r="I2572" s="26" t="s">
        <v>306</v>
      </c>
      <c r="J2572" s="23"/>
      <c r="K2572" s="23"/>
      <c r="L2572" s="23" t="s">
        <v>2667</v>
      </c>
      <c r="M2572" s="23" t="s">
        <v>2667</v>
      </c>
    </row>
    <row r="2573" spans="1:13" hidden="1" x14ac:dyDescent="0.35">
      <c r="A2573" s="22">
        <v>45982</v>
      </c>
      <c r="B2573" s="23" t="s">
        <v>961</v>
      </c>
      <c r="C2573" s="23" t="s">
        <v>2137</v>
      </c>
      <c r="D2573" s="24" t="s">
        <v>2683</v>
      </c>
      <c r="E2573" s="23">
        <v>23</v>
      </c>
      <c r="F2573" s="23">
        <v>1</v>
      </c>
      <c r="G2573" s="23" t="s">
        <v>2667</v>
      </c>
      <c r="H2573" s="23" t="s">
        <v>2667</v>
      </c>
      <c r="I2573" s="26" t="s">
        <v>306</v>
      </c>
      <c r="J2573" s="23" t="s">
        <v>2667</v>
      </c>
      <c r="K2573" s="23"/>
      <c r="L2573" s="23" t="s">
        <v>2667</v>
      </c>
      <c r="M2573" s="23" t="s">
        <v>2667</v>
      </c>
    </row>
    <row r="2574" spans="1:13" hidden="1" x14ac:dyDescent="0.35">
      <c r="A2574" s="22">
        <v>45982</v>
      </c>
      <c r="B2574" s="23" t="s">
        <v>1349</v>
      </c>
      <c r="C2574" s="23" t="s">
        <v>978</v>
      </c>
      <c r="D2574" s="24" t="s">
        <v>978</v>
      </c>
      <c r="E2574" s="23">
        <v>21</v>
      </c>
      <c r="F2574" s="23">
        <v>1</v>
      </c>
      <c r="G2574" s="23" t="s">
        <v>2667</v>
      </c>
      <c r="H2574" s="23" t="s">
        <v>2667</v>
      </c>
      <c r="I2574" s="26" t="s">
        <v>306</v>
      </c>
      <c r="J2574" s="23"/>
      <c r="K2574" s="23"/>
      <c r="L2574" s="23" t="s">
        <v>2667</v>
      </c>
      <c r="M2574" s="23" t="s">
        <v>306</v>
      </c>
    </row>
    <row r="2575" spans="1:13" hidden="1" x14ac:dyDescent="0.35">
      <c r="A2575" s="22">
        <v>45982</v>
      </c>
      <c r="B2575" s="23" t="s">
        <v>3226</v>
      </c>
      <c r="C2575" s="23" t="s">
        <v>2668</v>
      </c>
      <c r="D2575" s="24">
        <v>6</v>
      </c>
      <c r="E2575" s="23">
        <v>19</v>
      </c>
      <c r="F2575" s="23">
        <v>1</v>
      </c>
      <c r="G2575" s="23" t="s">
        <v>2667</v>
      </c>
      <c r="H2575" s="23" t="s">
        <v>2667</v>
      </c>
      <c r="I2575" s="26" t="s">
        <v>306</v>
      </c>
      <c r="J2575" s="23" t="s">
        <v>2667</v>
      </c>
      <c r="K2575" s="23"/>
      <c r="L2575" s="23" t="s">
        <v>2667</v>
      </c>
      <c r="M2575" s="23" t="s">
        <v>306</v>
      </c>
    </row>
    <row r="2576" spans="1:13" hidden="1" x14ac:dyDescent="0.35">
      <c r="A2576" s="22">
        <v>45982</v>
      </c>
      <c r="B2576" s="23" t="s">
        <v>267</v>
      </c>
      <c r="C2576" s="23" t="s">
        <v>64</v>
      </c>
      <c r="D2576" t="s">
        <v>585</v>
      </c>
      <c r="E2576" s="23">
        <v>18</v>
      </c>
      <c r="F2576" s="23">
        <v>3</v>
      </c>
      <c r="G2576" s="23" t="s">
        <v>2667</v>
      </c>
      <c r="H2576" s="23" t="s">
        <v>2667</v>
      </c>
      <c r="I2576" s="26" t="s">
        <v>306</v>
      </c>
      <c r="J2576" s="23" t="s">
        <v>2667</v>
      </c>
      <c r="K2576" s="23"/>
      <c r="L2576" s="23" t="s">
        <v>2667</v>
      </c>
      <c r="M2576" s="23" t="s">
        <v>306</v>
      </c>
    </row>
    <row r="2577" spans="1:13" hidden="1" x14ac:dyDescent="0.35">
      <c r="A2577" s="6">
        <v>45982</v>
      </c>
      <c r="B2577" t="s">
        <v>3113</v>
      </c>
      <c r="C2577" t="s">
        <v>2673</v>
      </c>
      <c r="D2577" s="20">
        <v>0</v>
      </c>
      <c r="E2577">
        <v>12</v>
      </c>
      <c r="F2577">
        <v>4</v>
      </c>
      <c r="G2577" t="s">
        <v>2667</v>
      </c>
      <c r="H2577" t="s">
        <v>2667</v>
      </c>
      <c r="I2577" s="26" t="s">
        <v>306</v>
      </c>
      <c r="J2577" t="s">
        <v>2667</v>
      </c>
      <c r="L2577" t="s">
        <v>2667</v>
      </c>
      <c r="M2577" t="s">
        <v>2667</v>
      </c>
    </row>
    <row r="2578" spans="1:13" hidden="1" x14ac:dyDescent="0.35">
      <c r="A2578" s="6">
        <v>45982</v>
      </c>
      <c r="B2578" t="s">
        <v>3224</v>
      </c>
      <c r="C2578" s="23" t="s">
        <v>64</v>
      </c>
      <c r="D2578" t="s">
        <v>585</v>
      </c>
      <c r="E2578">
        <v>8</v>
      </c>
      <c r="F2578">
        <v>2</v>
      </c>
      <c r="G2578" t="s">
        <v>2667</v>
      </c>
      <c r="H2578" t="s">
        <v>2667</v>
      </c>
      <c r="I2578" s="26" t="s">
        <v>306</v>
      </c>
      <c r="J2578" t="s">
        <v>2667</v>
      </c>
      <c r="L2578" t="s">
        <v>2667</v>
      </c>
      <c r="M2578" t="s">
        <v>2667</v>
      </c>
    </row>
    <row r="2579" spans="1:13" hidden="1" x14ac:dyDescent="0.35">
      <c r="A2579" s="6">
        <v>45982</v>
      </c>
      <c r="B2579" t="s">
        <v>1966</v>
      </c>
      <c r="C2579" t="s">
        <v>2668</v>
      </c>
      <c r="D2579" s="20" t="s">
        <v>2714</v>
      </c>
      <c r="E2579">
        <v>6</v>
      </c>
      <c r="F2579">
        <v>2</v>
      </c>
      <c r="G2579" t="s">
        <v>2667</v>
      </c>
      <c r="H2579" t="s">
        <v>2667</v>
      </c>
      <c r="I2579" s="26" t="s">
        <v>306</v>
      </c>
      <c r="J2579" t="s">
        <v>2667</v>
      </c>
      <c r="L2579" t="s">
        <v>2667</v>
      </c>
      <c r="M2579" t="s">
        <v>2667</v>
      </c>
    </row>
    <row r="2580" spans="1:13" hidden="1" x14ac:dyDescent="0.35">
      <c r="A2580" s="6">
        <v>45982</v>
      </c>
      <c r="B2580" t="s">
        <v>2913</v>
      </c>
      <c r="C2580" t="s">
        <v>2670</v>
      </c>
      <c r="D2580" s="20">
        <v>9</v>
      </c>
      <c r="E2580">
        <v>6</v>
      </c>
      <c r="F2580">
        <v>2</v>
      </c>
      <c r="G2580" t="s">
        <v>2667</v>
      </c>
      <c r="H2580" t="s">
        <v>2667</v>
      </c>
      <c r="I2580" s="26" t="s">
        <v>306</v>
      </c>
      <c r="L2580" t="s">
        <v>2667</v>
      </c>
      <c r="M2580" t="s">
        <v>2667</v>
      </c>
    </row>
    <row r="2581" spans="1:13" hidden="1" x14ac:dyDescent="0.35">
      <c r="A2581" s="6">
        <v>45982</v>
      </c>
      <c r="B2581" t="s">
        <v>780</v>
      </c>
      <c r="C2581" t="s">
        <v>2670</v>
      </c>
      <c r="D2581" s="20" t="s">
        <v>2824</v>
      </c>
      <c r="E2581">
        <v>5</v>
      </c>
      <c r="F2581">
        <v>3</v>
      </c>
      <c r="G2581" t="s">
        <v>2667</v>
      </c>
      <c r="H2581" t="s">
        <v>2667</v>
      </c>
      <c r="I2581" s="26" t="s">
        <v>306</v>
      </c>
      <c r="J2581" t="s">
        <v>2667</v>
      </c>
      <c r="L2581" t="s">
        <v>2667</v>
      </c>
      <c r="M2581" t="s">
        <v>2667</v>
      </c>
    </row>
    <row r="2582" spans="1:13" hidden="1" x14ac:dyDescent="0.35">
      <c r="A2582" s="22">
        <v>45982</v>
      </c>
      <c r="B2582" s="23" t="s">
        <v>2513</v>
      </c>
      <c r="C2582" s="23" t="s">
        <v>2670</v>
      </c>
      <c r="D2582" s="24">
        <v>7</v>
      </c>
      <c r="E2582" s="23">
        <v>4</v>
      </c>
      <c r="F2582" s="23">
        <v>1</v>
      </c>
      <c r="G2582" s="23" t="s">
        <v>2667</v>
      </c>
      <c r="H2582" s="23" t="s">
        <v>2667</v>
      </c>
      <c r="I2582" s="26" t="s">
        <v>306</v>
      </c>
      <c r="J2582" s="23" t="s">
        <v>2667</v>
      </c>
      <c r="K2582" s="23"/>
      <c r="L2582" s="23" t="s">
        <v>2667</v>
      </c>
      <c r="M2582" s="23" t="s">
        <v>306</v>
      </c>
    </row>
    <row r="2583" spans="1:13" hidden="1" x14ac:dyDescent="0.35">
      <c r="A2583" s="22">
        <v>45983</v>
      </c>
      <c r="B2583" s="23" t="s">
        <v>3015</v>
      </c>
      <c r="C2583" s="23" t="s">
        <v>2670</v>
      </c>
      <c r="D2583" s="24">
        <v>10</v>
      </c>
      <c r="E2583" s="23">
        <v>28</v>
      </c>
      <c r="F2583" s="23">
        <v>2</v>
      </c>
      <c r="G2583" s="23" t="s">
        <v>2667</v>
      </c>
      <c r="H2583" s="23" t="s">
        <v>2667</v>
      </c>
      <c r="I2583" s="26" t="s">
        <v>306</v>
      </c>
      <c r="J2583" s="23"/>
      <c r="K2583" s="23"/>
      <c r="L2583" s="23"/>
      <c r="M2583" s="23"/>
    </row>
    <row r="2584" spans="1:13" hidden="1" x14ac:dyDescent="0.35">
      <c r="A2584" s="22">
        <v>45983</v>
      </c>
      <c r="B2584" s="23" t="s">
        <v>3015</v>
      </c>
      <c r="C2584" s="23" t="s">
        <v>2670</v>
      </c>
      <c r="D2584" s="24">
        <v>10</v>
      </c>
      <c r="E2584" s="23">
        <v>26</v>
      </c>
      <c r="F2584" s="23">
        <v>3</v>
      </c>
      <c r="G2584" s="23" t="s">
        <v>2667</v>
      </c>
      <c r="H2584" s="23" t="s">
        <v>2667</v>
      </c>
      <c r="I2584" s="26" t="s">
        <v>306</v>
      </c>
      <c r="J2584" s="23"/>
      <c r="K2584" s="23"/>
      <c r="L2584" s="23" t="s">
        <v>2667</v>
      </c>
      <c r="M2584" s="23" t="s">
        <v>2667</v>
      </c>
    </row>
    <row r="2585" spans="1:13" hidden="1" x14ac:dyDescent="0.35">
      <c r="A2585" s="22">
        <v>45983</v>
      </c>
      <c r="B2585" s="23" t="s">
        <v>3015</v>
      </c>
      <c r="C2585" s="23" t="s">
        <v>2670</v>
      </c>
      <c r="D2585" s="24">
        <v>10</v>
      </c>
      <c r="E2585" s="23">
        <v>26</v>
      </c>
      <c r="F2585" s="23">
        <v>3</v>
      </c>
      <c r="G2585" s="23" t="s">
        <v>2667</v>
      </c>
      <c r="H2585" s="23" t="s">
        <v>2667</v>
      </c>
      <c r="I2585" s="26" t="s">
        <v>306</v>
      </c>
      <c r="J2585" s="23"/>
      <c r="K2585" s="23"/>
      <c r="L2585" s="23"/>
      <c r="M2585" s="23"/>
    </row>
    <row r="2586" spans="1:13" hidden="1" x14ac:dyDescent="0.35">
      <c r="A2586" s="22">
        <v>45983</v>
      </c>
      <c r="B2586" s="23" t="s">
        <v>3015</v>
      </c>
      <c r="C2586" s="23" t="s">
        <v>2670</v>
      </c>
      <c r="D2586" s="24">
        <v>10</v>
      </c>
      <c r="E2586" s="23">
        <v>26</v>
      </c>
      <c r="F2586" s="23">
        <v>2</v>
      </c>
      <c r="G2586" s="23" t="s">
        <v>2667</v>
      </c>
      <c r="H2586" s="23" t="s">
        <v>2667</v>
      </c>
      <c r="I2586" s="26" t="s">
        <v>306</v>
      </c>
      <c r="J2586" s="23"/>
      <c r="K2586" s="23"/>
      <c r="L2586" s="23"/>
      <c r="M2586" s="23"/>
    </row>
    <row r="2587" spans="1:13" hidden="1" x14ac:dyDescent="0.35">
      <c r="A2587" s="22">
        <v>45983</v>
      </c>
      <c r="B2587" s="23" t="s">
        <v>3115</v>
      </c>
      <c r="C2587" s="23" t="s">
        <v>2673</v>
      </c>
      <c r="D2587" s="24" t="s">
        <v>3116</v>
      </c>
      <c r="E2587" s="23">
        <f>62/3</f>
        <v>20.666666666666668</v>
      </c>
      <c r="F2587" s="23">
        <f>8/3</f>
        <v>2.6666666666666665</v>
      </c>
      <c r="G2587" s="23" t="s">
        <v>2667</v>
      </c>
      <c r="H2587" s="23" t="s">
        <v>2667</v>
      </c>
      <c r="I2587" s="26" t="s">
        <v>306</v>
      </c>
      <c r="J2587" s="23"/>
      <c r="K2587" s="23"/>
      <c r="L2587" s="23" t="s">
        <v>2667</v>
      </c>
      <c r="M2587" s="23" t="s">
        <v>2667</v>
      </c>
    </row>
    <row r="2588" spans="1:13" hidden="1" x14ac:dyDescent="0.35">
      <c r="A2588" s="22">
        <v>45983</v>
      </c>
      <c r="B2588" s="23" t="s">
        <v>3115</v>
      </c>
      <c r="C2588" s="23" t="s">
        <v>2673</v>
      </c>
      <c r="D2588" s="24" t="s">
        <v>3116</v>
      </c>
      <c r="E2588" s="23">
        <f>62/3</f>
        <v>20.666666666666668</v>
      </c>
      <c r="F2588" s="23">
        <f>8/3</f>
        <v>2.6666666666666665</v>
      </c>
      <c r="G2588" s="23" t="s">
        <v>2667</v>
      </c>
      <c r="H2588" s="23" t="s">
        <v>2667</v>
      </c>
      <c r="I2588" s="26" t="s">
        <v>306</v>
      </c>
      <c r="J2588" s="23"/>
      <c r="K2588" s="23"/>
      <c r="L2588" s="23" t="s">
        <v>2667</v>
      </c>
      <c r="M2588" s="23" t="s">
        <v>2667</v>
      </c>
    </row>
    <row r="2589" spans="1:13" hidden="1" x14ac:dyDescent="0.35">
      <c r="A2589" s="22">
        <v>45983</v>
      </c>
      <c r="B2589" s="23" t="s">
        <v>3115</v>
      </c>
      <c r="C2589" s="23" t="s">
        <v>2673</v>
      </c>
      <c r="D2589" s="24" t="s">
        <v>3116</v>
      </c>
      <c r="E2589" s="23">
        <f>62/3</f>
        <v>20.666666666666668</v>
      </c>
      <c r="F2589" s="23">
        <f>8/3</f>
        <v>2.6666666666666665</v>
      </c>
      <c r="G2589" s="23" t="s">
        <v>2667</v>
      </c>
      <c r="H2589" s="23" t="s">
        <v>2667</v>
      </c>
      <c r="I2589" s="26" t="s">
        <v>306</v>
      </c>
      <c r="J2589" s="23"/>
      <c r="K2589" s="23"/>
      <c r="L2589" s="23" t="s">
        <v>2667</v>
      </c>
      <c r="M2589" s="23" t="s">
        <v>2667</v>
      </c>
    </row>
    <row r="2590" spans="1:13" hidden="1" x14ac:dyDescent="0.35">
      <c r="A2590" s="6">
        <v>45983</v>
      </c>
      <c r="B2590" t="s">
        <v>3197</v>
      </c>
      <c r="C2590" t="s">
        <v>64</v>
      </c>
      <c r="D2590" t="s">
        <v>585</v>
      </c>
      <c r="E2590">
        <v>12</v>
      </c>
      <c r="F2590">
        <v>3</v>
      </c>
      <c r="G2590" t="s">
        <v>2667</v>
      </c>
      <c r="H2590" t="s">
        <v>2667</v>
      </c>
      <c r="I2590" s="26" t="s">
        <v>306</v>
      </c>
      <c r="J2590" t="s">
        <v>2667</v>
      </c>
      <c r="L2590" t="s">
        <v>2667</v>
      </c>
      <c r="M2590" t="s">
        <v>2667</v>
      </c>
    </row>
    <row r="2591" spans="1:13" hidden="1" x14ac:dyDescent="0.35">
      <c r="A2591" s="22">
        <v>45984</v>
      </c>
      <c r="B2591" s="23" t="s">
        <v>3017</v>
      </c>
      <c r="C2591" s="23" t="s">
        <v>2670</v>
      </c>
      <c r="D2591" s="24">
        <v>10</v>
      </c>
      <c r="E2591" s="23">
        <v>27</v>
      </c>
      <c r="F2591" s="23">
        <v>1</v>
      </c>
      <c r="G2591" s="23" t="s">
        <v>2667</v>
      </c>
      <c r="H2591" s="23" t="s">
        <v>2667</v>
      </c>
      <c r="I2591" s="26" t="s">
        <v>306</v>
      </c>
      <c r="J2591" s="23"/>
      <c r="K2591" s="23"/>
      <c r="L2591" s="23" t="s">
        <v>2667</v>
      </c>
      <c r="M2591" s="23" t="s">
        <v>306</v>
      </c>
    </row>
    <row r="2592" spans="1:13" hidden="1" x14ac:dyDescent="0.35">
      <c r="A2592" s="22">
        <v>45984</v>
      </c>
      <c r="B2592" s="23" t="s">
        <v>3017</v>
      </c>
      <c r="C2592" s="23" t="s">
        <v>2670</v>
      </c>
      <c r="D2592" s="24">
        <v>10</v>
      </c>
      <c r="E2592" s="23">
        <v>27</v>
      </c>
      <c r="F2592" s="23">
        <v>1</v>
      </c>
      <c r="G2592" s="23" t="s">
        <v>2667</v>
      </c>
      <c r="H2592" s="23" t="s">
        <v>2667</v>
      </c>
      <c r="I2592" s="26" t="s">
        <v>306</v>
      </c>
      <c r="J2592" s="23"/>
      <c r="K2592" s="23"/>
      <c r="L2592" s="23" t="s">
        <v>2667</v>
      </c>
      <c r="M2592" s="23" t="s">
        <v>306</v>
      </c>
    </row>
    <row r="2593" spans="1:13" hidden="1" x14ac:dyDescent="0.35">
      <c r="A2593" s="22">
        <v>45984</v>
      </c>
      <c r="B2593" s="23" t="s">
        <v>3017</v>
      </c>
      <c r="C2593" s="23" t="s">
        <v>2670</v>
      </c>
      <c r="D2593" s="24">
        <v>10</v>
      </c>
      <c r="E2593" s="23">
        <v>27</v>
      </c>
      <c r="F2593" s="23">
        <v>1</v>
      </c>
      <c r="G2593" s="23" t="s">
        <v>2667</v>
      </c>
      <c r="H2593" s="23" t="s">
        <v>2667</v>
      </c>
      <c r="I2593" s="26" t="s">
        <v>306</v>
      </c>
      <c r="J2593" s="23"/>
      <c r="K2593" s="23"/>
      <c r="L2593" s="23" t="s">
        <v>2667</v>
      </c>
      <c r="M2593" s="23" t="s">
        <v>306</v>
      </c>
    </row>
    <row r="2594" spans="1:13" hidden="1" x14ac:dyDescent="0.35">
      <c r="A2594" s="22">
        <v>45984</v>
      </c>
      <c r="B2594" s="23" t="s">
        <v>3017</v>
      </c>
      <c r="C2594" s="23" t="s">
        <v>2670</v>
      </c>
      <c r="D2594" s="24">
        <v>10</v>
      </c>
      <c r="E2594" s="23">
        <v>27</v>
      </c>
      <c r="F2594" s="23">
        <v>1</v>
      </c>
      <c r="G2594" s="23" t="s">
        <v>2667</v>
      </c>
      <c r="H2594" s="23" t="s">
        <v>2667</v>
      </c>
      <c r="I2594" s="26" t="s">
        <v>306</v>
      </c>
      <c r="J2594" s="23"/>
      <c r="K2594" s="23"/>
      <c r="L2594" s="23" t="s">
        <v>2667</v>
      </c>
      <c r="M2594" s="23" t="s">
        <v>306</v>
      </c>
    </row>
    <row r="2595" spans="1:13" hidden="1" x14ac:dyDescent="0.35">
      <c r="A2595" s="22">
        <v>45984</v>
      </c>
      <c r="B2595" s="23" t="s">
        <v>3017</v>
      </c>
      <c r="C2595" s="23" t="s">
        <v>2670</v>
      </c>
      <c r="D2595" s="24">
        <v>10</v>
      </c>
      <c r="E2595" s="23">
        <v>27</v>
      </c>
      <c r="F2595" s="23">
        <v>0</v>
      </c>
      <c r="G2595" s="23" t="s">
        <v>2667</v>
      </c>
      <c r="H2595" s="23" t="s">
        <v>2667</v>
      </c>
      <c r="I2595" s="26" t="s">
        <v>306</v>
      </c>
      <c r="J2595" s="23"/>
      <c r="K2595" s="23"/>
      <c r="L2595" s="23" t="s">
        <v>2667</v>
      </c>
      <c r="M2595" s="23" t="s">
        <v>306</v>
      </c>
    </row>
    <row r="2596" spans="1:13" hidden="1" x14ac:dyDescent="0.35">
      <c r="A2596" s="22">
        <v>45984</v>
      </c>
      <c r="B2596" s="23" t="s">
        <v>1468</v>
      </c>
      <c r="C2596" s="23" t="s">
        <v>2668</v>
      </c>
      <c r="D2596" s="24">
        <v>6</v>
      </c>
      <c r="E2596" s="23">
        <v>23</v>
      </c>
      <c r="F2596" s="23">
        <v>1</v>
      </c>
      <c r="G2596" s="23" t="s">
        <v>2667</v>
      </c>
      <c r="H2596" s="23"/>
      <c r="I2596" s="26" t="s">
        <v>306</v>
      </c>
      <c r="J2596" s="23"/>
      <c r="K2596" s="23"/>
      <c r="L2596" s="23"/>
      <c r="M2596" s="23"/>
    </row>
    <row r="2597" spans="1:13" hidden="1" x14ac:dyDescent="0.35">
      <c r="A2597" s="22">
        <v>45984</v>
      </c>
      <c r="B2597" s="23" t="s">
        <v>1468</v>
      </c>
      <c r="C2597" s="23" t="s">
        <v>2668</v>
      </c>
      <c r="D2597" s="24">
        <v>6</v>
      </c>
      <c r="E2597" s="23">
        <v>23</v>
      </c>
      <c r="F2597" s="23">
        <v>1</v>
      </c>
      <c r="G2597" s="23" t="s">
        <v>2667</v>
      </c>
      <c r="H2597" s="23"/>
      <c r="I2597" s="26" t="s">
        <v>306</v>
      </c>
      <c r="J2597" s="23"/>
      <c r="K2597" s="23"/>
      <c r="L2597" s="23"/>
      <c r="M2597" s="23"/>
    </row>
    <row r="2598" spans="1:13" hidden="1" x14ac:dyDescent="0.35">
      <c r="A2598" s="22">
        <v>45984</v>
      </c>
      <c r="B2598" s="23" t="s">
        <v>1468</v>
      </c>
      <c r="C2598" s="23" t="s">
        <v>2668</v>
      </c>
      <c r="D2598" s="24">
        <v>6</v>
      </c>
      <c r="E2598" s="23">
        <v>22</v>
      </c>
      <c r="F2598" s="23">
        <v>2</v>
      </c>
      <c r="G2598" s="23" t="s">
        <v>2667</v>
      </c>
      <c r="H2598" s="23" t="s">
        <v>2667</v>
      </c>
      <c r="I2598" s="26" t="s">
        <v>306</v>
      </c>
      <c r="J2598" s="23" t="s">
        <v>2667</v>
      </c>
      <c r="K2598" s="23"/>
      <c r="L2598" s="23" t="s">
        <v>2667</v>
      </c>
      <c r="M2598" s="23" t="s">
        <v>2667</v>
      </c>
    </row>
    <row r="2599" spans="1:13" hidden="1" x14ac:dyDescent="0.35">
      <c r="A2599" s="22">
        <v>45984</v>
      </c>
      <c r="B2599" s="23" t="s">
        <v>1468</v>
      </c>
      <c r="C2599" s="23" t="s">
        <v>2668</v>
      </c>
      <c r="D2599" s="24">
        <v>6</v>
      </c>
      <c r="E2599" s="23">
        <v>22</v>
      </c>
      <c r="F2599" s="23">
        <v>2</v>
      </c>
      <c r="G2599" s="23" t="s">
        <v>2667</v>
      </c>
      <c r="H2599" s="23"/>
      <c r="I2599" s="26" t="s">
        <v>306</v>
      </c>
      <c r="J2599" s="23"/>
      <c r="K2599" s="23"/>
      <c r="L2599" s="23"/>
      <c r="M2599" s="23"/>
    </row>
    <row r="2600" spans="1:13" hidden="1" x14ac:dyDescent="0.35">
      <c r="A2600" s="22">
        <v>45984</v>
      </c>
      <c r="B2600" s="23" t="s">
        <v>2955</v>
      </c>
      <c r="C2600" s="23" t="s">
        <v>2670</v>
      </c>
      <c r="D2600" s="24">
        <v>7</v>
      </c>
      <c r="E2600" s="23">
        <v>17</v>
      </c>
      <c r="F2600" s="23">
        <v>2</v>
      </c>
      <c r="G2600" s="23" t="s">
        <v>2667</v>
      </c>
      <c r="H2600" s="23" t="s">
        <v>2667</v>
      </c>
      <c r="I2600" s="26" t="s">
        <v>306</v>
      </c>
      <c r="J2600" s="23" t="s">
        <v>2667</v>
      </c>
      <c r="K2600" s="23"/>
      <c r="L2600" s="23" t="s">
        <v>2667</v>
      </c>
      <c r="M2600" s="23" t="s">
        <v>2667</v>
      </c>
    </row>
    <row r="2601" spans="1:13" hidden="1" x14ac:dyDescent="0.35">
      <c r="A2601" s="27">
        <v>45984</v>
      </c>
      <c r="B2601" s="26" t="s">
        <v>1691</v>
      </c>
      <c r="C2601" s="26" t="s">
        <v>2670</v>
      </c>
      <c r="D2601" s="28">
        <v>10</v>
      </c>
      <c r="E2601" s="26">
        <f>29/2</f>
        <v>14.5</v>
      </c>
      <c r="F2601" s="26">
        <v>3.5</v>
      </c>
      <c r="G2601" s="26" t="s">
        <v>2667</v>
      </c>
      <c r="H2601" s="26" t="s">
        <v>2667</v>
      </c>
      <c r="I2601" s="26" t="s">
        <v>306</v>
      </c>
      <c r="J2601" s="26" t="s">
        <v>2667</v>
      </c>
      <c r="K2601" s="26"/>
      <c r="L2601" s="26" t="s">
        <v>2667</v>
      </c>
      <c r="M2601" s="26" t="s">
        <v>2667</v>
      </c>
    </row>
    <row r="2602" spans="1:13" hidden="1" x14ac:dyDescent="0.35">
      <c r="A2602" s="27">
        <v>45984</v>
      </c>
      <c r="B2602" s="26" t="s">
        <v>1691</v>
      </c>
      <c r="C2602" s="26" t="s">
        <v>2670</v>
      </c>
      <c r="D2602" s="28">
        <v>10</v>
      </c>
      <c r="E2602" s="26">
        <f>29/2</f>
        <v>14.5</v>
      </c>
      <c r="F2602" s="26">
        <v>3.5</v>
      </c>
      <c r="G2602" s="26" t="s">
        <v>2667</v>
      </c>
      <c r="H2602" s="26" t="s">
        <v>2667</v>
      </c>
      <c r="I2602" s="26" t="s">
        <v>306</v>
      </c>
      <c r="J2602" s="26" t="s">
        <v>2667</v>
      </c>
      <c r="K2602" s="26"/>
      <c r="L2602" s="26"/>
      <c r="M2602" s="26"/>
    </row>
    <row r="2603" spans="1:13" hidden="1" x14ac:dyDescent="0.35">
      <c r="A2603" s="22">
        <v>45984</v>
      </c>
      <c r="B2603" s="23" t="s">
        <v>3320</v>
      </c>
      <c r="C2603" s="23" t="s">
        <v>2668</v>
      </c>
      <c r="D2603" s="24">
        <v>5</v>
      </c>
      <c r="E2603" s="23">
        <v>5</v>
      </c>
      <c r="F2603" s="23">
        <v>3</v>
      </c>
      <c r="G2603" s="23" t="s">
        <v>2667</v>
      </c>
      <c r="H2603" s="23" t="s">
        <v>2667</v>
      </c>
      <c r="I2603" s="26" t="s">
        <v>306</v>
      </c>
      <c r="J2603" s="23"/>
      <c r="K2603" s="23"/>
      <c r="L2603" s="23" t="s">
        <v>2667</v>
      </c>
      <c r="M2603" s="23" t="s">
        <v>306</v>
      </c>
    </row>
    <row r="2604" spans="1:13" hidden="1" x14ac:dyDescent="0.35">
      <c r="A2604" s="22">
        <v>45984</v>
      </c>
      <c r="B2604" s="23" t="s">
        <v>3000</v>
      </c>
      <c r="C2604" s="23" t="s">
        <v>2668</v>
      </c>
      <c r="D2604" s="24">
        <v>5</v>
      </c>
      <c r="E2604" s="23">
        <v>15</v>
      </c>
      <c r="F2604" s="23">
        <v>1</v>
      </c>
      <c r="G2604" s="23" t="s">
        <v>2667</v>
      </c>
      <c r="H2604" s="23" t="s">
        <v>2667</v>
      </c>
      <c r="I2604" s="26" t="s">
        <v>306</v>
      </c>
      <c r="J2604" s="23" t="s">
        <v>2667</v>
      </c>
      <c r="K2604" s="23"/>
      <c r="L2604" s="23" t="s">
        <v>2667</v>
      </c>
      <c r="M2604" s="23" t="s">
        <v>2667</v>
      </c>
    </row>
    <row r="2605" spans="1:13" hidden="1" x14ac:dyDescent="0.35">
      <c r="A2605" s="6">
        <v>45985</v>
      </c>
      <c r="B2605" t="s">
        <v>459</v>
      </c>
      <c r="C2605" t="s">
        <v>59</v>
      </c>
      <c r="D2605">
        <v>0</v>
      </c>
      <c r="E2605">
        <v>21</v>
      </c>
      <c r="F2605">
        <v>1</v>
      </c>
      <c r="G2605" t="s">
        <v>1725</v>
      </c>
      <c r="L2605" t="s">
        <v>47</v>
      </c>
      <c r="M2605" t="s">
        <v>47</v>
      </c>
    </row>
    <row r="2606" spans="1:13" hidden="1" x14ac:dyDescent="0.35">
      <c r="A2606" s="6">
        <v>45985</v>
      </c>
      <c r="B2606" t="s">
        <v>459</v>
      </c>
      <c r="C2606" t="s">
        <v>59</v>
      </c>
      <c r="D2606">
        <v>0</v>
      </c>
      <c r="E2606">
        <v>21</v>
      </c>
      <c r="F2606">
        <v>1</v>
      </c>
      <c r="G2606" t="s">
        <v>1725</v>
      </c>
      <c r="L2606" t="s">
        <v>47</v>
      </c>
      <c r="M2606" t="s">
        <v>47</v>
      </c>
    </row>
    <row r="2607" spans="1:13" hidden="1" x14ac:dyDescent="0.35">
      <c r="A2607" s="6">
        <v>45985</v>
      </c>
      <c r="B2607" t="s">
        <v>1547</v>
      </c>
      <c r="C2607" t="s">
        <v>59</v>
      </c>
      <c r="D2607">
        <v>3</v>
      </c>
      <c r="E2607">
        <v>29</v>
      </c>
      <c r="F2607">
        <v>2</v>
      </c>
      <c r="G2607" t="s">
        <v>827</v>
      </c>
    </row>
    <row r="2608" spans="1:13" hidden="1" x14ac:dyDescent="0.35">
      <c r="A2608" s="6">
        <v>45985</v>
      </c>
      <c r="B2608" t="s">
        <v>1547</v>
      </c>
      <c r="C2608" t="s">
        <v>59</v>
      </c>
      <c r="D2608">
        <v>3</v>
      </c>
      <c r="E2608">
        <v>29</v>
      </c>
      <c r="F2608">
        <v>2</v>
      </c>
      <c r="G2608" t="s">
        <v>827</v>
      </c>
    </row>
    <row r="2609" spans="1:13" hidden="1" x14ac:dyDescent="0.35">
      <c r="A2609" s="6">
        <v>45985</v>
      </c>
      <c r="B2609" t="s">
        <v>1367</v>
      </c>
      <c r="C2609" t="s">
        <v>55</v>
      </c>
      <c r="D2609" t="s">
        <v>1254</v>
      </c>
      <c r="E2609">
        <v>19</v>
      </c>
      <c r="F2609">
        <v>2</v>
      </c>
      <c r="G2609" t="s">
        <v>2125</v>
      </c>
    </row>
    <row r="2610" spans="1:13" hidden="1" x14ac:dyDescent="0.35">
      <c r="A2610" s="6">
        <v>45985</v>
      </c>
      <c r="B2610" t="s">
        <v>1564</v>
      </c>
      <c r="C2610" t="s">
        <v>59</v>
      </c>
      <c r="D2610">
        <v>3</v>
      </c>
      <c r="E2610">
        <v>21</v>
      </c>
      <c r="F2610">
        <v>2</v>
      </c>
      <c r="G2610" t="s">
        <v>827</v>
      </c>
      <c r="L2610" t="s">
        <v>47</v>
      </c>
      <c r="M2610" t="s">
        <v>47</v>
      </c>
    </row>
    <row r="2611" spans="1:13" hidden="1" x14ac:dyDescent="0.35">
      <c r="A2611" s="6">
        <v>45985</v>
      </c>
      <c r="B2611" t="s">
        <v>1564</v>
      </c>
      <c r="C2611" t="s">
        <v>59</v>
      </c>
      <c r="D2611">
        <v>3</v>
      </c>
      <c r="E2611">
        <v>21</v>
      </c>
      <c r="F2611">
        <v>2</v>
      </c>
      <c r="G2611" t="s">
        <v>827</v>
      </c>
      <c r="L2611" t="s">
        <v>47</v>
      </c>
      <c r="M2611" t="s">
        <v>47</v>
      </c>
    </row>
    <row r="2612" spans="1:13" hidden="1" x14ac:dyDescent="0.35">
      <c r="A2612" s="27">
        <v>45985</v>
      </c>
      <c r="B2612" s="26" t="s">
        <v>555</v>
      </c>
      <c r="C2612" s="26" t="s">
        <v>2670</v>
      </c>
      <c r="D2612" s="28" t="s">
        <v>2788</v>
      </c>
      <c r="E2612" s="26">
        <f>34/2</f>
        <v>17</v>
      </c>
      <c r="F2612" s="26">
        <v>2</v>
      </c>
      <c r="G2612" s="26" t="s">
        <v>2667</v>
      </c>
      <c r="H2612" s="26" t="s">
        <v>2667</v>
      </c>
      <c r="I2612" s="26" t="s">
        <v>306</v>
      </c>
      <c r="J2612" s="26"/>
      <c r="K2612" s="26"/>
      <c r="L2612" s="26" t="s">
        <v>2667</v>
      </c>
      <c r="M2612" s="26" t="s">
        <v>2667</v>
      </c>
    </row>
    <row r="2613" spans="1:13" hidden="1" x14ac:dyDescent="0.35">
      <c r="A2613" s="27">
        <v>45985</v>
      </c>
      <c r="B2613" s="26" t="s">
        <v>555</v>
      </c>
      <c r="C2613" s="26" t="s">
        <v>2670</v>
      </c>
      <c r="D2613" s="28" t="s">
        <v>2788</v>
      </c>
      <c r="E2613" s="26">
        <f>34/2</f>
        <v>17</v>
      </c>
      <c r="F2613" s="26">
        <v>2</v>
      </c>
      <c r="G2613" s="26" t="s">
        <v>2667</v>
      </c>
      <c r="H2613" s="26" t="s">
        <v>2667</v>
      </c>
      <c r="I2613" s="26" t="s">
        <v>306</v>
      </c>
      <c r="J2613" s="26"/>
      <c r="K2613" s="26"/>
      <c r="L2613" s="26" t="s">
        <v>2667</v>
      </c>
      <c r="M2613" s="26" t="s">
        <v>2667</v>
      </c>
    </row>
    <row r="2614" spans="1:13" hidden="1" x14ac:dyDescent="0.35">
      <c r="A2614" s="22">
        <v>45985</v>
      </c>
      <c r="B2614" s="23" t="s">
        <v>495</v>
      </c>
      <c r="C2614" s="23" t="s">
        <v>2673</v>
      </c>
      <c r="D2614" s="24">
        <v>2</v>
      </c>
      <c r="E2614" s="23">
        <v>14</v>
      </c>
      <c r="F2614" s="23">
        <v>9</v>
      </c>
      <c r="G2614" s="23" t="s">
        <v>2667</v>
      </c>
      <c r="H2614" s="23" t="s">
        <v>2667</v>
      </c>
      <c r="I2614" s="26" t="s">
        <v>306</v>
      </c>
      <c r="J2614" s="23"/>
      <c r="K2614" s="23"/>
      <c r="L2614" s="23" t="s">
        <v>2667</v>
      </c>
      <c r="M2614" s="23" t="s">
        <v>306</v>
      </c>
    </row>
    <row r="2615" spans="1:13" hidden="1" x14ac:dyDescent="0.35">
      <c r="A2615" s="22">
        <v>45985</v>
      </c>
      <c r="B2615" s="23" t="s">
        <v>3408</v>
      </c>
      <c r="C2615" t="s">
        <v>64</v>
      </c>
      <c r="D2615" t="s">
        <v>585</v>
      </c>
      <c r="E2615" s="23">
        <v>11</v>
      </c>
      <c r="F2615" s="23">
        <v>2</v>
      </c>
      <c r="G2615" s="23" t="s">
        <v>2667</v>
      </c>
      <c r="H2615" s="23" t="s">
        <v>2667</v>
      </c>
      <c r="I2615" s="26" t="s">
        <v>306</v>
      </c>
      <c r="J2615" s="23"/>
      <c r="K2615" s="23"/>
      <c r="L2615" s="23" t="s">
        <v>2667</v>
      </c>
      <c r="M2615" s="23" t="s">
        <v>306</v>
      </c>
    </row>
    <row r="2616" spans="1:13" hidden="1" x14ac:dyDescent="0.35">
      <c r="A2616" s="22">
        <v>45985</v>
      </c>
      <c r="B2616" s="23" t="s">
        <v>3126</v>
      </c>
      <c r="C2616" s="23" t="s">
        <v>2670</v>
      </c>
      <c r="D2616" s="24" t="s">
        <v>2676</v>
      </c>
      <c r="E2616" s="23">
        <v>9</v>
      </c>
      <c r="F2616" s="23">
        <v>4</v>
      </c>
      <c r="G2616" s="23" t="s">
        <v>2667</v>
      </c>
      <c r="H2616" s="23" t="s">
        <v>2667</v>
      </c>
      <c r="I2616" s="26" t="s">
        <v>306</v>
      </c>
      <c r="J2616" s="23"/>
      <c r="K2616" s="23"/>
      <c r="L2616" s="23" t="s">
        <v>2667</v>
      </c>
      <c r="M2616" s="23" t="s">
        <v>306</v>
      </c>
    </row>
    <row r="2617" spans="1:13" hidden="1" x14ac:dyDescent="0.35">
      <c r="A2617" s="6">
        <v>45985</v>
      </c>
      <c r="B2617" t="s">
        <v>3112</v>
      </c>
      <c r="C2617" t="s">
        <v>2670</v>
      </c>
      <c r="D2617" s="20" t="s">
        <v>2854</v>
      </c>
      <c r="E2617">
        <v>8</v>
      </c>
      <c r="F2617">
        <v>3</v>
      </c>
      <c r="G2617" t="s">
        <v>2667</v>
      </c>
      <c r="H2617" t="s">
        <v>2667</v>
      </c>
      <c r="I2617" s="26" t="s">
        <v>306</v>
      </c>
      <c r="J2617" t="s">
        <v>2667</v>
      </c>
      <c r="L2617" t="s">
        <v>2667</v>
      </c>
      <c r="M2617" t="s">
        <v>2667</v>
      </c>
    </row>
    <row r="2618" spans="1:13" hidden="1" x14ac:dyDescent="0.35">
      <c r="A2618" s="22">
        <v>45986</v>
      </c>
      <c r="B2618" s="23" t="s">
        <v>2993</v>
      </c>
      <c r="C2618" s="23" t="s">
        <v>2670</v>
      </c>
      <c r="D2618" s="24">
        <v>10</v>
      </c>
      <c r="E2618" s="23">
        <v>12</v>
      </c>
      <c r="F2618" s="23">
        <v>2</v>
      </c>
      <c r="G2618" s="23" t="s">
        <v>2667</v>
      </c>
      <c r="H2618" s="23" t="s">
        <v>2667</v>
      </c>
      <c r="I2618" s="26" t="s">
        <v>306</v>
      </c>
      <c r="J2618" s="23"/>
      <c r="K2618" s="23"/>
      <c r="L2618" s="23" t="s">
        <v>2667</v>
      </c>
      <c r="M2618" s="23" t="s">
        <v>2667</v>
      </c>
    </row>
    <row r="2619" spans="1:13" hidden="1" x14ac:dyDescent="0.35">
      <c r="A2619" s="22">
        <v>45986</v>
      </c>
      <c r="B2619" s="23" t="s">
        <v>3229</v>
      </c>
      <c r="C2619" s="23" t="s">
        <v>978</v>
      </c>
      <c r="D2619" s="24" t="s">
        <v>978</v>
      </c>
      <c r="E2619" s="23">
        <f>32/2</f>
        <v>16</v>
      </c>
      <c r="F2619" s="23">
        <v>3</v>
      </c>
      <c r="G2619" s="23" t="s">
        <v>2667</v>
      </c>
      <c r="H2619" s="23" t="s">
        <v>2667</v>
      </c>
      <c r="I2619" s="26" t="s">
        <v>306</v>
      </c>
      <c r="J2619" s="23" t="s">
        <v>2667</v>
      </c>
      <c r="K2619" s="23"/>
      <c r="L2619" s="23" t="s">
        <v>2667</v>
      </c>
      <c r="M2619" s="23" t="s">
        <v>2667</v>
      </c>
    </row>
    <row r="2620" spans="1:13" hidden="1" x14ac:dyDescent="0.35">
      <c r="A2620" s="22">
        <v>45986</v>
      </c>
      <c r="B2620" s="23" t="s">
        <v>3229</v>
      </c>
      <c r="C2620" s="23" t="s">
        <v>978</v>
      </c>
      <c r="D2620" s="24" t="s">
        <v>978</v>
      </c>
      <c r="E2620" s="23">
        <f>32/2</f>
        <v>16</v>
      </c>
      <c r="F2620" s="23">
        <v>1</v>
      </c>
      <c r="G2620" s="23" t="s">
        <v>2667</v>
      </c>
      <c r="H2620" s="23" t="s">
        <v>2667</v>
      </c>
      <c r="I2620" s="26" t="s">
        <v>306</v>
      </c>
      <c r="J2620" s="23" t="s">
        <v>2667</v>
      </c>
      <c r="K2620" s="23"/>
      <c r="L2620" s="23" t="s">
        <v>2667</v>
      </c>
      <c r="M2620" s="23" t="s">
        <v>2667</v>
      </c>
    </row>
    <row r="2621" spans="1:13" hidden="1" x14ac:dyDescent="0.35">
      <c r="A2621" s="6">
        <v>45986</v>
      </c>
      <c r="B2621" t="s">
        <v>2995</v>
      </c>
      <c r="C2621" t="s">
        <v>2673</v>
      </c>
      <c r="D2621" s="20">
        <v>2</v>
      </c>
      <c r="E2621">
        <v>5</v>
      </c>
      <c r="F2621">
        <v>3</v>
      </c>
      <c r="G2621" t="s">
        <v>2667</v>
      </c>
      <c r="H2621" t="s">
        <v>2667</v>
      </c>
      <c r="I2621" s="26" t="s">
        <v>306</v>
      </c>
      <c r="J2621" t="s">
        <v>2667</v>
      </c>
      <c r="L2621" t="s">
        <v>2667</v>
      </c>
      <c r="M2621" t="s">
        <v>2667</v>
      </c>
    </row>
    <row r="2622" spans="1:13" hidden="1" x14ac:dyDescent="0.35">
      <c r="A2622" s="6">
        <v>45986</v>
      </c>
      <c r="B2622" t="s">
        <v>1150</v>
      </c>
      <c r="C2622" t="s">
        <v>115</v>
      </c>
      <c r="D2622">
        <v>7</v>
      </c>
      <c r="E2622">
        <v>25</v>
      </c>
      <c r="F2622">
        <v>2</v>
      </c>
      <c r="G2622" t="s">
        <v>2182</v>
      </c>
    </row>
    <row r="2623" spans="1:13" hidden="1" x14ac:dyDescent="0.35">
      <c r="A2623" s="6">
        <v>45986</v>
      </c>
      <c r="B2623" t="s">
        <v>459</v>
      </c>
      <c r="C2623" t="s">
        <v>59</v>
      </c>
      <c r="D2623">
        <v>0</v>
      </c>
      <c r="E2623">
        <v>21</v>
      </c>
      <c r="F2623">
        <v>3</v>
      </c>
      <c r="G2623" t="s">
        <v>1725</v>
      </c>
      <c r="L2623" t="s">
        <v>47</v>
      </c>
      <c r="M2623" t="s">
        <v>47</v>
      </c>
    </row>
    <row r="2624" spans="1:13" hidden="1" x14ac:dyDescent="0.35">
      <c r="A2624" s="6">
        <v>45986</v>
      </c>
      <c r="B2624" t="s">
        <v>459</v>
      </c>
      <c r="C2624" t="s">
        <v>59</v>
      </c>
      <c r="D2624">
        <v>0</v>
      </c>
      <c r="E2624">
        <v>21</v>
      </c>
      <c r="F2624">
        <v>3</v>
      </c>
      <c r="G2624" t="s">
        <v>1725</v>
      </c>
      <c r="L2624" t="s">
        <v>47</v>
      </c>
      <c r="M2624" t="s">
        <v>47</v>
      </c>
    </row>
    <row r="2625" spans="1:13" hidden="1" x14ac:dyDescent="0.35">
      <c r="A2625" s="6">
        <v>45986</v>
      </c>
      <c r="B2625" t="s">
        <v>807</v>
      </c>
      <c r="C2625" t="s">
        <v>59</v>
      </c>
      <c r="D2625">
        <v>0</v>
      </c>
      <c r="E2625">
        <v>21</v>
      </c>
      <c r="F2625">
        <v>1</v>
      </c>
      <c r="G2625" t="s">
        <v>1725</v>
      </c>
      <c r="L2625" t="s">
        <v>47</v>
      </c>
      <c r="M2625" t="s">
        <v>47</v>
      </c>
    </row>
    <row r="2626" spans="1:13" hidden="1" x14ac:dyDescent="0.35">
      <c r="A2626" s="6">
        <v>45986</v>
      </c>
      <c r="B2626" t="s">
        <v>967</v>
      </c>
      <c r="C2626" t="s">
        <v>55</v>
      </c>
      <c r="D2626" t="s">
        <v>1254</v>
      </c>
      <c r="E2626">
        <v>29</v>
      </c>
      <c r="F2626">
        <v>1</v>
      </c>
      <c r="G2626" t="s">
        <v>1401</v>
      </c>
    </row>
    <row r="2627" spans="1:13" hidden="1" x14ac:dyDescent="0.35">
      <c r="A2627" s="6">
        <v>45986</v>
      </c>
      <c r="B2627" t="s">
        <v>459</v>
      </c>
      <c r="C2627" t="s">
        <v>115</v>
      </c>
      <c r="D2627">
        <v>7</v>
      </c>
      <c r="E2627">
        <v>23</v>
      </c>
      <c r="F2627">
        <v>2</v>
      </c>
      <c r="G2627" t="s">
        <v>2577</v>
      </c>
      <c r="L2627" t="s">
        <v>47</v>
      </c>
      <c r="M2627" t="s">
        <v>47</v>
      </c>
    </row>
    <row r="2628" spans="1:13" hidden="1" x14ac:dyDescent="0.35">
      <c r="A2628" s="6">
        <v>45986</v>
      </c>
      <c r="B2628" t="s">
        <v>2602</v>
      </c>
      <c r="C2628" t="s">
        <v>59</v>
      </c>
      <c r="D2628">
        <v>2</v>
      </c>
      <c r="E2628">
        <v>11</v>
      </c>
      <c r="F2628">
        <v>2</v>
      </c>
      <c r="G2628" t="s">
        <v>1725</v>
      </c>
      <c r="L2628" t="s">
        <v>47</v>
      </c>
      <c r="M2628" t="s">
        <v>47</v>
      </c>
    </row>
    <row r="2629" spans="1:13" hidden="1" x14ac:dyDescent="0.35">
      <c r="A2629" s="6">
        <v>45986</v>
      </c>
      <c r="B2629" t="s">
        <v>1961</v>
      </c>
      <c r="C2629" t="s">
        <v>1247</v>
      </c>
      <c r="D2629" t="s">
        <v>1247</v>
      </c>
      <c r="E2629">
        <v>15</v>
      </c>
      <c r="F2629">
        <v>4</v>
      </c>
      <c r="G2629" t="s">
        <v>32</v>
      </c>
      <c r="K2629" t="s">
        <v>47</v>
      </c>
    </row>
    <row r="2630" spans="1:13" hidden="1" x14ac:dyDescent="0.35">
      <c r="A2630" s="6">
        <v>45986</v>
      </c>
      <c r="B2630" t="s">
        <v>459</v>
      </c>
      <c r="C2630" t="s">
        <v>115</v>
      </c>
      <c r="D2630">
        <v>8</v>
      </c>
      <c r="E2630">
        <v>25</v>
      </c>
      <c r="F2630">
        <v>2</v>
      </c>
      <c r="G2630" t="s">
        <v>2577</v>
      </c>
      <c r="L2630" t="s">
        <v>47</v>
      </c>
      <c r="M2630" t="s">
        <v>47</v>
      </c>
    </row>
    <row r="2631" spans="1:13" hidden="1" x14ac:dyDescent="0.35">
      <c r="A2631" s="22">
        <v>45986</v>
      </c>
      <c r="B2631" s="23" t="s">
        <v>2691</v>
      </c>
      <c r="C2631" s="23" t="s">
        <v>2670</v>
      </c>
      <c r="D2631" s="24">
        <v>9</v>
      </c>
      <c r="E2631" s="23">
        <v>27</v>
      </c>
      <c r="F2631" s="23">
        <v>3</v>
      </c>
      <c r="G2631" s="23" t="s">
        <v>2667</v>
      </c>
      <c r="H2631" s="23" t="s">
        <v>2667</v>
      </c>
      <c r="I2631" s="26" t="s">
        <v>306</v>
      </c>
      <c r="J2631" s="23" t="s">
        <v>2359</v>
      </c>
      <c r="K2631" s="23"/>
      <c r="L2631" s="23" t="s">
        <v>2667</v>
      </c>
      <c r="M2631" s="23" t="s">
        <v>2667</v>
      </c>
    </row>
    <row r="2632" spans="1:13" hidden="1" x14ac:dyDescent="0.35">
      <c r="A2632" s="22">
        <v>45986</v>
      </c>
      <c r="B2632" s="23" t="s">
        <v>3308</v>
      </c>
      <c r="C2632" s="23" t="s">
        <v>2670</v>
      </c>
      <c r="D2632" s="24">
        <v>9</v>
      </c>
      <c r="E2632" s="23">
        <f>52/2</f>
        <v>26</v>
      </c>
      <c r="F2632" s="23">
        <v>2</v>
      </c>
      <c r="G2632" s="23" t="s">
        <v>2667</v>
      </c>
      <c r="H2632" s="23" t="s">
        <v>2667</v>
      </c>
      <c r="I2632" s="26" t="s">
        <v>306</v>
      </c>
      <c r="J2632" s="23" t="s">
        <v>2667</v>
      </c>
      <c r="K2632" s="23"/>
      <c r="L2632" s="23" t="s">
        <v>2667</v>
      </c>
      <c r="M2632" s="23" t="s">
        <v>306</v>
      </c>
    </row>
    <row r="2633" spans="1:13" hidden="1" x14ac:dyDescent="0.35">
      <c r="A2633" s="22">
        <v>45986</v>
      </c>
      <c r="B2633" s="23" t="s">
        <v>3308</v>
      </c>
      <c r="C2633" s="23" t="s">
        <v>2670</v>
      </c>
      <c r="D2633" s="24">
        <v>9</v>
      </c>
      <c r="E2633" s="23">
        <f>52/2</f>
        <v>26</v>
      </c>
      <c r="F2633" s="23">
        <v>2</v>
      </c>
      <c r="G2633" s="23" t="s">
        <v>2667</v>
      </c>
      <c r="H2633" s="23" t="s">
        <v>2667</v>
      </c>
      <c r="I2633" s="26" t="s">
        <v>306</v>
      </c>
      <c r="J2633" s="23" t="s">
        <v>2667</v>
      </c>
      <c r="K2633" s="23"/>
      <c r="L2633" s="23" t="s">
        <v>2667</v>
      </c>
      <c r="M2633" s="23" t="s">
        <v>306</v>
      </c>
    </row>
    <row r="2634" spans="1:13" hidden="1" x14ac:dyDescent="0.35">
      <c r="A2634" s="22">
        <v>45986</v>
      </c>
      <c r="B2634" s="23" t="s">
        <v>2691</v>
      </c>
      <c r="C2634" s="23" t="s">
        <v>2670</v>
      </c>
      <c r="D2634" s="24">
        <v>9</v>
      </c>
      <c r="E2634" s="23">
        <v>26</v>
      </c>
      <c r="F2634" s="23">
        <v>3</v>
      </c>
      <c r="G2634" s="23" t="s">
        <v>2667</v>
      </c>
      <c r="H2634" s="23" t="s">
        <v>2667</v>
      </c>
      <c r="I2634" s="26" t="s">
        <v>306</v>
      </c>
      <c r="J2634" s="23" t="s">
        <v>2359</v>
      </c>
      <c r="K2634" s="23"/>
      <c r="L2634" s="23" t="s">
        <v>2667</v>
      </c>
      <c r="M2634" s="23" t="s">
        <v>2667</v>
      </c>
    </row>
    <row r="2635" spans="1:13" hidden="1" x14ac:dyDescent="0.35">
      <c r="A2635" s="22">
        <v>45986</v>
      </c>
      <c r="B2635" s="23" t="s">
        <v>495</v>
      </c>
      <c r="C2635" s="23" t="s">
        <v>2668</v>
      </c>
      <c r="D2635" s="24">
        <v>6</v>
      </c>
      <c r="E2635" s="23">
        <v>24</v>
      </c>
      <c r="F2635" s="23">
        <v>3</v>
      </c>
      <c r="G2635" s="23" t="s">
        <v>2667</v>
      </c>
      <c r="H2635" s="23" t="s">
        <v>2667</v>
      </c>
      <c r="I2635" s="26" t="s">
        <v>306</v>
      </c>
      <c r="J2635" s="23" t="s">
        <v>3396</v>
      </c>
      <c r="K2635" s="23"/>
      <c r="L2635" s="23" t="s">
        <v>2667</v>
      </c>
      <c r="M2635" s="23" t="s">
        <v>2667</v>
      </c>
    </row>
    <row r="2636" spans="1:13" hidden="1" x14ac:dyDescent="0.35">
      <c r="A2636" s="22">
        <v>45986</v>
      </c>
      <c r="B2636" s="23" t="s">
        <v>2669</v>
      </c>
      <c r="C2636" s="23" t="s">
        <v>2670</v>
      </c>
      <c r="D2636" s="24">
        <v>7</v>
      </c>
      <c r="E2636" s="23">
        <v>23</v>
      </c>
      <c r="F2636" s="23">
        <v>3</v>
      </c>
      <c r="G2636" s="23" t="s">
        <v>2667</v>
      </c>
      <c r="H2636" s="23" t="s">
        <v>2667</v>
      </c>
      <c r="I2636" s="26" t="s">
        <v>306</v>
      </c>
      <c r="J2636" s="23" t="s">
        <v>2667</v>
      </c>
      <c r="K2636" s="23"/>
      <c r="L2636" s="23" t="s">
        <v>2667</v>
      </c>
      <c r="M2636" s="23" t="s">
        <v>2667</v>
      </c>
    </row>
    <row r="2637" spans="1:13" hidden="1" x14ac:dyDescent="0.35">
      <c r="A2637" s="22">
        <v>45986</v>
      </c>
      <c r="B2637" s="23" t="s">
        <v>495</v>
      </c>
      <c r="C2637" s="23" t="s">
        <v>2668</v>
      </c>
      <c r="D2637" s="24">
        <v>6</v>
      </c>
      <c r="E2637" s="23">
        <v>23</v>
      </c>
      <c r="F2637" s="23">
        <v>1</v>
      </c>
      <c r="G2637" s="23" t="s">
        <v>2667</v>
      </c>
      <c r="H2637" s="23" t="s">
        <v>2667</v>
      </c>
      <c r="I2637" s="26" t="s">
        <v>306</v>
      </c>
      <c r="J2637" s="23" t="s">
        <v>2667</v>
      </c>
      <c r="K2637" s="23"/>
      <c r="L2637" s="23" t="s">
        <v>2667</v>
      </c>
      <c r="M2637" s="23" t="s">
        <v>2667</v>
      </c>
    </row>
    <row r="2638" spans="1:13" hidden="1" x14ac:dyDescent="0.35">
      <c r="A2638" s="22">
        <v>45986</v>
      </c>
      <c r="B2638" s="23" t="s">
        <v>80</v>
      </c>
      <c r="C2638" s="23" t="s">
        <v>2668</v>
      </c>
      <c r="D2638" s="24" t="s">
        <v>2714</v>
      </c>
      <c r="E2638" s="23">
        <v>23</v>
      </c>
      <c r="F2638" s="23">
        <v>17</v>
      </c>
      <c r="G2638" s="23" t="s">
        <v>2667</v>
      </c>
      <c r="H2638" s="23" t="s">
        <v>2667</v>
      </c>
      <c r="I2638" s="26" t="s">
        <v>306</v>
      </c>
      <c r="J2638" s="23" t="s">
        <v>2667</v>
      </c>
      <c r="K2638" s="23"/>
      <c r="L2638" s="23" t="s">
        <v>2667</v>
      </c>
      <c r="M2638" s="23" t="s">
        <v>306</v>
      </c>
    </row>
    <row r="2639" spans="1:13" hidden="1" x14ac:dyDescent="0.35">
      <c r="A2639" s="22">
        <v>45986</v>
      </c>
      <c r="B2639" s="23" t="s">
        <v>2674</v>
      </c>
      <c r="C2639" s="23" t="s">
        <v>2668</v>
      </c>
      <c r="D2639" s="24">
        <v>4</v>
      </c>
      <c r="E2639" s="23">
        <v>23</v>
      </c>
      <c r="F2639" s="23">
        <v>3</v>
      </c>
      <c r="G2639" s="23" t="s">
        <v>2667</v>
      </c>
      <c r="H2639" s="23" t="s">
        <v>2667</v>
      </c>
      <c r="I2639" s="26" t="s">
        <v>306</v>
      </c>
      <c r="J2639" s="23" t="s">
        <v>2675</v>
      </c>
      <c r="K2639" s="23"/>
      <c r="L2639" s="23" t="s">
        <v>2667</v>
      </c>
      <c r="M2639" s="23" t="s">
        <v>2667</v>
      </c>
    </row>
    <row r="2640" spans="1:13" hidden="1" x14ac:dyDescent="0.35">
      <c r="A2640" s="22">
        <v>45986</v>
      </c>
      <c r="B2640" s="23" t="s">
        <v>3421</v>
      </c>
      <c r="C2640" s="23" t="s">
        <v>158</v>
      </c>
      <c r="D2640" t="s">
        <v>158</v>
      </c>
      <c r="E2640" s="26">
        <f>87/4</f>
        <v>21.75</v>
      </c>
      <c r="F2640" s="23">
        <v>1</v>
      </c>
      <c r="G2640" s="26"/>
      <c r="H2640" s="23" t="s">
        <v>2667</v>
      </c>
      <c r="I2640" s="26" t="s">
        <v>306</v>
      </c>
      <c r="J2640" s="23" t="s">
        <v>2667</v>
      </c>
      <c r="K2640" s="23"/>
      <c r="L2640" s="23" t="s">
        <v>2667</v>
      </c>
      <c r="M2640" s="23" t="s">
        <v>2667</v>
      </c>
    </row>
    <row r="2641" spans="1:13" hidden="1" x14ac:dyDescent="0.35">
      <c r="A2641" s="22">
        <v>45986</v>
      </c>
      <c r="B2641" s="23" t="s">
        <v>3421</v>
      </c>
      <c r="C2641" s="23" t="s">
        <v>158</v>
      </c>
      <c r="D2641" t="s">
        <v>158</v>
      </c>
      <c r="E2641" s="26">
        <f>87/4</f>
        <v>21.75</v>
      </c>
      <c r="F2641" s="23">
        <v>1</v>
      </c>
      <c r="G2641" s="23" t="s">
        <v>2667</v>
      </c>
      <c r="H2641" s="23" t="s">
        <v>2667</v>
      </c>
      <c r="I2641" s="26" t="s">
        <v>306</v>
      </c>
      <c r="J2641" s="23"/>
      <c r="K2641" s="23"/>
      <c r="L2641" s="23"/>
      <c r="M2641" s="23"/>
    </row>
    <row r="2642" spans="1:13" hidden="1" x14ac:dyDescent="0.35">
      <c r="A2642" s="22">
        <v>45986</v>
      </c>
      <c r="B2642" s="23" t="s">
        <v>3421</v>
      </c>
      <c r="C2642" s="23" t="s">
        <v>158</v>
      </c>
      <c r="D2642" t="s">
        <v>158</v>
      </c>
      <c r="E2642" s="26">
        <f>87/4</f>
        <v>21.75</v>
      </c>
      <c r="F2642" s="23">
        <v>1</v>
      </c>
      <c r="G2642" s="23" t="s">
        <v>2667</v>
      </c>
      <c r="H2642" s="23" t="s">
        <v>2667</v>
      </c>
      <c r="I2642" s="26" t="s">
        <v>306</v>
      </c>
      <c r="J2642" s="23"/>
      <c r="K2642" s="23"/>
      <c r="L2642" s="23"/>
      <c r="M2642" s="23"/>
    </row>
    <row r="2643" spans="1:13" hidden="1" x14ac:dyDescent="0.35">
      <c r="A2643" s="22">
        <v>45986</v>
      </c>
      <c r="B2643" s="23" t="s">
        <v>3421</v>
      </c>
      <c r="C2643" s="23" t="s">
        <v>158</v>
      </c>
      <c r="D2643" t="s">
        <v>158</v>
      </c>
      <c r="E2643" s="26">
        <f>87/4</f>
        <v>21.75</v>
      </c>
      <c r="F2643" s="23">
        <v>2</v>
      </c>
      <c r="G2643" s="23"/>
      <c r="H2643" s="23"/>
      <c r="I2643" s="26" t="s">
        <v>306</v>
      </c>
      <c r="J2643" s="23"/>
      <c r="K2643" s="23"/>
      <c r="L2643" s="23"/>
      <c r="M2643" s="23"/>
    </row>
    <row r="2644" spans="1:13" hidden="1" x14ac:dyDescent="0.35">
      <c r="A2644" s="22">
        <v>45986</v>
      </c>
      <c r="B2644" s="23" t="s">
        <v>2690</v>
      </c>
      <c r="C2644" s="23" t="s">
        <v>2670</v>
      </c>
      <c r="D2644" s="24">
        <v>10</v>
      </c>
      <c r="E2644" s="23">
        <v>21</v>
      </c>
      <c r="F2644" s="23">
        <v>3</v>
      </c>
      <c r="G2644" s="23" t="s">
        <v>2667</v>
      </c>
      <c r="H2644" s="23" t="s">
        <v>2667</v>
      </c>
      <c r="I2644" s="26" t="s">
        <v>306</v>
      </c>
      <c r="J2644" s="23" t="s">
        <v>2667</v>
      </c>
      <c r="K2644" s="23"/>
      <c r="L2644" s="23" t="s">
        <v>2667</v>
      </c>
      <c r="M2644" s="23" t="s">
        <v>306</v>
      </c>
    </row>
    <row r="2645" spans="1:13" hidden="1" x14ac:dyDescent="0.35">
      <c r="A2645" s="22">
        <v>45986</v>
      </c>
      <c r="B2645" s="23" t="s">
        <v>2692</v>
      </c>
      <c r="C2645" s="23" t="s">
        <v>2670</v>
      </c>
      <c r="D2645" s="24">
        <v>10</v>
      </c>
      <c r="E2645" s="23">
        <v>21</v>
      </c>
      <c r="F2645" s="23">
        <v>2</v>
      </c>
      <c r="G2645" s="23" t="s">
        <v>2667</v>
      </c>
      <c r="H2645" s="23" t="s">
        <v>2667</v>
      </c>
      <c r="I2645" s="26" t="s">
        <v>306</v>
      </c>
      <c r="J2645" s="23" t="s">
        <v>2667</v>
      </c>
      <c r="K2645" s="23"/>
      <c r="L2645" s="23" t="s">
        <v>2667</v>
      </c>
      <c r="M2645" s="23" t="s">
        <v>2667</v>
      </c>
    </row>
    <row r="2646" spans="1:13" hidden="1" x14ac:dyDescent="0.35">
      <c r="A2646" s="22">
        <v>45986</v>
      </c>
      <c r="B2646" s="23" t="s">
        <v>2692</v>
      </c>
      <c r="C2646" s="23" t="s">
        <v>2670</v>
      </c>
      <c r="D2646" s="24">
        <v>10</v>
      </c>
      <c r="E2646" s="23">
        <v>21</v>
      </c>
      <c r="F2646" s="23">
        <v>1</v>
      </c>
      <c r="G2646" s="23" t="s">
        <v>2667</v>
      </c>
      <c r="H2646" s="23" t="s">
        <v>2667</v>
      </c>
      <c r="I2646" s="26" t="s">
        <v>306</v>
      </c>
      <c r="J2646" s="23" t="s">
        <v>2667</v>
      </c>
      <c r="K2646" s="23"/>
      <c r="L2646" s="23" t="s">
        <v>2667</v>
      </c>
      <c r="M2646" s="23" t="s">
        <v>2667</v>
      </c>
    </row>
    <row r="2647" spans="1:13" hidden="1" x14ac:dyDescent="0.35">
      <c r="A2647" s="22">
        <v>45986</v>
      </c>
      <c r="B2647" s="23" t="s">
        <v>2671</v>
      </c>
      <c r="C2647" s="23" t="s">
        <v>2668</v>
      </c>
      <c r="D2647" s="24">
        <v>6</v>
      </c>
      <c r="E2647" s="23">
        <v>20</v>
      </c>
      <c r="F2647" s="23">
        <v>1</v>
      </c>
      <c r="G2647" s="23" t="s">
        <v>2667</v>
      </c>
      <c r="H2647" s="23" t="s">
        <v>2667</v>
      </c>
      <c r="I2647" s="26" t="s">
        <v>306</v>
      </c>
      <c r="J2647" s="23" t="s">
        <v>2667</v>
      </c>
      <c r="K2647" s="23"/>
      <c r="L2647" s="23" t="s">
        <v>2667</v>
      </c>
      <c r="M2647" s="23" t="s">
        <v>2667</v>
      </c>
    </row>
    <row r="2648" spans="1:13" hidden="1" x14ac:dyDescent="0.35">
      <c r="A2648" s="22">
        <v>45986</v>
      </c>
      <c r="B2648" s="23" t="s">
        <v>2671</v>
      </c>
      <c r="C2648" s="23" t="s">
        <v>2668</v>
      </c>
      <c r="D2648" s="24">
        <v>6</v>
      </c>
      <c r="E2648" s="23">
        <v>20</v>
      </c>
      <c r="F2648" s="23">
        <v>1</v>
      </c>
      <c r="G2648" s="23" t="s">
        <v>2667</v>
      </c>
      <c r="H2648" s="23" t="s">
        <v>2667</v>
      </c>
      <c r="I2648" s="26" t="s">
        <v>306</v>
      </c>
      <c r="J2648" s="23" t="s">
        <v>2667</v>
      </c>
      <c r="K2648" s="23"/>
      <c r="L2648" s="23" t="s">
        <v>2667</v>
      </c>
      <c r="M2648" s="23" t="s">
        <v>2667</v>
      </c>
    </row>
    <row r="2649" spans="1:13" hidden="1" x14ac:dyDescent="0.35">
      <c r="A2649" s="22">
        <v>45986</v>
      </c>
      <c r="B2649" s="23" t="s">
        <v>3306</v>
      </c>
      <c r="C2649" t="s">
        <v>64</v>
      </c>
      <c r="D2649" t="s">
        <v>585</v>
      </c>
      <c r="E2649" s="23">
        <v>19</v>
      </c>
      <c r="F2649" s="23">
        <v>4</v>
      </c>
      <c r="G2649" s="23" t="s">
        <v>2667</v>
      </c>
      <c r="H2649" s="23" t="s">
        <v>2667</v>
      </c>
      <c r="I2649" s="26" t="s">
        <v>306</v>
      </c>
      <c r="J2649" s="23"/>
      <c r="K2649" s="23"/>
      <c r="L2649" s="23" t="s">
        <v>2667</v>
      </c>
      <c r="M2649" s="23" t="s">
        <v>306</v>
      </c>
    </row>
    <row r="2650" spans="1:13" hidden="1" x14ac:dyDescent="0.35">
      <c r="A2650" s="22">
        <v>45986</v>
      </c>
      <c r="B2650" s="23" t="s">
        <v>3118</v>
      </c>
      <c r="C2650" s="23" t="s">
        <v>2670</v>
      </c>
      <c r="D2650" s="24">
        <v>7</v>
      </c>
      <c r="E2650" s="23">
        <v>18</v>
      </c>
      <c r="F2650" s="23">
        <v>2</v>
      </c>
      <c r="G2650" s="23" t="s">
        <v>2667</v>
      </c>
      <c r="H2650" s="23" t="s">
        <v>306</v>
      </c>
      <c r="I2650" s="26" t="s">
        <v>306</v>
      </c>
      <c r="J2650" s="23" t="s">
        <v>2359</v>
      </c>
      <c r="K2650" s="23"/>
      <c r="L2650" s="23" t="s">
        <v>2667</v>
      </c>
      <c r="M2650" s="23" t="s">
        <v>2667</v>
      </c>
    </row>
    <row r="2651" spans="1:13" hidden="1" x14ac:dyDescent="0.35">
      <c r="A2651" s="22">
        <v>45986</v>
      </c>
      <c r="B2651" s="23" t="s">
        <v>592</v>
      </c>
      <c r="C2651" s="23" t="s">
        <v>2673</v>
      </c>
      <c r="D2651" s="24">
        <v>0</v>
      </c>
      <c r="E2651" s="23">
        <v>18</v>
      </c>
      <c r="F2651" s="23">
        <v>3</v>
      </c>
      <c r="G2651" s="23" t="s">
        <v>2667</v>
      </c>
      <c r="H2651" s="23" t="s">
        <v>2667</v>
      </c>
      <c r="I2651" s="26" t="s">
        <v>306</v>
      </c>
      <c r="J2651" s="23" t="s">
        <v>2675</v>
      </c>
      <c r="K2651" s="23"/>
      <c r="L2651" s="23" t="s">
        <v>2667</v>
      </c>
      <c r="M2651" s="23" t="s">
        <v>306</v>
      </c>
    </row>
    <row r="2652" spans="1:13" hidden="1" x14ac:dyDescent="0.35">
      <c r="A2652" s="22">
        <v>45986</v>
      </c>
      <c r="B2652" s="23" t="s">
        <v>49</v>
      </c>
      <c r="C2652" s="23" t="s">
        <v>2668</v>
      </c>
      <c r="D2652" s="24">
        <v>4</v>
      </c>
      <c r="E2652" s="23">
        <v>18</v>
      </c>
      <c r="F2652" s="23">
        <v>2</v>
      </c>
      <c r="G2652" s="23" t="s">
        <v>2667</v>
      </c>
      <c r="H2652" s="23" t="s">
        <v>2667</v>
      </c>
      <c r="I2652" s="26" t="s">
        <v>306</v>
      </c>
      <c r="J2652" s="23" t="s">
        <v>3396</v>
      </c>
      <c r="K2652" s="23"/>
      <c r="L2652" s="23" t="s">
        <v>2667</v>
      </c>
      <c r="M2652" s="23" t="s">
        <v>2667</v>
      </c>
    </row>
    <row r="2653" spans="1:13" hidden="1" x14ac:dyDescent="0.35">
      <c r="A2653" s="22">
        <v>45986</v>
      </c>
      <c r="B2653" s="23" t="s">
        <v>2682</v>
      </c>
      <c r="C2653" t="s">
        <v>64</v>
      </c>
      <c r="D2653" t="s">
        <v>585</v>
      </c>
      <c r="E2653" s="23">
        <v>17</v>
      </c>
      <c r="F2653" s="23">
        <v>3</v>
      </c>
      <c r="G2653" s="23" t="s">
        <v>2667</v>
      </c>
      <c r="H2653" s="23" t="s">
        <v>2667</v>
      </c>
      <c r="I2653" s="26" t="s">
        <v>306</v>
      </c>
      <c r="J2653" s="23" t="s">
        <v>2667</v>
      </c>
      <c r="K2653" s="23"/>
      <c r="L2653" s="23" t="s">
        <v>2667</v>
      </c>
      <c r="M2653" s="23" t="s">
        <v>306</v>
      </c>
    </row>
    <row r="2654" spans="1:13" hidden="1" x14ac:dyDescent="0.35">
      <c r="A2654" s="22">
        <v>45986</v>
      </c>
      <c r="B2654" s="23" t="s">
        <v>2393</v>
      </c>
      <c r="C2654" s="23" t="s">
        <v>2670</v>
      </c>
      <c r="D2654" s="24" t="s">
        <v>2685</v>
      </c>
      <c r="E2654" s="23">
        <v>17</v>
      </c>
      <c r="F2654" s="23">
        <v>7</v>
      </c>
      <c r="G2654" s="23" t="s">
        <v>2667</v>
      </c>
      <c r="H2654" s="23" t="s">
        <v>2667</v>
      </c>
      <c r="I2654" s="26" t="s">
        <v>306</v>
      </c>
      <c r="J2654" s="23" t="s">
        <v>2667</v>
      </c>
      <c r="K2654" s="23"/>
      <c r="L2654" s="23" t="s">
        <v>2667</v>
      </c>
      <c r="M2654" s="23" t="s">
        <v>2667</v>
      </c>
    </row>
    <row r="2655" spans="1:13" hidden="1" x14ac:dyDescent="0.35">
      <c r="A2655" s="22">
        <v>45986</v>
      </c>
      <c r="B2655" s="23" t="s">
        <v>3311</v>
      </c>
      <c r="C2655" t="s">
        <v>64</v>
      </c>
      <c r="D2655" t="s">
        <v>585</v>
      </c>
      <c r="E2655" s="23">
        <v>16</v>
      </c>
      <c r="F2655" s="23">
        <v>4</v>
      </c>
      <c r="G2655" s="23" t="s">
        <v>2667</v>
      </c>
      <c r="H2655" s="23" t="s">
        <v>2667</v>
      </c>
      <c r="I2655" s="26" t="s">
        <v>306</v>
      </c>
      <c r="J2655" s="23"/>
      <c r="K2655" s="23"/>
      <c r="L2655" s="23" t="s">
        <v>2667</v>
      </c>
      <c r="M2655" s="23" t="s">
        <v>306</v>
      </c>
    </row>
    <row r="2656" spans="1:13" hidden="1" x14ac:dyDescent="0.35">
      <c r="A2656" s="22">
        <v>45986</v>
      </c>
      <c r="B2656" s="23" t="s">
        <v>2686</v>
      </c>
      <c r="C2656" t="s">
        <v>64</v>
      </c>
      <c r="D2656" t="s">
        <v>585</v>
      </c>
      <c r="E2656" s="23">
        <v>14</v>
      </c>
      <c r="F2656" s="23">
        <v>3</v>
      </c>
      <c r="G2656" s="23" t="s">
        <v>2667</v>
      </c>
      <c r="H2656" s="23" t="s">
        <v>2667</v>
      </c>
      <c r="I2656" s="26" t="s">
        <v>306</v>
      </c>
      <c r="J2656" s="23" t="s">
        <v>2667</v>
      </c>
      <c r="K2656" s="23"/>
      <c r="L2656" s="23" t="s">
        <v>2667</v>
      </c>
      <c r="M2656" s="23" t="s">
        <v>306</v>
      </c>
    </row>
    <row r="2657" spans="1:13" hidden="1" x14ac:dyDescent="0.35">
      <c r="A2657" s="22">
        <v>45986</v>
      </c>
      <c r="B2657" s="23" t="s">
        <v>2680</v>
      </c>
      <c r="C2657" t="s">
        <v>64</v>
      </c>
      <c r="D2657" t="s">
        <v>585</v>
      </c>
      <c r="E2657" s="23">
        <v>10</v>
      </c>
      <c r="F2657" s="23">
        <v>2</v>
      </c>
      <c r="G2657" s="23" t="s">
        <v>2667</v>
      </c>
      <c r="H2657" s="23" t="s">
        <v>2667</v>
      </c>
      <c r="I2657" s="26" t="s">
        <v>306</v>
      </c>
      <c r="J2657" s="23" t="s">
        <v>2667</v>
      </c>
      <c r="K2657" s="23"/>
      <c r="L2657" s="23" t="s">
        <v>2667</v>
      </c>
      <c r="M2657" s="23" t="s">
        <v>306</v>
      </c>
    </row>
    <row r="2658" spans="1:13" hidden="1" x14ac:dyDescent="0.35">
      <c r="A2658" s="6">
        <v>45986</v>
      </c>
      <c r="B2658" t="s">
        <v>466</v>
      </c>
      <c r="C2658" t="s">
        <v>1247</v>
      </c>
      <c r="D2658" t="s">
        <v>1247</v>
      </c>
      <c r="E2658">
        <v>9</v>
      </c>
      <c r="F2658">
        <v>6</v>
      </c>
      <c r="G2658" t="s">
        <v>2667</v>
      </c>
      <c r="H2658" t="s">
        <v>2667</v>
      </c>
      <c r="I2658" s="26" t="s">
        <v>306</v>
      </c>
      <c r="L2658" t="s">
        <v>2667</v>
      </c>
      <c r="M2658" t="s">
        <v>2667</v>
      </c>
    </row>
    <row r="2659" spans="1:13" hidden="1" x14ac:dyDescent="0.35">
      <c r="A2659" s="6">
        <v>45986</v>
      </c>
      <c r="B2659" t="s">
        <v>3289</v>
      </c>
      <c r="C2659" s="23" t="s">
        <v>64</v>
      </c>
      <c r="D2659" t="s">
        <v>585</v>
      </c>
      <c r="E2659">
        <v>6</v>
      </c>
      <c r="F2659">
        <v>2</v>
      </c>
      <c r="G2659" t="s">
        <v>2667</v>
      </c>
      <c r="H2659" t="s">
        <v>2667</v>
      </c>
      <c r="I2659" s="26" t="s">
        <v>306</v>
      </c>
      <c r="J2659" t="s">
        <v>2667</v>
      </c>
      <c r="L2659" t="s">
        <v>2667</v>
      </c>
      <c r="M2659" t="s">
        <v>2667</v>
      </c>
    </row>
    <row r="2660" spans="1:13" hidden="1" x14ac:dyDescent="0.35">
      <c r="A2660" s="22">
        <v>45986</v>
      </c>
      <c r="B2660" s="23" t="s">
        <v>2687</v>
      </c>
      <c r="C2660" s="23" t="s">
        <v>2673</v>
      </c>
      <c r="D2660" s="24" t="s">
        <v>2688</v>
      </c>
      <c r="E2660" s="23">
        <v>5</v>
      </c>
      <c r="F2660" s="23">
        <v>2</v>
      </c>
      <c r="G2660" s="23" t="s">
        <v>2667</v>
      </c>
      <c r="H2660" s="23" t="s">
        <v>2667</v>
      </c>
      <c r="I2660" s="26" t="s">
        <v>306</v>
      </c>
      <c r="J2660" s="23" t="s">
        <v>2667</v>
      </c>
      <c r="K2660" s="23"/>
      <c r="L2660" s="23" t="s">
        <v>2667</v>
      </c>
      <c r="M2660" s="23" t="s">
        <v>2667</v>
      </c>
    </row>
    <row r="2661" spans="1:13" hidden="1" x14ac:dyDescent="0.35">
      <c r="A2661" s="22">
        <v>45986</v>
      </c>
      <c r="B2661" s="23" t="s">
        <v>415</v>
      </c>
      <c r="C2661" t="s">
        <v>64</v>
      </c>
      <c r="D2661" t="s">
        <v>585</v>
      </c>
      <c r="E2661" s="23">
        <v>5</v>
      </c>
      <c r="F2661" s="23">
        <v>4</v>
      </c>
      <c r="G2661" s="23" t="s">
        <v>2667</v>
      </c>
      <c r="H2661" s="23" t="s">
        <v>2667</v>
      </c>
      <c r="I2661" s="26" t="s">
        <v>306</v>
      </c>
      <c r="J2661" s="23" t="s">
        <v>2667</v>
      </c>
      <c r="K2661" s="23"/>
      <c r="L2661" s="23" t="s">
        <v>2667</v>
      </c>
      <c r="M2661" s="23" t="s">
        <v>306</v>
      </c>
    </row>
    <row r="2662" spans="1:13" hidden="1" x14ac:dyDescent="0.35">
      <c r="A2662" s="6">
        <v>45986</v>
      </c>
      <c r="B2662" t="s">
        <v>3114</v>
      </c>
      <c r="C2662" t="s">
        <v>2667</v>
      </c>
      <c r="D2662" s="20" t="s">
        <v>2667</v>
      </c>
      <c r="E2662">
        <v>4</v>
      </c>
      <c r="F2662">
        <v>1</v>
      </c>
      <c r="G2662" t="s">
        <v>2667</v>
      </c>
      <c r="H2662" t="s">
        <v>2667</v>
      </c>
      <c r="I2662" s="26" t="s">
        <v>306</v>
      </c>
      <c r="J2662" t="s">
        <v>2667</v>
      </c>
      <c r="L2662" t="s">
        <v>2667</v>
      </c>
      <c r="M2662" t="s">
        <v>2667</v>
      </c>
    </row>
    <row r="2663" spans="1:13" hidden="1" x14ac:dyDescent="0.35">
      <c r="A2663" s="6">
        <v>45986</v>
      </c>
      <c r="B2663" t="s">
        <v>3309</v>
      </c>
      <c r="C2663" t="s">
        <v>2673</v>
      </c>
      <c r="D2663" s="20" t="s">
        <v>3137</v>
      </c>
      <c r="E2663">
        <v>3</v>
      </c>
      <c r="F2663">
        <v>3</v>
      </c>
      <c r="G2663" t="s">
        <v>2667</v>
      </c>
      <c r="H2663" t="s">
        <v>2667</v>
      </c>
      <c r="I2663" s="26" t="s">
        <v>306</v>
      </c>
      <c r="L2663" t="s">
        <v>2667</v>
      </c>
      <c r="M2663" t="s">
        <v>306</v>
      </c>
    </row>
    <row r="2664" spans="1:13" hidden="1" x14ac:dyDescent="0.35">
      <c r="A2664" s="22">
        <v>45987</v>
      </c>
      <c r="B2664" s="23" t="s">
        <v>2956</v>
      </c>
      <c r="C2664" s="23" t="s">
        <v>2670</v>
      </c>
      <c r="D2664" s="24">
        <v>9</v>
      </c>
      <c r="E2664" s="23">
        <v>28</v>
      </c>
      <c r="F2664" s="23">
        <v>2</v>
      </c>
      <c r="G2664" s="23" t="s">
        <v>2667</v>
      </c>
      <c r="H2664" s="23" t="s">
        <v>2667</v>
      </c>
      <c r="I2664" s="26" t="s">
        <v>306</v>
      </c>
      <c r="J2664" s="23" t="s">
        <v>2667</v>
      </c>
      <c r="K2664" s="23"/>
      <c r="L2664" s="23" t="s">
        <v>2667</v>
      </c>
      <c r="M2664" s="23" t="s">
        <v>306</v>
      </c>
    </row>
    <row r="2665" spans="1:13" hidden="1" x14ac:dyDescent="0.35">
      <c r="A2665" s="6">
        <v>45987</v>
      </c>
      <c r="B2665" t="s">
        <v>795</v>
      </c>
      <c r="C2665" t="s">
        <v>115</v>
      </c>
      <c r="D2665" t="s">
        <v>204</v>
      </c>
      <c r="E2665">
        <v>25</v>
      </c>
      <c r="F2665">
        <v>6</v>
      </c>
      <c r="G2665" t="s">
        <v>2577</v>
      </c>
    </row>
    <row r="2666" spans="1:13" hidden="1" x14ac:dyDescent="0.35">
      <c r="A2666" s="6">
        <v>45987</v>
      </c>
      <c r="B2666" t="s">
        <v>138</v>
      </c>
      <c r="C2666" t="s">
        <v>59</v>
      </c>
      <c r="D2666">
        <v>3</v>
      </c>
      <c r="E2666">
        <v>23</v>
      </c>
      <c r="F2666">
        <v>2</v>
      </c>
      <c r="G2666" t="s">
        <v>827</v>
      </c>
      <c r="L2666" t="s">
        <v>47</v>
      </c>
      <c r="M2666" t="s">
        <v>47</v>
      </c>
    </row>
    <row r="2667" spans="1:13" hidden="1" x14ac:dyDescent="0.35">
      <c r="A2667" s="6">
        <v>45987</v>
      </c>
      <c r="B2667" t="s">
        <v>138</v>
      </c>
      <c r="C2667" t="s">
        <v>59</v>
      </c>
      <c r="D2667">
        <v>3</v>
      </c>
      <c r="E2667">
        <v>23</v>
      </c>
      <c r="F2667">
        <v>2</v>
      </c>
      <c r="G2667" t="s">
        <v>827</v>
      </c>
      <c r="L2667" t="s">
        <v>47</v>
      </c>
      <c r="M2667" t="s">
        <v>47</v>
      </c>
    </row>
    <row r="2668" spans="1:13" hidden="1" x14ac:dyDescent="0.35">
      <c r="A2668" s="6">
        <v>45987</v>
      </c>
      <c r="B2668" t="s">
        <v>138</v>
      </c>
      <c r="C2668" t="s">
        <v>59</v>
      </c>
      <c r="D2668">
        <v>3</v>
      </c>
      <c r="E2668">
        <v>23</v>
      </c>
      <c r="F2668">
        <v>2</v>
      </c>
      <c r="G2668" t="s">
        <v>827</v>
      </c>
      <c r="L2668" t="s">
        <v>47</v>
      </c>
      <c r="M2668" t="s">
        <v>47</v>
      </c>
    </row>
    <row r="2669" spans="1:13" hidden="1" x14ac:dyDescent="0.35">
      <c r="A2669" s="6">
        <v>45987</v>
      </c>
      <c r="B2669" t="s">
        <v>138</v>
      </c>
      <c r="C2669" t="s">
        <v>59</v>
      </c>
      <c r="D2669">
        <v>3</v>
      </c>
      <c r="E2669">
        <v>23</v>
      </c>
      <c r="F2669">
        <v>2</v>
      </c>
      <c r="G2669" t="s">
        <v>827</v>
      </c>
      <c r="L2669" t="s">
        <v>47</v>
      </c>
      <c r="M2669" t="s">
        <v>47</v>
      </c>
    </row>
    <row r="2670" spans="1:13" hidden="1" x14ac:dyDescent="0.35">
      <c r="A2670" s="6">
        <v>45987</v>
      </c>
      <c r="B2670" t="s">
        <v>2272</v>
      </c>
      <c r="C2670" t="s">
        <v>59</v>
      </c>
      <c r="D2670">
        <v>2</v>
      </c>
      <c r="E2670">
        <v>25</v>
      </c>
      <c r="F2670">
        <v>2</v>
      </c>
      <c r="G2670" t="s">
        <v>1725</v>
      </c>
      <c r="L2670" t="s">
        <v>47</v>
      </c>
      <c r="M2670" t="s">
        <v>47</v>
      </c>
    </row>
    <row r="2671" spans="1:13" hidden="1" x14ac:dyDescent="0.35">
      <c r="A2671" s="6">
        <v>45987</v>
      </c>
      <c r="B2671" t="s">
        <v>2272</v>
      </c>
      <c r="C2671" t="s">
        <v>59</v>
      </c>
      <c r="D2671">
        <v>2</v>
      </c>
      <c r="E2671">
        <v>25</v>
      </c>
      <c r="F2671">
        <v>2</v>
      </c>
      <c r="G2671" t="s">
        <v>1725</v>
      </c>
      <c r="L2671" t="s">
        <v>47</v>
      </c>
      <c r="M2671" t="s">
        <v>47</v>
      </c>
    </row>
    <row r="2672" spans="1:13" hidden="1" x14ac:dyDescent="0.35">
      <c r="A2672" s="6">
        <v>45987</v>
      </c>
      <c r="B2672" t="s">
        <v>2272</v>
      </c>
      <c r="C2672" t="s">
        <v>59</v>
      </c>
      <c r="D2672">
        <v>2</v>
      </c>
      <c r="E2672">
        <v>25</v>
      </c>
      <c r="F2672">
        <v>2</v>
      </c>
      <c r="G2672" t="s">
        <v>1725</v>
      </c>
      <c r="L2672" t="s">
        <v>47</v>
      </c>
      <c r="M2672" t="s">
        <v>47</v>
      </c>
    </row>
    <row r="2673" spans="1:13" hidden="1" x14ac:dyDescent="0.35">
      <c r="A2673" s="6">
        <v>45987</v>
      </c>
      <c r="B2673" t="s">
        <v>2272</v>
      </c>
      <c r="C2673" t="s">
        <v>59</v>
      </c>
      <c r="D2673">
        <v>2</v>
      </c>
      <c r="E2673">
        <v>25</v>
      </c>
      <c r="F2673">
        <v>2</v>
      </c>
      <c r="G2673" t="s">
        <v>1725</v>
      </c>
      <c r="L2673" t="s">
        <v>47</v>
      </c>
      <c r="M2673" t="s">
        <v>47</v>
      </c>
    </row>
    <row r="2674" spans="1:13" hidden="1" x14ac:dyDescent="0.35">
      <c r="A2674" s="6">
        <v>45987</v>
      </c>
      <c r="B2674" t="s">
        <v>2272</v>
      </c>
      <c r="C2674" t="s">
        <v>59</v>
      </c>
      <c r="D2674">
        <v>2</v>
      </c>
      <c r="E2674">
        <v>25</v>
      </c>
      <c r="F2674">
        <v>2</v>
      </c>
      <c r="G2674" t="s">
        <v>1725</v>
      </c>
      <c r="L2674" t="s">
        <v>47</v>
      </c>
      <c r="M2674" t="s">
        <v>47</v>
      </c>
    </row>
    <row r="2675" spans="1:13" hidden="1" x14ac:dyDescent="0.35">
      <c r="A2675" s="22">
        <v>45987</v>
      </c>
      <c r="B2675" s="23" t="s">
        <v>3447</v>
      </c>
      <c r="C2675" s="23" t="s">
        <v>2167</v>
      </c>
      <c r="D2675" t="s">
        <v>1254</v>
      </c>
      <c r="E2675" s="23">
        <v>25</v>
      </c>
      <c r="F2675" s="23">
        <v>2</v>
      </c>
      <c r="G2675" s="23" t="s">
        <v>2667</v>
      </c>
      <c r="H2675" s="23" t="s">
        <v>2667</v>
      </c>
      <c r="I2675" s="26" t="s">
        <v>306</v>
      </c>
      <c r="J2675" s="23" t="s">
        <v>2667</v>
      </c>
      <c r="K2675" s="23"/>
      <c r="L2675" s="23" t="s">
        <v>2667</v>
      </c>
      <c r="M2675" s="23" t="s">
        <v>2667</v>
      </c>
    </row>
    <row r="2676" spans="1:13" hidden="1" x14ac:dyDescent="0.35">
      <c r="A2676" s="22">
        <v>45987</v>
      </c>
      <c r="B2676" s="23" t="s">
        <v>3326</v>
      </c>
      <c r="C2676" s="23" t="s">
        <v>2668</v>
      </c>
      <c r="D2676" s="24">
        <v>5</v>
      </c>
      <c r="E2676" s="23">
        <v>24</v>
      </c>
      <c r="F2676" s="23">
        <v>2</v>
      </c>
      <c r="G2676" s="23" t="s">
        <v>2667</v>
      </c>
      <c r="H2676" s="23" t="s">
        <v>2667</v>
      </c>
      <c r="I2676" s="26" t="s">
        <v>306</v>
      </c>
      <c r="J2676" s="23" t="s">
        <v>2667</v>
      </c>
      <c r="K2676" s="23"/>
      <c r="L2676" s="23" t="s">
        <v>2667</v>
      </c>
      <c r="M2676" s="23" t="s">
        <v>2667</v>
      </c>
    </row>
    <row r="2677" spans="1:13" hidden="1" x14ac:dyDescent="0.35">
      <c r="A2677" s="22">
        <v>45987</v>
      </c>
      <c r="B2677" s="23" t="s">
        <v>3326</v>
      </c>
      <c r="C2677" s="23" t="s">
        <v>2668</v>
      </c>
      <c r="D2677" s="24">
        <v>5</v>
      </c>
      <c r="E2677" s="23">
        <v>24</v>
      </c>
      <c r="F2677" s="23">
        <v>2</v>
      </c>
      <c r="G2677" s="23" t="s">
        <v>2667</v>
      </c>
      <c r="H2677" s="23" t="s">
        <v>2667</v>
      </c>
      <c r="I2677" s="26" t="s">
        <v>306</v>
      </c>
      <c r="J2677" s="23" t="s">
        <v>2667</v>
      </c>
      <c r="K2677" s="23"/>
      <c r="L2677" s="23" t="s">
        <v>2667</v>
      </c>
      <c r="M2677" s="23" t="s">
        <v>2667</v>
      </c>
    </row>
    <row r="2678" spans="1:13" hidden="1" x14ac:dyDescent="0.35">
      <c r="A2678" s="22">
        <v>45987</v>
      </c>
      <c r="B2678" s="23" t="s">
        <v>3326</v>
      </c>
      <c r="C2678" s="23" t="s">
        <v>2668</v>
      </c>
      <c r="D2678" s="24">
        <v>5</v>
      </c>
      <c r="E2678" s="23">
        <v>23</v>
      </c>
      <c r="F2678" s="23">
        <v>2</v>
      </c>
      <c r="G2678" s="23" t="s">
        <v>2667</v>
      </c>
      <c r="H2678" s="23" t="s">
        <v>2667</v>
      </c>
      <c r="I2678" s="26" t="s">
        <v>306</v>
      </c>
      <c r="J2678" s="23" t="s">
        <v>2667</v>
      </c>
      <c r="K2678" s="23"/>
      <c r="L2678" s="23" t="s">
        <v>2667</v>
      </c>
      <c r="M2678" s="23" t="s">
        <v>2667</v>
      </c>
    </row>
    <row r="2679" spans="1:13" hidden="1" x14ac:dyDescent="0.35">
      <c r="A2679" s="22">
        <v>45987</v>
      </c>
      <c r="B2679" s="23" t="s">
        <v>3159</v>
      </c>
      <c r="C2679" s="23" t="s">
        <v>2670</v>
      </c>
      <c r="D2679" s="24">
        <v>9</v>
      </c>
      <c r="E2679" s="23">
        <v>18</v>
      </c>
      <c r="F2679" s="23">
        <v>4</v>
      </c>
      <c r="G2679" s="23" t="s">
        <v>2667</v>
      </c>
      <c r="H2679" s="23" t="s">
        <v>2667</v>
      </c>
      <c r="I2679" s="26" t="s">
        <v>306</v>
      </c>
      <c r="J2679" s="23" t="s">
        <v>2667</v>
      </c>
      <c r="K2679" s="23"/>
      <c r="L2679" s="23" t="s">
        <v>2667</v>
      </c>
      <c r="M2679" s="23" t="s">
        <v>306</v>
      </c>
    </row>
    <row r="2680" spans="1:13" hidden="1" x14ac:dyDescent="0.35">
      <c r="A2680" s="6">
        <v>45987</v>
      </c>
      <c r="B2680" t="s">
        <v>2102</v>
      </c>
      <c r="C2680" t="s">
        <v>64</v>
      </c>
      <c r="D2680" t="s">
        <v>585</v>
      </c>
      <c r="E2680">
        <v>8</v>
      </c>
      <c r="F2680">
        <v>2</v>
      </c>
      <c r="G2680" t="s">
        <v>2667</v>
      </c>
      <c r="H2680" t="s">
        <v>2667</v>
      </c>
      <c r="I2680" s="26" t="s">
        <v>306</v>
      </c>
      <c r="L2680" t="s">
        <v>2667</v>
      </c>
      <c r="M2680" t="s">
        <v>2667</v>
      </c>
    </row>
    <row r="2681" spans="1:13" hidden="1" x14ac:dyDescent="0.35">
      <c r="A2681" s="6">
        <v>45987</v>
      </c>
      <c r="B2681" t="s">
        <v>2689</v>
      </c>
      <c r="C2681" t="s">
        <v>64</v>
      </c>
      <c r="D2681" t="s">
        <v>585</v>
      </c>
      <c r="E2681">
        <v>6</v>
      </c>
      <c r="F2681">
        <v>3</v>
      </c>
      <c r="G2681" t="s">
        <v>2667</v>
      </c>
      <c r="H2681" t="s">
        <v>2667</v>
      </c>
      <c r="I2681" s="26" t="s">
        <v>306</v>
      </c>
      <c r="J2681" t="s">
        <v>2667</v>
      </c>
      <c r="L2681" t="s">
        <v>2667</v>
      </c>
      <c r="M2681" t="s">
        <v>306</v>
      </c>
    </row>
    <row r="2682" spans="1:13" hidden="1" x14ac:dyDescent="0.35">
      <c r="A2682" s="22">
        <v>45988</v>
      </c>
      <c r="B2682" s="23" t="s">
        <v>388</v>
      </c>
      <c r="C2682" s="23" t="s">
        <v>2668</v>
      </c>
      <c r="D2682" s="24">
        <v>4</v>
      </c>
      <c r="E2682" s="23">
        <v>24</v>
      </c>
      <c r="F2682" s="23">
        <v>2</v>
      </c>
      <c r="G2682" s="23" t="s">
        <v>2667</v>
      </c>
      <c r="H2682" s="23" t="s">
        <v>2667</v>
      </c>
      <c r="I2682" s="26" t="s">
        <v>306</v>
      </c>
      <c r="J2682" s="23"/>
      <c r="K2682" s="23"/>
      <c r="L2682" s="23" t="s">
        <v>2667</v>
      </c>
      <c r="M2682" s="23" t="s">
        <v>2667</v>
      </c>
    </row>
    <row r="2683" spans="1:13" hidden="1" x14ac:dyDescent="0.35">
      <c r="A2683" s="6">
        <v>45988</v>
      </c>
      <c r="B2683" t="s">
        <v>1564</v>
      </c>
      <c r="C2683" t="s">
        <v>59</v>
      </c>
      <c r="D2683">
        <v>2</v>
      </c>
      <c r="E2683">
        <v>15</v>
      </c>
      <c r="F2683">
        <v>2</v>
      </c>
      <c r="G2683" t="s">
        <v>1725</v>
      </c>
      <c r="L2683" t="s">
        <v>47</v>
      </c>
      <c r="M2683" t="s">
        <v>47</v>
      </c>
    </row>
    <row r="2684" spans="1:13" hidden="1" x14ac:dyDescent="0.35">
      <c r="A2684" s="6">
        <v>45988</v>
      </c>
      <c r="B2684" t="s">
        <v>1567</v>
      </c>
      <c r="C2684" t="s">
        <v>59</v>
      </c>
      <c r="D2684">
        <v>1</v>
      </c>
      <c r="E2684">
        <v>20</v>
      </c>
      <c r="F2684">
        <v>2</v>
      </c>
      <c r="G2684" t="s">
        <v>1725</v>
      </c>
    </row>
    <row r="2685" spans="1:13" hidden="1" x14ac:dyDescent="0.35">
      <c r="A2685" s="6">
        <v>45988</v>
      </c>
      <c r="B2685" t="s">
        <v>1567</v>
      </c>
      <c r="C2685" t="s">
        <v>59</v>
      </c>
      <c r="D2685">
        <v>1</v>
      </c>
      <c r="E2685">
        <v>20</v>
      </c>
      <c r="F2685">
        <v>2</v>
      </c>
      <c r="G2685" t="s">
        <v>1725</v>
      </c>
    </row>
    <row r="2686" spans="1:13" hidden="1" x14ac:dyDescent="0.35">
      <c r="A2686" s="6">
        <v>45988</v>
      </c>
      <c r="B2686" t="s">
        <v>1567</v>
      </c>
      <c r="C2686" t="s">
        <v>59</v>
      </c>
      <c r="D2686">
        <v>1</v>
      </c>
      <c r="E2686">
        <v>20</v>
      </c>
      <c r="F2686">
        <v>2</v>
      </c>
      <c r="G2686" t="s">
        <v>1725</v>
      </c>
    </row>
    <row r="2687" spans="1:13" hidden="1" x14ac:dyDescent="0.35">
      <c r="A2687" s="6">
        <v>45988</v>
      </c>
      <c r="B2687" t="s">
        <v>2622</v>
      </c>
      <c r="C2687" t="s">
        <v>115</v>
      </c>
      <c r="D2687">
        <v>9</v>
      </c>
      <c r="E2687">
        <v>28</v>
      </c>
      <c r="F2687">
        <v>2</v>
      </c>
      <c r="G2687" t="s">
        <v>2577</v>
      </c>
    </row>
    <row r="2688" spans="1:13" hidden="1" x14ac:dyDescent="0.35">
      <c r="A2688" s="22">
        <v>45988</v>
      </c>
      <c r="B2688" s="23" t="s">
        <v>3247</v>
      </c>
      <c r="C2688" s="23" t="s">
        <v>2668</v>
      </c>
      <c r="D2688" s="24">
        <v>4</v>
      </c>
      <c r="E2688" s="23">
        <v>28</v>
      </c>
      <c r="F2688" s="23">
        <v>1</v>
      </c>
      <c r="G2688" s="23" t="s">
        <v>2667</v>
      </c>
      <c r="H2688" s="23" t="s">
        <v>2667</v>
      </c>
      <c r="I2688" s="26" t="s">
        <v>306</v>
      </c>
      <c r="J2688" s="23" t="s">
        <v>2667</v>
      </c>
      <c r="K2688" s="23"/>
      <c r="L2688" s="23"/>
      <c r="M2688" s="23"/>
    </row>
    <row r="2689" spans="1:13" hidden="1" x14ac:dyDescent="0.35">
      <c r="A2689" s="22">
        <v>45988</v>
      </c>
      <c r="B2689" s="23" t="s">
        <v>3212</v>
      </c>
      <c r="C2689" s="23" t="s">
        <v>2670</v>
      </c>
      <c r="D2689" s="24">
        <v>10</v>
      </c>
      <c r="E2689" s="23">
        <v>28</v>
      </c>
      <c r="F2689" s="23">
        <v>2</v>
      </c>
      <c r="G2689" s="23" t="s">
        <v>2667</v>
      </c>
      <c r="H2689" s="23" t="s">
        <v>2667</v>
      </c>
      <c r="I2689" s="26" t="s">
        <v>306</v>
      </c>
      <c r="J2689" s="23" t="s">
        <v>2667</v>
      </c>
      <c r="K2689" s="23"/>
      <c r="L2689" s="23" t="s">
        <v>2667</v>
      </c>
      <c r="M2689" s="23" t="s">
        <v>306</v>
      </c>
    </row>
    <row r="2690" spans="1:13" hidden="1" x14ac:dyDescent="0.35">
      <c r="A2690" s="22">
        <v>45988</v>
      </c>
      <c r="B2690" s="23" t="s">
        <v>3247</v>
      </c>
      <c r="C2690" s="23" t="s">
        <v>2668</v>
      </c>
      <c r="D2690" s="24">
        <v>4</v>
      </c>
      <c r="E2690" s="23">
        <v>27</v>
      </c>
      <c r="F2690" s="23">
        <v>3</v>
      </c>
      <c r="G2690" s="23" t="s">
        <v>2667</v>
      </c>
      <c r="H2690" s="23" t="s">
        <v>2667</v>
      </c>
      <c r="I2690" s="26" t="s">
        <v>306</v>
      </c>
      <c r="J2690" s="23" t="s">
        <v>2667</v>
      </c>
      <c r="K2690" s="23"/>
      <c r="L2690" s="23" t="s">
        <v>2667</v>
      </c>
      <c r="M2690" s="23" t="s">
        <v>2667</v>
      </c>
    </row>
    <row r="2691" spans="1:13" hidden="1" x14ac:dyDescent="0.35">
      <c r="A2691" s="22">
        <v>45988</v>
      </c>
      <c r="B2691" s="23" t="s">
        <v>3247</v>
      </c>
      <c r="C2691" s="23" t="s">
        <v>2668</v>
      </c>
      <c r="D2691" s="24">
        <v>4</v>
      </c>
      <c r="E2691" s="23">
        <v>27</v>
      </c>
      <c r="F2691" s="23">
        <v>3</v>
      </c>
      <c r="G2691" s="23" t="s">
        <v>2667</v>
      </c>
      <c r="H2691" s="23" t="s">
        <v>2667</v>
      </c>
      <c r="I2691" s="26" t="s">
        <v>306</v>
      </c>
      <c r="J2691" s="23" t="s">
        <v>2667</v>
      </c>
      <c r="K2691" s="23"/>
      <c r="L2691" s="23"/>
      <c r="M2691" s="23"/>
    </row>
    <row r="2692" spans="1:13" hidden="1" x14ac:dyDescent="0.35">
      <c r="A2692" s="22">
        <v>45988</v>
      </c>
      <c r="B2692" s="23" t="s">
        <v>3212</v>
      </c>
      <c r="C2692" s="23" t="s">
        <v>2670</v>
      </c>
      <c r="D2692" s="24">
        <v>10</v>
      </c>
      <c r="E2692" s="23">
        <v>27</v>
      </c>
      <c r="F2692" s="23">
        <v>2</v>
      </c>
      <c r="G2692" s="23" t="s">
        <v>2667</v>
      </c>
      <c r="H2692" s="23" t="s">
        <v>2667</v>
      </c>
      <c r="I2692" s="26" t="s">
        <v>306</v>
      </c>
      <c r="J2692" s="23" t="s">
        <v>2667</v>
      </c>
      <c r="K2692" s="23"/>
      <c r="L2692" s="23" t="s">
        <v>2667</v>
      </c>
      <c r="M2692" s="23" t="s">
        <v>306</v>
      </c>
    </row>
    <row r="2693" spans="1:13" hidden="1" x14ac:dyDescent="0.35">
      <c r="A2693" s="22">
        <v>45988</v>
      </c>
      <c r="B2693" s="23" t="s">
        <v>3212</v>
      </c>
      <c r="C2693" s="23" t="s">
        <v>2670</v>
      </c>
      <c r="D2693" s="24">
        <v>10</v>
      </c>
      <c r="E2693" s="23">
        <v>27</v>
      </c>
      <c r="F2693" s="23">
        <v>2</v>
      </c>
      <c r="G2693" s="23" t="s">
        <v>2667</v>
      </c>
      <c r="H2693" s="23" t="s">
        <v>2667</v>
      </c>
      <c r="I2693" s="26" t="s">
        <v>306</v>
      </c>
      <c r="J2693" s="23" t="s">
        <v>2667</v>
      </c>
      <c r="K2693" s="23"/>
      <c r="L2693" s="23" t="s">
        <v>2667</v>
      </c>
      <c r="M2693" s="23" t="s">
        <v>306</v>
      </c>
    </row>
    <row r="2694" spans="1:13" hidden="1" x14ac:dyDescent="0.35">
      <c r="A2694" s="22">
        <v>45988</v>
      </c>
      <c r="B2694" s="23" t="s">
        <v>3212</v>
      </c>
      <c r="C2694" s="23" t="s">
        <v>2670</v>
      </c>
      <c r="D2694" s="24">
        <v>10</v>
      </c>
      <c r="E2694" s="23">
        <v>27</v>
      </c>
      <c r="F2694" s="23">
        <v>2</v>
      </c>
      <c r="G2694" s="23" t="s">
        <v>2667</v>
      </c>
      <c r="H2694" s="23" t="s">
        <v>2667</v>
      </c>
      <c r="I2694" s="26" t="s">
        <v>306</v>
      </c>
      <c r="J2694" s="23" t="s">
        <v>2667</v>
      </c>
      <c r="K2694" s="23"/>
      <c r="L2694" s="23" t="s">
        <v>2667</v>
      </c>
      <c r="M2694" s="23" t="s">
        <v>306</v>
      </c>
    </row>
    <row r="2695" spans="1:13" hidden="1" x14ac:dyDescent="0.35">
      <c r="A2695" s="22">
        <v>45988</v>
      </c>
      <c r="B2695" s="23" t="s">
        <v>3212</v>
      </c>
      <c r="C2695" s="23" t="s">
        <v>2670</v>
      </c>
      <c r="D2695" s="24">
        <v>10</v>
      </c>
      <c r="E2695" s="23">
        <v>27</v>
      </c>
      <c r="F2695" s="23">
        <v>1</v>
      </c>
      <c r="G2695" s="23" t="s">
        <v>2667</v>
      </c>
      <c r="H2695" s="23" t="s">
        <v>2667</v>
      </c>
      <c r="I2695" s="26" t="s">
        <v>306</v>
      </c>
      <c r="J2695" s="23" t="s">
        <v>2667</v>
      </c>
      <c r="K2695" s="23"/>
      <c r="L2695" s="23" t="s">
        <v>2667</v>
      </c>
      <c r="M2695" s="23" t="s">
        <v>306</v>
      </c>
    </row>
    <row r="2696" spans="1:13" hidden="1" x14ac:dyDescent="0.35">
      <c r="A2696" s="22">
        <v>45988</v>
      </c>
      <c r="B2696" s="23" t="s">
        <v>3212</v>
      </c>
      <c r="C2696" s="23" t="s">
        <v>2670</v>
      </c>
      <c r="D2696" s="24">
        <v>10</v>
      </c>
      <c r="E2696" s="23">
        <v>27</v>
      </c>
      <c r="F2696" s="23">
        <v>1</v>
      </c>
      <c r="G2696" s="23" t="s">
        <v>2667</v>
      </c>
      <c r="H2696" s="23" t="s">
        <v>2667</v>
      </c>
      <c r="I2696" s="26" t="s">
        <v>306</v>
      </c>
      <c r="J2696" s="23" t="s">
        <v>2667</v>
      </c>
      <c r="K2696" s="23"/>
      <c r="L2696" s="23" t="s">
        <v>2667</v>
      </c>
      <c r="M2696" s="23" t="s">
        <v>306</v>
      </c>
    </row>
    <row r="2697" spans="1:13" hidden="1" x14ac:dyDescent="0.35">
      <c r="A2697" s="22">
        <v>45988</v>
      </c>
      <c r="B2697" s="23" t="s">
        <v>3212</v>
      </c>
      <c r="C2697" s="23" t="s">
        <v>2670</v>
      </c>
      <c r="D2697" s="24">
        <v>10</v>
      </c>
      <c r="E2697" s="23">
        <v>27</v>
      </c>
      <c r="F2697" s="23">
        <v>2</v>
      </c>
      <c r="G2697" s="23" t="s">
        <v>2667</v>
      </c>
      <c r="H2697" s="23" t="s">
        <v>2667</v>
      </c>
      <c r="I2697" s="26" t="s">
        <v>306</v>
      </c>
      <c r="J2697" s="23" t="s">
        <v>2667</v>
      </c>
      <c r="K2697" s="23"/>
      <c r="L2697" s="23" t="s">
        <v>2667</v>
      </c>
      <c r="M2697" s="23" t="s">
        <v>306</v>
      </c>
    </row>
    <row r="2698" spans="1:13" hidden="1" x14ac:dyDescent="0.35">
      <c r="A2698" s="22">
        <v>45988</v>
      </c>
      <c r="B2698" s="23" t="s">
        <v>2724</v>
      </c>
      <c r="C2698" s="23" t="s">
        <v>978</v>
      </c>
      <c r="D2698" s="24" t="s">
        <v>978</v>
      </c>
      <c r="E2698" s="23">
        <v>27</v>
      </c>
      <c r="F2698" s="23">
        <v>1</v>
      </c>
      <c r="G2698" s="23" t="s">
        <v>2667</v>
      </c>
      <c r="H2698" s="23" t="s">
        <v>2667</v>
      </c>
      <c r="I2698" s="26" t="s">
        <v>306</v>
      </c>
      <c r="J2698" s="23"/>
      <c r="K2698" s="23"/>
      <c r="L2698" s="23" t="s">
        <v>2667</v>
      </c>
      <c r="M2698" s="23" t="s">
        <v>306</v>
      </c>
    </row>
    <row r="2699" spans="1:13" hidden="1" x14ac:dyDescent="0.35">
      <c r="A2699" s="22">
        <v>45988</v>
      </c>
      <c r="B2699" s="23" t="s">
        <v>2622</v>
      </c>
      <c r="C2699" s="23" t="s">
        <v>2670</v>
      </c>
      <c r="D2699" s="24">
        <v>9</v>
      </c>
      <c r="E2699" s="23">
        <v>25</v>
      </c>
      <c r="F2699" s="23">
        <v>2</v>
      </c>
      <c r="G2699" s="23" t="s">
        <v>2667</v>
      </c>
      <c r="H2699" s="23" t="s">
        <v>2667</v>
      </c>
      <c r="I2699" s="26" t="s">
        <v>306</v>
      </c>
      <c r="J2699" s="23" t="s">
        <v>2667</v>
      </c>
      <c r="K2699" s="23"/>
      <c r="L2699" s="23" t="s">
        <v>2667</v>
      </c>
      <c r="M2699" s="23" t="s">
        <v>306</v>
      </c>
    </row>
    <row r="2700" spans="1:13" hidden="1" x14ac:dyDescent="0.35">
      <c r="A2700" s="22">
        <v>45988</v>
      </c>
      <c r="B2700" s="23" t="s">
        <v>2999</v>
      </c>
      <c r="C2700" t="s">
        <v>64</v>
      </c>
      <c r="D2700" t="s">
        <v>585</v>
      </c>
      <c r="E2700" s="23">
        <v>25</v>
      </c>
      <c r="F2700" s="23">
        <v>5</v>
      </c>
      <c r="G2700" s="23" t="s">
        <v>2667</v>
      </c>
      <c r="H2700" s="23" t="s">
        <v>2667</v>
      </c>
      <c r="I2700" s="26" t="s">
        <v>306</v>
      </c>
      <c r="J2700" s="23"/>
      <c r="K2700" s="23"/>
      <c r="L2700" s="23" t="s">
        <v>2667</v>
      </c>
      <c r="M2700" s="23" t="s">
        <v>2667</v>
      </c>
    </row>
    <row r="2701" spans="1:13" hidden="1" x14ac:dyDescent="0.35">
      <c r="A2701" s="22">
        <v>45988</v>
      </c>
      <c r="B2701" s="23" t="s">
        <v>367</v>
      </c>
      <c r="C2701" s="23" t="s">
        <v>2167</v>
      </c>
      <c r="D2701" s="24" t="s">
        <v>56</v>
      </c>
      <c r="E2701" s="23">
        <v>21</v>
      </c>
      <c r="F2701" s="23">
        <v>1.5</v>
      </c>
      <c r="G2701" s="23" t="s">
        <v>2667</v>
      </c>
      <c r="H2701" s="23" t="s">
        <v>2667</v>
      </c>
      <c r="I2701" s="26" t="s">
        <v>306</v>
      </c>
      <c r="J2701" s="23"/>
      <c r="K2701" s="23"/>
      <c r="L2701" s="23" t="s">
        <v>2667</v>
      </c>
      <c r="M2701" s="23" t="s">
        <v>2667</v>
      </c>
    </row>
    <row r="2702" spans="1:13" hidden="1" x14ac:dyDescent="0.35">
      <c r="A2702" s="22">
        <v>45988</v>
      </c>
      <c r="B2702" s="23" t="s">
        <v>367</v>
      </c>
      <c r="C2702" s="23" t="s">
        <v>2167</v>
      </c>
      <c r="D2702" s="24" t="s">
        <v>56</v>
      </c>
      <c r="E2702" s="23">
        <v>21</v>
      </c>
      <c r="F2702" s="23">
        <v>1.5</v>
      </c>
      <c r="G2702" s="23" t="s">
        <v>2667</v>
      </c>
      <c r="H2702" s="23" t="s">
        <v>2667</v>
      </c>
      <c r="I2702" s="26" t="s">
        <v>306</v>
      </c>
      <c r="J2702" s="23"/>
      <c r="K2702" s="23"/>
      <c r="L2702" s="23" t="s">
        <v>2667</v>
      </c>
      <c r="M2702" s="23" t="s">
        <v>2667</v>
      </c>
    </row>
    <row r="2703" spans="1:13" hidden="1" x14ac:dyDescent="0.35">
      <c r="A2703" s="22">
        <v>45988</v>
      </c>
      <c r="B2703" s="23" t="s">
        <v>495</v>
      </c>
      <c r="C2703" s="23" t="s">
        <v>2673</v>
      </c>
      <c r="D2703" s="24">
        <v>1</v>
      </c>
      <c r="E2703" s="23">
        <v>21</v>
      </c>
      <c r="F2703" s="23">
        <v>2</v>
      </c>
      <c r="G2703" s="23" t="s">
        <v>2667</v>
      </c>
      <c r="H2703" s="23" t="s">
        <v>2667</v>
      </c>
      <c r="I2703" s="26" t="s">
        <v>306</v>
      </c>
      <c r="J2703" s="23" t="s">
        <v>2667</v>
      </c>
      <c r="K2703" s="23"/>
      <c r="L2703" s="23" t="s">
        <v>2667</v>
      </c>
      <c r="M2703" s="23" t="s">
        <v>2667</v>
      </c>
    </row>
    <row r="2704" spans="1:13" hidden="1" x14ac:dyDescent="0.35">
      <c r="A2704" s="27">
        <v>45988</v>
      </c>
      <c r="B2704" s="26" t="s">
        <v>2997</v>
      </c>
      <c r="C2704" s="26" t="s">
        <v>2670</v>
      </c>
      <c r="D2704" s="28" t="s">
        <v>2793</v>
      </c>
      <c r="E2704" s="26">
        <v>20</v>
      </c>
      <c r="F2704" s="26">
        <v>2.5</v>
      </c>
      <c r="G2704" s="26" t="s">
        <v>2667</v>
      </c>
      <c r="H2704" s="26" t="s">
        <v>2667</v>
      </c>
      <c r="I2704" s="26" t="s">
        <v>306</v>
      </c>
      <c r="J2704" s="26" t="s">
        <v>2667</v>
      </c>
      <c r="K2704" s="26"/>
      <c r="L2704" s="26" t="s">
        <v>2667</v>
      </c>
      <c r="M2704" s="26" t="s">
        <v>2667</v>
      </c>
    </row>
    <row r="2705" spans="1:13" hidden="1" x14ac:dyDescent="0.35">
      <c r="A2705" s="27">
        <v>45988</v>
      </c>
      <c r="B2705" s="26" t="s">
        <v>2997</v>
      </c>
      <c r="C2705" s="26" t="s">
        <v>2670</v>
      </c>
      <c r="D2705" s="28" t="s">
        <v>2793</v>
      </c>
      <c r="E2705" s="26">
        <v>20</v>
      </c>
      <c r="F2705" s="26">
        <v>2.5</v>
      </c>
      <c r="G2705" s="26" t="s">
        <v>2667</v>
      </c>
      <c r="H2705" s="26" t="s">
        <v>2667</v>
      </c>
      <c r="I2705" s="26" t="s">
        <v>306</v>
      </c>
      <c r="J2705" s="26" t="s">
        <v>2667</v>
      </c>
      <c r="K2705" s="26"/>
      <c r="L2705" s="26"/>
      <c r="M2705" s="26"/>
    </row>
    <row r="2706" spans="1:13" hidden="1" x14ac:dyDescent="0.35">
      <c r="A2706" s="22">
        <v>45988</v>
      </c>
      <c r="B2706" s="23" t="s">
        <v>3310</v>
      </c>
      <c r="C2706" t="s">
        <v>64</v>
      </c>
      <c r="D2706" t="s">
        <v>585</v>
      </c>
      <c r="E2706" s="23">
        <v>20</v>
      </c>
      <c r="F2706" s="23">
        <v>3</v>
      </c>
      <c r="G2706" s="23" t="s">
        <v>2667</v>
      </c>
      <c r="H2706" s="23" t="s">
        <v>2667</v>
      </c>
      <c r="I2706" s="26" t="s">
        <v>306</v>
      </c>
      <c r="J2706" s="23" t="s">
        <v>2667</v>
      </c>
      <c r="K2706" s="23"/>
      <c r="L2706" s="23" t="s">
        <v>2667</v>
      </c>
      <c r="M2706" s="23" t="s">
        <v>306</v>
      </c>
    </row>
    <row r="2707" spans="1:13" hidden="1" x14ac:dyDescent="0.35">
      <c r="A2707" s="22">
        <v>45988</v>
      </c>
      <c r="B2707" s="23" t="s">
        <v>3194</v>
      </c>
      <c r="C2707" s="23" t="s">
        <v>2668</v>
      </c>
      <c r="D2707" s="24">
        <v>5</v>
      </c>
      <c r="E2707" s="23">
        <v>20</v>
      </c>
      <c r="F2707" s="23">
        <v>2</v>
      </c>
      <c r="G2707" s="23" t="s">
        <v>2667</v>
      </c>
      <c r="H2707" s="23" t="s">
        <v>2667</v>
      </c>
      <c r="I2707" s="26" t="s">
        <v>306</v>
      </c>
      <c r="J2707" s="23"/>
      <c r="K2707" s="23"/>
      <c r="L2707" s="23" t="s">
        <v>2667</v>
      </c>
      <c r="M2707" s="23" t="s">
        <v>306</v>
      </c>
    </row>
    <row r="2708" spans="1:13" hidden="1" x14ac:dyDescent="0.35">
      <c r="A2708" s="27">
        <v>45988</v>
      </c>
      <c r="B2708" s="26" t="s">
        <v>3219</v>
      </c>
      <c r="C2708" s="26" t="s">
        <v>2670</v>
      </c>
      <c r="D2708" s="28">
        <v>7</v>
      </c>
      <c r="E2708" s="26">
        <f>39/2</f>
        <v>19.5</v>
      </c>
      <c r="F2708" s="26">
        <v>1</v>
      </c>
      <c r="G2708" s="26" t="s">
        <v>2667</v>
      </c>
      <c r="H2708" s="26" t="s">
        <v>2667</v>
      </c>
      <c r="I2708" s="26" t="s">
        <v>306</v>
      </c>
      <c r="J2708" s="26" t="s">
        <v>2667</v>
      </c>
      <c r="K2708" s="26"/>
      <c r="L2708" s="26" t="s">
        <v>2667</v>
      </c>
      <c r="M2708" s="26" t="s">
        <v>2667</v>
      </c>
    </row>
    <row r="2709" spans="1:13" hidden="1" x14ac:dyDescent="0.35">
      <c r="A2709" s="27">
        <v>45988</v>
      </c>
      <c r="B2709" s="26" t="s">
        <v>3219</v>
      </c>
      <c r="C2709" s="26" t="s">
        <v>2670</v>
      </c>
      <c r="D2709" s="28">
        <v>7</v>
      </c>
      <c r="E2709" s="26">
        <f>39/2</f>
        <v>19.5</v>
      </c>
      <c r="F2709" s="26">
        <v>1</v>
      </c>
      <c r="G2709" s="26" t="s">
        <v>2667</v>
      </c>
      <c r="H2709" s="26" t="s">
        <v>2667</v>
      </c>
      <c r="I2709" s="26" t="s">
        <v>306</v>
      </c>
      <c r="J2709" s="26"/>
      <c r="K2709" s="26"/>
      <c r="L2709" s="26"/>
      <c r="M2709" s="26"/>
    </row>
    <row r="2710" spans="1:13" hidden="1" x14ac:dyDescent="0.35">
      <c r="A2710" s="22">
        <v>45988</v>
      </c>
      <c r="B2710" s="23" t="s">
        <v>3246</v>
      </c>
      <c r="C2710" s="23" t="s">
        <v>2670</v>
      </c>
      <c r="D2710" s="24" t="s">
        <v>2824</v>
      </c>
      <c r="E2710" s="23">
        <v>19</v>
      </c>
      <c r="F2710" s="23">
        <v>9</v>
      </c>
      <c r="G2710" s="23" t="s">
        <v>2667</v>
      </c>
      <c r="H2710" s="23" t="s">
        <v>2667</v>
      </c>
      <c r="I2710" s="26" t="s">
        <v>306</v>
      </c>
      <c r="J2710" s="23" t="s">
        <v>2667</v>
      </c>
      <c r="K2710" s="23"/>
      <c r="L2710" s="23" t="s">
        <v>2667</v>
      </c>
      <c r="M2710" s="23" t="s">
        <v>306</v>
      </c>
    </row>
    <row r="2711" spans="1:13" hidden="1" x14ac:dyDescent="0.35">
      <c r="A2711" s="22">
        <v>45988</v>
      </c>
      <c r="B2711" s="23" t="s">
        <v>3218</v>
      </c>
      <c r="C2711" s="23" t="s">
        <v>158</v>
      </c>
      <c r="D2711" t="s">
        <v>158</v>
      </c>
      <c r="E2711" s="23">
        <v>19</v>
      </c>
      <c r="F2711" s="23">
        <v>2</v>
      </c>
      <c r="G2711" s="23" t="s">
        <v>2667</v>
      </c>
      <c r="H2711" s="23" t="s">
        <v>2667</v>
      </c>
      <c r="I2711" s="26" t="s">
        <v>306</v>
      </c>
      <c r="J2711" s="23"/>
      <c r="K2711" s="23"/>
      <c r="L2711" s="23" t="s">
        <v>2667</v>
      </c>
      <c r="M2711" s="23" t="s">
        <v>2667</v>
      </c>
    </row>
    <row r="2712" spans="1:13" hidden="1" x14ac:dyDescent="0.35">
      <c r="A2712" s="22">
        <v>45988</v>
      </c>
      <c r="B2712" s="23" t="s">
        <v>3306</v>
      </c>
      <c r="C2712" t="s">
        <v>64</v>
      </c>
      <c r="D2712" t="s">
        <v>585</v>
      </c>
      <c r="E2712" s="23">
        <v>17</v>
      </c>
      <c r="F2712" s="23">
        <v>4</v>
      </c>
      <c r="G2712" s="23" t="s">
        <v>2667</v>
      </c>
      <c r="H2712" s="23" t="s">
        <v>2667</v>
      </c>
      <c r="I2712" s="26" t="s">
        <v>306</v>
      </c>
      <c r="J2712" s="23" t="s">
        <v>2667</v>
      </c>
      <c r="K2712" s="23"/>
      <c r="L2712" s="23" t="s">
        <v>2667</v>
      </c>
      <c r="M2712" s="23" t="s">
        <v>306</v>
      </c>
    </row>
    <row r="2713" spans="1:13" hidden="1" x14ac:dyDescent="0.35">
      <c r="A2713" s="27">
        <v>45988</v>
      </c>
      <c r="B2713" s="26" t="s">
        <v>3216</v>
      </c>
      <c r="C2713" s="26" t="s">
        <v>2167</v>
      </c>
      <c r="D2713" s="28" t="s">
        <v>2733</v>
      </c>
      <c r="E2713" s="26">
        <v>15</v>
      </c>
      <c r="F2713" s="26">
        <v>1</v>
      </c>
      <c r="G2713" s="26" t="s">
        <v>2667</v>
      </c>
      <c r="H2713" s="26" t="s">
        <v>2667</v>
      </c>
      <c r="I2713" s="26" t="s">
        <v>306</v>
      </c>
      <c r="J2713" s="26"/>
      <c r="K2713" s="26"/>
      <c r="L2713" s="26" t="s">
        <v>2667</v>
      </c>
      <c r="M2713" s="26" t="s">
        <v>306</v>
      </c>
    </row>
    <row r="2714" spans="1:13" hidden="1" x14ac:dyDescent="0.35">
      <c r="A2714" s="27">
        <v>45988</v>
      </c>
      <c r="B2714" s="26" t="s">
        <v>3216</v>
      </c>
      <c r="C2714" s="26" t="s">
        <v>2167</v>
      </c>
      <c r="D2714" s="28" t="s">
        <v>2733</v>
      </c>
      <c r="E2714" s="26">
        <v>15</v>
      </c>
      <c r="F2714" s="26">
        <v>0</v>
      </c>
      <c r="G2714" s="26" t="s">
        <v>2667</v>
      </c>
      <c r="H2714" s="26" t="s">
        <v>2667</v>
      </c>
      <c r="I2714" s="26" t="s">
        <v>306</v>
      </c>
      <c r="J2714" s="26"/>
      <c r="K2714" s="26"/>
      <c r="L2714" s="26" t="s">
        <v>2667</v>
      </c>
      <c r="M2714" s="26" t="s">
        <v>306</v>
      </c>
    </row>
    <row r="2715" spans="1:13" hidden="1" x14ac:dyDescent="0.35">
      <c r="A2715" s="22">
        <v>45988</v>
      </c>
      <c r="B2715" s="23" t="s">
        <v>2998</v>
      </c>
      <c r="C2715" t="s">
        <v>64</v>
      </c>
      <c r="D2715" t="s">
        <v>585</v>
      </c>
      <c r="E2715" s="23">
        <v>15</v>
      </c>
      <c r="F2715" s="23">
        <v>16</v>
      </c>
      <c r="G2715" s="23" t="s">
        <v>2667</v>
      </c>
      <c r="H2715" s="23" t="s">
        <v>2667</v>
      </c>
      <c r="I2715" s="26" t="s">
        <v>306</v>
      </c>
      <c r="J2715" s="23"/>
      <c r="K2715" s="23"/>
      <c r="L2715" s="23" t="s">
        <v>2667</v>
      </c>
      <c r="M2715" s="23" t="s">
        <v>306</v>
      </c>
    </row>
    <row r="2716" spans="1:13" hidden="1" x14ac:dyDescent="0.35">
      <c r="A2716" s="6">
        <v>45988</v>
      </c>
      <c r="B2716" t="s">
        <v>3314</v>
      </c>
      <c r="C2716" t="s">
        <v>64</v>
      </c>
      <c r="D2716" t="s">
        <v>585</v>
      </c>
      <c r="E2716">
        <v>12</v>
      </c>
      <c r="F2716">
        <v>2</v>
      </c>
      <c r="G2716" t="s">
        <v>2667</v>
      </c>
      <c r="H2716" t="s">
        <v>2667</v>
      </c>
      <c r="I2716" s="26" t="s">
        <v>306</v>
      </c>
      <c r="J2716" t="s">
        <v>2667</v>
      </c>
      <c r="L2716" t="s">
        <v>2667</v>
      </c>
      <c r="M2716" t="s">
        <v>2667</v>
      </c>
    </row>
    <row r="2717" spans="1:13" hidden="1" x14ac:dyDescent="0.35">
      <c r="A2717" s="22">
        <v>45989</v>
      </c>
      <c r="B2717" s="23" t="s">
        <v>2694</v>
      </c>
      <c r="C2717" s="23" t="s">
        <v>2167</v>
      </c>
      <c r="D2717" s="24" t="s">
        <v>62</v>
      </c>
      <c r="E2717" s="23">
        <v>11</v>
      </c>
      <c r="F2717" s="23">
        <v>2</v>
      </c>
      <c r="G2717" s="23" t="s">
        <v>2667</v>
      </c>
      <c r="H2717" s="23" t="s">
        <v>2667</v>
      </c>
      <c r="I2717" s="26" t="s">
        <v>306</v>
      </c>
      <c r="J2717" s="23" t="s">
        <v>2667</v>
      </c>
      <c r="K2717" s="23"/>
      <c r="L2717" s="23" t="s">
        <v>2667</v>
      </c>
      <c r="M2717" s="23" t="s">
        <v>2667</v>
      </c>
    </row>
    <row r="2718" spans="1:13" hidden="1" x14ac:dyDescent="0.35">
      <c r="A2718" s="6">
        <v>45989</v>
      </c>
      <c r="B2718" t="s">
        <v>1566</v>
      </c>
      <c r="C2718" t="s">
        <v>1247</v>
      </c>
      <c r="D2718" t="s">
        <v>1247</v>
      </c>
      <c r="E2718">
        <v>7</v>
      </c>
      <c r="F2718">
        <v>2</v>
      </c>
      <c r="G2718" t="s">
        <v>828</v>
      </c>
    </row>
    <row r="2719" spans="1:13" hidden="1" x14ac:dyDescent="0.35">
      <c r="A2719" s="6">
        <v>45989</v>
      </c>
      <c r="B2719" t="s">
        <v>1286</v>
      </c>
      <c r="C2719" t="s">
        <v>55</v>
      </c>
      <c r="D2719" t="s">
        <v>978</v>
      </c>
      <c r="E2719">
        <v>25</v>
      </c>
      <c r="F2719">
        <v>5</v>
      </c>
      <c r="G2719" t="s">
        <v>2577</v>
      </c>
    </row>
    <row r="2720" spans="1:13" hidden="1" x14ac:dyDescent="0.35">
      <c r="A2720" s="6">
        <v>45989</v>
      </c>
      <c r="B2720" t="s">
        <v>1286</v>
      </c>
      <c r="C2720" t="s">
        <v>55</v>
      </c>
      <c r="D2720" t="s">
        <v>978</v>
      </c>
      <c r="E2720">
        <v>25</v>
      </c>
      <c r="F2720">
        <v>5</v>
      </c>
      <c r="G2720" t="s">
        <v>2577</v>
      </c>
    </row>
    <row r="2721" spans="1:13" hidden="1" x14ac:dyDescent="0.35">
      <c r="A2721" s="6">
        <v>45989</v>
      </c>
      <c r="B2721" t="s">
        <v>1286</v>
      </c>
      <c r="C2721" t="s">
        <v>55</v>
      </c>
      <c r="D2721" t="s">
        <v>978</v>
      </c>
      <c r="E2721">
        <v>25</v>
      </c>
      <c r="F2721">
        <v>5</v>
      </c>
      <c r="G2721" t="s">
        <v>2577</v>
      </c>
    </row>
    <row r="2722" spans="1:13" hidden="1" x14ac:dyDescent="0.35">
      <c r="A2722" s="6">
        <v>45989</v>
      </c>
      <c r="B2722" t="s">
        <v>1286</v>
      </c>
      <c r="C2722" t="s">
        <v>55</v>
      </c>
      <c r="D2722" t="s">
        <v>978</v>
      </c>
      <c r="E2722">
        <v>25</v>
      </c>
      <c r="F2722">
        <v>5</v>
      </c>
      <c r="G2722" t="s">
        <v>2577</v>
      </c>
    </row>
    <row r="2723" spans="1:13" hidden="1" x14ac:dyDescent="0.35">
      <c r="A2723" s="6">
        <v>45989</v>
      </c>
      <c r="B2723" t="s">
        <v>1286</v>
      </c>
      <c r="C2723" t="s">
        <v>55</v>
      </c>
      <c r="D2723" t="s">
        <v>978</v>
      </c>
      <c r="E2723">
        <v>25</v>
      </c>
      <c r="F2723">
        <v>5</v>
      </c>
      <c r="G2723" t="s">
        <v>2577</v>
      </c>
    </row>
    <row r="2724" spans="1:13" hidden="1" x14ac:dyDescent="0.35">
      <c r="A2724" s="6">
        <v>45989</v>
      </c>
      <c r="B2724" t="s">
        <v>1564</v>
      </c>
      <c r="C2724" t="s">
        <v>115</v>
      </c>
      <c r="D2724">
        <v>9</v>
      </c>
      <c r="E2724">
        <v>18</v>
      </c>
      <c r="F2724">
        <v>2</v>
      </c>
      <c r="G2724" t="s">
        <v>2577</v>
      </c>
      <c r="L2724" t="s">
        <v>47</v>
      </c>
      <c r="M2724" t="s">
        <v>47</v>
      </c>
    </row>
    <row r="2725" spans="1:13" hidden="1" x14ac:dyDescent="0.35">
      <c r="A2725" s="6">
        <v>45989</v>
      </c>
      <c r="B2725" t="s">
        <v>807</v>
      </c>
      <c r="C2725" t="s">
        <v>59</v>
      </c>
      <c r="D2725">
        <v>3</v>
      </c>
      <c r="E2725">
        <v>21</v>
      </c>
      <c r="F2725">
        <v>2</v>
      </c>
      <c r="G2725" t="s">
        <v>827</v>
      </c>
      <c r="L2725" t="s">
        <v>47</v>
      </c>
      <c r="M2725" t="s">
        <v>47</v>
      </c>
    </row>
    <row r="2726" spans="1:13" hidden="1" x14ac:dyDescent="0.35">
      <c r="A2726" s="22">
        <v>45989</v>
      </c>
      <c r="B2726" s="23" t="s">
        <v>3014</v>
      </c>
      <c r="C2726" s="23" t="s">
        <v>2167</v>
      </c>
      <c r="D2726" s="24" t="s">
        <v>2186</v>
      </c>
      <c r="E2726" s="23">
        <f>54/2</f>
        <v>27</v>
      </c>
      <c r="F2726" s="23">
        <f>3/2</f>
        <v>1.5</v>
      </c>
      <c r="G2726" s="23" t="s">
        <v>2667</v>
      </c>
      <c r="H2726" s="23" t="s">
        <v>2667</v>
      </c>
      <c r="I2726" s="26" t="s">
        <v>306</v>
      </c>
      <c r="J2726" s="23"/>
      <c r="K2726" s="23"/>
      <c r="L2726" s="23" t="s">
        <v>2667</v>
      </c>
      <c r="M2726" s="23" t="s">
        <v>2667</v>
      </c>
    </row>
    <row r="2727" spans="1:13" hidden="1" x14ac:dyDescent="0.35">
      <c r="A2727" s="22">
        <v>45989</v>
      </c>
      <c r="B2727" s="23" t="s">
        <v>3014</v>
      </c>
      <c r="C2727" s="23" t="s">
        <v>2167</v>
      </c>
      <c r="D2727" s="24" t="s">
        <v>2186</v>
      </c>
      <c r="E2727" s="23">
        <f>54/2</f>
        <v>27</v>
      </c>
      <c r="F2727" s="23">
        <f>3/2</f>
        <v>1.5</v>
      </c>
      <c r="G2727" s="23" t="s">
        <v>2667</v>
      </c>
      <c r="H2727" s="23" t="s">
        <v>2667</v>
      </c>
      <c r="I2727" s="26" t="s">
        <v>306</v>
      </c>
      <c r="J2727" s="23"/>
      <c r="K2727" s="23"/>
      <c r="L2727" s="23"/>
      <c r="M2727" s="23"/>
    </row>
    <row r="2728" spans="1:13" hidden="1" x14ac:dyDescent="0.35">
      <c r="A2728" s="22">
        <v>45989</v>
      </c>
      <c r="B2728" s="23" t="s">
        <v>3007</v>
      </c>
      <c r="C2728" s="23" t="s">
        <v>2171</v>
      </c>
      <c r="D2728" s="24" t="s">
        <v>2171</v>
      </c>
      <c r="E2728" s="23">
        <f>53/2</f>
        <v>26.5</v>
      </c>
      <c r="F2728" s="23">
        <f>12/2</f>
        <v>6</v>
      </c>
      <c r="G2728" s="23" t="s">
        <v>2667</v>
      </c>
      <c r="H2728" s="23" t="s">
        <v>2667</v>
      </c>
      <c r="I2728" s="26" t="s">
        <v>306</v>
      </c>
      <c r="J2728" s="23" t="s">
        <v>2667</v>
      </c>
      <c r="K2728" s="23"/>
      <c r="L2728" s="23" t="s">
        <v>2667</v>
      </c>
      <c r="M2728" s="23" t="s">
        <v>2667</v>
      </c>
    </row>
    <row r="2729" spans="1:13" hidden="1" x14ac:dyDescent="0.35">
      <c r="A2729" s="22">
        <v>45989</v>
      </c>
      <c r="B2729" s="23" t="s">
        <v>3007</v>
      </c>
      <c r="C2729" s="23" t="s">
        <v>2171</v>
      </c>
      <c r="D2729" s="24" t="s">
        <v>2171</v>
      </c>
      <c r="E2729" s="23">
        <f>53/2</f>
        <v>26.5</v>
      </c>
      <c r="F2729" s="23">
        <f>12/2</f>
        <v>6</v>
      </c>
      <c r="G2729" s="23" t="s">
        <v>2667</v>
      </c>
      <c r="H2729" s="23" t="s">
        <v>2667</v>
      </c>
      <c r="I2729" s="26" t="s">
        <v>306</v>
      </c>
      <c r="J2729" s="23" t="s">
        <v>2667</v>
      </c>
      <c r="K2729" s="23"/>
      <c r="L2729" s="23" t="s">
        <v>2667</v>
      </c>
      <c r="M2729" s="23" t="s">
        <v>2667</v>
      </c>
    </row>
    <row r="2730" spans="1:13" hidden="1" x14ac:dyDescent="0.35">
      <c r="A2730" s="22">
        <v>45989</v>
      </c>
      <c r="B2730" s="23" t="s">
        <v>2699</v>
      </c>
      <c r="C2730" s="23" t="s">
        <v>978</v>
      </c>
      <c r="D2730" s="24" t="s">
        <v>978</v>
      </c>
      <c r="E2730" s="23">
        <f>75/3</f>
        <v>25</v>
      </c>
      <c r="F2730" s="23">
        <f>4/3</f>
        <v>1.3333333333333333</v>
      </c>
      <c r="G2730" s="23" t="s">
        <v>2667</v>
      </c>
      <c r="H2730" s="23" t="s">
        <v>2667</v>
      </c>
      <c r="I2730" s="26" t="s">
        <v>306</v>
      </c>
      <c r="J2730" s="23" t="s">
        <v>2667</v>
      </c>
      <c r="K2730" s="23"/>
      <c r="L2730" s="23" t="s">
        <v>2667</v>
      </c>
      <c r="M2730" s="23" t="s">
        <v>306</v>
      </c>
    </row>
    <row r="2731" spans="1:13" hidden="1" x14ac:dyDescent="0.35">
      <c r="A2731" s="22">
        <v>45989</v>
      </c>
      <c r="B2731" s="23" t="s">
        <v>2699</v>
      </c>
      <c r="C2731" s="23" t="s">
        <v>978</v>
      </c>
      <c r="D2731" s="24" t="s">
        <v>978</v>
      </c>
      <c r="E2731" s="23">
        <f>75/3</f>
        <v>25</v>
      </c>
      <c r="F2731" s="23">
        <f>4/3</f>
        <v>1.3333333333333333</v>
      </c>
      <c r="G2731" s="23" t="s">
        <v>2667</v>
      </c>
      <c r="H2731" s="23" t="s">
        <v>2667</v>
      </c>
      <c r="I2731" s="26" t="s">
        <v>306</v>
      </c>
      <c r="J2731" s="23" t="s">
        <v>2667</v>
      </c>
      <c r="K2731" s="23"/>
      <c r="L2731" s="23" t="s">
        <v>2667</v>
      </c>
      <c r="M2731" s="23" t="s">
        <v>306</v>
      </c>
    </row>
    <row r="2732" spans="1:13" hidden="1" x14ac:dyDescent="0.35">
      <c r="A2732" s="22">
        <v>45989</v>
      </c>
      <c r="B2732" s="23" t="s">
        <v>2699</v>
      </c>
      <c r="C2732" s="23" t="s">
        <v>978</v>
      </c>
      <c r="D2732" s="24" t="s">
        <v>978</v>
      </c>
      <c r="E2732" s="23">
        <f>75/3</f>
        <v>25</v>
      </c>
      <c r="F2732" s="23">
        <f>4/3</f>
        <v>1.3333333333333333</v>
      </c>
      <c r="G2732" s="23" t="s">
        <v>2667</v>
      </c>
      <c r="H2732" s="23" t="s">
        <v>2667</v>
      </c>
      <c r="I2732" s="26" t="s">
        <v>306</v>
      </c>
      <c r="J2732" s="23" t="s">
        <v>2667</v>
      </c>
      <c r="K2732" s="23"/>
      <c r="L2732" s="23" t="s">
        <v>2667</v>
      </c>
      <c r="M2732" s="23" t="s">
        <v>306</v>
      </c>
    </row>
    <row r="2733" spans="1:13" hidden="1" x14ac:dyDescent="0.35">
      <c r="A2733" s="22">
        <v>45989</v>
      </c>
      <c r="B2733" s="23" t="s">
        <v>3003</v>
      </c>
      <c r="C2733" s="23" t="s">
        <v>2673</v>
      </c>
      <c r="D2733" s="24">
        <v>1</v>
      </c>
      <c r="E2733" s="23">
        <v>24</v>
      </c>
      <c r="F2733" s="23">
        <v>4</v>
      </c>
      <c r="G2733" s="23" t="s">
        <v>2667</v>
      </c>
      <c r="H2733" s="23" t="s">
        <v>2667</v>
      </c>
      <c r="I2733" s="26" t="s">
        <v>306</v>
      </c>
      <c r="J2733" s="23" t="s">
        <v>2667</v>
      </c>
      <c r="K2733" s="23"/>
      <c r="L2733" s="23" t="s">
        <v>2667</v>
      </c>
      <c r="M2733" s="23" t="s">
        <v>2667</v>
      </c>
    </row>
    <row r="2734" spans="1:13" hidden="1" x14ac:dyDescent="0.35">
      <c r="A2734" s="22">
        <v>45989</v>
      </c>
      <c r="B2734" s="23" t="s">
        <v>495</v>
      </c>
      <c r="C2734" s="23" t="s">
        <v>2673</v>
      </c>
      <c r="D2734" s="24">
        <v>2</v>
      </c>
      <c r="E2734" s="23">
        <v>24</v>
      </c>
      <c r="F2734" s="23">
        <v>2</v>
      </c>
      <c r="G2734" s="23" t="s">
        <v>2667</v>
      </c>
      <c r="H2734" s="23" t="s">
        <v>2667</v>
      </c>
      <c r="I2734" s="26" t="s">
        <v>306</v>
      </c>
      <c r="J2734" s="23" t="s">
        <v>2667</v>
      </c>
      <c r="K2734" s="23"/>
      <c r="L2734" s="23" t="s">
        <v>2667</v>
      </c>
      <c r="M2734" s="23" t="s">
        <v>306</v>
      </c>
    </row>
    <row r="2735" spans="1:13" hidden="1" x14ac:dyDescent="0.35">
      <c r="A2735" s="22">
        <v>45989</v>
      </c>
      <c r="B2735" s="23" t="s">
        <v>3005</v>
      </c>
      <c r="C2735" s="23" t="s">
        <v>2673</v>
      </c>
      <c r="D2735" s="24">
        <v>1</v>
      </c>
      <c r="E2735" s="23">
        <v>24</v>
      </c>
      <c r="F2735" s="23">
        <v>5</v>
      </c>
      <c r="G2735" s="23" t="s">
        <v>2667</v>
      </c>
      <c r="H2735" s="23" t="s">
        <v>2667</v>
      </c>
      <c r="I2735" s="26" t="s">
        <v>306</v>
      </c>
      <c r="J2735" s="23"/>
      <c r="K2735" s="23"/>
      <c r="L2735" s="23" t="s">
        <v>2667</v>
      </c>
      <c r="M2735" s="23" t="s">
        <v>2667</v>
      </c>
    </row>
    <row r="2736" spans="1:13" hidden="1" x14ac:dyDescent="0.35">
      <c r="A2736" s="22">
        <v>45989</v>
      </c>
      <c r="B2736" s="23" t="s">
        <v>3004</v>
      </c>
      <c r="C2736" s="23" t="s">
        <v>2673</v>
      </c>
      <c r="D2736" s="24">
        <v>1</v>
      </c>
      <c r="E2736" s="23">
        <v>21</v>
      </c>
      <c r="F2736" s="23">
        <v>3</v>
      </c>
      <c r="G2736" s="23" t="s">
        <v>2667</v>
      </c>
      <c r="H2736" s="23" t="s">
        <v>2667</v>
      </c>
      <c r="I2736" s="26" t="s">
        <v>306</v>
      </c>
      <c r="J2736" s="23" t="s">
        <v>1854</v>
      </c>
      <c r="K2736" s="23"/>
      <c r="L2736" s="23" t="s">
        <v>2667</v>
      </c>
      <c r="M2736" s="23" t="s">
        <v>2667</v>
      </c>
    </row>
    <row r="2737" spans="1:13" hidden="1" x14ac:dyDescent="0.35">
      <c r="A2737" s="22">
        <v>45989</v>
      </c>
      <c r="B2737" s="23" t="s">
        <v>1567</v>
      </c>
      <c r="C2737" s="23" t="s">
        <v>2673</v>
      </c>
      <c r="D2737" s="24">
        <v>1</v>
      </c>
      <c r="E2737" s="23">
        <f>60/3</f>
        <v>20</v>
      </c>
      <c r="F2737" s="23">
        <f>7/3</f>
        <v>2.3333333333333335</v>
      </c>
      <c r="G2737" s="23" t="s">
        <v>2667</v>
      </c>
      <c r="H2737" s="23" t="s">
        <v>2667</v>
      </c>
      <c r="I2737" s="26" t="s">
        <v>306</v>
      </c>
      <c r="J2737" s="23" t="s">
        <v>2667</v>
      </c>
      <c r="K2737" s="23"/>
      <c r="L2737" s="23" t="s">
        <v>2667</v>
      </c>
      <c r="M2737" s="23" t="s">
        <v>2667</v>
      </c>
    </row>
    <row r="2738" spans="1:13" hidden="1" x14ac:dyDescent="0.35">
      <c r="A2738" s="22">
        <v>45989</v>
      </c>
      <c r="B2738" s="23" t="s">
        <v>1567</v>
      </c>
      <c r="C2738" s="23" t="s">
        <v>2673</v>
      </c>
      <c r="D2738" s="24">
        <v>1</v>
      </c>
      <c r="E2738" s="23">
        <f>60/3</f>
        <v>20</v>
      </c>
      <c r="F2738" s="23">
        <f>7/3</f>
        <v>2.3333333333333335</v>
      </c>
      <c r="G2738" s="23" t="s">
        <v>2667</v>
      </c>
      <c r="H2738" s="23" t="s">
        <v>2667</v>
      </c>
      <c r="I2738" s="26" t="s">
        <v>306</v>
      </c>
      <c r="J2738" s="23" t="s">
        <v>2667</v>
      </c>
      <c r="K2738" s="23"/>
      <c r="L2738" s="23"/>
      <c r="M2738" s="23"/>
    </row>
    <row r="2739" spans="1:13" hidden="1" x14ac:dyDescent="0.35">
      <c r="A2739" s="22">
        <v>45989</v>
      </c>
      <c r="B2739" s="23" t="s">
        <v>1567</v>
      </c>
      <c r="C2739" s="23" t="s">
        <v>2673</v>
      </c>
      <c r="D2739" s="24">
        <v>1</v>
      </c>
      <c r="E2739" s="23">
        <f>60/3</f>
        <v>20</v>
      </c>
      <c r="F2739" s="23">
        <f>7/3</f>
        <v>2.3333333333333335</v>
      </c>
      <c r="G2739" s="23" t="s">
        <v>2667</v>
      </c>
      <c r="H2739" s="23" t="s">
        <v>2667</v>
      </c>
      <c r="I2739" s="26" t="s">
        <v>306</v>
      </c>
      <c r="J2739" s="23" t="s">
        <v>2667</v>
      </c>
      <c r="K2739" s="23"/>
      <c r="L2739" s="23"/>
      <c r="M2739" s="23"/>
    </row>
    <row r="2740" spans="1:13" hidden="1" x14ac:dyDescent="0.35">
      <c r="A2740" s="22">
        <v>45989</v>
      </c>
      <c r="B2740" s="23" t="s">
        <v>2583</v>
      </c>
      <c r="C2740" s="23" t="s">
        <v>2673</v>
      </c>
      <c r="D2740" s="24" t="s">
        <v>55</v>
      </c>
      <c r="E2740" s="23">
        <v>20</v>
      </c>
      <c r="F2740" s="23">
        <v>3</v>
      </c>
      <c r="G2740" s="23" t="s">
        <v>2667</v>
      </c>
      <c r="H2740" s="23" t="s">
        <v>2667</v>
      </c>
      <c r="I2740" s="26" t="s">
        <v>306</v>
      </c>
      <c r="J2740" s="23" t="s">
        <v>2675</v>
      </c>
      <c r="K2740" s="23"/>
      <c r="L2740" s="23" t="s">
        <v>2667</v>
      </c>
      <c r="M2740" s="23" t="s">
        <v>2667</v>
      </c>
    </row>
    <row r="2741" spans="1:13" hidden="1" x14ac:dyDescent="0.35">
      <c r="A2741" s="22">
        <v>45989</v>
      </c>
      <c r="B2741" s="23" t="s">
        <v>388</v>
      </c>
      <c r="C2741" s="23" t="s">
        <v>2673</v>
      </c>
      <c r="D2741" s="24">
        <v>2</v>
      </c>
      <c r="E2741" s="23">
        <v>18</v>
      </c>
      <c r="F2741" s="23">
        <v>2</v>
      </c>
      <c r="G2741" s="23" t="s">
        <v>2667</v>
      </c>
      <c r="H2741" s="23" t="s">
        <v>2667</v>
      </c>
      <c r="I2741" s="26" t="s">
        <v>306</v>
      </c>
      <c r="J2741" s="23"/>
      <c r="K2741" s="23"/>
      <c r="L2741" s="23" t="s">
        <v>2667</v>
      </c>
      <c r="M2741" s="23" t="s">
        <v>306</v>
      </c>
    </row>
    <row r="2742" spans="1:13" hidden="1" x14ac:dyDescent="0.35">
      <c r="A2742" s="6">
        <v>45989</v>
      </c>
      <c r="B2742" t="s">
        <v>3018</v>
      </c>
      <c r="C2742" t="s">
        <v>2670</v>
      </c>
      <c r="D2742" s="20" t="s">
        <v>2788</v>
      </c>
      <c r="E2742">
        <v>12</v>
      </c>
      <c r="F2742">
        <v>2</v>
      </c>
      <c r="G2742" t="s">
        <v>2667</v>
      </c>
      <c r="H2742" t="s">
        <v>2667</v>
      </c>
      <c r="I2742" s="26" t="s">
        <v>306</v>
      </c>
      <c r="J2742" t="s">
        <v>2667</v>
      </c>
      <c r="L2742" t="s">
        <v>2667</v>
      </c>
      <c r="M2742" t="s">
        <v>2667</v>
      </c>
    </row>
    <row r="2743" spans="1:13" hidden="1" x14ac:dyDescent="0.35">
      <c r="A2743" s="6">
        <v>45989</v>
      </c>
      <c r="B2743" t="s">
        <v>3001</v>
      </c>
      <c r="C2743" t="s">
        <v>2668</v>
      </c>
      <c r="D2743" s="20">
        <v>6</v>
      </c>
      <c r="E2743">
        <v>6</v>
      </c>
      <c r="F2743">
        <v>3</v>
      </c>
      <c r="G2743" t="s">
        <v>2667</v>
      </c>
      <c r="H2743" t="s">
        <v>2667</v>
      </c>
      <c r="I2743" s="26" t="s">
        <v>306</v>
      </c>
      <c r="L2743" t="s">
        <v>2667</v>
      </c>
      <c r="M2743" t="s">
        <v>2667</v>
      </c>
    </row>
    <row r="2744" spans="1:13" hidden="1" x14ac:dyDescent="0.35">
      <c r="A2744" s="22">
        <v>45990</v>
      </c>
      <c r="B2744" s="23" t="s">
        <v>2721</v>
      </c>
      <c r="C2744" s="23" t="s">
        <v>2673</v>
      </c>
      <c r="D2744" s="24">
        <v>3</v>
      </c>
      <c r="E2744" s="23">
        <v>20</v>
      </c>
      <c r="F2744" s="23">
        <v>1</v>
      </c>
      <c r="G2744" s="23" t="s">
        <v>2667</v>
      </c>
      <c r="H2744" s="23" t="s">
        <v>2667</v>
      </c>
      <c r="I2744" s="26" t="s">
        <v>306</v>
      </c>
      <c r="J2744" s="23" t="s">
        <v>2667</v>
      </c>
      <c r="K2744" s="23"/>
      <c r="L2744" s="23" t="s">
        <v>2667</v>
      </c>
      <c r="M2744" s="23" t="s">
        <v>306</v>
      </c>
    </row>
    <row r="2745" spans="1:13" hidden="1" x14ac:dyDescent="0.35">
      <c r="A2745" s="22">
        <v>45990</v>
      </c>
      <c r="B2745" s="23" t="s">
        <v>2721</v>
      </c>
      <c r="C2745" s="23" t="s">
        <v>2673</v>
      </c>
      <c r="D2745" s="24">
        <v>3</v>
      </c>
      <c r="E2745" s="23">
        <v>20</v>
      </c>
      <c r="F2745" s="23">
        <v>2</v>
      </c>
      <c r="G2745" s="23" t="s">
        <v>2667</v>
      </c>
      <c r="H2745" s="23" t="s">
        <v>2667</v>
      </c>
      <c r="I2745" s="26" t="s">
        <v>306</v>
      </c>
      <c r="J2745" s="23" t="s">
        <v>2667</v>
      </c>
      <c r="K2745" s="23"/>
      <c r="L2745" s="23" t="s">
        <v>2667</v>
      </c>
      <c r="M2745" s="23" t="s">
        <v>306</v>
      </c>
    </row>
    <row r="2746" spans="1:13" hidden="1" x14ac:dyDescent="0.35">
      <c r="A2746" s="27">
        <v>45990</v>
      </c>
      <c r="B2746" s="26" t="s">
        <v>1833</v>
      </c>
      <c r="C2746" s="26" t="s">
        <v>2670</v>
      </c>
      <c r="D2746" s="28">
        <v>9</v>
      </c>
      <c r="E2746" s="26">
        <v>19</v>
      </c>
      <c r="F2746" s="26">
        <v>1</v>
      </c>
      <c r="G2746" s="26" t="s">
        <v>2667</v>
      </c>
      <c r="H2746" s="26" t="s">
        <v>2667</v>
      </c>
      <c r="I2746" s="26" t="s">
        <v>306</v>
      </c>
      <c r="J2746" s="26" t="s">
        <v>2359</v>
      </c>
      <c r="K2746" s="26"/>
      <c r="L2746" s="26" t="s">
        <v>2667</v>
      </c>
      <c r="M2746" s="26" t="s">
        <v>2667</v>
      </c>
    </row>
    <row r="2747" spans="1:13" hidden="1" x14ac:dyDescent="0.35">
      <c r="A2747" s="27">
        <v>45990</v>
      </c>
      <c r="B2747" s="26" t="s">
        <v>1833</v>
      </c>
      <c r="C2747" s="26" t="s">
        <v>2670</v>
      </c>
      <c r="D2747" s="28">
        <v>9</v>
      </c>
      <c r="E2747" s="26">
        <v>19</v>
      </c>
      <c r="F2747" s="26">
        <v>1</v>
      </c>
      <c r="G2747" s="26" t="s">
        <v>2667</v>
      </c>
      <c r="H2747" s="26" t="s">
        <v>2667</v>
      </c>
      <c r="I2747" s="26" t="s">
        <v>306</v>
      </c>
      <c r="J2747" s="26" t="s">
        <v>2359</v>
      </c>
      <c r="K2747" s="26"/>
      <c r="L2747" s="26" t="s">
        <v>2667</v>
      </c>
      <c r="M2747" s="26" t="s">
        <v>2667</v>
      </c>
    </row>
    <row r="2748" spans="1:13" hidden="1" x14ac:dyDescent="0.35">
      <c r="A2748" s="22">
        <v>45990</v>
      </c>
      <c r="B2748" s="23" t="s">
        <v>70</v>
      </c>
      <c r="C2748" s="23" t="s">
        <v>2668</v>
      </c>
      <c r="D2748" s="24">
        <v>6</v>
      </c>
      <c r="E2748" s="23">
        <v>19</v>
      </c>
      <c r="F2748" s="23">
        <v>1</v>
      </c>
      <c r="G2748" s="23" t="s">
        <v>2667</v>
      </c>
      <c r="H2748" s="23" t="s">
        <v>2667</v>
      </c>
      <c r="I2748" s="26" t="s">
        <v>306</v>
      </c>
      <c r="J2748" s="23"/>
      <c r="K2748" s="23"/>
      <c r="L2748" s="23" t="s">
        <v>2667</v>
      </c>
      <c r="M2748" s="23" t="s">
        <v>306</v>
      </c>
    </row>
    <row r="2749" spans="1:13" hidden="1" x14ac:dyDescent="0.35">
      <c r="A2749" s="6">
        <v>45990</v>
      </c>
      <c r="B2749" t="s">
        <v>740</v>
      </c>
      <c r="C2749" t="s">
        <v>2670</v>
      </c>
      <c r="D2749" s="20" t="s">
        <v>2788</v>
      </c>
      <c r="E2749">
        <v>11</v>
      </c>
      <c r="F2749">
        <v>5</v>
      </c>
      <c r="G2749" t="s">
        <v>2667</v>
      </c>
      <c r="H2749" t="s">
        <v>2667</v>
      </c>
      <c r="I2749" s="26" t="s">
        <v>306</v>
      </c>
      <c r="L2749" t="s">
        <v>2667</v>
      </c>
      <c r="M2749" t="s">
        <v>2667</v>
      </c>
    </row>
    <row r="2750" spans="1:13" hidden="1" x14ac:dyDescent="0.35">
      <c r="A2750" s="6">
        <v>45990</v>
      </c>
      <c r="B2750" t="s">
        <v>3080</v>
      </c>
      <c r="C2750" t="s">
        <v>2673</v>
      </c>
      <c r="D2750" s="20" t="s">
        <v>3137</v>
      </c>
      <c r="E2750">
        <v>2</v>
      </c>
      <c r="F2750">
        <v>1</v>
      </c>
      <c r="G2750" t="s">
        <v>2667</v>
      </c>
      <c r="H2750" t="s">
        <v>2667</v>
      </c>
      <c r="I2750" s="26" t="s">
        <v>306</v>
      </c>
      <c r="L2750" t="s">
        <v>2667</v>
      </c>
      <c r="M2750" t="s">
        <v>2667</v>
      </c>
    </row>
    <row r="2751" spans="1:13" hidden="1" x14ac:dyDescent="0.35">
      <c r="A2751" s="22">
        <v>45991</v>
      </c>
      <c r="B2751" s="23" t="s">
        <v>61</v>
      </c>
      <c r="C2751" s="23" t="s">
        <v>2167</v>
      </c>
      <c r="D2751" t="s">
        <v>1254</v>
      </c>
      <c r="E2751" s="23">
        <v>15</v>
      </c>
      <c r="F2751" s="23">
        <v>1</v>
      </c>
      <c r="G2751" s="23" t="s">
        <v>2667</v>
      </c>
      <c r="H2751" s="23" t="s">
        <v>306</v>
      </c>
      <c r="I2751" s="26" t="s">
        <v>306</v>
      </c>
      <c r="J2751" s="23" t="s">
        <v>2667</v>
      </c>
      <c r="K2751" s="23"/>
      <c r="L2751" s="23" t="s">
        <v>2667</v>
      </c>
      <c r="M2751" s="23" t="s">
        <v>306</v>
      </c>
    </row>
    <row r="2752" spans="1:13" hidden="1" x14ac:dyDescent="0.35">
      <c r="A2752" s="6">
        <v>45992</v>
      </c>
      <c r="B2752" t="s">
        <v>2578</v>
      </c>
      <c r="C2752" t="s">
        <v>53</v>
      </c>
      <c r="D2752">
        <v>6</v>
      </c>
      <c r="E2752">
        <v>23</v>
      </c>
      <c r="F2752">
        <v>2</v>
      </c>
      <c r="G2752" t="s">
        <v>827</v>
      </c>
    </row>
    <row r="2753" spans="1:13" hidden="1" x14ac:dyDescent="0.35">
      <c r="A2753" s="6">
        <v>45992</v>
      </c>
      <c r="B2753" t="s">
        <v>2579</v>
      </c>
      <c r="C2753" t="s">
        <v>53</v>
      </c>
      <c r="D2753">
        <v>4</v>
      </c>
      <c r="E2753">
        <v>25</v>
      </c>
      <c r="F2753">
        <v>2</v>
      </c>
      <c r="G2753" t="s">
        <v>827</v>
      </c>
    </row>
    <row r="2754" spans="1:13" hidden="1" x14ac:dyDescent="0.35">
      <c r="A2754" s="6">
        <v>45992</v>
      </c>
      <c r="B2754" t="s">
        <v>2579</v>
      </c>
      <c r="C2754" t="s">
        <v>53</v>
      </c>
      <c r="D2754">
        <v>4</v>
      </c>
      <c r="E2754">
        <v>25</v>
      </c>
      <c r="F2754">
        <v>2</v>
      </c>
      <c r="G2754" t="s">
        <v>827</v>
      </c>
    </row>
    <row r="2755" spans="1:13" hidden="1" x14ac:dyDescent="0.35">
      <c r="A2755" s="22">
        <v>45992</v>
      </c>
      <c r="B2755" s="23" t="s">
        <v>367</v>
      </c>
      <c r="C2755" s="23" t="s">
        <v>2167</v>
      </c>
      <c r="D2755" s="24" t="s">
        <v>2725</v>
      </c>
      <c r="E2755" s="23">
        <v>24</v>
      </c>
      <c r="F2755" s="23">
        <v>1</v>
      </c>
      <c r="G2755" s="23" t="s">
        <v>2667</v>
      </c>
      <c r="H2755" s="23" t="s">
        <v>2667</v>
      </c>
      <c r="I2755" s="26" t="s">
        <v>306</v>
      </c>
      <c r="J2755" s="23" t="s">
        <v>2667</v>
      </c>
      <c r="K2755" s="23"/>
      <c r="L2755" s="23" t="s">
        <v>2667</v>
      </c>
      <c r="M2755" s="23" t="s">
        <v>2667</v>
      </c>
    </row>
    <row r="2756" spans="1:13" hidden="1" x14ac:dyDescent="0.35">
      <c r="A2756" s="22">
        <v>45992</v>
      </c>
      <c r="B2756" s="23" t="s">
        <v>3084</v>
      </c>
      <c r="C2756" s="23" t="s">
        <v>2668</v>
      </c>
      <c r="D2756" s="24">
        <v>6</v>
      </c>
      <c r="E2756" s="23">
        <v>24</v>
      </c>
      <c r="F2756" s="23">
        <v>2</v>
      </c>
      <c r="G2756" s="23" t="s">
        <v>2667</v>
      </c>
      <c r="H2756" s="23" t="s">
        <v>2667</v>
      </c>
      <c r="I2756" s="26" t="s">
        <v>306</v>
      </c>
      <c r="J2756" s="23"/>
      <c r="K2756" s="23"/>
      <c r="L2756" s="23" t="s">
        <v>2667</v>
      </c>
      <c r="M2756" s="23" t="s">
        <v>2667</v>
      </c>
    </row>
    <row r="2757" spans="1:13" hidden="1" x14ac:dyDescent="0.35">
      <c r="A2757" s="27">
        <v>45992</v>
      </c>
      <c r="B2757" s="26" t="s">
        <v>2873</v>
      </c>
      <c r="C2757" s="26" t="s">
        <v>2167</v>
      </c>
      <c r="D2757" s="28" t="s">
        <v>206</v>
      </c>
      <c r="E2757" s="26">
        <f>44/2</f>
        <v>22</v>
      </c>
      <c r="F2757" s="26">
        <v>2</v>
      </c>
      <c r="G2757" s="26" t="s">
        <v>2667</v>
      </c>
      <c r="H2757" s="26" t="s">
        <v>2667</v>
      </c>
      <c r="I2757" s="26" t="s">
        <v>306</v>
      </c>
      <c r="J2757" s="26" t="s">
        <v>2667</v>
      </c>
      <c r="K2757" s="26"/>
      <c r="L2757" s="26" t="s">
        <v>2667</v>
      </c>
      <c r="M2757" s="26" t="s">
        <v>306</v>
      </c>
    </row>
    <row r="2758" spans="1:13" hidden="1" x14ac:dyDescent="0.35">
      <c r="A2758" s="27">
        <v>45992</v>
      </c>
      <c r="B2758" s="26" t="s">
        <v>2873</v>
      </c>
      <c r="C2758" s="26" t="s">
        <v>2167</v>
      </c>
      <c r="D2758" s="28" t="s">
        <v>206</v>
      </c>
      <c r="E2758" s="26">
        <f>44/2</f>
        <v>22</v>
      </c>
      <c r="F2758" s="26">
        <v>1</v>
      </c>
      <c r="G2758" s="26" t="s">
        <v>2667</v>
      </c>
      <c r="H2758" s="26" t="s">
        <v>2667</v>
      </c>
      <c r="I2758" s="26" t="s">
        <v>306</v>
      </c>
      <c r="J2758" s="26" t="s">
        <v>2667</v>
      </c>
      <c r="K2758" s="26"/>
      <c r="L2758" s="26" t="s">
        <v>2667</v>
      </c>
      <c r="M2758" s="26" t="s">
        <v>306</v>
      </c>
    </row>
    <row r="2759" spans="1:13" hidden="1" x14ac:dyDescent="0.35">
      <c r="A2759" s="22">
        <v>45992</v>
      </c>
      <c r="B2759" s="23" t="s">
        <v>3410</v>
      </c>
      <c r="C2759" s="23" t="s">
        <v>2667</v>
      </c>
      <c r="D2759" s="24" t="s">
        <v>2667</v>
      </c>
      <c r="E2759" s="23">
        <v>19</v>
      </c>
      <c r="F2759" s="23">
        <v>3</v>
      </c>
      <c r="G2759" s="23" t="s">
        <v>2667</v>
      </c>
      <c r="H2759" s="23" t="s">
        <v>2667</v>
      </c>
      <c r="I2759" s="26" t="s">
        <v>306</v>
      </c>
      <c r="J2759" s="23"/>
      <c r="K2759" s="23"/>
      <c r="L2759" s="23" t="s">
        <v>2667</v>
      </c>
      <c r="M2759" s="23" t="s">
        <v>2667</v>
      </c>
    </row>
    <row r="2760" spans="1:13" hidden="1" x14ac:dyDescent="0.35">
      <c r="A2760" s="22">
        <v>45992</v>
      </c>
      <c r="B2760" s="23" t="s">
        <v>3202</v>
      </c>
      <c r="C2760" s="23" t="s">
        <v>2668</v>
      </c>
      <c r="D2760" s="24" t="s">
        <v>2814</v>
      </c>
      <c r="E2760" s="23">
        <v>18</v>
      </c>
      <c r="F2760" s="23">
        <v>2</v>
      </c>
      <c r="G2760" s="23" t="s">
        <v>2667</v>
      </c>
      <c r="H2760" s="23" t="s">
        <v>2667</v>
      </c>
      <c r="I2760" s="26" t="s">
        <v>306</v>
      </c>
      <c r="J2760" s="23"/>
      <c r="K2760" s="23"/>
      <c r="L2760" s="23" t="s">
        <v>2667</v>
      </c>
      <c r="M2760" s="23" t="s">
        <v>306</v>
      </c>
    </row>
    <row r="2761" spans="1:13" hidden="1" x14ac:dyDescent="0.35">
      <c r="A2761" s="27">
        <v>45992</v>
      </c>
      <c r="B2761" s="26" t="s">
        <v>752</v>
      </c>
      <c r="C2761" s="26" t="s">
        <v>2673</v>
      </c>
      <c r="D2761" s="28" t="s">
        <v>2890</v>
      </c>
      <c r="E2761" s="26">
        <v>17</v>
      </c>
      <c r="F2761" s="26">
        <v>2.5</v>
      </c>
      <c r="G2761" s="26" t="s">
        <v>2667</v>
      </c>
      <c r="H2761" s="26" t="s">
        <v>2667</v>
      </c>
      <c r="I2761" s="26" t="s">
        <v>306</v>
      </c>
      <c r="J2761" s="26"/>
      <c r="K2761" s="26"/>
      <c r="L2761" s="26" t="s">
        <v>2667</v>
      </c>
      <c r="M2761" s="26" t="s">
        <v>2667</v>
      </c>
    </row>
    <row r="2762" spans="1:13" hidden="1" x14ac:dyDescent="0.35">
      <c r="A2762" s="27">
        <v>45992</v>
      </c>
      <c r="B2762" s="26" t="s">
        <v>752</v>
      </c>
      <c r="C2762" s="26" t="s">
        <v>2673</v>
      </c>
      <c r="D2762" s="28" t="s">
        <v>2890</v>
      </c>
      <c r="E2762" s="26">
        <v>17</v>
      </c>
      <c r="F2762" s="26">
        <v>2.5</v>
      </c>
      <c r="G2762" s="26" t="s">
        <v>2667</v>
      </c>
      <c r="H2762" s="26" t="s">
        <v>2667</v>
      </c>
      <c r="I2762" s="26" t="s">
        <v>306</v>
      </c>
      <c r="J2762" s="26"/>
      <c r="K2762" s="26"/>
      <c r="L2762" s="26"/>
      <c r="M2762" s="26"/>
    </row>
    <row r="2763" spans="1:13" hidden="1" x14ac:dyDescent="0.35">
      <c r="A2763" s="22">
        <v>45992</v>
      </c>
      <c r="B2763" s="23" t="s">
        <v>752</v>
      </c>
      <c r="C2763" s="23" t="s">
        <v>2673</v>
      </c>
      <c r="D2763" s="24" t="s">
        <v>2667</v>
      </c>
      <c r="E2763" s="23">
        <v>17</v>
      </c>
      <c r="F2763" s="23">
        <v>3</v>
      </c>
      <c r="G2763" s="23" t="s">
        <v>2667</v>
      </c>
      <c r="H2763" s="23" t="s">
        <v>2667</v>
      </c>
      <c r="I2763" s="26" t="s">
        <v>306</v>
      </c>
      <c r="J2763" s="23"/>
      <c r="K2763" s="23"/>
      <c r="L2763" s="23" t="s">
        <v>2667</v>
      </c>
      <c r="M2763" s="23" t="s">
        <v>306</v>
      </c>
    </row>
    <row r="2764" spans="1:13" hidden="1" x14ac:dyDescent="0.35">
      <c r="A2764" s="6">
        <v>45992</v>
      </c>
      <c r="B2764" t="s">
        <v>3261</v>
      </c>
      <c r="C2764" t="s">
        <v>2670</v>
      </c>
      <c r="D2764" s="20" t="s">
        <v>2676</v>
      </c>
      <c r="E2764">
        <v>13</v>
      </c>
      <c r="F2764">
        <v>4</v>
      </c>
      <c r="G2764" t="s">
        <v>2667</v>
      </c>
      <c r="H2764" t="s">
        <v>2667</v>
      </c>
      <c r="I2764" s="26" t="s">
        <v>306</v>
      </c>
      <c r="J2764" t="s">
        <v>2667</v>
      </c>
      <c r="L2764" t="s">
        <v>2667</v>
      </c>
      <c r="M2764" t="s">
        <v>306</v>
      </c>
    </row>
    <row r="2765" spans="1:13" hidden="1" x14ac:dyDescent="0.35">
      <c r="A2765" s="6">
        <v>45992</v>
      </c>
      <c r="B2765" t="s">
        <v>2798</v>
      </c>
      <c r="C2765" t="s">
        <v>2670</v>
      </c>
      <c r="D2765" s="20" t="s">
        <v>2799</v>
      </c>
      <c r="E2765">
        <v>6</v>
      </c>
      <c r="F2765">
        <v>2</v>
      </c>
      <c r="G2765" t="s">
        <v>2667</v>
      </c>
      <c r="H2765" t="s">
        <v>2667</v>
      </c>
      <c r="I2765" s="26" t="s">
        <v>306</v>
      </c>
      <c r="J2765" t="s">
        <v>2667</v>
      </c>
      <c r="L2765" t="s">
        <v>2667</v>
      </c>
      <c r="M2765" t="s">
        <v>2667</v>
      </c>
    </row>
    <row r="2766" spans="1:13" hidden="1" x14ac:dyDescent="0.35">
      <c r="A2766" s="6">
        <v>45992</v>
      </c>
      <c r="B2766" t="s">
        <v>3195</v>
      </c>
      <c r="C2766" t="s">
        <v>2670</v>
      </c>
      <c r="D2766" s="20" t="s">
        <v>2782</v>
      </c>
      <c r="E2766">
        <v>6</v>
      </c>
      <c r="F2766">
        <v>2</v>
      </c>
      <c r="G2766" t="s">
        <v>2667</v>
      </c>
      <c r="H2766" t="s">
        <v>2667</v>
      </c>
      <c r="I2766" s="26" t="s">
        <v>306</v>
      </c>
      <c r="J2766" t="s">
        <v>2667</v>
      </c>
      <c r="L2766" t="s">
        <v>2667</v>
      </c>
      <c r="M2766" t="s">
        <v>2667</v>
      </c>
    </row>
    <row r="2767" spans="1:13" hidden="1" x14ac:dyDescent="0.35">
      <c r="A2767" s="6">
        <v>45992</v>
      </c>
      <c r="B2767" t="s">
        <v>889</v>
      </c>
      <c r="C2767" t="s">
        <v>2673</v>
      </c>
      <c r="D2767" s="20" t="s">
        <v>3031</v>
      </c>
      <c r="E2767">
        <v>5</v>
      </c>
      <c r="F2767">
        <v>3</v>
      </c>
      <c r="G2767" t="s">
        <v>2667</v>
      </c>
      <c r="H2767" t="s">
        <v>2667</v>
      </c>
      <c r="I2767" s="26" t="s">
        <v>306</v>
      </c>
      <c r="J2767" t="s">
        <v>2667</v>
      </c>
      <c r="L2767" t="s">
        <v>2667</v>
      </c>
      <c r="M2767" t="s">
        <v>2667</v>
      </c>
    </row>
    <row r="2768" spans="1:13" hidden="1" x14ac:dyDescent="0.35">
      <c r="A2768" s="6">
        <v>45992</v>
      </c>
      <c r="B2768" t="s">
        <v>2689</v>
      </c>
      <c r="C2768" t="s">
        <v>2670</v>
      </c>
      <c r="D2768" s="20">
        <v>7</v>
      </c>
      <c r="E2768">
        <v>5</v>
      </c>
      <c r="F2768">
        <v>2</v>
      </c>
      <c r="G2768" t="s">
        <v>2667</v>
      </c>
      <c r="H2768" t="s">
        <v>2667</v>
      </c>
      <c r="I2768" s="26" t="s">
        <v>306</v>
      </c>
      <c r="J2768" t="s">
        <v>2667</v>
      </c>
      <c r="L2768" t="s">
        <v>2667</v>
      </c>
      <c r="M2768" t="s">
        <v>2667</v>
      </c>
    </row>
    <row r="2769" spans="1:13" hidden="1" x14ac:dyDescent="0.35">
      <c r="A2769" s="22">
        <v>45992</v>
      </c>
      <c r="B2769" s="23" t="s">
        <v>3403</v>
      </c>
      <c r="C2769" s="23" t="s">
        <v>2670</v>
      </c>
      <c r="D2769" s="24" t="s">
        <v>3128</v>
      </c>
      <c r="E2769" s="23">
        <v>4</v>
      </c>
      <c r="F2769" s="23">
        <v>2</v>
      </c>
      <c r="G2769" s="23" t="s">
        <v>2667</v>
      </c>
      <c r="H2769" s="23" t="s">
        <v>2667</v>
      </c>
      <c r="I2769" s="26" t="s">
        <v>306</v>
      </c>
      <c r="J2769" s="23"/>
      <c r="K2769" s="23"/>
      <c r="L2769" s="23" t="s">
        <v>2667</v>
      </c>
      <c r="M2769" s="23" t="s">
        <v>306</v>
      </c>
    </row>
    <row r="2770" spans="1:13" hidden="1" x14ac:dyDescent="0.35">
      <c r="A2770" s="6">
        <v>45993</v>
      </c>
      <c r="B2770" t="s">
        <v>2602</v>
      </c>
      <c r="C2770" t="s">
        <v>553</v>
      </c>
      <c r="D2770" t="s">
        <v>553</v>
      </c>
      <c r="E2770">
        <v>12</v>
      </c>
      <c r="F2770">
        <v>2</v>
      </c>
      <c r="G2770" t="s">
        <v>1725</v>
      </c>
      <c r="K2770" t="s">
        <v>47</v>
      </c>
      <c r="L2770" t="s">
        <v>47</v>
      </c>
      <c r="M2770" t="s">
        <v>47</v>
      </c>
    </row>
    <row r="2771" spans="1:13" hidden="1" x14ac:dyDescent="0.35">
      <c r="A2771" s="6">
        <v>45993</v>
      </c>
      <c r="B2771" t="s">
        <v>2606</v>
      </c>
      <c r="C2771" t="s">
        <v>59</v>
      </c>
      <c r="D2771">
        <v>3</v>
      </c>
      <c r="E2771">
        <v>19</v>
      </c>
      <c r="F2771">
        <v>2</v>
      </c>
      <c r="G2771" t="s">
        <v>827</v>
      </c>
    </row>
    <row r="2772" spans="1:13" hidden="1" x14ac:dyDescent="0.35">
      <c r="A2772" s="6">
        <v>45993</v>
      </c>
      <c r="B2772" t="s">
        <v>2606</v>
      </c>
      <c r="C2772" t="s">
        <v>53</v>
      </c>
      <c r="D2772">
        <v>4</v>
      </c>
      <c r="E2772">
        <v>19</v>
      </c>
      <c r="F2772">
        <v>2</v>
      </c>
      <c r="G2772" t="s">
        <v>827</v>
      </c>
    </row>
    <row r="2773" spans="1:13" hidden="1" x14ac:dyDescent="0.35">
      <c r="A2773" s="6">
        <v>45993</v>
      </c>
      <c r="B2773" t="s">
        <v>2606</v>
      </c>
      <c r="C2773" t="s">
        <v>53</v>
      </c>
      <c r="D2773">
        <v>5</v>
      </c>
      <c r="E2773">
        <v>24</v>
      </c>
      <c r="F2773">
        <v>2</v>
      </c>
      <c r="G2773" t="s">
        <v>827</v>
      </c>
    </row>
    <row r="2774" spans="1:13" hidden="1" x14ac:dyDescent="0.35">
      <c r="A2774" s="6">
        <v>45993</v>
      </c>
      <c r="B2774" t="s">
        <v>1564</v>
      </c>
      <c r="C2774" t="s">
        <v>59</v>
      </c>
      <c r="D2774">
        <v>0</v>
      </c>
      <c r="E2774">
        <v>16</v>
      </c>
      <c r="F2774">
        <v>3</v>
      </c>
      <c r="G2774" t="s">
        <v>1725</v>
      </c>
      <c r="L2774" t="s">
        <v>47</v>
      </c>
      <c r="M2774" t="s">
        <v>47</v>
      </c>
    </row>
    <row r="2775" spans="1:13" hidden="1" x14ac:dyDescent="0.35">
      <c r="A2775" s="6">
        <v>45993</v>
      </c>
      <c r="B2775" t="s">
        <v>99</v>
      </c>
      <c r="C2775" t="s">
        <v>53</v>
      </c>
      <c r="D2775">
        <v>4</v>
      </c>
      <c r="E2775">
        <v>23</v>
      </c>
      <c r="F2775">
        <v>2</v>
      </c>
      <c r="G2775" t="s">
        <v>827</v>
      </c>
      <c r="L2775" t="s">
        <v>47</v>
      </c>
      <c r="M2775" t="s">
        <v>47</v>
      </c>
    </row>
    <row r="2776" spans="1:13" hidden="1" x14ac:dyDescent="0.35">
      <c r="A2776" s="6">
        <v>45993</v>
      </c>
      <c r="B2776" t="s">
        <v>2610</v>
      </c>
      <c r="C2776" t="s">
        <v>53</v>
      </c>
      <c r="D2776">
        <v>4</v>
      </c>
      <c r="E2776">
        <v>11</v>
      </c>
      <c r="F2776">
        <v>2</v>
      </c>
      <c r="G2776" t="s">
        <v>827</v>
      </c>
    </row>
    <row r="2777" spans="1:13" hidden="1" x14ac:dyDescent="0.35">
      <c r="A2777" s="6">
        <v>45993</v>
      </c>
      <c r="B2777" t="s">
        <v>391</v>
      </c>
      <c r="C2777" t="s">
        <v>392</v>
      </c>
      <c r="D2777" t="s">
        <v>392</v>
      </c>
      <c r="E2777">
        <v>29</v>
      </c>
      <c r="F2777">
        <v>3</v>
      </c>
      <c r="G2777" t="s">
        <v>2577</v>
      </c>
    </row>
    <row r="2778" spans="1:13" hidden="1" x14ac:dyDescent="0.35">
      <c r="A2778" s="6">
        <v>45993</v>
      </c>
      <c r="B2778" t="s">
        <v>391</v>
      </c>
      <c r="C2778" t="s">
        <v>392</v>
      </c>
      <c r="D2778" t="s">
        <v>392</v>
      </c>
      <c r="E2778">
        <v>29</v>
      </c>
      <c r="F2778">
        <v>3</v>
      </c>
      <c r="G2778" t="s">
        <v>2577</v>
      </c>
    </row>
    <row r="2779" spans="1:13" hidden="1" x14ac:dyDescent="0.35">
      <c r="A2779" s="22">
        <v>45993</v>
      </c>
      <c r="B2779" s="23" t="s">
        <v>2899</v>
      </c>
      <c r="C2779" s="23" t="s">
        <v>2670</v>
      </c>
      <c r="D2779" s="24">
        <v>10</v>
      </c>
      <c r="E2779" s="23">
        <f>70/3</f>
        <v>23.333333333333332</v>
      </c>
      <c r="F2779" s="23">
        <f>10/3</f>
        <v>3.3333333333333335</v>
      </c>
      <c r="G2779" s="23" t="s">
        <v>2667</v>
      </c>
      <c r="H2779" s="23" t="s">
        <v>2667</v>
      </c>
      <c r="I2779" s="26" t="s">
        <v>306</v>
      </c>
      <c r="J2779" s="23"/>
      <c r="K2779" s="23"/>
      <c r="L2779" s="23" t="s">
        <v>2667</v>
      </c>
      <c r="M2779" s="23" t="s">
        <v>2667</v>
      </c>
    </row>
    <row r="2780" spans="1:13" hidden="1" x14ac:dyDescent="0.35">
      <c r="A2780" s="22">
        <v>45993</v>
      </c>
      <c r="B2780" s="23" t="s">
        <v>2899</v>
      </c>
      <c r="C2780" s="23" t="s">
        <v>2670</v>
      </c>
      <c r="D2780" s="24">
        <v>10</v>
      </c>
      <c r="E2780" s="23">
        <f>70/3</f>
        <v>23.333333333333332</v>
      </c>
      <c r="F2780" s="23">
        <f>10/3</f>
        <v>3.3333333333333335</v>
      </c>
      <c r="G2780" s="23" t="s">
        <v>2667</v>
      </c>
      <c r="H2780" s="23" t="s">
        <v>2667</v>
      </c>
      <c r="I2780" s="26" t="s">
        <v>306</v>
      </c>
      <c r="J2780" s="23"/>
      <c r="K2780" s="23"/>
      <c r="L2780" s="23" t="s">
        <v>2667</v>
      </c>
      <c r="M2780" s="23" t="s">
        <v>2667</v>
      </c>
    </row>
    <row r="2781" spans="1:13" hidden="1" x14ac:dyDescent="0.35">
      <c r="A2781" s="22">
        <v>45993</v>
      </c>
      <c r="B2781" s="23" t="s">
        <v>2899</v>
      </c>
      <c r="C2781" s="23" t="s">
        <v>2670</v>
      </c>
      <c r="D2781" s="24">
        <v>10</v>
      </c>
      <c r="E2781" s="23">
        <f>70/3</f>
        <v>23.333333333333332</v>
      </c>
      <c r="F2781" s="23">
        <f>10/3</f>
        <v>3.3333333333333335</v>
      </c>
      <c r="G2781" s="23" t="s">
        <v>2667</v>
      </c>
      <c r="H2781" s="23" t="s">
        <v>2667</v>
      </c>
      <c r="I2781" s="26" t="s">
        <v>306</v>
      </c>
      <c r="J2781" s="23"/>
      <c r="K2781" s="23"/>
      <c r="L2781" s="23" t="s">
        <v>2667</v>
      </c>
      <c r="M2781" s="23" t="s">
        <v>2667</v>
      </c>
    </row>
    <row r="2782" spans="1:13" hidden="1" x14ac:dyDescent="0.35">
      <c r="A2782" s="22">
        <v>45993</v>
      </c>
      <c r="B2782" s="23" t="s">
        <v>2885</v>
      </c>
      <c r="C2782" s="23" t="s">
        <v>2673</v>
      </c>
      <c r="D2782" s="24">
        <v>0</v>
      </c>
      <c r="E2782" s="23">
        <f>63/3</f>
        <v>21</v>
      </c>
      <c r="F2782" s="23">
        <f>7/3</f>
        <v>2.3333333333333335</v>
      </c>
      <c r="G2782" s="23" t="s">
        <v>2667</v>
      </c>
      <c r="H2782" s="23" t="s">
        <v>2667</v>
      </c>
      <c r="I2782" s="26" t="s">
        <v>306</v>
      </c>
      <c r="J2782" s="23" t="s">
        <v>2667</v>
      </c>
      <c r="K2782" s="23"/>
      <c r="L2782" s="23" t="s">
        <v>2667</v>
      </c>
      <c r="M2782" s="23" t="s">
        <v>306</v>
      </c>
    </row>
    <row r="2783" spans="1:13" hidden="1" x14ac:dyDescent="0.35">
      <c r="A2783" s="22">
        <v>45993</v>
      </c>
      <c r="B2783" s="23" t="s">
        <v>2885</v>
      </c>
      <c r="C2783" s="23" t="s">
        <v>2673</v>
      </c>
      <c r="D2783" s="24">
        <v>0</v>
      </c>
      <c r="E2783" s="23">
        <f>63/3</f>
        <v>21</v>
      </c>
      <c r="F2783" s="23">
        <f>7/3</f>
        <v>2.3333333333333335</v>
      </c>
      <c r="G2783" s="23" t="s">
        <v>2667</v>
      </c>
      <c r="H2783" s="23" t="s">
        <v>2667</v>
      </c>
      <c r="I2783" s="26" t="s">
        <v>306</v>
      </c>
      <c r="J2783" s="23" t="s">
        <v>2667</v>
      </c>
      <c r="K2783" s="23"/>
      <c r="L2783" s="23" t="s">
        <v>2667</v>
      </c>
      <c r="M2783" s="23" t="s">
        <v>306</v>
      </c>
    </row>
    <row r="2784" spans="1:13" hidden="1" x14ac:dyDescent="0.35">
      <c r="A2784" s="22">
        <v>45993</v>
      </c>
      <c r="B2784" s="23" t="s">
        <v>2885</v>
      </c>
      <c r="C2784" s="23" t="s">
        <v>2673</v>
      </c>
      <c r="D2784" s="24">
        <v>0</v>
      </c>
      <c r="E2784" s="23">
        <f>63/3</f>
        <v>21</v>
      </c>
      <c r="F2784" s="23">
        <f>7/3</f>
        <v>2.3333333333333335</v>
      </c>
      <c r="G2784" s="23" t="s">
        <v>2667</v>
      </c>
      <c r="H2784" s="23" t="s">
        <v>2667</v>
      </c>
      <c r="I2784" s="26" t="s">
        <v>306</v>
      </c>
      <c r="J2784" s="23" t="s">
        <v>2667</v>
      </c>
      <c r="K2784" s="23"/>
      <c r="L2784" s="23" t="s">
        <v>2667</v>
      </c>
      <c r="M2784" s="23" t="s">
        <v>306</v>
      </c>
    </row>
    <row r="2785" spans="1:13" hidden="1" x14ac:dyDescent="0.35">
      <c r="A2785" s="22">
        <v>45993</v>
      </c>
      <c r="B2785" s="23" t="s">
        <v>2922</v>
      </c>
      <c r="C2785" s="23" t="s">
        <v>2167</v>
      </c>
      <c r="D2785" s="24" t="s">
        <v>55</v>
      </c>
      <c r="E2785" s="23">
        <v>21</v>
      </c>
      <c r="F2785" s="23">
        <v>4</v>
      </c>
      <c r="G2785" s="23" t="s">
        <v>2667</v>
      </c>
      <c r="H2785" s="23" t="s">
        <v>2667</v>
      </c>
      <c r="I2785" s="26" t="s">
        <v>306</v>
      </c>
      <c r="J2785" s="23"/>
      <c r="K2785" s="23"/>
      <c r="L2785" s="23" t="s">
        <v>2667</v>
      </c>
      <c r="M2785" s="23" t="s">
        <v>306</v>
      </c>
    </row>
    <row r="2786" spans="1:13" hidden="1" x14ac:dyDescent="0.35">
      <c r="A2786" s="22">
        <v>45993</v>
      </c>
      <c r="B2786" s="23" t="s">
        <v>141</v>
      </c>
      <c r="C2786" s="23" t="s">
        <v>2673</v>
      </c>
      <c r="D2786" s="24" t="s">
        <v>2881</v>
      </c>
      <c r="E2786" s="23">
        <v>20</v>
      </c>
      <c r="F2786" s="23">
        <v>2</v>
      </c>
      <c r="G2786" s="23" t="s">
        <v>2667</v>
      </c>
      <c r="H2786" s="23" t="s">
        <v>2667</v>
      </c>
      <c r="I2786" s="26" t="s">
        <v>306</v>
      </c>
      <c r="J2786" s="23" t="s">
        <v>2667</v>
      </c>
      <c r="K2786" s="23"/>
      <c r="L2786" s="23" t="s">
        <v>2667</v>
      </c>
      <c r="M2786" s="23" t="s">
        <v>306</v>
      </c>
    </row>
    <row r="2787" spans="1:13" hidden="1" x14ac:dyDescent="0.35">
      <c r="A2787" s="22">
        <v>45993</v>
      </c>
      <c r="B2787" s="23" t="s">
        <v>2893</v>
      </c>
      <c r="C2787" s="23" t="s">
        <v>1493</v>
      </c>
      <c r="D2787" t="s">
        <v>1493</v>
      </c>
      <c r="E2787" s="23">
        <v>18</v>
      </c>
      <c r="F2787" s="23">
        <v>1</v>
      </c>
      <c r="G2787" s="23" t="s">
        <v>2667</v>
      </c>
      <c r="H2787" s="23" t="s">
        <v>2667</v>
      </c>
      <c r="I2787" s="26" t="s">
        <v>306</v>
      </c>
      <c r="J2787" s="23"/>
      <c r="K2787" s="23"/>
      <c r="L2787" s="23" t="s">
        <v>2667</v>
      </c>
      <c r="M2787" s="23" t="s">
        <v>2667</v>
      </c>
    </row>
    <row r="2788" spans="1:13" hidden="1" x14ac:dyDescent="0.35">
      <c r="A2788" s="27">
        <v>45993</v>
      </c>
      <c r="B2788" s="26" t="s">
        <v>3200</v>
      </c>
      <c r="C2788" s="26" t="s">
        <v>2673</v>
      </c>
      <c r="D2788" s="28">
        <v>2</v>
      </c>
      <c r="E2788" s="26">
        <f>33/2</f>
        <v>16.5</v>
      </c>
      <c r="F2788" s="26">
        <v>3</v>
      </c>
      <c r="G2788" s="26" t="s">
        <v>2667</v>
      </c>
      <c r="H2788" s="26" t="s">
        <v>2667</v>
      </c>
      <c r="I2788" s="26" t="s">
        <v>306</v>
      </c>
      <c r="J2788" s="26" t="s">
        <v>2667</v>
      </c>
      <c r="K2788" s="26"/>
      <c r="L2788" s="26" t="s">
        <v>2667</v>
      </c>
      <c r="M2788" s="26" t="s">
        <v>2667</v>
      </c>
    </row>
    <row r="2789" spans="1:13" hidden="1" x14ac:dyDescent="0.35">
      <c r="A2789" s="27">
        <v>45993</v>
      </c>
      <c r="B2789" s="26" t="s">
        <v>3200</v>
      </c>
      <c r="C2789" s="26" t="s">
        <v>2673</v>
      </c>
      <c r="D2789" s="28">
        <v>2</v>
      </c>
      <c r="E2789" s="26">
        <f>33/2</f>
        <v>16.5</v>
      </c>
      <c r="F2789" s="26">
        <v>3</v>
      </c>
      <c r="G2789" s="26" t="s">
        <v>2667</v>
      </c>
      <c r="H2789" s="26" t="s">
        <v>2667</v>
      </c>
      <c r="I2789" s="26" t="s">
        <v>306</v>
      </c>
      <c r="J2789" s="26" t="s">
        <v>2667</v>
      </c>
      <c r="K2789" s="26"/>
      <c r="L2789" s="26"/>
      <c r="M2789" s="26"/>
    </row>
    <row r="2790" spans="1:13" hidden="1" x14ac:dyDescent="0.35">
      <c r="A2790" s="6">
        <v>45993</v>
      </c>
      <c r="B2790" t="s">
        <v>3273</v>
      </c>
      <c r="C2790" s="23" t="s">
        <v>158</v>
      </c>
      <c r="D2790" t="s">
        <v>158</v>
      </c>
      <c r="E2790">
        <v>12</v>
      </c>
      <c r="F2790">
        <v>2</v>
      </c>
      <c r="G2790" t="s">
        <v>2667</v>
      </c>
      <c r="H2790" t="s">
        <v>2667</v>
      </c>
      <c r="I2790" s="26" t="s">
        <v>306</v>
      </c>
      <c r="J2790" t="s">
        <v>2667</v>
      </c>
      <c r="L2790" t="s">
        <v>2667</v>
      </c>
      <c r="M2790" t="s">
        <v>2667</v>
      </c>
    </row>
    <row r="2791" spans="1:13" hidden="1" x14ac:dyDescent="0.35">
      <c r="A2791" s="6">
        <v>45993</v>
      </c>
      <c r="B2791" t="s">
        <v>2781</v>
      </c>
      <c r="C2791" t="s">
        <v>64</v>
      </c>
      <c r="D2791" t="s">
        <v>585</v>
      </c>
      <c r="E2791">
        <v>9</v>
      </c>
      <c r="F2791">
        <v>2</v>
      </c>
      <c r="G2791" t="s">
        <v>2667</v>
      </c>
      <c r="H2791" t="s">
        <v>2667</v>
      </c>
      <c r="I2791" s="26" t="s">
        <v>306</v>
      </c>
      <c r="J2791" t="s">
        <v>2667</v>
      </c>
      <c r="L2791" t="s">
        <v>2667</v>
      </c>
      <c r="M2791" t="s">
        <v>2667</v>
      </c>
    </row>
    <row r="2792" spans="1:13" hidden="1" x14ac:dyDescent="0.35">
      <c r="A2792" s="6">
        <v>45993</v>
      </c>
      <c r="B2792" t="s">
        <v>2889</v>
      </c>
      <c r="C2792" t="s">
        <v>2673</v>
      </c>
      <c r="D2792" s="20" t="s">
        <v>2890</v>
      </c>
      <c r="E2792">
        <v>6</v>
      </c>
      <c r="F2792">
        <v>5</v>
      </c>
      <c r="G2792" t="s">
        <v>2667</v>
      </c>
      <c r="H2792" t="s">
        <v>2667</v>
      </c>
      <c r="I2792" s="26" t="s">
        <v>306</v>
      </c>
      <c r="J2792" t="s">
        <v>2667</v>
      </c>
      <c r="L2792" t="s">
        <v>2667</v>
      </c>
      <c r="M2792" t="s">
        <v>2667</v>
      </c>
    </row>
    <row r="2793" spans="1:13" hidden="1" x14ac:dyDescent="0.35">
      <c r="A2793" s="6">
        <v>45993</v>
      </c>
      <c r="B2793" t="s">
        <v>2866</v>
      </c>
      <c r="C2793" t="s">
        <v>64</v>
      </c>
      <c r="D2793" t="s">
        <v>585</v>
      </c>
      <c r="E2793">
        <v>7</v>
      </c>
      <c r="F2793">
        <v>2</v>
      </c>
      <c r="G2793" t="s">
        <v>2667</v>
      </c>
      <c r="H2793" t="s">
        <v>2667</v>
      </c>
      <c r="I2793" s="26" t="s">
        <v>306</v>
      </c>
      <c r="J2793" t="s">
        <v>2667</v>
      </c>
      <c r="L2793" t="s">
        <v>2667</v>
      </c>
      <c r="M2793" t="s">
        <v>306</v>
      </c>
    </row>
    <row r="2794" spans="1:13" hidden="1" x14ac:dyDescent="0.35">
      <c r="A2794" s="6">
        <v>45994</v>
      </c>
      <c r="B2794" t="s">
        <v>2580</v>
      </c>
      <c r="C2794" t="s">
        <v>53</v>
      </c>
      <c r="D2794">
        <v>6</v>
      </c>
      <c r="E2794">
        <v>25</v>
      </c>
      <c r="F2794">
        <v>2</v>
      </c>
      <c r="G2794" t="s">
        <v>2182</v>
      </c>
      <c r="L2794" t="s">
        <v>47</v>
      </c>
      <c r="M2794" t="s">
        <v>47</v>
      </c>
    </row>
    <row r="2795" spans="1:13" hidden="1" x14ac:dyDescent="0.35">
      <c r="A2795" s="6">
        <v>45994</v>
      </c>
      <c r="B2795" t="s">
        <v>962</v>
      </c>
      <c r="C2795" t="s">
        <v>53</v>
      </c>
      <c r="D2795">
        <v>4</v>
      </c>
      <c r="E2795">
        <v>21</v>
      </c>
      <c r="F2795">
        <v>2</v>
      </c>
      <c r="G2795" t="s">
        <v>827</v>
      </c>
    </row>
    <row r="2796" spans="1:13" hidden="1" x14ac:dyDescent="0.35">
      <c r="A2796" s="6">
        <v>45994</v>
      </c>
      <c r="B2796" t="s">
        <v>962</v>
      </c>
      <c r="C2796" t="s">
        <v>53</v>
      </c>
      <c r="D2796">
        <v>4</v>
      </c>
      <c r="E2796">
        <v>21</v>
      </c>
      <c r="F2796">
        <v>2</v>
      </c>
      <c r="G2796" t="s">
        <v>827</v>
      </c>
    </row>
    <row r="2797" spans="1:13" hidden="1" x14ac:dyDescent="0.35">
      <c r="A2797" s="6">
        <v>45994</v>
      </c>
      <c r="B2797" t="s">
        <v>962</v>
      </c>
      <c r="C2797" t="s">
        <v>53</v>
      </c>
      <c r="D2797">
        <v>4</v>
      </c>
      <c r="E2797">
        <v>21</v>
      </c>
      <c r="F2797">
        <v>2</v>
      </c>
      <c r="G2797" t="s">
        <v>827</v>
      </c>
    </row>
    <row r="2798" spans="1:13" hidden="1" x14ac:dyDescent="0.35">
      <c r="A2798" s="6">
        <v>45994</v>
      </c>
      <c r="B2798" t="s">
        <v>839</v>
      </c>
      <c r="C2798" t="s">
        <v>53</v>
      </c>
      <c r="D2798" t="s">
        <v>567</v>
      </c>
      <c r="E2798">
        <v>26</v>
      </c>
      <c r="F2798">
        <v>2</v>
      </c>
      <c r="G2798" t="s">
        <v>827</v>
      </c>
    </row>
    <row r="2799" spans="1:13" hidden="1" x14ac:dyDescent="0.35">
      <c r="A2799" s="6">
        <v>45994</v>
      </c>
      <c r="B2799" t="s">
        <v>839</v>
      </c>
      <c r="C2799" t="s">
        <v>53</v>
      </c>
      <c r="D2799">
        <v>5</v>
      </c>
      <c r="E2799">
        <v>16</v>
      </c>
      <c r="F2799">
        <v>2</v>
      </c>
      <c r="G2799" t="s">
        <v>827</v>
      </c>
    </row>
    <row r="2800" spans="1:13" hidden="1" x14ac:dyDescent="0.35">
      <c r="A2800" s="6">
        <v>45994</v>
      </c>
      <c r="B2800" t="s">
        <v>839</v>
      </c>
      <c r="C2800" t="s">
        <v>59</v>
      </c>
      <c r="D2800" t="s">
        <v>563</v>
      </c>
      <c r="E2800">
        <v>29</v>
      </c>
      <c r="F2800">
        <v>2</v>
      </c>
      <c r="G2800" t="s">
        <v>1725</v>
      </c>
    </row>
    <row r="2801" spans="1:13" hidden="1" x14ac:dyDescent="0.35">
      <c r="A2801" s="6">
        <v>45994</v>
      </c>
      <c r="B2801" t="s">
        <v>2607</v>
      </c>
      <c r="C2801" t="s">
        <v>59</v>
      </c>
      <c r="D2801">
        <v>2</v>
      </c>
      <c r="E2801">
        <v>20</v>
      </c>
      <c r="F2801">
        <v>2</v>
      </c>
      <c r="G2801" t="s">
        <v>1725</v>
      </c>
      <c r="L2801" t="s">
        <v>47</v>
      </c>
      <c r="M2801" t="s">
        <v>47</v>
      </c>
    </row>
    <row r="2802" spans="1:13" hidden="1" x14ac:dyDescent="0.35">
      <c r="A2802" s="6">
        <v>45994</v>
      </c>
      <c r="B2802" t="s">
        <v>2607</v>
      </c>
      <c r="C2802" t="s">
        <v>59</v>
      </c>
      <c r="D2802">
        <v>2</v>
      </c>
      <c r="E2802">
        <v>20</v>
      </c>
      <c r="F2802">
        <v>2</v>
      </c>
      <c r="G2802" t="s">
        <v>1725</v>
      </c>
      <c r="L2802" t="s">
        <v>47</v>
      </c>
      <c r="M2802" t="s">
        <v>47</v>
      </c>
    </row>
    <row r="2803" spans="1:13" hidden="1" x14ac:dyDescent="0.35">
      <c r="A2803" s="6">
        <v>45994</v>
      </c>
      <c r="B2803" t="s">
        <v>2607</v>
      </c>
      <c r="C2803" t="s">
        <v>59</v>
      </c>
      <c r="D2803">
        <v>2</v>
      </c>
      <c r="E2803">
        <v>20</v>
      </c>
      <c r="F2803">
        <v>2</v>
      </c>
      <c r="G2803" t="s">
        <v>1725</v>
      </c>
      <c r="L2803" t="s">
        <v>47</v>
      </c>
      <c r="M2803" t="s">
        <v>47</v>
      </c>
    </row>
    <row r="2804" spans="1:13" hidden="1" x14ac:dyDescent="0.35">
      <c r="A2804" s="6">
        <v>45994</v>
      </c>
      <c r="B2804" t="s">
        <v>839</v>
      </c>
      <c r="C2804" t="s">
        <v>115</v>
      </c>
      <c r="D2804" t="s">
        <v>239</v>
      </c>
      <c r="E2804">
        <v>18</v>
      </c>
      <c r="F2804">
        <v>2</v>
      </c>
      <c r="G2804" t="s">
        <v>2577</v>
      </c>
    </row>
    <row r="2805" spans="1:13" hidden="1" x14ac:dyDescent="0.35">
      <c r="A2805" s="6">
        <v>45994</v>
      </c>
      <c r="B2805" t="s">
        <v>824</v>
      </c>
      <c r="C2805" t="s">
        <v>115</v>
      </c>
      <c r="D2805">
        <v>7</v>
      </c>
      <c r="E2805">
        <v>27</v>
      </c>
      <c r="F2805">
        <v>2</v>
      </c>
      <c r="G2805" t="s">
        <v>2577</v>
      </c>
      <c r="L2805" t="s">
        <v>47</v>
      </c>
      <c r="M2805" t="s">
        <v>47</v>
      </c>
    </row>
    <row r="2806" spans="1:13" hidden="1" x14ac:dyDescent="0.35">
      <c r="A2806" s="6">
        <v>45994</v>
      </c>
      <c r="B2806" t="s">
        <v>824</v>
      </c>
      <c r="C2806" t="s">
        <v>115</v>
      </c>
      <c r="D2806">
        <v>7</v>
      </c>
      <c r="E2806">
        <v>27</v>
      </c>
      <c r="F2806">
        <v>2</v>
      </c>
      <c r="G2806" t="s">
        <v>2577</v>
      </c>
      <c r="L2806" t="s">
        <v>47</v>
      </c>
      <c r="M2806" t="s">
        <v>47</v>
      </c>
    </row>
    <row r="2807" spans="1:13" hidden="1" x14ac:dyDescent="0.35">
      <c r="A2807" s="6">
        <v>45994</v>
      </c>
      <c r="B2807" t="s">
        <v>2611</v>
      </c>
      <c r="C2807" t="s">
        <v>59</v>
      </c>
      <c r="D2807">
        <v>3</v>
      </c>
      <c r="E2807">
        <v>25</v>
      </c>
      <c r="F2807">
        <v>2</v>
      </c>
      <c r="G2807" t="s">
        <v>827</v>
      </c>
      <c r="L2807" t="s">
        <v>47</v>
      </c>
      <c r="M2807" t="s">
        <v>47</v>
      </c>
    </row>
    <row r="2808" spans="1:13" hidden="1" x14ac:dyDescent="0.35">
      <c r="A2808" s="6">
        <v>45994</v>
      </c>
      <c r="B2808" t="s">
        <v>2611</v>
      </c>
      <c r="C2808" t="s">
        <v>59</v>
      </c>
      <c r="D2808">
        <v>3</v>
      </c>
      <c r="E2808">
        <v>25</v>
      </c>
      <c r="F2808">
        <v>2</v>
      </c>
      <c r="G2808" t="s">
        <v>827</v>
      </c>
      <c r="L2808" t="s">
        <v>47</v>
      </c>
      <c r="M2808" t="s">
        <v>47</v>
      </c>
    </row>
    <row r="2809" spans="1:13" hidden="1" x14ac:dyDescent="0.35">
      <c r="A2809" s="6">
        <v>45994</v>
      </c>
      <c r="B2809" t="s">
        <v>138</v>
      </c>
      <c r="C2809" t="s">
        <v>115</v>
      </c>
      <c r="D2809">
        <v>8</v>
      </c>
      <c r="E2809">
        <v>21</v>
      </c>
      <c r="F2809">
        <v>2</v>
      </c>
      <c r="G2809" t="s">
        <v>2577</v>
      </c>
      <c r="L2809" t="s">
        <v>47</v>
      </c>
      <c r="M2809" t="s">
        <v>47</v>
      </c>
    </row>
    <row r="2810" spans="1:13" hidden="1" x14ac:dyDescent="0.35">
      <c r="A2810" s="22">
        <v>45994</v>
      </c>
      <c r="B2810" s="23" t="s">
        <v>3199</v>
      </c>
      <c r="C2810" s="23" t="s">
        <v>2668</v>
      </c>
      <c r="D2810" s="24">
        <v>5</v>
      </c>
      <c r="E2810" s="23">
        <v>22</v>
      </c>
      <c r="F2810" s="23">
        <v>1</v>
      </c>
      <c r="G2810" s="23" t="s">
        <v>2667</v>
      </c>
      <c r="H2810" s="23" t="s">
        <v>2667</v>
      </c>
      <c r="I2810" s="26" t="s">
        <v>306</v>
      </c>
      <c r="J2810" s="23" t="s">
        <v>2667</v>
      </c>
      <c r="K2810" s="23"/>
      <c r="L2810" s="23" t="s">
        <v>2667</v>
      </c>
      <c r="M2810" s="23" t="s">
        <v>306</v>
      </c>
    </row>
    <row r="2811" spans="1:13" hidden="1" x14ac:dyDescent="0.35">
      <c r="A2811" s="22">
        <v>45994</v>
      </c>
      <c r="B2811" s="23" t="s">
        <v>3069</v>
      </c>
      <c r="C2811" t="s">
        <v>64</v>
      </c>
      <c r="D2811" t="s">
        <v>585</v>
      </c>
      <c r="E2811" s="23">
        <v>21</v>
      </c>
      <c r="F2811" s="23">
        <v>4</v>
      </c>
      <c r="G2811" s="23" t="s">
        <v>2667</v>
      </c>
      <c r="H2811" s="23" t="s">
        <v>2667</v>
      </c>
      <c r="I2811" s="26" t="s">
        <v>306</v>
      </c>
      <c r="J2811" s="23" t="s">
        <v>2667</v>
      </c>
      <c r="K2811" s="23"/>
      <c r="L2811" s="23" t="s">
        <v>2667</v>
      </c>
      <c r="M2811" s="23" t="s">
        <v>2667</v>
      </c>
    </row>
    <row r="2812" spans="1:13" hidden="1" x14ac:dyDescent="0.35">
      <c r="A2812" s="22">
        <v>45994</v>
      </c>
      <c r="B2812" s="23" t="s">
        <v>3206</v>
      </c>
      <c r="C2812" s="23" t="s">
        <v>2670</v>
      </c>
      <c r="D2812" s="24" t="s">
        <v>2685</v>
      </c>
      <c r="E2812" s="23">
        <v>20</v>
      </c>
      <c r="F2812" s="23">
        <v>2</v>
      </c>
      <c r="G2812" s="23" t="s">
        <v>2667</v>
      </c>
      <c r="H2812" s="23" t="s">
        <v>2667</v>
      </c>
      <c r="I2812" s="26" t="s">
        <v>306</v>
      </c>
      <c r="J2812" s="23" t="s">
        <v>2667</v>
      </c>
      <c r="K2812" s="23"/>
      <c r="L2812" s="23" t="s">
        <v>2667</v>
      </c>
      <c r="M2812" s="23" t="s">
        <v>306</v>
      </c>
    </row>
    <row r="2813" spans="1:13" hidden="1" x14ac:dyDescent="0.35">
      <c r="A2813" s="22">
        <v>45994</v>
      </c>
      <c r="B2813" s="23" t="s">
        <v>3100</v>
      </c>
      <c r="C2813" s="23" t="s">
        <v>2668</v>
      </c>
      <c r="D2813" s="24">
        <v>4</v>
      </c>
      <c r="E2813" s="23">
        <v>20</v>
      </c>
      <c r="F2813" s="23">
        <v>2</v>
      </c>
      <c r="G2813" s="23" t="s">
        <v>2667</v>
      </c>
      <c r="H2813" s="23" t="s">
        <v>2667</v>
      </c>
      <c r="I2813" s="26" t="s">
        <v>306</v>
      </c>
      <c r="J2813" s="23" t="s">
        <v>1854</v>
      </c>
      <c r="K2813" s="23"/>
      <c r="L2813" s="23" t="s">
        <v>2667</v>
      </c>
      <c r="M2813" s="23" t="s">
        <v>2667</v>
      </c>
    </row>
    <row r="2814" spans="1:13" hidden="1" x14ac:dyDescent="0.35">
      <c r="A2814" s="22">
        <v>45994</v>
      </c>
      <c r="B2814" s="23" t="s">
        <v>3201</v>
      </c>
      <c r="C2814" s="23" t="s">
        <v>2668</v>
      </c>
      <c r="D2814" s="24">
        <v>5</v>
      </c>
      <c r="E2814" s="23">
        <v>20</v>
      </c>
      <c r="F2814" s="23">
        <v>2</v>
      </c>
      <c r="G2814" s="23" t="s">
        <v>2667</v>
      </c>
      <c r="H2814" s="23" t="s">
        <v>2667</v>
      </c>
      <c r="I2814" s="26" t="s">
        <v>306</v>
      </c>
      <c r="J2814" s="23"/>
      <c r="K2814" s="23"/>
      <c r="L2814" s="23" t="s">
        <v>2667</v>
      </c>
      <c r="M2814" s="23" t="s">
        <v>306</v>
      </c>
    </row>
    <row r="2815" spans="1:13" hidden="1" x14ac:dyDescent="0.35">
      <c r="A2815" s="22">
        <v>45994</v>
      </c>
      <c r="B2815" s="23" t="s">
        <v>3064</v>
      </c>
      <c r="C2815" s="23" t="s">
        <v>2167</v>
      </c>
      <c r="D2815" s="24" t="s">
        <v>2733</v>
      </c>
      <c r="E2815" s="23">
        <v>19</v>
      </c>
      <c r="F2815" s="23">
        <v>2</v>
      </c>
      <c r="G2815" s="23" t="s">
        <v>2667</v>
      </c>
      <c r="H2815" s="23" t="s">
        <v>2667</v>
      </c>
      <c r="I2815" s="26" t="s">
        <v>306</v>
      </c>
      <c r="J2815" s="23" t="s">
        <v>2667</v>
      </c>
      <c r="K2815" s="23"/>
      <c r="L2815" s="23" t="s">
        <v>2667</v>
      </c>
      <c r="M2815" s="23" t="s">
        <v>2667</v>
      </c>
    </row>
    <row r="2816" spans="1:13" hidden="1" x14ac:dyDescent="0.35">
      <c r="A2816" s="22">
        <v>45994</v>
      </c>
      <c r="B2816" s="23" t="s">
        <v>2718</v>
      </c>
      <c r="C2816" s="23" t="s">
        <v>2668</v>
      </c>
      <c r="D2816" s="24">
        <v>6</v>
      </c>
      <c r="E2816" s="23">
        <v>19</v>
      </c>
      <c r="F2816" s="23">
        <v>1</v>
      </c>
      <c r="G2816" s="23" t="s">
        <v>2667</v>
      </c>
      <c r="H2816" s="23" t="s">
        <v>2667</v>
      </c>
      <c r="I2816" s="26" t="s">
        <v>306</v>
      </c>
      <c r="J2816" s="23" t="s">
        <v>2667</v>
      </c>
      <c r="K2816" s="23"/>
      <c r="L2816" s="23" t="s">
        <v>2667</v>
      </c>
      <c r="M2816" s="23" t="s">
        <v>306</v>
      </c>
    </row>
    <row r="2817" spans="1:13" hidden="1" x14ac:dyDescent="0.35">
      <c r="A2817" s="22">
        <v>45994</v>
      </c>
      <c r="B2817" s="23" t="s">
        <v>1553</v>
      </c>
      <c r="C2817" s="23" t="s">
        <v>2668</v>
      </c>
      <c r="D2817" s="24">
        <v>6</v>
      </c>
      <c r="E2817" s="23">
        <v>19</v>
      </c>
      <c r="F2817" s="23">
        <v>2</v>
      </c>
      <c r="G2817" s="23" t="s">
        <v>2667</v>
      </c>
      <c r="H2817" s="23" t="s">
        <v>306</v>
      </c>
      <c r="I2817" s="26" t="s">
        <v>306</v>
      </c>
      <c r="J2817" s="23" t="s">
        <v>2667</v>
      </c>
      <c r="K2817" s="23"/>
      <c r="L2817" s="23" t="s">
        <v>2667</v>
      </c>
      <c r="M2817" s="23" t="s">
        <v>306</v>
      </c>
    </row>
    <row r="2818" spans="1:13" hidden="1" x14ac:dyDescent="0.35">
      <c r="A2818" s="27">
        <v>45994</v>
      </c>
      <c r="B2818" s="26" t="s">
        <v>1143</v>
      </c>
      <c r="C2818" s="26" t="s">
        <v>2670</v>
      </c>
      <c r="D2818" s="28" t="s">
        <v>2788</v>
      </c>
      <c r="E2818" s="26">
        <f>33/2</f>
        <v>16.5</v>
      </c>
      <c r="F2818" s="26">
        <v>2.5</v>
      </c>
      <c r="G2818" s="26" t="s">
        <v>2667</v>
      </c>
      <c r="H2818" s="26" t="s">
        <v>2667</v>
      </c>
      <c r="I2818" s="26" t="s">
        <v>306</v>
      </c>
      <c r="J2818" s="26"/>
      <c r="K2818" s="26"/>
      <c r="L2818" s="26" t="s">
        <v>2667</v>
      </c>
      <c r="M2818" s="26" t="s">
        <v>2667</v>
      </c>
    </row>
    <row r="2819" spans="1:13" hidden="1" x14ac:dyDescent="0.35">
      <c r="A2819" s="27">
        <v>45994</v>
      </c>
      <c r="B2819" s="26" t="s">
        <v>1143</v>
      </c>
      <c r="C2819" s="26" t="s">
        <v>2670</v>
      </c>
      <c r="D2819" s="28" t="s">
        <v>2788</v>
      </c>
      <c r="E2819" s="26">
        <f>33/2</f>
        <v>16.5</v>
      </c>
      <c r="F2819" s="26">
        <v>2.5</v>
      </c>
      <c r="G2819" s="26" t="s">
        <v>2667</v>
      </c>
      <c r="H2819" s="26" t="s">
        <v>2667</v>
      </c>
      <c r="I2819" s="26" t="s">
        <v>306</v>
      </c>
      <c r="J2819" s="26"/>
      <c r="K2819" s="26"/>
      <c r="L2819" s="26"/>
      <c r="M2819" s="26"/>
    </row>
    <row r="2820" spans="1:13" hidden="1" x14ac:dyDescent="0.35">
      <c r="A2820" s="22">
        <v>45994</v>
      </c>
      <c r="B2820" s="23" t="s">
        <v>3067</v>
      </c>
      <c r="C2820" t="s">
        <v>64</v>
      </c>
      <c r="D2820" t="s">
        <v>585</v>
      </c>
      <c r="E2820" s="23">
        <v>11</v>
      </c>
      <c r="F2820" s="23">
        <v>3</v>
      </c>
      <c r="G2820" s="23" t="s">
        <v>2667</v>
      </c>
      <c r="H2820" s="23" t="s">
        <v>2667</v>
      </c>
      <c r="I2820" s="26" t="s">
        <v>306</v>
      </c>
      <c r="J2820" s="23"/>
      <c r="K2820" s="23"/>
      <c r="L2820" s="23" t="s">
        <v>2667</v>
      </c>
      <c r="M2820" s="23" t="s">
        <v>306</v>
      </c>
    </row>
    <row r="2821" spans="1:13" hidden="1" x14ac:dyDescent="0.35">
      <c r="A2821" s="22">
        <v>45994</v>
      </c>
      <c r="B2821" s="23" t="s">
        <v>1089</v>
      </c>
      <c r="C2821" t="s">
        <v>392</v>
      </c>
      <c r="D2821" t="s">
        <v>392</v>
      </c>
      <c r="E2821" s="23">
        <v>10</v>
      </c>
      <c r="F2821" s="23">
        <v>2</v>
      </c>
      <c r="G2821" s="23" t="s">
        <v>2667</v>
      </c>
      <c r="H2821" s="23" t="s">
        <v>2667</v>
      </c>
      <c r="I2821" s="26" t="s">
        <v>306</v>
      </c>
      <c r="J2821" s="23" t="s">
        <v>2359</v>
      </c>
      <c r="K2821" s="23"/>
      <c r="L2821" s="23" t="s">
        <v>2667</v>
      </c>
      <c r="M2821" s="23" t="s">
        <v>2667</v>
      </c>
    </row>
    <row r="2822" spans="1:13" hidden="1" x14ac:dyDescent="0.35">
      <c r="A2822" s="6">
        <v>45994</v>
      </c>
      <c r="B2822" t="s">
        <v>2120</v>
      </c>
      <c r="C2822" t="s">
        <v>64</v>
      </c>
      <c r="D2822" t="s">
        <v>585</v>
      </c>
      <c r="E2822">
        <v>8</v>
      </c>
      <c r="F2822">
        <v>2</v>
      </c>
      <c r="G2822" t="s">
        <v>2667</v>
      </c>
      <c r="H2822" t="s">
        <v>2667</v>
      </c>
      <c r="I2822" s="26" t="s">
        <v>306</v>
      </c>
      <c r="J2822" t="s">
        <v>2667</v>
      </c>
      <c r="L2822" t="s">
        <v>2667</v>
      </c>
      <c r="M2822" t="s">
        <v>306</v>
      </c>
    </row>
    <row r="2823" spans="1:13" hidden="1" x14ac:dyDescent="0.35">
      <c r="A2823" s="22">
        <v>45995</v>
      </c>
      <c r="B2823" s="23" t="s">
        <v>99</v>
      </c>
      <c r="C2823" s="23" t="s">
        <v>2673</v>
      </c>
      <c r="D2823" s="24">
        <v>3</v>
      </c>
      <c r="E2823" s="23">
        <v>25</v>
      </c>
      <c r="F2823" s="23">
        <v>2</v>
      </c>
      <c r="G2823" s="23" t="s">
        <v>2667</v>
      </c>
      <c r="H2823" s="23" t="s">
        <v>2667</v>
      </c>
      <c r="I2823" s="26" t="s">
        <v>306</v>
      </c>
      <c r="J2823" s="23" t="s">
        <v>2667</v>
      </c>
      <c r="K2823" s="23"/>
      <c r="L2823" s="23" t="s">
        <v>2667</v>
      </c>
      <c r="M2823" s="23" t="s">
        <v>306</v>
      </c>
    </row>
    <row r="2824" spans="1:13" hidden="1" x14ac:dyDescent="0.35">
      <c r="A2824" s="6">
        <v>45995</v>
      </c>
      <c r="B2824" t="s">
        <v>484</v>
      </c>
      <c r="C2824" t="s">
        <v>59</v>
      </c>
      <c r="D2824">
        <v>2</v>
      </c>
      <c r="E2824">
        <v>22</v>
      </c>
      <c r="F2824">
        <v>2</v>
      </c>
      <c r="G2824" t="s">
        <v>1725</v>
      </c>
      <c r="L2824" t="s">
        <v>47</v>
      </c>
      <c r="M2824" t="s">
        <v>47</v>
      </c>
    </row>
    <row r="2825" spans="1:13" hidden="1" x14ac:dyDescent="0.35">
      <c r="A2825" s="6">
        <v>45995</v>
      </c>
      <c r="B2825" t="s">
        <v>2581</v>
      </c>
      <c r="C2825" t="s">
        <v>1247</v>
      </c>
      <c r="D2825" t="s">
        <v>1247</v>
      </c>
      <c r="E2825">
        <v>8</v>
      </c>
      <c r="F2825">
        <v>2</v>
      </c>
      <c r="G2825" t="s">
        <v>828</v>
      </c>
    </row>
    <row r="2826" spans="1:13" hidden="1" x14ac:dyDescent="0.35">
      <c r="A2826" s="6">
        <v>45995</v>
      </c>
      <c r="B2826" t="s">
        <v>879</v>
      </c>
      <c r="C2826" t="s">
        <v>53</v>
      </c>
      <c r="D2826">
        <v>6</v>
      </c>
      <c r="E2826">
        <v>18</v>
      </c>
      <c r="F2826">
        <v>2</v>
      </c>
      <c r="G2826" t="s">
        <v>2182</v>
      </c>
    </row>
    <row r="2827" spans="1:13" hidden="1" x14ac:dyDescent="0.35">
      <c r="A2827" s="6">
        <v>45995</v>
      </c>
      <c r="B2827" t="s">
        <v>256</v>
      </c>
      <c r="C2827" t="s">
        <v>53</v>
      </c>
      <c r="D2827">
        <v>5</v>
      </c>
      <c r="E2827">
        <v>23</v>
      </c>
      <c r="F2827">
        <v>1</v>
      </c>
      <c r="G2827" t="s">
        <v>827</v>
      </c>
      <c r="L2827" t="s">
        <v>47</v>
      </c>
      <c r="M2827" t="s">
        <v>47</v>
      </c>
    </row>
    <row r="2828" spans="1:13" hidden="1" x14ac:dyDescent="0.35">
      <c r="A2828" s="6">
        <v>45995</v>
      </c>
      <c r="B2828" t="s">
        <v>1564</v>
      </c>
      <c r="C2828" t="s">
        <v>1247</v>
      </c>
      <c r="D2828" t="s">
        <v>1247</v>
      </c>
      <c r="E2828">
        <v>15</v>
      </c>
      <c r="F2828">
        <v>3</v>
      </c>
      <c r="G2828" t="s">
        <v>1725</v>
      </c>
      <c r="K2828" t="s">
        <v>47</v>
      </c>
      <c r="L2828" t="s">
        <v>47</v>
      </c>
      <c r="M2828" t="s">
        <v>47</v>
      </c>
    </row>
    <row r="2829" spans="1:13" hidden="1" x14ac:dyDescent="0.35">
      <c r="A2829" s="6">
        <v>45995</v>
      </c>
      <c r="B2829" t="s">
        <v>2608</v>
      </c>
      <c r="C2829" t="s">
        <v>149</v>
      </c>
      <c r="D2829" t="s">
        <v>149</v>
      </c>
      <c r="E2829">
        <v>20</v>
      </c>
      <c r="F2829">
        <v>2</v>
      </c>
      <c r="G2829" t="s">
        <v>2577</v>
      </c>
    </row>
    <row r="2830" spans="1:13" hidden="1" x14ac:dyDescent="0.35">
      <c r="A2830" s="6">
        <v>45995</v>
      </c>
      <c r="B2830" t="s">
        <v>2608</v>
      </c>
      <c r="C2830" t="s">
        <v>149</v>
      </c>
      <c r="D2830" t="s">
        <v>149</v>
      </c>
      <c r="E2830">
        <v>20</v>
      </c>
      <c r="F2830">
        <v>2</v>
      </c>
      <c r="G2830" t="s">
        <v>2577</v>
      </c>
    </row>
    <row r="2831" spans="1:13" hidden="1" x14ac:dyDescent="0.35">
      <c r="A2831" s="6">
        <v>45995</v>
      </c>
      <c r="B2831" t="s">
        <v>1166</v>
      </c>
      <c r="C2831" t="s">
        <v>74</v>
      </c>
      <c r="D2831">
        <v>9</v>
      </c>
      <c r="E2831">
        <v>9</v>
      </c>
      <c r="F2831">
        <v>1</v>
      </c>
      <c r="G2831" t="s">
        <v>828</v>
      </c>
    </row>
    <row r="2832" spans="1:13" hidden="1" x14ac:dyDescent="0.35">
      <c r="A2832" s="6">
        <v>45995</v>
      </c>
      <c r="B2832" t="s">
        <v>2612</v>
      </c>
      <c r="C2832" t="s">
        <v>53</v>
      </c>
      <c r="D2832">
        <v>6</v>
      </c>
      <c r="E2832">
        <v>21</v>
      </c>
      <c r="F2832">
        <v>1</v>
      </c>
      <c r="G2832" t="s">
        <v>827</v>
      </c>
    </row>
    <row r="2833" spans="1:13" hidden="1" x14ac:dyDescent="0.35">
      <c r="A2833" s="6">
        <v>45995</v>
      </c>
      <c r="B2833" t="s">
        <v>2619</v>
      </c>
      <c r="C2833" t="s">
        <v>59</v>
      </c>
      <c r="D2833">
        <v>2</v>
      </c>
      <c r="E2833">
        <v>20</v>
      </c>
      <c r="F2833">
        <v>2</v>
      </c>
      <c r="G2833" t="s">
        <v>1725</v>
      </c>
    </row>
    <row r="2834" spans="1:13" hidden="1" x14ac:dyDescent="0.35">
      <c r="A2834" s="6">
        <v>45995</v>
      </c>
      <c r="B2834" t="s">
        <v>2619</v>
      </c>
      <c r="C2834" t="s">
        <v>59</v>
      </c>
      <c r="D2834">
        <v>3</v>
      </c>
      <c r="E2834">
        <v>20</v>
      </c>
      <c r="F2834">
        <v>2</v>
      </c>
      <c r="G2834" t="s">
        <v>827</v>
      </c>
    </row>
    <row r="2835" spans="1:13" hidden="1" x14ac:dyDescent="0.35">
      <c r="A2835" s="6">
        <v>45995</v>
      </c>
      <c r="B2835" t="s">
        <v>2623</v>
      </c>
      <c r="C2835" t="s">
        <v>53</v>
      </c>
      <c r="D2835" t="s">
        <v>430</v>
      </c>
      <c r="E2835">
        <v>25</v>
      </c>
      <c r="F2835">
        <v>2</v>
      </c>
      <c r="G2835" t="s">
        <v>827</v>
      </c>
    </row>
    <row r="2836" spans="1:13" hidden="1" x14ac:dyDescent="0.35">
      <c r="A2836" s="6">
        <v>45995</v>
      </c>
      <c r="B2836" t="s">
        <v>2623</v>
      </c>
      <c r="C2836" t="s">
        <v>115</v>
      </c>
      <c r="D2836" t="s">
        <v>242</v>
      </c>
      <c r="E2836">
        <v>11</v>
      </c>
      <c r="F2836">
        <v>2</v>
      </c>
      <c r="G2836" t="s">
        <v>2577</v>
      </c>
    </row>
    <row r="2837" spans="1:13" hidden="1" x14ac:dyDescent="0.35">
      <c r="A2837" s="22">
        <v>45995</v>
      </c>
      <c r="B2837" s="23" t="s">
        <v>1667</v>
      </c>
      <c r="C2837" s="23" t="s">
        <v>2670</v>
      </c>
      <c r="D2837" s="24">
        <v>8</v>
      </c>
      <c r="E2837" s="23">
        <v>23</v>
      </c>
      <c r="F2837" s="23">
        <v>21</v>
      </c>
      <c r="G2837" s="23" t="s">
        <v>2667</v>
      </c>
      <c r="H2837" s="23" t="s">
        <v>2667</v>
      </c>
      <c r="I2837" s="26" t="s">
        <v>306</v>
      </c>
      <c r="J2837" s="23"/>
      <c r="K2837" s="23"/>
      <c r="L2837" s="23" t="s">
        <v>2667</v>
      </c>
      <c r="M2837" s="23" t="s">
        <v>306</v>
      </c>
    </row>
    <row r="2838" spans="1:13" hidden="1" x14ac:dyDescent="0.35">
      <c r="A2838" s="22">
        <v>45995</v>
      </c>
      <c r="B2838" s="23" t="s">
        <v>3098</v>
      </c>
      <c r="C2838" s="23" t="s">
        <v>2670</v>
      </c>
      <c r="D2838" s="24">
        <v>7</v>
      </c>
      <c r="E2838" s="23">
        <v>22</v>
      </c>
      <c r="F2838" s="23">
        <v>3</v>
      </c>
      <c r="G2838" s="23" t="s">
        <v>2667</v>
      </c>
      <c r="H2838" s="23" t="s">
        <v>2667</v>
      </c>
      <c r="I2838" s="26" t="s">
        <v>306</v>
      </c>
      <c r="J2838" s="23" t="s">
        <v>624</v>
      </c>
      <c r="K2838" s="23"/>
      <c r="L2838" s="23" t="s">
        <v>2667</v>
      </c>
      <c r="M2838" s="23" t="s">
        <v>2667</v>
      </c>
    </row>
    <row r="2839" spans="1:13" hidden="1" x14ac:dyDescent="0.35">
      <c r="A2839" s="22">
        <v>45995</v>
      </c>
      <c r="B2839" s="23" t="s">
        <v>3097</v>
      </c>
      <c r="C2839" s="23" t="s">
        <v>2668</v>
      </c>
      <c r="D2839" s="24">
        <v>4</v>
      </c>
      <c r="E2839" s="23">
        <v>18</v>
      </c>
      <c r="F2839" s="23">
        <v>28</v>
      </c>
      <c r="G2839" s="23" t="s">
        <v>2667</v>
      </c>
      <c r="H2839" s="23" t="s">
        <v>2667</v>
      </c>
      <c r="I2839" s="26" t="s">
        <v>306</v>
      </c>
      <c r="J2839" s="23" t="s">
        <v>2667</v>
      </c>
      <c r="K2839" s="23"/>
      <c r="L2839" s="23" t="s">
        <v>2667</v>
      </c>
      <c r="M2839" s="23" t="s">
        <v>2667</v>
      </c>
    </row>
    <row r="2840" spans="1:13" hidden="1" x14ac:dyDescent="0.35">
      <c r="A2840" s="6">
        <v>45995</v>
      </c>
      <c r="B2840" t="s">
        <v>2689</v>
      </c>
      <c r="C2840" s="23" t="s">
        <v>64</v>
      </c>
      <c r="D2840" t="s">
        <v>585</v>
      </c>
      <c r="E2840">
        <v>11</v>
      </c>
      <c r="F2840">
        <v>2</v>
      </c>
      <c r="G2840" t="s">
        <v>2667</v>
      </c>
      <c r="H2840" t="s">
        <v>2667</v>
      </c>
      <c r="I2840" s="26" t="s">
        <v>306</v>
      </c>
      <c r="J2840" t="s">
        <v>2667</v>
      </c>
      <c r="L2840" t="s">
        <v>2667</v>
      </c>
      <c r="M2840" t="s">
        <v>2667</v>
      </c>
    </row>
    <row r="2841" spans="1:13" hidden="1" x14ac:dyDescent="0.35">
      <c r="A2841" s="6">
        <v>45995</v>
      </c>
      <c r="B2841" t="s">
        <v>883</v>
      </c>
      <c r="C2841" t="s">
        <v>2673</v>
      </c>
      <c r="D2841" s="20" t="s">
        <v>3255</v>
      </c>
      <c r="E2841">
        <v>10</v>
      </c>
      <c r="F2841">
        <v>5</v>
      </c>
      <c r="G2841" t="s">
        <v>2667</v>
      </c>
      <c r="H2841" t="s">
        <v>2667</v>
      </c>
      <c r="I2841" s="26" t="s">
        <v>306</v>
      </c>
      <c r="J2841" t="s">
        <v>2667</v>
      </c>
      <c r="L2841" t="s">
        <v>2667</v>
      </c>
      <c r="M2841" t="s">
        <v>2667</v>
      </c>
    </row>
    <row r="2842" spans="1:13" hidden="1" x14ac:dyDescent="0.35">
      <c r="A2842" s="6">
        <v>45995</v>
      </c>
      <c r="B2842" t="s">
        <v>171</v>
      </c>
      <c r="C2842" t="s">
        <v>55</v>
      </c>
      <c r="D2842" s="20" t="s">
        <v>1261</v>
      </c>
      <c r="E2842">
        <v>10</v>
      </c>
      <c r="F2842">
        <v>1</v>
      </c>
      <c r="G2842" t="s">
        <v>2667</v>
      </c>
      <c r="H2842" t="s">
        <v>2667</v>
      </c>
      <c r="I2842" s="26" t="s">
        <v>306</v>
      </c>
      <c r="L2842" t="s">
        <v>2667</v>
      </c>
      <c r="M2842" t="s">
        <v>2667</v>
      </c>
    </row>
    <row r="2843" spans="1:13" hidden="1" x14ac:dyDescent="0.35">
      <c r="A2843" s="6">
        <v>45995</v>
      </c>
      <c r="B2843" t="s">
        <v>2689</v>
      </c>
      <c r="C2843" t="s">
        <v>2668</v>
      </c>
      <c r="D2843" s="20">
        <v>5</v>
      </c>
      <c r="E2843">
        <v>10</v>
      </c>
      <c r="F2843">
        <v>2</v>
      </c>
      <c r="G2843" t="s">
        <v>2667</v>
      </c>
      <c r="H2843" t="s">
        <v>2667</v>
      </c>
      <c r="I2843" s="26" t="s">
        <v>306</v>
      </c>
      <c r="L2843" t="s">
        <v>2667</v>
      </c>
      <c r="M2843" t="s">
        <v>306</v>
      </c>
    </row>
    <row r="2844" spans="1:13" hidden="1" x14ac:dyDescent="0.35">
      <c r="A2844" s="6">
        <v>45995</v>
      </c>
      <c r="B2844" t="s">
        <v>2689</v>
      </c>
      <c r="C2844" t="s">
        <v>2167</v>
      </c>
      <c r="D2844" s="20" t="s">
        <v>3024</v>
      </c>
      <c r="E2844">
        <v>10</v>
      </c>
      <c r="F2844">
        <v>4</v>
      </c>
      <c r="G2844" t="s">
        <v>2667</v>
      </c>
      <c r="H2844" t="s">
        <v>2667</v>
      </c>
      <c r="I2844" s="26" t="s">
        <v>306</v>
      </c>
      <c r="L2844" t="s">
        <v>2667</v>
      </c>
      <c r="M2844" t="s">
        <v>306</v>
      </c>
    </row>
    <row r="2845" spans="1:13" hidden="1" x14ac:dyDescent="0.35">
      <c r="A2845" s="6">
        <v>45995</v>
      </c>
      <c r="B2845" t="s">
        <v>788</v>
      </c>
      <c r="C2845" t="s">
        <v>2673</v>
      </c>
      <c r="D2845" s="20" t="s">
        <v>3183</v>
      </c>
      <c r="E2845">
        <v>8</v>
      </c>
      <c r="F2845">
        <v>2</v>
      </c>
      <c r="G2845" t="s">
        <v>2667</v>
      </c>
      <c r="H2845" t="s">
        <v>2667</v>
      </c>
      <c r="I2845" s="26" t="s">
        <v>306</v>
      </c>
      <c r="J2845" t="s">
        <v>2667</v>
      </c>
      <c r="L2845" t="s">
        <v>2667</v>
      </c>
      <c r="M2845" t="s">
        <v>2667</v>
      </c>
    </row>
    <row r="2846" spans="1:13" hidden="1" x14ac:dyDescent="0.35">
      <c r="A2846" s="6">
        <v>45996</v>
      </c>
      <c r="B2846" t="s">
        <v>89</v>
      </c>
      <c r="C2846" t="s">
        <v>59</v>
      </c>
      <c r="D2846">
        <v>1</v>
      </c>
      <c r="E2846">
        <v>19</v>
      </c>
      <c r="F2846">
        <v>1</v>
      </c>
      <c r="G2846" t="s">
        <v>1725</v>
      </c>
      <c r="L2846" t="s">
        <v>47</v>
      </c>
      <c r="M2846" t="s">
        <v>47</v>
      </c>
    </row>
    <row r="2847" spans="1:13" hidden="1" x14ac:dyDescent="0.35">
      <c r="A2847" s="6">
        <v>45996</v>
      </c>
      <c r="B2847" t="s">
        <v>89</v>
      </c>
      <c r="C2847" t="s">
        <v>59</v>
      </c>
      <c r="D2847">
        <v>1</v>
      </c>
      <c r="E2847">
        <v>19</v>
      </c>
      <c r="F2847">
        <v>1</v>
      </c>
      <c r="G2847" t="s">
        <v>1725</v>
      </c>
      <c r="L2847" t="s">
        <v>47</v>
      </c>
      <c r="M2847" t="s">
        <v>47</v>
      </c>
    </row>
    <row r="2848" spans="1:13" hidden="1" x14ac:dyDescent="0.35">
      <c r="A2848" s="6">
        <v>45996</v>
      </c>
      <c r="B2848" t="s">
        <v>89</v>
      </c>
      <c r="C2848" t="s">
        <v>59</v>
      </c>
      <c r="D2848">
        <v>1</v>
      </c>
      <c r="E2848">
        <v>19</v>
      </c>
      <c r="F2848">
        <v>1</v>
      </c>
      <c r="G2848" t="s">
        <v>1725</v>
      </c>
      <c r="L2848" t="s">
        <v>47</v>
      </c>
      <c r="M2848" t="s">
        <v>47</v>
      </c>
    </row>
    <row r="2849" spans="1:13" hidden="1" x14ac:dyDescent="0.35">
      <c r="A2849" s="6">
        <v>45996</v>
      </c>
      <c r="B2849" t="s">
        <v>797</v>
      </c>
      <c r="C2849" t="s">
        <v>59</v>
      </c>
      <c r="D2849">
        <v>1</v>
      </c>
      <c r="E2849">
        <v>24</v>
      </c>
      <c r="F2849">
        <v>1</v>
      </c>
      <c r="G2849" t="s">
        <v>1725</v>
      </c>
      <c r="L2849" t="s">
        <v>47</v>
      </c>
      <c r="M2849" t="s">
        <v>47</v>
      </c>
    </row>
    <row r="2850" spans="1:13" hidden="1" x14ac:dyDescent="0.35">
      <c r="A2850" s="6">
        <v>45996</v>
      </c>
      <c r="B2850" t="s">
        <v>484</v>
      </c>
      <c r="C2850" t="s">
        <v>59</v>
      </c>
      <c r="D2850">
        <v>1</v>
      </c>
      <c r="E2850">
        <v>23</v>
      </c>
      <c r="F2850">
        <v>2</v>
      </c>
      <c r="G2850" t="s">
        <v>1725</v>
      </c>
      <c r="L2850" t="s">
        <v>47</v>
      </c>
      <c r="M2850" t="s">
        <v>47</v>
      </c>
    </row>
    <row r="2851" spans="1:13" hidden="1" x14ac:dyDescent="0.35">
      <c r="A2851" s="22">
        <v>45996</v>
      </c>
      <c r="B2851" s="23" t="s">
        <v>783</v>
      </c>
      <c r="C2851" s="23" t="s">
        <v>2670</v>
      </c>
      <c r="D2851" s="24" t="s">
        <v>2788</v>
      </c>
      <c r="E2851" s="23">
        <v>27</v>
      </c>
      <c r="F2851" s="23">
        <v>1</v>
      </c>
      <c r="G2851" s="23" t="s">
        <v>2667</v>
      </c>
      <c r="H2851" s="23" t="s">
        <v>2667</v>
      </c>
      <c r="I2851" s="26" t="s">
        <v>306</v>
      </c>
      <c r="J2851" s="23" t="s">
        <v>1854</v>
      </c>
      <c r="K2851" s="23"/>
      <c r="L2851" s="23"/>
      <c r="M2851" s="23"/>
    </row>
    <row r="2852" spans="1:13" hidden="1" x14ac:dyDescent="0.35">
      <c r="A2852" s="22">
        <v>45996</v>
      </c>
      <c r="B2852" s="23" t="s">
        <v>783</v>
      </c>
      <c r="C2852" s="23" t="s">
        <v>2670</v>
      </c>
      <c r="D2852" s="24" t="s">
        <v>2788</v>
      </c>
      <c r="E2852" s="23">
        <v>25</v>
      </c>
      <c r="F2852" s="23">
        <v>2</v>
      </c>
      <c r="G2852" s="23" t="s">
        <v>2667</v>
      </c>
      <c r="H2852" s="23" t="s">
        <v>2667</v>
      </c>
      <c r="I2852" s="26" t="s">
        <v>306</v>
      </c>
      <c r="J2852" s="23" t="s">
        <v>1854</v>
      </c>
      <c r="K2852" s="23"/>
      <c r="L2852" s="23" t="s">
        <v>2667</v>
      </c>
      <c r="M2852" s="23" t="s">
        <v>2667</v>
      </c>
    </row>
    <row r="2853" spans="1:13" hidden="1" x14ac:dyDescent="0.35">
      <c r="A2853" s="22">
        <v>45996</v>
      </c>
      <c r="B2853" s="23" t="s">
        <v>783</v>
      </c>
      <c r="C2853" s="23" t="s">
        <v>2670</v>
      </c>
      <c r="D2853" s="24" t="s">
        <v>2788</v>
      </c>
      <c r="E2853" s="23">
        <v>25</v>
      </c>
      <c r="F2853" s="23">
        <v>2</v>
      </c>
      <c r="G2853" s="23" t="s">
        <v>2667</v>
      </c>
      <c r="H2853" s="23" t="s">
        <v>2667</v>
      </c>
      <c r="I2853" s="26" t="s">
        <v>306</v>
      </c>
      <c r="J2853" s="23" t="s">
        <v>1854</v>
      </c>
      <c r="K2853" s="23"/>
      <c r="L2853" s="23"/>
      <c r="M2853" s="23"/>
    </row>
    <row r="2854" spans="1:13" hidden="1" x14ac:dyDescent="0.35">
      <c r="A2854" s="22">
        <v>45996</v>
      </c>
      <c r="B2854" s="23" t="s">
        <v>783</v>
      </c>
      <c r="C2854" s="23" t="s">
        <v>2670</v>
      </c>
      <c r="D2854" s="24" t="s">
        <v>2788</v>
      </c>
      <c r="E2854" s="23">
        <v>25</v>
      </c>
      <c r="F2854" s="23">
        <v>1</v>
      </c>
      <c r="G2854" s="23" t="s">
        <v>2667</v>
      </c>
      <c r="H2854" s="23" t="s">
        <v>2667</v>
      </c>
      <c r="I2854" s="26" t="s">
        <v>306</v>
      </c>
      <c r="J2854" s="23" t="s">
        <v>1854</v>
      </c>
      <c r="K2854" s="23"/>
      <c r="L2854" s="23"/>
      <c r="M2854" s="23"/>
    </row>
    <row r="2855" spans="1:13" hidden="1" x14ac:dyDescent="0.35">
      <c r="A2855" s="22">
        <v>45996</v>
      </c>
      <c r="B2855" s="23" t="s">
        <v>783</v>
      </c>
      <c r="C2855" s="23" t="s">
        <v>2670</v>
      </c>
      <c r="D2855" s="24" t="s">
        <v>2788</v>
      </c>
      <c r="E2855" s="23">
        <v>25</v>
      </c>
      <c r="F2855" s="23">
        <v>1</v>
      </c>
      <c r="G2855" s="23" t="s">
        <v>2667</v>
      </c>
      <c r="H2855" s="23" t="s">
        <v>2667</v>
      </c>
      <c r="I2855" s="26" t="s">
        <v>306</v>
      </c>
      <c r="J2855" s="23" t="s">
        <v>1854</v>
      </c>
      <c r="K2855" s="23"/>
      <c r="L2855" s="23"/>
      <c r="M2855" s="23"/>
    </row>
    <row r="2856" spans="1:13" hidden="1" x14ac:dyDescent="0.35">
      <c r="A2856" s="22">
        <v>45996</v>
      </c>
      <c r="B2856" s="23" t="s">
        <v>2929</v>
      </c>
      <c r="C2856" s="23" t="s">
        <v>2670</v>
      </c>
      <c r="D2856" s="24" t="s">
        <v>2799</v>
      </c>
      <c r="E2856" s="23">
        <v>25</v>
      </c>
      <c r="F2856" s="23">
        <v>2</v>
      </c>
      <c r="G2856" s="23" t="s">
        <v>2667</v>
      </c>
      <c r="H2856" s="23" t="s">
        <v>2667</v>
      </c>
      <c r="I2856" s="26" t="s">
        <v>306</v>
      </c>
      <c r="J2856" s="23"/>
      <c r="K2856" s="23"/>
      <c r="L2856" s="23" t="s">
        <v>2667</v>
      </c>
      <c r="M2856" s="23" t="s">
        <v>2667</v>
      </c>
    </row>
    <row r="2857" spans="1:13" hidden="1" x14ac:dyDescent="0.35">
      <c r="A2857" s="22">
        <v>45996</v>
      </c>
      <c r="B2857" s="23" t="s">
        <v>2929</v>
      </c>
      <c r="C2857" s="23" t="s">
        <v>2670</v>
      </c>
      <c r="D2857" s="24" t="s">
        <v>2799</v>
      </c>
      <c r="E2857" s="23">
        <v>25</v>
      </c>
      <c r="F2857" s="23">
        <v>2</v>
      </c>
      <c r="G2857" s="23"/>
      <c r="H2857" s="23"/>
      <c r="I2857" s="26" t="s">
        <v>306</v>
      </c>
      <c r="J2857" s="23"/>
      <c r="K2857" s="23"/>
      <c r="L2857" s="23"/>
      <c r="M2857" s="23"/>
    </row>
    <row r="2858" spans="1:13" hidden="1" x14ac:dyDescent="0.35">
      <c r="A2858" s="22">
        <v>45996</v>
      </c>
      <c r="B2858" s="23" t="s">
        <v>2929</v>
      </c>
      <c r="C2858" s="23" t="s">
        <v>2670</v>
      </c>
      <c r="D2858" s="24" t="s">
        <v>2799</v>
      </c>
      <c r="E2858" s="23">
        <v>25</v>
      </c>
      <c r="F2858" s="23">
        <v>1</v>
      </c>
      <c r="G2858" s="23"/>
      <c r="H2858" s="23"/>
      <c r="I2858" s="26" t="s">
        <v>306</v>
      </c>
      <c r="J2858" s="23"/>
      <c r="K2858" s="23"/>
      <c r="L2858" s="23"/>
      <c r="M2858" s="23"/>
    </row>
    <row r="2859" spans="1:13" hidden="1" x14ac:dyDescent="0.35">
      <c r="A2859" s="22">
        <v>45996</v>
      </c>
      <c r="B2859" s="23" t="s">
        <v>2929</v>
      </c>
      <c r="C2859" s="23" t="s">
        <v>2670</v>
      </c>
      <c r="D2859" s="24" t="s">
        <v>2799</v>
      </c>
      <c r="E2859" s="23">
        <v>25</v>
      </c>
      <c r="F2859" s="23">
        <v>1</v>
      </c>
      <c r="G2859" s="23"/>
      <c r="H2859" s="23"/>
      <c r="I2859" s="26" t="s">
        <v>306</v>
      </c>
      <c r="J2859" s="23"/>
      <c r="K2859" s="23"/>
      <c r="L2859" s="23"/>
      <c r="M2859" s="23"/>
    </row>
    <row r="2860" spans="1:13" hidden="1" x14ac:dyDescent="0.35">
      <c r="A2860" s="22">
        <v>45996</v>
      </c>
      <c r="B2860" s="23" t="s">
        <v>2929</v>
      </c>
      <c r="C2860" s="23" t="s">
        <v>2670</v>
      </c>
      <c r="D2860" s="24" t="s">
        <v>2799</v>
      </c>
      <c r="E2860" s="23">
        <v>25</v>
      </c>
      <c r="F2860" s="23">
        <v>1</v>
      </c>
      <c r="G2860" s="23"/>
      <c r="H2860" s="23"/>
      <c r="I2860" s="26" t="s">
        <v>306</v>
      </c>
      <c r="J2860" s="23"/>
      <c r="K2860" s="23"/>
      <c r="L2860" s="23"/>
      <c r="M2860" s="23"/>
    </row>
    <row r="2861" spans="1:13" hidden="1" x14ac:dyDescent="0.35">
      <c r="A2861" s="22">
        <v>45996</v>
      </c>
      <c r="B2861" s="23" t="s">
        <v>2929</v>
      </c>
      <c r="C2861" s="23" t="s">
        <v>2670</v>
      </c>
      <c r="D2861" s="24" t="s">
        <v>2799</v>
      </c>
      <c r="E2861" s="23">
        <v>25</v>
      </c>
      <c r="F2861" s="23">
        <v>3</v>
      </c>
      <c r="G2861" s="23"/>
      <c r="H2861" s="23"/>
      <c r="I2861" s="26" t="s">
        <v>306</v>
      </c>
      <c r="J2861" s="23"/>
      <c r="K2861" s="23"/>
      <c r="L2861" s="23"/>
      <c r="M2861" s="23"/>
    </row>
    <row r="2862" spans="1:13" hidden="1" x14ac:dyDescent="0.35">
      <c r="A2862" s="22">
        <v>45996</v>
      </c>
      <c r="B2862" s="23" t="s">
        <v>171</v>
      </c>
      <c r="C2862" s="23" t="s">
        <v>1261</v>
      </c>
      <c r="D2862" s="24" t="s">
        <v>1261</v>
      </c>
      <c r="E2862" s="23">
        <v>25</v>
      </c>
      <c r="F2862" s="23">
        <v>2</v>
      </c>
      <c r="G2862" s="23" t="s">
        <v>2667</v>
      </c>
      <c r="H2862" s="23" t="s">
        <v>2667</v>
      </c>
      <c r="I2862" s="26" t="s">
        <v>306</v>
      </c>
      <c r="J2862" s="23" t="s">
        <v>2667</v>
      </c>
      <c r="K2862" s="23"/>
      <c r="L2862" s="23" t="s">
        <v>2667</v>
      </c>
      <c r="M2862" s="23" t="s">
        <v>306</v>
      </c>
    </row>
    <row r="2863" spans="1:13" hidden="1" x14ac:dyDescent="0.35">
      <c r="A2863" s="22">
        <v>45996</v>
      </c>
      <c r="B2863" s="23" t="s">
        <v>171</v>
      </c>
      <c r="C2863" s="23" t="s">
        <v>1261</v>
      </c>
      <c r="D2863" s="24" t="s">
        <v>1261</v>
      </c>
      <c r="E2863" s="23">
        <v>25</v>
      </c>
      <c r="F2863" s="23">
        <v>1</v>
      </c>
      <c r="G2863" s="23" t="s">
        <v>2667</v>
      </c>
      <c r="H2863" s="23" t="s">
        <v>2667</v>
      </c>
      <c r="I2863" s="26" t="s">
        <v>306</v>
      </c>
      <c r="J2863" s="23" t="s">
        <v>2667</v>
      </c>
      <c r="K2863" s="23"/>
      <c r="L2863" s="23" t="s">
        <v>2667</v>
      </c>
      <c r="M2863" s="23" t="s">
        <v>306</v>
      </c>
    </row>
    <row r="2864" spans="1:13" hidden="1" x14ac:dyDescent="0.35">
      <c r="A2864" s="22">
        <v>45996</v>
      </c>
      <c r="B2864" s="23" t="s">
        <v>88</v>
      </c>
      <c r="C2864" s="23" t="s">
        <v>2167</v>
      </c>
      <c r="D2864" s="24" t="s">
        <v>2186</v>
      </c>
      <c r="E2864" s="23">
        <v>24</v>
      </c>
      <c r="F2864" s="23">
        <v>1</v>
      </c>
      <c r="G2864" s="23" t="s">
        <v>2667</v>
      </c>
      <c r="H2864" s="23" t="s">
        <v>2667</v>
      </c>
      <c r="I2864" s="26" t="s">
        <v>306</v>
      </c>
      <c r="J2864" s="23"/>
      <c r="K2864" s="23"/>
      <c r="L2864" s="23" t="s">
        <v>2667</v>
      </c>
      <c r="M2864" s="23" t="s">
        <v>306</v>
      </c>
    </row>
    <row r="2865" spans="1:13" hidden="1" x14ac:dyDescent="0.35">
      <c r="A2865" s="22">
        <v>45996</v>
      </c>
      <c r="B2865" s="23" t="s">
        <v>2679</v>
      </c>
      <c r="C2865" s="23" t="s">
        <v>2167</v>
      </c>
      <c r="D2865" t="s">
        <v>1254</v>
      </c>
      <c r="E2865" s="23">
        <v>22</v>
      </c>
      <c r="F2865" s="23">
        <v>1</v>
      </c>
      <c r="G2865" s="23" t="s">
        <v>2667</v>
      </c>
      <c r="H2865" s="23" t="s">
        <v>2667</v>
      </c>
      <c r="I2865" s="26" t="s">
        <v>306</v>
      </c>
      <c r="J2865" s="23" t="s">
        <v>2667</v>
      </c>
      <c r="K2865" s="23"/>
      <c r="L2865" s="23" t="s">
        <v>2667</v>
      </c>
      <c r="M2865" s="23" t="s">
        <v>2667</v>
      </c>
    </row>
    <row r="2866" spans="1:13" hidden="1" x14ac:dyDescent="0.35">
      <c r="A2866" s="22">
        <v>45996</v>
      </c>
      <c r="B2866" s="23" t="s">
        <v>2679</v>
      </c>
      <c r="C2866" s="23" t="s">
        <v>2167</v>
      </c>
      <c r="D2866" t="s">
        <v>1254</v>
      </c>
      <c r="E2866" s="23">
        <v>22</v>
      </c>
      <c r="F2866" s="23">
        <v>1</v>
      </c>
      <c r="G2866" s="23" t="s">
        <v>2667</v>
      </c>
      <c r="H2866" s="23" t="s">
        <v>2667</v>
      </c>
      <c r="I2866" s="26" t="s">
        <v>306</v>
      </c>
      <c r="J2866" s="23" t="s">
        <v>2667</v>
      </c>
      <c r="K2866" s="23"/>
      <c r="L2866" s="23" t="s">
        <v>2667</v>
      </c>
      <c r="M2866" s="23" t="s">
        <v>2667</v>
      </c>
    </row>
    <row r="2867" spans="1:13" hidden="1" x14ac:dyDescent="0.35">
      <c r="A2867" s="27">
        <v>45996</v>
      </c>
      <c r="B2867" s="26" t="s">
        <v>1187</v>
      </c>
      <c r="C2867" s="26" t="s">
        <v>2668</v>
      </c>
      <c r="D2867" s="28">
        <v>6</v>
      </c>
      <c r="E2867" s="26">
        <v>21</v>
      </c>
      <c r="F2867" s="26">
        <v>1</v>
      </c>
      <c r="G2867" s="26" t="s">
        <v>2667</v>
      </c>
      <c r="H2867" s="26" t="s">
        <v>2667</v>
      </c>
      <c r="I2867" s="26" t="s">
        <v>306</v>
      </c>
      <c r="J2867" s="26"/>
      <c r="K2867" s="26"/>
      <c r="L2867" s="26" t="s">
        <v>2667</v>
      </c>
      <c r="M2867" s="26" t="s">
        <v>306</v>
      </c>
    </row>
    <row r="2868" spans="1:13" hidden="1" x14ac:dyDescent="0.35">
      <c r="A2868" s="27">
        <v>45996</v>
      </c>
      <c r="B2868" s="26" t="s">
        <v>1187</v>
      </c>
      <c r="C2868" s="26" t="s">
        <v>2668</v>
      </c>
      <c r="D2868" s="28">
        <v>6</v>
      </c>
      <c r="E2868" s="26">
        <v>21</v>
      </c>
      <c r="F2868" s="26">
        <v>1</v>
      </c>
      <c r="G2868" s="26" t="s">
        <v>2667</v>
      </c>
      <c r="H2868" s="26" t="s">
        <v>2667</v>
      </c>
      <c r="I2868" s="26" t="s">
        <v>306</v>
      </c>
      <c r="J2868" s="26"/>
      <c r="K2868" s="26"/>
      <c r="L2868" s="26" t="s">
        <v>2667</v>
      </c>
      <c r="M2868" s="26" t="s">
        <v>306</v>
      </c>
    </row>
    <row r="2869" spans="1:13" hidden="1" x14ac:dyDescent="0.35">
      <c r="A2869" s="22">
        <v>45996</v>
      </c>
      <c r="B2869" s="23" t="s">
        <v>1468</v>
      </c>
      <c r="C2869" s="23" t="s">
        <v>2670</v>
      </c>
      <c r="D2869" s="24">
        <v>7</v>
      </c>
      <c r="E2869" s="23">
        <v>21</v>
      </c>
      <c r="F2869" s="23">
        <v>2</v>
      </c>
      <c r="G2869" s="23" t="s">
        <v>2667</v>
      </c>
      <c r="H2869" s="23" t="s">
        <v>2667</v>
      </c>
      <c r="I2869" s="26" t="s">
        <v>306</v>
      </c>
      <c r="J2869" s="23" t="s">
        <v>1854</v>
      </c>
      <c r="K2869" s="23"/>
      <c r="L2869" s="23" t="s">
        <v>2667</v>
      </c>
      <c r="M2869" s="23" t="s">
        <v>306</v>
      </c>
    </row>
    <row r="2870" spans="1:13" hidden="1" x14ac:dyDescent="0.35">
      <c r="A2870" s="22">
        <v>45996</v>
      </c>
      <c r="B2870" s="23" t="s">
        <v>1081</v>
      </c>
      <c r="C2870" s="23" t="s">
        <v>2673</v>
      </c>
      <c r="D2870" s="24" t="s">
        <v>2759</v>
      </c>
      <c r="E2870" s="23">
        <v>20</v>
      </c>
      <c r="F2870" s="23">
        <v>10</v>
      </c>
      <c r="G2870" s="23" t="s">
        <v>2667</v>
      </c>
      <c r="H2870" s="23" t="s">
        <v>2667</v>
      </c>
      <c r="I2870" s="26" t="s">
        <v>306</v>
      </c>
      <c r="J2870" s="23" t="s">
        <v>2667</v>
      </c>
      <c r="K2870" s="23"/>
      <c r="L2870" s="23" t="s">
        <v>2667</v>
      </c>
      <c r="M2870" s="23" t="s">
        <v>2667</v>
      </c>
    </row>
    <row r="2871" spans="1:13" hidden="1" x14ac:dyDescent="0.35">
      <c r="A2871" s="22">
        <v>45996</v>
      </c>
      <c r="B2871" s="23" t="s">
        <v>2920</v>
      </c>
      <c r="C2871" s="23" t="s">
        <v>2673</v>
      </c>
      <c r="D2871" s="24">
        <v>3</v>
      </c>
      <c r="E2871" s="23">
        <v>20</v>
      </c>
      <c r="F2871" s="23">
        <v>2</v>
      </c>
      <c r="G2871" s="23" t="s">
        <v>2667</v>
      </c>
      <c r="H2871" s="23" t="s">
        <v>2667</v>
      </c>
      <c r="I2871" s="26" t="s">
        <v>306</v>
      </c>
      <c r="J2871" s="23" t="s">
        <v>2667</v>
      </c>
      <c r="K2871" s="23"/>
      <c r="L2871" s="23" t="s">
        <v>2667</v>
      </c>
      <c r="M2871" s="23" t="s">
        <v>306</v>
      </c>
    </row>
    <row r="2872" spans="1:13" hidden="1" x14ac:dyDescent="0.35">
      <c r="A2872" s="22">
        <v>45996</v>
      </c>
      <c r="B2872" s="23" t="s">
        <v>90</v>
      </c>
      <c r="C2872" s="23" t="s">
        <v>2673</v>
      </c>
      <c r="D2872" s="24">
        <v>1</v>
      </c>
      <c r="E2872" s="23">
        <v>20</v>
      </c>
      <c r="F2872" s="23">
        <v>2</v>
      </c>
      <c r="G2872" s="23" t="s">
        <v>2667</v>
      </c>
      <c r="H2872" s="23" t="s">
        <v>2667</v>
      </c>
      <c r="I2872" s="26" t="s">
        <v>306</v>
      </c>
      <c r="J2872" s="23"/>
      <c r="K2872" s="23"/>
      <c r="L2872" s="23" t="s">
        <v>2667</v>
      </c>
      <c r="M2872" s="23" t="s">
        <v>2667</v>
      </c>
    </row>
    <row r="2873" spans="1:13" hidden="1" x14ac:dyDescent="0.35">
      <c r="A2873" s="27">
        <v>45996</v>
      </c>
      <c r="B2873" s="26" t="s">
        <v>2928</v>
      </c>
      <c r="C2873" s="26" t="s">
        <v>2668</v>
      </c>
      <c r="D2873" s="28">
        <v>6</v>
      </c>
      <c r="E2873" s="26">
        <f>39/2</f>
        <v>19.5</v>
      </c>
      <c r="F2873" s="26">
        <v>1.5</v>
      </c>
      <c r="G2873" s="26" t="s">
        <v>2667</v>
      </c>
      <c r="H2873" s="26" t="s">
        <v>2667</v>
      </c>
      <c r="I2873" s="26" t="s">
        <v>306</v>
      </c>
      <c r="J2873" s="26" t="s">
        <v>2667</v>
      </c>
      <c r="K2873" s="26"/>
      <c r="L2873" s="26" t="s">
        <v>2667</v>
      </c>
      <c r="M2873" s="26" t="s">
        <v>2667</v>
      </c>
    </row>
    <row r="2874" spans="1:13" hidden="1" x14ac:dyDescent="0.35">
      <c r="A2874" s="27">
        <v>45996</v>
      </c>
      <c r="B2874" s="26" t="s">
        <v>2928</v>
      </c>
      <c r="C2874" s="26" t="s">
        <v>2668</v>
      </c>
      <c r="D2874" s="28">
        <v>6</v>
      </c>
      <c r="E2874" s="26">
        <f>39/2</f>
        <v>19.5</v>
      </c>
      <c r="F2874" s="26">
        <v>1.5</v>
      </c>
      <c r="G2874" s="26" t="s">
        <v>2667</v>
      </c>
      <c r="H2874" s="26" t="s">
        <v>2667</v>
      </c>
      <c r="I2874" s="26" t="s">
        <v>306</v>
      </c>
      <c r="J2874" s="26" t="s">
        <v>2667</v>
      </c>
      <c r="K2874" s="26"/>
      <c r="L2874" s="26"/>
      <c r="M2874" s="26"/>
    </row>
    <row r="2875" spans="1:13" hidden="1" x14ac:dyDescent="0.35">
      <c r="A2875" s="22">
        <v>45996</v>
      </c>
      <c r="B2875" s="23" t="s">
        <v>2938</v>
      </c>
      <c r="C2875" s="23" t="s">
        <v>2670</v>
      </c>
      <c r="D2875" s="24">
        <v>9</v>
      </c>
      <c r="E2875" s="23">
        <v>19</v>
      </c>
      <c r="F2875" s="23">
        <v>2</v>
      </c>
      <c r="G2875" s="23" t="s">
        <v>2667</v>
      </c>
      <c r="H2875" s="23" t="s">
        <v>2667</v>
      </c>
      <c r="I2875" s="26" t="s">
        <v>306</v>
      </c>
      <c r="J2875" s="23" t="s">
        <v>2667</v>
      </c>
      <c r="K2875" s="23"/>
      <c r="L2875" s="23" t="s">
        <v>2667</v>
      </c>
      <c r="M2875" s="23" t="s">
        <v>2667</v>
      </c>
    </row>
    <row r="2876" spans="1:13" hidden="1" x14ac:dyDescent="0.35">
      <c r="A2876" s="22">
        <v>45996</v>
      </c>
      <c r="B2876" s="23" t="s">
        <v>2982</v>
      </c>
      <c r="C2876" s="23" t="s">
        <v>2670</v>
      </c>
      <c r="D2876" s="24">
        <v>9</v>
      </c>
      <c r="E2876" s="23">
        <v>19</v>
      </c>
      <c r="F2876" s="23">
        <v>2</v>
      </c>
      <c r="G2876" s="23" t="s">
        <v>2667</v>
      </c>
      <c r="H2876" s="23" t="s">
        <v>2667</v>
      </c>
      <c r="I2876" s="26" t="s">
        <v>306</v>
      </c>
      <c r="J2876" s="23" t="s">
        <v>2667</v>
      </c>
      <c r="K2876" s="23"/>
      <c r="L2876" s="23" t="s">
        <v>2667</v>
      </c>
      <c r="M2876" s="23" t="s">
        <v>306</v>
      </c>
    </row>
    <row r="2877" spans="1:13" hidden="1" x14ac:dyDescent="0.35">
      <c r="A2877" s="22">
        <v>45996</v>
      </c>
      <c r="B2877" s="23" t="s">
        <v>1918</v>
      </c>
      <c r="C2877" s="23" t="s">
        <v>2137</v>
      </c>
      <c r="D2877" s="24" t="s">
        <v>2683</v>
      </c>
      <c r="E2877" s="23">
        <v>18</v>
      </c>
      <c r="F2877" s="23">
        <v>2</v>
      </c>
      <c r="G2877" s="23" t="s">
        <v>2667</v>
      </c>
      <c r="H2877" s="23" t="s">
        <v>2667</v>
      </c>
      <c r="I2877" s="26" t="s">
        <v>306</v>
      </c>
      <c r="J2877" s="23" t="s">
        <v>2667</v>
      </c>
      <c r="K2877" s="23"/>
      <c r="L2877" s="23" t="s">
        <v>2667</v>
      </c>
      <c r="M2877" s="23" t="s">
        <v>2667</v>
      </c>
    </row>
    <row r="2878" spans="1:13" hidden="1" x14ac:dyDescent="0.35">
      <c r="A2878" s="27">
        <v>45996</v>
      </c>
      <c r="B2878" s="26" t="s">
        <v>2933</v>
      </c>
      <c r="C2878" s="26" t="s">
        <v>2668</v>
      </c>
      <c r="D2878" s="28">
        <v>4</v>
      </c>
      <c r="E2878" s="26">
        <f>33/2</f>
        <v>16.5</v>
      </c>
      <c r="F2878" s="26">
        <v>1.5</v>
      </c>
      <c r="G2878" s="26" t="s">
        <v>2667</v>
      </c>
      <c r="H2878" s="26" t="s">
        <v>2667</v>
      </c>
      <c r="I2878" s="26" t="s">
        <v>306</v>
      </c>
      <c r="J2878" s="26" t="s">
        <v>2675</v>
      </c>
      <c r="K2878" s="26"/>
      <c r="L2878" s="26" t="s">
        <v>2667</v>
      </c>
      <c r="M2878" s="26" t="s">
        <v>2667</v>
      </c>
    </row>
    <row r="2879" spans="1:13" hidden="1" x14ac:dyDescent="0.35">
      <c r="A2879" s="27">
        <v>45996</v>
      </c>
      <c r="B2879" s="26" t="s">
        <v>2933</v>
      </c>
      <c r="C2879" s="26" t="s">
        <v>2668</v>
      </c>
      <c r="D2879" s="28">
        <v>4</v>
      </c>
      <c r="E2879" s="26">
        <f>33/2</f>
        <v>16.5</v>
      </c>
      <c r="F2879" s="26">
        <v>1.5</v>
      </c>
      <c r="G2879" s="26" t="s">
        <v>2667</v>
      </c>
      <c r="H2879" s="26" t="s">
        <v>2667</v>
      </c>
      <c r="I2879" s="26" t="s">
        <v>306</v>
      </c>
      <c r="J2879" s="26" t="s">
        <v>2675</v>
      </c>
      <c r="K2879" s="26"/>
      <c r="L2879" s="26"/>
      <c r="M2879" s="26"/>
    </row>
    <row r="2880" spans="1:13" hidden="1" x14ac:dyDescent="0.35">
      <c r="A2880" s="6">
        <v>45996</v>
      </c>
      <c r="B2880" t="s">
        <v>343</v>
      </c>
      <c r="C2880" t="s">
        <v>2670</v>
      </c>
      <c r="D2880" s="20" t="s">
        <v>2790</v>
      </c>
      <c r="E2880">
        <v>12</v>
      </c>
      <c r="F2880">
        <v>6</v>
      </c>
      <c r="G2880" t="s">
        <v>2667</v>
      </c>
      <c r="H2880" t="s">
        <v>2667</v>
      </c>
      <c r="I2880" s="26" t="s">
        <v>306</v>
      </c>
      <c r="J2880" t="s">
        <v>2667</v>
      </c>
      <c r="L2880" t="s">
        <v>2667</v>
      </c>
      <c r="M2880" t="s">
        <v>2667</v>
      </c>
    </row>
    <row r="2881" spans="1:13" hidden="1" x14ac:dyDescent="0.35">
      <c r="A2881" s="6">
        <v>45996</v>
      </c>
      <c r="B2881" t="s">
        <v>2943</v>
      </c>
      <c r="C2881" t="s">
        <v>2167</v>
      </c>
      <c r="D2881" s="20" t="s">
        <v>2755</v>
      </c>
      <c r="E2881">
        <v>7</v>
      </c>
      <c r="F2881">
        <v>2</v>
      </c>
      <c r="G2881" t="s">
        <v>2667</v>
      </c>
      <c r="H2881" t="s">
        <v>2667</v>
      </c>
      <c r="I2881" s="26" t="s">
        <v>306</v>
      </c>
      <c r="J2881" t="s">
        <v>2667</v>
      </c>
      <c r="L2881" t="s">
        <v>2667</v>
      </c>
      <c r="M2881" t="s">
        <v>2667</v>
      </c>
    </row>
    <row r="2882" spans="1:13" hidden="1" x14ac:dyDescent="0.35">
      <c r="A2882" s="6">
        <v>45996</v>
      </c>
      <c r="B2882" t="s">
        <v>2952</v>
      </c>
      <c r="C2882" t="s">
        <v>2670</v>
      </c>
      <c r="D2882" s="20">
        <v>7</v>
      </c>
      <c r="E2882">
        <v>6</v>
      </c>
      <c r="F2882">
        <v>6</v>
      </c>
      <c r="G2882" t="s">
        <v>2667</v>
      </c>
      <c r="H2882" t="s">
        <v>2667</v>
      </c>
      <c r="I2882" s="26" t="s">
        <v>306</v>
      </c>
      <c r="J2882" t="s">
        <v>2667</v>
      </c>
      <c r="L2882" t="s">
        <v>2667</v>
      </c>
      <c r="M2882" t="s">
        <v>2667</v>
      </c>
    </row>
    <row r="2883" spans="1:13" hidden="1" x14ac:dyDescent="0.35">
      <c r="A2883" s="6">
        <v>45996</v>
      </c>
      <c r="B2883" t="s">
        <v>86</v>
      </c>
      <c r="C2883" t="s">
        <v>2670</v>
      </c>
      <c r="D2883" s="20" t="s">
        <v>2685</v>
      </c>
      <c r="E2883">
        <v>6</v>
      </c>
      <c r="F2883">
        <v>2</v>
      </c>
      <c r="G2883" t="s">
        <v>2667</v>
      </c>
      <c r="H2883" t="s">
        <v>2667</v>
      </c>
      <c r="I2883" s="26" t="s">
        <v>306</v>
      </c>
      <c r="J2883" t="s">
        <v>2667</v>
      </c>
      <c r="L2883" t="s">
        <v>2667</v>
      </c>
      <c r="M2883" t="s">
        <v>306</v>
      </c>
    </row>
    <row r="2884" spans="1:13" hidden="1" x14ac:dyDescent="0.35">
      <c r="A2884" s="6">
        <v>45996</v>
      </c>
      <c r="B2884" t="s">
        <v>2921</v>
      </c>
      <c r="C2884" t="s">
        <v>2673</v>
      </c>
      <c r="D2884" s="20">
        <v>3</v>
      </c>
      <c r="E2884">
        <v>4</v>
      </c>
      <c r="F2884">
        <v>1</v>
      </c>
      <c r="G2884" t="s">
        <v>2667</v>
      </c>
      <c r="H2884" t="s">
        <v>2667</v>
      </c>
      <c r="I2884" s="26" t="s">
        <v>306</v>
      </c>
      <c r="J2884" t="s">
        <v>2667</v>
      </c>
      <c r="L2884" t="s">
        <v>2667</v>
      </c>
      <c r="M2884" t="s">
        <v>306</v>
      </c>
    </row>
    <row r="2885" spans="1:13" hidden="1" x14ac:dyDescent="0.35">
      <c r="A2885" s="6">
        <v>45996</v>
      </c>
      <c r="B2885" t="s">
        <v>3146</v>
      </c>
      <c r="C2885" t="s">
        <v>2668</v>
      </c>
      <c r="D2885" s="20" t="s">
        <v>3147</v>
      </c>
      <c r="E2885">
        <v>4</v>
      </c>
      <c r="F2885">
        <v>4</v>
      </c>
      <c r="G2885" t="s">
        <v>2667</v>
      </c>
      <c r="H2885" t="s">
        <v>2667</v>
      </c>
      <c r="I2885" s="26" t="s">
        <v>306</v>
      </c>
      <c r="J2885" t="s">
        <v>2667</v>
      </c>
      <c r="L2885" t="s">
        <v>2667</v>
      </c>
      <c r="M2885" t="s">
        <v>2667</v>
      </c>
    </row>
    <row r="2886" spans="1:13" hidden="1" x14ac:dyDescent="0.35">
      <c r="A2886" s="6">
        <v>45996</v>
      </c>
      <c r="B2886" t="s">
        <v>2941</v>
      </c>
      <c r="C2886" t="s">
        <v>2670</v>
      </c>
      <c r="D2886" s="20">
        <v>9</v>
      </c>
      <c r="E2886">
        <v>2</v>
      </c>
      <c r="F2886">
        <v>1</v>
      </c>
      <c r="G2886" t="s">
        <v>2667</v>
      </c>
      <c r="H2886" t="s">
        <v>2667</v>
      </c>
      <c r="I2886" s="26" t="s">
        <v>306</v>
      </c>
      <c r="J2886" t="s">
        <v>2667</v>
      </c>
      <c r="L2886" t="s">
        <v>2667</v>
      </c>
      <c r="M2886" t="s">
        <v>306</v>
      </c>
    </row>
    <row r="2887" spans="1:13" hidden="1" x14ac:dyDescent="0.35">
      <c r="A2887" s="22">
        <v>45997</v>
      </c>
      <c r="B2887" s="23" t="s">
        <v>2924</v>
      </c>
      <c r="C2887" s="23" t="s">
        <v>2670</v>
      </c>
      <c r="D2887" s="24" t="s">
        <v>2925</v>
      </c>
      <c r="E2887" s="23">
        <v>28</v>
      </c>
      <c r="F2887" s="23">
        <v>1</v>
      </c>
      <c r="G2887" s="23" t="s">
        <v>2667</v>
      </c>
      <c r="H2887" s="23" t="s">
        <v>2667</v>
      </c>
      <c r="I2887" s="26" t="s">
        <v>306</v>
      </c>
      <c r="J2887" s="23"/>
      <c r="K2887" s="23"/>
      <c r="L2887" s="23" t="s">
        <v>2667</v>
      </c>
      <c r="M2887" s="23" t="s">
        <v>306</v>
      </c>
    </row>
    <row r="2888" spans="1:13" hidden="1" x14ac:dyDescent="0.35">
      <c r="A2888" s="22">
        <v>45997</v>
      </c>
      <c r="B2888" s="23" t="s">
        <v>2924</v>
      </c>
      <c r="C2888" s="23" t="s">
        <v>2670</v>
      </c>
      <c r="D2888" s="24" t="s">
        <v>2925</v>
      </c>
      <c r="E2888" s="23">
        <v>28</v>
      </c>
      <c r="F2888" s="23">
        <v>1</v>
      </c>
      <c r="G2888" s="23" t="s">
        <v>2667</v>
      </c>
      <c r="H2888" s="23" t="s">
        <v>2667</v>
      </c>
      <c r="I2888" s="26" t="s">
        <v>306</v>
      </c>
      <c r="J2888" s="23"/>
      <c r="K2888" s="23"/>
      <c r="L2888" s="23" t="s">
        <v>2667</v>
      </c>
      <c r="M2888" s="23" t="s">
        <v>306</v>
      </c>
    </row>
    <row r="2889" spans="1:13" hidden="1" x14ac:dyDescent="0.35">
      <c r="A2889" s="22">
        <v>45997</v>
      </c>
      <c r="B2889" s="23" t="s">
        <v>2924</v>
      </c>
      <c r="C2889" s="23" t="s">
        <v>2670</v>
      </c>
      <c r="D2889" s="24" t="s">
        <v>2925</v>
      </c>
      <c r="E2889" s="23">
        <v>28</v>
      </c>
      <c r="F2889" s="23">
        <v>1</v>
      </c>
      <c r="G2889" s="23" t="s">
        <v>2667</v>
      </c>
      <c r="H2889" s="23" t="s">
        <v>2667</v>
      </c>
      <c r="I2889" s="26" t="s">
        <v>306</v>
      </c>
      <c r="J2889" s="23"/>
      <c r="K2889" s="23"/>
      <c r="L2889" s="23" t="s">
        <v>2667</v>
      </c>
      <c r="M2889" s="23" t="s">
        <v>306</v>
      </c>
    </row>
    <row r="2890" spans="1:13" hidden="1" x14ac:dyDescent="0.35">
      <c r="A2890" s="22">
        <v>45997</v>
      </c>
      <c r="B2890" s="23" t="s">
        <v>3095</v>
      </c>
      <c r="C2890" s="23" t="s">
        <v>2670</v>
      </c>
      <c r="D2890" s="24">
        <v>8</v>
      </c>
      <c r="E2890" s="23">
        <v>19</v>
      </c>
      <c r="F2890" s="23">
        <v>3</v>
      </c>
      <c r="G2890" s="23" t="s">
        <v>2667</v>
      </c>
      <c r="H2890" s="23" t="s">
        <v>2667</v>
      </c>
      <c r="I2890" s="26" t="s">
        <v>306</v>
      </c>
      <c r="J2890" s="23" t="s">
        <v>2667</v>
      </c>
      <c r="K2890" s="23"/>
      <c r="L2890" s="23" t="s">
        <v>2667</v>
      </c>
      <c r="M2890" s="23" t="s">
        <v>2667</v>
      </c>
    </row>
    <row r="2891" spans="1:13" hidden="1" x14ac:dyDescent="0.35">
      <c r="A2891" s="27">
        <v>45997</v>
      </c>
      <c r="B2891" s="26" t="s">
        <v>2722</v>
      </c>
      <c r="C2891" s="26" t="s">
        <v>978</v>
      </c>
      <c r="D2891" s="28" t="s">
        <v>978</v>
      </c>
      <c r="E2891" s="26">
        <f>36/2</f>
        <v>18</v>
      </c>
      <c r="F2891" s="26">
        <v>1</v>
      </c>
      <c r="G2891" s="26" t="s">
        <v>2667</v>
      </c>
      <c r="H2891" s="26" t="s">
        <v>2667</v>
      </c>
      <c r="I2891" s="26" t="s">
        <v>306</v>
      </c>
      <c r="J2891" s="26" t="s">
        <v>2667</v>
      </c>
      <c r="K2891" s="26"/>
      <c r="L2891" s="26" t="s">
        <v>2667</v>
      </c>
      <c r="M2891" s="26" t="s">
        <v>2667</v>
      </c>
    </row>
    <row r="2892" spans="1:13" hidden="1" x14ac:dyDescent="0.35">
      <c r="A2892" s="27">
        <v>45997</v>
      </c>
      <c r="B2892" s="26" t="s">
        <v>2722</v>
      </c>
      <c r="C2892" s="26" t="s">
        <v>978</v>
      </c>
      <c r="D2892" s="28" t="s">
        <v>978</v>
      </c>
      <c r="E2892" s="26">
        <f>36/2</f>
        <v>18</v>
      </c>
      <c r="F2892" s="26">
        <v>1</v>
      </c>
      <c r="G2892" s="26" t="s">
        <v>2667</v>
      </c>
      <c r="H2892" s="26" t="s">
        <v>2667</v>
      </c>
      <c r="I2892" s="26" t="s">
        <v>306</v>
      </c>
      <c r="J2892" s="26" t="s">
        <v>2667</v>
      </c>
      <c r="K2892" s="26"/>
      <c r="L2892" s="26"/>
      <c r="M2892" s="26"/>
    </row>
    <row r="2893" spans="1:13" hidden="1" x14ac:dyDescent="0.35">
      <c r="A2893" s="22">
        <v>45997</v>
      </c>
      <c r="B2893" s="23" t="s">
        <v>2923</v>
      </c>
      <c r="C2893" s="23" t="s">
        <v>2668</v>
      </c>
      <c r="D2893" s="24">
        <v>5</v>
      </c>
      <c r="E2893" s="23">
        <v>18</v>
      </c>
      <c r="F2893" s="23">
        <v>3</v>
      </c>
      <c r="G2893" s="23" t="s">
        <v>2667</v>
      </c>
      <c r="H2893" s="23" t="s">
        <v>2667</v>
      </c>
      <c r="I2893" s="26" t="s">
        <v>306</v>
      </c>
      <c r="J2893" s="23" t="s">
        <v>2667</v>
      </c>
      <c r="K2893" s="23"/>
      <c r="L2893" s="23" t="s">
        <v>2667</v>
      </c>
      <c r="M2893" s="23" t="s">
        <v>2667</v>
      </c>
    </row>
    <row r="2894" spans="1:13" hidden="1" x14ac:dyDescent="0.35">
      <c r="A2894" s="6">
        <v>45997</v>
      </c>
      <c r="B2894" t="s">
        <v>2850</v>
      </c>
      <c r="C2894" t="s">
        <v>978</v>
      </c>
      <c r="D2894" s="20" t="s">
        <v>978</v>
      </c>
      <c r="E2894">
        <v>6</v>
      </c>
      <c r="F2894">
        <v>1</v>
      </c>
      <c r="G2894" t="s">
        <v>2667</v>
      </c>
      <c r="H2894" t="s">
        <v>2667</v>
      </c>
      <c r="I2894" s="26" t="s">
        <v>306</v>
      </c>
      <c r="J2894" t="s">
        <v>2667</v>
      </c>
      <c r="L2894" t="s">
        <v>2667</v>
      </c>
      <c r="M2894" t="s">
        <v>2667</v>
      </c>
    </row>
    <row r="2895" spans="1:13" hidden="1" x14ac:dyDescent="0.35">
      <c r="A2895" s="6">
        <v>45997</v>
      </c>
      <c r="B2895" t="s">
        <v>2918</v>
      </c>
      <c r="C2895" t="s">
        <v>2167</v>
      </c>
      <c r="D2895" s="20" t="s">
        <v>2919</v>
      </c>
      <c r="E2895">
        <v>5</v>
      </c>
      <c r="F2895">
        <v>2</v>
      </c>
      <c r="G2895" t="s">
        <v>2667</v>
      </c>
      <c r="H2895" t="s">
        <v>2667</v>
      </c>
      <c r="I2895" s="26" t="s">
        <v>306</v>
      </c>
      <c r="J2895" t="s">
        <v>2667</v>
      </c>
      <c r="L2895" t="s">
        <v>2667</v>
      </c>
      <c r="M2895" t="s">
        <v>306</v>
      </c>
    </row>
    <row r="2896" spans="1:13" hidden="1" x14ac:dyDescent="0.35">
      <c r="A2896" s="27">
        <v>45997</v>
      </c>
      <c r="B2896" s="26" t="s">
        <v>2922</v>
      </c>
      <c r="C2896" s="26" t="s">
        <v>55</v>
      </c>
      <c r="D2896" s="28" t="s">
        <v>2132</v>
      </c>
      <c r="E2896" s="26">
        <v>21</v>
      </c>
      <c r="F2896" s="26">
        <v>4</v>
      </c>
      <c r="G2896" s="26" t="s">
        <v>2667</v>
      </c>
      <c r="H2896" s="26" t="s">
        <v>2667</v>
      </c>
      <c r="I2896" s="26" t="s">
        <v>306</v>
      </c>
      <c r="J2896" s="26" t="s">
        <v>2667</v>
      </c>
      <c r="K2896" s="26"/>
      <c r="L2896" s="26" t="s">
        <v>2667</v>
      </c>
      <c r="M2896" s="26" t="s">
        <v>306</v>
      </c>
    </row>
    <row r="2897" spans="1:13" hidden="1" x14ac:dyDescent="0.35">
      <c r="A2897" s="6">
        <v>45998</v>
      </c>
      <c r="B2897" t="s">
        <v>2603</v>
      </c>
      <c r="C2897" t="s">
        <v>225</v>
      </c>
      <c r="D2897" t="s">
        <v>2486</v>
      </c>
      <c r="E2897">
        <v>4</v>
      </c>
      <c r="F2897">
        <v>3</v>
      </c>
      <c r="G2897" t="s">
        <v>828</v>
      </c>
    </row>
    <row r="2898" spans="1:13" hidden="1" x14ac:dyDescent="0.35">
      <c r="A2898" s="22">
        <v>45998</v>
      </c>
      <c r="B2898" s="23" t="s">
        <v>1195</v>
      </c>
      <c r="C2898" s="23" t="s">
        <v>2670</v>
      </c>
      <c r="D2898" s="24">
        <v>9</v>
      </c>
      <c r="E2898" s="23">
        <v>22</v>
      </c>
      <c r="F2898" s="23">
        <v>2</v>
      </c>
      <c r="G2898" s="23" t="s">
        <v>2667</v>
      </c>
      <c r="H2898" s="23" t="s">
        <v>2667</v>
      </c>
      <c r="I2898" s="26" t="s">
        <v>306</v>
      </c>
      <c r="J2898" s="23" t="s">
        <v>2667</v>
      </c>
      <c r="K2898" s="23"/>
      <c r="L2898" s="23" t="s">
        <v>2667</v>
      </c>
      <c r="M2898" s="23" t="s">
        <v>2667</v>
      </c>
    </row>
    <row r="2899" spans="1:13" hidden="1" x14ac:dyDescent="0.35">
      <c r="A2899" s="27">
        <v>45998</v>
      </c>
      <c r="B2899" s="26" t="s">
        <v>1043</v>
      </c>
      <c r="C2899" s="26" t="s">
        <v>2670</v>
      </c>
      <c r="D2899" s="28">
        <v>10</v>
      </c>
      <c r="E2899" s="26">
        <v>20</v>
      </c>
      <c r="F2899" s="26">
        <v>1.5</v>
      </c>
      <c r="G2899" s="26" t="s">
        <v>2667</v>
      </c>
      <c r="H2899" s="26" t="s">
        <v>2667</v>
      </c>
      <c r="I2899" s="26" t="s">
        <v>306</v>
      </c>
      <c r="J2899" s="26"/>
      <c r="K2899" s="26"/>
      <c r="L2899" s="26" t="s">
        <v>2667</v>
      </c>
      <c r="M2899" s="26" t="s">
        <v>2667</v>
      </c>
    </row>
    <row r="2900" spans="1:13" hidden="1" x14ac:dyDescent="0.35">
      <c r="A2900" s="27">
        <v>45998</v>
      </c>
      <c r="B2900" s="26" t="s">
        <v>1043</v>
      </c>
      <c r="C2900" s="26" t="s">
        <v>2670</v>
      </c>
      <c r="D2900" s="28">
        <v>10</v>
      </c>
      <c r="E2900" s="26">
        <v>20</v>
      </c>
      <c r="F2900" s="26">
        <v>1.5</v>
      </c>
      <c r="G2900" s="26" t="s">
        <v>2667</v>
      </c>
      <c r="H2900" s="26" t="s">
        <v>2667</v>
      </c>
      <c r="I2900" s="26" t="s">
        <v>306</v>
      </c>
      <c r="J2900" s="26"/>
      <c r="K2900" s="26"/>
      <c r="L2900" s="26" t="s">
        <v>2667</v>
      </c>
      <c r="M2900" s="26" t="s">
        <v>2667</v>
      </c>
    </row>
    <row r="2901" spans="1:13" hidden="1" x14ac:dyDescent="0.35">
      <c r="A2901" s="22">
        <v>45998</v>
      </c>
      <c r="B2901" s="23" t="s">
        <v>317</v>
      </c>
      <c r="C2901" s="23" t="s">
        <v>2670</v>
      </c>
      <c r="D2901" s="24">
        <v>7</v>
      </c>
      <c r="E2901" s="23">
        <f>57/3</f>
        <v>19</v>
      </c>
      <c r="F2901" s="23">
        <f>4/3</f>
        <v>1.3333333333333333</v>
      </c>
      <c r="G2901" s="23" t="s">
        <v>2667</v>
      </c>
      <c r="H2901" s="23" t="s">
        <v>2667</v>
      </c>
      <c r="I2901" s="26" t="s">
        <v>306</v>
      </c>
      <c r="J2901" s="23" t="s">
        <v>2667</v>
      </c>
      <c r="K2901" s="23"/>
      <c r="L2901" s="23" t="s">
        <v>2667</v>
      </c>
      <c r="M2901" s="23" t="s">
        <v>2667</v>
      </c>
    </row>
    <row r="2902" spans="1:13" hidden="1" x14ac:dyDescent="0.35">
      <c r="A2902" s="22">
        <v>45998</v>
      </c>
      <c r="B2902" s="23" t="s">
        <v>317</v>
      </c>
      <c r="C2902" s="23" t="s">
        <v>2670</v>
      </c>
      <c r="D2902" s="24">
        <v>7</v>
      </c>
      <c r="E2902" s="23">
        <f>57/3</f>
        <v>19</v>
      </c>
      <c r="F2902" s="23">
        <f>4/3</f>
        <v>1.3333333333333333</v>
      </c>
      <c r="G2902" s="23" t="s">
        <v>2667</v>
      </c>
      <c r="H2902" s="23" t="s">
        <v>2667</v>
      </c>
      <c r="I2902" s="26" t="s">
        <v>306</v>
      </c>
      <c r="J2902" s="23" t="s">
        <v>2667</v>
      </c>
      <c r="K2902" s="23"/>
      <c r="L2902" s="23"/>
      <c r="M2902" s="23"/>
    </row>
    <row r="2903" spans="1:13" hidden="1" x14ac:dyDescent="0.35">
      <c r="A2903" s="22">
        <v>45998</v>
      </c>
      <c r="B2903" s="23" t="s">
        <v>317</v>
      </c>
      <c r="C2903" s="23" t="s">
        <v>2670</v>
      </c>
      <c r="D2903" s="24">
        <v>7</v>
      </c>
      <c r="E2903" s="23">
        <f>57/3</f>
        <v>19</v>
      </c>
      <c r="F2903" s="23">
        <f>4/3</f>
        <v>1.3333333333333333</v>
      </c>
      <c r="G2903" s="23" t="s">
        <v>2667</v>
      </c>
      <c r="H2903" s="23" t="s">
        <v>2667</v>
      </c>
      <c r="I2903" s="26" t="s">
        <v>306</v>
      </c>
      <c r="J2903" s="23" t="s">
        <v>2667</v>
      </c>
      <c r="K2903" s="23"/>
      <c r="L2903" s="23"/>
      <c r="M2903" s="23"/>
    </row>
    <row r="2904" spans="1:13" hidden="1" x14ac:dyDescent="0.35">
      <c r="A2904" s="27">
        <v>45998</v>
      </c>
      <c r="B2904" s="26" t="s">
        <v>1966</v>
      </c>
      <c r="C2904" s="26" t="s">
        <v>2673</v>
      </c>
      <c r="D2904" s="28">
        <v>3</v>
      </c>
      <c r="E2904" s="26">
        <v>18.5</v>
      </c>
      <c r="F2904" s="26">
        <v>2.5</v>
      </c>
      <c r="G2904" s="26" t="s">
        <v>2667</v>
      </c>
      <c r="H2904" s="26" t="s">
        <v>2667</v>
      </c>
      <c r="I2904" s="26" t="s">
        <v>306</v>
      </c>
      <c r="J2904" s="26" t="s">
        <v>2667</v>
      </c>
      <c r="K2904" s="26"/>
      <c r="L2904" s="26" t="s">
        <v>2667</v>
      </c>
      <c r="M2904" s="26" t="s">
        <v>2667</v>
      </c>
    </row>
    <row r="2905" spans="1:13" hidden="1" x14ac:dyDescent="0.35">
      <c r="A2905" s="27">
        <v>45998</v>
      </c>
      <c r="B2905" s="26" t="s">
        <v>1966</v>
      </c>
      <c r="C2905" s="26" t="s">
        <v>2673</v>
      </c>
      <c r="D2905" s="28">
        <v>3</v>
      </c>
      <c r="E2905" s="26">
        <v>18.5</v>
      </c>
      <c r="F2905" s="26">
        <v>2.5</v>
      </c>
      <c r="G2905" s="26" t="s">
        <v>2667</v>
      </c>
      <c r="H2905" s="26" t="s">
        <v>2667</v>
      </c>
      <c r="I2905" s="26" t="s">
        <v>306</v>
      </c>
      <c r="J2905" s="26" t="s">
        <v>2667</v>
      </c>
      <c r="K2905" s="26"/>
      <c r="L2905" s="26" t="s">
        <v>2667</v>
      </c>
      <c r="M2905" s="26" t="s">
        <v>2667</v>
      </c>
    </row>
    <row r="2906" spans="1:13" hidden="1" x14ac:dyDescent="0.35">
      <c r="A2906" s="22">
        <v>45998</v>
      </c>
      <c r="B2906" s="23" t="s">
        <v>1667</v>
      </c>
      <c r="C2906" s="23" t="s">
        <v>2673</v>
      </c>
      <c r="D2906" s="24">
        <v>2</v>
      </c>
      <c r="E2906" s="23">
        <v>17</v>
      </c>
      <c r="F2906" s="23">
        <v>2</v>
      </c>
      <c r="G2906" s="23" t="s">
        <v>2667</v>
      </c>
      <c r="H2906" s="23" t="s">
        <v>2667</v>
      </c>
      <c r="I2906" s="26" t="s">
        <v>306</v>
      </c>
      <c r="J2906" s="23" t="s">
        <v>2667</v>
      </c>
      <c r="K2906" s="23"/>
      <c r="L2906" s="23" t="s">
        <v>2667</v>
      </c>
      <c r="M2906" s="23" t="s">
        <v>306</v>
      </c>
    </row>
    <row r="2907" spans="1:13" hidden="1" x14ac:dyDescent="0.35">
      <c r="A2907" s="27">
        <v>45998</v>
      </c>
      <c r="B2907" s="26" t="s">
        <v>2722</v>
      </c>
      <c r="C2907" s="26" t="s">
        <v>978</v>
      </c>
      <c r="D2907" s="28" t="s">
        <v>978</v>
      </c>
      <c r="E2907" s="26">
        <v>15</v>
      </c>
      <c r="F2907" s="26">
        <v>1</v>
      </c>
      <c r="G2907" s="26"/>
      <c r="H2907" s="26" t="s">
        <v>2667</v>
      </c>
      <c r="I2907" s="26" t="s">
        <v>306</v>
      </c>
      <c r="J2907" s="26" t="s">
        <v>2667</v>
      </c>
      <c r="K2907" s="26"/>
      <c r="L2907" s="26" t="s">
        <v>2667</v>
      </c>
      <c r="M2907" s="26" t="s">
        <v>2667</v>
      </c>
    </row>
    <row r="2908" spans="1:13" hidden="1" x14ac:dyDescent="0.35">
      <c r="A2908" s="27">
        <v>45998</v>
      </c>
      <c r="B2908" s="26" t="s">
        <v>2722</v>
      </c>
      <c r="C2908" s="26" t="s">
        <v>978</v>
      </c>
      <c r="D2908" s="28" t="s">
        <v>978</v>
      </c>
      <c r="E2908" s="26">
        <v>15</v>
      </c>
      <c r="F2908" s="26">
        <v>1</v>
      </c>
      <c r="G2908" s="26"/>
      <c r="H2908" s="26" t="s">
        <v>2667</v>
      </c>
      <c r="I2908" s="26" t="s">
        <v>306</v>
      </c>
      <c r="J2908" s="26" t="s">
        <v>2667</v>
      </c>
      <c r="K2908" s="26"/>
      <c r="L2908" s="26" t="s">
        <v>2667</v>
      </c>
      <c r="M2908" s="26" t="s">
        <v>2667</v>
      </c>
    </row>
    <row r="2909" spans="1:13" hidden="1" x14ac:dyDescent="0.35">
      <c r="A2909" s="22">
        <v>45998</v>
      </c>
      <c r="B2909" s="23" t="s">
        <v>374</v>
      </c>
      <c r="C2909" s="23" t="s">
        <v>2668</v>
      </c>
      <c r="D2909" s="24">
        <v>4</v>
      </c>
      <c r="E2909" s="23">
        <v>15</v>
      </c>
      <c r="F2909" s="23">
        <v>1</v>
      </c>
      <c r="G2909" s="23" t="s">
        <v>2667</v>
      </c>
      <c r="H2909" s="23" t="s">
        <v>2667</v>
      </c>
      <c r="I2909" s="26" t="s">
        <v>306</v>
      </c>
      <c r="J2909" s="23"/>
      <c r="K2909" s="23"/>
      <c r="L2909" s="23" t="s">
        <v>2667</v>
      </c>
      <c r="M2909" s="23" t="s">
        <v>306</v>
      </c>
    </row>
    <row r="2910" spans="1:13" hidden="1" x14ac:dyDescent="0.35">
      <c r="A2910" s="22">
        <v>45998</v>
      </c>
      <c r="B2910" s="23" t="s">
        <v>758</v>
      </c>
      <c r="C2910" s="23" t="s">
        <v>2673</v>
      </c>
      <c r="D2910" s="24">
        <v>3</v>
      </c>
      <c r="E2910" s="23">
        <v>14</v>
      </c>
      <c r="F2910" s="23">
        <v>2</v>
      </c>
      <c r="G2910" s="23" t="s">
        <v>2667</v>
      </c>
      <c r="H2910" s="23" t="s">
        <v>2667</v>
      </c>
      <c r="I2910" s="26" t="s">
        <v>306</v>
      </c>
      <c r="J2910" s="23" t="s">
        <v>2667</v>
      </c>
      <c r="K2910" s="23"/>
      <c r="L2910" s="23" t="s">
        <v>2667</v>
      </c>
      <c r="M2910" s="23" t="s">
        <v>306</v>
      </c>
    </row>
    <row r="2911" spans="1:13" hidden="1" x14ac:dyDescent="0.35">
      <c r="A2911" s="6">
        <v>45998</v>
      </c>
      <c r="B2911" t="s">
        <v>2864</v>
      </c>
      <c r="C2911" t="s">
        <v>2668</v>
      </c>
      <c r="D2911" s="20">
        <v>6</v>
      </c>
      <c r="E2911">
        <v>6</v>
      </c>
      <c r="F2911">
        <v>2</v>
      </c>
      <c r="G2911" t="s">
        <v>2667</v>
      </c>
      <c r="H2911" t="s">
        <v>2667</v>
      </c>
      <c r="I2911" s="26" t="s">
        <v>306</v>
      </c>
      <c r="J2911" t="s">
        <v>2667</v>
      </c>
      <c r="L2911" t="s">
        <v>2667</v>
      </c>
      <c r="M2911" t="s">
        <v>306</v>
      </c>
    </row>
    <row r="2912" spans="1:13" hidden="1" x14ac:dyDescent="0.35">
      <c r="A2912" s="6">
        <v>45998</v>
      </c>
      <c r="B2912" t="s">
        <v>3248</v>
      </c>
      <c r="C2912" t="s">
        <v>2673</v>
      </c>
      <c r="D2912" s="20" t="s">
        <v>3249</v>
      </c>
      <c r="E2912">
        <v>5</v>
      </c>
      <c r="F2912">
        <v>1</v>
      </c>
      <c r="G2912" t="s">
        <v>2667</v>
      </c>
      <c r="H2912" t="s">
        <v>2667</v>
      </c>
      <c r="I2912" s="26" t="s">
        <v>306</v>
      </c>
      <c r="L2912" t="s">
        <v>2667</v>
      </c>
      <c r="M2912" t="s">
        <v>2667</v>
      </c>
    </row>
    <row r="2913" spans="1:13" hidden="1" x14ac:dyDescent="0.35">
      <c r="A2913" s="6">
        <v>45999</v>
      </c>
      <c r="B2913" t="s">
        <v>1506</v>
      </c>
      <c r="C2913" t="s">
        <v>59</v>
      </c>
      <c r="D2913">
        <v>3</v>
      </c>
      <c r="E2913">
        <v>25</v>
      </c>
      <c r="F2913">
        <v>2</v>
      </c>
      <c r="G2913" t="s">
        <v>827</v>
      </c>
      <c r="L2913" t="s">
        <v>47</v>
      </c>
      <c r="M2913" t="s">
        <v>47</v>
      </c>
    </row>
    <row r="2914" spans="1:13" hidden="1" x14ac:dyDescent="0.35">
      <c r="A2914" s="6">
        <v>45999</v>
      </c>
      <c r="B2914" t="s">
        <v>1506</v>
      </c>
      <c r="C2914" t="s">
        <v>59</v>
      </c>
      <c r="D2914">
        <v>3</v>
      </c>
      <c r="E2914">
        <v>25</v>
      </c>
      <c r="F2914">
        <v>2</v>
      </c>
      <c r="G2914" t="s">
        <v>827</v>
      </c>
      <c r="L2914" t="s">
        <v>47</v>
      </c>
      <c r="M2914" t="s">
        <v>47</v>
      </c>
    </row>
    <row r="2915" spans="1:13" hidden="1" x14ac:dyDescent="0.35">
      <c r="A2915" s="6">
        <v>45999</v>
      </c>
      <c r="B2915" t="s">
        <v>1506</v>
      </c>
      <c r="C2915" t="s">
        <v>59</v>
      </c>
      <c r="D2915">
        <v>3</v>
      </c>
      <c r="E2915">
        <v>25</v>
      </c>
      <c r="F2915">
        <v>2</v>
      </c>
      <c r="G2915" t="s">
        <v>827</v>
      </c>
      <c r="L2915" t="s">
        <v>47</v>
      </c>
      <c r="M2915" t="s">
        <v>47</v>
      </c>
    </row>
    <row r="2916" spans="1:13" hidden="1" x14ac:dyDescent="0.35">
      <c r="A2916" s="6">
        <v>45999</v>
      </c>
      <c r="B2916" t="s">
        <v>1564</v>
      </c>
      <c r="C2916" t="s">
        <v>115</v>
      </c>
      <c r="D2916">
        <v>9</v>
      </c>
      <c r="E2916">
        <v>17</v>
      </c>
      <c r="F2916">
        <v>1</v>
      </c>
      <c r="G2916" t="s">
        <v>2577</v>
      </c>
      <c r="L2916" t="s">
        <v>47</v>
      </c>
      <c r="M2916" t="s">
        <v>47</v>
      </c>
    </row>
    <row r="2917" spans="1:13" hidden="1" x14ac:dyDescent="0.35">
      <c r="A2917" s="6">
        <v>45999</v>
      </c>
      <c r="B2917" t="s">
        <v>1564</v>
      </c>
      <c r="C2917" t="s">
        <v>115</v>
      </c>
      <c r="D2917">
        <v>7</v>
      </c>
      <c r="E2917">
        <v>17</v>
      </c>
      <c r="F2917">
        <v>2</v>
      </c>
      <c r="G2917" t="s">
        <v>2577</v>
      </c>
      <c r="L2917" t="s">
        <v>47</v>
      </c>
      <c r="M2917" t="s">
        <v>47</v>
      </c>
    </row>
    <row r="2918" spans="1:13" hidden="1" x14ac:dyDescent="0.35">
      <c r="A2918" s="6">
        <v>45999</v>
      </c>
      <c r="B2918" t="s">
        <v>2614</v>
      </c>
      <c r="C2918" t="s">
        <v>59</v>
      </c>
      <c r="D2918">
        <v>0</v>
      </c>
      <c r="E2918">
        <v>18</v>
      </c>
      <c r="F2918">
        <v>3</v>
      </c>
      <c r="G2918" t="s">
        <v>1725</v>
      </c>
    </row>
    <row r="2919" spans="1:13" hidden="1" x14ac:dyDescent="0.35">
      <c r="A2919" s="6">
        <v>45999</v>
      </c>
      <c r="B2919" t="s">
        <v>2614</v>
      </c>
      <c r="C2919" t="s">
        <v>59</v>
      </c>
      <c r="D2919">
        <v>1</v>
      </c>
      <c r="E2919">
        <v>18</v>
      </c>
      <c r="F2919">
        <v>3</v>
      </c>
      <c r="G2919" t="s">
        <v>1725</v>
      </c>
    </row>
    <row r="2920" spans="1:13" hidden="1" x14ac:dyDescent="0.35">
      <c r="A2920" s="6">
        <v>45999</v>
      </c>
      <c r="B2920" t="s">
        <v>2614</v>
      </c>
      <c r="C2920" t="s">
        <v>59</v>
      </c>
      <c r="D2920">
        <v>2</v>
      </c>
      <c r="E2920">
        <v>18</v>
      </c>
      <c r="F2920">
        <v>3</v>
      </c>
      <c r="G2920" t="s">
        <v>1725</v>
      </c>
    </row>
    <row r="2921" spans="1:13" hidden="1" x14ac:dyDescent="0.35">
      <c r="A2921" s="6">
        <v>45999</v>
      </c>
      <c r="B2921" t="s">
        <v>2614</v>
      </c>
      <c r="C2921" t="s">
        <v>53</v>
      </c>
      <c r="D2921">
        <v>3</v>
      </c>
      <c r="E2921">
        <v>18</v>
      </c>
      <c r="F2921">
        <v>3</v>
      </c>
      <c r="G2921" t="s">
        <v>827</v>
      </c>
    </row>
    <row r="2922" spans="1:13" hidden="1" x14ac:dyDescent="0.35">
      <c r="A2922" s="6">
        <v>45999</v>
      </c>
      <c r="B2922" t="s">
        <v>2614</v>
      </c>
      <c r="C2922" t="s">
        <v>53</v>
      </c>
      <c r="D2922">
        <v>4</v>
      </c>
      <c r="E2922">
        <v>18</v>
      </c>
      <c r="F2922">
        <v>3</v>
      </c>
      <c r="G2922" t="s">
        <v>827</v>
      </c>
    </row>
    <row r="2923" spans="1:13" hidden="1" x14ac:dyDescent="0.35">
      <c r="A2923" s="6">
        <v>45999</v>
      </c>
      <c r="B2923" t="s">
        <v>2614</v>
      </c>
      <c r="C2923" t="s">
        <v>53</v>
      </c>
      <c r="D2923">
        <v>5</v>
      </c>
      <c r="E2923">
        <v>18</v>
      </c>
      <c r="F2923">
        <v>3</v>
      </c>
      <c r="G2923" t="s">
        <v>827</v>
      </c>
    </row>
    <row r="2924" spans="1:13" hidden="1" x14ac:dyDescent="0.35">
      <c r="A2924" s="6">
        <v>45999</v>
      </c>
      <c r="B2924" t="s">
        <v>2614</v>
      </c>
      <c r="C2924" t="s">
        <v>53</v>
      </c>
      <c r="D2924">
        <v>6</v>
      </c>
      <c r="E2924">
        <v>18</v>
      </c>
      <c r="F2924">
        <v>3</v>
      </c>
      <c r="G2924" t="s">
        <v>827</v>
      </c>
    </row>
    <row r="2925" spans="1:13" hidden="1" x14ac:dyDescent="0.35">
      <c r="A2925" s="6">
        <v>45999</v>
      </c>
      <c r="B2925" t="s">
        <v>2614</v>
      </c>
      <c r="C2925" t="s">
        <v>115</v>
      </c>
      <c r="D2925">
        <v>7</v>
      </c>
      <c r="E2925">
        <v>18</v>
      </c>
      <c r="F2925">
        <v>3</v>
      </c>
      <c r="G2925" t="s">
        <v>2577</v>
      </c>
    </row>
    <row r="2926" spans="1:13" hidden="1" x14ac:dyDescent="0.35">
      <c r="A2926" s="6">
        <v>45999</v>
      </c>
      <c r="B2926" t="s">
        <v>2614</v>
      </c>
      <c r="C2926" t="s">
        <v>115</v>
      </c>
      <c r="D2926">
        <v>8</v>
      </c>
      <c r="E2926">
        <v>18</v>
      </c>
      <c r="F2926">
        <v>3</v>
      </c>
      <c r="G2926" t="s">
        <v>2577</v>
      </c>
    </row>
    <row r="2927" spans="1:13" hidden="1" x14ac:dyDescent="0.35">
      <c r="A2927" s="6">
        <v>45999</v>
      </c>
      <c r="B2927" t="s">
        <v>2614</v>
      </c>
      <c r="C2927" t="s">
        <v>115</v>
      </c>
      <c r="D2927">
        <v>9</v>
      </c>
      <c r="E2927">
        <v>18</v>
      </c>
      <c r="F2927">
        <v>3</v>
      </c>
      <c r="G2927" t="s">
        <v>2577</v>
      </c>
    </row>
    <row r="2928" spans="1:13" hidden="1" x14ac:dyDescent="0.35">
      <c r="A2928" s="6">
        <v>45999</v>
      </c>
      <c r="B2928" t="s">
        <v>592</v>
      </c>
      <c r="C2928" t="s">
        <v>1247</v>
      </c>
      <c r="D2928" t="s">
        <v>1247</v>
      </c>
      <c r="E2928">
        <v>16</v>
      </c>
      <c r="F2928">
        <v>4</v>
      </c>
      <c r="G2928" t="s">
        <v>1725</v>
      </c>
      <c r="K2928" t="s">
        <v>47</v>
      </c>
      <c r="L2928" t="s">
        <v>47</v>
      </c>
      <c r="M2928" t="s">
        <v>47</v>
      </c>
    </row>
    <row r="2929" spans="1:13" hidden="1" x14ac:dyDescent="0.35">
      <c r="A2929" s="6">
        <v>45999</v>
      </c>
      <c r="B2929" t="s">
        <v>2624</v>
      </c>
      <c r="C2929" t="s">
        <v>53</v>
      </c>
      <c r="D2929" t="s">
        <v>1954</v>
      </c>
      <c r="E2929">
        <v>16</v>
      </c>
      <c r="F2929">
        <v>2</v>
      </c>
      <c r="G2929" t="s">
        <v>827</v>
      </c>
    </row>
    <row r="2930" spans="1:13" hidden="1" x14ac:dyDescent="0.35">
      <c r="A2930" s="22">
        <v>45999</v>
      </c>
      <c r="B2930" s="23" t="s">
        <v>3208</v>
      </c>
      <c r="C2930" s="23" t="s">
        <v>2668</v>
      </c>
      <c r="D2930" s="24">
        <v>4</v>
      </c>
      <c r="E2930" s="23">
        <v>26</v>
      </c>
      <c r="F2930" s="23">
        <v>2</v>
      </c>
      <c r="G2930" s="23" t="s">
        <v>2667</v>
      </c>
      <c r="H2930" s="23" t="s">
        <v>2667</v>
      </c>
      <c r="I2930" s="26" t="s">
        <v>306</v>
      </c>
      <c r="J2930" s="23"/>
      <c r="K2930" s="23"/>
      <c r="L2930" s="23" t="s">
        <v>2667</v>
      </c>
      <c r="M2930" s="23" t="s">
        <v>306</v>
      </c>
    </row>
    <row r="2931" spans="1:13" hidden="1" x14ac:dyDescent="0.35">
      <c r="A2931" s="22">
        <v>45999</v>
      </c>
      <c r="B2931" s="23" t="s">
        <v>1176</v>
      </c>
      <c r="C2931" s="23" t="s">
        <v>2668</v>
      </c>
      <c r="D2931" s="24">
        <v>6</v>
      </c>
      <c r="E2931" s="23">
        <f>64/3</f>
        <v>21.333333333333332</v>
      </c>
      <c r="F2931" s="23">
        <f>3/3</f>
        <v>1</v>
      </c>
      <c r="G2931" s="23" t="s">
        <v>2667</v>
      </c>
      <c r="H2931" s="23" t="s">
        <v>2667</v>
      </c>
      <c r="I2931" s="26" t="s">
        <v>306</v>
      </c>
      <c r="J2931" s="23" t="s">
        <v>2667</v>
      </c>
      <c r="K2931" s="23"/>
      <c r="L2931" s="23" t="s">
        <v>2667</v>
      </c>
      <c r="M2931" s="23" t="s">
        <v>306</v>
      </c>
    </row>
    <row r="2932" spans="1:13" hidden="1" x14ac:dyDescent="0.35">
      <c r="A2932" s="22">
        <v>45999</v>
      </c>
      <c r="B2932" s="23" t="s">
        <v>1176</v>
      </c>
      <c r="C2932" s="23" t="s">
        <v>2668</v>
      </c>
      <c r="D2932" s="24">
        <v>6</v>
      </c>
      <c r="E2932" s="23">
        <f>64/3</f>
        <v>21.333333333333332</v>
      </c>
      <c r="F2932" s="23">
        <f>3/3</f>
        <v>1</v>
      </c>
      <c r="G2932" s="23" t="s">
        <v>2667</v>
      </c>
      <c r="H2932" s="23" t="s">
        <v>2667</v>
      </c>
      <c r="I2932" s="26" t="s">
        <v>306</v>
      </c>
      <c r="J2932" s="23" t="s">
        <v>2667</v>
      </c>
      <c r="K2932" s="23"/>
      <c r="L2932" s="23" t="s">
        <v>2667</v>
      </c>
      <c r="M2932" s="23" t="s">
        <v>306</v>
      </c>
    </row>
    <row r="2933" spans="1:13" hidden="1" x14ac:dyDescent="0.35">
      <c r="A2933" s="22">
        <v>45999</v>
      </c>
      <c r="B2933" s="23" t="s">
        <v>1176</v>
      </c>
      <c r="C2933" s="23" t="s">
        <v>2668</v>
      </c>
      <c r="D2933" s="24">
        <v>6</v>
      </c>
      <c r="E2933" s="23">
        <f>64/3</f>
        <v>21.333333333333332</v>
      </c>
      <c r="F2933" s="23">
        <f>3/3</f>
        <v>1</v>
      </c>
      <c r="G2933" s="23" t="s">
        <v>2667</v>
      </c>
      <c r="H2933" s="23" t="s">
        <v>2667</v>
      </c>
      <c r="I2933" s="26" t="s">
        <v>306</v>
      </c>
      <c r="J2933" s="23" t="s">
        <v>2667</v>
      </c>
      <c r="K2933" s="23"/>
      <c r="L2933" s="23" t="s">
        <v>2667</v>
      </c>
      <c r="M2933" s="23" t="s">
        <v>306</v>
      </c>
    </row>
    <row r="2934" spans="1:13" hidden="1" x14ac:dyDescent="0.35">
      <c r="A2934" s="27">
        <v>45999</v>
      </c>
      <c r="B2934" s="26" t="s">
        <v>3436</v>
      </c>
      <c r="C2934" s="26" t="s">
        <v>2670</v>
      </c>
      <c r="D2934" s="28">
        <v>7</v>
      </c>
      <c r="E2934" s="26">
        <v>20</v>
      </c>
      <c r="F2934" s="26">
        <v>2</v>
      </c>
      <c r="G2934" s="26" t="s">
        <v>2667</v>
      </c>
      <c r="H2934" s="26" t="s">
        <v>2667</v>
      </c>
      <c r="I2934" s="26" t="s">
        <v>306</v>
      </c>
      <c r="J2934" s="26"/>
      <c r="K2934" s="26"/>
      <c r="L2934" s="26" t="s">
        <v>2667</v>
      </c>
      <c r="M2934" s="26"/>
    </row>
    <row r="2935" spans="1:13" hidden="1" x14ac:dyDescent="0.35">
      <c r="A2935" s="27">
        <v>45999</v>
      </c>
      <c r="B2935" s="26" t="s">
        <v>3436</v>
      </c>
      <c r="C2935" s="26" t="s">
        <v>2670</v>
      </c>
      <c r="D2935" s="28">
        <v>7</v>
      </c>
      <c r="E2935" s="26">
        <v>20</v>
      </c>
      <c r="F2935" s="26">
        <v>2</v>
      </c>
      <c r="G2935" s="26" t="s">
        <v>2667</v>
      </c>
      <c r="H2935" s="26" t="s">
        <v>2667</v>
      </c>
      <c r="I2935" s="26" t="s">
        <v>306</v>
      </c>
      <c r="J2935" s="26"/>
      <c r="K2935" s="26"/>
      <c r="L2935" s="26" t="s">
        <v>2667</v>
      </c>
      <c r="M2935" s="26"/>
    </row>
    <row r="2936" spans="1:13" hidden="1" x14ac:dyDescent="0.35">
      <c r="A2936" s="27">
        <v>45999</v>
      </c>
      <c r="B2936" s="26" t="s">
        <v>1732</v>
      </c>
      <c r="C2936" s="26" t="s">
        <v>2673</v>
      </c>
      <c r="D2936" s="28">
        <v>3</v>
      </c>
      <c r="E2936" s="26">
        <v>19</v>
      </c>
      <c r="F2936" s="26">
        <v>1.5</v>
      </c>
      <c r="G2936" s="26"/>
      <c r="H2936" s="26" t="s">
        <v>2667</v>
      </c>
      <c r="I2936" s="26" t="s">
        <v>306</v>
      </c>
      <c r="J2936" s="26" t="s">
        <v>2667</v>
      </c>
      <c r="K2936" s="26"/>
      <c r="L2936" s="26" t="s">
        <v>2667</v>
      </c>
      <c r="M2936" s="26" t="s">
        <v>306</v>
      </c>
    </row>
    <row r="2937" spans="1:13" hidden="1" x14ac:dyDescent="0.35">
      <c r="A2937" s="27">
        <v>45999</v>
      </c>
      <c r="B2937" s="26" t="s">
        <v>1732</v>
      </c>
      <c r="C2937" s="26" t="s">
        <v>2673</v>
      </c>
      <c r="D2937" s="28">
        <v>3</v>
      </c>
      <c r="E2937" s="26">
        <v>19</v>
      </c>
      <c r="F2937" s="26">
        <v>1.5</v>
      </c>
      <c r="G2937" s="26"/>
      <c r="H2937" s="26" t="s">
        <v>2667</v>
      </c>
      <c r="I2937" s="26" t="s">
        <v>306</v>
      </c>
      <c r="J2937" s="26" t="s">
        <v>2667</v>
      </c>
      <c r="K2937" s="26"/>
      <c r="L2937" s="26" t="s">
        <v>2667</v>
      </c>
      <c r="M2937" s="26" t="s">
        <v>306</v>
      </c>
    </row>
    <row r="2938" spans="1:13" hidden="1" x14ac:dyDescent="0.35">
      <c r="A2938" s="27">
        <v>45999</v>
      </c>
      <c r="B2938" s="26" t="s">
        <v>3287</v>
      </c>
      <c r="C2938" s="26" t="s">
        <v>2673</v>
      </c>
      <c r="D2938" s="28">
        <v>3</v>
      </c>
      <c r="E2938" s="26">
        <v>19</v>
      </c>
      <c r="F2938" s="26">
        <v>2.5</v>
      </c>
      <c r="G2938" s="26" t="s">
        <v>2667</v>
      </c>
      <c r="H2938" s="26" t="s">
        <v>2667</v>
      </c>
      <c r="I2938" s="26" t="s">
        <v>306</v>
      </c>
      <c r="J2938" s="26" t="s">
        <v>2667</v>
      </c>
      <c r="K2938" s="26"/>
      <c r="L2938" s="26" t="s">
        <v>2667</v>
      </c>
      <c r="M2938" s="26" t="s">
        <v>2667</v>
      </c>
    </row>
    <row r="2939" spans="1:13" hidden="1" x14ac:dyDescent="0.35">
      <c r="A2939" s="27">
        <v>45999</v>
      </c>
      <c r="B2939" s="26" t="s">
        <v>3287</v>
      </c>
      <c r="C2939" s="26" t="s">
        <v>2673</v>
      </c>
      <c r="D2939" s="28">
        <v>3</v>
      </c>
      <c r="E2939" s="26">
        <v>19</v>
      </c>
      <c r="F2939" s="26">
        <v>2.5</v>
      </c>
      <c r="G2939" s="26" t="s">
        <v>2667</v>
      </c>
      <c r="H2939" s="26" t="s">
        <v>2667</v>
      </c>
      <c r="I2939" s="26" t="s">
        <v>306</v>
      </c>
      <c r="J2939" s="26" t="s">
        <v>2667</v>
      </c>
      <c r="K2939" s="26"/>
      <c r="L2939" s="26" t="s">
        <v>2667</v>
      </c>
      <c r="M2939" s="26" t="s">
        <v>2667</v>
      </c>
    </row>
    <row r="2940" spans="1:13" hidden="1" x14ac:dyDescent="0.35">
      <c r="A2940" s="27">
        <v>45999</v>
      </c>
      <c r="B2940" s="26" t="s">
        <v>2863</v>
      </c>
      <c r="C2940" s="26" t="s">
        <v>2167</v>
      </c>
      <c r="D2940" s="28" t="s">
        <v>2186</v>
      </c>
      <c r="E2940" s="26">
        <v>18.5</v>
      </c>
      <c r="F2940" s="26">
        <v>2</v>
      </c>
      <c r="G2940" s="26" t="s">
        <v>2667</v>
      </c>
      <c r="H2940" s="26" t="s">
        <v>2667</v>
      </c>
      <c r="I2940" s="26" t="s">
        <v>306</v>
      </c>
      <c r="J2940" s="26"/>
      <c r="K2940" s="26"/>
      <c r="L2940" s="26" t="s">
        <v>2667</v>
      </c>
      <c r="M2940" s="26" t="s">
        <v>306</v>
      </c>
    </row>
    <row r="2941" spans="1:13" hidden="1" x14ac:dyDescent="0.35">
      <c r="A2941" s="27">
        <v>45999</v>
      </c>
      <c r="B2941" s="26" t="s">
        <v>2863</v>
      </c>
      <c r="C2941" s="26" t="s">
        <v>2167</v>
      </c>
      <c r="D2941" s="28" t="s">
        <v>2186</v>
      </c>
      <c r="E2941" s="26">
        <v>18.5</v>
      </c>
      <c r="F2941" s="26">
        <v>2</v>
      </c>
      <c r="G2941" s="26" t="s">
        <v>2667</v>
      </c>
      <c r="H2941" s="26" t="s">
        <v>2667</v>
      </c>
      <c r="I2941" s="26" t="s">
        <v>306</v>
      </c>
      <c r="J2941" s="26"/>
      <c r="K2941" s="26"/>
      <c r="L2941" s="26" t="s">
        <v>2667</v>
      </c>
      <c r="M2941" s="26" t="s">
        <v>306</v>
      </c>
    </row>
    <row r="2942" spans="1:13" hidden="1" x14ac:dyDescent="0.35">
      <c r="A2942" s="22">
        <v>45999</v>
      </c>
      <c r="B2942" s="23" t="s">
        <v>1241</v>
      </c>
      <c r="C2942" s="23" t="s">
        <v>978</v>
      </c>
      <c r="D2942" s="24" t="s">
        <v>978</v>
      </c>
      <c r="E2942" s="23">
        <v>17</v>
      </c>
      <c r="F2942" s="23">
        <v>1</v>
      </c>
      <c r="G2942" s="23" t="s">
        <v>2667</v>
      </c>
      <c r="H2942" s="23" t="s">
        <v>2667</v>
      </c>
      <c r="I2942" s="26" t="s">
        <v>306</v>
      </c>
      <c r="J2942" s="23" t="s">
        <v>2667</v>
      </c>
      <c r="K2942" s="23"/>
      <c r="L2942" s="23" t="s">
        <v>2667</v>
      </c>
      <c r="M2942" s="23" t="s">
        <v>306</v>
      </c>
    </row>
    <row r="2943" spans="1:13" hidden="1" x14ac:dyDescent="0.35">
      <c r="A2943" s="22">
        <v>45999</v>
      </c>
      <c r="B2943" s="23" t="s">
        <v>3238</v>
      </c>
      <c r="C2943" t="s">
        <v>64</v>
      </c>
      <c r="D2943" t="s">
        <v>585</v>
      </c>
      <c r="E2943" s="23">
        <v>15</v>
      </c>
      <c r="F2943" s="23">
        <v>4</v>
      </c>
      <c r="G2943" s="23" t="s">
        <v>2667</v>
      </c>
      <c r="H2943" s="23" t="s">
        <v>2667</v>
      </c>
      <c r="I2943" s="26" t="s">
        <v>306</v>
      </c>
      <c r="J2943" s="23" t="s">
        <v>2667</v>
      </c>
      <c r="K2943" s="23"/>
      <c r="L2943" s="23" t="s">
        <v>2667</v>
      </c>
      <c r="M2943" s="23" t="s">
        <v>2667</v>
      </c>
    </row>
    <row r="2944" spans="1:13" hidden="1" x14ac:dyDescent="0.35">
      <c r="A2944" s="22">
        <v>45999</v>
      </c>
      <c r="B2944" s="23" t="s">
        <v>1762</v>
      </c>
      <c r="C2944" s="23" t="s">
        <v>2167</v>
      </c>
      <c r="D2944" s="24" t="s">
        <v>3210</v>
      </c>
      <c r="E2944" s="23">
        <v>14</v>
      </c>
      <c r="F2944" s="23">
        <v>3</v>
      </c>
      <c r="G2944" s="23" t="s">
        <v>2667</v>
      </c>
      <c r="H2944" s="23" t="s">
        <v>2667</v>
      </c>
      <c r="I2944" s="26" t="s">
        <v>306</v>
      </c>
      <c r="J2944" s="23" t="s">
        <v>2667</v>
      </c>
      <c r="K2944" s="23"/>
      <c r="L2944" s="23" t="s">
        <v>2667</v>
      </c>
      <c r="M2944" s="23" t="s">
        <v>2667</v>
      </c>
    </row>
    <row r="2945" spans="1:13" hidden="1" x14ac:dyDescent="0.35">
      <c r="A2945" s="6">
        <v>45999</v>
      </c>
      <c r="B2945" t="s">
        <v>2818</v>
      </c>
      <c r="C2945" t="s">
        <v>2670</v>
      </c>
      <c r="D2945" s="20">
        <v>8</v>
      </c>
      <c r="E2945">
        <v>10</v>
      </c>
      <c r="F2945">
        <v>4</v>
      </c>
      <c r="G2945" t="s">
        <v>2667</v>
      </c>
      <c r="H2945" t="s">
        <v>2667</v>
      </c>
      <c r="I2945" s="26" t="s">
        <v>306</v>
      </c>
      <c r="J2945" t="s">
        <v>2667</v>
      </c>
      <c r="L2945" t="s">
        <v>2667</v>
      </c>
      <c r="M2945" t="s">
        <v>2667</v>
      </c>
    </row>
    <row r="2946" spans="1:13" hidden="1" x14ac:dyDescent="0.35">
      <c r="A2946" s="6">
        <v>45999</v>
      </c>
      <c r="B2946" t="s">
        <v>2828</v>
      </c>
      <c r="C2946" t="s">
        <v>2670</v>
      </c>
      <c r="D2946" s="20">
        <v>10</v>
      </c>
      <c r="E2946">
        <v>9</v>
      </c>
      <c r="F2946">
        <v>4</v>
      </c>
      <c r="G2946" t="s">
        <v>2667</v>
      </c>
      <c r="H2946" t="s">
        <v>2667</v>
      </c>
      <c r="I2946" s="26" t="s">
        <v>306</v>
      </c>
      <c r="J2946" t="s">
        <v>2667</v>
      </c>
      <c r="L2946" t="s">
        <v>2667</v>
      </c>
      <c r="M2946" t="s">
        <v>306</v>
      </c>
    </row>
    <row r="2947" spans="1:13" hidden="1" x14ac:dyDescent="0.35">
      <c r="A2947" s="6">
        <v>45999</v>
      </c>
      <c r="B2947" t="s">
        <v>3239</v>
      </c>
      <c r="C2947" t="s">
        <v>64</v>
      </c>
      <c r="D2947" t="s">
        <v>585</v>
      </c>
      <c r="E2947">
        <v>9</v>
      </c>
      <c r="F2947">
        <v>7</v>
      </c>
      <c r="G2947" t="s">
        <v>2667</v>
      </c>
      <c r="H2947" t="s">
        <v>2667</v>
      </c>
      <c r="I2947" s="26" t="s">
        <v>306</v>
      </c>
      <c r="J2947" t="s">
        <v>2667</v>
      </c>
      <c r="L2947" t="s">
        <v>2667</v>
      </c>
      <c r="M2947" t="s">
        <v>306</v>
      </c>
    </row>
    <row r="2948" spans="1:13" hidden="1" x14ac:dyDescent="0.35">
      <c r="A2948" s="6">
        <v>46000</v>
      </c>
      <c r="B2948" t="s">
        <v>99</v>
      </c>
      <c r="C2948" t="s">
        <v>59</v>
      </c>
      <c r="D2948">
        <v>1</v>
      </c>
      <c r="E2948">
        <v>24</v>
      </c>
      <c r="F2948">
        <v>1</v>
      </c>
      <c r="G2948" t="s">
        <v>1725</v>
      </c>
      <c r="L2948" t="s">
        <v>47</v>
      </c>
      <c r="M2948" t="s">
        <v>47</v>
      </c>
    </row>
    <row r="2949" spans="1:13" hidden="1" x14ac:dyDescent="0.35">
      <c r="A2949" s="6">
        <v>46000</v>
      </c>
      <c r="B2949" t="s">
        <v>99</v>
      </c>
      <c r="C2949" t="s">
        <v>59</v>
      </c>
      <c r="D2949">
        <v>1</v>
      </c>
      <c r="E2949">
        <v>24</v>
      </c>
      <c r="F2949">
        <v>1</v>
      </c>
      <c r="G2949" t="s">
        <v>1725</v>
      </c>
      <c r="L2949" t="s">
        <v>47</v>
      </c>
      <c r="M2949" t="s">
        <v>47</v>
      </c>
    </row>
    <row r="2950" spans="1:13" hidden="1" x14ac:dyDescent="0.35">
      <c r="A2950" s="6">
        <v>46000</v>
      </c>
      <c r="B2950" t="s">
        <v>99</v>
      </c>
      <c r="C2950" t="s">
        <v>59</v>
      </c>
      <c r="D2950">
        <v>1</v>
      </c>
      <c r="E2950">
        <v>24</v>
      </c>
      <c r="F2950">
        <v>1</v>
      </c>
      <c r="G2950" t="s">
        <v>1725</v>
      </c>
      <c r="L2950" t="s">
        <v>47</v>
      </c>
      <c r="M2950" t="s">
        <v>47</v>
      </c>
    </row>
    <row r="2951" spans="1:13" hidden="1" x14ac:dyDescent="0.35">
      <c r="A2951" s="6">
        <v>46000</v>
      </c>
      <c r="B2951" t="s">
        <v>650</v>
      </c>
      <c r="C2951" t="s">
        <v>59</v>
      </c>
      <c r="D2951">
        <v>0</v>
      </c>
      <c r="E2951">
        <v>16</v>
      </c>
      <c r="F2951">
        <v>1</v>
      </c>
      <c r="G2951" t="s">
        <v>1725</v>
      </c>
      <c r="L2951" t="s">
        <v>47</v>
      </c>
      <c r="M2951" t="s">
        <v>47</v>
      </c>
    </row>
    <row r="2952" spans="1:13" hidden="1" x14ac:dyDescent="0.35">
      <c r="A2952" s="6">
        <v>46000</v>
      </c>
      <c r="B2952" t="s">
        <v>841</v>
      </c>
      <c r="C2952" t="s">
        <v>1247</v>
      </c>
      <c r="D2952" t="s">
        <v>1247</v>
      </c>
      <c r="E2952">
        <v>7</v>
      </c>
      <c r="F2952">
        <v>2</v>
      </c>
      <c r="G2952" t="s">
        <v>828</v>
      </c>
      <c r="L2952" t="s">
        <v>47</v>
      </c>
      <c r="M2952" t="s">
        <v>47</v>
      </c>
    </row>
    <row r="2953" spans="1:13" hidden="1" x14ac:dyDescent="0.35">
      <c r="A2953" s="6">
        <v>46000</v>
      </c>
      <c r="B2953" t="s">
        <v>1449</v>
      </c>
      <c r="C2953" t="s">
        <v>59</v>
      </c>
      <c r="D2953">
        <v>3</v>
      </c>
      <c r="E2953">
        <v>20</v>
      </c>
      <c r="F2953">
        <v>1</v>
      </c>
      <c r="G2953" t="s">
        <v>827</v>
      </c>
    </row>
    <row r="2954" spans="1:13" hidden="1" x14ac:dyDescent="0.35">
      <c r="A2954" s="6">
        <v>46000</v>
      </c>
      <c r="B2954" t="s">
        <v>1449</v>
      </c>
      <c r="C2954" t="s">
        <v>59</v>
      </c>
      <c r="D2954">
        <v>3</v>
      </c>
      <c r="E2954">
        <v>20</v>
      </c>
      <c r="F2954">
        <v>1</v>
      </c>
      <c r="G2954" t="s">
        <v>827</v>
      </c>
    </row>
    <row r="2955" spans="1:13" hidden="1" x14ac:dyDescent="0.35">
      <c r="A2955" s="6">
        <v>46000</v>
      </c>
      <c r="B2955" t="s">
        <v>2615</v>
      </c>
      <c r="C2955" t="s">
        <v>53</v>
      </c>
      <c r="D2955">
        <v>6</v>
      </c>
      <c r="E2955">
        <v>22</v>
      </c>
      <c r="F2955">
        <v>2</v>
      </c>
      <c r="G2955" t="s">
        <v>827</v>
      </c>
    </row>
    <row r="2956" spans="1:13" hidden="1" x14ac:dyDescent="0.35">
      <c r="A2956" s="6">
        <v>46000</v>
      </c>
      <c r="B2956" t="s">
        <v>2615</v>
      </c>
      <c r="C2956" t="s">
        <v>53</v>
      </c>
      <c r="D2956">
        <v>6</v>
      </c>
      <c r="E2956">
        <v>22</v>
      </c>
      <c r="F2956">
        <v>2</v>
      </c>
      <c r="G2956" t="s">
        <v>827</v>
      </c>
    </row>
    <row r="2957" spans="1:13" hidden="1" x14ac:dyDescent="0.35">
      <c r="A2957" s="6">
        <v>46000</v>
      </c>
      <c r="B2957" t="s">
        <v>2615</v>
      </c>
      <c r="C2957" t="s">
        <v>53</v>
      </c>
      <c r="D2957">
        <v>6</v>
      </c>
      <c r="E2957">
        <v>22</v>
      </c>
      <c r="F2957">
        <v>2</v>
      </c>
      <c r="G2957" t="s">
        <v>827</v>
      </c>
    </row>
    <row r="2958" spans="1:13" hidden="1" x14ac:dyDescent="0.35">
      <c r="A2958" s="27">
        <v>46000</v>
      </c>
      <c r="B2958" s="26" t="s">
        <v>3299</v>
      </c>
      <c r="C2958" t="s">
        <v>553</v>
      </c>
      <c r="D2958" t="s">
        <v>553</v>
      </c>
      <c r="E2958" s="26">
        <f>45/2</f>
        <v>22.5</v>
      </c>
      <c r="F2958" s="26">
        <f>7/2</f>
        <v>3.5</v>
      </c>
      <c r="G2958" s="26" t="s">
        <v>2667</v>
      </c>
      <c r="H2958" s="26" t="s">
        <v>2667</v>
      </c>
      <c r="I2958" s="26" t="s">
        <v>306</v>
      </c>
      <c r="J2958" s="26"/>
      <c r="K2958" s="26"/>
      <c r="L2958" s="26" t="s">
        <v>2667</v>
      </c>
      <c r="M2958" s="26" t="s">
        <v>2667</v>
      </c>
    </row>
    <row r="2959" spans="1:13" hidden="1" x14ac:dyDescent="0.35">
      <c r="A2959" s="27">
        <v>46000</v>
      </c>
      <c r="B2959" s="26" t="s">
        <v>3299</v>
      </c>
      <c r="C2959" t="s">
        <v>553</v>
      </c>
      <c r="D2959" t="s">
        <v>553</v>
      </c>
      <c r="E2959" s="26">
        <f>45/2</f>
        <v>22.5</v>
      </c>
      <c r="F2959" s="26">
        <f>7/2</f>
        <v>3.5</v>
      </c>
      <c r="G2959" s="26" t="s">
        <v>2667</v>
      </c>
      <c r="H2959" s="26" t="s">
        <v>2667</v>
      </c>
      <c r="I2959" s="26" t="s">
        <v>306</v>
      </c>
      <c r="J2959" s="26"/>
      <c r="K2959" s="26"/>
      <c r="L2959" s="26"/>
      <c r="M2959" s="26"/>
    </row>
    <row r="2960" spans="1:13" hidden="1" x14ac:dyDescent="0.35">
      <c r="A2960" s="22">
        <v>46000</v>
      </c>
      <c r="B2960" s="23" t="s">
        <v>2953</v>
      </c>
      <c r="C2960" s="23" t="s">
        <v>2673</v>
      </c>
      <c r="D2960" s="24">
        <v>3</v>
      </c>
      <c r="E2960" s="23">
        <v>22</v>
      </c>
      <c r="F2960" s="23">
        <v>3</v>
      </c>
      <c r="G2960" s="23" t="s">
        <v>2667</v>
      </c>
      <c r="H2960" s="23" t="s">
        <v>2667</v>
      </c>
      <c r="I2960" s="26" t="s">
        <v>306</v>
      </c>
      <c r="J2960" s="23" t="s">
        <v>2667</v>
      </c>
      <c r="K2960" s="23"/>
      <c r="L2960" s="23" t="s">
        <v>2667</v>
      </c>
      <c r="M2960" s="23" t="s">
        <v>2667</v>
      </c>
    </row>
    <row r="2961" spans="1:13" hidden="1" x14ac:dyDescent="0.35">
      <c r="A2961" s="22">
        <v>46000</v>
      </c>
      <c r="B2961" s="23" t="s">
        <v>1960</v>
      </c>
      <c r="C2961" s="23" t="s">
        <v>2673</v>
      </c>
      <c r="D2961" s="24" t="s">
        <v>3031</v>
      </c>
      <c r="E2961" s="23">
        <v>22</v>
      </c>
      <c r="F2961" s="23">
        <v>2</v>
      </c>
      <c r="G2961" s="23" t="s">
        <v>2667</v>
      </c>
      <c r="H2961" s="23" t="s">
        <v>2667</v>
      </c>
      <c r="I2961" s="26" t="s">
        <v>306</v>
      </c>
      <c r="J2961" s="23" t="s">
        <v>2667</v>
      </c>
      <c r="K2961" s="23"/>
      <c r="L2961" s="23" t="s">
        <v>2667</v>
      </c>
      <c r="M2961" s="23" t="s">
        <v>306</v>
      </c>
    </row>
    <row r="2962" spans="1:13" hidden="1" x14ac:dyDescent="0.35">
      <c r="A2962" s="22">
        <v>46000</v>
      </c>
      <c r="B2962" s="23" t="s">
        <v>2128</v>
      </c>
      <c r="C2962" s="23" t="s">
        <v>2673</v>
      </c>
      <c r="D2962" s="24" t="s">
        <v>3283</v>
      </c>
      <c r="E2962" s="23">
        <v>22</v>
      </c>
      <c r="F2962" s="23">
        <v>2</v>
      </c>
      <c r="G2962" s="23" t="s">
        <v>2667</v>
      </c>
      <c r="H2962" s="23" t="s">
        <v>2667</v>
      </c>
      <c r="I2962" s="26" t="s">
        <v>306</v>
      </c>
      <c r="J2962" s="23" t="s">
        <v>2667</v>
      </c>
      <c r="K2962" s="23"/>
      <c r="L2962" s="23" t="s">
        <v>2667</v>
      </c>
      <c r="M2962" s="23" t="s">
        <v>2667</v>
      </c>
    </row>
    <row r="2963" spans="1:13" hidden="1" x14ac:dyDescent="0.35">
      <c r="A2963" s="22">
        <v>46000</v>
      </c>
      <c r="B2963" s="23" t="s">
        <v>3412</v>
      </c>
      <c r="C2963" s="23" t="s">
        <v>2670</v>
      </c>
      <c r="D2963" s="24">
        <v>8</v>
      </c>
      <c r="E2963" s="23">
        <v>20.5</v>
      </c>
      <c r="F2963" s="23">
        <v>1.5</v>
      </c>
      <c r="G2963" s="23" t="s">
        <v>2667</v>
      </c>
      <c r="H2963" s="23" t="s">
        <v>2667</v>
      </c>
      <c r="I2963" s="26" t="s">
        <v>306</v>
      </c>
      <c r="J2963" s="23" t="s">
        <v>1854</v>
      </c>
      <c r="K2963" s="23"/>
      <c r="L2963" s="23" t="s">
        <v>2667</v>
      </c>
      <c r="M2963" s="23" t="s">
        <v>2667</v>
      </c>
    </row>
    <row r="2964" spans="1:13" hidden="1" x14ac:dyDescent="0.35">
      <c r="A2964" s="22">
        <v>46000</v>
      </c>
      <c r="B2964" s="23" t="s">
        <v>3412</v>
      </c>
      <c r="C2964" s="23" t="s">
        <v>2670</v>
      </c>
      <c r="D2964" s="24">
        <v>8</v>
      </c>
      <c r="E2964" s="23">
        <v>20.5</v>
      </c>
      <c r="F2964" s="23">
        <v>1.5</v>
      </c>
      <c r="G2964" s="23" t="s">
        <v>2667</v>
      </c>
      <c r="H2964" s="23" t="s">
        <v>2667</v>
      </c>
      <c r="I2964" s="26" t="s">
        <v>306</v>
      </c>
      <c r="J2964" s="23" t="s">
        <v>1854</v>
      </c>
      <c r="K2964" s="23"/>
      <c r="L2964" s="23" t="s">
        <v>2667</v>
      </c>
      <c r="M2964" s="23" t="s">
        <v>2667</v>
      </c>
    </row>
    <row r="2965" spans="1:13" hidden="1" x14ac:dyDescent="0.35">
      <c r="A2965" s="22">
        <v>46000</v>
      </c>
      <c r="B2965" s="23" t="s">
        <v>2846</v>
      </c>
      <c r="C2965" s="23" t="s">
        <v>2670</v>
      </c>
      <c r="D2965" s="24">
        <v>8</v>
      </c>
      <c r="E2965" s="23">
        <v>19</v>
      </c>
      <c r="F2965" s="23">
        <v>1</v>
      </c>
      <c r="G2965" s="23" t="s">
        <v>2667</v>
      </c>
      <c r="H2965" s="23" t="s">
        <v>306</v>
      </c>
      <c r="I2965" s="26" t="s">
        <v>306</v>
      </c>
      <c r="J2965" s="23" t="s">
        <v>2667</v>
      </c>
      <c r="K2965" s="23"/>
      <c r="L2965" s="23" t="s">
        <v>2667</v>
      </c>
      <c r="M2965" s="23" t="s">
        <v>2667</v>
      </c>
    </row>
    <row r="2966" spans="1:13" hidden="1" x14ac:dyDescent="0.35">
      <c r="A2966" s="22">
        <v>46000</v>
      </c>
      <c r="B2966" s="23" t="s">
        <v>3439</v>
      </c>
      <c r="C2966" s="23" t="s">
        <v>2670</v>
      </c>
      <c r="D2966" s="24">
        <v>7</v>
      </c>
      <c r="E2966" s="23">
        <f>35/2</f>
        <v>17.5</v>
      </c>
      <c r="F2966" s="23">
        <v>1.5</v>
      </c>
      <c r="G2966" s="23" t="s">
        <v>2667</v>
      </c>
      <c r="H2966" s="23" t="s">
        <v>2667</v>
      </c>
      <c r="I2966" s="26" t="s">
        <v>306</v>
      </c>
      <c r="J2966" s="23" t="s">
        <v>2359</v>
      </c>
      <c r="K2966" s="23"/>
      <c r="L2966" s="23" t="s">
        <v>2667</v>
      </c>
      <c r="M2966" s="23" t="s">
        <v>2667</v>
      </c>
    </row>
    <row r="2967" spans="1:13" hidden="1" x14ac:dyDescent="0.35">
      <c r="A2967" s="22">
        <v>46000</v>
      </c>
      <c r="B2967" s="23" t="s">
        <v>3439</v>
      </c>
      <c r="C2967" s="23" t="s">
        <v>2670</v>
      </c>
      <c r="D2967" s="24">
        <v>7</v>
      </c>
      <c r="E2967" s="23">
        <f>35/2</f>
        <v>17.5</v>
      </c>
      <c r="F2967" s="23">
        <v>1.5</v>
      </c>
      <c r="G2967" s="23" t="s">
        <v>2667</v>
      </c>
      <c r="H2967" s="23" t="s">
        <v>2667</v>
      </c>
      <c r="I2967" s="26" t="s">
        <v>306</v>
      </c>
      <c r="J2967" s="23" t="s">
        <v>2359</v>
      </c>
      <c r="K2967" s="23"/>
      <c r="L2967" s="23" t="s">
        <v>2667</v>
      </c>
      <c r="M2967" s="23" t="s">
        <v>2667</v>
      </c>
    </row>
    <row r="2968" spans="1:13" hidden="1" x14ac:dyDescent="0.35">
      <c r="A2968" s="22">
        <v>46000</v>
      </c>
      <c r="B2968" s="23" t="s">
        <v>3286</v>
      </c>
      <c r="C2968" s="23" t="s">
        <v>2670</v>
      </c>
      <c r="D2968" s="24" t="s">
        <v>3092</v>
      </c>
      <c r="E2968" s="23">
        <v>17</v>
      </c>
      <c r="F2968" s="23">
        <v>2</v>
      </c>
      <c r="G2968" s="23" t="s">
        <v>2667</v>
      </c>
      <c r="H2968" s="23" t="s">
        <v>2667</v>
      </c>
      <c r="I2968" s="26" t="s">
        <v>306</v>
      </c>
      <c r="J2968" s="23" t="s">
        <v>2667</v>
      </c>
      <c r="K2968" s="23"/>
      <c r="L2968" s="23" t="s">
        <v>2667</v>
      </c>
      <c r="M2968" s="23" t="s">
        <v>2667</v>
      </c>
    </row>
    <row r="2969" spans="1:13" hidden="1" x14ac:dyDescent="0.35">
      <c r="A2969" s="6">
        <v>46000</v>
      </c>
      <c r="B2969" t="s">
        <v>3288</v>
      </c>
      <c r="C2969" s="23" t="s">
        <v>64</v>
      </c>
      <c r="D2969" t="s">
        <v>585</v>
      </c>
      <c r="E2969">
        <v>12</v>
      </c>
      <c r="F2969">
        <v>4</v>
      </c>
      <c r="G2969" t="s">
        <v>2667</v>
      </c>
      <c r="H2969" t="s">
        <v>2667</v>
      </c>
      <c r="I2969" s="26" t="s">
        <v>306</v>
      </c>
      <c r="J2969" t="s">
        <v>2667</v>
      </c>
      <c r="L2969" t="s">
        <v>2667</v>
      </c>
      <c r="M2969" t="s">
        <v>2667</v>
      </c>
    </row>
    <row r="2970" spans="1:13" hidden="1" x14ac:dyDescent="0.35">
      <c r="A2970" s="6">
        <v>46000</v>
      </c>
      <c r="B2970" t="s">
        <v>3296</v>
      </c>
      <c r="C2970" t="s">
        <v>2673</v>
      </c>
      <c r="D2970" s="20" t="s">
        <v>2688</v>
      </c>
      <c r="E2970">
        <v>11</v>
      </c>
      <c r="F2970">
        <v>3</v>
      </c>
      <c r="G2970" t="s">
        <v>2667</v>
      </c>
      <c r="H2970" t="s">
        <v>2667</v>
      </c>
      <c r="I2970" s="26" t="s">
        <v>306</v>
      </c>
      <c r="J2970" t="s">
        <v>2667</v>
      </c>
      <c r="L2970" t="s">
        <v>2667</v>
      </c>
      <c r="M2970" t="s">
        <v>306</v>
      </c>
    </row>
    <row r="2971" spans="1:13" hidden="1" x14ac:dyDescent="0.35">
      <c r="A2971" s="6">
        <v>46000</v>
      </c>
      <c r="B2971" t="s">
        <v>3281</v>
      </c>
      <c r="C2971" t="s">
        <v>2670</v>
      </c>
      <c r="D2971" s="20">
        <v>9</v>
      </c>
      <c r="E2971">
        <v>8</v>
      </c>
      <c r="F2971">
        <v>2</v>
      </c>
      <c r="G2971" t="s">
        <v>2667</v>
      </c>
      <c r="H2971" t="s">
        <v>2667</v>
      </c>
      <c r="I2971" s="26" t="s">
        <v>306</v>
      </c>
      <c r="J2971" t="s">
        <v>2667</v>
      </c>
      <c r="L2971" t="s">
        <v>2667</v>
      </c>
      <c r="M2971" t="s">
        <v>2667</v>
      </c>
    </row>
    <row r="2972" spans="1:13" hidden="1" x14ac:dyDescent="0.35">
      <c r="A2972" s="6">
        <v>46000</v>
      </c>
      <c r="B2972" t="s">
        <v>1983</v>
      </c>
      <c r="C2972" t="s">
        <v>2167</v>
      </c>
      <c r="D2972" s="20" t="s">
        <v>564</v>
      </c>
      <c r="E2972">
        <v>8</v>
      </c>
      <c r="F2972">
        <v>2</v>
      </c>
      <c r="G2972" t="s">
        <v>2667</v>
      </c>
      <c r="H2972" t="s">
        <v>2667</v>
      </c>
      <c r="I2972" s="26" t="s">
        <v>306</v>
      </c>
      <c r="J2972" t="s">
        <v>2667</v>
      </c>
      <c r="L2972" t="s">
        <v>2667</v>
      </c>
      <c r="M2972" t="s">
        <v>306</v>
      </c>
    </row>
    <row r="2973" spans="1:13" hidden="1" x14ac:dyDescent="0.35">
      <c r="A2973" s="22">
        <v>46000</v>
      </c>
      <c r="B2973" s="23" t="s">
        <v>841</v>
      </c>
      <c r="C2973" s="23" t="s">
        <v>2668</v>
      </c>
      <c r="D2973" s="24" t="s">
        <v>2835</v>
      </c>
      <c r="E2973" s="23">
        <v>7</v>
      </c>
      <c r="F2973" s="23">
        <v>3</v>
      </c>
      <c r="G2973" s="23" t="s">
        <v>2667</v>
      </c>
      <c r="H2973" s="23" t="s">
        <v>2667</v>
      </c>
      <c r="I2973" s="26" t="s">
        <v>306</v>
      </c>
      <c r="J2973" s="23"/>
      <c r="K2973" s="23"/>
      <c r="L2973" s="23" t="s">
        <v>2667</v>
      </c>
      <c r="M2973" s="23" t="s">
        <v>306</v>
      </c>
    </row>
    <row r="2974" spans="1:13" hidden="1" x14ac:dyDescent="0.35">
      <c r="A2974" s="6">
        <v>46000</v>
      </c>
      <c r="B2974" t="s">
        <v>3298</v>
      </c>
      <c r="C2974" t="s">
        <v>2670</v>
      </c>
      <c r="D2974" s="20">
        <v>8</v>
      </c>
      <c r="E2974">
        <v>6</v>
      </c>
      <c r="F2974">
        <v>3</v>
      </c>
      <c r="G2974" t="s">
        <v>2667</v>
      </c>
      <c r="H2974" t="s">
        <v>2667</v>
      </c>
      <c r="I2974" s="26" t="s">
        <v>306</v>
      </c>
      <c r="J2974" t="s">
        <v>2667</v>
      </c>
      <c r="L2974" t="s">
        <v>2667</v>
      </c>
      <c r="M2974" t="s">
        <v>2667</v>
      </c>
    </row>
    <row r="2975" spans="1:13" hidden="1" x14ac:dyDescent="0.35">
      <c r="A2975" s="6">
        <v>46000</v>
      </c>
      <c r="B2975" t="s">
        <v>891</v>
      </c>
      <c r="C2975" t="s">
        <v>2670</v>
      </c>
      <c r="D2975" s="20">
        <v>10</v>
      </c>
      <c r="E2975">
        <v>3</v>
      </c>
      <c r="F2975">
        <v>2</v>
      </c>
      <c r="G2975" t="s">
        <v>2667</v>
      </c>
      <c r="H2975" t="s">
        <v>2667</v>
      </c>
      <c r="I2975" s="26" t="s">
        <v>306</v>
      </c>
      <c r="J2975" t="s">
        <v>2667</v>
      </c>
      <c r="L2975" t="s">
        <v>2667</v>
      </c>
      <c r="M2975" t="s">
        <v>2667</v>
      </c>
    </row>
    <row r="2976" spans="1:13" hidden="1" x14ac:dyDescent="0.35">
      <c r="A2976" s="6">
        <v>46000</v>
      </c>
      <c r="B2976" t="s">
        <v>2811</v>
      </c>
      <c r="C2976" t="s">
        <v>2673</v>
      </c>
      <c r="D2976" s="20" t="s">
        <v>2702</v>
      </c>
      <c r="E2976">
        <v>11</v>
      </c>
      <c r="F2976">
        <v>1</v>
      </c>
      <c r="G2976" t="s">
        <v>2667</v>
      </c>
      <c r="H2976" t="s">
        <v>2667</v>
      </c>
      <c r="I2976" s="26" t="s">
        <v>306</v>
      </c>
      <c r="J2976" t="s">
        <v>2667</v>
      </c>
      <c r="L2976" t="s">
        <v>2667</v>
      </c>
      <c r="M2976" t="s">
        <v>2667</v>
      </c>
    </row>
    <row r="2977" spans="1:13" hidden="1" x14ac:dyDescent="0.35">
      <c r="A2977" s="6">
        <v>46001</v>
      </c>
      <c r="B2977" t="s">
        <v>592</v>
      </c>
      <c r="C2977" t="s">
        <v>1247</v>
      </c>
      <c r="D2977" t="s">
        <v>1247</v>
      </c>
      <c r="E2977">
        <v>8</v>
      </c>
      <c r="F2977">
        <v>2</v>
      </c>
      <c r="G2977" t="s">
        <v>828</v>
      </c>
      <c r="L2977" t="s">
        <v>47</v>
      </c>
      <c r="M2977" t="s">
        <v>47</v>
      </c>
    </row>
    <row r="2978" spans="1:13" hidden="1" x14ac:dyDescent="0.35">
      <c r="A2978" s="6">
        <v>46001</v>
      </c>
      <c r="B2978" t="s">
        <v>843</v>
      </c>
      <c r="C2978" t="s">
        <v>53</v>
      </c>
      <c r="E2978">
        <v>25</v>
      </c>
      <c r="F2978">
        <v>2</v>
      </c>
      <c r="G2978" t="s">
        <v>827</v>
      </c>
    </row>
    <row r="2979" spans="1:13" hidden="1" x14ac:dyDescent="0.35">
      <c r="A2979" s="6">
        <v>46001</v>
      </c>
      <c r="B2979" t="s">
        <v>843</v>
      </c>
      <c r="C2979" t="s">
        <v>53</v>
      </c>
      <c r="E2979">
        <v>25</v>
      </c>
      <c r="F2979">
        <v>2</v>
      </c>
      <c r="G2979" t="s">
        <v>827</v>
      </c>
    </row>
    <row r="2980" spans="1:13" hidden="1" x14ac:dyDescent="0.35">
      <c r="A2980" s="6">
        <v>46001</v>
      </c>
      <c r="B2980" t="s">
        <v>843</v>
      </c>
      <c r="C2980" t="s">
        <v>53</v>
      </c>
      <c r="E2980">
        <v>25</v>
      </c>
      <c r="F2980">
        <v>2</v>
      </c>
      <c r="G2980" t="s">
        <v>827</v>
      </c>
    </row>
    <row r="2981" spans="1:13" hidden="1" x14ac:dyDescent="0.35">
      <c r="A2981" s="6">
        <v>46001</v>
      </c>
      <c r="B2981" t="s">
        <v>2616</v>
      </c>
      <c r="C2981" t="s">
        <v>59</v>
      </c>
      <c r="D2981">
        <v>3</v>
      </c>
      <c r="E2981">
        <v>30</v>
      </c>
      <c r="F2981">
        <v>4</v>
      </c>
      <c r="G2981" t="s">
        <v>827</v>
      </c>
    </row>
    <row r="2982" spans="1:13" hidden="1" x14ac:dyDescent="0.35">
      <c r="A2982" s="6">
        <v>46001</v>
      </c>
      <c r="B2982" t="s">
        <v>1739</v>
      </c>
      <c r="C2982" t="s">
        <v>74</v>
      </c>
      <c r="D2982">
        <v>9</v>
      </c>
      <c r="E2982">
        <v>24</v>
      </c>
      <c r="F2982">
        <v>1</v>
      </c>
      <c r="G2982" t="s">
        <v>2577</v>
      </c>
    </row>
    <row r="2983" spans="1:13" hidden="1" x14ac:dyDescent="0.35">
      <c r="A2983" s="6">
        <v>46001</v>
      </c>
      <c r="B2983" t="s">
        <v>1913</v>
      </c>
      <c r="C2983" t="s">
        <v>74</v>
      </c>
      <c r="D2983">
        <v>9</v>
      </c>
      <c r="E2983">
        <v>31</v>
      </c>
      <c r="F2983">
        <v>2</v>
      </c>
      <c r="G2983" t="s">
        <v>2125</v>
      </c>
    </row>
    <row r="2984" spans="1:13" hidden="1" x14ac:dyDescent="0.35">
      <c r="A2984" s="22">
        <v>46001</v>
      </c>
      <c r="B2984" s="23" t="s">
        <v>1041</v>
      </c>
      <c r="C2984" s="23" t="s">
        <v>2670</v>
      </c>
      <c r="D2984" s="24">
        <v>7</v>
      </c>
      <c r="E2984" s="23">
        <f>75/3</f>
        <v>25</v>
      </c>
      <c r="F2984" s="23">
        <f>5/3</f>
        <v>1.6666666666666667</v>
      </c>
      <c r="G2984" s="23" t="s">
        <v>2667</v>
      </c>
      <c r="H2984" s="23" t="s">
        <v>2667</v>
      </c>
      <c r="I2984" s="26" t="s">
        <v>306</v>
      </c>
      <c r="J2984" s="23" t="s">
        <v>2667</v>
      </c>
      <c r="K2984" s="23"/>
      <c r="L2984" s="23" t="s">
        <v>2667</v>
      </c>
      <c r="M2984" s="23" t="s">
        <v>2667</v>
      </c>
    </row>
    <row r="2985" spans="1:13" hidden="1" x14ac:dyDescent="0.35">
      <c r="A2985" s="22">
        <v>46001</v>
      </c>
      <c r="B2985" s="23" t="s">
        <v>1041</v>
      </c>
      <c r="C2985" s="23" t="s">
        <v>2670</v>
      </c>
      <c r="D2985" s="24">
        <v>7</v>
      </c>
      <c r="E2985" s="23">
        <f>75/3</f>
        <v>25</v>
      </c>
      <c r="F2985" s="23">
        <f>5/3</f>
        <v>1.6666666666666667</v>
      </c>
      <c r="G2985" s="23" t="s">
        <v>2667</v>
      </c>
      <c r="H2985" s="23" t="s">
        <v>2667</v>
      </c>
      <c r="I2985" s="26" t="s">
        <v>306</v>
      </c>
      <c r="J2985" s="23" t="s">
        <v>2667</v>
      </c>
      <c r="K2985" s="23"/>
      <c r="L2985" s="23" t="s">
        <v>2667</v>
      </c>
      <c r="M2985" s="23" t="s">
        <v>2667</v>
      </c>
    </row>
    <row r="2986" spans="1:13" hidden="1" x14ac:dyDescent="0.35">
      <c r="A2986" s="22">
        <v>46001</v>
      </c>
      <c r="B2986" s="23" t="s">
        <v>1041</v>
      </c>
      <c r="C2986" s="23" t="s">
        <v>2670</v>
      </c>
      <c r="D2986" s="24">
        <v>7</v>
      </c>
      <c r="E2986" s="23">
        <f>75/3</f>
        <v>25</v>
      </c>
      <c r="F2986" s="23">
        <f>5/3</f>
        <v>1.6666666666666667</v>
      </c>
      <c r="G2986" s="23" t="s">
        <v>2667</v>
      </c>
      <c r="H2986" s="23" t="s">
        <v>2667</v>
      </c>
      <c r="I2986" s="26" t="s">
        <v>306</v>
      </c>
      <c r="J2986" s="23" t="s">
        <v>2667</v>
      </c>
      <c r="K2986" s="23"/>
      <c r="L2986" s="23" t="s">
        <v>2667</v>
      </c>
      <c r="M2986" s="23" t="s">
        <v>2667</v>
      </c>
    </row>
    <row r="2987" spans="1:13" hidden="1" x14ac:dyDescent="0.35">
      <c r="A2987" s="22">
        <v>46001</v>
      </c>
      <c r="B2987" s="23" t="s">
        <v>461</v>
      </c>
      <c r="C2987" s="23" t="s">
        <v>2668</v>
      </c>
      <c r="D2987" s="24">
        <v>5</v>
      </c>
      <c r="E2987" s="23">
        <f>48/2</f>
        <v>24</v>
      </c>
      <c r="F2987" s="23">
        <f>3/2</f>
        <v>1.5</v>
      </c>
      <c r="G2987" s="23" t="s">
        <v>2667</v>
      </c>
      <c r="H2987" s="23" t="s">
        <v>2667</v>
      </c>
      <c r="I2987" s="26" t="s">
        <v>306</v>
      </c>
      <c r="J2987" s="23" t="s">
        <v>2667</v>
      </c>
      <c r="K2987" s="23"/>
      <c r="L2987" s="23" t="s">
        <v>2667</v>
      </c>
      <c r="M2987" s="23" t="s">
        <v>306</v>
      </c>
    </row>
    <row r="2988" spans="1:13" hidden="1" x14ac:dyDescent="0.35">
      <c r="A2988" s="22">
        <v>46001</v>
      </c>
      <c r="B2988" s="23" t="s">
        <v>461</v>
      </c>
      <c r="C2988" s="23" t="s">
        <v>2668</v>
      </c>
      <c r="D2988" s="24">
        <v>5</v>
      </c>
      <c r="E2988" s="23">
        <f>48/2</f>
        <v>24</v>
      </c>
      <c r="F2988" s="23">
        <f>3/2</f>
        <v>1.5</v>
      </c>
      <c r="G2988" s="23" t="s">
        <v>2667</v>
      </c>
      <c r="H2988" s="23" t="s">
        <v>2667</v>
      </c>
      <c r="I2988" s="26" t="s">
        <v>306</v>
      </c>
      <c r="J2988" s="23" t="s">
        <v>2667</v>
      </c>
      <c r="K2988" s="23"/>
      <c r="L2988" s="23" t="s">
        <v>2667</v>
      </c>
      <c r="M2988" s="23" t="s">
        <v>306</v>
      </c>
    </row>
    <row r="2989" spans="1:13" hidden="1" x14ac:dyDescent="0.35">
      <c r="A2989" s="22">
        <v>46001</v>
      </c>
      <c r="B2989" s="23" t="s">
        <v>3267</v>
      </c>
      <c r="C2989" s="23" t="s">
        <v>2670</v>
      </c>
      <c r="D2989" s="24">
        <v>10</v>
      </c>
      <c r="E2989" s="23">
        <v>24</v>
      </c>
      <c r="F2989" s="23">
        <v>1</v>
      </c>
      <c r="G2989" s="23" t="s">
        <v>2667</v>
      </c>
      <c r="H2989" s="23" t="s">
        <v>2667</v>
      </c>
      <c r="I2989" s="26" t="s">
        <v>306</v>
      </c>
      <c r="J2989" s="23"/>
      <c r="K2989" s="23"/>
      <c r="L2989" s="23" t="s">
        <v>2667</v>
      </c>
      <c r="M2989" s="23" t="s">
        <v>306</v>
      </c>
    </row>
    <row r="2990" spans="1:13" hidden="1" x14ac:dyDescent="0.35">
      <c r="A2990" s="22">
        <v>46001</v>
      </c>
      <c r="B2990" s="23" t="s">
        <v>3267</v>
      </c>
      <c r="C2990" s="23" t="s">
        <v>2670</v>
      </c>
      <c r="D2990" s="24">
        <v>10</v>
      </c>
      <c r="E2990" s="23">
        <v>24</v>
      </c>
      <c r="F2990" s="23">
        <v>1</v>
      </c>
      <c r="G2990" s="23" t="s">
        <v>2667</v>
      </c>
      <c r="H2990" s="23" t="s">
        <v>2667</v>
      </c>
      <c r="I2990" s="26" t="s">
        <v>306</v>
      </c>
      <c r="J2990" s="23"/>
      <c r="K2990" s="23"/>
      <c r="L2990" s="23" t="s">
        <v>2667</v>
      </c>
      <c r="M2990" s="23" t="s">
        <v>306</v>
      </c>
    </row>
    <row r="2991" spans="1:13" hidden="1" x14ac:dyDescent="0.35">
      <c r="A2991" s="22">
        <v>46001</v>
      </c>
      <c r="B2991" s="23" t="s">
        <v>3267</v>
      </c>
      <c r="C2991" s="23" t="s">
        <v>2670</v>
      </c>
      <c r="D2991" s="24">
        <v>10</v>
      </c>
      <c r="E2991" s="23">
        <v>24</v>
      </c>
      <c r="F2991" s="23">
        <v>1</v>
      </c>
      <c r="G2991" s="23" t="s">
        <v>2667</v>
      </c>
      <c r="H2991" s="23" t="s">
        <v>2667</v>
      </c>
      <c r="I2991" s="26" t="s">
        <v>306</v>
      </c>
      <c r="J2991" s="23"/>
      <c r="K2991" s="23"/>
      <c r="L2991" s="23" t="s">
        <v>2667</v>
      </c>
      <c r="M2991" s="23" t="s">
        <v>306</v>
      </c>
    </row>
    <row r="2992" spans="1:13" hidden="1" x14ac:dyDescent="0.35">
      <c r="A2992" s="22">
        <v>46001</v>
      </c>
      <c r="B2992" s="23" t="s">
        <v>3267</v>
      </c>
      <c r="C2992" s="23" t="s">
        <v>2670</v>
      </c>
      <c r="D2992" s="24">
        <v>10</v>
      </c>
      <c r="E2992" s="23">
        <v>24</v>
      </c>
      <c r="F2992" s="23">
        <v>1</v>
      </c>
      <c r="G2992" s="23" t="s">
        <v>2667</v>
      </c>
      <c r="H2992" s="23" t="s">
        <v>2667</v>
      </c>
      <c r="I2992" s="26" t="s">
        <v>306</v>
      </c>
      <c r="J2992" s="23"/>
      <c r="K2992" s="23"/>
      <c r="L2992" s="23" t="s">
        <v>2667</v>
      </c>
      <c r="M2992" s="23" t="s">
        <v>306</v>
      </c>
    </row>
    <row r="2993" spans="1:13" hidden="1" x14ac:dyDescent="0.35">
      <c r="A2993" s="22">
        <v>46001</v>
      </c>
      <c r="B2993" s="23" t="s">
        <v>3267</v>
      </c>
      <c r="C2993" s="23" t="s">
        <v>2670</v>
      </c>
      <c r="D2993" s="24">
        <v>10</v>
      </c>
      <c r="E2993" s="23">
        <v>24</v>
      </c>
      <c r="F2993" s="23">
        <v>0</v>
      </c>
      <c r="G2993" s="23" t="s">
        <v>2667</v>
      </c>
      <c r="H2993" s="23" t="s">
        <v>2667</v>
      </c>
      <c r="I2993" s="26" t="s">
        <v>306</v>
      </c>
      <c r="J2993" s="23"/>
      <c r="K2993" s="23"/>
      <c r="L2993" s="23" t="s">
        <v>2667</v>
      </c>
      <c r="M2993" s="23" t="s">
        <v>306</v>
      </c>
    </row>
    <row r="2994" spans="1:13" hidden="1" x14ac:dyDescent="0.35">
      <c r="A2994" s="22">
        <v>46001</v>
      </c>
      <c r="B2994" s="23" t="s">
        <v>45</v>
      </c>
      <c r="C2994" s="23" t="s">
        <v>2670</v>
      </c>
      <c r="D2994" s="24">
        <v>9</v>
      </c>
      <c r="E2994" s="23">
        <v>23</v>
      </c>
      <c r="F2994" s="23">
        <v>2</v>
      </c>
      <c r="G2994" s="23" t="s">
        <v>2667</v>
      </c>
      <c r="H2994" s="23" t="s">
        <v>2667</v>
      </c>
      <c r="I2994" s="26" t="s">
        <v>306</v>
      </c>
      <c r="J2994" s="23"/>
      <c r="K2994" s="23"/>
      <c r="L2994" s="23" t="s">
        <v>2667</v>
      </c>
      <c r="M2994" s="23" t="s">
        <v>306</v>
      </c>
    </row>
    <row r="2995" spans="1:13" hidden="1" x14ac:dyDescent="0.35">
      <c r="A2995" s="22">
        <v>46001</v>
      </c>
      <c r="B2995" s="23" t="s">
        <v>2948</v>
      </c>
      <c r="C2995" s="23" t="s">
        <v>2670</v>
      </c>
      <c r="D2995" s="24" t="s">
        <v>2949</v>
      </c>
      <c r="E2995" s="23">
        <v>21.5</v>
      </c>
      <c r="F2995" s="23">
        <v>3</v>
      </c>
      <c r="G2995" s="23" t="s">
        <v>2667</v>
      </c>
      <c r="H2995" s="23" t="s">
        <v>2667</v>
      </c>
      <c r="I2995" s="26" t="s">
        <v>306</v>
      </c>
      <c r="J2995" s="23"/>
      <c r="K2995" s="23"/>
      <c r="L2995" s="23" t="s">
        <v>2667</v>
      </c>
      <c r="M2995" s="23" t="s">
        <v>2667</v>
      </c>
    </row>
    <row r="2996" spans="1:13" hidden="1" x14ac:dyDescent="0.35">
      <c r="A2996" s="22">
        <v>46001</v>
      </c>
      <c r="B2996" s="23" t="s">
        <v>2948</v>
      </c>
      <c r="C2996" s="23" t="s">
        <v>2670</v>
      </c>
      <c r="D2996" s="24" t="s">
        <v>2949</v>
      </c>
      <c r="E2996" s="23">
        <v>21.5</v>
      </c>
      <c r="F2996" s="23">
        <v>3</v>
      </c>
      <c r="G2996" s="23" t="s">
        <v>2667</v>
      </c>
      <c r="H2996" s="23" t="s">
        <v>2667</v>
      </c>
      <c r="I2996" s="26" t="s">
        <v>306</v>
      </c>
      <c r="J2996" s="23"/>
      <c r="K2996" s="23"/>
      <c r="L2996" s="23" t="s">
        <v>2667</v>
      </c>
      <c r="M2996" s="23" t="s">
        <v>2667</v>
      </c>
    </row>
    <row r="2997" spans="1:13" hidden="1" x14ac:dyDescent="0.35">
      <c r="A2997" s="22">
        <v>46001</v>
      </c>
      <c r="B2997" s="23" t="s">
        <v>3269</v>
      </c>
      <c r="C2997" s="23" t="s">
        <v>2670</v>
      </c>
      <c r="D2997" s="24">
        <v>10</v>
      </c>
      <c r="E2997" s="23">
        <v>21</v>
      </c>
      <c r="F2997" s="23">
        <v>3</v>
      </c>
      <c r="G2997" s="23" t="s">
        <v>2667</v>
      </c>
      <c r="H2997" s="23" t="s">
        <v>2667</v>
      </c>
      <c r="I2997" s="26" t="s">
        <v>306</v>
      </c>
      <c r="J2997" s="23" t="s">
        <v>2667</v>
      </c>
      <c r="K2997" s="23"/>
      <c r="L2997" s="23" t="s">
        <v>2667</v>
      </c>
      <c r="M2997" s="23" t="s">
        <v>306</v>
      </c>
    </row>
    <row r="2998" spans="1:13" hidden="1" x14ac:dyDescent="0.35">
      <c r="A2998" s="22">
        <v>46001</v>
      </c>
      <c r="B2998" s="23" t="s">
        <v>3134</v>
      </c>
      <c r="C2998" s="23" t="s">
        <v>2673</v>
      </c>
      <c r="D2998" s="24">
        <v>1</v>
      </c>
      <c r="E2998" s="23">
        <v>20</v>
      </c>
      <c r="F2998" s="23">
        <v>3</v>
      </c>
      <c r="G2998" s="23" t="s">
        <v>2667</v>
      </c>
      <c r="H2998" s="23" t="s">
        <v>2667</v>
      </c>
      <c r="I2998" s="26" t="s">
        <v>306</v>
      </c>
      <c r="J2998" s="23" t="s">
        <v>2667</v>
      </c>
      <c r="K2998" s="23"/>
      <c r="L2998" s="23" t="s">
        <v>2667</v>
      </c>
      <c r="M2998" s="23" t="s">
        <v>306</v>
      </c>
    </row>
    <row r="2999" spans="1:13" hidden="1" x14ac:dyDescent="0.35">
      <c r="A2999" s="22">
        <v>46001</v>
      </c>
      <c r="B2999" s="23" t="s">
        <v>3272</v>
      </c>
      <c r="C2999" s="23" t="s">
        <v>2670</v>
      </c>
      <c r="D2999" s="24">
        <v>8</v>
      </c>
      <c r="E2999" s="23">
        <v>19</v>
      </c>
      <c r="F2999" s="23">
        <v>1</v>
      </c>
      <c r="G2999" s="23" t="s">
        <v>2667</v>
      </c>
      <c r="H2999" s="23" t="s">
        <v>2667</v>
      </c>
      <c r="I2999" s="26" t="s">
        <v>306</v>
      </c>
      <c r="J2999" s="23" t="s">
        <v>2667</v>
      </c>
      <c r="K2999" s="23"/>
      <c r="L2999" s="23" t="s">
        <v>2667</v>
      </c>
      <c r="M2999" s="23" t="s">
        <v>2667</v>
      </c>
    </row>
    <row r="3000" spans="1:13" hidden="1" x14ac:dyDescent="0.35">
      <c r="A3000" s="22">
        <v>46001</v>
      </c>
      <c r="B3000" s="23" t="s">
        <v>1887</v>
      </c>
      <c r="C3000" s="23" t="s">
        <v>2670</v>
      </c>
      <c r="D3000" s="24">
        <v>7</v>
      </c>
      <c r="E3000" s="23">
        <v>19</v>
      </c>
      <c r="F3000" s="23">
        <v>2</v>
      </c>
      <c r="G3000" s="23" t="s">
        <v>2667</v>
      </c>
      <c r="H3000" s="23" t="s">
        <v>2667</v>
      </c>
      <c r="I3000" s="26" t="s">
        <v>306</v>
      </c>
      <c r="J3000" s="23" t="s">
        <v>2675</v>
      </c>
      <c r="K3000" s="23"/>
      <c r="L3000" s="23" t="s">
        <v>2667</v>
      </c>
      <c r="M3000" s="23" t="s">
        <v>2667</v>
      </c>
    </row>
    <row r="3001" spans="1:13" hidden="1" x14ac:dyDescent="0.35">
      <c r="A3001" s="22">
        <v>46001</v>
      </c>
      <c r="B3001" s="23" t="s">
        <v>138</v>
      </c>
      <c r="C3001" s="23" t="s">
        <v>2670</v>
      </c>
      <c r="D3001" s="24">
        <v>7</v>
      </c>
      <c r="E3001" s="23">
        <v>19</v>
      </c>
      <c r="F3001" s="23">
        <v>2</v>
      </c>
      <c r="G3001" s="23"/>
      <c r="H3001" s="23" t="s">
        <v>2667</v>
      </c>
      <c r="I3001" s="26" t="s">
        <v>306</v>
      </c>
      <c r="J3001" s="23"/>
      <c r="K3001" s="23"/>
      <c r="L3001" s="23" t="s">
        <v>2667</v>
      </c>
      <c r="M3001" s="23" t="s">
        <v>306</v>
      </c>
    </row>
    <row r="3002" spans="1:13" hidden="1" x14ac:dyDescent="0.35">
      <c r="A3002" s="22">
        <v>46001</v>
      </c>
      <c r="B3002" s="23" t="s">
        <v>3265</v>
      </c>
      <c r="C3002" s="23" t="s">
        <v>2668</v>
      </c>
      <c r="D3002" s="24" t="s">
        <v>2714</v>
      </c>
      <c r="E3002" s="23">
        <v>17</v>
      </c>
      <c r="F3002" s="23">
        <v>3</v>
      </c>
      <c r="G3002" s="23" t="s">
        <v>2667</v>
      </c>
      <c r="H3002" s="23" t="s">
        <v>2667</v>
      </c>
      <c r="I3002" s="26" t="s">
        <v>306</v>
      </c>
      <c r="J3002" s="23" t="s">
        <v>2667</v>
      </c>
      <c r="K3002" s="23"/>
      <c r="L3002" s="23" t="s">
        <v>2667</v>
      </c>
      <c r="M3002" s="23" t="s">
        <v>2667</v>
      </c>
    </row>
    <row r="3003" spans="1:13" hidden="1" x14ac:dyDescent="0.35">
      <c r="A3003" s="22">
        <v>46001</v>
      </c>
      <c r="B3003" s="23" t="s">
        <v>3268</v>
      </c>
      <c r="C3003" s="23" t="s">
        <v>2668</v>
      </c>
      <c r="D3003" s="24">
        <v>6</v>
      </c>
      <c r="E3003" s="23">
        <v>15</v>
      </c>
      <c r="F3003" s="23">
        <v>2</v>
      </c>
      <c r="G3003" s="23" t="s">
        <v>2667</v>
      </c>
      <c r="H3003" s="23" t="s">
        <v>2667</v>
      </c>
      <c r="I3003" s="26" t="s">
        <v>306</v>
      </c>
      <c r="J3003" s="23" t="s">
        <v>2667</v>
      </c>
      <c r="K3003" s="23"/>
      <c r="L3003" s="23" t="s">
        <v>2667</v>
      </c>
      <c r="M3003" s="23" t="s">
        <v>2667</v>
      </c>
    </row>
    <row r="3004" spans="1:13" hidden="1" x14ac:dyDescent="0.35">
      <c r="A3004" s="6">
        <v>46001</v>
      </c>
      <c r="B3004" t="s">
        <v>2689</v>
      </c>
      <c r="C3004" t="s">
        <v>2670</v>
      </c>
      <c r="D3004" s="20" t="s">
        <v>2799</v>
      </c>
      <c r="E3004">
        <v>14</v>
      </c>
      <c r="F3004">
        <v>6</v>
      </c>
      <c r="G3004" t="s">
        <v>2667</v>
      </c>
      <c r="H3004" t="s">
        <v>2667</v>
      </c>
      <c r="I3004" s="26" t="s">
        <v>306</v>
      </c>
      <c r="L3004" t="s">
        <v>2667</v>
      </c>
      <c r="M3004" t="s">
        <v>2667</v>
      </c>
    </row>
    <row r="3005" spans="1:13" hidden="1" x14ac:dyDescent="0.35">
      <c r="A3005" s="6">
        <v>46001</v>
      </c>
      <c r="B3005" t="s">
        <v>2748</v>
      </c>
      <c r="C3005" t="s">
        <v>64</v>
      </c>
      <c r="D3005" t="s">
        <v>585</v>
      </c>
      <c r="E3005">
        <v>12</v>
      </c>
      <c r="F3005">
        <v>3</v>
      </c>
      <c r="G3005" t="s">
        <v>2667</v>
      </c>
      <c r="H3005" t="s">
        <v>2667</v>
      </c>
      <c r="I3005" s="26" t="s">
        <v>306</v>
      </c>
      <c r="J3005" t="s">
        <v>2667</v>
      </c>
      <c r="L3005" t="s">
        <v>2667</v>
      </c>
      <c r="M3005" t="s">
        <v>306</v>
      </c>
    </row>
    <row r="3006" spans="1:13" hidden="1" x14ac:dyDescent="0.35">
      <c r="A3006" s="22">
        <v>46001</v>
      </c>
      <c r="B3006" s="23" t="s">
        <v>3274</v>
      </c>
      <c r="C3006" s="23" t="s">
        <v>2668</v>
      </c>
      <c r="D3006" s="24">
        <v>6</v>
      </c>
      <c r="E3006" s="23">
        <v>9</v>
      </c>
      <c r="F3006" s="23">
        <v>8</v>
      </c>
      <c r="G3006" s="23" t="s">
        <v>2667</v>
      </c>
      <c r="H3006" s="23" t="s">
        <v>306</v>
      </c>
      <c r="I3006" s="26" t="s">
        <v>306</v>
      </c>
      <c r="J3006" s="23"/>
      <c r="K3006" s="23"/>
      <c r="L3006" s="23" t="s">
        <v>2667</v>
      </c>
      <c r="M3006" s="23" t="s">
        <v>2667</v>
      </c>
    </row>
    <row r="3007" spans="1:13" hidden="1" x14ac:dyDescent="0.35">
      <c r="A3007" s="6">
        <v>46001</v>
      </c>
      <c r="B3007" t="s">
        <v>592</v>
      </c>
      <c r="C3007" t="s">
        <v>2670</v>
      </c>
      <c r="D3007" s="20">
        <v>7</v>
      </c>
      <c r="E3007">
        <v>8</v>
      </c>
      <c r="F3007">
        <v>2</v>
      </c>
      <c r="G3007" t="s">
        <v>2667</v>
      </c>
      <c r="H3007" t="s">
        <v>2667</v>
      </c>
      <c r="I3007" s="26" t="s">
        <v>306</v>
      </c>
      <c r="J3007" t="s">
        <v>2667</v>
      </c>
      <c r="L3007" t="s">
        <v>2667</v>
      </c>
      <c r="M3007" t="s">
        <v>306</v>
      </c>
    </row>
    <row r="3008" spans="1:13" hidden="1" x14ac:dyDescent="0.35">
      <c r="A3008" s="6">
        <v>46001</v>
      </c>
      <c r="B3008" t="s">
        <v>2689</v>
      </c>
      <c r="C3008" t="s">
        <v>64</v>
      </c>
      <c r="D3008" t="s">
        <v>585</v>
      </c>
      <c r="E3008">
        <v>8</v>
      </c>
      <c r="F3008">
        <v>2</v>
      </c>
      <c r="G3008" t="s">
        <v>2667</v>
      </c>
      <c r="H3008" t="s">
        <v>2667</v>
      </c>
      <c r="I3008" s="26" t="s">
        <v>306</v>
      </c>
      <c r="L3008" t="s">
        <v>2667</v>
      </c>
      <c r="M3008" t="s">
        <v>306</v>
      </c>
    </row>
    <row r="3009" spans="1:13" hidden="1" x14ac:dyDescent="0.35">
      <c r="A3009" s="6">
        <v>46001</v>
      </c>
      <c r="B3009" t="s">
        <v>1829</v>
      </c>
      <c r="C3009" t="s">
        <v>2670</v>
      </c>
      <c r="D3009" s="20" t="s">
        <v>2793</v>
      </c>
      <c r="E3009">
        <v>7</v>
      </c>
      <c r="F3009">
        <v>2</v>
      </c>
      <c r="G3009" t="s">
        <v>2667</v>
      </c>
      <c r="H3009" t="s">
        <v>2667</v>
      </c>
      <c r="I3009" s="26" t="s">
        <v>306</v>
      </c>
      <c r="J3009" t="s">
        <v>2667</v>
      </c>
      <c r="L3009" t="s">
        <v>2667</v>
      </c>
      <c r="M3009" t="s">
        <v>2667</v>
      </c>
    </row>
    <row r="3010" spans="1:13" hidden="1" x14ac:dyDescent="0.35">
      <c r="A3010" s="22">
        <v>46001</v>
      </c>
      <c r="B3010" s="23" t="s">
        <v>3404</v>
      </c>
      <c r="C3010" s="23" t="s">
        <v>2670</v>
      </c>
      <c r="D3010" s="24" t="s">
        <v>2685</v>
      </c>
      <c r="E3010" s="23">
        <v>5</v>
      </c>
      <c r="F3010" s="23">
        <v>2</v>
      </c>
      <c r="G3010" s="23" t="s">
        <v>2667</v>
      </c>
      <c r="H3010" s="23" t="s">
        <v>2667</v>
      </c>
      <c r="I3010" s="26" t="s">
        <v>306</v>
      </c>
      <c r="J3010" s="23" t="s">
        <v>3405</v>
      </c>
      <c r="K3010" s="23"/>
      <c r="L3010" s="23" t="s">
        <v>2667</v>
      </c>
      <c r="M3010" s="23" t="s">
        <v>306</v>
      </c>
    </row>
    <row r="3011" spans="1:13" hidden="1" x14ac:dyDescent="0.35">
      <c r="A3011" s="6">
        <v>46001</v>
      </c>
      <c r="B3011" t="s">
        <v>841</v>
      </c>
      <c r="C3011" t="s">
        <v>2673</v>
      </c>
      <c r="D3011" s="20">
        <v>1</v>
      </c>
      <c r="E3011">
        <v>5</v>
      </c>
      <c r="F3011">
        <v>2</v>
      </c>
      <c r="G3011" t="s">
        <v>2667</v>
      </c>
      <c r="H3011" t="s">
        <v>306</v>
      </c>
      <c r="I3011" s="26" t="s">
        <v>306</v>
      </c>
      <c r="L3011" t="s">
        <v>2667</v>
      </c>
      <c r="M3011" t="s">
        <v>306</v>
      </c>
    </row>
    <row r="3012" spans="1:13" hidden="1" x14ac:dyDescent="0.35">
      <c r="A3012" s="6">
        <v>46001</v>
      </c>
      <c r="B3012" t="s">
        <v>2667</v>
      </c>
      <c r="C3012" t="s">
        <v>2673</v>
      </c>
      <c r="D3012" s="20">
        <v>0</v>
      </c>
      <c r="E3012">
        <v>3</v>
      </c>
      <c r="F3012">
        <v>5</v>
      </c>
      <c r="G3012" t="s">
        <v>2667</v>
      </c>
      <c r="H3012" t="s">
        <v>2667</v>
      </c>
      <c r="I3012" s="26" t="s">
        <v>306</v>
      </c>
      <c r="J3012" t="s">
        <v>2667</v>
      </c>
      <c r="L3012" t="s">
        <v>2667</v>
      </c>
      <c r="M3012" t="s">
        <v>2667</v>
      </c>
    </row>
    <row r="3013" spans="1:13" hidden="1" x14ac:dyDescent="0.35">
      <c r="A3013" s="6">
        <v>46001</v>
      </c>
      <c r="B3013" t="s">
        <v>996</v>
      </c>
      <c r="C3013" t="s">
        <v>2167</v>
      </c>
      <c r="D3013" s="20" t="s">
        <v>3024</v>
      </c>
      <c r="E3013">
        <v>8</v>
      </c>
      <c r="F3013">
        <v>3</v>
      </c>
      <c r="G3013" t="s">
        <v>2667</v>
      </c>
      <c r="H3013" t="s">
        <v>2667</v>
      </c>
      <c r="I3013" s="26" t="s">
        <v>306</v>
      </c>
      <c r="J3013" t="s">
        <v>2667</v>
      </c>
      <c r="L3013" t="s">
        <v>2667</v>
      </c>
      <c r="M3013" t="s">
        <v>306</v>
      </c>
    </row>
    <row r="3014" spans="1:13" hidden="1" x14ac:dyDescent="0.35">
      <c r="A3014" s="6">
        <v>46002</v>
      </c>
      <c r="B3014" t="s">
        <v>1094</v>
      </c>
      <c r="C3014" t="s">
        <v>115</v>
      </c>
      <c r="D3014">
        <v>10</v>
      </c>
      <c r="E3014">
        <v>15</v>
      </c>
      <c r="F3014">
        <v>1</v>
      </c>
      <c r="G3014" t="s">
        <v>2577</v>
      </c>
    </row>
    <row r="3015" spans="1:13" hidden="1" x14ac:dyDescent="0.35">
      <c r="A3015" s="6">
        <v>46002</v>
      </c>
      <c r="B3015" t="s">
        <v>1862</v>
      </c>
      <c r="C3015" t="s">
        <v>1247</v>
      </c>
      <c r="D3015" t="s">
        <v>1247</v>
      </c>
      <c r="E3015">
        <v>13</v>
      </c>
      <c r="F3015">
        <v>3</v>
      </c>
      <c r="G3015" t="s">
        <v>828</v>
      </c>
    </row>
    <row r="3016" spans="1:13" hidden="1" x14ac:dyDescent="0.35">
      <c r="A3016" s="6">
        <v>46002</v>
      </c>
      <c r="B3016" t="s">
        <v>2586</v>
      </c>
      <c r="C3016" t="s">
        <v>59</v>
      </c>
      <c r="D3016">
        <v>3</v>
      </c>
      <c r="E3016">
        <v>21</v>
      </c>
      <c r="F3016">
        <v>2</v>
      </c>
      <c r="G3016" t="s">
        <v>827</v>
      </c>
    </row>
    <row r="3017" spans="1:13" hidden="1" x14ac:dyDescent="0.35">
      <c r="A3017" s="6">
        <v>46002</v>
      </c>
      <c r="B3017" t="s">
        <v>2586</v>
      </c>
      <c r="C3017" t="s">
        <v>59</v>
      </c>
      <c r="D3017">
        <v>3</v>
      </c>
      <c r="E3017">
        <v>21</v>
      </c>
      <c r="F3017">
        <v>2</v>
      </c>
      <c r="G3017" t="s">
        <v>827</v>
      </c>
    </row>
    <row r="3018" spans="1:13" hidden="1" x14ac:dyDescent="0.35">
      <c r="A3018" s="6">
        <v>46002</v>
      </c>
      <c r="B3018" t="s">
        <v>2586</v>
      </c>
      <c r="C3018" t="s">
        <v>59</v>
      </c>
      <c r="D3018">
        <v>3</v>
      </c>
      <c r="E3018">
        <v>21</v>
      </c>
      <c r="F3018">
        <v>2</v>
      </c>
      <c r="G3018" t="s">
        <v>827</v>
      </c>
    </row>
    <row r="3019" spans="1:13" hidden="1" x14ac:dyDescent="0.35">
      <c r="A3019" s="6">
        <v>46002</v>
      </c>
      <c r="B3019" t="s">
        <v>2586</v>
      </c>
      <c r="C3019" t="s">
        <v>59</v>
      </c>
      <c r="D3019">
        <v>1</v>
      </c>
      <c r="E3019">
        <v>25</v>
      </c>
      <c r="F3019">
        <v>2</v>
      </c>
      <c r="G3019" t="s">
        <v>1725</v>
      </c>
    </row>
    <row r="3020" spans="1:13" hidden="1" x14ac:dyDescent="0.35">
      <c r="A3020" s="6">
        <v>46002</v>
      </c>
      <c r="B3020" t="s">
        <v>2586</v>
      </c>
      <c r="C3020" t="s">
        <v>59</v>
      </c>
      <c r="D3020">
        <v>1</v>
      </c>
      <c r="E3020">
        <v>25</v>
      </c>
      <c r="F3020">
        <v>2</v>
      </c>
      <c r="G3020" t="s">
        <v>1725</v>
      </c>
    </row>
    <row r="3021" spans="1:13" hidden="1" x14ac:dyDescent="0.35">
      <c r="A3021" s="6">
        <v>46002</v>
      </c>
      <c r="B3021" t="s">
        <v>998</v>
      </c>
      <c r="C3021" t="s">
        <v>59</v>
      </c>
      <c r="D3021">
        <v>3</v>
      </c>
      <c r="E3021">
        <v>15</v>
      </c>
      <c r="F3021">
        <v>2</v>
      </c>
      <c r="G3021" t="s">
        <v>827</v>
      </c>
    </row>
    <row r="3022" spans="1:13" hidden="1" x14ac:dyDescent="0.35">
      <c r="A3022" s="6">
        <v>46002</v>
      </c>
      <c r="B3022" t="s">
        <v>1384</v>
      </c>
      <c r="C3022" t="s">
        <v>74</v>
      </c>
      <c r="D3022" t="s">
        <v>129</v>
      </c>
      <c r="E3022">
        <v>23</v>
      </c>
      <c r="F3022">
        <v>3</v>
      </c>
      <c r="G3022" t="s">
        <v>2577</v>
      </c>
    </row>
    <row r="3023" spans="1:13" hidden="1" x14ac:dyDescent="0.35">
      <c r="A3023" s="6">
        <v>46002</v>
      </c>
      <c r="B3023" t="s">
        <v>1384</v>
      </c>
      <c r="C3023" t="s">
        <v>74</v>
      </c>
      <c r="D3023" t="s">
        <v>129</v>
      </c>
      <c r="E3023">
        <v>23</v>
      </c>
      <c r="F3023">
        <v>3</v>
      </c>
      <c r="G3023" t="s">
        <v>2577</v>
      </c>
    </row>
    <row r="3024" spans="1:13" hidden="1" x14ac:dyDescent="0.35">
      <c r="A3024" s="6">
        <v>46002</v>
      </c>
      <c r="B3024" t="s">
        <v>1567</v>
      </c>
      <c r="C3024" t="s">
        <v>59</v>
      </c>
      <c r="D3024">
        <v>2</v>
      </c>
      <c r="E3024">
        <v>22</v>
      </c>
      <c r="F3024">
        <v>3</v>
      </c>
      <c r="G3024" t="s">
        <v>1725</v>
      </c>
      <c r="L3024" t="s">
        <v>47</v>
      </c>
      <c r="M3024" t="s">
        <v>47</v>
      </c>
    </row>
    <row r="3025" spans="1:13" hidden="1" x14ac:dyDescent="0.35">
      <c r="A3025" s="6">
        <v>46002</v>
      </c>
      <c r="B3025" t="s">
        <v>2607</v>
      </c>
      <c r="C3025" t="s">
        <v>59</v>
      </c>
      <c r="D3025">
        <v>0</v>
      </c>
      <c r="E3025">
        <v>19</v>
      </c>
      <c r="F3025">
        <v>2</v>
      </c>
      <c r="G3025" t="s">
        <v>1725</v>
      </c>
      <c r="L3025" t="s">
        <v>47</v>
      </c>
      <c r="M3025" t="s">
        <v>47</v>
      </c>
    </row>
    <row r="3026" spans="1:13" hidden="1" x14ac:dyDescent="0.35">
      <c r="A3026" s="6">
        <v>46002</v>
      </c>
      <c r="B3026" t="s">
        <v>2607</v>
      </c>
      <c r="C3026" t="s">
        <v>59</v>
      </c>
      <c r="D3026">
        <v>0</v>
      </c>
      <c r="E3026">
        <v>19</v>
      </c>
      <c r="F3026">
        <v>2</v>
      </c>
      <c r="G3026" t="s">
        <v>1725</v>
      </c>
      <c r="L3026" t="s">
        <v>47</v>
      </c>
      <c r="M3026" t="s">
        <v>47</v>
      </c>
    </row>
    <row r="3027" spans="1:13" hidden="1" x14ac:dyDescent="0.35">
      <c r="A3027" s="6">
        <v>46002</v>
      </c>
      <c r="B3027" t="s">
        <v>2620</v>
      </c>
      <c r="C3027" t="s">
        <v>55</v>
      </c>
      <c r="D3027" t="s">
        <v>1254</v>
      </c>
      <c r="E3027">
        <v>11</v>
      </c>
      <c r="F3027">
        <v>2</v>
      </c>
      <c r="G3027" t="s">
        <v>2125</v>
      </c>
    </row>
    <row r="3028" spans="1:13" hidden="1" x14ac:dyDescent="0.35">
      <c r="A3028" s="22">
        <v>46002</v>
      </c>
      <c r="B3028" s="23" t="s">
        <v>3164</v>
      </c>
      <c r="C3028" s="23" t="s">
        <v>2668</v>
      </c>
      <c r="D3028" s="24">
        <v>6</v>
      </c>
      <c r="E3028" s="23">
        <f>56/2</f>
        <v>28</v>
      </c>
      <c r="F3028" s="23">
        <f>5/2</f>
        <v>2.5</v>
      </c>
      <c r="G3028" s="23" t="s">
        <v>2667</v>
      </c>
      <c r="H3028" s="23" t="s">
        <v>2667</v>
      </c>
      <c r="I3028" s="26" t="s">
        <v>306</v>
      </c>
      <c r="J3028" s="23"/>
      <c r="K3028" s="23"/>
      <c r="L3028" s="23" t="s">
        <v>2667</v>
      </c>
      <c r="M3028" s="23" t="s">
        <v>306</v>
      </c>
    </row>
    <row r="3029" spans="1:13" hidden="1" x14ac:dyDescent="0.35">
      <c r="A3029" s="22">
        <v>46002</v>
      </c>
      <c r="B3029" s="23" t="s">
        <v>3164</v>
      </c>
      <c r="C3029" s="23" t="s">
        <v>2668</v>
      </c>
      <c r="D3029" s="24">
        <v>6</v>
      </c>
      <c r="E3029" s="23">
        <f>56/2</f>
        <v>28</v>
      </c>
      <c r="F3029" s="23">
        <f>5/2</f>
        <v>2.5</v>
      </c>
      <c r="G3029" s="23" t="s">
        <v>2667</v>
      </c>
      <c r="H3029" s="23" t="s">
        <v>2667</v>
      </c>
      <c r="I3029" s="26" t="s">
        <v>306</v>
      </c>
      <c r="J3029" s="23"/>
      <c r="K3029" s="23"/>
      <c r="L3029" s="23" t="s">
        <v>2667</v>
      </c>
      <c r="M3029" s="23" t="s">
        <v>306</v>
      </c>
    </row>
    <row r="3030" spans="1:13" hidden="1" x14ac:dyDescent="0.35">
      <c r="A3030" s="22">
        <v>46002</v>
      </c>
      <c r="B3030" s="23" t="s">
        <v>3254</v>
      </c>
      <c r="C3030" s="23" t="s">
        <v>978</v>
      </c>
      <c r="D3030" s="24" t="s">
        <v>978</v>
      </c>
      <c r="E3030" s="23">
        <v>28</v>
      </c>
      <c r="F3030" s="23">
        <v>2</v>
      </c>
      <c r="G3030" s="23" t="s">
        <v>2667</v>
      </c>
      <c r="H3030" s="23" t="s">
        <v>2667</v>
      </c>
      <c r="I3030" s="26" t="s">
        <v>306</v>
      </c>
      <c r="J3030" s="23"/>
      <c r="K3030" s="23"/>
      <c r="L3030" s="23" t="s">
        <v>2667</v>
      </c>
      <c r="M3030" s="23" t="s">
        <v>2667</v>
      </c>
    </row>
    <row r="3031" spans="1:13" hidden="1" x14ac:dyDescent="0.35">
      <c r="A3031" s="22">
        <v>46002</v>
      </c>
      <c r="B3031" s="23" t="s">
        <v>2907</v>
      </c>
      <c r="C3031" s="23" t="s">
        <v>2670</v>
      </c>
      <c r="D3031" s="24" t="s">
        <v>2799</v>
      </c>
      <c r="E3031" s="23">
        <v>25</v>
      </c>
      <c r="F3031" s="23">
        <v>2.5</v>
      </c>
      <c r="G3031" s="23" t="s">
        <v>2667</v>
      </c>
      <c r="H3031" s="23" t="s">
        <v>2667</v>
      </c>
      <c r="I3031" s="26" t="s">
        <v>306</v>
      </c>
      <c r="J3031" s="23" t="s">
        <v>2667</v>
      </c>
      <c r="K3031" s="23"/>
      <c r="L3031" s="23" t="s">
        <v>2667</v>
      </c>
      <c r="M3031" s="23" t="s">
        <v>306</v>
      </c>
    </row>
    <row r="3032" spans="1:13" hidden="1" x14ac:dyDescent="0.35">
      <c r="A3032" s="22">
        <v>46002</v>
      </c>
      <c r="B3032" s="23" t="s">
        <v>2907</v>
      </c>
      <c r="C3032" s="23" t="s">
        <v>2670</v>
      </c>
      <c r="D3032" s="24" t="s">
        <v>2799</v>
      </c>
      <c r="E3032" s="23">
        <v>25</v>
      </c>
      <c r="F3032" s="23">
        <v>2.5</v>
      </c>
      <c r="G3032" s="23" t="s">
        <v>2667</v>
      </c>
      <c r="H3032" s="23" t="s">
        <v>2667</v>
      </c>
      <c r="I3032" s="26" t="s">
        <v>306</v>
      </c>
      <c r="J3032" s="23" t="s">
        <v>2667</v>
      </c>
      <c r="K3032" s="23"/>
      <c r="L3032" s="23" t="s">
        <v>2667</v>
      </c>
      <c r="M3032" s="23" t="s">
        <v>306</v>
      </c>
    </row>
    <row r="3033" spans="1:13" hidden="1" x14ac:dyDescent="0.35">
      <c r="A3033" s="22">
        <v>46002</v>
      </c>
      <c r="B3033" s="23" t="s">
        <v>698</v>
      </c>
      <c r="C3033" s="23" t="s">
        <v>2167</v>
      </c>
      <c r="D3033" t="s">
        <v>1254</v>
      </c>
      <c r="E3033" s="23">
        <v>24</v>
      </c>
      <c r="F3033" s="23">
        <v>4</v>
      </c>
      <c r="G3033" s="23" t="s">
        <v>2667</v>
      </c>
      <c r="H3033" s="23" t="s">
        <v>2667</v>
      </c>
      <c r="I3033" s="26" t="s">
        <v>306</v>
      </c>
      <c r="J3033" s="23" t="s">
        <v>2667</v>
      </c>
      <c r="K3033" s="23"/>
      <c r="L3033" s="23" t="s">
        <v>2667</v>
      </c>
      <c r="M3033" s="23" t="s">
        <v>2667</v>
      </c>
    </row>
    <row r="3034" spans="1:13" hidden="1" x14ac:dyDescent="0.35">
      <c r="A3034" s="22">
        <v>46002</v>
      </c>
      <c r="B3034" s="23" t="s">
        <v>99</v>
      </c>
      <c r="C3034" s="23" t="s">
        <v>2668</v>
      </c>
      <c r="D3034" s="24">
        <v>5</v>
      </c>
      <c r="E3034" s="23">
        <v>24</v>
      </c>
      <c r="F3034" s="23">
        <v>1</v>
      </c>
      <c r="G3034" s="23" t="s">
        <v>2667</v>
      </c>
      <c r="H3034" s="23" t="s">
        <v>2667</v>
      </c>
      <c r="I3034" s="26" t="s">
        <v>306</v>
      </c>
      <c r="J3034" s="23" t="s">
        <v>2667</v>
      </c>
      <c r="K3034" s="23"/>
      <c r="L3034" s="23" t="s">
        <v>2667</v>
      </c>
      <c r="M3034" s="23" t="s">
        <v>306</v>
      </c>
    </row>
    <row r="3035" spans="1:13" hidden="1" x14ac:dyDescent="0.35">
      <c r="A3035" s="22">
        <v>46002</v>
      </c>
      <c r="B3035" s="23" t="s">
        <v>3250</v>
      </c>
      <c r="C3035" s="23" t="s">
        <v>2167</v>
      </c>
      <c r="D3035" s="24" t="s">
        <v>55</v>
      </c>
      <c r="E3035" s="23">
        <v>22</v>
      </c>
      <c r="F3035" s="23">
        <v>2</v>
      </c>
      <c r="G3035" s="23" t="s">
        <v>2667</v>
      </c>
      <c r="H3035" s="23" t="s">
        <v>2667</v>
      </c>
      <c r="I3035" s="26" t="s">
        <v>306</v>
      </c>
      <c r="J3035" s="23"/>
      <c r="K3035" s="23"/>
      <c r="L3035" s="23" t="s">
        <v>2667</v>
      </c>
      <c r="M3035" s="23" t="s">
        <v>2667</v>
      </c>
    </row>
    <row r="3036" spans="1:13" hidden="1" x14ac:dyDescent="0.35">
      <c r="A3036" s="22">
        <v>46002</v>
      </c>
      <c r="B3036" s="23" t="s">
        <v>3027</v>
      </c>
      <c r="C3036" s="23" t="s">
        <v>2673</v>
      </c>
      <c r="D3036" s="24">
        <v>3</v>
      </c>
      <c r="E3036" s="23">
        <v>21</v>
      </c>
      <c r="F3036" s="23">
        <v>3</v>
      </c>
      <c r="G3036" s="23" t="s">
        <v>2667</v>
      </c>
      <c r="H3036" s="23" t="s">
        <v>2667</v>
      </c>
      <c r="I3036" s="26" t="s">
        <v>306</v>
      </c>
      <c r="J3036" s="23" t="s">
        <v>2667</v>
      </c>
      <c r="K3036" s="23"/>
      <c r="L3036" s="23" t="s">
        <v>2667</v>
      </c>
      <c r="M3036" s="23" t="s">
        <v>306</v>
      </c>
    </row>
    <row r="3037" spans="1:13" hidden="1" x14ac:dyDescent="0.35">
      <c r="A3037" s="22">
        <v>46002</v>
      </c>
      <c r="B3037" s="23" t="s">
        <v>3163</v>
      </c>
      <c r="C3037" s="23" t="s">
        <v>2673</v>
      </c>
      <c r="D3037" s="24">
        <v>0</v>
      </c>
      <c r="E3037" s="23">
        <v>21</v>
      </c>
      <c r="F3037" s="23">
        <v>4</v>
      </c>
      <c r="G3037" s="23" t="s">
        <v>2667</v>
      </c>
      <c r="H3037" s="23" t="s">
        <v>2667</v>
      </c>
      <c r="I3037" s="26" t="s">
        <v>306</v>
      </c>
      <c r="J3037" s="23" t="s">
        <v>2667</v>
      </c>
      <c r="K3037" s="23"/>
      <c r="L3037" s="23" t="s">
        <v>2667</v>
      </c>
      <c r="M3037" s="23" t="s">
        <v>306</v>
      </c>
    </row>
    <row r="3038" spans="1:13" hidden="1" x14ac:dyDescent="0.35">
      <c r="A3038" s="22">
        <v>46002</v>
      </c>
      <c r="B3038" s="23" t="s">
        <v>3105</v>
      </c>
      <c r="C3038" s="23" t="s">
        <v>2673</v>
      </c>
      <c r="D3038" s="24">
        <v>0</v>
      </c>
      <c r="E3038" s="23">
        <v>21</v>
      </c>
      <c r="F3038" s="23">
        <v>2</v>
      </c>
      <c r="G3038" s="23" t="s">
        <v>2667</v>
      </c>
      <c r="H3038" s="23" t="s">
        <v>2667</v>
      </c>
      <c r="I3038" s="26" t="s">
        <v>306</v>
      </c>
      <c r="J3038" s="23"/>
      <c r="K3038" s="23"/>
      <c r="L3038" s="23" t="s">
        <v>2667</v>
      </c>
      <c r="M3038" s="23" t="s">
        <v>306</v>
      </c>
    </row>
    <row r="3039" spans="1:13" hidden="1" x14ac:dyDescent="0.35">
      <c r="A3039" s="22">
        <v>46002</v>
      </c>
      <c r="B3039" s="23" t="s">
        <v>3032</v>
      </c>
      <c r="C3039" s="23" t="s">
        <v>2668</v>
      </c>
      <c r="D3039" s="24">
        <v>5</v>
      </c>
      <c r="E3039" s="23">
        <v>20</v>
      </c>
      <c r="F3039" s="23">
        <v>2</v>
      </c>
      <c r="G3039" s="23" t="s">
        <v>2667</v>
      </c>
      <c r="H3039" s="23" t="s">
        <v>2667</v>
      </c>
      <c r="I3039" s="26" t="s">
        <v>306</v>
      </c>
      <c r="J3039" s="23"/>
      <c r="K3039" s="23"/>
      <c r="L3039" s="23" t="s">
        <v>2667</v>
      </c>
      <c r="M3039" s="23" t="s">
        <v>2667</v>
      </c>
    </row>
    <row r="3040" spans="1:13" hidden="1" x14ac:dyDescent="0.35">
      <c r="A3040" s="22">
        <v>46002</v>
      </c>
      <c r="B3040" s="23" t="s">
        <v>1144</v>
      </c>
      <c r="C3040" t="s">
        <v>392</v>
      </c>
      <c r="D3040" t="s">
        <v>392</v>
      </c>
      <c r="E3040" s="23">
        <v>19</v>
      </c>
      <c r="F3040" s="23">
        <v>3</v>
      </c>
      <c r="G3040" s="23" t="s">
        <v>2667</v>
      </c>
      <c r="H3040" s="23" t="s">
        <v>2667</v>
      </c>
      <c r="I3040" s="26" t="s">
        <v>306</v>
      </c>
      <c r="J3040" s="23" t="s">
        <v>2667</v>
      </c>
      <c r="K3040" s="23"/>
      <c r="L3040" s="23" t="s">
        <v>2667</v>
      </c>
      <c r="M3040" s="23" t="s">
        <v>2667</v>
      </c>
    </row>
    <row r="3041" spans="1:13" hidden="1" x14ac:dyDescent="0.35">
      <c r="A3041" s="22">
        <v>46002</v>
      </c>
      <c r="B3041" s="23" t="s">
        <v>3453</v>
      </c>
      <c r="C3041" t="s">
        <v>64</v>
      </c>
      <c r="D3041" t="s">
        <v>585</v>
      </c>
      <c r="E3041" s="23">
        <v>17</v>
      </c>
      <c r="F3041" s="23">
        <v>5</v>
      </c>
      <c r="G3041" s="23" t="s">
        <v>2667</v>
      </c>
      <c r="H3041" s="23" t="s">
        <v>2667</v>
      </c>
      <c r="I3041" s="26" t="s">
        <v>306</v>
      </c>
      <c r="J3041" s="23" t="s">
        <v>2667</v>
      </c>
      <c r="K3041" s="23"/>
      <c r="L3041" s="23" t="s">
        <v>2667</v>
      </c>
      <c r="M3041" s="23" t="s">
        <v>306</v>
      </c>
    </row>
    <row r="3042" spans="1:13" hidden="1" x14ac:dyDescent="0.35">
      <c r="A3042" s="22">
        <v>46002</v>
      </c>
      <c r="B3042" s="23" t="s">
        <v>788</v>
      </c>
      <c r="C3042" s="23" t="s">
        <v>2668</v>
      </c>
      <c r="D3042" s="24">
        <v>6</v>
      </c>
      <c r="E3042" s="23">
        <v>17</v>
      </c>
      <c r="F3042" s="23">
        <v>3</v>
      </c>
      <c r="G3042" s="23" t="s">
        <v>2667</v>
      </c>
      <c r="H3042" s="23" t="s">
        <v>2667</v>
      </c>
      <c r="I3042" s="26" t="s">
        <v>306</v>
      </c>
      <c r="J3042" s="23" t="s">
        <v>2667</v>
      </c>
      <c r="K3042" s="23"/>
      <c r="L3042" s="23" t="s">
        <v>2667</v>
      </c>
      <c r="M3042" s="23" t="s">
        <v>2667</v>
      </c>
    </row>
    <row r="3043" spans="1:13" hidden="1" x14ac:dyDescent="0.35">
      <c r="A3043" s="22">
        <v>46002</v>
      </c>
      <c r="B3043" s="23" t="s">
        <v>388</v>
      </c>
      <c r="C3043" s="23" t="s">
        <v>2670</v>
      </c>
      <c r="D3043" s="24">
        <v>8</v>
      </c>
      <c r="E3043" s="23">
        <v>17</v>
      </c>
      <c r="F3043" s="23">
        <v>1</v>
      </c>
      <c r="G3043" s="23" t="s">
        <v>2667</v>
      </c>
      <c r="H3043" s="23" t="s">
        <v>2667</v>
      </c>
      <c r="I3043" s="26" t="s">
        <v>306</v>
      </c>
      <c r="J3043" s="23"/>
      <c r="K3043" s="23"/>
      <c r="L3043" s="23" t="s">
        <v>2667</v>
      </c>
      <c r="M3043" s="23" t="s">
        <v>306</v>
      </c>
    </row>
    <row r="3044" spans="1:13" hidden="1" x14ac:dyDescent="0.35">
      <c r="A3044" s="22">
        <v>46002</v>
      </c>
      <c r="B3044" s="23" t="s">
        <v>388</v>
      </c>
      <c r="C3044" s="23" t="s">
        <v>2670</v>
      </c>
      <c r="D3044" s="24">
        <v>8</v>
      </c>
      <c r="E3044" s="23">
        <v>17</v>
      </c>
      <c r="F3044" s="23">
        <v>1</v>
      </c>
      <c r="G3044" s="23" t="s">
        <v>2667</v>
      </c>
      <c r="H3044" s="23" t="s">
        <v>2667</v>
      </c>
      <c r="I3044" s="26" t="s">
        <v>306</v>
      </c>
      <c r="J3044" s="23"/>
      <c r="K3044" s="23"/>
      <c r="L3044" s="23" t="s">
        <v>2667</v>
      </c>
      <c r="M3044" s="23" t="s">
        <v>306</v>
      </c>
    </row>
    <row r="3045" spans="1:13" hidden="1" x14ac:dyDescent="0.35">
      <c r="A3045" s="22">
        <v>46002</v>
      </c>
      <c r="B3045" s="23" t="s">
        <v>3011</v>
      </c>
      <c r="C3045" s="23" t="s">
        <v>2673</v>
      </c>
      <c r="D3045" s="24">
        <v>1</v>
      </c>
      <c r="E3045" s="23">
        <v>17</v>
      </c>
      <c r="F3045" s="23">
        <v>5</v>
      </c>
      <c r="G3045" s="23" t="s">
        <v>2667</v>
      </c>
      <c r="H3045" s="23" t="s">
        <v>2667</v>
      </c>
      <c r="I3045" s="26" t="s">
        <v>306</v>
      </c>
      <c r="J3045" s="23" t="s">
        <v>1854</v>
      </c>
      <c r="K3045" s="23"/>
      <c r="L3045" s="23" t="s">
        <v>2667</v>
      </c>
      <c r="M3045" s="23" t="s">
        <v>2667</v>
      </c>
    </row>
    <row r="3046" spans="1:13" hidden="1" x14ac:dyDescent="0.35">
      <c r="A3046" s="22">
        <v>46002</v>
      </c>
      <c r="B3046" s="23" t="s">
        <v>3081</v>
      </c>
      <c r="C3046" t="s">
        <v>64</v>
      </c>
      <c r="D3046" t="s">
        <v>585</v>
      </c>
      <c r="E3046" s="23">
        <v>16</v>
      </c>
      <c r="F3046" s="23">
        <v>3</v>
      </c>
      <c r="G3046" s="23" t="s">
        <v>2667</v>
      </c>
      <c r="H3046" s="23" t="s">
        <v>2667</v>
      </c>
      <c r="I3046" s="26" t="s">
        <v>306</v>
      </c>
      <c r="J3046" s="23"/>
      <c r="K3046" s="23"/>
      <c r="L3046" s="23" t="s">
        <v>2667</v>
      </c>
      <c r="M3046" s="23" t="s">
        <v>306</v>
      </c>
    </row>
    <row r="3047" spans="1:13" hidden="1" x14ac:dyDescent="0.35">
      <c r="A3047" s="22">
        <v>46002</v>
      </c>
      <c r="B3047" s="23" t="s">
        <v>3459</v>
      </c>
      <c r="C3047" t="s">
        <v>64</v>
      </c>
      <c r="D3047" t="s">
        <v>585</v>
      </c>
      <c r="E3047" s="23">
        <v>14</v>
      </c>
      <c r="F3047" s="23">
        <v>2</v>
      </c>
      <c r="G3047" s="23" t="s">
        <v>2667</v>
      </c>
      <c r="H3047" s="23" t="s">
        <v>2667</v>
      </c>
      <c r="I3047" s="26" t="s">
        <v>306</v>
      </c>
      <c r="J3047" s="23" t="s">
        <v>2667</v>
      </c>
      <c r="K3047" s="23"/>
      <c r="L3047" s="23" t="s">
        <v>2667</v>
      </c>
      <c r="M3047" s="23" t="s">
        <v>2667</v>
      </c>
    </row>
    <row r="3048" spans="1:13" hidden="1" x14ac:dyDescent="0.35">
      <c r="A3048" s="22">
        <v>46002</v>
      </c>
      <c r="B3048" s="23" t="s">
        <v>3073</v>
      </c>
      <c r="C3048" s="23" t="s">
        <v>64</v>
      </c>
      <c r="D3048" t="s">
        <v>585</v>
      </c>
      <c r="E3048" s="23">
        <v>14</v>
      </c>
      <c r="F3048" s="23">
        <v>4</v>
      </c>
      <c r="G3048" s="23" t="s">
        <v>2667</v>
      </c>
      <c r="H3048" s="23" t="s">
        <v>2667</v>
      </c>
      <c r="I3048" s="26" t="s">
        <v>306</v>
      </c>
      <c r="J3048" s="23"/>
      <c r="K3048" s="23"/>
      <c r="L3048" s="23" t="s">
        <v>2667</v>
      </c>
      <c r="M3048" s="23" t="s">
        <v>2667</v>
      </c>
    </row>
    <row r="3049" spans="1:13" hidden="1" x14ac:dyDescent="0.35">
      <c r="A3049" s="6">
        <v>46002</v>
      </c>
      <c r="B3049" t="s">
        <v>480</v>
      </c>
      <c r="C3049" t="s">
        <v>64</v>
      </c>
      <c r="D3049" t="s">
        <v>585</v>
      </c>
      <c r="E3049">
        <v>12</v>
      </c>
      <c r="F3049">
        <v>3</v>
      </c>
      <c r="G3049" t="s">
        <v>2667</v>
      </c>
      <c r="H3049" t="s">
        <v>2667</v>
      </c>
      <c r="I3049" s="26" t="s">
        <v>306</v>
      </c>
      <c r="J3049" t="s">
        <v>2667</v>
      </c>
      <c r="L3049" t="s">
        <v>2667</v>
      </c>
      <c r="M3049" t="s">
        <v>2667</v>
      </c>
    </row>
    <row r="3050" spans="1:13" hidden="1" x14ac:dyDescent="0.35">
      <c r="A3050" s="6">
        <v>46002</v>
      </c>
      <c r="B3050" t="s">
        <v>3062</v>
      </c>
      <c r="C3050" s="23" t="s">
        <v>158</v>
      </c>
      <c r="D3050" t="s">
        <v>158</v>
      </c>
      <c r="E3050">
        <v>11</v>
      </c>
      <c r="F3050">
        <v>3</v>
      </c>
      <c r="G3050" t="s">
        <v>2667</v>
      </c>
      <c r="H3050" t="s">
        <v>2667</v>
      </c>
      <c r="I3050" s="26" t="s">
        <v>306</v>
      </c>
      <c r="J3050" t="s">
        <v>2667</v>
      </c>
      <c r="L3050" t="s">
        <v>2667</v>
      </c>
      <c r="M3050" t="s">
        <v>2667</v>
      </c>
    </row>
    <row r="3051" spans="1:13" hidden="1" x14ac:dyDescent="0.35">
      <c r="A3051" s="6">
        <v>46002</v>
      </c>
      <c r="B3051" t="s">
        <v>3293</v>
      </c>
      <c r="C3051" s="23" t="s">
        <v>64</v>
      </c>
      <c r="D3051" t="s">
        <v>585</v>
      </c>
      <c r="E3051">
        <v>11</v>
      </c>
      <c r="F3051" t="s">
        <v>2689</v>
      </c>
      <c r="G3051" t="s">
        <v>2667</v>
      </c>
      <c r="H3051" t="s">
        <v>2667</v>
      </c>
      <c r="I3051" s="26" t="s">
        <v>306</v>
      </c>
      <c r="J3051" t="s">
        <v>2667</v>
      </c>
      <c r="L3051" t="s">
        <v>2667</v>
      </c>
      <c r="M3051" t="s">
        <v>2667</v>
      </c>
    </row>
    <row r="3052" spans="1:13" hidden="1" x14ac:dyDescent="0.35">
      <c r="A3052" s="6">
        <v>46002</v>
      </c>
      <c r="B3052" t="s">
        <v>3023</v>
      </c>
      <c r="C3052" t="s">
        <v>2167</v>
      </c>
      <c r="D3052" s="20" t="s">
        <v>3024</v>
      </c>
      <c r="E3052">
        <v>8</v>
      </c>
      <c r="F3052">
        <v>4</v>
      </c>
      <c r="G3052" t="s">
        <v>2667</v>
      </c>
      <c r="H3052" t="s">
        <v>2667</v>
      </c>
      <c r="I3052" s="26" t="s">
        <v>306</v>
      </c>
      <c r="J3052" t="s">
        <v>2667</v>
      </c>
      <c r="L3052" t="s">
        <v>2667</v>
      </c>
      <c r="M3052" t="s">
        <v>306</v>
      </c>
    </row>
    <row r="3053" spans="1:13" hidden="1" x14ac:dyDescent="0.35">
      <c r="A3053" s="6">
        <v>46002</v>
      </c>
      <c r="B3053" t="s">
        <v>3089</v>
      </c>
      <c r="C3053" t="s">
        <v>2670</v>
      </c>
      <c r="D3053" s="20">
        <v>10</v>
      </c>
      <c r="E3053">
        <v>8</v>
      </c>
      <c r="F3053">
        <v>1</v>
      </c>
      <c r="G3053" t="s">
        <v>2667</v>
      </c>
      <c r="H3053" t="s">
        <v>2667</v>
      </c>
      <c r="I3053" s="26" t="s">
        <v>306</v>
      </c>
      <c r="J3053" t="s">
        <v>2667</v>
      </c>
      <c r="L3053" t="s">
        <v>2667</v>
      </c>
      <c r="M3053" t="s">
        <v>306</v>
      </c>
    </row>
    <row r="3054" spans="1:13" hidden="1" x14ac:dyDescent="0.35">
      <c r="A3054" s="6">
        <v>46002</v>
      </c>
      <c r="B3054" t="s">
        <v>3121</v>
      </c>
      <c r="C3054" t="s">
        <v>978</v>
      </c>
      <c r="D3054" s="20" t="s">
        <v>978</v>
      </c>
      <c r="E3054">
        <v>8</v>
      </c>
      <c r="F3054">
        <v>1</v>
      </c>
      <c r="G3054" t="s">
        <v>2667</v>
      </c>
      <c r="H3054" t="s">
        <v>2667</v>
      </c>
      <c r="I3054" s="26" t="s">
        <v>306</v>
      </c>
      <c r="J3054" t="s">
        <v>2667</v>
      </c>
      <c r="L3054" t="s">
        <v>2667</v>
      </c>
      <c r="M3054" t="s">
        <v>2667</v>
      </c>
    </row>
    <row r="3055" spans="1:13" hidden="1" x14ac:dyDescent="0.35">
      <c r="A3055" s="6">
        <v>46002</v>
      </c>
      <c r="B3055" t="s">
        <v>2985</v>
      </c>
      <c r="C3055" t="s">
        <v>2670</v>
      </c>
      <c r="D3055" s="20" t="s">
        <v>2824</v>
      </c>
      <c r="E3055">
        <v>6</v>
      </c>
      <c r="F3055">
        <v>3</v>
      </c>
      <c r="G3055" t="s">
        <v>2667</v>
      </c>
      <c r="H3055" t="s">
        <v>2667</v>
      </c>
      <c r="I3055" s="26" t="s">
        <v>306</v>
      </c>
      <c r="J3055" t="s">
        <v>2667</v>
      </c>
      <c r="L3055" t="s">
        <v>2667</v>
      </c>
      <c r="M3055" t="s">
        <v>2667</v>
      </c>
    </row>
    <row r="3056" spans="1:13" hidden="1" x14ac:dyDescent="0.35">
      <c r="A3056" s="6">
        <v>46002</v>
      </c>
      <c r="B3056" t="s">
        <v>3008</v>
      </c>
      <c r="C3056" t="s">
        <v>2670</v>
      </c>
      <c r="D3056" s="20" t="s">
        <v>2782</v>
      </c>
      <c r="E3056">
        <v>5</v>
      </c>
      <c r="F3056">
        <v>5</v>
      </c>
      <c r="G3056" t="s">
        <v>2667</v>
      </c>
      <c r="H3056" t="s">
        <v>2667</v>
      </c>
      <c r="I3056" s="26" t="s">
        <v>306</v>
      </c>
      <c r="J3056" t="s">
        <v>2667</v>
      </c>
      <c r="L3056" t="s">
        <v>2667</v>
      </c>
      <c r="M3056" t="s">
        <v>2667</v>
      </c>
    </row>
    <row r="3057" spans="1:13" hidden="1" x14ac:dyDescent="0.35">
      <c r="A3057" s="6">
        <v>46002</v>
      </c>
      <c r="B3057" t="s">
        <v>3019</v>
      </c>
      <c r="C3057" t="s">
        <v>2668</v>
      </c>
      <c r="D3057" s="20">
        <v>6</v>
      </c>
      <c r="E3057">
        <v>1</v>
      </c>
      <c r="F3057">
        <v>1</v>
      </c>
      <c r="G3057" t="s">
        <v>2667</v>
      </c>
      <c r="H3057" t="s">
        <v>2667</v>
      </c>
      <c r="I3057" s="26" t="s">
        <v>306</v>
      </c>
      <c r="J3057" t="s">
        <v>2667</v>
      </c>
      <c r="L3057" t="s">
        <v>2667</v>
      </c>
      <c r="M3057" t="s">
        <v>2667</v>
      </c>
    </row>
    <row r="3058" spans="1:13" hidden="1" x14ac:dyDescent="0.35">
      <c r="A3058" s="22">
        <v>46002</v>
      </c>
      <c r="B3058" s="23" t="s">
        <v>2689</v>
      </c>
      <c r="C3058" s="23" t="s">
        <v>2670</v>
      </c>
      <c r="D3058" s="24">
        <v>10</v>
      </c>
      <c r="E3058" s="23">
        <v>1</v>
      </c>
      <c r="F3058" s="23">
        <v>4</v>
      </c>
      <c r="G3058" s="23" t="s">
        <v>2667</v>
      </c>
      <c r="H3058" s="23" t="s">
        <v>2667</v>
      </c>
      <c r="I3058" s="26" t="s">
        <v>306</v>
      </c>
      <c r="J3058" s="23"/>
      <c r="K3058" s="23"/>
      <c r="L3058" s="23" t="s">
        <v>2667</v>
      </c>
      <c r="M3058" s="23" t="s">
        <v>2667</v>
      </c>
    </row>
    <row r="3059" spans="1:13" hidden="1" x14ac:dyDescent="0.35">
      <c r="A3059" s="6">
        <v>46003</v>
      </c>
      <c r="B3059" t="s">
        <v>907</v>
      </c>
      <c r="C3059" t="s">
        <v>115</v>
      </c>
      <c r="D3059">
        <v>10</v>
      </c>
      <c r="E3059">
        <v>24</v>
      </c>
      <c r="F3059">
        <v>1</v>
      </c>
      <c r="G3059" t="s">
        <v>2577</v>
      </c>
    </row>
    <row r="3060" spans="1:13" hidden="1" x14ac:dyDescent="0.35">
      <c r="A3060" s="6">
        <v>46003</v>
      </c>
      <c r="B3060" t="s">
        <v>2470</v>
      </c>
      <c r="C3060" t="s">
        <v>115</v>
      </c>
      <c r="D3060">
        <v>8</v>
      </c>
      <c r="E3060">
        <v>19</v>
      </c>
      <c r="F3060">
        <v>1</v>
      </c>
      <c r="G3060" t="s">
        <v>2182</v>
      </c>
      <c r="L3060" t="s">
        <v>47</v>
      </c>
      <c r="M3060" t="s">
        <v>47</v>
      </c>
    </row>
    <row r="3061" spans="1:13" hidden="1" x14ac:dyDescent="0.35">
      <c r="A3061" s="6">
        <v>46003</v>
      </c>
      <c r="B3061" t="s">
        <v>2461</v>
      </c>
      <c r="C3061" t="s">
        <v>59</v>
      </c>
      <c r="D3061">
        <v>1</v>
      </c>
      <c r="E3061">
        <v>22</v>
      </c>
      <c r="F3061">
        <v>2</v>
      </c>
      <c r="G3061" t="s">
        <v>1725</v>
      </c>
      <c r="L3061" t="s">
        <v>47</v>
      </c>
      <c r="M3061" t="s">
        <v>47</v>
      </c>
    </row>
    <row r="3062" spans="1:13" hidden="1" x14ac:dyDescent="0.35">
      <c r="A3062" s="6">
        <v>46003</v>
      </c>
      <c r="B3062" t="s">
        <v>2617</v>
      </c>
      <c r="C3062" t="s">
        <v>55</v>
      </c>
      <c r="D3062" t="s">
        <v>1254</v>
      </c>
      <c r="E3062">
        <v>30</v>
      </c>
      <c r="F3062">
        <v>3</v>
      </c>
      <c r="G3062" t="s">
        <v>2125</v>
      </c>
      <c r="M3062" t="s">
        <v>47</v>
      </c>
    </row>
    <row r="3063" spans="1:13" hidden="1" x14ac:dyDescent="0.35">
      <c r="A3063" s="22">
        <v>46003</v>
      </c>
      <c r="B3063" s="23" t="s">
        <v>2886</v>
      </c>
      <c r="C3063" s="23" t="s">
        <v>2673</v>
      </c>
      <c r="D3063" s="24">
        <v>3</v>
      </c>
      <c r="E3063" s="23">
        <v>28</v>
      </c>
      <c r="F3063" s="23">
        <v>3</v>
      </c>
      <c r="G3063" s="23" t="s">
        <v>2667</v>
      </c>
      <c r="H3063" s="23" t="s">
        <v>2667</v>
      </c>
      <c r="I3063" s="26" t="s">
        <v>306</v>
      </c>
      <c r="J3063" s="23"/>
      <c r="K3063" s="23"/>
      <c r="L3063" s="23" t="s">
        <v>2667</v>
      </c>
      <c r="M3063" s="23" t="s">
        <v>2667</v>
      </c>
    </row>
    <row r="3064" spans="1:13" hidden="1" x14ac:dyDescent="0.35">
      <c r="A3064" s="22">
        <v>46003</v>
      </c>
      <c r="B3064" s="23" t="s">
        <v>2886</v>
      </c>
      <c r="C3064" s="23" t="s">
        <v>2673</v>
      </c>
      <c r="D3064" s="24">
        <v>3</v>
      </c>
      <c r="E3064" s="23">
        <v>28</v>
      </c>
      <c r="F3064" s="23">
        <v>3</v>
      </c>
      <c r="G3064" s="23" t="s">
        <v>2667</v>
      </c>
      <c r="H3064" s="23"/>
      <c r="I3064" s="26" t="s">
        <v>306</v>
      </c>
      <c r="J3064" s="23"/>
      <c r="K3064" s="23"/>
      <c r="L3064" s="23"/>
      <c r="M3064" s="23"/>
    </row>
    <row r="3065" spans="1:13" hidden="1" x14ac:dyDescent="0.35">
      <c r="A3065" s="22">
        <v>46003</v>
      </c>
      <c r="B3065" s="23" t="s">
        <v>2886</v>
      </c>
      <c r="C3065" s="23" t="s">
        <v>2673</v>
      </c>
      <c r="D3065" s="24">
        <v>3</v>
      </c>
      <c r="E3065" s="23">
        <v>28</v>
      </c>
      <c r="F3065" s="23">
        <v>3</v>
      </c>
      <c r="G3065" s="23" t="s">
        <v>2667</v>
      </c>
      <c r="H3065" s="23"/>
      <c r="I3065" s="26" t="s">
        <v>306</v>
      </c>
      <c r="J3065" s="23"/>
      <c r="K3065" s="23"/>
      <c r="L3065" s="23"/>
      <c r="M3065" s="23"/>
    </row>
    <row r="3066" spans="1:13" hidden="1" x14ac:dyDescent="0.35">
      <c r="A3066" s="22">
        <v>46003</v>
      </c>
      <c r="B3066" s="23" t="s">
        <v>1310</v>
      </c>
      <c r="C3066" s="23" t="s">
        <v>2670</v>
      </c>
      <c r="D3066" s="24">
        <v>10</v>
      </c>
      <c r="E3066" s="23">
        <v>26</v>
      </c>
      <c r="F3066" s="23">
        <v>1</v>
      </c>
      <c r="G3066" s="23"/>
      <c r="H3066" s="23" t="s">
        <v>2667</v>
      </c>
      <c r="I3066" s="26" t="s">
        <v>306</v>
      </c>
      <c r="J3066" s="23"/>
      <c r="K3066" s="23"/>
      <c r="L3066" s="23" t="s">
        <v>2667</v>
      </c>
      <c r="M3066" s="23" t="s">
        <v>2667</v>
      </c>
    </row>
    <row r="3067" spans="1:13" hidden="1" x14ac:dyDescent="0.35">
      <c r="A3067" s="22">
        <v>46003</v>
      </c>
      <c r="B3067" s="23" t="s">
        <v>1310</v>
      </c>
      <c r="C3067" s="23" t="s">
        <v>2670</v>
      </c>
      <c r="D3067" s="24">
        <v>10</v>
      </c>
      <c r="E3067" s="23">
        <v>26</v>
      </c>
      <c r="F3067" s="23">
        <v>1</v>
      </c>
      <c r="G3067" s="23"/>
      <c r="H3067" s="23" t="s">
        <v>2667</v>
      </c>
      <c r="I3067" s="26" t="s">
        <v>306</v>
      </c>
      <c r="J3067" s="23"/>
      <c r="K3067" s="23"/>
      <c r="L3067" s="23" t="s">
        <v>2667</v>
      </c>
      <c r="M3067" s="23" t="s">
        <v>2667</v>
      </c>
    </row>
    <row r="3068" spans="1:13" hidden="1" x14ac:dyDescent="0.35">
      <c r="A3068" s="22">
        <v>46003</v>
      </c>
      <c r="B3068" s="23" t="s">
        <v>1310</v>
      </c>
      <c r="C3068" s="23" t="s">
        <v>2670</v>
      </c>
      <c r="D3068" s="24">
        <v>10</v>
      </c>
      <c r="E3068" s="23">
        <v>26</v>
      </c>
      <c r="F3068" s="23">
        <v>1</v>
      </c>
      <c r="G3068" s="23"/>
      <c r="H3068" s="23" t="s">
        <v>2667</v>
      </c>
      <c r="I3068" s="26" t="s">
        <v>306</v>
      </c>
      <c r="J3068" s="23"/>
      <c r="K3068" s="23"/>
      <c r="L3068" s="23" t="s">
        <v>2667</v>
      </c>
      <c r="M3068" s="23" t="s">
        <v>2667</v>
      </c>
    </row>
    <row r="3069" spans="1:13" hidden="1" x14ac:dyDescent="0.35">
      <c r="A3069" s="22">
        <v>46003</v>
      </c>
      <c r="B3069" s="23" t="s">
        <v>1310</v>
      </c>
      <c r="C3069" s="23" t="s">
        <v>2670</v>
      </c>
      <c r="D3069" s="24">
        <v>10</v>
      </c>
      <c r="E3069" s="23">
        <v>26</v>
      </c>
      <c r="F3069" s="23">
        <v>1</v>
      </c>
      <c r="G3069" s="23"/>
      <c r="H3069" s="23" t="s">
        <v>2667</v>
      </c>
      <c r="I3069" s="26" t="s">
        <v>306</v>
      </c>
      <c r="J3069" s="23"/>
      <c r="K3069" s="23"/>
      <c r="L3069" s="23" t="s">
        <v>2667</v>
      </c>
      <c r="M3069" s="23" t="s">
        <v>2667</v>
      </c>
    </row>
    <row r="3070" spans="1:13" hidden="1" x14ac:dyDescent="0.35">
      <c r="A3070" s="22">
        <v>46003</v>
      </c>
      <c r="B3070" s="23" t="s">
        <v>1310</v>
      </c>
      <c r="C3070" s="23" t="s">
        <v>2670</v>
      </c>
      <c r="D3070" s="24">
        <v>10</v>
      </c>
      <c r="E3070" s="23">
        <v>26</v>
      </c>
      <c r="F3070" s="23">
        <v>1</v>
      </c>
      <c r="G3070" s="23"/>
      <c r="H3070" s="23" t="s">
        <v>2667</v>
      </c>
      <c r="I3070" s="26" t="s">
        <v>306</v>
      </c>
      <c r="J3070" s="23"/>
      <c r="K3070" s="23"/>
      <c r="L3070" s="23" t="s">
        <v>2667</v>
      </c>
      <c r="M3070" s="23" t="s">
        <v>2667</v>
      </c>
    </row>
    <row r="3071" spans="1:13" hidden="1" x14ac:dyDescent="0.35">
      <c r="A3071" s="22">
        <v>46003</v>
      </c>
      <c r="B3071" s="23" t="s">
        <v>1310</v>
      </c>
      <c r="C3071" s="23" t="s">
        <v>2670</v>
      </c>
      <c r="D3071" s="24">
        <v>10</v>
      </c>
      <c r="E3071" s="23">
        <v>26</v>
      </c>
      <c r="F3071" s="23">
        <v>3</v>
      </c>
      <c r="G3071" s="23"/>
      <c r="H3071" s="23" t="s">
        <v>2667</v>
      </c>
      <c r="I3071" s="26" t="s">
        <v>306</v>
      </c>
      <c r="J3071" s="23"/>
      <c r="K3071" s="23"/>
      <c r="L3071" s="23" t="s">
        <v>2667</v>
      </c>
      <c r="M3071" s="23" t="s">
        <v>2667</v>
      </c>
    </row>
    <row r="3072" spans="1:13" hidden="1" x14ac:dyDescent="0.35">
      <c r="A3072" s="22">
        <v>46003</v>
      </c>
      <c r="B3072" s="23" t="s">
        <v>89</v>
      </c>
      <c r="C3072" s="23" t="s">
        <v>2673</v>
      </c>
      <c r="D3072" s="24">
        <v>0</v>
      </c>
      <c r="E3072" s="23">
        <v>24</v>
      </c>
      <c r="F3072" s="23">
        <v>1</v>
      </c>
      <c r="G3072" s="23" t="s">
        <v>2667</v>
      </c>
      <c r="H3072" s="23" t="s">
        <v>2667</v>
      </c>
      <c r="I3072" s="26" t="s">
        <v>306</v>
      </c>
      <c r="J3072" s="23"/>
      <c r="K3072" s="23"/>
      <c r="L3072" s="23" t="s">
        <v>2667</v>
      </c>
      <c r="M3072" s="23" t="s">
        <v>306</v>
      </c>
    </row>
    <row r="3073" spans="1:13" hidden="1" x14ac:dyDescent="0.35">
      <c r="A3073" s="22">
        <v>46003</v>
      </c>
      <c r="B3073" s="23" t="s">
        <v>89</v>
      </c>
      <c r="C3073" s="23" t="s">
        <v>2673</v>
      </c>
      <c r="D3073" s="24">
        <v>0</v>
      </c>
      <c r="E3073" s="23">
        <v>24</v>
      </c>
      <c r="F3073" s="23">
        <v>1</v>
      </c>
      <c r="G3073" s="23" t="s">
        <v>2667</v>
      </c>
      <c r="H3073" s="23" t="s">
        <v>2667</v>
      </c>
      <c r="I3073" s="26" t="s">
        <v>306</v>
      </c>
      <c r="J3073" s="23"/>
      <c r="K3073" s="23"/>
      <c r="L3073" s="23" t="s">
        <v>2667</v>
      </c>
      <c r="M3073" s="23" t="s">
        <v>306</v>
      </c>
    </row>
    <row r="3074" spans="1:13" hidden="1" x14ac:dyDescent="0.35">
      <c r="A3074" s="27">
        <v>46003</v>
      </c>
      <c r="B3074" s="26" t="s">
        <v>3434</v>
      </c>
      <c r="C3074" s="26" t="s">
        <v>2673</v>
      </c>
      <c r="D3074" s="28" t="s">
        <v>3148</v>
      </c>
      <c r="E3074" s="26">
        <v>21</v>
      </c>
      <c r="F3074" s="26">
        <v>1</v>
      </c>
      <c r="G3074" s="26" t="s">
        <v>2667</v>
      </c>
      <c r="H3074" s="26" t="s">
        <v>2667</v>
      </c>
      <c r="I3074" s="26" t="s">
        <v>306</v>
      </c>
      <c r="J3074" s="26" t="s">
        <v>2667</v>
      </c>
      <c r="K3074" s="26"/>
      <c r="L3074" s="26" t="s">
        <v>2667</v>
      </c>
      <c r="M3074" s="26" t="s">
        <v>2667</v>
      </c>
    </row>
    <row r="3075" spans="1:13" hidden="1" x14ac:dyDescent="0.35">
      <c r="A3075" s="27">
        <v>46003</v>
      </c>
      <c r="B3075" s="26" t="s">
        <v>3434</v>
      </c>
      <c r="C3075" s="26" t="s">
        <v>2673</v>
      </c>
      <c r="D3075" s="28" t="s">
        <v>3148</v>
      </c>
      <c r="E3075" s="26">
        <v>21</v>
      </c>
      <c r="F3075" s="26">
        <v>1</v>
      </c>
      <c r="G3075" s="26" t="s">
        <v>2667</v>
      </c>
      <c r="H3075" s="26" t="s">
        <v>2667</v>
      </c>
      <c r="I3075" s="26" t="s">
        <v>306</v>
      </c>
      <c r="J3075" s="26" t="s">
        <v>2667</v>
      </c>
      <c r="K3075" s="26"/>
      <c r="L3075" s="26" t="s">
        <v>2667</v>
      </c>
      <c r="M3075" s="26" t="s">
        <v>2667</v>
      </c>
    </row>
    <row r="3076" spans="1:13" hidden="1" x14ac:dyDescent="0.35">
      <c r="A3076" s="22">
        <v>46003</v>
      </c>
      <c r="B3076" s="23" t="s">
        <v>374</v>
      </c>
      <c r="C3076" s="23" t="s">
        <v>2668</v>
      </c>
      <c r="D3076" s="24">
        <v>5</v>
      </c>
      <c r="E3076" s="23">
        <v>21</v>
      </c>
      <c r="F3076" s="23">
        <v>1</v>
      </c>
      <c r="G3076" s="23" t="s">
        <v>2667</v>
      </c>
      <c r="H3076" s="23" t="s">
        <v>2667</v>
      </c>
      <c r="I3076" s="26" t="s">
        <v>306</v>
      </c>
      <c r="J3076" s="23" t="s">
        <v>2667</v>
      </c>
      <c r="K3076" s="23"/>
      <c r="L3076" s="23" t="s">
        <v>2667</v>
      </c>
      <c r="M3076" s="23" t="s">
        <v>306</v>
      </c>
    </row>
    <row r="3077" spans="1:13" hidden="1" x14ac:dyDescent="0.35">
      <c r="A3077" s="22">
        <v>46003</v>
      </c>
      <c r="B3077" s="23" t="s">
        <v>3070</v>
      </c>
      <c r="C3077" s="23" t="s">
        <v>978</v>
      </c>
      <c r="D3077" s="24" t="s">
        <v>978</v>
      </c>
      <c r="E3077" s="23">
        <v>21</v>
      </c>
      <c r="F3077" s="23">
        <v>1</v>
      </c>
      <c r="G3077" s="23" t="s">
        <v>2667</v>
      </c>
      <c r="H3077" s="23" t="s">
        <v>2667</v>
      </c>
      <c r="I3077" s="26" t="s">
        <v>306</v>
      </c>
      <c r="J3077" s="23" t="s">
        <v>2667</v>
      </c>
      <c r="K3077" s="23"/>
      <c r="L3077" s="23" t="s">
        <v>2667</v>
      </c>
      <c r="M3077" s="23" t="s">
        <v>306</v>
      </c>
    </row>
    <row r="3078" spans="1:13" hidden="1" x14ac:dyDescent="0.35">
      <c r="A3078" s="22">
        <v>46003</v>
      </c>
      <c r="B3078" s="23" t="s">
        <v>388</v>
      </c>
      <c r="C3078" s="23" t="s">
        <v>2670</v>
      </c>
      <c r="D3078" s="24">
        <v>7</v>
      </c>
      <c r="E3078" s="23">
        <v>21</v>
      </c>
      <c r="F3078" s="23">
        <v>2</v>
      </c>
      <c r="G3078" s="23" t="s">
        <v>2667</v>
      </c>
      <c r="H3078" s="23" t="s">
        <v>2667</v>
      </c>
      <c r="I3078" s="26" t="s">
        <v>306</v>
      </c>
      <c r="J3078" s="23" t="s">
        <v>2667</v>
      </c>
      <c r="K3078" s="23"/>
      <c r="L3078" s="23" t="s">
        <v>2667</v>
      </c>
      <c r="M3078" s="23" t="s">
        <v>2667</v>
      </c>
    </row>
    <row r="3079" spans="1:13" hidden="1" x14ac:dyDescent="0.35">
      <c r="A3079" s="22">
        <v>46003</v>
      </c>
      <c r="B3079" s="23" t="s">
        <v>466</v>
      </c>
      <c r="C3079" s="23" t="s">
        <v>2670</v>
      </c>
      <c r="D3079" s="24">
        <v>7</v>
      </c>
      <c r="E3079" s="23">
        <v>21</v>
      </c>
      <c r="F3079" s="23">
        <v>2</v>
      </c>
      <c r="G3079" s="23" t="s">
        <v>2667</v>
      </c>
      <c r="H3079" s="23" t="s">
        <v>2667</v>
      </c>
      <c r="I3079" s="26" t="s">
        <v>306</v>
      </c>
      <c r="J3079" s="23" t="s">
        <v>2667</v>
      </c>
      <c r="K3079" s="23"/>
      <c r="L3079" s="23" t="s">
        <v>2667</v>
      </c>
      <c r="M3079" s="23" t="s">
        <v>2667</v>
      </c>
    </row>
    <row r="3080" spans="1:13" hidden="1" x14ac:dyDescent="0.35">
      <c r="A3080" s="22">
        <v>46003</v>
      </c>
      <c r="B3080" s="23" t="s">
        <v>1567</v>
      </c>
      <c r="C3080" s="23" t="s">
        <v>2670</v>
      </c>
      <c r="D3080" s="24">
        <v>7</v>
      </c>
      <c r="E3080" s="23">
        <v>20</v>
      </c>
      <c r="F3080" s="23">
        <v>1</v>
      </c>
      <c r="G3080" s="23" t="s">
        <v>2667</v>
      </c>
      <c r="H3080" s="23" t="s">
        <v>2667</v>
      </c>
      <c r="I3080" s="26" t="s">
        <v>306</v>
      </c>
      <c r="J3080" s="23" t="s">
        <v>1854</v>
      </c>
      <c r="K3080" s="23"/>
      <c r="L3080" s="23" t="s">
        <v>2667</v>
      </c>
      <c r="M3080" s="23" t="s">
        <v>306</v>
      </c>
    </row>
    <row r="3081" spans="1:13" hidden="1" x14ac:dyDescent="0.35">
      <c r="A3081" s="22">
        <v>46003</v>
      </c>
      <c r="B3081" s="23" t="s">
        <v>459</v>
      </c>
      <c r="C3081" s="23" t="s">
        <v>2670</v>
      </c>
      <c r="D3081" s="24">
        <v>9</v>
      </c>
      <c r="E3081" s="23">
        <f>58/3</f>
        <v>19.333333333333332</v>
      </c>
      <c r="F3081" s="23">
        <f>6/3</f>
        <v>2</v>
      </c>
      <c r="G3081" s="23" t="s">
        <v>2667</v>
      </c>
      <c r="H3081" s="23" t="s">
        <v>2667</v>
      </c>
      <c r="I3081" s="26" t="s">
        <v>306</v>
      </c>
      <c r="J3081" s="23" t="s">
        <v>2667</v>
      </c>
      <c r="K3081" s="23"/>
      <c r="L3081" s="23" t="s">
        <v>2667</v>
      </c>
      <c r="M3081" s="23" t="s">
        <v>306</v>
      </c>
    </row>
    <row r="3082" spans="1:13" hidden="1" x14ac:dyDescent="0.35">
      <c r="A3082" s="22">
        <v>46003</v>
      </c>
      <c r="B3082" s="23" t="s">
        <v>459</v>
      </c>
      <c r="C3082" s="23" t="s">
        <v>2670</v>
      </c>
      <c r="D3082" s="24">
        <v>9</v>
      </c>
      <c r="E3082" s="23">
        <f>58/3</f>
        <v>19.333333333333332</v>
      </c>
      <c r="F3082" s="23">
        <f>6/3</f>
        <v>2</v>
      </c>
      <c r="G3082" s="23" t="s">
        <v>2667</v>
      </c>
      <c r="H3082" s="23" t="s">
        <v>2667</v>
      </c>
      <c r="I3082" s="26" t="s">
        <v>306</v>
      </c>
      <c r="J3082" s="23" t="s">
        <v>2667</v>
      </c>
      <c r="K3082" s="23"/>
      <c r="L3082" s="23" t="s">
        <v>2667</v>
      </c>
      <c r="M3082" s="23" t="s">
        <v>306</v>
      </c>
    </row>
    <row r="3083" spans="1:13" hidden="1" x14ac:dyDescent="0.35">
      <c r="A3083" s="22">
        <v>46003</v>
      </c>
      <c r="B3083" s="23" t="s">
        <v>459</v>
      </c>
      <c r="C3083" s="23" t="s">
        <v>2670</v>
      </c>
      <c r="D3083" s="24">
        <v>9</v>
      </c>
      <c r="E3083" s="23">
        <f>58/3</f>
        <v>19.333333333333332</v>
      </c>
      <c r="F3083" s="23">
        <f>6/3</f>
        <v>2</v>
      </c>
      <c r="G3083" s="23" t="s">
        <v>2667</v>
      </c>
      <c r="H3083" s="23" t="s">
        <v>2667</v>
      </c>
      <c r="I3083" s="26" t="s">
        <v>306</v>
      </c>
      <c r="J3083" s="23" t="s">
        <v>2667</v>
      </c>
      <c r="K3083" s="23"/>
      <c r="L3083" s="23" t="s">
        <v>2667</v>
      </c>
      <c r="M3083" s="23" t="s">
        <v>306</v>
      </c>
    </row>
    <row r="3084" spans="1:13" hidden="1" x14ac:dyDescent="0.35">
      <c r="A3084" s="22">
        <v>46003</v>
      </c>
      <c r="B3084" s="23" t="s">
        <v>3162</v>
      </c>
      <c r="C3084" s="23" t="s">
        <v>2673</v>
      </c>
      <c r="D3084" s="24">
        <v>3</v>
      </c>
      <c r="E3084" s="23">
        <v>19</v>
      </c>
      <c r="F3084" s="23">
        <v>3</v>
      </c>
      <c r="G3084" s="23" t="s">
        <v>2667</v>
      </c>
      <c r="H3084" s="23" t="s">
        <v>2667</v>
      </c>
      <c r="I3084" s="26" t="s">
        <v>306</v>
      </c>
      <c r="J3084" s="23" t="s">
        <v>2667</v>
      </c>
      <c r="K3084" s="23"/>
      <c r="L3084" s="23" t="s">
        <v>2667</v>
      </c>
      <c r="M3084" s="23" t="s">
        <v>306</v>
      </c>
    </row>
    <row r="3085" spans="1:13" hidden="1" x14ac:dyDescent="0.35">
      <c r="A3085" s="22">
        <v>46003</v>
      </c>
      <c r="B3085" s="23" t="s">
        <v>2717</v>
      </c>
      <c r="C3085" s="23" t="s">
        <v>2670</v>
      </c>
      <c r="D3085" s="24" t="s">
        <v>129</v>
      </c>
      <c r="E3085" s="23">
        <v>18</v>
      </c>
      <c r="F3085" s="23">
        <v>1</v>
      </c>
      <c r="G3085" s="23" t="s">
        <v>2667</v>
      </c>
      <c r="H3085" s="23" t="s">
        <v>2667</v>
      </c>
      <c r="I3085" s="26" t="s">
        <v>306</v>
      </c>
      <c r="J3085" s="23" t="s">
        <v>2667</v>
      </c>
      <c r="K3085" s="23"/>
      <c r="L3085" s="23" t="s">
        <v>2667</v>
      </c>
      <c r="M3085" s="23" t="s">
        <v>2667</v>
      </c>
    </row>
    <row r="3086" spans="1:13" hidden="1" x14ac:dyDescent="0.35">
      <c r="A3086" s="22">
        <v>46003</v>
      </c>
      <c r="B3086" s="23" t="s">
        <v>86</v>
      </c>
      <c r="C3086" s="23" t="s">
        <v>2670</v>
      </c>
      <c r="D3086" s="24">
        <v>8</v>
      </c>
      <c r="E3086" s="23">
        <v>17</v>
      </c>
      <c r="F3086" s="23">
        <v>2</v>
      </c>
      <c r="G3086" s="23" t="s">
        <v>2667</v>
      </c>
      <c r="H3086" s="23" t="s">
        <v>2667</v>
      </c>
      <c r="I3086" s="26" t="s">
        <v>306</v>
      </c>
      <c r="J3086" s="23"/>
      <c r="K3086" s="23"/>
      <c r="L3086" s="23" t="s">
        <v>2667</v>
      </c>
      <c r="M3086" s="23" t="s">
        <v>306</v>
      </c>
    </row>
    <row r="3087" spans="1:13" hidden="1" x14ac:dyDescent="0.35">
      <c r="A3087" s="22">
        <v>46003</v>
      </c>
      <c r="B3087" s="23" t="s">
        <v>2699</v>
      </c>
      <c r="C3087" s="23" t="s">
        <v>978</v>
      </c>
      <c r="D3087" s="24" t="s">
        <v>978</v>
      </c>
      <c r="E3087" s="23">
        <v>15</v>
      </c>
      <c r="F3087" s="23">
        <v>2</v>
      </c>
      <c r="G3087" s="23" t="s">
        <v>2667</v>
      </c>
      <c r="H3087" s="23" t="s">
        <v>2667</v>
      </c>
      <c r="I3087" s="26" t="s">
        <v>306</v>
      </c>
      <c r="J3087" s="23"/>
      <c r="K3087" s="23"/>
      <c r="L3087" s="23" t="s">
        <v>2667</v>
      </c>
      <c r="M3087" s="23" t="s">
        <v>2667</v>
      </c>
    </row>
    <row r="3088" spans="1:13" hidden="1" x14ac:dyDescent="0.35">
      <c r="A3088" s="22">
        <v>46003</v>
      </c>
      <c r="B3088" s="23" t="s">
        <v>658</v>
      </c>
      <c r="C3088" s="23" t="s">
        <v>2670</v>
      </c>
      <c r="D3088" s="24" t="s">
        <v>353</v>
      </c>
      <c r="E3088" s="23">
        <v>14</v>
      </c>
      <c r="F3088" s="23">
        <v>3</v>
      </c>
      <c r="G3088" s="23" t="s">
        <v>2667</v>
      </c>
      <c r="H3088" s="23" t="s">
        <v>2667</v>
      </c>
      <c r="I3088" s="26" t="s">
        <v>306</v>
      </c>
      <c r="J3088" s="23" t="s">
        <v>2667</v>
      </c>
      <c r="K3088" s="23"/>
      <c r="L3088" s="23" t="s">
        <v>2667</v>
      </c>
      <c r="M3088" s="23" t="s">
        <v>2667</v>
      </c>
    </row>
    <row r="3089" spans="1:13" hidden="1" x14ac:dyDescent="0.35">
      <c r="A3089" s="6">
        <v>46003</v>
      </c>
      <c r="B3089" t="s">
        <v>2667</v>
      </c>
      <c r="C3089" t="s">
        <v>2668</v>
      </c>
      <c r="D3089" s="20" t="s">
        <v>3147</v>
      </c>
      <c r="E3089">
        <v>13</v>
      </c>
      <c r="F3089">
        <v>1</v>
      </c>
      <c r="G3089" t="s">
        <v>2667</v>
      </c>
      <c r="H3089" t="s">
        <v>2667</v>
      </c>
      <c r="I3089" s="26" t="s">
        <v>306</v>
      </c>
      <c r="J3089" t="s">
        <v>2667</v>
      </c>
      <c r="L3089" t="s">
        <v>2667</v>
      </c>
      <c r="M3089" t="s">
        <v>306</v>
      </c>
    </row>
    <row r="3090" spans="1:13" hidden="1" x14ac:dyDescent="0.35">
      <c r="A3090" s="6">
        <v>46003</v>
      </c>
      <c r="B3090" t="s">
        <v>2888</v>
      </c>
      <c r="C3090" t="s">
        <v>978</v>
      </c>
      <c r="D3090" t="s">
        <v>978</v>
      </c>
      <c r="E3090">
        <v>13</v>
      </c>
      <c r="F3090">
        <v>2</v>
      </c>
      <c r="G3090" t="s">
        <v>2667</v>
      </c>
      <c r="H3090" t="s">
        <v>2667</v>
      </c>
      <c r="I3090" s="26" t="s">
        <v>306</v>
      </c>
      <c r="L3090" t="s">
        <v>2667</v>
      </c>
      <c r="M3090" t="s">
        <v>2667</v>
      </c>
    </row>
    <row r="3091" spans="1:13" hidden="1" x14ac:dyDescent="0.35">
      <c r="A3091" s="6">
        <v>46003</v>
      </c>
      <c r="B3091" t="s">
        <v>3167</v>
      </c>
      <c r="C3091" t="s">
        <v>2670</v>
      </c>
      <c r="D3091" s="20">
        <v>8</v>
      </c>
      <c r="E3091">
        <v>13</v>
      </c>
      <c r="F3091">
        <v>6</v>
      </c>
      <c r="G3091" t="s">
        <v>2667</v>
      </c>
      <c r="H3091" t="s">
        <v>2667</v>
      </c>
      <c r="I3091" s="26" t="s">
        <v>306</v>
      </c>
      <c r="L3091" t="s">
        <v>2667</v>
      </c>
      <c r="M3091" t="s">
        <v>2667</v>
      </c>
    </row>
    <row r="3092" spans="1:13" hidden="1" x14ac:dyDescent="0.35">
      <c r="A3092" s="6">
        <v>46003</v>
      </c>
      <c r="B3092" t="s">
        <v>2026</v>
      </c>
      <c r="C3092" t="s">
        <v>1493</v>
      </c>
      <c r="D3092" t="s">
        <v>1493</v>
      </c>
      <c r="E3092">
        <v>12</v>
      </c>
      <c r="F3092">
        <v>1</v>
      </c>
      <c r="G3092" t="s">
        <v>2667</v>
      </c>
      <c r="H3092" t="s">
        <v>2667</v>
      </c>
      <c r="I3092" s="26" t="s">
        <v>306</v>
      </c>
      <c r="J3092" t="s">
        <v>2667</v>
      </c>
      <c r="L3092" t="s">
        <v>2667</v>
      </c>
      <c r="M3092" t="s">
        <v>306</v>
      </c>
    </row>
    <row r="3093" spans="1:13" hidden="1" x14ac:dyDescent="0.35">
      <c r="A3093" s="22">
        <v>46003</v>
      </c>
      <c r="B3093" s="23" t="s">
        <v>2709</v>
      </c>
      <c r="C3093" s="23" t="s">
        <v>978</v>
      </c>
      <c r="D3093" s="24" t="s">
        <v>978</v>
      </c>
      <c r="E3093" s="23">
        <v>9</v>
      </c>
      <c r="F3093" s="23">
        <v>1</v>
      </c>
      <c r="G3093" s="23" t="s">
        <v>2667</v>
      </c>
      <c r="H3093" s="23" t="s">
        <v>2667</v>
      </c>
      <c r="I3093" s="26" t="s">
        <v>306</v>
      </c>
      <c r="J3093" s="23" t="s">
        <v>2667</v>
      </c>
      <c r="K3093" s="23"/>
      <c r="L3093" s="23" t="s">
        <v>2667</v>
      </c>
      <c r="M3093" s="23" t="s">
        <v>2667</v>
      </c>
    </row>
    <row r="3094" spans="1:13" hidden="1" x14ac:dyDescent="0.35">
      <c r="A3094" s="6">
        <v>46003</v>
      </c>
      <c r="B3094" t="s">
        <v>3090</v>
      </c>
      <c r="C3094" t="s">
        <v>2667</v>
      </c>
      <c r="D3094" s="20" t="s">
        <v>2667</v>
      </c>
      <c r="E3094">
        <v>8</v>
      </c>
      <c r="F3094">
        <v>2</v>
      </c>
      <c r="G3094" t="s">
        <v>2667</v>
      </c>
      <c r="H3094" t="s">
        <v>2667</v>
      </c>
      <c r="I3094" s="26" t="s">
        <v>306</v>
      </c>
      <c r="J3094" t="s">
        <v>2667</v>
      </c>
      <c r="L3094" t="s">
        <v>2667</v>
      </c>
      <c r="M3094" t="s">
        <v>2667</v>
      </c>
    </row>
    <row r="3095" spans="1:13" hidden="1" x14ac:dyDescent="0.35">
      <c r="A3095" s="22">
        <v>46003</v>
      </c>
      <c r="B3095" s="23" t="s">
        <v>61</v>
      </c>
      <c r="C3095" s="23" t="s">
        <v>2167</v>
      </c>
      <c r="D3095" s="24" t="s">
        <v>55</v>
      </c>
      <c r="E3095" s="23">
        <v>8</v>
      </c>
      <c r="F3095" s="23">
        <v>1</v>
      </c>
      <c r="G3095" s="23" t="s">
        <v>2667</v>
      </c>
      <c r="H3095" s="23" t="s">
        <v>2667</v>
      </c>
      <c r="I3095" s="26" t="s">
        <v>306</v>
      </c>
      <c r="J3095" s="23"/>
      <c r="K3095" s="23"/>
      <c r="L3095" s="23" t="s">
        <v>2667</v>
      </c>
      <c r="M3095" s="23" t="s">
        <v>306</v>
      </c>
    </row>
    <row r="3096" spans="1:13" hidden="1" x14ac:dyDescent="0.35">
      <c r="A3096" s="6">
        <v>46003</v>
      </c>
      <c r="B3096" t="s">
        <v>3091</v>
      </c>
      <c r="C3096" t="s">
        <v>2670</v>
      </c>
      <c r="D3096" s="20" t="s">
        <v>3092</v>
      </c>
      <c r="E3096">
        <v>8</v>
      </c>
      <c r="F3096">
        <v>4</v>
      </c>
      <c r="G3096" t="s">
        <v>2667</v>
      </c>
      <c r="H3096" t="s">
        <v>2667</v>
      </c>
      <c r="I3096" s="26" t="s">
        <v>306</v>
      </c>
      <c r="L3096" t="s">
        <v>2667</v>
      </c>
      <c r="M3096" t="s">
        <v>306</v>
      </c>
    </row>
    <row r="3097" spans="1:13" hidden="1" x14ac:dyDescent="0.35">
      <c r="A3097" s="6">
        <v>46003</v>
      </c>
      <c r="B3097" t="s">
        <v>1911</v>
      </c>
      <c r="C3097" t="s">
        <v>2670</v>
      </c>
      <c r="D3097" s="20">
        <v>7</v>
      </c>
      <c r="E3097">
        <v>7</v>
      </c>
      <c r="F3097">
        <v>3</v>
      </c>
      <c r="G3097" t="s">
        <v>2667</v>
      </c>
      <c r="H3097" t="s">
        <v>2667</v>
      </c>
      <c r="I3097" s="26" t="s">
        <v>306</v>
      </c>
      <c r="J3097" t="s">
        <v>2667</v>
      </c>
      <c r="L3097" t="s">
        <v>2667</v>
      </c>
      <c r="M3097" t="s">
        <v>2667</v>
      </c>
    </row>
    <row r="3098" spans="1:13" hidden="1" x14ac:dyDescent="0.35">
      <c r="A3098" s="6">
        <v>46003</v>
      </c>
      <c r="B3098" t="s">
        <v>2991</v>
      </c>
      <c r="C3098" t="s">
        <v>2668</v>
      </c>
      <c r="D3098" s="20">
        <v>5</v>
      </c>
      <c r="E3098">
        <v>5</v>
      </c>
      <c r="F3098">
        <v>3</v>
      </c>
      <c r="H3098" t="s">
        <v>2667</v>
      </c>
      <c r="I3098" s="26" t="s">
        <v>306</v>
      </c>
      <c r="J3098" t="s">
        <v>2667</v>
      </c>
      <c r="L3098" t="s">
        <v>2667</v>
      </c>
      <c r="M3098" t="s">
        <v>2667</v>
      </c>
    </row>
    <row r="3099" spans="1:13" hidden="1" x14ac:dyDescent="0.35">
      <c r="A3099" s="22">
        <v>46003</v>
      </c>
      <c r="B3099" s="23" t="s">
        <v>2710</v>
      </c>
      <c r="C3099" s="23" t="s">
        <v>2167</v>
      </c>
      <c r="D3099" t="s">
        <v>1254</v>
      </c>
      <c r="E3099" s="23">
        <v>4</v>
      </c>
      <c r="F3099" s="23">
        <v>1</v>
      </c>
      <c r="G3099" s="23" t="s">
        <v>2667</v>
      </c>
      <c r="H3099" s="23" t="s">
        <v>2667</v>
      </c>
      <c r="I3099" s="26" t="s">
        <v>306</v>
      </c>
      <c r="J3099" s="23" t="s">
        <v>2667</v>
      </c>
      <c r="K3099" s="23"/>
      <c r="L3099" s="23" t="s">
        <v>2667</v>
      </c>
      <c r="M3099" s="23" t="s">
        <v>2667</v>
      </c>
    </row>
    <row r="3100" spans="1:13" hidden="1" x14ac:dyDescent="0.35">
      <c r="A3100" s="6">
        <v>46003</v>
      </c>
      <c r="B3100" t="s">
        <v>2876</v>
      </c>
      <c r="C3100" t="s">
        <v>2668</v>
      </c>
      <c r="D3100" s="20" t="s">
        <v>2877</v>
      </c>
      <c r="E3100">
        <v>4</v>
      </c>
      <c r="F3100">
        <v>2</v>
      </c>
      <c r="G3100" t="s">
        <v>2667</v>
      </c>
      <c r="H3100" t="s">
        <v>2667</v>
      </c>
      <c r="I3100" s="26" t="s">
        <v>306</v>
      </c>
      <c r="J3100" t="s">
        <v>2667</v>
      </c>
      <c r="L3100" t="s">
        <v>2667</v>
      </c>
      <c r="M3100" t="s">
        <v>2667</v>
      </c>
    </row>
    <row r="3101" spans="1:13" hidden="1" x14ac:dyDescent="0.35">
      <c r="A3101" s="6">
        <v>46003</v>
      </c>
      <c r="B3101" t="s">
        <v>2756</v>
      </c>
      <c r="C3101" t="s">
        <v>2673</v>
      </c>
      <c r="D3101" s="20">
        <v>1</v>
      </c>
      <c r="E3101">
        <v>1</v>
      </c>
      <c r="F3101">
        <v>2</v>
      </c>
      <c r="G3101" t="s">
        <v>2667</v>
      </c>
      <c r="H3101" t="s">
        <v>2667</v>
      </c>
      <c r="I3101" s="26" t="s">
        <v>306</v>
      </c>
      <c r="J3101" t="s">
        <v>2667</v>
      </c>
      <c r="L3101" t="s">
        <v>2667</v>
      </c>
      <c r="M3101" t="s">
        <v>2667</v>
      </c>
    </row>
    <row r="3102" spans="1:13" hidden="1" x14ac:dyDescent="0.35">
      <c r="A3102" s="22">
        <v>46004</v>
      </c>
      <c r="B3102" s="23" t="s">
        <v>3442</v>
      </c>
      <c r="C3102" s="23" t="s">
        <v>2167</v>
      </c>
      <c r="D3102" t="s">
        <v>1254</v>
      </c>
      <c r="E3102" s="23">
        <v>28</v>
      </c>
      <c r="F3102" s="23">
        <v>2</v>
      </c>
      <c r="G3102" s="23"/>
      <c r="H3102" s="23" t="s">
        <v>2667</v>
      </c>
      <c r="I3102" s="26" t="s">
        <v>306</v>
      </c>
      <c r="J3102" s="23" t="s">
        <v>2667</v>
      </c>
      <c r="K3102" s="23"/>
      <c r="L3102" s="23" t="s">
        <v>2667</v>
      </c>
      <c r="M3102" s="23" t="s">
        <v>2667</v>
      </c>
    </row>
    <row r="3103" spans="1:13" hidden="1" x14ac:dyDescent="0.35">
      <c r="A3103" s="22">
        <v>46004</v>
      </c>
      <c r="B3103" s="23" t="s">
        <v>3422</v>
      </c>
      <c r="C3103" s="23" t="s">
        <v>2670</v>
      </c>
      <c r="D3103" s="24" t="s">
        <v>2788</v>
      </c>
      <c r="E3103" s="23">
        <f>78/3</f>
        <v>26</v>
      </c>
      <c r="F3103" s="23">
        <v>1</v>
      </c>
      <c r="G3103" s="23"/>
      <c r="H3103" s="23" t="s">
        <v>2667</v>
      </c>
      <c r="I3103" s="26" t="s">
        <v>306</v>
      </c>
      <c r="J3103" s="23" t="s">
        <v>2667</v>
      </c>
      <c r="K3103" s="23"/>
      <c r="L3103" s="23" t="s">
        <v>2667</v>
      </c>
      <c r="M3103" s="23" t="s">
        <v>2667</v>
      </c>
    </row>
    <row r="3104" spans="1:13" hidden="1" x14ac:dyDescent="0.35">
      <c r="A3104" s="22">
        <v>46004</v>
      </c>
      <c r="B3104" s="23" t="s">
        <v>3422</v>
      </c>
      <c r="C3104" s="23" t="s">
        <v>2670</v>
      </c>
      <c r="D3104" s="24" t="s">
        <v>2788</v>
      </c>
      <c r="E3104" s="23">
        <f>78/3</f>
        <v>26</v>
      </c>
      <c r="F3104" s="23">
        <v>1</v>
      </c>
      <c r="G3104" s="23"/>
      <c r="H3104" s="23" t="s">
        <v>2667</v>
      </c>
      <c r="I3104" s="26" t="s">
        <v>306</v>
      </c>
      <c r="J3104" s="23"/>
      <c r="K3104" s="23"/>
      <c r="L3104" s="23"/>
      <c r="M3104" s="23"/>
    </row>
    <row r="3105" spans="1:13" hidden="1" x14ac:dyDescent="0.35">
      <c r="A3105" s="22">
        <v>46004</v>
      </c>
      <c r="B3105" s="23" t="s">
        <v>3422</v>
      </c>
      <c r="C3105" s="23" t="s">
        <v>2670</v>
      </c>
      <c r="D3105" s="24" t="s">
        <v>2788</v>
      </c>
      <c r="E3105" s="23">
        <f>78/3</f>
        <v>26</v>
      </c>
      <c r="F3105" s="23">
        <v>0</v>
      </c>
      <c r="G3105" s="23"/>
      <c r="H3105" s="23" t="s">
        <v>2667</v>
      </c>
      <c r="I3105" s="26" t="s">
        <v>306</v>
      </c>
      <c r="J3105" s="23"/>
      <c r="K3105" s="23"/>
      <c r="L3105" s="23"/>
      <c r="M3105" s="23"/>
    </row>
    <row r="3106" spans="1:13" hidden="1" x14ac:dyDescent="0.35">
      <c r="A3106" s="22">
        <v>46004</v>
      </c>
      <c r="B3106" s="23" t="s">
        <v>2842</v>
      </c>
      <c r="C3106" s="23" t="s">
        <v>2668</v>
      </c>
      <c r="D3106" s="24">
        <v>6</v>
      </c>
      <c r="E3106" s="23">
        <v>26</v>
      </c>
      <c r="F3106" s="23">
        <v>2</v>
      </c>
      <c r="G3106" s="23" t="s">
        <v>2667</v>
      </c>
      <c r="H3106" s="23" t="s">
        <v>2667</v>
      </c>
      <c r="I3106" s="26" t="s">
        <v>306</v>
      </c>
      <c r="J3106" s="23" t="s">
        <v>2667</v>
      </c>
      <c r="K3106" s="23"/>
      <c r="L3106" s="23" t="s">
        <v>2667</v>
      </c>
      <c r="M3106" s="23" t="s">
        <v>306</v>
      </c>
    </row>
    <row r="3107" spans="1:13" hidden="1" x14ac:dyDescent="0.35">
      <c r="A3107" s="22">
        <v>46004</v>
      </c>
      <c r="B3107" s="23" t="s">
        <v>2222</v>
      </c>
      <c r="C3107" s="23" t="s">
        <v>2668</v>
      </c>
      <c r="D3107" s="24">
        <v>4</v>
      </c>
      <c r="E3107" s="23">
        <f>75/3</f>
        <v>25</v>
      </c>
      <c r="F3107" s="23">
        <f>7/3</f>
        <v>2.3333333333333335</v>
      </c>
      <c r="G3107" s="23" t="s">
        <v>2667</v>
      </c>
      <c r="H3107" s="23" t="s">
        <v>2667</v>
      </c>
      <c r="I3107" s="26" t="s">
        <v>306</v>
      </c>
      <c r="J3107" s="23"/>
      <c r="K3107" s="23"/>
      <c r="L3107" s="23" t="s">
        <v>2667</v>
      </c>
      <c r="M3107" s="23" t="s">
        <v>2667</v>
      </c>
    </row>
    <row r="3108" spans="1:13" hidden="1" x14ac:dyDescent="0.35">
      <c r="A3108" s="22">
        <v>46004</v>
      </c>
      <c r="B3108" s="23" t="s">
        <v>2222</v>
      </c>
      <c r="C3108" s="23" t="s">
        <v>2668</v>
      </c>
      <c r="D3108" s="24">
        <v>4</v>
      </c>
      <c r="E3108" s="23">
        <f>75/3</f>
        <v>25</v>
      </c>
      <c r="F3108" s="23">
        <f>7/3</f>
        <v>2.3333333333333335</v>
      </c>
      <c r="G3108" s="23" t="s">
        <v>2667</v>
      </c>
      <c r="H3108" s="23" t="s">
        <v>2667</v>
      </c>
      <c r="I3108" s="26" t="s">
        <v>306</v>
      </c>
      <c r="J3108" s="23"/>
      <c r="K3108" s="23"/>
      <c r="L3108" s="23"/>
      <c r="M3108" s="23"/>
    </row>
    <row r="3109" spans="1:13" hidden="1" x14ac:dyDescent="0.35">
      <c r="A3109" s="22">
        <v>46004</v>
      </c>
      <c r="B3109" s="23" t="s">
        <v>2222</v>
      </c>
      <c r="C3109" s="23" t="s">
        <v>2668</v>
      </c>
      <c r="D3109" s="24">
        <v>4</v>
      </c>
      <c r="E3109" s="23">
        <f>75/3</f>
        <v>25</v>
      </c>
      <c r="F3109" s="23">
        <f>7/3</f>
        <v>2.3333333333333335</v>
      </c>
      <c r="G3109" s="23" t="s">
        <v>2667</v>
      </c>
      <c r="H3109" s="23" t="s">
        <v>2667</v>
      </c>
      <c r="I3109" s="26" t="s">
        <v>306</v>
      </c>
      <c r="J3109" s="23"/>
      <c r="K3109" s="23"/>
      <c r="L3109" s="23"/>
      <c r="M3109" s="23"/>
    </row>
    <row r="3110" spans="1:13" hidden="1" x14ac:dyDescent="0.35">
      <c r="A3110" s="22">
        <v>46004</v>
      </c>
      <c r="B3110" s="23" t="s">
        <v>3071</v>
      </c>
      <c r="C3110" s="23" t="s">
        <v>2668</v>
      </c>
      <c r="D3110" s="24" t="s">
        <v>2698</v>
      </c>
      <c r="E3110" s="23">
        <v>25</v>
      </c>
      <c r="F3110" s="23">
        <v>3</v>
      </c>
      <c r="G3110" s="23" t="s">
        <v>2667</v>
      </c>
      <c r="H3110" s="23" t="s">
        <v>2667</v>
      </c>
      <c r="I3110" s="26" t="s">
        <v>306</v>
      </c>
      <c r="J3110" s="23" t="s">
        <v>2667</v>
      </c>
      <c r="K3110" s="23"/>
      <c r="L3110" s="23" t="s">
        <v>2667</v>
      </c>
      <c r="M3110" s="23" t="s">
        <v>306</v>
      </c>
    </row>
    <row r="3111" spans="1:13" hidden="1" x14ac:dyDescent="0.35">
      <c r="A3111" s="22">
        <v>46004</v>
      </c>
      <c r="B3111" s="23" t="s">
        <v>3071</v>
      </c>
      <c r="C3111" s="23" t="s">
        <v>2668</v>
      </c>
      <c r="D3111" s="24" t="s">
        <v>2698</v>
      </c>
      <c r="E3111" s="23">
        <v>25</v>
      </c>
      <c r="F3111" s="23">
        <v>3</v>
      </c>
      <c r="G3111" s="23" t="s">
        <v>2667</v>
      </c>
      <c r="H3111" s="23" t="s">
        <v>2667</v>
      </c>
      <c r="I3111" s="26" t="s">
        <v>306</v>
      </c>
      <c r="J3111" s="23" t="s">
        <v>2667</v>
      </c>
      <c r="K3111" s="23"/>
      <c r="L3111" s="23" t="s">
        <v>2667</v>
      </c>
      <c r="M3111" s="23" t="s">
        <v>306</v>
      </c>
    </row>
    <row r="3112" spans="1:13" hidden="1" x14ac:dyDescent="0.35">
      <c r="A3112" s="22">
        <v>46004</v>
      </c>
      <c r="B3112" s="23" t="s">
        <v>3071</v>
      </c>
      <c r="C3112" s="23" t="s">
        <v>2668</v>
      </c>
      <c r="D3112" s="24" t="s">
        <v>2698</v>
      </c>
      <c r="E3112" s="23">
        <v>25</v>
      </c>
      <c r="F3112" s="23">
        <v>3</v>
      </c>
      <c r="G3112" s="23" t="s">
        <v>2667</v>
      </c>
      <c r="H3112" s="23" t="s">
        <v>2667</v>
      </c>
      <c r="I3112" s="26" t="s">
        <v>306</v>
      </c>
      <c r="J3112" s="23" t="s">
        <v>2667</v>
      </c>
      <c r="K3112" s="23"/>
      <c r="L3112" s="23" t="s">
        <v>2667</v>
      </c>
      <c r="M3112" s="23" t="s">
        <v>306</v>
      </c>
    </row>
    <row r="3113" spans="1:13" hidden="1" x14ac:dyDescent="0.35">
      <c r="A3113" s="22">
        <v>46004</v>
      </c>
      <c r="B3113" s="23" t="s">
        <v>3071</v>
      </c>
      <c r="C3113" s="23" t="s">
        <v>2668</v>
      </c>
      <c r="D3113" s="24" t="s">
        <v>2698</v>
      </c>
      <c r="E3113" s="23">
        <v>25</v>
      </c>
      <c r="F3113" s="23">
        <v>2</v>
      </c>
      <c r="G3113" s="23" t="s">
        <v>2667</v>
      </c>
      <c r="H3113" s="23" t="s">
        <v>2667</v>
      </c>
      <c r="I3113" s="26" t="s">
        <v>306</v>
      </c>
      <c r="J3113" s="23" t="s">
        <v>2667</v>
      </c>
      <c r="K3113" s="23"/>
      <c r="L3113" s="23" t="s">
        <v>2667</v>
      </c>
      <c r="M3113" s="23" t="s">
        <v>306</v>
      </c>
    </row>
    <row r="3114" spans="1:13" hidden="1" x14ac:dyDescent="0.35">
      <c r="A3114" s="22">
        <v>46004</v>
      </c>
      <c r="B3114" s="23" t="s">
        <v>3149</v>
      </c>
      <c r="C3114" s="23" t="s">
        <v>2670</v>
      </c>
      <c r="D3114" s="24">
        <v>10</v>
      </c>
      <c r="E3114" s="23">
        <v>25</v>
      </c>
      <c r="F3114" s="23">
        <v>2</v>
      </c>
      <c r="G3114" s="23" t="s">
        <v>2667</v>
      </c>
      <c r="H3114" s="23" t="s">
        <v>2667</v>
      </c>
      <c r="I3114" s="26" t="s">
        <v>306</v>
      </c>
      <c r="J3114" s="23"/>
      <c r="K3114" s="23"/>
      <c r="L3114" s="23" t="s">
        <v>2667</v>
      </c>
      <c r="M3114" s="23" t="s">
        <v>306</v>
      </c>
    </row>
    <row r="3115" spans="1:13" hidden="1" x14ac:dyDescent="0.35">
      <c r="A3115" s="22">
        <v>46004</v>
      </c>
      <c r="B3115" s="23" t="s">
        <v>2825</v>
      </c>
      <c r="C3115" s="23" t="s">
        <v>2167</v>
      </c>
      <c r="D3115" s="24" t="s">
        <v>3024</v>
      </c>
      <c r="E3115" s="23">
        <f>74/3</f>
        <v>24.666666666666668</v>
      </c>
      <c r="F3115" s="23">
        <f>4/3</f>
        <v>1.3333333333333333</v>
      </c>
      <c r="G3115" s="23" t="s">
        <v>2667</v>
      </c>
      <c r="H3115" s="23" t="s">
        <v>2667</v>
      </c>
      <c r="I3115" s="26" t="s">
        <v>306</v>
      </c>
      <c r="J3115" s="23" t="s">
        <v>2667</v>
      </c>
      <c r="K3115" s="23"/>
      <c r="L3115" s="23" t="s">
        <v>2667</v>
      </c>
      <c r="M3115" s="23" t="s">
        <v>2667</v>
      </c>
    </row>
    <row r="3116" spans="1:13" hidden="1" x14ac:dyDescent="0.35">
      <c r="A3116" s="22">
        <v>46004</v>
      </c>
      <c r="B3116" s="23" t="s">
        <v>2825</v>
      </c>
      <c r="C3116" s="23" t="s">
        <v>2167</v>
      </c>
      <c r="D3116" s="24" t="s">
        <v>3024</v>
      </c>
      <c r="E3116" s="23">
        <f>74/3</f>
        <v>24.666666666666668</v>
      </c>
      <c r="F3116" s="23">
        <f>4/3</f>
        <v>1.3333333333333333</v>
      </c>
      <c r="G3116" s="23" t="s">
        <v>2667</v>
      </c>
      <c r="H3116" s="23" t="s">
        <v>2667</v>
      </c>
      <c r="I3116" s="26" t="s">
        <v>306</v>
      </c>
      <c r="J3116" s="23" t="s">
        <v>2667</v>
      </c>
      <c r="K3116" s="23"/>
      <c r="L3116" s="23"/>
      <c r="M3116" s="23"/>
    </row>
    <row r="3117" spans="1:13" hidden="1" x14ac:dyDescent="0.35">
      <c r="A3117" s="22">
        <v>46004</v>
      </c>
      <c r="B3117" s="23" t="s">
        <v>2825</v>
      </c>
      <c r="C3117" s="23" t="s">
        <v>2167</v>
      </c>
      <c r="D3117" s="24" t="s">
        <v>3024</v>
      </c>
      <c r="E3117" s="23">
        <f>74/3</f>
        <v>24.666666666666668</v>
      </c>
      <c r="F3117" s="23">
        <f>4/3</f>
        <v>1.3333333333333333</v>
      </c>
      <c r="G3117" s="23" t="s">
        <v>2667</v>
      </c>
      <c r="H3117" s="23" t="s">
        <v>2667</v>
      </c>
      <c r="I3117" s="26" t="s">
        <v>306</v>
      </c>
      <c r="J3117" s="23" t="s">
        <v>2667</v>
      </c>
      <c r="K3117" s="23"/>
      <c r="L3117" s="23"/>
      <c r="M3117" s="23"/>
    </row>
    <row r="3118" spans="1:13" hidden="1" x14ac:dyDescent="0.35">
      <c r="A3118" s="27">
        <v>46004</v>
      </c>
      <c r="B3118" s="26" t="s">
        <v>3432</v>
      </c>
      <c r="C3118" s="26" t="s">
        <v>2670</v>
      </c>
      <c r="D3118" s="28">
        <v>10</v>
      </c>
      <c r="E3118" s="26">
        <v>22</v>
      </c>
      <c r="F3118" s="26">
        <v>3.5</v>
      </c>
      <c r="G3118" s="26" t="s">
        <v>2667</v>
      </c>
      <c r="H3118" s="26" t="s">
        <v>2667</v>
      </c>
      <c r="I3118" s="26" t="s">
        <v>306</v>
      </c>
      <c r="J3118" s="26" t="s">
        <v>2667</v>
      </c>
      <c r="K3118" s="26"/>
      <c r="L3118" s="26" t="s">
        <v>2667</v>
      </c>
      <c r="M3118" s="26"/>
    </row>
    <row r="3119" spans="1:13" hidden="1" x14ac:dyDescent="0.35">
      <c r="A3119" s="27">
        <v>46004</v>
      </c>
      <c r="B3119" s="26" t="s">
        <v>3432</v>
      </c>
      <c r="C3119" s="26" t="s">
        <v>2670</v>
      </c>
      <c r="D3119" s="28">
        <v>10</v>
      </c>
      <c r="E3119" s="26">
        <v>22</v>
      </c>
      <c r="F3119" s="26">
        <v>3.5</v>
      </c>
      <c r="G3119" s="26" t="s">
        <v>2667</v>
      </c>
      <c r="H3119" s="26" t="s">
        <v>2667</v>
      </c>
      <c r="I3119" s="26" t="s">
        <v>306</v>
      </c>
      <c r="J3119" s="26" t="s">
        <v>2667</v>
      </c>
      <c r="K3119" s="26"/>
      <c r="L3119" s="26"/>
      <c r="M3119" s="26"/>
    </row>
    <row r="3120" spans="1:13" hidden="1" x14ac:dyDescent="0.35">
      <c r="A3120" s="22">
        <v>46004</v>
      </c>
      <c r="B3120" s="23" t="s">
        <v>3144</v>
      </c>
      <c r="C3120" s="23" t="s">
        <v>2668</v>
      </c>
      <c r="D3120" s="24">
        <v>5</v>
      </c>
      <c r="E3120" s="23">
        <v>21</v>
      </c>
      <c r="F3120" s="23">
        <v>2</v>
      </c>
      <c r="G3120" s="23" t="s">
        <v>2667</v>
      </c>
      <c r="H3120" s="23" t="s">
        <v>2667</v>
      </c>
      <c r="I3120" s="26" t="s">
        <v>306</v>
      </c>
      <c r="J3120" s="23" t="s">
        <v>2667</v>
      </c>
      <c r="K3120" s="23"/>
      <c r="L3120" s="23" t="s">
        <v>2667</v>
      </c>
      <c r="M3120" s="23" t="s">
        <v>306</v>
      </c>
    </row>
    <row r="3121" spans="1:13" hidden="1" x14ac:dyDescent="0.35">
      <c r="A3121" s="22">
        <v>46004</v>
      </c>
      <c r="B3121" s="23" t="s">
        <v>1237</v>
      </c>
      <c r="C3121" s="23" t="s">
        <v>2668</v>
      </c>
      <c r="D3121" s="24">
        <v>5</v>
      </c>
      <c r="E3121" s="23">
        <v>21</v>
      </c>
      <c r="F3121" s="23">
        <v>2</v>
      </c>
      <c r="G3121" s="23" t="s">
        <v>2667</v>
      </c>
      <c r="H3121" s="23" t="s">
        <v>2667</v>
      </c>
      <c r="I3121" s="26" t="s">
        <v>306</v>
      </c>
      <c r="J3121" s="23" t="s">
        <v>2667</v>
      </c>
      <c r="K3121" s="23"/>
      <c r="L3121" s="23" t="s">
        <v>2667</v>
      </c>
      <c r="M3121" s="23" t="s">
        <v>2667</v>
      </c>
    </row>
    <row r="3122" spans="1:13" hidden="1" x14ac:dyDescent="0.35">
      <c r="A3122" s="22">
        <v>46004</v>
      </c>
      <c r="B3122" s="23" t="s">
        <v>2693</v>
      </c>
      <c r="C3122" s="23" t="s">
        <v>2668</v>
      </c>
      <c r="D3122" s="24" t="s">
        <v>249</v>
      </c>
      <c r="E3122" s="23">
        <v>19</v>
      </c>
      <c r="F3122" s="23">
        <v>3</v>
      </c>
      <c r="G3122" s="23" t="s">
        <v>2667</v>
      </c>
      <c r="H3122" s="23" t="s">
        <v>2667</v>
      </c>
      <c r="I3122" s="26" t="s">
        <v>306</v>
      </c>
      <c r="J3122" s="23" t="s">
        <v>2667</v>
      </c>
      <c r="K3122" s="23"/>
      <c r="L3122" s="23" t="s">
        <v>2667</v>
      </c>
      <c r="M3122" s="23" t="s">
        <v>2667</v>
      </c>
    </row>
    <row r="3123" spans="1:13" hidden="1" x14ac:dyDescent="0.35">
      <c r="A3123" s="22">
        <v>46004</v>
      </c>
      <c r="B3123" s="23" t="s">
        <v>1656</v>
      </c>
      <c r="C3123" s="23" t="s">
        <v>2670</v>
      </c>
      <c r="D3123" s="24">
        <v>7</v>
      </c>
      <c r="E3123" s="23">
        <v>17</v>
      </c>
      <c r="F3123" s="23">
        <v>1</v>
      </c>
      <c r="G3123" s="23" t="s">
        <v>2667</v>
      </c>
      <c r="H3123" s="23" t="s">
        <v>2667</v>
      </c>
      <c r="I3123" s="26" t="s">
        <v>306</v>
      </c>
      <c r="J3123" s="23" t="s">
        <v>2667</v>
      </c>
      <c r="K3123" s="23"/>
      <c r="L3123" s="23" t="s">
        <v>2667</v>
      </c>
      <c r="M3123" s="23" t="s">
        <v>306</v>
      </c>
    </row>
    <row r="3124" spans="1:13" hidden="1" x14ac:dyDescent="0.35">
      <c r="A3124" s="22">
        <v>46004</v>
      </c>
      <c r="B3124" s="23" t="s">
        <v>1656</v>
      </c>
      <c r="C3124" s="23" t="s">
        <v>2670</v>
      </c>
      <c r="D3124" s="24">
        <v>7</v>
      </c>
      <c r="E3124" s="23">
        <v>17</v>
      </c>
      <c r="F3124" s="23">
        <v>2</v>
      </c>
      <c r="G3124" s="23" t="s">
        <v>2667</v>
      </c>
      <c r="H3124" s="23" t="s">
        <v>2667</v>
      </c>
      <c r="I3124" s="26" t="s">
        <v>306</v>
      </c>
      <c r="J3124" s="23" t="s">
        <v>2667</v>
      </c>
      <c r="K3124" s="23"/>
      <c r="L3124" s="23" t="s">
        <v>2667</v>
      </c>
      <c r="M3124" s="23" t="s">
        <v>306</v>
      </c>
    </row>
    <row r="3125" spans="1:13" hidden="1" x14ac:dyDescent="0.35">
      <c r="A3125" s="27">
        <v>46004</v>
      </c>
      <c r="B3125" s="26" t="s">
        <v>2839</v>
      </c>
      <c r="C3125" s="26" t="s">
        <v>2673</v>
      </c>
      <c r="D3125" s="28">
        <v>3</v>
      </c>
      <c r="E3125" s="26">
        <f>33/2</f>
        <v>16.5</v>
      </c>
      <c r="F3125" s="26">
        <v>2</v>
      </c>
      <c r="G3125" s="26" t="s">
        <v>2667</v>
      </c>
      <c r="H3125" s="26" t="s">
        <v>2667</v>
      </c>
      <c r="I3125" s="26" t="s">
        <v>306</v>
      </c>
      <c r="J3125" s="26" t="s">
        <v>2667</v>
      </c>
      <c r="K3125" s="26"/>
      <c r="L3125" s="26" t="s">
        <v>2667</v>
      </c>
      <c r="M3125" s="26" t="s">
        <v>2667</v>
      </c>
    </row>
    <row r="3126" spans="1:13" hidden="1" x14ac:dyDescent="0.35">
      <c r="A3126" s="27">
        <v>46004</v>
      </c>
      <c r="B3126" s="26" t="s">
        <v>2839</v>
      </c>
      <c r="C3126" s="26" t="s">
        <v>2673</v>
      </c>
      <c r="D3126" s="28">
        <v>3</v>
      </c>
      <c r="E3126" s="26">
        <f>33/2</f>
        <v>16.5</v>
      </c>
      <c r="F3126" s="26">
        <v>2</v>
      </c>
      <c r="G3126" s="26" t="s">
        <v>2667</v>
      </c>
      <c r="H3126" s="26" t="s">
        <v>2667</v>
      </c>
      <c r="I3126" s="26" t="s">
        <v>306</v>
      </c>
      <c r="J3126" s="26" t="s">
        <v>2667</v>
      </c>
      <c r="K3126" s="26"/>
      <c r="L3126" s="26"/>
      <c r="M3126" s="26"/>
    </row>
    <row r="3127" spans="1:13" hidden="1" x14ac:dyDescent="0.35">
      <c r="A3127" s="22">
        <v>46004</v>
      </c>
      <c r="B3127" s="23" t="s">
        <v>3136</v>
      </c>
      <c r="C3127" s="23" t="s">
        <v>2668</v>
      </c>
      <c r="D3127" s="24" t="s">
        <v>2835</v>
      </c>
      <c r="E3127" s="23">
        <v>9</v>
      </c>
      <c r="F3127" s="23">
        <v>3</v>
      </c>
      <c r="G3127" s="23" t="s">
        <v>2667</v>
      </c>
      <c r="H3127" s="23" t="s">
        <v>2667</v>
      </c>
      <c r="I3127" s="26" t="s">
        <v>306</v>
      </c>
      <c r="J3127" s="23" t="s">
        <v>2675</v>
      </c>
      <c r="K3127" s="23"/>
      <c r="L3127" s="23" t="s">
        <v>2667</v>
      </c>
      <c r="M3127" s="23" t="s">
        <v>306</v>
      </c>
    </row>
    <row r="3128" spans="1:13" hidden="1" x14ac:dyDescent="0.35">
      <c r="A3128" s="6">
        <v>46004</v>
      </c>
      <c r="B3128" t="s">
        <v>3072</v>
      </c>
      <c r="C3128" t="s">
        <v>2668</v>
      </c>
      <c r="D3128" s="20">
        <v>6</v>
      </c>
      <c r="E3128">
        <v>1</v>
      </c>
      <c r="F3128">
        <v>19</v>
      </c>
      <c r="G3128" t="s">
        <v>2667</v>
      </c>
      <c r="H3128" t="s">
        <v>2667</v>
      </c>
      <c r="I3128" s="26" t="s">
        <v>306</v>
      </c>
      <c r="L3128" t="s">
        <v>2667</v>
      </c>
      <c r="M3128" t="s">
        <v>2667</v>
      </c>
    </row>
    <row r="3129" spans="1:13" hidden="1" x14ac:dyDescent="0.35">
      <c r="A3129" s="22">
        <v>46005</v>
      </c>
      <c r="B3129" s="23" t="s">
        <v>388</v>
      </c>
      <c r="C3129" s="23" t="s">
        <v>2668</v>
      </c>
      <c r="D3129" s="24">
        <v>4</v>
      </c>
      <c r="E3129" s="23">
        <v>24</v>
      </c>
      <c r="F3129" s="23">
        <v>2</v>
      </c>
      <c r="G3129" s="23" t="s">
        <v>2667</v>
      </c>
      <c r="H3129" s="23" t="s">
        <v>2667</v>
      </c>
      <c r="I3129" s="26" t="s">
        <v>306</v>
      </c>
      <c r="J3129" s="23" t="s">
        <v>2667</v>
      </c>
      <c r="K3129" s="23"/>
      <c r="L3129" s="23" t="s">
        <v>2667</v>
      </c>
      <c r="M3129" s="23" t="s">
        <v>306</v>
      </c>
    </row>
    <row r="3130" spans="1:13" hidden="1" x14ac:dyDescent="0.35">
      <c r="A3130" s="27">
        <v>46005</v>
      </c>
      <c r="B3130" s="26" t="s">
        <v>2908</v>
      </c>
      <c r="C3130" s="26" t="s">
        <v>2673</v>
      </c>
      <c r="D3130" s="28" t="s">
        <v>2909</v>
      </c>
      <c r="E3130" s="26">
        <v>21</v>
      </c>
      <c r="F3130" s="26">
        <v>1.5</v>
      </c>
      <c r="G3130" s="26"/>
      <c r="H3130" s="26" t="s">
        <v>2667</v>
      </c>
      <c r="I3130" s="26" t="s">
        <v>306</v>
      </c>
      <c r="J3130" s="26" t="s">
        <v>2667</v>
      </c>
      <c r="K3130" s="26"/>
      <c r="L3130" s="26" t="s">
        <v>2667</v>
      </c>
      <c r="M3130" s="26" t="s">
        <v>306</v>
      </c>
    </row>
    <row r="3131" spans="1:13" hidden="1" x14ac:dyDescent="0.35">
      <c r="A3131" s="27">
        <v>46005</v>
      </c>
      <c r="B3131" s="26" t="s">
        <v>2908</v>
      </c>
      <c r="C3131" s="26" t="s">
        <v>2673</v>
      </c>
      <c r="D3131" s="28" t="s">
        <v>2909</v>
      </c>
      <c r="E3131" s="26">
        <v>21</v>
      </c>
      <c r="F3131" s="26">
        <v>1.5</v>
      </c>
      <c r="G3131" s="26"/>
      <c r="H3131" s="26" t="s">
        <v>2667</v>
      </c>
      <c r="I3131" s="26" t="s">
        <v>306</v>
      </c>
      <c r="J3131" s="26" t="s">
        <v>2667</v>
      </c>
      <c r="K3131" s="26"/>
      <c r="L3131" s="26" t="s">
        <v>2667</v>
      </c>
      <c r="M3131" s="26" t="s">
        <v>306</v>
      </c>
    </row>
    <row r="3132" spans="1:13" hidden="1" x14ac:dyDescent="0.35">
      <c r="A3132" s="22">
        <v>46005</v>
      </c>
      <c r="B3132" s="23" t="s">
        <v>2695</v>
      </c>
      <c r="C3132" s="23" t="s">
        <v>2670</v>
      </c>
      <c r="D3132" s="24">
        <v>9</v>
      </c>
      <c r="E3132" s="23">
        <v>16</v>
      </c>
      <c r="F3132" s="23">
        <v>2</v>
      </c>
      <c r="G3132" s="23"/>
      <c r="H3132" s="23" t="s">
        <v>2667</v>
      </c>
      <c r="I3132" s="26" t="s">
        <v>306</v>
      </c>
      <c r="J3132" s="23" t="s">
        <v>2667</v>
      </c>
      <c r="K3132" s="23"/>
      <c r="L3132" s="23" t="s">
        <v>2667</v>
      </c>
      <c r="M3132" s="23" t="s">
        <v>2667</v>
      </c>
    </row>
    <row r="3133" spans="1:13" hidden="1" x14ac:dyDescent="0.35">
      <c r="A3133" s="22">
        <v>46005</v>
      </c>
      <c r="B3133" s="23" t="s">
        <v>402</v>
      </c>
      <c r="C3133" s="23" t="s">
        <v>2137</v>
      </c>
      <c r="D3133" s="24" t="s">
        <v>2683</v>
      </c>
      <c r="E3133" s="23">
        <v>9</v>
      </c>
      <c r="F3133" s="23">
        <v>0</v>
      </c>
      <c r="G3133" s="23" t="s">
        <v>2667</v>
      </c>
      <c r="H3133" s="23" t="s">
        <v>2667</v>
      </c>
      <c r="I3133" s="26" t="s">
        <v>306</v>
      </c>
      <c r="J3133" s="23" t="s">
        <v>2667</v>
      </c>
      <c r="K3133" s="23"/>
      <c r="L3133" s="23" t="s">
        <v>2667</v>
      </c>
      <c r="M3133" s="23" t="s">
        <v>306</v>
      </c>
    </row>
    <row r="3134" spans="1:13" hidden="1" x14ac:dyDescent="0.35">
      <c r="A3134" s="6">
        <v>46005</v>
      </c>
      <c r="B3134" t="s">
        <v>3188</v>
      </c>
      <c r="C3134" t="s">
        <v>2668</v>
      </c>
      <c r="D3134" s="20" t="s">
        <v>2714</v>
      </c>
      <c r="E3134">
        <v>6</v>
      </c>
      <c r="F3134">
        <v>2</v>
      </c>
      <c r="G3134" t="s">
        <v>2667</v>
      </c>
      <c r="H3134" t="s">
        <v>2667</v>
      </c>
      <c r="I3134" s="26" t="s">
        <v>306</v>
      </c>
      <c r="J3134" t="s">
        <v>2667</v>
      </c>
      <c r="L3134" t="s">
        <v>2667</v>
      </c>
      <c r="M3134" t="s">
        <v>306</v>
      </c>
    </row>
    <row r="3135" spans="1:13" hidden="1" x14ac:dyDescent="0.35">
      <c r="A3135" s="6">
        <v>46005</v>
      </c>
      <c r="B3135" t="s">
        <v>3101</v>
      </c>
      <c r="C3135" t="s">
        <v>2668</v>
      </c>
      <c r="D3135" s="20">
        <v>4</v>
      </c>
      <c r="E3135">
        <v>5</v>
      </c>
      <c r="F3135">
        <v>2</v>
      </c>
      <c r="G3135" t="s">
        <v>2667</v>
      </c>
      <c r="H3135" t="s">
        <v>2667</v>
      </c>
      <c r="I3135" s="26" t="s">
        <v>306</v>
      </c>
      <c r="J3135" t="s">
        <v>2667</v>
      </c>
      <c r="L3135" t="s">
        <v>2667</v>
      </c>
      <c r="M3135" t="s">
        <v>306</v>
      </c>
    </row>
    <row r="3136" spans="1:13" hidden="1" x14ac:dyDescent="0.35">
      <c r="A3136" s="6">
        <v>46006</v>
      </c>
      <c r="B3136" t="s">
        <v>2585</v>
      </c>
      <c r="C3136" t="s">
        <v>115</v>
      </c>
      <c r="D3136">
        <v>7</v>
      </c>
      <c r="E3136">
        <v>27</v>
      </c>
      <c r="F3136">
        <v>2</v>
      </c>
      <c r="G3136" t="s">
        <v>2577</v>
      </c>
      <c r="L3136" t="s">
        <v>47</v>
      </c>
      <c r="M3136" t="s">
        <v>47</v>
      </c>
    </row>
    <row r="3137" spans="1:13" hidden="1" x14ac:dyDescent="0.35">
      <c r="A3137" s="6">
        <v>46006</v>
      </c>
      <c r="B3137" t="s">
        <v>1964</v>
      </c>
      <c r="C3137" t="s">
        <v>53</v>
      </c>
      <c r="D3137">
        <v>5</v>
      </c>
      <c r="E3137">
        <v>23</v>
      </c>
      <c r="F3137">
        <v>2</v>
      </c>
      <c r="G3137" t="s">
        <v>827</v>
      </c>
    </row>
    <row r="3138" spans="1:13" hidden="1" x14ac:dyDescent="0.35">
      <c r="A3138" s="6">
        <v>46006</v>
      </c>
      <c r="B3138" t="s">
        <v>907</v>
      </c>
      <c r="C3138" t="s">
        <v>53</v>
      </c>
      <c r="D3138">
        <v>6</v>
      </c>
      <c r="E3138">
        <v>24</v>
      </c>
      <c r="F3138">
        <v>2</v>
      </c>
      <c r="G3138" t="s">
        <v>827</v>
      </c>
    </row>
    <row r="3139" spans="1:13" hidden="1" x14ac:dyDescent="0.35">
      <c r="A3139" s="6">
        <v>46006</v>
      </c>
      <c r="B3139" t="s">
        <v>907</v>
      </c>
      <c r="C3139" t="s">
        <v>53</v>
      </c>
      <c r="D3139">
        <v>6</v>
      </c>
      <c r="E3139">
        <v>24</v>
      </c>
      <c r="F3139">
        <v>2</v>
      </c>
      <c r="G3139" t="s">
        <v>827</v>
      </c>
    </row>
    <row r="3140" spans="1:13" hidden="1" x14ac:dyDescent="0.35">
      <c r="A3140" s="6">
        <v>46006</v>
      </c>
      <c r="B3140" t="s">
        <v>1027</v>
      </c>
      <c r="C3140" t="s">
        <v>53</v>
      </c>
      <c r="D3140">
        <v>6</v>
      </c>
      <c r="E3140">
        <v>29</v>
      </c>
      <c r="F3140">
        <v>2</v>
      </c>
      <c r="G3140" t="s">
        <v>827</v>
      </c>
    </row>
    <row r="3141" spans="1:13" hidden="1" x14ac:dyDescent="0.35">
      <c r="A3141" s="6">
        <v>46006</v>
      </c>
      <c r="B3141" t="s">
        <v>1027</v>
      </c>
      <c r="C3141" t="s">
        <v>53</v>
      </c>
      <c r="D3141">
        <v>6</v>
      </c>
      <c r="E3141">
        <v>29</v>
      </c>
      <c r="F3141">
        <v>2</v>
      </c>
      <c r="G3141" t="s">
        <v>827</v>
      </c>
    </row>
    <row r="3142" spans="1:13" hidden="1" x14ac:dyDescent="0.35">
      <c r="A3142" s="22">
        <v>46006</v>
      </c>
      <c r="B3142" s="23" t="s">
        <v>2971</v>
      </c>
      <c r="C3142" t="s">
        <v>392</v>
      </c>
      <c r="D3142" t="s">
        <v>392</v>
      </c>
      <c r="E3142" s="23">
        <f>56/2</f>
        <v>28</v>
      </c>
      <c r="F3142" s="23">
        <f>7/2</f>
        <v>3.5</v>
      </c>
      <c r="G3142" s="23" t="s">
        <v>2667</v>
      </c>
      <c r="H3142" s="23" t="s">
        <v>2667</v>
      </c>
      <c r="I3142" s="26" t="s">
        <v>306</v>
      </c>
      <c r="J3142" s="23"/>
      <c r="K3142" s="23"/>
      <c r="L3142" s="23" t="s">
        <v>2667</v>
      </c>
      <c r="M3142" s="23" t="s">
        <v>2667</v>
      </c>
    </row>
    <row r="3143" spans="1:13" hidden="1" x14ac:dyDescent="0.35">
      <c r="A3143" s="22">
        <v>46006</v>
      </c>
      <c r="B3143" s="23" t="s">
        <v>2971</v>
      </c>
      <c r="C3143" t="s">
        <v>392</v>
      </c>
      <c r="D3143" t="s">
        <v>392</v>
      </c>
      <c r="E3143" s="23">
        <f>56/2</f>
        <v>28</v>
      </c>
      <c r="F3143" s="23">
        <f>7/2</f>
        <v>3.5</v>
      </c>
      <c r="G3143" s="23" t="s">
        <v>2667</v>
      </c>
      <c r="H3143" s="23" t="s">
        <v>2667</v>
      </c>
      <c r="I3143" s="26" t="s">
        <v>306</v>
      </c>
      <c r="J3143" s="23"/>
      <c r="K3143" s="23"/>
      <c r="L3143" s="23"/>
      <c r="M3143" s="23"/>
    </row>
    <row r="3144" spans="1:13" hidden="1" x14ac:dyDescent="0.35">
      <c r="A3144" s="22">
        <v>46006</v>
      </c>
      <c r="B3144" s="23" t="s">
        <v>2967</v>
      </c>
      <c r="C3144" s="23" t="s">
        <v>2670</v>
      </c>
      <c r="D3144" s="24" t="s">
        <v>353</v>
      </c>
      <c r="E3144" s="23">
        <v>28</v>
      </c>
      <c r="F3144" s="23">
        <v>2</v>
      </c>
      <c r="G3144" s="23" t="s">
        <v>2667</v>
      </c>
      <c r="H3144" s="23" t="s">
        <v>2667</v>
      </c>
      <c r="I3144" s="26" t="s">
        <v>306</v>
      </c>
      <c r="J3144" s="23"/>
      <c r="K3144" s="23"/>
      <c r="L3144" s="23" t="s">
        <v>2667</v>
      </c>
      <c r="M3144" s="23" t="s">
        <v>306</v>
      </c>
    </row>
    <row r="3145" spans="1:13" hidden="1" x14ac:dyDescent="0.35">
      <c r="A3145" s="22">
        <v>46006</v>
      </c>
      <c r="B3145" s="23" t="s">
        <v>3304</v>
      </c>
      <c r="C3145" s="23" t="s">
        <v>2673</v>
      </c>
      <c r="D3145" s="24">
        <v>3</v>
      </c>
      <c r="E3145" s="23">
        <v>28</v>
      </c>
      <c r="F3145" s="23">
        <v>2</v>
      </c>
      <c r="G3145" s="23" t="s">
        <v>2667</v>
      </c>
      <c r="H3145" s="23" t="s">
        <v>2667</v>
      </c>
      <c r="I3145" s="26" t="s">
        <v>306</v>
      </c>
      <c r="J3145" s="23" t="s">
        <v>2675</v>
      </c>
      <c r="K3145" s="23"/>
      <c r="L3145" s="23" t="s">
        <v>2667</v>
      </c>
      <c r="M3145" s="23" t="s">
        <v>2667</v>
      </c>
    </row>
    <row r="3146" spans="1:13" hidden="1" x14ac:dyDescent="0.35">
      <c r="A3146" s="22">
        <v>46006</v>
      </c>
      <c r="B3146" s="23" t="s">
        <v>2974</v>
      </c>
      <c r="C3146" s="23" t="s">
        <v>2673</v>
      </c>
      <c r="D3146" s="24">
        <v>3</v>
      </c>
      <c r="E3146" s="23">
        <v>26</v>
      </c>
      <c r="F3146" s="23">
        <v>6</v>
      </c>
      <c r="G3146" s="23" t="s">
        <v>2667</v>
      </c>
      <c r="H3146" s="23" t="s">
        <v>2667</v>
      </c>
      <c r="I3146" s="26" t="s">
        <v>306</v>
      </c>
      <c r="J3146" s="23" t="s">
        <v>2667</v>
      </c>
      <c r="K3146" s="23"/>
      <c r="L3146" s="23" t="s">
        <v>2667</v>
      </c>
      <c r="M3146" s="23" t="s">
        <v>2667</v>
      </c>
    </row>
    <row r="3147" spans="1:13" hidden="1" x14ac:dyDescent="0.35">
      <c r="A3147" s="22">
        <v>46006</v>
      </c>
      <c r="B3147" s="23" t="s">
        <v>2965</v>
      </c>
      <c r="C3147" s="23" t="s">
        <v>2167</v>
      </c>
      <c r="D3147" s="24" t="s">
        <v>2629</v>
      </c>
      <c r="E3147" s="23">
        <v>25</v>
      </c>
      <c r="F3147" s="23">
        <v>2</v>
      </c>
      <c r="G3147" s="23" t="s">
        <v>2667</v>
      </c>
      <c r="H3147" s="23" t="s">
        <v>2667</v>
      </c>
      <c r="I3147" s="26" t="s">
        <v>306</v>
      </c>
      <c r="J3147" s="23"/>
      <c r="K3147" s="23"/>
      <c r="L3147" s="23" t="s">
        <v>2667</v>
      </c>
      <c r="M3147" s="23" t="s">
        <v>2667</v>
      </c>
    </row>
    <row r="3148" spans="1:13" hidden="1" x14ac:dyDescent="0.35">
      <c r="A3148" s="22">
        <v>46006</v>
      </c>
      <c r="B3148" s="23" t="s">
        <v>489</v>
      </c>
      <c r="C3148" s="23" t="s">
        <v>2668</v>
      </c>
      <c r="D3148" s="24">
        <v>4</v>
      </c>
      <c r="E3148" s="23">
        <v>23</v>
      </c>
      <c r="F3148" s="23">
        <v>24</v>
      </c>
      <c r="G3148" s="23" t="s">
        <v>2667</v>
      </c>
      <c r="H3148" s="23" t="s">
        <v>2667</v>
      </c>
      <c r="I3148" s="26" t="s">
        <v>306</v>
      </c>
      <c r="J3148" s="23"/>
      <c r="K3148" s="23"/>
      <c r="L3148" s="23" t="s">
        <v>2667</v>
      </c>
      <c r="M3148" s="23" t="s">
        <v>306</v>
      </c>
    </row>
    <row r="3149" spans="1:13" hidden="1" x14ac:dyDescent="0.35">
      <c r="A3149" s="22">
        <v>46006</v>
      </c>
      <c r="B3149" s="23" t="s">
        <v>2980</v>
      </c>
      <c r="C3149" s="23" t="s">
        <v>2670</v>
      </c>
      <c r="D3149" s="24">
        <v>7</v>
      </c>
      <c r="E3149" s="23">
        <v>22</v>
      </c>
      <c r="F3149" s="23">
        <v>2</v>
      </c>
      <c r="G3149" s="23" t="s">
        <v>2667</v>
      </c>
      <c r="H3149" s="23" t="s">
        <v>2667</v>
      </c>
      <c r="I3149" s="26" t="s">
        <v>306</v>
      </c>
      <c r="J3149" s="23" t="s">
        <v>2667</v>
      </c>
      <c r="K3149" s="23"/>
      <c r="L3149" s="23" t="s">
        <v>2667</v>
      </c>
      <c r="M3149" s="23" t="s">
        <v>306</v>
      </c>
    </row>
    <row r="3150" spans="1:13" hidden="1" x14ac:dyDescent="0.35">
      <c r="A3150" s="22">
        <v>46006</v>
      </c>
      <c r="B3150" s="23" t="s">
        <v>3262</v>
      </c>
      <c r="C3150" s="23" t="s">
        <v>2668</v>
      </c>
      <c r="D3150" s="24">
        <v>6</v>
      </c>
      <c r="E3150" s="23">
        <v>21</v>
      </c>
      <c r="F3150" s="23">
        <v>2</v>
      </c>
      <c r="G3150" s="23" t="s">
        <v>2667</v>
      </c>
      <c r="H3150" s="23" t="s">
        <v>2667</v>
      </c>
      <c r="I3150" s="26" t="s">
        <v>306</v>
      </c>
      <c r="J3150" s="23" t="s">
        <v>2667</v>
      </c>
      <c r="K3150" s="23"/>
      <c r="L3150" s="23" t="s">
        <v>2667</v>
      </c>
      <c r="M3150" s="23" t="s">
        <v>306</v>
      </c>
    </row>
    <row r="3151" spans="1:13" hidden="1" x14ac:dyDescent="0.35">
      <c r="A3151" s="22">
        <v>46006</v>
      </c>
      <c r="B3151" s="23" t="s">
        <v>489</v>
      </c>
      <c r="C3151" s="23" t="s">
        <v>2670</v>
      </c>
      <c r="D3151" s="24">
        <v>9</v>
      </c>
      <c r="E3151" s="23">
        <v>20</v>
      </c>
      <c r="F3151" s="23">
        <v>3</v>
      </c>
      <c r="G3151" s="23" t="s">
        <v>2667</v>
      </c>
      <c r="H3151" s="23" t="s">
        <v>2667</v>
      </c>
      <c r="I3151" s="26" t="s">
        <v>306</v>
      </c>
      <c r="J3151" s="23" t="s">
        <v>2667</v>
      </c>
      <c r="K3151" s="23"/>
      <c r="L3151" s="23" t="s">
        <v>2667</v>
      </c>
      <c r="M3151" s="23" t="s">
        <v>306</v>
      </c>
    </row>
    <row r="3152" spans="1:13" hidden="1" x14ac:dyDescent="0.35">
      <c r="A3152" s="22">
        <v>46006</v>
      </c>
      <c r="B3152" s="23" t="s">
        <v>2947</v>
      </c>
      <c r="C3152" s="23" t="s">
        <v>2670</v>
      </c>
      <c r="D3152" s="24" t="s">
        <v>2824</v>
      </c>
      <c r="E3152" s="23">
        <v>18</v>
      </c>
      <c r="F3152" s="23">
        <v>7</v>
      </c>
      <c r="G3152" s="23" t="s">
        <v>2667</v>
      </c>
      <c r="H3152" s="23" t="s">
        <v>2667</v>
      </c>
      <c r="I3152" s="26" t="s">
        <v>306</v>
      </c>
      <c r="J3152" s="23" t="s">
        <v>2675</v>
      </c>
      <c r="K3152" s="23"/>
      <c r="L3152" s="23" t="s">
        <v>2667</v>
      </c>
      <c r="M3152" s="23" t="s">
        <v>306</v>
      </c>
    </row>
    <row r="3153" spans="1:13" hidden="1" x14ac:dyDescent="0.35">
      <c r="A3153" s="22">
        <v>46006</v>
      </c>
      <c r="B3153" s="23" t="s">
        <v>1241</v>
      </c>
      <c r="C3153" s="23" t="s">
        <v>978</v>
      </c>
      <c r="D3153" s="24" t="s">
        <v>978</v>
      </c>
      <c r="E3153" s="23">
        <v>14</v>
      </c>
      <c r="F3153" s="23">
        <v>2</v>
      </c>
      <c r="G3153" s="23" t="s">
        <v>2667</v>
      </c>
      <c r="H3153" s="23" t="s">
        <v>2667</v>
      </c>
      <c r="I3153" s="26" t="s">
        <v>306</v>
      </c>
      <c r="J3153" s="23" t="s">
        <v>2667</v>
      </c>
      <c r="K3153" s="23"/>
      <c r="L3153" s="23" t="s">
        <v>2667</v>
      </c>
      <c r="M3153" s="23" t="s">
        <v>306</v>
      </c>
    </row>
    <row r="3154" spans="1:13" hidden="1" x14ac:dyDescent="0.35">
      <c r="A3154" s="6">
        <v>46006</v>
      </c>
      <c r="B3154" t="s">
        <v>2964</v>
      </c>
      <c r="C3154" t="s">
        <v>64</v>
      </c>
      <c r="D3154" t="s">
        <v>585</v>
      </c>
      <c r="E3154">
        <v>11</v>
      </c>
      <c r="F3154">
        <v>2</v>
      </c>
      <c r="G3154" t="s">
        <v>2667</v>
      </c>
      <c r="H3154" t="s">
        <v>2667</v>
      </c>
      <c r="I3154" s="26" t="s">
        <v>306</v>
      </c>
      <c r="J3154" t="s">
        <v>2667</v>
      </c>
      <c r="L3154" t="s">
        <v>2667</v>
      </c>
      <c r="M3154" t="s">
        <v>2667</v>
      </c>
    </row>
    <row r="3155" spans="1:13" hidden="1" x14ac:dyDescent="0.35">
      <c r="A3155" s="6">
        <v>46006</v>
      </c>
      <c r="B3155" t="s">
        <v>2973</v>
      </c>
      <c r="C3155" t="s">
        <v>2673</v>
      </c>
      <c r="D3155" s="20">
        <v>3</v>
      </c>
      <c r="E3155">
        <v>9</v>
      </c>
      <c r="F3155">
        <v>3</v>
      </c>
      <c r="G3155" t="s">
        <v>2667</v>
      </c>
      <c r="H3155" t="s">
        <v>2667</v>
      </c>
      <c r="I3155" s="26" t="s">
        <v>306</v>
      </c>
      <c r="J3155" t="s">
        <v>2667</v>
      </c>
      <c r="L3155" t="s">
        <v>2667</v>
      </c>
      <c r="M3155" t="s">
        <v>2667</v>
      </c>
    </row>
    <row r="3156" spans="1:13" hidden="1" x14ac:dyDescent="0.35">
      <c r="A3156" s="6">
        <v>46006</v>
      </c>
      <c r="B3156" t="s">
        <v>592</v>
      </c>
      <c r="C3156" t="s">
        <v>2673</v>
      </c>
      <c r="D3156" s="20">
        <v>3</v>
      </c>
      <c r="E3156">
        <v>6</v>
      </c>
      <c r="F3156">
        <v>3</v>
      </c>
      <c r="G3156" t="s">
        <v>2667</v>
      </c>
      <c r="H3156" t="s">
        <v>2667</v>
      </c>
      <c r="I3156" s="26" t="s">
        <v>306</v>
      </c>
      <c r="J3156" t="s">
        <v>2667</v>
      </c>
      <c r="L3156" t="s">
        <v>2667</v>
      </c>
      <c r="M3156" t="s">
        <v>2667</v>
      </c>
    </row>
    <row r="3157" spans="1:13" hidden="1" x14ac:dyDescent="0.35">
      <c r="A3157" s="22">
        <v>46006</v>
      </c>
      <c r="B3157" s="23" t="s">
        <v>2946</v>
      </c>
      <c r="C3157" s="23" t="s">
        <v>2673</v>
      </c>
      <c r="D3157" s="24">
        <v>0</v>
      </c>
      <c r="E3157" s="23">
        <v>6</v>
      </c>
      <c r="F3157" s="23">
        <v>2</v>
      </c>
      <c r="G3157" s="23" t="s">
        <v>2667</v>
      </c>
      <c r="H3157" s="23" t="s">
        <v>2667</v>
      </c>
      <c r="I3157" s="26" t="s">
        <v>306</v>
      </c>
      <c r="J3157" s="23" t="s">
        <v>2359</v>
      </c>
      <c r="K3157" s="23"/>
      <c r="L3157" s="23" t="s">
        <v>2667</v>
      </c>
      <c r="M3157" s="23" t="s">
        <v>2667</v>
      </c>
    </row>
    <row r="3158" spans="1:13" hidden="1" x14ac:dyDescent="0.35">
      <c r="A3158" s="6">
        <v>46006</v>
      </c>
      <c r="B3158" t="s">
        <v>2904</v>
      </c>
      <c r="C3158" t="s">
        <v>573</v>
      </c>
      <c r="D3158" t="s">
        <v>573</v>
      </c>
      <c r="E3158">
        <v>5</v>
      </c>
      <c r="F3158">
        <v>1</v>
      </c>
      <c r="G3158" t="s">
        <v>2667</v>
      </c>
      <c r="H3158" t="s">
        <v>2667</v>
      </c>
      <c r="I3158" s="26" t="s">
        <v>306</v>
      </c>
      <c r="J3158" t="s">
        <v>2667</v>
      </c>
      <c r="L3158" t="s">
        <v>2667</v>
      </c>
      <c r="M3158" t="s">
        <v>2667</v>
      </c>
    </row>
    <row r="3159" spans="1:13" hidden="1" x14ac:dyDescent="0.35">
      <c r="A3159" s="22">
        <v>46006</v>
      </c>
      <c r="B3159" s="23" t="s">
        <v>3263</v>
      </c>
      <c r="C3159" t="s">
        <v>64</v>
      </c>
      <c r="D3159" t="s">
        <v>585</v>
      </c>
      <c r="E3159" s="23">
        <v>5</v>
      </c>
      <c r="F3159" s="23">
        <v>4</v>
      </c>
      <c r="G3159" s="23" t="s">
        <v>2667</v>
      </c>
      <c r="H3159" s="23" t="s">
        <v>2667</v>
      </c>
      <c r="I3159" s="26" t="s">
        <v>306</v>
      </c>
      <c r="J3159" s="23"/>
      <c r="K3159" s="23"/>
      <c r="L3159" s="23" t="s">
        <v>2667</v>
      </c>
      <c r="M3159" s="23" t="s">
        <v>2667</v>
      </c>
    </row>
    <row r="3160" spans="1:13" hidden="1" x14ac:dyDescent="0.35">
      <c r="A3160" s="6">
        <v>46006</v>
      </c>
      <c r="B3160" t="s">
        <v>2981</v>
      </c>
      <c r="C3160" t="s">
        <v>2670</v>
      </c>
      <c r="D3160" s="20" t="s">
        <v>2782</v>
      </c>
      <c r="E3160">
        <v>4</v>
      </c>
      <c r="F3160">
        <v>4</v>
      </c>
      <c r="G3160" t="s">
        <v>2667</v>
      </c>
      <c r="H3160" t="s">
        <v>2667</v>
      </c>
      <c r="I3160" s="26" t="s">
        <v>306</v>
      </c>
      <c r="J3160" t="s">
        <v>2667</v>
      </c>
      <c r="L3160" t="s">
        <v>2667</v>
      </c>
      <c r="M3160" t="s">
        <v>2667</v>
      </c>
    </row>
    <row r="3161" spans="1:13" hidden="1" x14ac:dyDescent="0.35">
      <c r="A3161" s="6">
        <v>46007</v>
      </c>
      <c r="B3161" t="s">
        <v>256</v>
      </c>
      <c r="C3161" t="s">
        <v>59</v>
      </c>
      <c r="D3161">
        <v>1</v>
      </c>
      <c r="E3161">
        <v>18</v>
      </c>
      <c r="F3161">
        <v>2</v>
      </c>
      <c r="G3161" t="s">
        <v>1725</v>
      </c>
      <c r="L3161" t="s">
        <v>47</v>
      </c>
      <c r="M3161" t="s">
        <v>47</v>
      </c>
    </row>
    <row r="3162" spans="1:13" hidden="1" x14ac:dyDescent="0.35">
      <c r="A3162" s="6">
        <v>46007</v>
      </c>
      <c r="B3162" t="s">
        <v>256</v>
      </c>
      <c r="C3162" t="s">
        <v>59</v>
      </c>
      <c r="D3162">
        <v>1</v>
      </c>
      <c r="E3162">
        <v>18</v>
      </c>
      <c r="F3162">
        <v>2</v>
      </c>
      <c r="G3162" t="s">
        <v>1725</v>
      </c>
      <c r="L3162" t="s">
        <v>47</v>
      </c>
      <c r="M3162" t="s">
        <v>47</v>
      </c>
    </row>
    <row r="3163" spans="1:13" hidden="1" x14ac:dyDescent="0.35">
      <c r="A3163" s="6">
        <v>46007</v>
      </c>
      <c r="B3163" t="s">
        <v>256</v>
      </c>
      <c r="C3163" t="s">
        <v>59</v>
      </c>
      <c r="D3163">
        <v>1</v>
      </c>
      <c r="E3163">
        <v>18</v>
      </c>
      <c r="F3163">
        <v>2</v>
      </c>
      <c r="G3163" t="s">
        <v>1725</v>
      </c>
      <c r="L3163" t="s">
        <v>47</v>
      </c>
      <c r="M3163" t="s">
        <v>47</v>
      </c>
    </row>
    <row r="3164" spans="1:13" hidden="1" x14ac:dyDescent="0.35">
      <c r="A3164" s="6">
        <v>46007</v>
      </c>
      <c r="B3164" t="s">
        <v>470</v>
      </c>
      <c r="C3164" t="s">
        <v>1247</v>
      </c>
      <c r="D3164" t="s">
        <v>1247</v>
      </c>
      <c r="E3164">
        <v>12</v>
      </c>
      <c r="F3164">
        <v>3</v>
      </c>
      <c r="G3164" t="s">
        <v>827</v>
      </c>
      <c r="K3164" t="s">
        <v>47</v>
      </c>
      <c r="L3164" t="s">
        <v>47</v>
      </c>
      <c r="M3164" t="s">
        <v>47</v>
      </c>
    </row>
    <row r="3165" spans="1:13" hidden="1" x14ac:dyDescent="0.35">
      <c r="A3165" s="6">
        <v>46007</v>
      </c>
      <c r="B3165" t="s">
        <v>1667</v>
      </c>
      <c r="C3165" t="s">
        <v>115</v>
      </c>
      <c r="D3165">
        <v>7</v>
      </c>
      <c r="E3165">
        <v>22</v>
      </c>
      <c r="F3165">
        <v>2</v>
      </c>
      <c r="G3165" t="s">
        <v>2577</v>
      </c>
    </row>
    <row r="3166" spans="1:13" hidden="1" x14ac:dyDescent="0.35">
      <c r="A3166" s="6">
        <v>46007</v>
      </c>
      <c r="B3166" t="s">
        <v>1667</v>
      </c>
      <c r="C3166" t="s">
        <v>115</v>
      </c>
      <c r="D3166">
        <v>7</v>
      </c>
      <c r="E3166">
        <v>22</v>
      </c>
      <c r="F3166">
        <v>2</v>
      </c>
      <c r="G3166" t="s">
        <v>2577</v>
      </c>
    </row>
    <row r="3167" spans="1:13" hidden="1" x14ac:dyDescent="0.35">
      <c r="A3167" s="6">
        <v>46007</v>
      </c>
      <c r="B3167" t="s">
        <v>1667</v>
      </c>
      <c r="C3167" t="s">
        <v>115</v>
      </c>
      <c r="D3167">
        <v>7</v>
      </c>
      <c r="E3167">
        <v>22</v>
      </c>
      <c r="F3167">
        <v>2</v>
      </c>
      <c r="G3167" t="s">
        <v>2577</v>
      </c>
    </row>
    <row r="3168" spans="1:13" hidden="1" x14ac:dyDescent="0.35">
      <c r="A3168" s="6">
        <v>46007</v>
      </c>
      <c r="B3168" t="s">
        <v>2461</v>
      </c>
      <c r="C3168" t="s">
        <v>59</v>
      </c>
      <c r="D3168">
        <v>2</v>
      </c>
      <c r="E3168">
        <v>22</v>
      </c>
      <c r="F3168">
        <v>2</v>
      </c>
      <c r="G3168" t="s">
        <v>1725</v>
      </c>
      <c r="L3168" t="s">
        <v>47</v>
      </c>
      <c r="M3168" t="s">
        <v>47</v>
      </c>
    </row>
    <row r="3169" spans="1:13" hidden="1" x14ac:dyDescent="0.35">
      <c r="A3169" s="6">
        <v>46007</v>
      </c>
      <c r="B3169" t="s">
        <v>969</v>
      </c>
      <c r="C3169" t="s">
        <v>115</v>
      </c>
      <c r="D3169">
        <v>9</v>
      </c>
      <c r="E3169">
        <v>21</v>
      </c>
      <c r="F3169">
        <v>2</v>
      </c>
      <c r="G3169" t="s">
        <v>2182</v>
      </c>
      <c r="L3169" t="s">
        <v>47</v>
      </c>
      <c r="M3169" t="s">
        <v>47</v>
      </c>
    </row>
    <row r="3170" spans="1:13" hidden="1" x14ac:dyDescent="0.35">
      <c r="A3170" s="22">
        <v>46007</v>
      </c>
      <c r="B3170" s="23" t="s">
        <v>3443</v>
      </c>
      <c r="C3170" s="23" t="s">
        <v>978</v>
      </c>
      <c r="D3170" s="24" t="s">
        <v>978</v>
      </c>
      <c r="E3170" s="23">
        <v>28</v>
      </c>
      <c r="F3170" s="23">
        <v>2</v>
      </c>
      <c r="G3170" s="23" t="s">
        <v>2667</v>
      </c>
      <c r="H3170" s="23" t="s">
        <v>2667</v>
      </c>
      <c r="I3170" s="26" t="s">
        <v>306</v>
      </c>
      <c r="J3170" s="23" t="s">
        <v>2667</v>
      </c>
      <c r="K3170" s="23"/>
      <c r="L3170" s="23" t="s">
        <v>2667</v>
      </c>
      <c r="M3170" s="23" t="s">
        <v>2667</v>
      </c>
    </row>
    <row r="3171" spans="1:13" hidden="1" x14ac:dyDescent="0.35">
      <c r="A3171" s="22">
        <v>46007</v>
      </c>
      <c r="B3171" s="23" t="s">
        <v>3444</v>
      </c>
      <c r="C3171" t="s">
        <v>64</v>
      </c>
      <c r="D3171" t="s">
        <v>585</v>
      </c>
      <c r="E3171" s="23">
        <v>26</v>
      </c>
      <c r="F3171" s="23">
        <v>8</v>
      </c>
      <c r="G3171" s="23" t="s">
        <v>2667</v>
      </c>
      <c r="H3171" s="23" t="s">
        <v>2667</v>
      </c>
      <c r="I3171" s="26" t="s">
        <v>306</v>
      </c>
      <c r="J3171" s="23" t="s">
        <v>2667</v>
      </c>
      <c r="K3171" s="23"/>
      <c r="L3171" s="23" t="s">
        <v>2667</v>
      </c>
      <c r="M3171" s="23" t="s">
        <v>2667</v>
      </c>
    </row>
    <row r="3172" spans="1:13" hidden="1" x14ac:dyDescent="0.35">
      <c r="A3172" s="22">
        <v>46007</v>
      </c>
      <c r="B3172" s="23" t="s">
        <v>3264</v>
      </c>
      <c r="C3172" s="23" t="s">
        <v>2670</v>
      </c>
      <c r="D3172" s="24">
        <v>9</v>
      </c>
      <c r="E3172" s="23">
        <v>25</v>
      </c>
      <c r="F3172" s="23">
        <v>2</v>
      </c>
      <c r="G3172" s="23" t="s">
        <v>2667</v>
      </c>
      <c r="H3172" s="23" t="s">
        <v>2667</v>
      </c>
      <c r="I3172" s="26" t="s">
        <v>306</v>
      </c>
      <c r="J3172" s="23"/>
      <c r="K3172" s="23"/>
      <c r="L3172" s="23" t="s">
        <v>2667</v>
      </c>
      <c r="M3172" s="23" t="s">
        <v>2667</v>
      </c>
    </row>
    <row r="3173" spans="1:13" hidden="1" x14ac:dyDescent="0.35">
      <c r="A3173" s="22">
        <v>46007</v>
      </c>
      <c r="B3173" s="23" t="s">
        <v>1468</v>
      </c>
      <c r="C3173" s="23" t="s">
        <v>2673</v>
      </c>
      <c r="D3173" s="24" t="s">
        <v>3168</v>
      </c>
      <c r="E3173" s="23">
        <f>46/2</f>
        <v>23</v>
      </c>
      <c r="F3173" s="23">
        <v>3</v>
      </c>
      <c r="G3173" s="23" t="s">
        <v>2667</v>
      </c>
      <c r="H3173" s="23" t="s">
        <v>2667</v>
      </c>
      <c r="I3173" s="26" t="s">
        <v>306</v>
      </c>
      <c r="J3173" s="23" t="s">
        <v>2667</v>
      </c>
      <c r="K3173" s="23"/>
      <c r="L3173" s="23" t="s">
        <v>2667</v>
      </c>
      <c r="M3173" s="23" t="s">
        <v>306</v>
      </c>
    </row>
    <row r="3174" spans="1:13" hidden="1" x14ac:dyDescent="0.35">
      <c r="A3174" s="22">
        <v>46007</v>
      </c>
      <c r="B3174" s="23" t="s">
        <v>1468</v>
      </c>
      <c r="C3174" s="23" t="s">
        <v>2673</v>
      </c>
      <c r="D3174" s="24" t="s">
        <v>3168</v>
      </c>
      <c r="E3174" s="23">
        <f>46/2</f>
        <v>23</v>
      </c>
      <c r="F3174" s="23">
        <v>3</v>
      </c>
      <c r="G3174" s="23" t="s">
        <v>2667</v>
      </c>
      <c r="H3174" s="23" t="s">
        <v>2667</v>
      </c>
      <c r="I3174" s="26" t="s">
        <v>306</v>
      </c>
      <c r="J3174" s="23" t="s">
        <v>2667</v>
      </c>
      <c r="K3174" s="23"/>
      <c r="L3174" s="23" t="s">
        <v>2667</v>
      </c>
      <c r="M3174" s="23" t="s">
        <v>306</v>
      </c>
    </row>
    <row r="3175" spans="1:13" hidden="1" x14ac:dyDescent="0.35">
      <c r="A3175" s="27">
        <v>46007</v>
      </c>
      <c r="B3175" s="26" t="s">
        <v>3172</v>
      </c>
      <c r="C3175" s="26" t="s">
        <v>2673</v>
      </c>
      <c r="D3175" s="28" t="s">
        <v>2778</v>
      </c>
      <c r="E3175" s="26">
        <f>45/2</f>
        <v>22.5</v>
      </c>
      <c r="F3175" s="26">
        <v>2</v>
      </c>
      <c r="G3175" s="26" t="s">
        <v>2667</v>
      </c>
      <c r="H3175" s="26" t="s">
        <v>2667</v>
      </c>
      <c r="I3175" s="26" t="s">
        <v>306</v>
      </c>
      <c r="J3175" s="26" t="s">
        <v>2667</v>
      </c>
      <c r="K3175" s="26"/>
      <c r="L3175" s="26" t="s">
        <v>2667</v>
      </c>
      <c r="M3175" s="26" t="s">
        <v>2667</v>
      </c>
    </row>
    <row r="3176" spans="1:13" hidden="1" x14ac:dyDescent="0.35">
      <c r="A3176" s="27">
        <v>46007</v>
      </c>
      <c r="B3176" s="26" t="s">
        <v>3172</v>
      </c>
      <c r="C3176" s="26" t="s">
        <v>2673</v>
      </c>
      <c r="D3176" s="28" t="s">
        <v>2778</v>
      </c>
      <c r="E3176" s="26">
        <f>45/2</f>
        <v>22.5</v>
      </c>
      <c r="F3176" s="26">
        <v>2</v>
      </c>
      <c r="G3176" s="26" t="s">
        <v>2667</v>
      </c>
      <c r="H3176" s="26" t="s">
        <v>2667</v>
      </c>
      <c r="I3176" s="26" t="s">
        <v>306</v>
      </c>
      <c r="J3176" s="26" t="s">
        <v>2667</v>
      </c>
      <c r="K3176" s="26"/>
      <c r="L3176" s="26" t="s">
        <v>2667</v>
      </c>
      <c r="M3176" s="26" t="s">
        <v>2667</v>
      </c>
    </row>
    <row r="3177" spans="1:13" hidden="1" x14ac:dyDescent="0.35">
      <c r="A3177" s="22">
        <v>46007</v>
      </c>
      <c r="B3177" s="23" t="s">
        <v>1082</v>
      </c>
      <c r="C3177" s="23" t="s">
        <v>2670</v>
      </c>
      <c r="D3177" s="24" t="s">
        <v>2824</v>
      </c>
      <c r="E3177" s="23">
        <v>22</v>
      </c>
      <c r="F3177" s="23">
        <v>7</v>
      </c>
      <c r="G3177" s="23" t="s">
        <v>2667</v>
      </c>
      <c r="H3177" s="23" t="s">
        <v>2667</v>
      </c>
      <c r="I3177" s="26" t="s">
        <v>306</v>
      </c>
      <c r="J3177" s="23" t="s">
        <v>2667</v>
      </c>
      <c r="K3177" s="23"/>
      <c r="L3177" s="23" t="s">
        <v>2667</v>
      </c>
      <c r="M3177" s="23" t="s">
        <v>2667</v>
      </c>
    </row>
    <row r="3178" spans="1:13" hidden="1" x14ac:dyDescent="0.35">
      <c r="A3178" s="22">
        <v>46007</v>
      </c>
      <c r="B3178" s="23" t="s">
        <v>1564</v>
      </c>
      <c r="C3178" s="23" t="s">
        <v>2673</v>
      </c>
      <c r="D3178" s="24" t="s">
        <v>2778</v>
      </c>
      <c r="E3178" s="23">
        <v>21.5</v>
      </c>
      <c r="F3178" s="23">
        <v>2.5</v>
      </c>
      <c r="G3178" s="23"/>
      <c r="H3178" s="23" t="s">
        <v>2667</v>
      </c>
      <c r="I3178" s="26" t="s">
        <v>306</v>
      </c>
      <c r="J3178" s="23"/>
      <c r="K3178" s="23"/>
      <c r="L3178" s="23" t="s">
        <v>2667</v>
      </c>
      <c r="M3178" s="23" t="s">
        <v>306</v>
      </c>
    </row>
    <row r="3179" spans="1:13" hidden="1" x14ac:dyDescent="0.35">
      <c r="A3179" s="22">
        <v>46007</v>
      </c>
      <c r="B3179" s="23" t="s">
        <v>1564</v>
      </c>
      <c r="C3179" s="23" t="s">
        <v>2673</v>
      </c>
      <c r="D3179" s="24" t="s">
        <v>2778</v>
      </c>
      <c r="E3179" s="23">
        <v>21.5</v>
      </c>
      <c r="F3179" s="23">
        <v>2.5</v>
      </c>
      <c r="G3179" s="23"/>
      <c r="H3179" s="23" t="s">
        <v>2667</v>
      </c>
      <c r="I3179" s="26" t="s">
        <v>306</v>
      </c>
      <c r="J3179" s="23"/>
      <c r="K3179" s="23"/>
      <c r="L3179" s="23" t="s">
        <v>2667</v>
      </c>
      <c r="M3179" s="23" t="s">
        <v>306</v>
      </c>
    </row>
    <row r="3180" spans="1:13" hidden="1" x14ac:dyDescent="0.35">
      <c r="A3180" s="22">
        <v>46007</v>
      </c>
      <c r="B3180" s="23" t="s">
        <v>3036</v>
      </c>
      <c r="C3180" s="23" t="s">
        <v>2673</v>
      </c>
      <c r="D3180" s="24">
        <v>1</v>
      </c>
      <c r="E3180" s="23">
        <v>18</v>
      </c>
      <c r="F3180" s="23">
        <v>2</v>
      </c>
      <c r="G3180" s="23"/>
      <c r="H3180" s="23" t="s">
        <v>2667</v>
      </c>
      <c r="I3180" s="26" t="s">
        <v>306</v>
      </c>
      <c r="J3180" s="23" t="s">
        <v>2667</v>
      </c>
      <c r="K3180" s="23"/>
      <c r="L3180" s="23" t="s">
        <v>2667</v>
      </c>
      <c r="M3180" s="23" t="s">
        <v>2667</v>
      </c>
    </row>
    <row r="3181" spans="1:13" hidden="1" x14ac:dyDescent="0.35">
      <c r="A3181" s="22">
        <v>46007</v>
      </c>
      <c r="B3181" s="23" t="s">
        <v>191</v>
      </c>
      <c r="C3181" s="23" t="s">
        <v>2670</v>
      </c>
      <c r="D3181" s="24">
        <v>7</v>
      </c>
      <c r="E3181" s="23">
        <v>16</v>
      </c>
      <c r="F3181" s="23">
        <v>1</v>
      </c>
      <c r="G3181" s="23" t="s">
        <v>2667</v>
      </c>
      <c r="H3181" s="23" t="s">
        <v>2667</v>
      </c>
      <c r="I3181" s="26" t="s">
        <v>306</v>
      </c>
      <c r="J3181" s="23" t="s">
        <v>2667</v>
      </c>
      <c r="K3181" s="23"/>
      <c r="L3181" s="23" t="s">
        <v>2667</v>
      </c>
      <c r="M3181" s="23" t="s">
        <v>306</v>
      </c>
    </row>
    <row r="3182" spans="1:13" hidden="1" x14ac:dyDescent="0.35">
      <c r="A3182" s="6">
        <v>46007</v>
      </c>
      <c r="B3182" t="s">
        <v>3130</v>
      </c>
      <c r="C3182" t="s">
        <v>2668</v>
      </c>
      <c r="D3182" s="20">
        <v>6</v>
      </c>
      <c r="E3182">
        <v>10</v>
      </c>
      <c r="F3182">
        <v>1</v>
      </c>
      <c r="G3182" t="s">
        <v>2667</v>
      </c>
      <c r="H3182" t="s">
        <v>2667</v>
      </c>
      <c r="I3182" s="26" t="s">
        <v>306</v>
      </c>
      <c r="J3182" t="s">
        <v>2667</v>
      </c>
      <c r="L3182" t="s">
        <v>2667</v>
      </c>
      <c r="M3182" t="s">
        <v>2667</v>
      </c>
    </row>
    <row r="3183" spans="1:13" hidden="1" x14ac:dyDescent="0.35">
      <c r="A3183" s="6">
        <v>46007</v>
      </c>
      <c r="B3183" t="s">
        <v>461</v>
      </c>
      <c r="C3183" t="s">
        <v>2673</v>
      </c>
      <c r="D3183" s="20">
        <v>3</v>
      </c>
      <c r="E3183">
        <v>8</v>
      </c>
      <c r="F3183">
        <v>2</v>
      </c>
      <c r="G3183" t="s">
        <v>2667</v>
      </c>
      <c r="H3183" t="s">
        <v>2667</v>
      </c>
      <c r="I3183" s="26" t="s">
        <v>306</v>
      </c>
      <c r="J3183" t="s">
        <v>2667</v>
      </c>
      <c r="L3183" t="s">
        <v>2667</v>
      </c>
      <c r="M3183" t="s">
        <v>306</v>
      </c>
    </row>
    <row r="3184" spans="1:13" hidden="1" x14ac:dyDescent="0.35">
      <c r="A3184" s="6">
        <v>46007</v>
      </c>
      <c r="B3184" t="s">
        <v>414</v>
      </c>
      <c r="C3184" t="s">
        <v>55</v>
      </c>
      <c r="D3184" s="20" t="s">
        <v>2502</v>
      </c>
      <c r="E3184">
        <v>8</v>
      </c>
      <c r="F3184">
        <v>1</v>
      </c>
      <c r="G3184" t="s">
        <v>2667</v>
      </c>
      <c r="H3184" t="s">
        <v>2667</v>
      </c>
      <c r="I3184" s="26" t="s">
        <v>306</v>
      </c>
      <c r="J3184" t="s">
        <v>2667</v>
      </c>
      <c r="L3184" t="s">
        <v>2667</v>
      </c>
      <c r="M3184" t="s">
        <v>2667</v>
      </c>
    </row>
    <row r="3185" spans="1:13" hidden="1" x14ac:dyDescent="0.35">
      <c r="A3185" s="6">
        <v>46007</v>
      </c>
      <c r="B3185" t="s">
        <v>3040</v>
      </c>
      <c r="C3185" t="s">
        <v>2670</v>
      </c>
      <c r="D3185" s="20">
        <v>8</v>
      </c>
      <c r="E3185">
        <v>4</v>
      </c>
      <c r="F3185">
        <v>3</v>
      </c>
      <c r="G3185" t="s">
        <v>2667</v>
      </c>
      <c r="H3185" t="s">
        <v>2667</v>
      </c>
      <c r="I3185" s="26" t="s">
        <v>306</v>
      </c>
      <c r="J3185" t="s">
        <v>2667</v>
      </c>
      <c r="L3185" t="s">
        <v>2667</v>
      </c>
      <c r="M3185" t="s">
        <v>306</v>
      </c>
    </row>
    <row r="3186" spans="1:13" hidden="1" x14ac:dyDescent="0.35">
      <c r="A3186" s="6">
        <v>46008</v>
      </c>
      <c r="B3186" t="s">
        <v>962</v>
      </c>
      <c r="C3186" t="s">
        <v>1247</v>
      </c>
      <c r="D3186" t="s">
        <v>1247</v>
      </c>
      <c r="E3186">
        <v>7</v>
      </c>
      <c r="F3186">
        <v>2</v>
      </c>
      <c r="G3186" t="s">
        <v>828</v>
      </c>
    </row>
    <row r="3187" spans="1:13" hidden="1" x14ac:dyDescent="0.35">
      <c r="A3187" s="6">
        <v>46008</v>
      </c>
      <c r="B3187" t="s">
        <v>1131</v>
      </c>
      <c r="C3187" t="s">
        <v>115</v>
      </c>
      <c r="D3187">
        <v>8</v>
      </c>
      <c r="E3187">
        <v>23</v>
      </c>
      <c r="F3187">
        <v>2</v>
      </c>
      <c r="G3187" t="s">
        <v>2577</v>
      </c>
    </row>
    <row r="3188" spans="1:13" hidden="1" x14ac:dyDescent="0.35">
      <c r="A3188" s="6">
        <v>46008</v>
      </c>
      <c r="B3188" t="s">
        <v>1131</v>
      </c>
      <c r="C3188" t="s">
        <v>115</v>
      </c>
      <c r="D3188">
        <v>8</v>
      </c>
      <c r="E3188">
        <v>23</v>
      </c>
      <c r="F3188">
        <v>2</v>
      </c>
      <c r="G3188" t="s">
        <v>2577</v>
      </c>
    </row>
    <row r="3189" spans="1:13" hidden="1" x14ac:dyDescent="0.35">
      <c r="A3189" s="6">
        <v>46008</v>
      </c>
      <c r="B3189" t="s">
        <v>1131</v>
      </c>
      <c r="C3189" t="s">
        <v>115</v>
      </c>
      <c r="D3189">
        <v>8</v>
      </c>
      <c r="E3189">
        <v>23</v>
      </c>
      <c r="F3189">
        <v>2</v>
      </c>
      <c r="G3189" t="s">
        <v>2577</v>
      </c>
    </row>
    <row r="3190" spans="1:13" hidden="1" x14ac:dyDescent="0.35">
      <c r="A3190" s="6">
        <v>46008</v>
      </c>
      <c r="B3190" t="s">
        <v>2609</v>
      </c>
      <c r="C3190" t="s">
        <v>225</v>
      </c>
      <c r="D3190" t="s">
        <v>2486</v>
      </c>
      <c r="E3190">
        <v>18</v>
      </c>
      <c r="F3190">
        <v>10</v>
      </c>
      <c r="G3190" t="s">
        <v>827</v>
      </c>
    </row>
    <row r="3191" spans="1:13" hidden="1" x14ac:dyDescent="0.35">
      <c r="A3191" s="6">
        <v>46008</v>
      </c>
      <c r="B3191" t="s">
        <v>2609</v>
      </c>
      <c r="C3191" t="s">
        <v>225</v>
      </c>
      <c r="D3191" t="s">
        <v>2486</v>
      </c>
      <c r="E3191">
        <v>18</v>
      </c>
      <c r="F3191">
        <v>10</v>
      </c>
      <c r="G3191" t="s">
        <v>827</v>
      </c>
    </row>
    <row r="3192" spans="1:13" hidden="1" x14ac:dyDescent="0.35">
      <c r="A3192" s="6">
        <v>46008</v>
      </c>
      <c r="B3192" t="s">
        <v>484</v>
      </c>
      <c r="C3192" t="s">
        <v>59</v>
      </c>
      <c r="D3192">
        <v>1</v>
      </c>
      <c r="E3192">
        <v>19</v>
      </c>
      <c r="F3192">
        <v>2</v>
      </c>
      <c r="G3192" t="s">
        <v>1725</v>
      </c>
      <c r="L3192" t="s">
        <v>47</v>
      </c>
      <c r="M3192" t="s">
        <v>47</v>
      </c>
    </row>
    <row r="3193" spans="1:13" hidden="1" x14ac:dyDescent="0.35">
      <c r="A3193" s="6">
        <v>46008</v>
      </c>
      <c r="B3193" t="s">
        <v>2621</v>
      </c>
      <c r="C3193" t="s">
        <v>1247</v>
      </c>
      <c r="D3193" t="s">
        <v>1247</v>
      </c>
      <c r="E3193">
        <v>8</v>
      </c>
      <c r="F3193">
        <v>4</v>
      </c>
      <c r="G3193" t="s">
        <v>2577</v>
      </c>
      <c r="K3193" t="s">
        <v>47</v>
      </c>
    </row>
    <row r="3194" spans="1:13" hidden="1" x14ac:dyDescent="0.35">
      <c r="A3194" s="6">
        <v>46008</v>
      </c>
      <c r="B3194" t="s">
        <v>476</v>
      </c>
      <c r="C3194" t="s">
        <v>115</v>
      </c>
      <c r="D3194" t="s">
        <v>976</v>
      </c>
      <c r="E3194">
        <v>22</v>
      </c>
      <c r="F3194">
        <v>4</v>
      </c>
      <c r="G3194" t="s">
        <v>2577</v>
      </c>
    </row>
    <row r="3195" spans="1:13" hidden="1" x14ac:dyDescent="0.35">
      <c r="A3195" s="6">
        <v>46008</v>
      </c>
      <c r="B3195" t="s">
        <v>484</v>
      </c>
      <c r="C3195" t="s">
        <v>59</v>
      </c>
      <c r="D3195">
        <v>1</v>
      </c>
      <c r="E3195">
        <v>19</v>
      </c>
      <c r="F3195">
        <v>2</v>
      </c>
      <c r="G3195" t="s">
        <v>1725</v>
      </c>
      <c r="L3195" t="s">
        <v>47</v>
      </c>
      <c r="M3195" t="s">
        <v>47</v>
      </c>
    </row>
    <row r="3196" spans="1:13" hidden="1" x14ac:dyDescent="0.35">
      <c r="A3196" s="22">
        <v>46008</v>
      </c>
      <c r="B3196" s="23" t="s">
        <v>2786</v>
      </c>
      <c r="C3196" s="23" t="s">
        <v>2670</v>
      </c>
      <c r="D3196" s="24">
        <v>10</v>
      </c>
      <c r="E3196" s="23">
        <v>28</v>
      </c>
      <c r="F3196" s="23">
        <v>5</v>
      </c>
      <c r="G3196" s="23" t="s">
        <v>2667</v>
      </c>
      <c r="H3196" s="23" t="s">
        <v>2667</v>
      </c>
      <c r="I3196" s="26" t="s">
        <v>306</v>
      </c>
      <c r="J3196" s="23" t="s">
        <v>2667</v>
      </c>
      <c r="K3196" s="23"/>
      <c r="L3196" s="23" t="s">
        <v>2667</v>
      </c>
      <c r="M3196" s="23" t="s">
        <v>2667</v>
      </c>
    </row>
    <row r="3197" spans="1:13" hidden="1" x14ac:dyDescent="0.35">
      <c r="A3197" s="22">
        <v>46008</v>
      </c>
      <c r="B3197" s="23" t="s">
        <v>1564</v>
      </c>
      <c r="C3197" s="23" t="s">
        <v>2668</v>
      </c>
      <c r="D3197" s="24">
        <v>5</v>
      </c>
      <c r="E3197" s="23">
        <f>50/2</f>
        <v>25</v>
      </c>
      <c r="F3197" s="23">
        <f>7/2</f>
        <v>3.5</v>
      </c>
      <c r="G3197" s="23" t="s">
        <v>2667</v>
      </c>
      <c r="H3197" s="23" t="s">
        <v>2667</v>
      </c>
      <c r="I3197" s="26" t="s">
        <v>306</v>
      </c>
      <c r="J3197" s="23" t="s">
        <v>2667</v>
      </c>
      <c r="K3197" s="23"/>
      <c r="L3197" s="23" t="s">
        <v>2667</v>
      </c>
      <c r="M3197" s="23" t="s">
        <v>306</v>
      </c>
    </row>
    <row r="3198" spans="1:13" hidden="1" x14ac:dyDescent="0.35">
      <c r="A3198" s="22">
        <v>46008</v>
      </c>
      <c r="B3198" s="23" t="s">
        <v>1564</v>
      </c>
      <c r="C3198" s="23" t="s">
        <v>2668</v>
      </c>
      <c r="D3198" s="24">
        <v>5</v>
      </c>
      <c r="E3198" s="23">
        <f>50/2</f>
        <v>25</v>
      </c>
      <c r="F3198" s="23">
        <f>7/2</f>
        <v>3.5</v>
      </c>
      <c r="G3198" s="23" t="s">
        <v>2667</v>
      </c>
      <c r="H3198" s="23" t="s">
        <v>2667</v>
      </c>
      <c r="I3198" s="26" t="s">
        <v>306</v>
      </c>
      <c r="J3198" s="23" t="s">
        <v>2667</v>
      </c>
      <c r="K3198" s="23"/>
      <c r="L3198" s="23" t="s">
        <v>2667</v>
      </c>
      <c r="M3198" s="23" t="s">
        <v>306</v>
      </c>
    </row>
    <row r="3199" spans="1:13" hidden="1" x14ac:dyDescent="0.35">
      <c r="A3199" s="22">
        <v>46008</v>
      </c>
      <c r="B3199" s="23" t="s">
        <v>3082</v>
      </c>
      <c r="C3199" s="23" t="s">
        <v>2673</v>
      </c>
      <c r="D3199" s="24">
        <v>3</v>
      </c>
      <c r="E3199" s="23">
        <v>21</v>
      </c>
      <c r="F3199" s="23">
        <v>2</v>
      </c>
      <c r="G3199" s="23" t="s">
        <v>2667</v>
      </c>
      <c r="H3199" s="23" t="s">
        <v>2667</v>
      </c>
      <c r="I3199" s="26" t="s">
        <v>306</v>
      </c>
      <c r="J3199" s="23" t="s">
        <v>2667</v>
      </c>
      <c r="K3199" s="23"/>
      <c r="L3199" s="23" t="s">
        <v>2667</v>
      </c>
      <c r="M3199" s="23" t="s">
        <v>306</v>
      </c>
    </row>
    <row r="3200" spans="1:13" hidden="1" x14ac:dyDescent="0.35">
      <c r="A3200" s="22">
        <v>46008</v>
      </c>
      <c r="B3200" s="23" t="s">
        <v>489</v>
      </c>
      <c r="C3200" s="23" t="s">
        <v>2668</v>
      </c>
      <c r="D3200" s="24">
        <v>4</v>
      </c>
      <c r="E3200" s="23">
        <v>20</v>
      </c>
      <c r="F3200" s="23">
        <v>2</v>
      </c>
      <c r="G3200" s="23" t="s">
        <v>2667</v>
      </c>
      <c r="H3200" s="23" t="s">
        <v>2667</v>
      </c>
      <c r="I3200" s="26" t="s">
        <v>306</v>
      </c>
      <c r="J3200" s="23" t="s">
        <v>1854</v>
      </c>
      <c r="K3200" s="23"/>
      <c r="L3200" s="23" t="s">
        <v>2667</v>
      </c>
      <c r="M3200" s="23" t="s">
        <v>306</v>
      </c>
    </row>
    <row r="3201" spans="1:13" hidden="1" x14ac:dyDescent="0.35">
      <c r="A3201" s="22">
        <v>46008</v>
      </c>
      <c r="B3201" s="23" t="s">
        <v>3156</v>
      </c>
      <c r="C3201" s="23" t="s">
        <v>2670</v>
      </c>
      <c r="D3201" s="24">
        <v>9</v>
      </c>
      <c r="E3201" s="23">
        <v>20</v>
      </c>
      <c r="F3201" s="23">
        <v>1</v>
      </c>
      <c r="G3201" s="23" t="s">
        <v>2667</v>
      </c>
      <c r="H3201" s="23" t="s">
        <v>2667</v>
      </c>
      <c r="I3201" s="26" t="s">
        <v>306</v>
      </c>
      <c r="J3201" s="23"/>
      <c r="K3201" s="23"/>
      <c r="L3201" s="23" t="s">
        <v>2667</v>
      </c>
      <c r="M3201" s="23" t="s">
        <v>2667</v>
      </c>
    </row>
    <row r="3202" spans="1:13" hidden="1" x14ac:dyDescent="0.35">
      <c r="A3202" s="27">
        <v>46008</v>
      </c>
      <c r="B3202" s="26" t="s">
        <v>2812</v>
      </c>
      <c r="C3202" s="26" t="s">
        <v>2673</v>
      </c>
      <c r="D3202" s="28" t="s">
        <v>723</v>
      </c>
      <c r="E3202" s="26">
        <v>19</v>
      </c>
      <c r="F3202" s="26">
        <f>17/2</f>
        <v>8.5</v>
      </c>
      <c r="G3202" s="26" t="s">
        <v>2667</v>
      </c>
      <c r="H3202" s="26" t="s">
        <v>2667</v>
      </c>
      <c r="I3202" s="26" t="s">
        <v>306</v>
      </c>
      <c r="J3202" s="26"/>
      <c r="K3202" s="26"/>
      <c r="L3202" s="26" t="s">
        <v>2667</v>
      </c>
      <c r="M3202" s="26" t="s">
        <v>2667</v>
      </c>
    </row>
    <row r="3203" spans="1:13" hidden="1" x14ac:dyDescent="0.35">
      <c r="A3203" s="27">
        <v>46008</v>
      </c>
      <c r="B3203" s="26" t="s">
        <v>2812</v>
      </c>
      <c r="C3203" s="26" t="s">
        <v>2673</v>
      </c>
      <c r="D3203" s="28" t="s">
        <v>723</v>
      </c>
      <c r="E3203" s="26">
        <v>19</v>
      </c>
      <c r="F3203" s="26">
        <f>17/2</f>
        <v>8.5</v>
      </c>
      <c r="G3203" s="26" t="s">
        <v>2667</v>
      </c>
      <c r="H3203" s="26" t="s">
        <v>2667</v>
      </c>
      <c r="I3203" s="26" t="s">
        <v>306</v>
      </c>
      <c r="J3203" s="26"/>
      <c r="K3203" s="26"/>
      <c r="L3203" s="26" t="s">
        <v>2667</v>
      </c>
      <c r="M3203" s="26" t="s">
        <v>2667</v>
      </c>
    </row>
    <row r="3204" spans="1:13" hidden="1" x14ac:dyDescent="0.35">
      <c r="A3204" s="22">
        <v>46008</v>
      </c>
      <c r="B3204" s="23" t="s">
        <v>489</v>
      </c>
      <c r="C3204" s="23" t="s">
        <v>2670</v>
      </c>
      <c r="D3204" s="24">
        <v>7</v>
      </c>
      <c r="E3204" s="23">
        <v>18</v>
      </c>
      <c r="F3204" s="23">
        <v>4</v>
      </c>
      <c r="G3204" s="23" t="s">
        <v>2667</v>
      </c>
      <c r="H3204" s="23" t="s">
        <v>2667</v>
      </c>
      <c r="I3204" s="26" t="s">
        <v>306</v>
      </c>
      <c r="J3204" s="23" t="s">
        <v>2667</v>
      </c>
      <c r="K3204" s="23"/>
      <c r="L3204" s="23" t="s">
        <v>2667</v>
      </c>
      <c r="M3204" s="23" t="s">
        <v>306</v>
      </c>
    </row>
    <row r="3205" spans="1:13" hidden="1" x14ac:dyDescent="0.35">
      <c r="A3205" s="22">
        <v>46008</v>
      </c>
      <c r="B3205" s="23" t="s">
        <v>2807</v>
      </c>
      <c r="C3205" t="s">
        <v>64</v>
      </c>
      <c r="D3205" t="s">
        <v>585</v>
      </c>
      <c r="E3205" s="23">
        <v>18</v>
      </c>
      <c r="F3205" s="23">
        <v>3</v>
      </c>
      <c r="G3205" s="23" t="s">
        <v>2667</v>
      </c>
      <c r="H3205" s="23" t="s">
        <v>2667</v>
      </c>
      <c r="I3205" s="26" t="s">
        <v>306</v>
      </c>
      <c r="J3205" s="23" t="s">
        <v>2667</v>
      </c>
      <c r="K3205" s="23"/>
      <c r="L3205" s="23" t="s">
        <v>2667</v>
      </c>
      <c r="M3205" s="23" t="s">
        <v>306</v>
      </c>
    </row>
    <row r="3206" spans="1:13" hidden="1" x14ac:dyDescent="0.35">
      <c r="A3206" s="6">
        <v>46008</v>
      </c>
      <c r="B3206" t="s">
        <v>2809</v>
      </c>
      <c r="C3206" t="s">
        <v>2670</v>
      </c>
      <c r="D3206" s="20">
        <v>10</v>
      </c>
      <c r="E3206">
        <v>13</v>
      </c>
      <c r="F3206">
        <v>1</v>
      </c>
      <c r="G3206" t="s">
        <v>2667</v>
      </c>
      <c r="H3206" t="s">
        <v>2667</v>
      </c>
      <c r="I3206" s="26" t="s">
        <v>306</v>
      </c>
      <c r="J3206" t="s">
        <v>2667</v>
      </c>
      <c r="L3206" t="s">
        <v>2667</v>
      </c>
      <c r="M3206" t="s">
        <v>2667</v>
      </c>
    </row>
    <row r="3207" spans="1:13" hidden="1" x14ac:dyDescent="0.35">
      <c r="A3207" s="6">
        <v>46008</v>
      </c>
      <c r="B3207" t="s">
        <v>2979</v>
      </c>
      <c r="C3207" t="s">
        <v>2167</v>
      </c>
      <c r="D3207" s="20" t="s">
        <v>2755</v>
      </c>
      <c r="E3207">
        <v>8</v>
      </c>
      <c r="F3207">
        <v>2</v>
      </c>
      <c r="G3207" t="s">
        <v>2667</v>
      </c>
      <c r="H3207" t="s">
        <v>2667</v>
      </c>
      <c r="I3207" s="26" t="s">
        <v>306</v>
      </c>
      <c r="J3207" t="s">
        <v>2667</v>
      </c>
      <c r="L3207" t="s">
        <v>2667</v>
      </c>
      <c r="M3207" t="s">
        <v>2667</v>
      </c>
    </row>
    <row r="3208" spans="1:13" hidden="1" x14ac:dyDescent="0.35">
      <c r="A3208" s="6">
        <v>46008</v>
      </c>
      <c r="B3208" t="s">
        <v>2800</v>
      </c>
      <c r="C3208" t="s">
        <v>2668</v>
      </c>
      <c r="D3208" s="20">
        <v>5</v>
      </c>
      <c r="E3208">
        <v>7</v>
      </c>
      <c r="F3208">
        <v>2</v>
      </c>
      <c r="G3208" t="s">
        <v>2667</v>
      </c>
      <c r="H3208" t="s">
        <v>2667</v>
      </c>
      <c r="I3208" s="26" t="s">
        <v>306</v>
      </c>
      <c r="J3208" t="s">
        <v>2667</v>
      </c>
      <c r="L3208" t="s">
        <v>2667</v>
      </c>
      <c r="M3208" t="s">
        <v>306</v>
      </c>
    </row>
    <row r="3209" spans="1:13" hidden="1" x14ac:dyDescent="0.35">
      <c r="A3209" s="6">
        <v>46008</v>
      </c>
      <c r="B3209" t="s">
        <v>3021</v>
      </c>
      <c r="C3209" t="s">
        <v>2670</v>
      </c>
      <c r="D3209" s="20" t="s">
        <v>3022</v>
      </c>
      <c r="E3209">
        <v>7</v>
      </c>
      <c r="F3209">
        <v>3</v>
      </c>
      <c r="G3209" t="s">
        <v>2667</v>
      </c>
      <c r="H3209" t="s">
        <v>2667</v>
      </c>
      <c r="I3209" s="26" t="s">
        <v>306</v>
      </c>
      <c r="J3209" t="s">
        <v>2667</v>
      </c>
      <c r="L3209" t="s">
        <v>2667</v>
      </c>
      <c r="M3209" t="s">
        <v>2667</v>
      </c>
    </row>
    <row r="3210" spans="1:13" hidden="1" x14ac:dyDescent="0.35">
      <c r="A3210" s="6">
        <v>46008</v>
      </c>
      <c r="B3210" t="s">
        <v>2792</v>
      </c>
      <c r="C3210" t="s">
        <v>2670</v>
      </c>
      <c r="D3210" s="20" t="s">
        <v>2793</v>
      </c>
      <c r="E3210">
        <v>6</v>
      </c>
      <c r="F3210">
        <v>3</v>
      </c>
      <c r="G3210" t="s">
        <v>2667</v>
      </c>
      <c r="H3210" t="s">
        <v>2667</v>
      </c>
      <c r="I3210" s="26" t="s">
        <v>306</v>
      </c>
      <c r="J3210" t="s">
        <v>2667</v>
      </c>
      <c r="L3210" t="s">
        <v>2667</v>
      </c>
      <c r="M3210" t="s">
        <v>306</v>
      </c>
    </row>
    <row r="3211" spans="1:13" hidden="1" x14ac:dyDescent="0.35">
      <c r="A3211" s="22">
        <v>46008</v>
      </c>
      <c r="B3211" s="23" t="s">
        <v>2784</v>
      </c>
      <c r="C3211" s="23" t="s">
        <v>2673</v>
      </c>
      <c r="D3211" s="24">
        <v>3</v>
      </c>
      <c r="E3211" s="23">
        <v>5</v>
      </c>
      <c r="F3211" s="23">
        <v>1</v>
      </c>
      <c r="G3211" s="23" t="s">
        <v>2667</v>
      </c>
      <c r="H3211" s="23" t="s">
        <v>2667</v>
      </c>
      <c r="I3211" s="26" t="s">
        <v>306</v>
      </c>
      <c r="J3211" s="23" t="s">
        <v>2675</v>
      </c>
      <c r="K3211" s="23"/>
      <c r="L3211" s="23" t="s">
        <v>2667</v>
      </c>
      <c r="M3211" s="23" t="s">
        <v>2667</v>
      </c>
    </row>
    <row r="3212" spans="1:13" hidden="1" x14ac:dyDescent="0.35">
      <c r="A3212" s="6">
        <v>46009</v>
      </c>
      <c r="B3212" t="s">
        <v>841</v>
      </c>
      <c r="C3212" t="s">
        <v>53</v>
      </c>
      <c r="D3212">
        <v>6</v>
      </c>
      <c r="E3212">
        <v>29</v>
      </c>
      <c r="F3212">
        <v>2</v>
      </c>
      <c r="G3212" t="s">
        <v>2577</v>
      </c>
      <c r="L3212" t="s">
        <v>47</v>
      </c>
      <c r="M3212" t="s">
        <v>47</v>
      </c>
    </row>
    <row r="3213" spans="1:13" hidden="1" x14ac:dyDescent="0.35">
      <c r="A3213" s="6">
        <v>46009</v>
      </c>
      <c r="B3213" t="s">
        <v>758</v>
      </c>
      <c r="C3213" t="s">
        <v>53</v>
      </c>
      <c r="D3213">
        <v>4</v>
      </c>
      <c r="E3213">
        <v>18</v>
      </c>
      <c r="F3213">
        <v>2</v>
      </c>
      <c r="G3213" t="s">
        <v>827</v>
      </c>
      <c r="L3213" t="s">
        <v>47</v>
      </c>
      <c r="M3213" t="s">
        <v>47</v>
      </c>
    </row>
    <row r="3214" spans="1:13" hidden="1" x14ac:dyDescent="0.35">
      <c r="A3214" s="6">
        <v>46009</v>
      </c>
      <c r="B3214" t="s">
        <v>758</v>
      </c>
      <c r="C3214" t="s">
        <v>53</v>
      </c>
      <c r="D3214">
        <v>4</v>
      </c>
      <c r="E3214">
        <v>18</v>
      </c>
      <c r="F3214">
        <v>2</v>
      </c>
      <c r="G3214" t="s">
        <v>827</v>
      </c>
      <c r="L3214" t="s">
        <v>47</v>
      </c>
      <c r="M3214" t="s">
        <v>47</v>
      </c>
    </row>
    <row r="3215" spans="1:13" hidden="1" x14ac:dyDescent="0.35">
      <c r="A3215" s="6">
        <v>46009</v>
      </c>
      <c r="B3215" t="s">
        <v>2618</v>
      </c>
      <c r="C3215" t="s">
        <v>53</v>
      </c>
      <c r="D3215">
        <v>4</v>
      </c>
      <c r="E3215">
        <v>16</v>
      </c>
      <c r="F3215">
        <v>2</v>
      </c>
      <c r="G3215" t="s">
        <v>827</v>
      </c>
    </row>
    <row r="3216" spans="1:13" hidden="1" x14ac:dyDescent="0.35">
      <c r="A3216" s="6">
        <v>46009</v>
      </c>
      <c r="B3216" t="s">
        <v>2618</v>
      </c>
      <c r="C3216" t="s">
        <v>53</v>
      </c>
      <c r="D3216">
        <v>4</v>
      </c>
      <c r="E3216">
        <v>16</v>
      </c>
      <c r="F3216">
        <v>2</v>
      </c>
      <c r="G3216" t="s">
        <v>827</v>
      </c>
    </row>
    <row r="3217" spans="1:13" hidden="1" x14ac:dyDescent="0.35">
      <c r="A3217" s="6">
        <v>46009</v>
      </c>
      <c r="B3217" t="s">
        <v>2618</v>
      </c>
      <c r="C3217" t="s">
        <v>53</v>
      </c>
      <c r="D3217">
        <v>5</v>
      </c>
      <c r="E3217">
        <v>16</v>
      </c>
      <c r="F3217">
        <v>2</v>
      </c>
      <c r="G3217" t="s">
        <v>827</v>
      </c>
    </row>
    <row r="3218" spans="1:13" hidden="1" x14ac:dyDescent="0.35">
      <c r="A3218" s="6">
        <v>46009</v>
      </c>
      <c r="B3218" t="s">
        <v>2618</v>
      </c>
      <c r="C3218" t="s">
        <v>53</v>
      </c>
      <c r="D3218">
        <v>5</v>
      </c>
      <c r="E3218">
        <v>16</v>
      </c>
      <c r="F3218">
        <v>2</v>
      </c>
      <c r="G3218" t="s">
        <v>827</v>
      </c>
    </row>
    <row r="3219" spans="1:13" hidden="1" x14ac:dyDescent="0.35">
      <c r="A3219" s="6">
        <v>46009</v>
      </c>
      <c r="B3219" t="s">
        <v>2625</v>
      </c>
      <c r="C3219" t="s">
        <v>59</v>
      </c>
      <c r="D3219">
        <v>0</v>
      </c>
      <c r="E3219">
        <v>19</v>
      </c>
      <c r="F3219">
        <v>2</v>
      </c>
      <c r="G3219" t="s">
        <v>1725</v>
      </c>
    </row>
    <row r="3220" spans="1:13" hidden="1" x14ac:dyDescent="0.35">
      <c r="A3220" s="6">
        <v>46009</v>
      </c>
      <c r="B3220" t="s">
        <v>2625</v>
      </c>
      <c r="C3220" t="s">
        <v>59</v>
      </c>
      <c r="D3220">
        <v>1</v>
      </c>
      <c r="E3220">
        <v>19</v>
      </c>
      <c r="F3220">
        <v>2</v>
      </c>
      <c r="G3220" t="s">
        <v>1725</v>
      </c>
    </row>
    <row r="3221" spans="1:13" hidden="1" x14ac:dyDescent="0.35">
      <c r="A3221" s="6">
        <v>46009</v>
      </c>
      <c r="B3221" t="s">
        <v>2625</v>
      </c>
      <c r="C3221" t="s">
        <v>59</v>
      </c>
      <c r="D3221">
        <v>2</v>
      </c>
      <c r="E3221">
        <v>19</v>
      </c>
      <c r="F3221">
        <v>2</v>
      </c>
      <c r="G3221" t="s">
        <v>1725</v>
      </c>
    </row>
    <row r="3222" spans="1:13" hidden="1" x14ac:dyDescent="0.35">
      <c r="A3222" s="6">
        <v>46009</v>
      </c>
      <c r="B3222" t="s">
        <v>2625</v>
      </c>
      <c r="C3222" t="s">
        <v>59</v>
      </c>
      <c r="D3222">
        <v>3</v>
      </c>
      <c r="E3222">
        <v>19</v>
      </c>
      <c r="F3222">
        <v>2</v>
      </c>
      <c r="G3222" t="s">
        <v>827</v>
      </c>
    </row>
    <row r="3223" spans="1:13" hidden="1" x14ac:dyDescent="0.35">
      <c r="A3223" s="6">
        <v>46009</v>
      </c>
      <c r="B3223" t="s">
        <v>2625</v>
      </c>
      <c r="C3223" t="s">
        <v>53</v>
      </c>
      <c r="D3223">
        <v>4</v>
      </c>
      <c r="E3223">
        <v>19</v>
      </c>
      <c r="F3223">
        <v>2</v>
      </c>
      <c r="G3223" t="s">
        <v>827</v>
      </c>
    </row>
    <row r="3224" spans="1:13" hidden="1" x14ac:dyDescent="0.35">
      <c r="A3224" s="6">
        <v>46009</v>
      </c>
      <c r="B3224" t="s">
        <v>2625</v>
      </c>
      <c r="C3224" t="s">
        <v>53</v>
      </c>
      <c r="D3224">
        <v>5</v>
      </c>
      <c r="E3224">
        <v>19</v>
      </c>
      <c r="F3224">
        <v>2</v>
      </c>
      <c r="G3224" t="s">
        <v>827</v>
      </c>
    </row>
    <row r="3225" spans="1:13" hidden="1" x14ac:dyDescent="0.35">
      <c r="A3225" s="6">
        <v>46009</v>
      </c>
      <c r="B3225" t="s">
        <v>2626</v>
      </c>
      <c r="C3225" t="s">
        <v>2137</v>
      </c>
      <c r="D3225" t="s">
        <v>2627</v>
      </c>
      <c r="E3225">
        <v>5</v>
      </c>
      <c r="F3225">
        <v>2</v>
      </c>
      <c r="G3225" t="s">
        <v>2214</v>
      </c>
    </row>
    <row r="3226" spans="1:13" hidden="1" x14ac:dyDescent="0.35">
      <c r="A3226" s="22">
        <v>46009</v>
      </c>
      <c r="B3226" s="23" t="s">
        <v>2841</v>
      </c>
      <c r="C3226" s="23" t="s">
        <v>2673</v>
      </c>
      <c r="D3226" s="24" t="s">
        <v>2702</v>
      </c>
      <c r="E3226" s="23">
        <v>28</v>
      </c>
      <c r="F3226" s="23">
        <v>4</v>
      </c>
      <c r="G3226" s="23"/>
      <c r="H3226" s="23"/>
      <c r="I3226" s="26" t="s">
        <v>306</v>
      </c>
      <c r="J3226" s="23"/>
      <c r="K3226" s="23"/>
      <c r="L3226" s="23"/>
      <c r="M3226" s="23"/>
    </row>
    <row r="3227" spans="1:13" hidden="1" x14ac:dyDescent="0.35">
      <c r="A3227" s="22">
        <v>46009</v>
      </c>
      <c r="B3227" s="23" t="s">
        <v>2841</v>
      </c>
      <c r="C3227" s="23" t="s">
        <v>2673</v>
      </c>
      <c r="D3227" s="24" t="s">
        <v>2702</v>
      </c>
      <c r="E3227" s="23">
        <v>28</v>
      </c>
      <c r="F3227" s="23">
        <v>4</v>
      </c>
      <c r="G3227" s="23"/>
      <c r="H3227" s="23"/>
      <c r="I3227" s="26" t="s">
        <v>306</v>
      </c>
      <c r="J3227" s="23"/>
      <c r="K3227" s="23"/>
      <c r="L3227" s="23"/>
      <c r="M3227" s="23"/>
    </row>
    <row r="3228" spans="1:13" hidden="1" x14ac:dyDescent="0.35">
      <c r="A3228" s="22">
        <v>46009</v>
      </c>
      <c r="B3228" s="23" t="s">
        <v>2833</v>
      </c>
      <c r="C3228" s="23" t="s">
        <v>2670</v>
      </c>
      <c r="D3228" s="24">
        <v>9</v>
      </c>
      <c r="E3228" s="23">
        <f>54/2</f>
        <v>27</v>
      </c>
      <c r="F3228" s="23">
        <v>1</v>
      </c>
      <c r="G3228" s="23" t="s">
        <v>2667</v>
      </c>
      <c r="H3228" s="23" t="s">
        <v>2667</v>
      </c>
      <c r="I3228" s="26" t="s">
        <v>306</v>
      </c>
      <c r="J3228" s="23" t="s">
        <v>2667</v>
      </c>
      <c r="K3228" s="23"/>
      <c r="L3228" s="23" t="s">
        <v>2667</v>
      </c>
      <c r="M3228" s="23" t="s">
        <v>2667</v>
      </c>
    </row>
    <row r="3229" spans="1:13" hidden="1" x14ac:dyDescent="0.35">
      <c r="A3229" s="22">
        <v>46009</v>
      </c>
      <c r="B3229" s="23" t="s">
        <v>2833</v>
      </c>
      <c r="C3229" s="23" t="s">
        <v>2670</v>
      </c>
      <c r="D3229" s="24">
        <v>9</v>
      </c>
      <c r="E3229" s="23">
        <f>54/2</f>
        <v>27</v>
      </c>
      <c r="F3229" s="23">
        <v>0</v>
      </c>
      <c r="G3229" s="23" t="s">
        <v>2667</v>
      </c>
      <c r="H3229" s="23" t="s">
        <v>2667</v>
      </c>
      <c r="I3229" s="26" t="s">
        <v>306</v>
      </c>
      <c r="J3229" s="23" t="s">
        <v>2667</v>
      </c>
      <c r="K3229" s="23"/>
      <c r="L3229" s="23"/>
      <c r="M3229" s="23"/>
    </row>
    <row r="3230" spans="1:13" hidden="1" x14ac:dyDescent="0.35">
      <c r="A3230" s="22">
        <v>46009</v>
      </c>
      <c r="B3230" s="23" t="s">
        <v>2837</v>
      </c>
      <c r="C3230" s="23" t="s">
        <v>2668</v>
      </c>
      <c r="D3230" s="24">
        <v>5</v>
      </c>
      <c r="E3230" s="23">
        <f>54/2</f>
        <v>27</v>
      </c>
      <c r="F3230" s="23">
        <f>5/2</f>
        <v>2.5</v>
      </c>
      <c r="G3230" s="23" t="s">
        <v>2667</v>
      </c>
      <c r="H3230" s="23" t="s">
        <v>2667</v>
      </c>
      <c r="I3230" s="26" t="s">
        <v>306</v>
      </c>
      <c r="J3230" s="23" t="s">
        <v>2359</v>
      </c>
      <c r="K3230" s="23"/>
      <c r="L3230" s="23" t="s">
        <v>2667</v>
      </c>
      <c r="M3230" s="23" t="s">
        <v>2667</v>
      </c>
    </row>
    <row r="3231" spans="1:13" hidden="1" x14ac:dyDescent="0.35">
      <c r="A3231" s="22">
        <v>46009</v>
      </c>
      <c r="B3231" s="23" t="s">
        <v>2837</v>
      </c>
      <c r="C3231" s="23" t="s">
        <v>2668</v>
      </c>
      <c r="D3231" s="24">
        <v>5</v>
      </c>
      <c r="E3231" s="23">
        <f>54/2</f>
        <v>27</v>
      </c>
      <c r="F3231" s="23">
        <f>5/2</f>
        <v>2.5</v>
      </c>
      <c r="G3231" s="23" t="s">
        <v>2667</v>
      </c>
      <c r="H3231" s="23" t="s">
        <v>2667</v>
      </c>
      <c r="I3231" s="26" t="s">
        <v>306</v>
      </c>
      <c r="J3231" s="23" t="s">
        <v>2359</v>
      </c>
      <c r="K3231" s="23"/>
      <c r="L3231" s="23" t="s">
        <v>2667</v>
      </c>
      <c r="M3231" s="23" t="s">
        <v>2667</v>
      </c>
    </row>
    <row r="3232" spans="1:13" hidden="1" x14ac:dyDescent="0.35">
      <c r="A3232" s="22">
        <v>46009</v>
      </c>
      <c r="B3232" s="23" t="s">
        <v>2841</v>
      </c>
      <c r="C3232" s="23" t="s">
        <v>2673</v>
      </c>
      <c r="D3232" s="24" t="s">
        <v>2702</v>
      </c>
      <c r="E3232" s="23">
        <v>27</v>
      </c>
      <c r="F3232" s="23">
        <v>4</v>
      </c>
      <c r="G3232" s="23" t="s">
        <v>2667</v>
      </c>
      <c r="H3232" s="23" t="s">
        <v>2667</v>
      </c>
      <c r="I3232" s="26" t="s">
        <v>306</v>
      </c>
      <c r="J3232" s="23" t="s">
        <v>2667</v>
      </c>
      <c r="K3232" s="23"/>
      <c r="L3232" s="23" t="s">
        <v>2667</v>
      </c>
      <c r="M3232" s="23" t="s">
        <v>2667</v>
      </c>
    </row>
    <row r="3233" spans="1:13" hidden="1" x14ac:dyDescent="0.35">
      <c r="A3233" s="22">
        <v>46009</v>
      </c>
      <c r="B3233" s="23" t="s">
        <v>2841</v>
      </c>
      <c r="C3233" s="23" t="s">
        <v>2673</v>
      </c>
      <c r="D3233" s="24" t="s">
        <v>2702</v>
      </c>
      <c r="E3233" s="23">
        <v>27</v>
      </c>
      <c r="F3233" s="23">
        <v>4</v>
      </c>
      <c r="G3233" s="23"/>
      <c r="H3233" s="23"/>
      <c r="I3233" s="26" t="s">
        <v>306</v>
      </c>
      <c r="J3233" s="23"/>
      <c r="K3233" s="23"/>
      <c r="L3233" s="23"/>
      <c r="M3233" s="23"/>
    </row>
    <row r="3234" spans="1:13" hidden="1" x14ac:dyDescent="0.35">
      <c r="A3234" s="22">
        <v>46009</v>
      </c>
      <c r="B3234" s="23" t="s">
        <v>2843</v>
      </c>
      <c r="C3234" s="23" t="s">
        <v>1261</v>
      </c>
      <c r="D3234" s="24" t="s">
        <v>1261</v>
      </c>
      <c r="E3234" s="23">
        <v>25</v>
      </c>
      <c r="F3234" s="23">
        <v>2</v>
      </c>
      <c r="G3234" s="23"/>
      <c r="H3234" s="23" t="s">
        <v>2667</v>
      </c>
      <c r="I3234" s="26" t="s">
        <v>306</v>
      </c>
      <c r="J3234" s="23" t="s">
        <v>2667</v>
      </c>
      <c r="K3234" s="23"/>
      <c r="L3234" s="23" t="s">
        <v>2667</v>
      </c>
      <c r="M3234" s="23" t="s">
        <v>306</v>
      </c>
    </row>
    <row r="3235" spans="1:13" hidden="1" x14ac:dyDescent="0.35">
      <c r="A3235" s="22">
        <v>46009</v>
      </c>
      <c r="B3235" s="23" t="s">
        <v>2839</v>
      </c>
      <c r="C3235" s="23" t="s">
        <v>2670</v>
      </c>
      <c r="D3235" s="24">
        <v>10</v>
      </c>
      <c r="E3235" s="23">
        <v>22</v>
      </c>
      <c r="F3235" s="23">
        <v>2</v>
      </c>
      <c r="G3235" s="23" t="s">
        <v>2667</v>
      </c>
      <c r="H3235" s="23" t="s">
        <v>2667</v>
      </c>
      <c r="I3235" s="26" t="s">
        <v>306</v>
      </c>
      <c r="J3235" s="23" t="s">
        <v>2667</v>
      </c>
      <c r="K3235" s="23"/>
      <c r="L3235" s="23" t="s">
        <v>2667</v>
      </c>
      <c r="M3235" s="23" t="s">
        <v>2667</v>
      </c>
    </row>
    <row r="3236" spans="1:13" hidden="1" x14ac:dyDescent="0.35">
      <c r="A3236" s="22">
        <v>46009</v>
      </c>
      <c r="B3236" s="23" t="s">
        <v>2618</v>
      </c>
      <c r="C3236" s="23" t="s">
        <v>2668</v>
      </c>
      <c r="D3236" s="24" t="s">
        <v>2835</v>
      </c>
      <c r="E3236" s="23">
        <f>64/3</f>
        <v>21.333333333333332</v>
      </c>
      <c r="F3236" s="23">
        <f>6/3</f>
        <v>2</v>
      </c>
      <c r="G3236" s="23" t="s">
        <v>2667</v>
      </c>
      <c r="H3236" s="23" t="s">
        <v>2667</v>
      </c>
      <c r="I3236" s="26" t="s">
        <v>306</v>
      </c>
      <c r="J3236" s="23" t="s">
        <v>2667</v>
      </c>
      <c r="K3236" s="23"/>
      <c r="L3236" s="23" t="s">
        <v>2667</v>
      </c>
      <c r="M3236" s="23" t="s">
        <v>2667</v>
      </c>
    </row>
    <row r="3237" spans="1:13" hidden="1" x14ac:dyDescent="0.35">
      <c r="A3237" s="22">
        <v>46009</v>
      </c>
      <c r="B3237" s="23" t="s">
        <v>2618</v>
      </c>
      <c r="C3237" s="23" t="s">
        <v>2668</v>
      </c>
      <c r="D3237" s="24" t="s">
        <v>2835</v>
      </c>
      <c r="E3237" s="23">
        <f>64/3</f>
        <v>21.333333333333332</v>
      </c>
      <c r="F3237" s="23">
        <f>6/3</f>
        <v>2</v>
      </c>
      <c r="G3237" s="23" t="s">
        <v>2667</v>
      </c>
      <c r="H3237" s="23" t="s">
        <v>2667</v>
      </c>
      <c r="I3237" s="26" t="s">
        <v>306</v>
      </c>
      <c r="J3237" s="23" t="s">
        <v>2667</v>
      </c>
      <c r="K3237" s="23"/>
      <c r="L3237" s="23" t="s">
        <v>2667</v>
      </c>
      <c r="M3237" s="23" t="s">
        <v>2667</v>
      </c>
    </row>
    <row r="3238" spans="1:13" hidden="1" x14ac:dyDescent="0.35">
      <c r="A3238" s="22">
        <v>46009</v>
      </c>
      <c r="B3238" s="23" t="s">
        <v>2618</v>
      </c>
      <c r="C3238" s="23" t="s">
        <v>2668</v>
      </c>
      <c r="D3238" s="24" t="s">
        <v>2835</v>
      </c>
      <c r="E3238" s="23">
        <f>64/3</f>
        <v>21.333333333333332</v>
      </c>
      <c r="F3238" s="23">
        <f>6/3</f>
        <v>2</v>
      </c>
      <c r="G3238" s="23" t="s">
        <v>2667</v>
      </c>
      <c r="H3238" s="23" t="s">
        <v>2667</v>
      </c>
      <c r="I3238" s="26" t="s">
        <v>306</v>
      </c>
      <c r="J3238" s="23" t="s">
        <v>2667</v>
      </c>
      <c r="K3238" s="23"/>
      <c r="L3238" s="23" t="s">
        <v>2667</v>
      </c>
      <c r="M3238" s="23" t="s">
        <v>2667</v>
      </c>
    </row>
    <row r="3239" spans="1:13" hidden="1" x14ac:dyDescent="0.35">
      <c r="A3239" s="22">
        <v>46009</v>
      </c>
      <c r="B3239" s="23" t="s">
        <v>3278</v>
      </c>
      <c r="C3239" s="23" t="s">
        <v>64</v>
      </c>
      <c r="D3239" t="s">
        <v>585</v>
      </c>
      <c r="E3239" s="23">
        <v>20</v>
      </c>
      <c r="F3239" s="23">
        <v>4</v>
      </c>
      <c r="G3239" s="23" t="s">
        <v>2667</v>
      </c>
      <c r="H3239" s="23" t="s">
        <v>2667</v>
      </c>
      <c r="I3239" s="26" t="s">
        <v>306</v>
      </c>
      <c r="J3239" s="23" t="s">
        <v>2667</v>
      </c>
      <c r="K3239" s="23"/>
      <c r="L3239" s="23" t="s">
        <v>2667</v>
      </c>
      <c r="M3239" s="23" t="s">
        <v>306</v>
      </c>
    </row>
    <row r="3240" spans="1:13" hidden="1" x14ac:dyDescent="0.35">
      <c r="A3240" s="22">
        <v>46009</v>
      </c>
      <c r="B3240" s="23" t="s">
        <v>837</v>
      </c>
      <c r="C3240" s="23" t="s">
        <v>2673</v>
      </c>
      <c r="D3240" s="24">
        <v>1</v>
      </c>
      <c r="E3240" s="23">
        <v>20</v>
      </c>
      <c r="F3240" s="23">
        <v>3</v>
      </c>
      <c r="G3240" s="23" t="s">
        <v>2667</v>
      </c>
      <c r="H3240" s="23" t="s">
        <v>2667</v>
      </c>
      <c r="I3240" s="26" t="s">
        <v>306</v>
      </c>
      <c r="J3240" s="23"/>
      <c r="K3240" s="23"/>
      <c r="L3240" s="23" t="s">
        <v>2667</v>
      </c>
      <c r="M3240" s="23" t="s">
        <v>2667</v>
      </c>
    </row>
    <row r="3241" spans="1:13" hidden="1" x14ac:dyDescent="0.35">
      <c r="A3241" s="22">
        <v>46009</v>
      </c>
      <c r="B3241" s="23" t="s">
        <v>758</v>
      </c>
      <c r="C3241" s="23" t="s">
        <v>2668</v>
      </c>
      <c r="D3241" s="24">
        <v>4</v>
      </c>
      <c r="E3241" s="23">
        <v>17</v>
      </c>
      <c r="F3241" s="23">
        <v>3</v>
      </c>
      <c r="G3241" s="23" t="s">
        <v>2667</v>
      </c>
      <c r="H3241" s="23" t="s">
        <v>2667</v>
      </c>
      <c r="I3241" s="26" t="s">
        <v>306</v>
      </c>
      <c r="J3241" s="23" t="s">
        <v>2667</v>
      </c>
      <c r="K3241" s="23"/>
      <c r="L3241" s="23" t="s">
        <v>2667</v>
      </c>
      <c r="M3241" s="23" t="s">
        <v>306</v>
      </c>
    </row>
    <row r="3242" spans="1:13" hidden="1" x14ac:dyDescent="0.35">
      <c r="A3242" s="22">
        <v>46009</v>
      </c>
      <c r="B3242" s="23" t="s">
        <v>141</v>
      </c>
      <c r="C3242" s="23" t="s">
        <v>2668</v>
      </c>
      <c r="D3242" s="24">
        <v>4</v>
      </c>
      <c r="E3242" s="23">
        <v>16</v>
      </c>
      <c r="F3242" s="23">
        <v>2</v>
      </c>
      <c r="G3242" s="23" t="s">
        <v>2667</v>
      </c>
      <c r="H3242" s="23" t="s">
        <v>2667</v>
      </c>
      <c r="I3242" s="26" t="s">
        <v>306</v>
      </c>
      <c r="J3242" s="23" t="s">
        <v>2667</v>
      </c>
      <c r="K3242" s="23"/>
      <c r="L3242" s="23" t="s">
        <v>2667</v>
      </c>
      <c r="M3242" s="23" t="s">
        <v>306</v>
      </c>
    </row>
    <row r="3243" spans="1:13" hidden="1" x14ac:dyDescent="0.35">
      <c r="A3243" s="22">
        <v>46009</v>
      </c>
      <c r="B3243" s="23" t="s">
        <v>2819</v>
      </c>
      <c r="C3243" s="23" t="s">
        <v>2667</v>
      </c>
      <c r="D3243" s="24" t="s">
        <v>2667</v>
      </c>
      <c r="E3243" s="23">
        <v>14</v>
      </c>
      <c r="F3243" s="23">
        <v>3</v>
      </c>
      <c r="G3243" s="23" t="s">
        <v>2667</v>
      </c>
      <c r="H3243" s="23" t="s">
        <v>2667</v>
      </c>
      <c r="I3243" s="26" t="s">
        <v>306</v>
      </c>
      <c r="J3243" s="23"/>
      <c r="K3243" s="23"/>
      <c r="L3243" s="23" t="s">
        <v>2667</v>
      </c>
      <c r="M3243" s="23" t="s">
        <v>306</v>
      </c>
    </row>
    <row r="3244" spans="1:13" hidden="1" x14ac:dyDescent="0.35">
      <c r="A3244" s="6">
        <v>46009</v>
      </c>
      <c r="B3244" t="s">
        <v>2826</v>
      </c>
      <c r="C3244" t="s">
        <v>64</v>
      </c>
      <c r="D3244" t="s">
        <v>585</v>
      </c>
      <c r="E3244">
        <v>10</v>
      </c>
      <c r="F3244" t="s">
        <v>2689</v>
      </c>
      <c r="G3244" t="s">
        <v>2667</v>
      </c>
      <c r="H3244" t="s">
        <v>2667</v>
      </c>
      <c r="I3244" s="26" t="s">
        <v>306</v>
      </c>
      <c r="J3244" t="s">
        <v>2667</v>
      </c>
      <c r="L3244" t="s">
        <v>2667</v>
      </c>
      <c r="M3244" t="s">
        <v>306</v>
      </c>
    </row>
    <row r="3245" spans="1:13" hidden="1" x14ac:dyDescent="0.35">
      <c r="A3245" s="6">
        <v>46009</v>
      </c>
      <c r="B3245" t="s">
        <v>2820</v>
      </c>
      <c r="C3245" t="s">
        <v>2167</v>
      </c>
      <c r="D3245" s="20" t="s">
        <v>2755</v>
      </c>
      <c r="E3245">
        <v>8</v>
      </c>
      <c r="F3245">
        <v>2</v>
      </c>
      <c r="G3245" t="s">
        <v>2667</v>
      </c>
      <c r="H3245" t="s">
        <v>2667</v>
      </c>
      <c r="I3245" s="26" t="s">
        <v>306</v>
      </c>
      <c r="J3245" t="s">
        <v>2667</v>
      </c>
      <c r="L3245" t="s">
        <v>2667</v>
      </c>
      <c r="M3245" t="s">
        <v>2667</v>
      </c>
    </row>
    <row r="3246" spans="1:13" hidden="1" x14ac:dyDescent="0.35">
      <c r="A3246" s="6">
        <v>46009</v>
      </c>
      <c r="B3246" t="s">
        <v>2821</v>
      </c>
      <c r="C3246" t="s">
        <v>64</v>
      </c>
      <c r="D3246" t="s">
        <v>585</v>
      </c>
      <c r="E3246">
        <v>8</v>
      </c>
      <c r="F3246">
        <v>3</v>
      </c>
      <c r="G3246" t="s">
        <v>2667</v>
      </c>
      <c r="H3246" t="s">
        <v>2667</v>
      </c>
      <c r="I3246" s="26" t="s">
        <v>306</v>
      </c>
      <c r="J3246" t="s">
        <v>2667</v>
      </c>
      <c r="L3246" t="s">
        <v>2667</v>
      </c>
      <c r="M3246" t="s">
        <v>306</v>
      </c>
    </row>
    <row r="3247" spans="1:13" hidden="1" x14ac:dyDescent="0.35">
      <c r="A3247" s="6">
        <v>46009</v>
      </c>
      <c r="B3247" t="s">
        <v>3236</v>
      </c>
      <c r="C3247" t="s">
        <v>2668</v>
      </c>
      <c r="D3247" s="20" t="s">
        <v>2862</v>
      </c>
      <c r="E3247">
        <v>6</v>
      </c>
      <c r="F3247">
        <v>1</v>
      </c>
      <c r="G3247" t="s">
        <v>2667</v>
      </c>
      <c r="H3247" t="s">
        <v>2667</v>
      </c>
      <c r="I3247" s="26" t="s">
        <v>306</v>
      </c>
      <c r="J3247" t="s">
        <v>2667</v>
      </c>
      <c r="L3247" t="s">
        <v>2667</v>
      </c>
      <c r="M3247" t="s">
        <v>2667</v>
      </c>
    </row>
    <row r="3248" spans="1:13" hidden="1" x14ac:dyDescent="0.35">
      <c r="A3248" s="6">
        <v>46009</v>
      </c>
      <c r="B3248" t="s">
        <v>2830</v>
      </c>
      <c r="C3248" t="s">
        <v>2670</v>
      </c>
      <c r="D3248" s="20" t="s">
        <v>2793</v>
      </c>
      <c r="E3248">
        <v>2</v>
      </c>
      <c r="F3248">
        <v>2</v>
      </c>
      <c r="G3248" t="s">
        <v>2667</v>
      </c>
      <c r="H3248" t="s">
        <v>2667</v>
      </c>
      <c r="I3248" s="26" t="s">
        <v>306</v>
      </c>
      <c r="J3248" t="s">
        <v>2667</v>
      </c>
      <c r="L3248" t="s">
        <v>2667</v>
      </c>
      <c r="M3248" t="s">
        <v>2667</v>
      </c>
    </row>
    <row r="3249" spans="1:13" hidden="1" x14ac:dyDescent="0.35">
      <c r="A3249" s="6">
        <v>46009</v>
      </c>
      <c r="B3249" t="s">
        <v>2815</v>
      </c>
      <c r="C3249" t="s">
        <v>2670</v>
      </c>
      <c r="D3249" s="20">
        <v>9</v>
      </c>
      <c r="F3249">
        <v>1</v>
      </c>
      <c r="G3249" t="s">
        <v>2667</v>
      </c>
      <c r="H3249" t="s">
        <v>2667</v>
      </c>
      <c r="I3249" s="26" t="s">
        <v>306</v>
      </c>
      <c r="J3249" t="s">
        <v>2667</v>
      </c>
      <c r="L3249" t="s">
        <v>2667</v>
      </c>
      <c r="M3249" t="s">
        <v>2667</v>
      </c>
    </row>
    <row r="3250" spans="1:13" hidden="1" x14ac:dyDescent="0.35">
      <c r="A3250" s="6">
        <v>46009</v>
      </c>
      <c r="B3250" t="s">
        <v>2823</v>
      </c>
      <c r="C3250" t="s">
        <v>2670</v>
      </c>
      <c r="D3250" s="20" t="s">
        <v>2824</v>
      </c>
      <c r="E3250">
        <v>2</v>
      </c>
      <c r="F3250">
        <v>2</v>
      </c>
      <c r="G3250" t="s">
        <v>2667</v>
      </c>
      <c r="H3250" t="s">
        <v>2667</v>
      </c>
      <c r="I3250" s="26" t="s">
        <v>306</v>
      </c>
      <c r="J3250" t="s">
        <v>2667</v>
      </c>
      <c r="L3250" t="s">
        <v>2667</v>
      </c>
      <c r="M3250" t="s">
        <v>306</v>
      </c>
    </row>
    <row r="3251" spans="1:13" hidden="1" x14ac:dyDescent="0.35">
      <c r="A3251" s="6">
        <v>46010</v>
      </c>
      <c r="B3251" t="s">
        <v>841</v>
      </c>
      <c r="C3251" t="s">
        <v>115</v>
      </c>
      <c r="D3251">
        <v>8</v>
      </c>
      <c r="E3251">
        <v>25</v>
      </c>
      <c r="F3251">
        <v>1</v>
      </c>
      <c r="G3251" t="s">
        <v>2577</v>
      </c>
      <c r="L3251" t="s">
        <v>47</v>
      </c>
      <c r="M3251" t="s">
        <v>47</v>
      </c>
    </row>
    <row r="3252" spans="1:13" hidden="1" x14ac:dyDescent="0.35">
      <c r="A3252" s="6">
        <v>46010</v>
      </c>
      <c r="B3252" t="s">
        <v>841</v>
      </c>
      <c r="C3252" t="s">
        <v>115</v>
      </c>
      <c r="D3252">
        <v>8</v>
      </c>
      <c r="E3252">
        <v>25</v>
      </c>
      <c r="F3252">
        <v>1</v>
      </c>
      <c r="G3252" t="s">
        <v>2577</v>
      </c>
      <c r="L3252" t="s">
        <v>47</v>
      </c>
      <c r="M3252" t="s">
        <v>47</v>
      </c>
    </row>
    <row r="3253" spans="1:13" hidden="1" x14ac:dyDescent="0.35">
      <c r="A3253" s="6">
        <v>46010</v>
      </c>
      <c r="B3253" t="s">
        <v>2422</v>
      </c>
      <c r="C3253" t="s">
        <v>53</v>
      </c>
      <c r="D3253">
        <v>6</v>
      </c>
      <c r="E3253">
        <v>24</v>
      </c>
      <c r="F3253">
        <v>2</v>
      </c>
      <c r="G3253" t="s">
        <v>827</v>
      </c>
      <c r="L3253" t="s">
        <v>47</v>
      </c>
      <c r="M3253" t="s">
        <v>47</v>
      </c>
    </row>
    <row r="3254" spans="1:13" hidden="1" x14ac:dyDescent="0.35">
      <c r="A3254" s="6">
        <v>46010</v>
      </c>
      <c r="B3254" t="s">
        <v>374</v>
      </c>
      <c r="C3254" t="s">
        <v>1247</v>
      </c>
      <c r="D3254" t="s">
        <v>1247</v>
      </c>
      <c r="E3254">
        <v>10</v>
      </c>
      <c r="F3254">
        <v>4</v>
      </c>
      <c r="G3254" t="s">
        <v>828</v>
      </c>
      <c r="K3254" t="s">
        <v>47</v>
      </c>
      <c r="L3254" t="s">
        <v>47</v>
      </c>
      <c r="M3254" t="s">
        <v>47</v>
      </c>
    </row>
    <row r="3255" spans="1:13" hidden="1" x14ac:dyDescent="0.35">
      <c r="A3255" s="22">
        <v>46010</v>
      </c>
      <c r="B3255" s="23" t="s">
        <v>3284</v>
      </c>
      <c r="C3255" s="23" t="s">
        <v>2668</v>
      </c>
      <c r="D3255" s="24">
        <v>5</v>
      </c>
      <c r="E3255" s="23">
        <v>28</v>
      </c>
      <c r="F3255" s="23">
        <v>3</v>
      </c>
      <c r="G3255" s="23" t="s">
        <v>2667</v>
      </c>
      <c r="H3255" s="23" t="s">
        <v>2667</v>
      </c>
      <c r="I3255" s="26" t="s">
        <v>306</v>
      </c>
      <c r="J3255" s="23" t="s">
        <v>3402</v>
      </c>
      <c r="K3255" s="23"/>
      <c r="L3255" s="23"/>
      <c r="M3255" s="23"/>
    </row>
    <row r="3256" spans="1:13" hidden="1" x14ac:dyDescent="0.35">
      <c r="A3256" s="22">
        <v>46010</v>
      </c>
      <c r="B3256" s="23" t="s">
        <v>1120</v>
      </c>
      <c r="C3256" s="23" t="s">
        <v>2167</v>
      </c>
      <c r="D3256" s="24" t="s">
        <v>3024</v>
      </c>
      <c r="E3256" s="23">
        <v>28</v>
      </c>
      <c r="F3256" s="23">
        <v>8</v>
      </c>
      <c r="G3256" s="23" t="s">
        <v>2667</v>
      </c>
      <c r="H3256" s="23" t="s">
        <v>2667</v>
      </c>
      <c r="I3256" s="26" t="s">
        <v>306</v>
      </c>
      <c r="J3256" s="23"/>
      <c r="K3256" s="23"/>
      <c r="L3256" s="23" t="s">
        <v>2667</v>
      </c>
      <c r="M3256" s="23" t="s">
        <v>306</v>
      </c>
    </row>
    <row r="3257" spans="1:13" hidden="1" x14ac:dyDescent="0.35">
      <c r="A3257" s="22">
        <v>46010</v>
      </c>
      <c r="B3257" s="23" t="s">
        <v>3284</v>
      </c>
      <c r="C3257" s="23" t="s">
        <v>2668</v>
      </c>
      <c r="D3257" s="24">
        <v>5</v>
      </c>
      <c r="E3257" s="23">
        <v>27</v>
      </c>
      <c r="F3257" s="23">
        <v>3</v>
      </c>
      <c r="G3257" s="23" t="s">
        <v>2667</v>
      </c>
      <c r="H3257" s="23" t="s">
        <v>2667</v>
      </c>
      <c r="I3257" s="26" t="s">
        <v>306</v>
      </c>
      <c r="J3257" s="23" t="s">
        <v>3402</v>
      </c>
      <c r="K3257" s="23"/>
      <c r="L3257" s="23" t="s">
        <v>2667</v>
      </c>
      <c r="M3257" s="23" t="s">
        <v>2667</v>
      </c>
    </row>
    <row r="3258" spans="1:13" hidden="1" x14ac:dyDescent="0.35">
      <c r="A3258" s="22">
        <v>46010</v>
      </c>
      <c r="B3258" s="23" t="s">
        <v>3284</v>
      </c>
      <c r="C3258" s="23" t="s">
        <v>2668</v>
      </c>
      <c r="D3258" s="24">
        <v>5</v>
      </c>
      <c r="E3258" s="23">
        <v>27</v>
      </c>
      <c r="F3258" s="23">
        <v>3</v>
      </c>
      <c r="G3258" s="23" t="s">
        <v>2667</v>
      </c>
      <c r="H3258" s="23" t="s">
        <v>2667</v>
      </c>
      <c r="I3258" s="26" t="s">
        <v>306</v>
      </c>
      <c r="J3258" s="23" t="s">
        <v>3402</v>
      </c>
      <c r="K3258" s="23"/>
      <c r="L3258" s="23"/>
      <c r="M3258" s="23"/>
    </row>
    <row r="3259" spans="1:13" hidden="1" x14ac:dyDescent="0.35">
      <c r="A3259" s="22">
        <v>46010</v>
      </c>
      <c r="B3259" s="23" t="s">
        <v>2834</v>
      </c>
      <c r="C3259" s="23" t="s">
        <v>2670</v>
      </c>
      <c r="D3259" s="24" t="s">
        <v>2790</v>
      </c>
      <c r="E3259" s="23">
        <f>53/2</f>
        <v>26.5</v>
      </c>
      <c r="F3259" s="23">
        <f>11/2</f>
        <v>5.5</v>
      </c>
      <c r="G3259" s="23" t="s">
        <v>2667</v>
      </c>
      <c r="H3259" s="23" t="s">
        <v>2667</v>
      </c>
      <c r="I3259" s="26" t="s">
        <v>306</v>
      </c>
      <c r="J3259" s="23" t="s">
        <v>2667</v>
      </c>
      <c r="K3259" s="23"/>
      <c r="L3259" s="23" t="s">
        <v>2667</v>
      </c>
      <c r="M3259" s="23" t="s">
        <v>306</v>
      </c>
    </row>
    <row r="3260" spans="1:13" hidden="1" x14ac:dyDescent="0.35">
      <c r="A3260" s="22">
        <v>46010</v>
      </c>
      <c r="B3260" s="23" t="s">
        <v>2834</v>
      </c>
      <c r="C3260" s="23" t="s">
        <v>2670</v>
      </c>
      <c r="D3260" s="24" t="s">
        <v>2790</v>
      </c>
      <c r="E3260" s="23">
        <f>53/2</f>
        <v>26.5</v>
      </c>
      <c r="F3260" s="23">
        <f>11/2</f>
        <v>5.5</v>
      </c>
      <c r="G3260" s="23" t="s">
        <v>2667</v>
      </c>
      <c r="H3260" s="23" t="s">
        <v>2667</v>
      </c>
      <c r="I3260" s="26" t="s">
        <v>306</v>
      </c>
      <c r="J3260" s="23" t="s">
        <v>2667</v>
      </c>
      <c r="K3260" s="23"/>
      <c r="L3260" s="23" t="s">
        <v>2667</v>
      </c>
      <c r="M3260" s="23" t="s">
        <v>306</v>
      </c>
    </row>
    <row r="3261" spans="1:13" hidden="1" x14ac:dyDescent="0.35">
      <c r="A3261" s="22">
        <v>46010</v>
      </c>
      <c r="B3261" s="23" t="s">
        <v>61</v>
      </c>
      <c r="C3261" s="23" t="s">
        <v>2670</v>
      </c>
      <c r="D3261" s="24">
        <v>10</v>
      </c>
      <c r="E3261" s="23">
        <v>25</v>
      </c>
      <c r="F3261" s="23">
        <v>2</v>
      </c>
      <c r="G3261" s="23" t="s">
        <v>2667</v>
      </c>
      <c r="H3261" s="23" t="s">
        <v>2667</v>
      </c>
      <c r="I3261" s="26" t="s">
        <v>306</v>
      </c>
      <c r="J3261" s="23" t="s">
        <v>2359</v>
      </c>
      <c r="K3261" s="23"/>
      <c r="L3261" s="23" t="s">
        <v>2667</v>
      </c>
      <c r="M3261" s="23" t="s">
        <v>306</v>
      </c>
    </row>
    <row r="3262" spans="1:13" hidden="1" x14ac:dyDescent="0.35">
      <c r="A3262" s="22">
        <v>46010</v>
      </c>
      <c r="B3262" s="23" t="s">
        <v>61</v>
      </c>
      <c r="C3262" s="23" t="s">
        <v>2670</v>
      </c>
      <c r="D3262" s="24">
        <v>10</v>
      </c>
      <c r="E3262" s="23">
        <v>25</v>
      </c>
      <c r="F3262" s="23">
        <v>2</v>
      </c>
      <c r="G3262" s="23" t="s">
        <v>2667</v>
      </c>
      <c r="H3262" s="23" t="s">
        <v>2667</v>
      </c>
      <c r="I3262" s="26" t="s">
        <v>306</v>
      </c>
      <c r="J3262" s="23" t="s">
        <v>2359</v>
      </c>
      <c r="K3262" s="23"/>
      <c r="L3262" s="23" t="s">
        <v>2667</v>
      </c>
      <c r="M3262" s="23" t="s">
        <v>306</v>
      </c>
    </row>
    <row r="3263" spans="1:13" hidden="1" x14ac:dyDescent="0.35">
      <c r="A3263" s="22">
        <v>46010</v>
      </c>
      <c r="B3263" s="23" t="s">
        <v>61</v>
      </c>
      <c r="C3263" s="23" t="s">
        <v>2670</v>
      </c>
      <c r="D3263" s="24">
        <v>10</v>
      </c>
      <c r="E3263" s="23">
        <v>25</v>
      </c>
      <c r="F3263" s="23">
        <v>1</v>
      </c>
      <c r="G3263" s="23" t="s">
        <v>2667</v>
      </c>
      <c r="H3263" s="23" t="s">
        <v>2667</v>
      </c>
      <c r="I3263" s="26" t="s">
        <v>306</v>
      </c>
      <c r="J3263" s="23" t="s">
        <v>2359</v>
      </c>
      <c r="K3263" s="23"/>
      <c r="L3263" s="23" t="s">
        <v>2667</v>
      </c>
      <c r="M3263" s="23" t="s">
        <v>306</v>
      </c>
    </row>
    <row r="3264" spans="1:13" hidden="1" x14ac:dyDescent="0.35">
      <c r="A3264" s="22">
        <v>46010</v>
      </c>
      <c r="B3264" s="23" t="s">
        <v>61</v>
      </c>
      <c r="C3264" s="23" t="s">
        <v>2670</v>
      </c>
      <c r="D3264" s="24">
        <v>10</v>
      </c>
      <c r="E3264" s="23">
        <v>25</v>
      </c>
      <c r="F3264" s="23">
        <v>1</v>
      </c>
      <c r="G3264" s="23" t="s">
        <v>2667</v>
      </c>
      <c r="H3264" s="23" t="s">
        <v>2667</v>
      </c>
      <c r="I3264" s="26" t="s">
        <v>306</v>
      </c>
      <c r="J3264" s="23" t="s">
        <v>2359</v>
      </c>
      <c r="K3264" s="23"/>
      <c r="L3264" s="23" t="s">
        <v>2667</v>
      </c>
      <c r="M3264" s="23" t="s">
        <v>306</v>
      </c>
    </row>
    <row r="3265" spans="1:13" hidden="1" x14ac:dyDescent="0.35">
      <c r="A3265" s="22">
        <v>46010</v>
      </c>
      <c r="B3265" s="23" t="s">
        <v>489</v>
      </c>
      <c r="C3265" s="23" t="s">
        <v>2668</v>
      </c>
      <c r="D3265" s="24">
        <v>5</v>
      </c>
      <c r="E3265" s="23">
        <f>48/2</f>
        <v>24</v>
      </c>
      <c r="F3265" s="23">
        <v>2</v>
      </c>
      <c r="G3265" s="23" t="s">
        <v>2667</v>
      </c>
      <c r="H3265" s="23" t="s">
        <v>2667</v>
      </c>
      <c r="I3265" s="26" t="s">
        <v>306</v>
      </c>
      <c r="J3265" s="23" t="s">
        <v>2667</v>
      </c>
      <c r="K3265" s="23"/>
      <c r="L3265" s="23" t="s">
        <v>2667</v>
      </c>
      <c r="M3265" s="23" t="s">
        <v>306</v>
      </c>
    </row>
    <row r="3266" spans="1:13" hidden="1" x14ac:dyDescent="0.35">
      <c r="A3266" s="22">
        <v>46010</v>
      </c>
      <c r="B3266" s="23" t="s">
        <v>489</v>
      </c>
      <c r="C3266" s="23" t="s">
        <v>2668</v>
      </c>
      <c r="D3266" s="24">
        <v>5</v>
      </c>
      <c r="E3266" s="23">
        <f>48/2</f>
        <v>24</v>
      </c>
      <c r="F3266" s="23">
        <v>2</v>
      </c>
      <c r="G3266" s="23" t="s">
        <v>2667</v>
      </c>
      <c r="H3266" s="23" t="s">
        <v>2667</v>
      </c>
      <c r="I3266" s="26" t="s">
        <v>306</v>
      </c>
      <c r="J3266" s="23" t="s">
        <v>2667</v>
      </c>
      <c r="K3266" s="23"/>
      <c r="L3266" s="23" t="s">
        <v>2667</v>
      </c>
      <c r="M3266" s="23" t="s">
        <v>306</v>
      </c>
    </row>
    <row r="3267" spans="1:13" hidden="1" x14ac:dyDescent="0.35">
      <c r="A3267" s="22">
        <v>46010</v>
      </c>
      <c r="B3267" s="23" t="s">
        <v>3228</v>
      </c>
      <c r="C3267" s="23" t="s">
        <v>2670</v>
      </c>
      <c r="D3267" s="24">
        <v>7</v>
      </c>
      <c r="E3267" s="23">
        <v>24</v>
      </c>
      <c r="F3267" s="23">
        <v>2</v>
      </c>
      <c r="G3267" s="23" t="s">
        <v>2667</v>
      </c>
      <c r="H3267" s="23" t="s">
        <v>2667</v>
      </c>
      <c r="I3267" s="26" t="s">
        <v>306</v>
      </c>
      <c r="J3267" s="23" t="s">
        <v>2667</v>
      </c>
      <c r="K3267" s="23"/>
      <c r="L3267" s="23" t="s">
        <v>2667</v>
      </c>
      <c r="M3267" s="23" t="s">
        <v>2667</v>
      </c>
    </row>
    <row r="3268" spans="1:13" hidden="1" x14ac:dyDescent="0.35">
      <c r="A3268" s="22">
        <v>46010</v>
      </c>
      <c r="B3268" s="23" t="s">
        <v>247</v>
      </c>
      <c r="C3268" s="23" t="s">
        <v>2673</v>
      </c>
      <c r="D3268" s="24">
        <v>1</v>
      </c>
      <c r="E3268" s="23">
        <v>23</v>
      </c>
      <c r="F3268" s="23">
        <v>3</v>
      </c>
      <c r="G3268" s="23" t="s">
        <v>2667</v>
      </c>
      <c r="H3268" s="23" t="s">
        <v>2667</v>
      </c>
      <c r="I3268" s="26" t="s">
        <v>306</v>
      </c>
      <c r="J3268" s="23" t="s">
        <v>2667</v>
      </c>
      <c r="K3268" s="23"/>
      <c r="L3268" s="23" t="s">
        <v>2667</v>
      </c>
      <c r="M3268" s="23" t="s">
        <v>306</v>
      </c>
    </row>
    <row r="3269" spans="1:13" hidden="1" x14ac:dyDescent="0.35">
      <c r="A3269" s="22">
        <v>46010</v>
      </c>
      <c r="B3269" s="23" t="s">
        <v>1468</v>
      </c>
      <c r="C3269" s="23" t="s">
        <v>2670</v>
      </c>
      <c r="D3269" s="24">
        <v>7</v>
      </c>
      <c r="E3269" s="23">
        <v>23</v>
      </c>
      <c r="F3269" s="23">
        <v>2</v>
      </c>
      <c r="G3269" s="23" t="s">
        <v>2667</v>
      </c>
      <c r="H3269" s="23" t="s">
        <v>2667</v>
      </c>
      <c r="I3269" s="26" t="s">
        <v>306</v>
      </c>
      <c r="J3269" s="23" t="s">
        <v>2667</v>
      </c>
      <c r="K3269" s="23"/>
      <c r="L3269" s="23" t="s">
        <v>2667</v>
      </c>
      <c r="M3269" s="23" t="s">
        <v>306</v>
      </c>
    </row>
    <row r="3270" spans="1:13" hidden="1" x14ac:dyDescent="0.35">
      <c r="A3270" s="27">
        <v>46010</v>
      </c>
      <c r="B3270" s="26" t="s">
        <v>2860</v>
      </c>
      <c r="C3270" s="26" t="s">
        <v>2167</v>
      </c>
      <c r="D3270" s="28" t="s">
        <v>2725</v>
      </c>
      <c r="E3270" s="26">
        <f>41/2</f>
        <v>20.5</v>
      </c>
      <c r="F3270" s="26">
        <v>1.5</v>
      </c>
      <c r="G3270" s="26" t="s">
        <v>2667</v>
      </c>
      <c r="H3270" s="26" t="s">
        <v>2667</v>
      </c>
      <c r="I3270" s="26" t="s">
        <v>306</v>
      </c>
      <c r="J3270" s="26" t="s">
        <v>2667</v>
      </c>
      <c r="K3270" s="26"/>
      <c r="L3270" s="26" t="s">
        <v>2667</v>
      </c>
      <c r="M3270" s="26" t="s">
        <v>2667</v>
      </c>
    </row>
    <row r="3271" spans="1:13" hidden="1" x14ac:dyDescent="0.35">
      <c r="A3271" s="27">
        <v>46010</v>
      </c>
      <c r="B3271" s="26" t="s">
        <v>2860</v>
      </c>
      <c r="C3271" s="26" t="s">
        <v>2167</v>
      </c>
      <c r="D3271" s="28" t="s">
        <v>2725</v>
      </c>
      <c r="E3271" s="26">
        <f>41/2</f>
        <v>20.5</v>
      </c>
      <c r="F3271" s="26">
        <v>1.5</v>
      </c>
      <c r="G3271" s="26" t="s">
        <v>2667</v>
      </c>
      <c r="H3271" s="26" t="s">
        <v>2667</v>
      </c>
      <c r="I3271" s="26" t="s">
        <v>306</v>
      </c>
      <c r="J3271" s="26" t="s">
        <v>2667</v>
      </c>
      <c r="K3271" s="26"/>
      <c r="L3271" s="26" t="s">
        <v>2667</v>
      </c>
      <c r="M3271" s="26" t="s">
        <v>2667</v>
      </c>
    </row>
    <row r="3272" spans="1:13" hidden="1" x14ac:dyDescent="0.35">
      <c r="A3272" s="22">
        <v>46010</v>
      </c>
      <c r="B3272" s="23" t="s">
        <v>1468</v>
      </c>
      <c r="C3272" s="23" t="s">
        <v>2673</v>
      </c>
      <c r="D3272" s="24">
        <v>3</v>
      </c>
      <c r="E3272" s="23">
        <v>20</v>
      </c>
      <c r="F3272" s="23">
        <v>2</v>
      </c>
      <c r="G3272" s="23" t="s">
        <v>2667</v>
      </c>
      <c r="H3272" s="23" t="s">
        <v>2667</v>
      </c>
      <c r="I3272" s="26" t="s">
        <v>306</v>
      </c>
      <c r="J3272" s="23" t="s">
        <v>2667</v>
      </c>
      <c r="K3272" s="23"/>
      <c r="L3272" s="23" t="s">
        <v>2667</v>
      </c>
      <c r="M3272" s="23" t="s">
        <v>2667</v>
      </c>
    </row>
    <row r="3273" spans="1:13" hidden="1" x14ac:dyDescent="0.35">
      <c r="A3273" s="27">
        <v>46010</v>
      </c>
      <c r="B3273" s="26" t="s">
        <v>61</v>
      </c>
      <c r="C3273" s="26" t="s">
        <v>2167</v>
      </c>
      <c r="D3273" s="28" t="s">
        <v>2134</v>
      </c>
      <c r="E3273" s="26">
        <f>38/2</f>
        <v>19</v>
      </c>
      <c r="F3273" s="26">
        <v>1</v>
      </c>
      <c r="G3273" s="26" t="s">
        <v>2667</v>
      </c>
      <c r="H3273" s="26" t="s">
        <v>2667</v>
      </c>
      <c r="I3273" s="26" t="s">
        <v>306</v>
      </c>
      <c r="J3273" s="26" t="s">
        <v>2667</v>
      </c>
      <c r="K3273" s="26"/>
      <c r="L3273" s="26" t="s">
        <v>2667</v>
      </c>
      <c r="M3273" s="26" t="s">
        <v>306</v>
      </c>
    </row>
    <row r="3274" spans="1:13" hidden="1" x14ac:dyDescent="0.35">
      <c r="A3274" s="27">
        <v>46010</v>
      </c>
      <c r="B3274" s="26" t="s">
        <v>61</v>
      </c>
      <c r="C3274" s="26" t="s">
        <v>2167</v>
      </c>
      <c r="D3274" s="28" t="s">
        <v>2134</v>
      </c>
      <c r="E3274" s="26">
        <f>38/2</f>
        <v>19</v>
      </c>
      <c r="F3274" s="26">
        <v>1</v>
      </c>
      <c r="G3274" s="26" t="s">
        <v>2667</v>
      </c>
      <c r="H3274" s="26" t="s">
        <v>2667</v>
      </c>
      <c r="I3274" s="26" t="s">
        <v>306</v>
      </c>
      <c r="J3274" s="26" t="s">
        <v>2667</v>
      </c>
      <c r="K3274" s="26"/>
      <c r="L3274" s="26" t="s">
        <v>2667</v>
      </c>
      <c r="M3274" s="26" t="s">
        <v>306</v>
      </c>
    </row>
    <row r="3275" spans="1:13" hidden="1" x14ac:dyDescent="0.35">
      <c r="A3275" s="27">
        <v>46010</v>
      </c>
      <c r="B3275" s="26" t="s">
        <v>1261</v>
      </c>
      <c r="C3275" s="26" t="s">
        <v>1261</v>
      </c>
      <c r="D3275" s="28" t="s">
        <v>1261</v>
      </c>
      <c r="E3275" s="26">
        <f>35/2</f>
        <v>17.5</v>
      </c>
      <c r="F3275" s="26">
        <v>1.5</v>
      </c>
      <c r="G3275" s="26" t="s">
        <v>2667</v>
      </c>
      <c r="H3275" s="26" t="s">
        <v>2667</v>
      </c>
      <c r="I3275" s="26" t="s">
        <v>306</v>
      </c>
      <c r="J3275" s="26" t="s">
        <v>2667</v>
      </c>
      <c r="K3275" s="26"/>
      <c r="L3275" s="26" t="s">
        <v>2667</v>
      </c>
      <c r="M3275" s="26" t="s">
        <v>306</v>
      </c>
    </row>
    <row r="3276" spans="1:13" hidden="1" x14ac:dyDescent="0.35">
      <c r="A3276" s="27">
        <v>46010</v>
      </c>
      <c r="B3276" s="26" t="s">
        <v>1261</v>
      </c>
      <c r="C3276" s="26" t="s">
        <v>1261</v>
      </c>
      <c r="D3276" s="28" t="s">
        <v>1261</v>
      </c>
      <c r="E3276" s="26">
        <f>35/2</f>
        <v>17.5</v>
      </c>
      <c r="F3276" s="26">
        <v>1.5</v>
      </c>
      <c r="G3276" s="26" t="s">
        <v>2667</v>
      </c>
      <c r="H3276" s="26" t="s">
        <v>2667</v>
      </c>
      <c r="I3276" s="26" t="s">
        <v>306</v>
      </c>
      <c r="J3276" s="26" t="s">
        <v>2667</v>
      </c>
      <c r="K3276" s="26"/>
      <c r="L3276" s="26" t="s">
        <v>2667</v>
      </c>
      <c r="M3276" s="26" t="s">
        <v>306</v>
      </c>
    </row>
    <row r="3277" spans="1:13" hidden="1" x14ac:dyDescent="0.35">
      <c r="A3277" s="22">
        <v>46010</v>
      </c>
      <c r="B3277" s="23" t="s">
        <v>374</v>
      </c>
      <c r="C3277" s="23" t="s">
        <v>2668</v>
      </c>
      <c r="D3277" s="24">
        <v>6</v>
      </c>
      <c r="E3277" s="23">
        <v>16</v>
      </c>
      <c r="F3277" s="23">
        <v>1</v>
      </c>
      <c r="G3277" s="23" t="s">
        <v>2667</v>
      </c>
      <c r="H3277" s="23" t="s">
        <v>2667</v>
      </c>
      <c r="I3277" s="26" t="s">
        <v>306</v>
      </c>
      <c r="J3277" s="23" t="s">
        <v>2667</v>
      </c>
      <c r="K3277" s="23"/>
      <c r="L3277" s="23" t="s">
        <v>2667</v>
      </c>
      <c r="M3277" s="23" t="s">
        <v>306</v>
      </c>
    </row>
    <row r="3278" spans="1:13" hidden="1" x14ac:dyDescent="0.35">
      <c r="A3278" s="22">
        <v>46010</v>
      </c>
      <c r="B3278" s="23" t="s">
        <v>2126</v>
      </c>
      <c r="C3278" s="23" t="s">
        <v>2673</v>
      </c>
      <c r="D3278" s="24">
        <v>1</v>
      </c>
      <c r="E3278" s="23">
        <v>16</v>
      </c>
      <c r="F3278" s="23">
        <v>3</v>
      </c>
      <c r="G3278" s="23" t="s">
        <v>2667</v>
      </c>
      <c r="H3278" s="23" t="s">
        <v>2667</v>
      </c>
      <c r="I3278" s="26" t="s">
        <v>306</v>
      </c>
      <c r="J3278" s="23" t="s">
        <v>2667</v>
      </c>
      <c r="K3278" s="23"/>
      <c r="L3278" s="23" t="s">
        <v>2667</v>
      </c>
      <c r="M3278" s="23" t="s">
        <v>306</v>
      </c>
    </row>
    <row r="3279" spans="1:13" hidden="1" x14ac:dyDescent="0.35">
      <c r="A3279" s="22">
        <v>46010</v>
      </c>
      <c r="B3279" s="23" t="s">
        <v>2849</v>
      </c>
      <c r="C3279" s="23" t="s">
        <v>2668</v>
      </c>
      <c r="D3279" s="24" t="s">
        <v>3426</v>
      </c>
      <c r="E3279" s="23">
        <v>15</v>
      </c>
      <c r="F3279" s="23">
        <v>3</v>
      </c>
      <c r="G3279" s="23" t="s">
        <v>2667</v>
      </c>
      <c r="H3279" s="23" t="s">
        <v>2667</v>
      </c>
      <c r="I3279" s="26" t="s">
        <v>306</v>
      </c>
      <c r="J3279" s="23"/>
      <c r="K3279" s="23"/>
      <c r="L3279" s="23" t="s">
        <v>2667</v>
      </c>
      <c r="M3279" s="23" t="s">
        <v>306</v>
      </c>
    </row>
    <row r="3280" spans="1:13" hidden="1" x14ac:dyDescent="0.35">
      <c r="A3280" s="22">
        <v>46010</v>
      </c>
      <c r="B3280" s="23" t="s">
        <v>2848</v>
      </c>
      <c r="C3280" s="23" t="s">
        <v>978</v>
      </c>
      <c r="D3280" s="24" t="s">
        <v>978</v>
      </c>
      <c r="E3280" s="23">
        <v>10</v>
      </c>
      <c r="F3280" s="23">
        <v>3</v>
      </c>
      <c r="G3280" s="23" t="s">
        <v>2667</v>
      </c>
      <c r="H3280" s="23" t="s">
        <v>2667</v>
      </c>
      <c r="I3280" s="26" t="s">
        <v>306</v>
      </c>
      <c r="J3280" s="23" t="s">
        <v>1854</v>
      </c>
      <c r="K3280" s="23"/>
      <c r="L3280" s="23" t="s">
        <v>2667</v>
      </c>
      <c r="M3280" s="23" t="s">
        <v>2667</v>
      </c>
    </row>
    <row r="3281" spans="1:13" hidden="1" x14ac:dyDescent="0.35">
      <c r="A3281" s="6">
        <v>46010</v>
      </c>
      <c r="B3281" t="s">
        <v>470</v>
      </c>
      <c r="C3281" t="s">
        <v>2673</v>
      </c>
      <c r="D3281" s="20" t="s">
        <v>3137</v>
      </c>
      <c r="E3281">
        <v>7</v>
      </c>
      <c r="F3281">
        <v>3</v>
      </c>
      <c r="G3281" t="s">
        <v>2667</v>
      </c>
      <c r="H3281" t="s">
        <v>2667</v>
      </c>
      <c r="I3281" s="26" t="s">
        <v>306</v>
      </c>
      <c r="J3281" t="s">
        <v>2667</v>
      </c>
      <c r="L3281" t="s">
        <v>2667</v>
      </c>
      <c r="M3281" t="s">
        <v>306</v>
      </c>
    </row>
    <row r="3282" spans="1:13" hidden="1" x14ac:dyDescent="0.35">
      <c r="A3282" s="6">
        <v>46010</v>
      </c>
      <c r="B3282" t="s">
        <v>2856</v>
      </c>
      <c r="C3282" t="s">
        <v>2667</v>
      </c>
      <c r="D3282" s="20" t="s">
        <v>2667</v>
      </c>
      <c r="E3282">
        <v>6</v>
      </c>
      <c r="F3282">
        <v>1</v>
      </c>
      <c r="G3282" t="s">
        <v>2667</v>
      </c>
      <c r="H3282" t="s">
        <v>2667</v>
      </c>
      <c r="I3282" s="26" t="s">
        <v>306</v>
      </c>
      <c r="J3282" t="s">
        <v>2667</v>
      </c>
      <c r="L3282" t="s">
        <v>2667</v>
      </c>
      <c r="M3282" t="s">
        <v>2667</v>
      </c>
    </row>
    <row r="3283" spans="1:13" hidden="1" x14ac:dyDescent="0.35">
      <c r="A3283" s="22">
        <v>46010</v>
      </c>
      <c r="B3283" s="23" t="s">
        <v>3252</v>
      </c>
      <c r="C3283" s="23" t="s">
        <v>158</v>
      </c>
      <c r="D3283" t="s">
        <v>158</v>
      </c>
      <c r="E3283" s="23">
        <v>4</v>
      </c>
      <c r="F3283" s="23">
        <v>2</v>
      </c>
      <c r="G3283" s="23" t="s">
        <v>2667</v>
      </c>
      <c r="H3283" s="23" t="s">
        <v>2667</v>
      </c>
      <c r="I3283" s="26" t="s">
        <v>306</v>
      </c>
      <c r="J3283" s="23"/>
      <c r="K3283" s="23"/>
      <c r="L3283" s="23" t="s">
        <v>2667</v>
      </c>
      <c r="M3283" s="23" t="s">
        <v>306</v>
      </c>
    </row>
    <row r="3284" spans="1:13" hidden="1" x14ac:dyDescent="0.35">
      <c r="A3284" s="22">
        <v>46011</v>
      </c>
      <c r="B3284" s="23" t="s">
        <v>489</v>
      </c>
      <c r="C3284" s="23" t="s">
        <v>2670</v>
      </c>
      <c r="D3284" s="24">
        <v>7</v>
      </c>
      <c r="E3284" s="23">
        <v>15</v>
      </c>
      <c r="F3284" s="23">
        <v>2</v>
      </c>
      <c r="G3284" s="23" t="s">
        <v>2667</v>
      </c>
      <c r="H3284" s="23" t="s">
        <v>2667</v>
      </c>
      <c r="I3284" s="26" t="s">
        <v>306</v>
      </c>
      <c r="J3284" s="23" t="s">
        <v>2667</v>
      </c>
      <c r="K3284" s="23"/>
      <c r="L3284" s="23" t="s">
        <v>2667</v>
      </c>
      <c r="M3284" s="23" t="s">
        <v>306</v>
      </c>
    </row>
    <row r="3285" spans="1:13" hidden="1" x14ac:dyDescent="0.35">
      <c r="A3285" s="6">
        <v>46011</v>
      </c>
      <c r="B3285" t="s">
        <v>2739</v>
      </c>
      <c r="C3285" t="s">
        <v>55</v>
      </c>
      <c r="D3285" s="20">
        <v>1</v>
      </c>
      <c r="E3285">
        <v>8</v>
      </c>
      <c r="F3285">
        <v>2</v>
      </c>
      <c r="G3285" t="s">
        <v>2667</v>
      </c>
      <c r="H3285" t="s">
        <v>2667</v>
      </c>
      <c r="I3285" s="26" t="s">
        <v>306</v>
      </c>
      <c r="J3285" t="s">
        <v>2667</v>
      </c>
      <c r="L3285" t="s">
        <v>2667</v>
      </c>
      <c r="M3285" t="s">
        <v>2667</v>
      </c>
    </row>
    <row r="3286" spans="1:13" hidden="1" x14ac:dyDescent="0.35">
      <c r="A3286" s="22">
        <v>46012</v>
      </c>
      <c r="B3286" s="23" t="s">
        <v>2894</v>
      </c>
      <c r="C3286" s="23" t="s">
        <v>2668</v>
      </c>
      <c r="D3286" s="24">
        <v>4</v>
      </c>
      <c r="E3286" s="23">
        <f>55/2</f>
        <v>27.5</v>
      </c>
      <c r="F3286" s="23">
        <f>4/2</f>
        <v>2</v>
      </c>
      <c r="G3286" s="23" t="s">
        <v>2667</v>
      </c>
      <c r="H3286" s="23" t="s">
        <v>2667</v>
      </c>
      <c r="I3286" s="26" t="s">
        <v>306</v>
      </c>
      <c r="J3286" s="23" t="s">
        <v>2667</v>
      </c>
      <c r="K3286" s="23"/>
      <c r="L3286" s="23" t="s">
        <v>2667</v>
      </c>
      <c r="M3286" s="23" t="s">
        <v>2667</v>
      </c>
    </row>
    <row r="3287" spans="1:13" hidden="1" x14ac:dyDescent="0.35">
      <c r="A3287" s="22">
        <v>46012</v>
      </c>
      <c r="B3287" s="23" t="s">
        <v>2894</v>
      </c>
      <c r="C3287" s="23" t="s">
        <v>2668</v>
      </c>
      <c r="D3287" s="24">
        <v>4</v>
      </c>
      <c r="E3287" s="23">
        <f>55/2</f>
        <v>27.5</v>
      </c>
      <c r="F3287" s="23">
        <f>4/2</f>
        <v>2</v>
      </c>
      <c r="G3287" s="23" t="s">
        <v>2667</v>
      </c>
      <c r="H3287" s="23" t="s">
        <v>2667</v>
      </c>
      <c r="I3287" s="26" t="s">
        <v>306</v>
      </c>
      <c r="J3287" s="23" t="s">
        <v>2667</v>
      </c>
      <c r="K3287" s="23"/>
      <c r="L3287" s="23" t="s">
        <v>2667</v>
      </c>
      <c r="M3287" s="23" t="s">
        <v>2667</v>
      </c>
    </row>
    <row r="3288" spans="1:13" hidden="1" x14ac:dyDescent="0.35">
      <c r="A3288" s="27">
        <v>46012</v>
      </c>
      <c r="B3288" s="26" t="s">
        <v>3139</v>
      </c>
      <c r="C3288" s="26" t="s">
        <v>2668</v>
      </c>
      <c r="D3288" s="28" t="s">
        <v>2740</v>
      </c>
      <c r="E3288" s="26">
        <v>22.5</v>
      </c>
      <c r="F3288" s="26">
        <v>1</v>
      </c>
      <c r="G3288" s="26"/>
      <c r="H3288" s="26" t="s">
        <v>2667</v>
      </c>
      <c r="I3288" s="26" t="s">
        <v>306</v>
      </c>
      <c r="J3288" s="26"/>
      <c r="K3288" s="26"/>
      <c r="L3288" s="26" t="s">
        <v>2667</v>
      </c>
      <c r="M3288" s="26" t="s">
        <v>306</v>
      </c>
    </row>
    <row r="3289" spans="1:13" hidden="1" x14ac:dyDescent="0.35">
      <c r="A3289" s="27">
        <v>46012</v>
      </c>
      <c r="B3289" s="26" t="s">
        <v>3139</v>
      </c>
      <c r="C3289" s="26" t="s">
        <v>2668</v>
      </c>
      <c r="D3289" s="28" t="s">
        <v>2740</v>
      </c>
      <c r="E3289" s="26">
        <v>22.5</v>
      </c>
      <c r="F3289" s="26">
        <v>1</v>
      </c>
      <c r="G3289" s="26"/>
      <c r="H3289" s="26" t="s">
        <v>2667</v>
      </c>
      <c r="I3289" s="26" t="s">
        <v>306</v>
      </c>
      <c r="J3289" s="26"/>
      <c r="K3289" s="26"/>
      <c r="L3289" s="26" t="s">
        <v>2667</v>
      </c>
      <c r="M3289" s="26" t="s">
        <v>306</v>
      </c>
    </row>
    <row r="3290" spans="1:13" hidden="1" x14ac:dyDescent="0.35">
      <c r="A3290" s="22">
        <v>46012</v>
      </c>
      <c r="B3290" s="23" t="s">
        <v>2892</v>
      </c>
      <c r="C3290" s="23" t="s">
        <v>2673</v>
      </c>
      <c r="D3290" s="24">
        <v>3</v>
      </c>
      <c r="E3290" s="23">
        <v>21</v>
      </c>
      <c r="F3290" s="23">
        <v>3</v>
      </c>
      <c r="G3290" s="23" t="s">
        <v>2667</v>
      </c>
      <c r="H3290" s="23" t="s">
        <v>2667</v>
      </c>
      <c r="I3290" s="26" t="s">
        <v>306</v>
      </c>
      <c r="J3290" s="23" t="s">
        <v>2667</v>
      </c>
      <c r="K3290" s="23"/>
      <c r="L3290" s="23" t="s">
        <v>2667</v>
      </c>
      <c r="M3290" s="23" t="s">
        <v>2667</v>
      </c>
    </row>
    <row r="3291" spans="1:13" hidden="1" x14ac:dyDescent="0.35">
      <c r="A3291" s="6">
        <v>46012</v>
      </c>
      <c r="B3291" t="s">
        <v>2120</v>
      </c>
      <c r="C3291" t="s">
        <v>2670</v>
      </c>
      <c r="D3291" s="20" t="s">
        <v>2824</v>
      </c>
      <c r="E3291">
        <v>3</v>
      </c>
      <c r="F3291">
        <v>4</v>
      </c>
      <c r="G3291" t="s">
        <v>2667</v>
      </c>
      <c r="H3291" t="s">
        <v>2667</v>
      </c>
      <c r="I3291" s="26" t="s">
        <v>306</v>
      </c>
      <c r="J3291" t="s">
        <v>2667</v>
      </c>
      <c r="L3291" t="s">
        <v>2667</v>
      </c>
      <c r="M3291" t="s">
        <v>306</v>
      </c>
    </row>
    <row r="3292" spans="1:13" hidden="1" x14ac:dyDescent="0.35">
      <c r="A3292" s="22">
        <v>46013</v>
      </c>
      <c r="B3292" s="23" t="s">
        <v>2764</v>
      </c>
      <c r="C3292" s="23" t="s">
        <v>2673</v>
      </c>
      <c r="D3292" s="24" t="s">
        <v>2765</v>
      </c>
      <c r="E3292" s="23">
        <v>23</v>
      </c>
      <c r="F3292" s="23">
        <v>6</v>
      </c>
      <c r="G3292" s="23" t="s">
        <v>2667</v>
      </c>
      <c r="H3292" s="23" t="s">
        <v>2667</v>
      </c>
      <c r="I3292" s="26" t="s">
        <v>306</v>
      </c>
      <c r="J3292" s="23" t="s">
        <v>2667</v>
      </c>
      <c r="K3292" s="23"/>
      <c r="L3292" s="23" t="s">
        <v>2667</v>
      </c>
      <c r="M3292" s="23" t="s">
        <v>306</v>
      </c>
    </row>
    <row r="3293" spans="1:13" hidden="1" x14ac:dyDescent="0.35">
      <c r="A3293" s="22">
        <v>46013</v>
      </c>
      <c r="B3293" s="23" t="s">
        <v>2743</v>
      </c>
      <c r="C3293" s="23" t="s">
        <v>2167</v>
      </c>
      <c r="D3293" s="24" t="s">
        <v>2251</v>
      </c>
      <c r="E3293" s="23">
        <v>20</v>
      </c>
      <c r="F3293" s="23">
        <v>3</v>
      </c>
      <c r="G3293" s="23" t="s">
        <v>2667</v>
      </c>
      <c r="H3293" s="23" t="s">
        <v>2667</v>
      </c>
      <c r="I3293" s="26" t="s">
        <v>306</v>
      </c>
      <c r="J3293" s="23" t="s">
        <v>2667</v>
      </c>
      <c r="K3293" s="23"/>
      <c r="L3293" s="23" t="s">
        <v>2667</v>
      </c>
      <c r="M3293" s="23" t="s">
        <v>2667</v>
      </c>
    </row>
    <row r="3294" spans="1:13" hidden="1" x14ac:dyDescent="0.35">
      <c r="A3294" s="22">
        <v>46013</v>
      </c>
      <c r="B3294" s="23" t="s">
        <v>3153</v>
      </c>
      <c r="C3294" s="23" t="s">
        <v>2673</v>
      </c>
      <c r="D3294" s="24">
        <v>3</v>
      </c>
      <c r="E3294" s="23">
        <v>20</v>
      </c>
      <c r="F3294" s="23">
        <v>3</v>
      </c>
      <c r="G3294" s="23" t="s">
        <v>2667</v>
      </c>
      <c r="H3294" s="23" t="s">
        <v>2667</v>
      </c>
      <c r="I3294" s="26" t="s">
        <v>306</v>
      </c>
      <c r="J3294" s="23" t="s">
        <v>2667</v>
      </c>
      <c r="K3294" s="23"/>
      <c r="L3294" s="23" t="s">
        <v>2667</v>
      </c>
      <c r="M3294" s="23" t="s">
        <v>306</v>
      </c>
    </row>
    <row r="3295" spans="1:13" hidden="1" x14ac:dyDescent="0.35">
      <c r="A3295" s="22">
        <v>46013</v>
      </c>
      <c r="B3295" s="23" t="s">
        <v>3322</v>
      </c>
      <c r="C3295" s="23" t="s">
        <v>1493</v>
      </c>
      <c r="D3295" s="23" t="s">
        <v>1493</v>
      </c>
      <c r="E3295" s="23">
        <v>14</v>
      </c>
      <c r="F3295" s="23">
        <v>1</v>
      </c>
      <c r="G3295" s="23" t="s">
        <v>2667</v>
      </c>
      <c r="H3295" s="23" t="s">
        <v>2667</v>
      </c>
      <c r="I3295" s="26" t="s">
        <v>306</v>
      </c>
      <c r="J3295" s="23" t="s">
        <v>2359</v>
      </c>
      <c r="K3295" s="23"/>
      <c r="L3295" s="23" t="s">
        <v>2667</v>
      </c>
      <c r="M3295" s="23" t="s">
        <v>306</v>
      </c>
    </row>
    <row r="3296" spans="1:13" hidden="1" x14ac:dyDescent="0.35">
      <c r="A3296" s="22">
        <v>46013</v>
      </c>
      <c r="B3296" s="23" t="s">
        <v>2754</v>
      </c>
      <c r="C3296" t="s">
        <v>64</v>
      </c>
      <c r="D3296" t="s">
        <v>585</v>
      </c>
      <c r="E3296" s="23">
        <v>8</v>
      </c>
      <c r="F3296" s="23">
        <v>3</v>
      </c>
      <c r="G3296" s="23" t="s">
        <v>2667</v>
      </c>
      <c r="H3296" s="23" t="s">
        <v>2667</v>
      </c>
      <c r="I3296" s="26" t="s">
        <v>306</v>
      </c>
      <c r="J3296" s="23"/>
      <c r="K3296" s="23"/>
      <c r="L3296" s="23" t="s">
        <v>2667</v>
      </c>
      <c r="M3296" s="23" t="s">
        <v>306</v>
      </c>
    </row>
    <row r="3297" spans="1:13" hidden="1" x14ac:dyDescent="0.35">
      <c r="A3297" s="22">
        <v>46014</v>
      </c>
      <c r="B3297" s="23" t="s">
        <v>2708</v>
      </c>
      <c r="C3297" s="23" t="s">
        <v>2167</v>
      </c>
      <c r="D3297" t="s">
        <v>1254</v>
      </c>
      <c r="E3297" s="23">
        <v>27</v>
      </c>
      <c r="F3297" s="23">
        <v>2</v>
      </c>
      <c r="G3297" s="23" t="s">
        <v>2667</v>
      </c>
      <c r="H3297" s="23" t="s">
        <v>2667</v>
      </c>
      <c r="I3297" s="26" t="s">
        <v>306</v>
      </c>
      <c r="J3297" s="23" t="s">
        <v>2667</v>
      </c>
      <c r="K3297" s="23"/>
      <c r="L3297" s="23" t="s">
        <v>2667</v>
      </c>
      <c r="M3297" s="23" t="s">
        <v>306</v>
      </c>
    </row>
    <row r="3298" spans="1:13" hidden="1" x14ac:dyDescent="0.35">
      <c r="A3298" s="22">
        <v>46014</v>
      </c>
      <c r="B3298" s="23" t="s">
        <v>2708</v>
      </c>
      <c r="C3298" s="23" t="s">
        <v>2167</v>
      </c>
      <c r="D3298" t="s">
        <v>1254</v>
      </c>
      <c r="E3298" s="23">
        <v>27</v>
      </c>
      <c r="F3298" s="23">
        <v>2</v>
      </c>
      <c r="G3298" s="23" t="s">
        <v>2667</v>
      </c>
      <c r="H3298" s="23" t="s">
        <v>2667</v>
      </c>
      <c r="I3298" s="26" t="s">
        <v>306</v>
      </c>
      <c r="J3298" s="23" t="s">
        <v>2667</v>
      </c>
      <c r="K3298" s="23"/>
      <c r="L3298" s="23" t="s">
        <v>2667</v>
      </c>
      <c r="M3298" s="23" t="s">
        <v>306</v>
      </c>
    </row>
    <row r="3299" spans="1:13" hidden="1" x14ac:dyDescent="0.35">
      <c r="A3299" s="22">
        <v>46014</v>
      </c>
      <c r="B3299" s="23" t="s">
        <v>2708</v>
      </c>
      <c r="C3299" s="23" t="s">
        <v>2167</v>
      </c>
      <c r="D3299" t="s">
        <v>1254</v>
      </c>
      <c r="E3299" s="23">
        <v>26</v>
      </c>
      <c r="F3299" s="23">
        <v>1</v>
      </c>
      <c r="G3299" s="23" t="s">
        <v>2667</v>
      </c>
      <c r="H3299" s="23" t="s">
        <v>2667</v>
      </c>
      <c r="I3299" s="26" t="s">
        <v>306</v>
      </c>
      <c r="J3299" s="23" t="s">
        <v>2667</v>
      </c>
      <c r="K3299" s="23"/>
      <c r="L3299" s="23" t="s">
        <v>2667</v>
      </c>
      <c r="M3299" s="23" t="s">
        <v>306</v>
      </c>
    </row>
    <row r="3300" spans="1:13" hidden="1" x14ac:dyDescent="0.35">
      <c r="A3300" s="22">
        <v>46015</v>
      </c>
      <c r="B3300" s="23" t="s">
        <v>841</v>
      </c>
      <c r="C3300" s="23" t="s">
        <v>2167</v>
      </c>
      <c r="D3300" s="24" t="s">
        <v>56</v>
      </c>
      <c r="E3300" s="23">
        <v>20</v>
      </c>
      <c r="F3300" s="23">
        <v>2</v>
      </c>
      <c r="G3300" s="23" t="s">
        <v>2667</v>
      </c>
      <c r="H3300" s="23" t="s">
        <v>306</v>
      </c>
      <c r="I3300" s="26" t="s">
        <v>306</v>
      </c>
      <c r="J3300" s="23" t="s">
        <v>2667</v>
      </c>
      <c r="K3300" s="23"/>
      <c r="L3300" s="23" t="s">
        <v>2667</v>
      </c>
      <c r="M3300" s="23" t="s">
        <v>2667</v>
      </c>
    </row>
    <row r="3301" spans="1:13" hidden="1" x14ac:dyDescent="0.35">
      <c r="A3301" s="6">
        <v>46015</v>
      </c>
      <c r="B3301" t="s">
        <v>470</v>
      </c>
      <c r="C3301" t="s">
        <v>2668</v>
      </c>
      <c r="D3301" s="20" t="s">
        <v>2740</v>
      </c>
      <c r="E3301">
        <v>9</v>
      </c>
      <c r="F3301">
        <v>10</v>
      </c>
      <c r="G3301" t="s">
        <v>2667</v>
      </c>
      <c r="H3301" t="s">
        <v>2667</v>
      </c>
      <c r="I3301" s="26" t="s">
        <v>306</v>
      </c>
      <c r="L3301" t="s">
        <v>2667</v>
      </c>
      <c r="M3301" t="s">
        <v>2667</v>
      </c>
    </row>
    <row r="3302" spans="1:13" hidden="1" x14ac:dyDescent="0.35">
      <c r="A3302" s="22">
        <v>46016</v>
      </c>
      <c r="B3302" s="23" t="s">
        <v>1960</v>
      </c>
      <c r="C3302" s="23" t="s">
        <v>2668</v>
      </c>
      <c r="D3302" s="24">
        <v>6</v>
      </c>
      <c r="E3302" s="23">
        <v>17</v>
      </c>
      <c r="F3302" s="23">
        <v>2</v>
      </c>
      <c r="G3302" s="23" t="s">
        <v>2667</v>
      </c>
      <c r="H3302" s="23" t="s">
        <v>2667</v>
      </c>
      <c r="I3302" s="26" t="s">
        <v>306</v>
      </c>
      <c r="J3302" s="23" t="s">
        <v>1854</v>
      </c>
      <c r="K3302" s="23"/>
      <c r="L3302" s="23" t="s">
        <v>2667</v>
      </c>
      <c r="M3302" s="23" t="s">
        <v>2667</v>
      </c>
    </row>
    <row r="3303" spans="1:13" hidden="1" x14ac:dyDescent="0.35">
      <c r="A3303" s="6">
        <v>46016</v>
      </c>
      <c r="B3303" t="s">
        <v>2560</v>
      </c>
      <c r="C3303" t="s">
        <v>2670</v>
      </c>
      <c r="D3303" s="20" t="s">
        <v>2685</v>
      </c>
      <c r="E3303">
        <v>9</v>
      </c>
      <c r="F3303">
        <v>3</v>
      </c>
      <c r="G3303" t="s">
        <v>2667</v>
      </c>
      <c r="H3303" t="s">
        <v>2667</v>
      </c>
      <c r="I3303" s="26" t="s">
        <v>306</v>
      </c>
      <c r="J3303" t="s">
        <v>2667</v>
      </c>
      <c r="L3303" t="s">
        <v>2667</v>
      </c>
      <c r="M3303" t="s">
        <v>306</v>
      </c>
    </row>
    <row r="3304" spans="1:13" hidden="1" x14ac:dyDescent="0.35">
      <c r="A3304" s="27">
        <v>46017</v>
      </c>
      <c r="B3304" s="26" t="s">
        <v>90</v>
      </c>
      <c r="C3304" s="26" t="s">
        <v>2668</v>
      </c>
      <c r="D3304" s="28" t="s">
        <v>3205</v>
      </c>
      <c r="E3304" s="26">
        <f>38/2</f>
        <v>19</v>
      </c>
      <c r="F3304" s="26">
        <v>2</v>
      </c>
      <c r="G3304" s="26" t="s">
        <v>2667</v>
      </c>
      <c r="H3304" s="26" t="s">
        <v>2667</v>
      </c>
      <c r="I3304" s="26" t="s">
        <v>306</v>
      </c>
      <c r="J3304" s="26" t="s">
        <v>2667</v>
      </c>
      <c r="K3304" s="26"/>
      <c r="L3304" s="26" t="s">
        <v>2667</v>
      </c>
      <c r="M3304" s="26" t="s">
        <v>306</v>
      </c>
    </row>
    <row r="3305" spans="1:13" hidden="1" x14ac:dyDescent="0.35">
      <c r="A3305" s="27">
        <v>46017</v>
      </c>
      <c r="B3305" s="26" t="s">
        <v>90</v>
      </c>
      <c r="C3305" s="26" t="s">
        <v>2668</v>
      </c>
      <c r="D3305" s="28" t="s">
        <v>3205</v>
      </c>
      <c r="E3305" s="26">
        <f>38/2</f>
        <v>19</v>
      </c>
      <c r="F3305" s="26">
        <v>2</v>
      </c>
      <c r="G3305" s="26" t="s">
        <v>2667</v>
      </c>
      <c r="H3305" s="26" t="s">
        <v>2667</v>
      </c>
      <c r="I3305" s="26" t="s">
        <v>306</v>
      </c>
      <c r="J3305" s="26" t="s">
        <v>2667</v>
      </c>
      <c r="K3305" s="26"/>
      <c r="L3305" s="26" t="s">
        <v>2667</v>
      </c>
      <c r="M3305" s="26" t="s">
        <v>306</v>
      </c>
    </row>
    <row r="3306" spans="1:13" hidden="1" x14ac:dyDescent="0.35">
      <c r="A3306" s="22">
        <v>46019</v>
      </c>
      <c r="B3306" s="23" t="s">
        <v>3237</v>
      </c>
      <c r="C3306" t="s">
        <v>64</v>
      </c>
      <c r="D3306" t="s">
        <v>585</v>
      </c>
      <c r="E3306" s="23">
        <v>18</v>
      </c>
      <c r="F3306" s="23">
        <v>4</v>
      </c>
      <c r="G3306" s="23" t="s">
        <v>2667</v>
      </c>
      <c r="H3306" s="23" t="s">
        <v>2667</v>
      </c>
      <c r="I3306" s="26" t="s">
        <v>306</v>
      </c>
      <c r="J3306" s="23" t="s">
        <v>2667</v>
      </c>
      <c r="K3306" s="23"/>
      <c r="L3306" s="23" t="s">
        <v>2667</v>
      </c>
      <c r="M3306" s="23" t="s">
        <v>2667</v>
      </c>
    </row>
    <row r="3307" spans="1:13" hidden="1" x14ac:dyDescent="0.35">
      <c r="A3307" s="22">
        <v>46020</v>
      </c>
      <c r="B3307" s="23" t="s">
        <v>1684</v>
      </c>
      <c r="C3307" s="23" t="s">
        <v>2670</v>
      </c>
      <c r="D3307" s="24">
        <v>7</v>
      </c>
      <c r="E3307" s="23">
        <f>46/2</f>
        <v>23</v>
      </c>
      <c r="F3307" s="23">
        <f>3/2</f>
        <v>1.5</v>
      </c>
      <c r="G3307" s="23" t="s">
        <v>2667</v>
      </c>
      <c r="H3307" s="23" t="s">
        <v>2667</v>
      </c>
      <c r="I3307" s="26" t="s">
        <v>306</v>
      </c>
      <c r="J3307" s="23" t="s">
        <v>2667</v>
      </c>
      <c r="K3307" s="23"/>
      <c r="L3307" s="23" t="s">
        <v>2667</v>
      </c>
      <c r="M3307" s="23" t="s">
        <v>2667</v>
      </c>
    </row>
    <row r="3308" spans="1:13" hidden="1" x14ac:dyDescent="0.35">
      <c r="A3308" s="22">
        <v>46020</v>
      </c>
      <c r="B3308" s="23" t="s">
        <v>1684</v>
      </c>
      <c r="C3308" s="23" t="s">
        <v>2670</v>
      </c>
      <c r="D3308" s="24">
        <v>7</v>
      </c>
      <c r="E3308" s="23">
        <f>46/2</f>
        <v>23</v>
      </c>
      <c r="F3308" s="23">
        <f>3/2</f>
        <v>1.5</v>
      </c>
      <c r="G3308" s="23" t="s">
        <v>2667</v>
      </c>
      <c r="H3308" s="23" t="s">
        <v>2667</v>
      </c>
      <c r="I3308" s="26" t="s">
        <v>306</v>
      </c>
      <c r="J3308" s="23" t="s">
        <v>2667</v>
      </c>
      <c r="K3308" s="23"/>
      <c r="L3308" s="23" t="s">
        <v>2667</v>
      </c>
      <c r="M3308" s="23" t="s">
        <v>2667</v>
      </c>
    </row>
    <row r="3309" spans="1:13" hidden="1" x14ac:dyDescent="0.35">
      <c r="A3309" s="6">
        <v>46021</v>
      </c>
      <c r="B3309" t="s">
        <v>3066</v>
      </c>
      <c r="C3309" s="23" t="s">
        <v>158</v>
      </c>
      <c r="D3309" t="s">
        <v>158</v>
      </c>
      <c r="E3309">
        <v>6</v>
      </c>
      <c r="F3309">
        <v>3</v>
      </c>
      <c r="G3309" t="s">
        <v>2667</v>
      </c>
      <c r="H3309" t="s">
        <v>2667</v>
      </c>
      <c r="I3309" s="26" t="s">
        <v>306</v>
      </c>
      <c r="L3309" t="s">
        <v>2667</v>
      </c>
      <c r="M3309" t="s">
        <v>306</v>
      </c>
    </row>
    <row r="3310" spans="1:13" hidden="1" x14ac:dyDescent="0.35">
      <c r="A3310" s="6">
        <v>46021</v>
      </c>
      <c r="B3310" t="s">
        <v>2735</v>
      </c>
      <c r="C3310" s="23" t="s">
        <v>2137</v>
      </c>
      <c r="D3310" s="20" t="s">
        <v>118</v>
      </c>
      <c r="E3310">
        <v>5</v>
      </c>
      <c r="F3310">
        <v>1</v>
      </c>
      <c r="G3310" t="s">
        <v>2667</v>
      </c>
      <c r="H3310" t="s">
        <v>2667</v>
      </c>
      <c r="I3310" s="26" t="s">
        <v>306</v>
      </c>
      <c r="J3310" t="s">
        <v>2667</v>
      </c>
      <c r="L3310" t="s">
        <v>2667</v>
      </c>
      <c r="M3310" t="s">
        <v>2667</v>
      </c>
    </row>
    <row r="3311" spans="1:13" hidden="1" x14ac:dyDescent="0.35">
      <c r="A3311" s="6">
        <v>46022</v>
      </c>
      <c r="B3311" t="s">
        <v>2878</v>
      </c>
      <c r="C3311" t="s">
        <v>573</v>
      </c>
      <c r="D3311" t="s">
        <v>573</v>
      </c>
      <c r="E3311">
        <v>11</v>
      </c>
      <c r="F3311">
        <v>3</v>
      </c>
      <c r="G3311" t="s">
        <v>2667</v>
      </c>
      <c r="H3311" t="s">
        <v>2667</v>
      </c>
      <c r="I3311" s="26" t="s">
        <v>306</v>
      </c>
      <c r="J3311" t="s">
        <v>2667</v>
      </c>
      <c r="L3311" t="s">
        <v>2667</v>
      </c>
      <c r="M3311" t="s">
        <v>306</v>
      </c>
    </row>
    <row r="3312" spans="1:13" hidden="1" x14ac:dyDescent="0.35">
      <c r="A3312" s="6">
        <v>46022</v>
      </c>
      <c r="B3312" t="s">
        <v>3063</v>
      </c>
      <c r="C3312" t="s">
        <v>2668</v>
      </c>
      <c r="D3312" s="20">
        <v>4</v>
      </c>
      <c r="E3312">
        <v>5</v>
      </c>
      <c r="F3312">
        <v>1</v>
      </c>
      <c r="G3312" t="s">
        <v>2667</v>
      </c>
      <c r="H3312" t="s">
        <v>2667</v>
      </c>
      <c r="I3312" s="26" t="s">
        <v>306</v>
      </c>
      <c r="J3312" t="s">
        <v>2667</v>
      </c>
      <c r="L3312" t="s">
        <v>2667</v>
      </c>
      <c r="M3312" t="s">
        <v>306</v>
      </c>
    </row>
    <row r="3317" spans="2:2" x14ac:dyDescent="0.35">
      <c r="B3317">
        <f>LEN(G2)</f>
        <v>0</v>
      </c>
    </row>
    <row r="3318" spans="2:2" x14ac:dyDescent="0.35">
      <c r="B3318" t="str" cm="1">
        <f t="array" ref="B3318">IF(ISBLANK(G2),"",TRIM(ren(G2)))</f>
        <v/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D76C4-A1DD-492A-9D85-5F207202F7E5}">
  <dimension ref="A1:M122"/>
  <sheetViews>
    <sheetView workbookViewId="0">
      <selection activeCell="A3" sqref="A3:M122"/>
    </sheetView>
  </sheetViews>
  <sheetFormatPr defaultRowHeight="14.5" x14ac:dyDescent="0.35"/>
  <cols>
    <col min="1" max="1" width="10.08984375" bestFit="1" customWidth="1"/>
    <col min="2" max="2" width="34.90625" bestFit="1" customWidth="1"/>
    <col min="3" max="3" width="19.453125" bestFit="1" customWidth="1"/>
    <col min="4" max="4" width="13.453125" bestFit="1" customWidth="1"/>
    <col min="5" max="5" width="8.81640625" bestFit="1" customWidth="1"/>
    <col min="6" max="6" width="9.26953125" bestFit="1" customWidth="1"/>
    <col min="7" max="7" width="33.6328125" bestFit="1" customWidth="1"/>
    <col min="8" max="8" width="13.6328125" bestFit="1" customWidth="1"/>
    <col min="9" max="9" width="8.81640625" bestFit="1" customWidth="1"/>
    <col min="10" max="10" width="23.54296875" bestFit="1" customWidth="1"/>
    <col min="11" max="11" width="14.453125" bestFit="1" customWidth="1"/>
    <col min="12" max="12" width="8.81640625" bestFit="1" customWidth="1"/>
    <col min="13" max="13" width="18.90625" bestFit="1" customWidth="1"/>
  </cols>
  <sheetData>
    <row r="1" spans="1:13" x14ac:dyDescent="0.35">
      <c r="A1" s="1" t="s">
        <v>3462</v>
      </c>
    </row>
    <row r="3" spans="1:13" x14ac:dyDescent="0.35">
      <c r="A3" t="s">
        <v>0</v>
      </c>
      <c r="B3" t="s">
        <v>1</v>
      </c>
      <c r="C3" t="s">
        <v>2</v>
      </c>
      <c r="D3" t="s">
        <v>5</v>
      </c>
      <c r="E3" t="s">
        <v>3</v>
      </c>
      <c r="F3" t="s">
        <v>4</v>
      </c>
      <c r="G3" t="s">
        <v>41</v>
      </c>
      <c r="H3" t="s">
        <v>7</v>
      </c>
      <c r="I3" t="s">
        <v>42</v>
      </c>
      <c r="J3" t="s">
        <v>43</v>
      </c>
      <c r="K3" t="s">
        <v>1243</v>
      </c>
      <c r="L3" t="s">
        <v>44</v>
      </c>
      <c r="M3" t="s">
        <v>52</v>
      </c>
    </row>
    <row r="4" spans="1:13" x14ac:dyDescent="0.35">
      <c r="A4" s="6">
        <v>45663</v>
      </c>
      <c r="B4" t="s">
        <v>2129</v>
      </c>
      <c r="C4" t="s">
        <v>64</v>
      </c>
      <c r="D4" t="s">
        <v>585</v>
      </c>
      <c r="E4">
        <v>5</v>
      </c>
      <c r="F4">
        <v>3</v>
      </c>
      <c r="I4" t="s">
        <v>47</v>
      </c>
      <c r="M4" t="s">
        <v>47</v>
      </c>
    </row>
    <row r="5" spans="1:13" x14ac:dyDescent="0.35">
      <c r="A5" s="6">
        <v>45663</v>
      </c>
      <c r="B5" t="s">
        <v>1018</v>
      </c>
      <c r="C5" t="s">
        <v>55</v>
      </c>
      <c r="D5" t="s">
        <v>1365</v>
      </c>
      <c r="E5">
        <v>9</v>
      </c>
      <c r="F5">
        <v>1</v>
      </c>
      <c r="I5" t="s">
        <v>47</v>
      </c>
      <c r="M5" t="s">
        <v>47</v>
      </c>
    </row>
    <row r="6" spans="1:13" x14ac:dyDescent="0.35">
      <c r="A6" s="6">
        <v>45663</v>
      </c>
      <c r="B6" t="s">
        <v>367</v>
      </c>
      <c r="C6" t="s">
        <v>2167</v>
      </c>
      <c r="D6" t="s">
        <v>1254</v>
      </c>
      <c r="E6">
        <v>21</v>
      </c>
      <c r="F6">
        <v>1</v>
      </c>
      <c r="G6" t="s">
        <v>2667</v>
      </c>
      <c r="H6" t="s">
        <v>2667</v>
      </c>
      <c r="I6" t="s">
        <v>47</v>
      </c>
      <c r="L6" t="s">
        <v>2667</v>
      </c>
      <c r="M6" t="s">
        <v>2667</v>
      </c>
    </row>
    <row r="7" spans="1:13" x14ac:dyDescent="0.35">
      <c r="A7" s="6">
        <v>45665</v>
      </c>
      <c r="B7" t="s">
        <v>1353</v>
      </c>
      <c r="C7" t="s">
        <v>64</v>
      </c>
      <c r="D7" t="s">
        <v>585</v>
      </c>
      <c r="E7">
        <v>1</v>
      </c>
      <c r="F7">
        <v>1</v>
      </c>
      <c r="I7" t="s">
        <v>47</v>
      </c>
      <c r="M7" t="s">
        <v>47</v>
      </c>
    </row>
    <row r="8" spans="1:13" x14ac:dyDescent="0.35">
      <c r="A8" s="6">
        <v>45666</v>
      </c>
      <c r="B8" t="s">
        <v>1468</v>
      </c>
      <c r="C8" t="s">
        <v>115</v>
      </c>
      <c r="D8">
        <v>7</v>
      </c>
      <c r="E8">
        <v>20</v>
      </c>
      <c r="F8">
        <v>1</v>
      </c>
      <c r="I8" t="s">
        <v>47</v>
      </c>
      <c r="M8" t="s">
        <v>47</v>
      </c>
    </row>
    <row r="9" spans="1:13" x14ac:dyDescent="0.35">
      <c r="A9" s="6">
        <v>45666</v>
      </c>
      <c r="B9" t="s">
        <v>1008</v>
      </c>
      <c r="C9" t="s">
        <v>64</v>
      </c>
      <c r="D9" t="s">
        <v>585</v>
      </c>
      <c r="E9">
        <v>13</v>
      </c>
      <c r="F9">
        <v>4</v>
      </c>
      <c r="G9" t="s">
        <v>2667</v>
      </c>
      <c r="H9" t="s">
        <v>2667</v>
      </c>
      <c r="I9" t="s">
        <v>47</v>
      </c>
      <c r="J9" t="s">
        <v>2667</v>
      </c>
      <c r="L9" t="s">
        <v>2667</v>
      </c>
      <c r="M9" t="s">
        <v>47</v>
      </c>
    </row>
    <row r="10" spans="1:13" x14ac:dyDescent="0.35">
      <c r="A10" s="6">
        <v>45667</v>
      </c>
      <c r="B10" t="s">
        <v>3108</v>
      </c>
      <c r="C10" t="s">
        <v>64</v>
      </c>
      <c r="D10" t="s">
        <v>585</v>
      </c>
      <c r="E10">
        <v>15</v>
      </c>
      <c r="F10">
        <v>5</v>
      </c>
      <c r="G10" t="s">
        <v>2667</v>
      </c>
      <c r="H10" t="s">
        <v>2667</v>
      </c>
      <c r="I10" t="s">
        <v>47</v>
      </c>
      <c r="L10" t="s">
        <v>2667</v>
      </c>
      <c r="M10" t="s">
        <v>47</v>
      </c>
    </row>
    <row r="11" spans="1:13" x14ac:dyDescent="0.35">
      <c r="A11" s="6">
        <v>45668</v>
      </c>
      <c r="B11" t="s">
        <v>3111</v>
      </c>
      <c r="C11" t="s">
        <v>2673</v>
      </c>
      <c r="D11" t="s">
        <v>2778</v>
      </c>
      <c r="E11">
        <v>25</v>
      </c>
      <c r="F11">
        <v>3</v>
      </c>
      <c r="G11" t="s">
        <v>2667</v>
      </c>
      <c r="H11" t="s">
        <v>2667</v>
      </c>
      <c r="I11" t="s">
        <v>47</v>
      </c>
      <c r="L11" t="s">
        <v>2667</v>
      </c>
      <c r="M11" t="s">
        <v>47</v>
      </c>
    </row>
    <row r="12" spans="1:13" x14ac:dyDescent="0.35">
      <c r="A12" s="6">
        <v>45669</v>
      </c>
      <c r="B12" t="s">
        <v>63</v>
      </c>
      <c r="C12" t="s">
        <v>64</v>
      </c>
      <c r="D12" t="s">
        <v>585</v>
      </c>
      <c r="E12">
        <v>13</v>
      </c>
      <c r="F12">
        <v>1</v>
      </c>
      <c r="G12" t="s">
        <v>2667</v>
      </c>
      <c r="H12" t="s">
        <v>2667</v>
      </c>
      <c r="I12" t="s">
        <v>47</v>
      </c>
      <c r="J12" t="s">
        <v>2667</v>
      </c>
      <c r="L12" t="s">
        <v>2667</v>
      </c>
      <c r="M12" t="s">
        <v>2667</v>
      </c>
    </row>
    <row r="13" spans="1:13" x14ac:dyDescent="0.35">
      <c r="A13" s="6">
        <v>45670</v>
      </c>
      <c r="B13" t="s">
        <v>2130</v>
      </c>
      <c r="C13" t="s">
        <v>64</v>
      </c>
      <c r="D13" t="s">
        <v>585</v>
      </c>
      <c r="E13">
        <v>2</v>
      </c>
      <c r="F13">
        <v>1</v>
      </c>
      <c r="I13" t="s">
        <v>47</v>
      </c>
      <c r="M13" t="s">
        <v>47</v>
      </c>
    </row>
    <row r="14" spans="1:13" x14ac:dyDescent="0.35">
      <c r="A14" s="6">
        <v>45670</v>
      </c>
      <c r="B14" t="s">
        <v>1269</v>
      </c>
      <c r="C14" t="s">
        <v>55</v>
      </c>
      <c r="D14" t="s">
        <v>1309</v>
      </c>
      <c r="E14">
        <v>22</v>
      </c>
      <c r="F14">
        <v>2</v>
      </c>
      <c r="I14" t="s">
        <v>47</v>
      </c>
    </row>
    <row r="15" spans="1:13" x14ac:dyDescent="0.35">
      <c r="A15" s="6">
        <v>45670</v>
      </c>
      <c r="B15" t="s">
        <v>1269</v>
      </c>
      <c r="C15" t="s">
        <v>55</v>
      </c>
      <c r="D15" t="s">
        <v>1309</v>
      </c>
      <c r="E15">
        <v>22</v>
      </c>
      <c r="F15">
        <v>2</v>
      </c>
      <c r="I15" t="s">
        <v>47</v>
      </c>
    </row>
    <row r="16" spans="1:13" x14ac:dyDescent="0.35">
      <c r="A16" s="6">
        <v>45671</v>
      </c>
      <c r="B16" t="s">
        <v>1659</v>
      </c>
      <c r="C16" t="s">
        <v>53</v>
      </c>
      <c r="D16" t="s">
        <v>249</v>
      </c>
      <c r="E16">
        <v>22</v>
      </c>
      <c r="F16">
        <v>2</v>
      </c>
      <c r="I16" t="s">
        <v>47</v>
      </c>
    </row>
    <row r="17" spans="1:13" x14ac:dyDescent="0.35">
      <c r="A17" s="6">
        <v>45671</v>
      </c>
      <c r="B17" t="s">
        <v>1659</v>
      </c>
      <c r="C17" t="s">
        <v>53</v>
      </c>
      <c r="D17" t="s">
        <v>249</v>
      </c>
      <c r="E17">
        <v>22</v>
      </c>
      <c r="F17">
        <v>2</v>
      </c>
      <c r="I17" t="s">
        <v>47</v>
      </c>
    </row>
    <row r="18" spans="1:13" x14ac:dyDescent="0.35">
      <c r="A18" s="6">
        <v>45671</v>
      </c>
      <c r="B18" t="s">
        <v>1659</v>
      </c>
      <c r="C18" t="s">
        <v>53</v>
      </c>
      <c r="D18" t="s">
        <v>249</v>
      </c>
      <c r="E18">
        <v>22</v>
      </c>
      <c r="F18">
        <v>2</v>
      </c>
      <c r="I18" t="s">
        <v>47</v>
      </c>
    </row>
    <row r="19" spans="1:13" x14ac:dyDescent="0.35">
      <c r="A19" s="6">
        <v>45671</v>
      </c>
      <c r="B19" t="s">
        <v>904</v>
      </c>
      <c r="C19" t="s">
        <v>55</v>
      </c>
      <c r="D19" t="s">
        <v>2134</v>
      </c>
      <c r="E19">
        <v>25</v>
      </c>
      <c r="F19">
        <v>2</v>
      </c>
      <c r="I19" t="s">
        <v>47</v>
      </c>
    </row>
    <row r="20" spans="1:13" x14ac:dyDescent="0.35">
      <c r="A20" s="6">
        <v>45671</v>
      </c>
      <c r="B20" t="s">
        <v>904</v>
      </c>
      <c r="C20" t="s">
        <v>55</v>
      </c>
      <c r="D20" t="s">
        <v>2134</v>
      </c>
      <c r="E20">
        <v>25</v>
      </c>
      <c r="F20">
        <v>2</v>
      </c>
      <c r="I20" t="s">
        <v>47</v>
      </c>
    </row>
    <row r="21" spans="1:13" x14ac:dyDescent="0.35">
      <c r="A21" s="6">
        <v>45671</v>
      </c>
      <c r="B21" t="s">
        <v>698</v>
      </c>
      <c r="C21" t="s">
        <v>55</v>
      </c>
      <c r="D21" t="s">
        <v>1365</v>
      </c>
      <c r="E21">
        <v>24</v>
      </c>
      <c r="F21">
        <v>4</v>
      </c>
      <c r="H21" t="s">
        <v>47</v>
      </c>
      <c r="M21" t="s">
        <v>47</v>
      </c>
    </row>
    <row r="22" spans="1:13" x14ac:dyDescent="0.35">
      <c r="A22" s="6">
        <v>45672</v>
      </c>
      <c r="B22" t="s">
        <v>259</v>
      </c>
      <c r="C22" t="s">
        <v>53</v>
      </c>
      <c r="D22">
        <v>5</v>
      </c>
      <c r="E22">
        <v>23</v>
      </c>
      <c r="F22">
        <v>2</v>
      </c>
      <c r="G22" t="s">
        <v>98</v>
      </c>
      <c r="L22" t="s">
        <v>47</v>
      </c>
      <c r="M22" t="s">
        <v>47</v>
      </c>
    </row>
    <row r="23" spans="1:13" x14ac:dyDescent="0.35">
      <c r="A23" s="6">
        <v>45672</v>
      </c>
      <c r="B23" t="s">
        <v>1461</v>
      </c>
      <c r="C23" t="s">
        <v>74</v>
      </c>
      <c r="D23">
        <v>10</v>
      </c>
      <c r="E23">
        <v>19</v>
      </c>
      <c r="F23">
        <v>1</v>
      </c>
      <c r="I23" t="s">
        <v>47</v>
      </c>
      <c r="M23" t="s">
        <v>47</v>
      </c>
    </row>
    <row r="24" spans="1:13" x14ac:dyDescent="0.35">
      <c r="A24" s="6">
        <v>45672</v>
      </c>
      <c r="B24" t="s">
        <v>1461</v>
      </c>
      <c r="C24" t="s">
        <v>74</v>
      </c>
      <c r="D24">
        <v>10</v>
      </c>
      <c r="E24">
        <v>19</v>
      </c>
      <c r="F24">
        <v>1</v>
      </c>
      <c r="I24" t="s">
        <v>47</v>
      </c>
      <c r="M24" t="s">
        <v>47</v>
      </c>
    </row>
    <row r="25" spans="1:13" x14ac:dyDescent="0.35">
      <c r="A25" s="6">
        <v>45672</v>
      </c>
      <c r="B25" t="s">
        <v>2728</v>
      </c>
      <c r="C25" t="s">
        <v>64</v>
      </c>
      <c r="D25" t="s">
        <v>585</v>
      </c>
      <c r="E25">
        <v>10</v>
      </c>
      <c r="F25">
        <v>2</v>
      </c>
      <c r="G25" t="s">
        <v>2667</v>
      </c>
      <c r="H25" t="s">
        <v>2667</v>
      </c>
      <c r="I25" t="s">
        <v>47</v>
      </c>
      <c r="L25" t="s">
        <v>2667</v>
      </c>
      <c r="M25" t="s">
        <v>47</v>
      </c>
    </row>
    <row r="26" spans="1:13" x14ac:dyDescent="0.35">
      <c r="A26" s="6">
        <v>45673</v>
      </c>
      <c r="B26" t="s">
        <v>2133</v>
      </c>
      <c r="C26" t="s">
        <v>64</v>
      </c>
      <c r="D26" t="s">
        <v>564</v>
      </c>
      <c r="E26">
        <v>13</v>
      </c>
      <c r="F26">
        <v>7</v>
      </c>
      <c r="I26" t="s">
        <v>47</v>
      </c>
      <c r="M26" t="s">
        <v>47</v>
      </c>
    </row>
    <row r="27" spans="1:13" x14ac:dyDescent="0.35">
      <c r="A27" s="6">
        <v>45673</v>
      </c>
      <c r="B27" t="s">
        <v>1353</v>
      </c>
      <c r="C27" t="s">
        <v>64</v>
      </c>
      <c r="D27" t="s">
        <v>585</v>
      </c>
      <c r="E27">
        <v>16</v>
      </c>
      <c r="F27">
        <v>3</v>
      </c>
      <c r="I27" t="s">
        <v>47</v>
      </c>
      <c r="M27" t="s">
        <v>47</v>
      </c>
    </row>
    <row r="28" spans="1:13" x14ac:dyDescent="0.35">
      <c r="A28" s="6">
        <v>45674</v>
      </c>
      <c r="B28" t="s">
        <v>470</v>
      </c>
      <c r="C28" t="s">
        <v>1247</v>
      </c>
      <c r="D28" t="s">
        <v>1247</v>
      </c>
      <c r="E28">
        <v>6</v>
      </c>
      <c r="F28">
        <v>2</v>
      </c>
      <c r="G28" t="s">
        <v>1850</v>
      </c>
      <c r="K28" t="s">
        <v>47</v>
      </c>
      <c r="M28" t="s">
        <v>47</v>
      </c>
    </row>
    <row r="29" spans="1:13" x14ac:dyDescent="0.35">
      <c r="A29" s="6">
        <v>45674</v>
      </c>
      <c r="B29" t="s">
        <v>924</v>
      </c>
      <c r="C29" t="s">
        <v>74</v>
      </c>
      <c r="D29">
        <v>10</v>
      </c>
      <c r="E29">
        <v>22</v>
      </c>
      <c r="F29">
        <v>4</v>
      </c>
      <c r="I29" t="s">
        <v>47</v>
      </c>
    </row>
    <row r="30" spans="1:13" x14ac:dyDescent="0.35">
      <c r="A30" s="6">
        <v>45674</v>
      </c>
      <c r="B30" t="s">
        <v>461</v>
      </c>
      <c r="C30" t="s">
        <v>115</v>
      </c>
      <c r="D30">
        <v>8</v>
      </c>
      <c r="E30">
        <v>25</v>
      </c>
      <c r="F30">
        <v>2</v>
      </c>
      <c r="I30" t="s">
        <v>47</v>
      </c>
      <c r="M30" t="s">
        <v>47</v>
      </c>
    </row>
    <row r="31" spans="1:13" x14ac:dyDescent="0.35">
      <c r="A31" s="6">
        <v>45674</v>
      </c>
      <c r="B31" t="s">
        <v>461</v>
      </c>
      <c r="C31" t="s">
        <v>115</v>
      </c>
      <c r="D31">
        <v>8</v>
      </c>
      <c r="E31">
        <v>25</v>
      </c>
      <c r="F31">
        <v>2</v>
      </c>
      <c r="I31" t="s">
        <v>47</v>
      </c>
      <c r="M31" t="s">
        <v>47</v>
      </c>
    </row>
    <row r="32" spans="1:13" x14ac:dyDescent="0.35">
      <c r="A32" s="6">
        <v>45674</v>
      </c>
      <c r="B32" t="s">
        <v>461</v>
      </c>
      <c r="C32" t="s">
        <v>115</v>
      </c>
      <c r="D32">
        <v>8</v>
      </c>
      <c r="E32">
        <v>25</v>
      </c>
      <c r="F32">
        <v>2</v>
      </c>
      <c r="I32" t="s">
        <v>47</v>
      </c>
      <c r="M32" t="s">
        <v>47</v>
      </c>
    </row>
    <row r="33" spans="1:13" x14ac:dyDescent="0.35">
      <c r="A33" s="6">
        <v>45674</v>
      </c>
      <c r="B33" t="s">
        <v>61</v>
      </c>
      <c r="C33" t="s">
        <v>55</v>
      </c>
      <c r="D33" t="s">
        <v>2132</v>
      </c>
      <c r="E33">
        <v>21</v>
      </c>
      <c r="F33">
        <v>2</v>
      </c>
      <c r="I33" t="s">
        <v>47</v>
      </c>
      <c r="M33" t="s">
        <v>47</v>
      </c>
    </row>
    <row r="34" spans="1:13" x14ac:dyDescent="0.35">
      <c r="A34" s="6">
        <v>45674</v>
      </c>
      <c r="B34" t="s">
        <v>61</v>
      </c>
      <c r="C34" t="s">
        <v>55</v>
      </c>
      <c r="D34" t="s">
        <v>619</v>
      </c>
      <c r="E34">
        <v>14</v>
      </c>
      <c r="F34">
        <v>4</v>
      </c>
      <c r="I34" t="s">
        <v>47</v>
      </c>
      <c r="M34" t="s">
        <v>47</v>
      </c>
    </row>
    <row r="35" spans="1:13" x14ac:dyDescent="0.35">
      <c r="A35" s="6">
        <v>45675</v>
      </c>
      <c r="B35" t="s">
        <v>2310</v>
      </c>
      <c r="C35" t="s">
        <v>2667</v>
      </c>
      <c r="D35" t="s">
        <v>2667</v>
      </c>
      <c r="E35">
        <v>7</v>
      </c>
      <c r="F35">
        <v>2</v>
      </c>
      <c r="G35" t="s">
        <v>2667</v>
      </c>
      <c r="H35" t="s">
        <v>2667</v>
      </c>
      <c r="I35" t="s">
        <v>47</v>
      </c>
      <c r="L35" t="s">
        <v>2667</v>
      </c>
      <c r="M35" t="s">
        <v>2667</v>
      </c>
    </row>
    <row r="36" spans="1:13" x14ac:dyDescent="0.35">
      <c r="A36" s="6">
        <v>45676</v>
      </c>
      <c r="B36" t="s">
        <v>3157</v>
      </c>
      <c r="C36" t="s">
        <v>115</v>
      </c>
      <c r="D36">
        <v>10</v>
      </c>
      <c r="E36">
        <v>19.333333333333332</v>
      </c>
      <c r="F36">
        <v>2</v>
      </c>
      <c r="G36" t="s">
        <v>2667</v>
      </c>
      <c r="H36" t="s">
        <v>2667</v>
      </c>
      <c r="I36" t="s">
        <v>47</v>
      </c>
      <c r="J36" t="s">
        <v>2667</v>
      </c>
      <c r="L36" t="s">
        <v>2667</v>
      </c>
      <c r="M36" t="s">
        <v>2667</v>
      </c>
    </row>
    <row r="37" spans="1:13" x14ac:dyDescent="0.35">
      <c r="A37" s="6">
        <v>45676</v>
      </c>
      <c r="B37" t="s">
        <v>3157</v>
      </c>
      <c r="C37" t="s">
        <v>115</v>
      </c>
      <c r="D37">
        <v>10</v>
      </c>
      <c r="E37">
        <v>19.333333333333332</v>
      </c>
      <c r="F37">
        <v>2</v>
      </c>
      <c r="G37" t="s">
        <v>2667</v>
      </c>
      <c r="H37" t="s">
        <v>2667</v>
      </c>
      <c r="I37" t="s">
        <v>47</v>
      </c>
      <c r="J37" t="s">
        <v>2667</v>
      </c>
      <c r="L37" t="s">
        <v>2667</v>
      </c>
      <c r="M37" t="s">
        <v>2667</v>
      </c>
    </row>
    <row r="38" spans="1:13" x14ac:dyDescent="0.35">
      <c r="A38" s="6">
        <v>45676</v>
      </c>
      <c r="B38" t="s">
        <v>3157</v>
      </c>
      <c r="C38" t="s">
        <v>115</v>
      </c>
      <c r="D38">
        <v>10</v>
      </c>
      <c r="E38">
        <v>19.333333333333332</v>
      </c>
      <c r="F38">
        <v>2</v>
      </c>
      <c r="G38" t="s">
        <v>2667</v>
      </c>
      <c r="H38" t="s">
        <v>2667</v>
      </c>
      <c r="I38" t="s">
        <v>47</v>
      </c>
      <c r="J38" t="s">
        <v>2667</v>
      </c>
      <c r="L38" t="s">
        <v>2667</v>
      </c>
      <c r="M38" t="s">
        <v>2667</v>
      </c>
    </row>
    <row r="39" spans="1:13" x14ac:dyDescent="0.35">
      <c r="A39" s="6">
        <v>45677</v>
      </c>
      <c r="B39" t="s">
        <v>51</v>
      </c>
      <c r="C39" t="s">
        <v>2673</v>
      </c>
      <c r="D39">
        <v>3</v>
      </c>
      <c r="E39">
        <v>22</v>
      </c>
      <c r="F39">
        <v>3</v>
      </c>
      <c r="G39" t="s">
        <v>1850</v>
      </c>
      <c r="L39" t="s">
        <v>47</v>
      </c>
      <c r="M39" t="s">
        <v>47</v>
      </c>
    </row>
    <row r="40" spans="1:13" x14ac:dyDescent="0.35">
      <c r="A40" s="6">
        <v>45677</v>
      </c>
      <c r="B40" t="s">
        <v>470</v>
      </c>
      <c r="C40" t="s">
        <v>1247</v>
      </c>
      <c r="D40" t="s">
        <v>1247</v>
      </c>
      <c r="E40">
        <v>3</v>
      </c>
      <c r="F40">
        <v>2</v>
      </c>
      <c r="I40" t="s">
        <v>47</v>
      </c>
      <c r="M40" t="s">
        <v>47</v>
      </c>
    </row>
    <row r="41" spans="1:13" x14ac:dyDescent="0.35">
      <c r="A41" s="6">
        <v>45677</v>
      </c>
      <c r="B41" t="s">
        <v>2131</v>
      </c>
      <c r="C41" t="s">
        <v>53</v>
      </c>
      <c r="D41" t="s">
        <v>370</v>
      </c>
      <c r="E41">
        <v>20</v>
      </c>
      <c r="F41">
        <v>2</v>
      </c>
      <c r="I41" t="s">
        <v>47</v>
      </c>
      <c r="J41" t="s">
        <v>705</v>
      </c>
    </row>
    <row r="42" spans="1:13" x14ac:dyDescent="0.35">
      <c r="A42" s="6">
        <v>45677</v>
      </c>
      <c r="B42" t="s">
        <v>2131</v>
      </c>
      <c r="C42" t="s">
        <v>53</v>
      </c>
      <c r="D42" t="s">
        <v>370</v>
      </c>
      <c r="E42">
        <v>20</v>
      </c>
      <c r="F42">
        <v>2</v>
      </c>
      <c r="I42" t="s">
        <v>47</v>
      </c>
      <c r="J42" t="s">
        <v>705</v>
      </c>
    </row>
    <row r="43" spans="1:13" x14ac:dyDescent="0.35">
      <c r="A43" s="6">
        <v>45677</v>
      </c>
      <c r="B43" t="s">
        <v>1018</v>
      </c>
      <c r="C43" t="s">
        <v>55</v>
      </c>
      <c r="D43" t="s">
        <v>1365</v>
      </c>
      <c r="E43">
        <v>8</v>
      </c>
      <c r="F43">
        <v>2</v>
      </c>
      <c r="I43" t="s">
        <v>47</v>
      </c>
      <c r="M43" t="s">
        <v>47</v>
      </c>
    </row>
    <row r="44" spans="1:13" x14ac:dyDescent="0.35">
      <c r="A44" s="6">
        <v>45678</v>
      </c>
      <c r="B44" t="s">
        <v>2052</v>
      </c>
      <c r="C44" t="s">
        <v>53</v>
      </c>
      <c r="D44" t="s">
        <v>249</v>
      </c>
      <c r="E44">
        <v>20</v>
      </c>
      <c r="F44">
        <v>2</v>
      </c>
      <c r="I44" t="s">
        <v>47</v>
      </c>
    </row>
    <row r="45" spans="1:13" x14ac:dyDescent="0.35">
      <c r="A45" s="6">
        <v>45678</v>
      </c>
      <c r="B45" t="s">
        <v>2052</v>
      </c>
      <c r="C45" t="s">
        <v>53</v>
      </c>
      <c r="D45" t="s">
        <v>249</v>
      </c>
      <c r="E45">
        <v>20</v>
      </c>
      <c r="F45">
        <v>2</v>
      </c>
      <c r="I45" t="s">
        <v>47</v>
      </c>
    </row>
    <row r="46" spans="1:13" x14ac:dyDescent="0.35">
      <c r="A46" s="6">
        <v>45678</v>
      </c>
      <c r="B46" t="s">
        <v>1877</v>
      </c>
      <c r="C46" t="s">
        <v>64</v>
      </c>
      <c r="D46" t="s">
        <v>585</v>
      </c>
      <c r="E46">
        <v>1</v>
      </c>
      <c r="F46">
        <v>1</v>
      </c>
      <c r="I46" t="s">
        <v>47</v>
      </c>
      <c r="M46" t="s">
        <v>47</v>
      </c>
    </row>
    <row r="47" spans="1:13" x14ac:dyDescent="0.35">
      <c r="A47" s="6">
        <v>45679</v>
      </c>
      <c r="B47" t="s">
        <v>2145</v>
      </c>
      <c r="C47" t="s">
        <v>74</v>
      </c>
      <c r="D47">
        <v>10</v>
      </c>
      <c r="E47">
        <v>19</v>
      </c>
      <c r="F47">
        <v>3</v>
      </c>
      <c r="I47" t="s">
        <v>47</v>
      </c>
    </row>
    <row r="48" spans="1:13" x14ac:dyDescent="0.35">
      <c r="A48" s="6">
        <v>45679</v>
      </c>
      <c r="B48" t="s">
        <v>2145</v>
      </c>
      <c r="C48" t="s">
        <v>74</v>
      </c>
      <c r="D48">
        <v>10</v>
      </c>
      <c r="E48">
        <v>19</v>
      </c>
      <c r="F48">
        <v>3</v>
      </c>
      <c r="I48" t="s">
        <v>47</v>
      </c>
    </row>
    <row r="49" spans="1:13" x14ac:dyDescent="0.35">
      <c r="A49" s="6">
        <v>45679</v>
      </c>
      <c r="B49" t="s">
        <v>2052</v>
      </c>
      <c r="C49" t="s">
        <v>53</v>
      </c>
      <c r="D49" t="s">
        <v>249</v>
      </c>
      <c r="E49">
        <v>16</v>
      </c>
      <c r="F49">
        <v>1</v>
      </c>
      <c r="I49" t="s">
        <v>47</v>
      </c>
    </row>
    <row r="50" spans="1:13" x14ac:dyDescent="0.35">
      <c r="A50" s="6">
        <v>45679</v>
      </c>
      <c r="B50" t="s">
        <v>2052</v>
      </c>
      <c r="C50" t="s">
        <v>53</v>
      </c>
      <c r="D50" t="s">
        <v>249</v>
      </c>
      <c r="E50">
        <v>16</v>
      </c>
      <c r="F50">
        <v>1</v>
      </c>
      <c r="I50" t="s">
        <v>47</v>
      </c>
    </row>
    <row r="51" spans="1:13" x14ac:dyDescent="0.35">
      <c r="A51" s="6">
        <v>45679</v>
      </c>
      <c r="B51" t="s">
        <v>2146</v>
      </c>
      <c r="C51" t="s">
        <v>149</v>
      </c>
      <c r="D51" t="s">
        <v>149</v>
      </c>
      <c r="E51">
        <v>17</v>
      </c>
      <c r="F51">
        <v>2</v>
      </c>
      <c r="I51" t="s">
        <v>47</v>
      </c>
    </row>
    <row r="52" spans="1:13" x14ac:dyDescent="0.35">
      <c r="A52" s="6">
        <v>45679</v>
      </c>
      <c r="B52" t="s">
        <v>2147</v>
      </c>
      <c r="C52" t="s">
        <v>74</v>
      </c>
      <c r="D52">
        <v>10</v>
      </c>
      <c r="E52">
        <v>17</v>
      </c>
      <c r="F52">
        <v>2</v>
      </c>
      <c r="I52" t="s">
        <v>47</v>
      </c>
    </row>
    <row r="53" spans="1:13" x14ac:dyDescent="0.35">
      <c r="A53" s="6">
        <v>45679</v>
      </c>
      <c r="B53" t="s">
        <v>2147</v>
      </c>
      <c r="C53" t="s">
        <v>74</v>
      </c>
      <c r="D53">
        <v>10</v>
      </c>
      <c r="E53">
        <v>17</v>
      </c>
      <c r="F53">
        <v>2</v>
      </c>
      <c r="I53" t="s">
        <v>47</v>
      </c>
    </row>
    <row r="54" spans="1:13" x14ac:dyDescent="0.35">
      <c r="A54" s="6">
        <v>45679</v>
      </c>
      <c r="B54" t="s">
        <v>154</v>
      </c>
      <c r="C54" t="s">
        <v>2673</v>
      </c>
      <c r="D54">
        <v>1</v>
      </c>
      <c r="E54">
        <v>6</v>
      </c>
      <c r="F54">
        <v>3</v>
      </c>
      <c r="I54" t="s">
        <v>47</v>
      </c>
      <c r="M54" t="s">
        <v>47</v>
      </c>
    </row>
    <row r="55" spans="1:13" x14ac:dyDescent="0.35">
      <c r="A55" s="6">
        <v>45679</v>
      </c>
      <c r="B55" t="s">
        <v>2148</v>
      </c>
      <c r="C55" t="s">
        <v>1261</v>
      </c>
      <c r="D55" t="s">
        <v>1236</v>
      </c>
      <c r="E55">
        <v>7</v>
      </c>
      <c r="F55">
        <v>1</v>
      </c>
      <c r="I55" t="s">
        <v>47</v>
      </c>
    </row>
    <row r="56" spans="1:13" x14ac:dyDescent="0.35">
      <c r="A56" s="6">
        <v>45679</v>
      </c>
      <c r="B56" t="s">
        <v>2128</v>
      </c>
      <c r="C56" t="s">
        <v>225</v>
      </c>
      <c r="D56">
        <v>0</v>
      </c>
      <c r="E56">
        <v>1</v>
      </c>
      <c r="F56">
        <v>1</v>
      </c>
      <c r="I56" t="s">
        <v>47</v>
      </c>
    </row>
    <row r="57" spans="1:13" x14ac:dyDescent="0.35">
      <c r="A57" s="6">
        <v>45679</v>
      </c>
      <c r="B57" t="s">
        <v>1353</v>
      </c>
      <c r="C57" t="s">
        <v>64</v>
      </c>
      <c r="D57" t="s">
        <v>585</v>
      </c>
      <c r="E57">
        <v>1</v>
      </c>
      <c r="F57">
        <v>1</v>
      </c>
      <c r="I57" t="s">
        <v>47</v>
      </c>
      <c r="M57" t="s">
        <v>47</v>
      </c>
    </row>
    <row r="58" spans="1:13" x14ac:dyDescent="0.35">
      <c r="A58" s="6">
        <v>45679</v>
      </c>
      <c r="B58" t="s">
        <v>2753</v>
      </c>
      <c r="C58" t="s">
        <v>2167</v>
      </c>
      <c r="D58" t="s">
        <v>564</v>
      </c>
      <c r="E58">
        <v>5</v>
      </c>
      <c r="F58">
        <v>4</v>
      </c>
      <c r="G58" t="s">
        <v>2667</v>
      </c>
      <c r="H58" t="s">
        <v>2667</v>
      </c>
      <c r="I58" t="s">
        <v>47</v>
      </c>
      <c r="J58" t="s">
        <v>2667</v>
      </c>
      <c r="L58" t="s">
        <v>2667</v>
      </c>
      <c r="M58" t="s">
        <v>47</v>
      </c>
    </row>
    <row r="59" spans="1:13" x14ac:dyDescent="0.35">
      <c r="A59" s="6">
        <v>45680</v>
      </c>
      <c r="B59" t="s">
        <v>1851</v>
      </c>
      <c r="C59" t="s">
        <v>55</v>
      </c>
      <c r="D59" t="s">
        <v>930</v>
      </c>
      <c r="E59">
        <v>28</v>
      </c>
      <c r="F59">
        <v>2</v>
      </c>
      <c r="G59" t="s">
        <v>1401</v>
      </c>
    </row>
    <row r="60" spans="1:13" x14ac:dyDescent="0.35">
      <c r="A60" s="6">
        <v>45680</v>
      </c>
      <c r="B60" t="s">
        <v>1699</v>
      </c>
      <c r="C60" t="s">
        <v>2673</v>
      </c>
      <c r="D60">
        <v>2</v>
      </c>
      <c r="E60">
        <v>20</v>
      </c>
      <c r="F60">
        <v>2</v>
      </c>
      <c r="G60" t="s">
        <v>40</v>
      </c>
      <c r="L60" t="s">
        <v>47</v>
      </c>
      <c r="M60" t="s">
        <v>47</v>
      </c>
    </row>
    <row r="61" spans="1:13" x14ac:dyDescent="0.35">
      <c r="A61" s="6">
        <v>45680</v>
      </c>
      <c r="B61" t="s">
        <v>1699</v>
      </c>
      <c r="C61" t="s">
        <v>2673</v>
      </c>
      <c r="D61">
        <v>2</v>
      </c>
      <c r="E61">
        <v>20</v>
      </c>
      <c r="F61">
        <v>2</v>
      </c>
      <c r="G61" t="s">
        <v>40</v>
      </c>
      <c r="L61" t="s">
        <v>47</v>
      </c>
      <c r="M61" t="s">
        <v>47</v>
      </c>
    </row>
    <row r="62" spans="1:13" x14ac:dyDescent="0.35">
      <c r="A62" s="6">
        <v>45680</v>
      </c>
      <c r="B62" t="s">
        <v>1241</v>
      </c>
      <c r="C62" t="s">
        <v>978</v>
      </c>
      <c r="D62" t="s">
        <v>978</v>
      </c>
      <c r="E62">
        <v>20</v>
      </c>
      <c r="F62">
        <v>1</v>
      </c>
      <c r="H62" t="s">
        <v>47</v>
      </c>
      <c r="M62" t="s">
        <v>47</v>
      </c>
    </row>
    <row r="63" spans="1:13" x14ac:dyDescent="0.35">
      <c r="A63" s="6">
        <v>45680</v>
      </c>
      <c r="B63" t="s">
        <v>1602</v>
      </c>
      <c r="C63" t="s">
        <v>64</v>
      </c>
      <c r="D63" t="s">
        <v>585</v>
      </c>
      <c r="E63">
        <v>11</v>
      </c>
      <c r="F63">
        <v>2</v>
      </c>
      <c r="I63" t="s">
        <v>47</v>
      </c>
      <c r="M63" t="s">
        <v>47</v>
      </c>
    </row>
    <row r="64" spans="1:13" x14ac:dyDescent="0.35">
      <c r="A64" s="6">
        <v>45680</v>
      </c>
      <c r="B64" t="s">
        <v>962</v>
      </c>
      <c r="C64" t="s">
        <v>115</v>
      </c>
      <c r="D64">
        <v>7</v>
      </c>
      <c r="E64">
        <v>22</v>
      </c>
      <c r="F64">
        <v>2</v>
      </c>
      <c r="I64" t="s">
        <v>47</v>
      </c>
      <c r="M64" t="s">
        <v>47</v>
      </c>
    </row>
    <row r="65" spans="1:13" x14ac:dyDescent="0.35">
      <c r="A65" s="6">
        <v>45681</v>
      </c>
      <c r="B65" t="s">
        <v>2129</v>
      </c>
      <c r="C65" t="s">
        <v>64</v>
      </c>
      <c r="D65" t="s">
        <v>585</v>
      </c>
      <c r="E65">
        <v>5</v>
      </c>
      <c r="F65">
        <v>1</v>
      </c>
      <c r="I65" t="s">
        <v>47</v>
      </c>
      <c r="M65" t="s">
        <v>47</v>
      </c>
    </row>
    <row r="66" spans="1:13" x14ac:dyDescent="0.35">
      <c r="A66" s="6">
        <v>45681</v>
      </c>
      <c r="B66" t="s">
        <v>61</v>
      </c>
      <c r="C66" t="s">
        <v>55</v>
      </c>
      <c r="D66" t="s">
        <v>1255</v>
      </c>
      <c r="E66">
        <v>24</v>
      </c>
      <c r="F66">
        <v>1</v>
      </c>
      <c r="I66" t="s">
        <v>47</v>
      </c>
      <c r="M66" t="s">
        <v>47</v>
      </c>
    </row>
    <row r="67" spans="1:13" x14ac:dyDescent="0.35">
      <c r="A67" s="6">
        <v>45681</v>
      </c>
      <c r="B67" t="s">
        <v>1284</v>
      </c>
      <c r="C67" t="s">
        <v>2673</v>
      </c>
      <c r="D67">
        <v>1</v>
      </c>
      <c r="E67">
        <v>24</v>
      </c>
      <c r="F67">
        <v>2</v>
      </c>
      <c r="I67" t="s">
        <v>47</v>
      </c>
      <c r="M67" t="s">
        <v>47</v>
      </c>
    </row>
    <row r="68" spans="1:13" x14ac:dyDescent="0.35">
      <c r="A68" s="6">
        <v>45681</v>
      </c>
      <c r="B68" t="s">
        <v>61</v>
      </c>
      <c r="C68" t="s">
        <v>55</v>
      </c>
      <c r="D68" t="s">
        <v>1255</v>
      </c>
      <c r="E68">
        <v>24</v>
      </c>
      <c r="F68">
        <v>1</v>
      </c>
      <c r="I68" t="s">
        <v>47</v>
      </c>
      <c r="M68" t="s">
        <v>47</v>
      </c>
    </row>
    <row r="69" spans="1:13" x14ac:dyDescent="0.35">
      <c r="A69" s="6">
        <v>45682</v>
      </c>
      <c r="B69" t="s">
        <v>3423</v>
      </c>
      <c r="C69" t="s">
        <v>392</v>
      </c>
      <c r="D69" t="s">
        <v>392</v>
      </c>
      <c r="E69">
        <v>20</v>
      </c>
      <c r="F69">
        <v>2.3333333333333335</v>
      </c>
      <c r="G69" t="s">
        <v>2667</v>
      </c>
      <c r="H69" t="s">
        <v>2667</v>
      </c>
      <c r="I69" t="s">
        <v>47</v>
      </c>
      <c r="L69" t="s">
        <v>2667</v>
      </c>
      <c r="M69" t="s">
        <v>47</v>
      </c>
    </row>
    <row r="70" spans="1:13" x14ac:dyDescent="0.35">
      <c r="A70" s="6">
        <v>45682</v>
      </c>
      <c r="B70" t="s">
        <v>3423</v>
      </c>
      <c r="C70" t="s">
        <v>392</v>
      </c>
      <c r="D70" t="s">
        <v>392</v>
      </c>
      <c r="E70">
        <v>20</v>
      </c>
      <c r="F70">
        <v>2.3333333333333335</v>
      </c>
      <c r="G70" t="s">
        <v>2667</v>
      </c>
      <c r="H70" t="s">
        <v>2667</v>
      </c>
      <c r="I70" t="s">
        <v>47</v>
      </c>
      <c r="L70" t="s">
        <v>2667</v>
      </c>
      <c r="M70" t="s">
        <v>47</v>
      </c>
    </row>
    <row r="71" spans="1:13" x14ac:dyDescent="0.35">
      <c r="A71" s="6">
        <v>45682</v>
      </c>
      <c r="B71" t="s">
        <v>3423</v>
      </c>
      <c r="C71" t="s">
        <v>392</v>
      </c>
      <c r="D71" t="s">
        <v>392</v>
      </c>
      <c r="E71">
        <v>20</v>
      </c>
      <c r="F71">
        <v>2.3333333333333335</v>
      </c>
      <c r="G71" t="s">
        <v>2667</v>
      </c>
      <c r="H71" t="s">
        <v>2667</v>
      </c>
      <c r="I71" t="s">
        <v>47</v>
      </c>
      <c r="L71" t="s">
        <v>2667</v>
      </c>
      <c r="M71" t="s">
        <v>47</v>
      </c>
    </row>
    <row r="72" spans="1:13" x14ac:dyDescent="0.35">
      <c r="A72" s="6">
        <v>45682</v>
      </c>
      <c r="B72" t="s">
        <v>229</v>
      </c>
      <c r="C72" t="s">
        <v>2673</v>
      </c>
      <c r="D72">
        <v>3</v>
      </c>
      <c r="E72">
        <v>15</v>
      </c>
      <c r="F72">
        <v>2</v>
      </c>
      <c r="G72" t="s">
        <v>2667</v>
      </c>
      <c r="H72" t="s">
        <v>2667</v>
      </c>
      <c r="I72" t="s">
        <v>47</v>
      </c>
      <c r="L72" t="s">
        <v>2667</v>
      </c>
      <c r="M72" t="s">
        <v>2667</v>
      </c>
    </row>
    <row r="73" spans="1:13" x14ac:dyDescent="0.35">
      <c r="A73" s="6">
        <v>45682</v>
      </c>
      <c r="B73" t="s">
        <v>2934</v>
      </c>
      <c r="C73" t="s">
        <v>1247</v>
      </c>
      <c r="D73" t="s">
        <v>1247</v>
      </c>
      <c r="E73">
        <v>8</v>
      </c>
      <c r="F73">
        <v>3</v>
      </c>
      <c r="G73" t="s">
        <v>2667</v>
      </c>
      <c r="H73" t="s">
        <v>2667</v>
      </c>
      <c r="I73" t="s">
        <v>47</v>
      </c>
      <c r="J73" t="s">
        <v>2667</v>
      </c>
      <c r="L73" t="s">
        <v>47</v>
      </c>
      <c r="M73" t="s">
        <v>2667</v>
      </c>
    </row>
    <row r="74" spans="1:13" x14ac:dyDescent="0.35">
      <c r="A74" s="6">
        <v>45683</v>
      </c>
      <c r="B74" t="s">
        <v>3006</v>
      </c>
      <c r="C74" t="s">
        <v>53</v>
      </c>
      <c r="D74">
        <v>6</v>
      </c>
      <c r="E74">
        <v>24</v>
      </c>
      <c r="F74">
        <v>1</v>
      </c>
      <c r="H74" t="s">
        <v>2667</v>
      </c>
      <c r="I74" t="s">
        <v>47</v>
      </c>
      <c r="J74" t="s">
        <v>2667</v>
      </c>
      <c r="L74" t="s">
        <v>2667</v>
      </c>
      <c r="M74" t="s">
        <v>2667</v>
      </c>
    </row>
    <row r="75" spans="1:13" x14ac:dyDescent="0.35">
      <c r="A75" s="6">
        <v>45683</v>
      </c>
      <c r="B75" t="s">
        <v>3006</v>
      </c>
      <c r="C75" t="s">
        <v>53</v>
      </c>
      <c r="D75">
        <v>6</v>
      </c>
      <c r="E75">
        <v>24</v>
      </c>
      <c r="F75">
        <v>1</v>
      </c>
      <c r="H75" t="s">
        <v>2667</v>
      </c>
      <c r="I75" t="s">
        <v>47</v>
      </c>
      <c r="J75" t="s">
        <v>2667</v>
      </c>
      <c r="L75" t="s">
        <v>2667</v>
      </c>
      <c r="M75" t="s">
        <v>2667</v>
      </c>
    </row>
    <row r="76" spans="1:13" x14ac:dyDescent="0.35">
      <c r="A76" s="6">
        <v>45683</v>
      </c>
      <c r="B76" t="s">
        <v>613</v>
      </c>
      <c r="C76" t="s">
        <v>64</v>
      </c>
      <c r="D76" t="s">
        <v>585</v>
      </c>
      <c r="E76">
        <v>16</v>
      </c>
      <c r="F76">
        <v>4</v>
      </c>
      <c r="G76" t="s">
        <v>2667</v>
      </c>
      <c r="H76" t="s">
        <v>2667</v>
      </c>
      <c r="I76" t="s">
        <v>47</v>
      </c>
      <c r="J76" t="s">
        <v>2667</v>
      </c>
      <c r="L76" t="s">
        <v>2667</v>
      </c>
      <c r="M76" t="s">
        <v>47</v>
      </c>
    </row>
    <row r="77" spans="1:13" x14ac:dyDescent="0.35">
      <c r="A77" s="6">
        <v>45684</v>
      </c>
      <c r="B77" t="s">
        <v>1281</v>
      </c>
      <c r="C77" t="s">
        <v>55</v>
      </c>
      <c r="D77" t="s">
        <v>2335</v>
      </c>
      <c r="E77">
        <v>9</v>
      </c>
      <c r="F77">
        <v>2</v>
      </c>
      <c r="I77" t="s">
        <v>47</v>
      </c>
    </row>
    <row r="78" spans="1:13" x14ac:dyDescent="0.35">
      <c r="A78" s="6">
        <v>45684</v>
      </c>
      <c r="B78" t="s">
        <v>2726</v>
      </c>
      <c r="C78" t="s">
        <v>2673</v>
      </c>
      <c r="D78">
        <v>0</v>
      </c>
      <c r="E78">
        <v>15</v>
      </c>
      <c r="F78">
        <v>3</v>
      </c>
      <c r="G78" t="s">
        <v>2667</v>
      </c>
      <c r="H78" t="s">
        <v>2667</v>
      </c>
      <c r="I78" t="s">
        <v>47</v>
      </c>
      <c r="L78" t="s">
        <v>2667</v>
      </c>
      <c r="M78" t="s">
        <v>2667</v>
      </c>
    </row>
    <row r="79" spans="1:13" x14ac:dyDescent="0.35">
      <c r="A79" s="6">
        <v>45684</v>
      </c>
      <c r="B79" t="s">
        <v>2723</v>
      </c>
      <c r="C79" t="s">
        <v>115</v>
      </c>
      <c r="D79">
        <v>7</v>
      </c>
      <c r="E79">
        <v>13</v>
      </c>
      <c r="F79">
        <v>1</v>
      </c>
      <c r="G79" t="s">
        <v>2667</v>
      </c>
      <c r="H79" t="s">
        <v>2667</v>
      </c>
      <c r="I79" t="s">
        <v>47</v>
      </c>
      <c r="J79" t="s">
        <v>2667</v>
      </c>
      <c r="L79" t="s">
        <v>2667</v>
      </c>
      <c r="M79" t="s">
        <v>47</v>
      </c>
    </row>
    <row r="80" spans="1:13" x14ac:dyDescent="0.35">
      <c r="A80" s="6">
        <v>45685</v>
      </c>
      <c r="B80" t="s">
        <v>1699</v>
      </c>
      <c r="C80" t="s">
        <v>53</v>
      </c>
      <c r="D80">
        <v>4</v>
      </c>
      <c r="E80">
        <v>22</v>
      </c>
      <c r="F80">
        <v>2</v>
      </c>
      <c r="G80" t="s">
        <v>1850</v>
      </c>
      <c r="L80" t="s">
        <v>47</v>
      </c>
      <c r="M80" t="s">
        <v>47</v>
      </c>
    </row>
    <row r="81" spans="1:13" x14ac:dyDescent="0.35">
      <c r="A81" s="6">
        <v>45685</v>
      </c>
      <c r="B81" t="s">
        <v>1699</v>
      </c>
      <c r="C81" t="s">
        <v>53</v>
      </c>
      <c r="D81">
        <v>4</v>
      </c>
      <c r="E81">
        <v>22</v>
      </c>
      <c r="F81">
        <v>2</v>
      </c>
      <c r="G81" t="s">
        <v>1850</v>
      </c>
      <c r="L81" t="s">
        <v>47</v>
      </c>
      <c r="M81" t="s">
        <v>47</v>
      </c>
    </row>
    <row r="82" spans="1:13" x14ac:dyDescent="0.35">
      <c r="A82" s="6">
        <v>45685</v>
      </c>
      <c r="B82" t="s">
        <v>2153</v>
      </c>
      <c r="C82" t="s">
        <v>115</v>
      </c>
      <c r="D82">
        <v>8</v>
      </c>
      <c r="E82">
        <v>30</v>
      </c>
      <c r="F82">
        <v>2</v>
      </c>
      <c r="I82" t="s">
        <v>47</v>
      </c>
    </row>
    <row r="83" spans="1:13" x14ac:dyDescent="0.35">
      <c r="A83" s="6">
        <v>45685</v>
      </c>
      <c r="B83" t="s">
        <v>2153</v>
      </c>
      <c r="C83" t="s">
        <v>115</v>
      </c>
      <c r="D83">
        <v>8</v>
      </c>
      <c r="E83">
        <v>30</v>
      </c>
      <c r="F83">
        <v>2</v>
      </c>
      <c r="I83" t="s">
        <v>47</v>
      </c>
    </row>
    <row r="84" spans="1:13" x14ac:dyDescent="0.35">
      <c r="A84" s="6">
        <v>45685</v>
      </c>
      <c r="B84" t="s">
        <v>2153</v>
      </c>
      <c r="C84" t="s">
        <v>115</v>
      </c>
      <c r="D84">
        <v>8</v>
      </c>
      <c r="E84">
        <v>30</v>
      </c>
      <c r="F84">
        <v>2</v>
      </c>
      <c r="I84" t="s">
        <v>47</v>
      </c>
    </row>
    <row r="85" spans="1:13" x14ac:dyDescent="0.35">
      <c r="A85" s="6">
        <v>45685</v>
      </c>
      <c r="B85" t="s">
        <v>2154</v>
      </c>
      <c r="C85" t="s">
        <v>64</v>
      </c>
      <c r="D85" t="s">
        <v>585</v>
      </c>
      <c r="E85">
        <v>19</v>
      </c>
      <c r="F85">
        <v>4</v>
      </c>
      <c r="I85" t="s">
        <v>47</v>
      </c>
      <c r="J85" t="s">
        <v>360</v>
      </c>
    </row>
    <row r="86" spans="1:13" x14ac:dyDescent="0.35">
      <c r="A86" s="6">
        <v>45685</v>
      </c>
      <c r="B86" t="s">
        <v>1284</v>
      </c>
      <c r="C86" t="s">
        <v>115</v>
      </c>
      <c r="D86">
        <v>7</v>
      </c>
      <c r="E86">
        <v>21</v>
      </c>
      <c r="F86">
        <v>1</v>
      </c>
      <c r="I86" t="s">
        <v>47</v>
      </c>
      <c r="J86" t="s">
        <v>2155</v>
      </c>
      <c r="M86" t="s">
        <v>47</v>
      </c>
    </row>
    <row r="87" spans="1:13" x14ac:dyDescent="0.35">
      <c r="A87" s="6">
        <v>45685</v>
      </c>
      <c r="B87" t="s">
        <v>2144</v>
      </c>
      <c r="C87" t="s">
        <v>115</v>
      </c>
      <c r="D87">
        <v>7</v>
      </c>
      <c r="E87">
        <v>7</v>
      </c>
      <c r="F87">
        <v>2</v>
      </c>
      <c r="I87" t="s">
        <v>47</v>
      </c>
      <c r="J87" t="s">
        <v>1396</v>
      </c>
      <c r="M87" t="s">
        <v>47</v>
      </c>
    </row>
    <row r="88" spans="1:13" x14ac:dyDescent="0.35">
      <c r="A88" s="6">
        <v>45685</v>
      </c>
      <c r="B88" t="s">
        <v>3155</v>
      </c>
      <c r="C88" t="s">
        <v>55</v>
      </c>
      <c r="D88" t="s">
        <v>2251</v>
      </c>
      <c r="E88">
        <v>20</v>
      </c>
      <c r="F88">
        <v>2</v>
      </c>
      <c r="G88" t="s">
        <v>2667</v>
      </c>
      <c r="H88" t="s">
        <v>2667</v>
      </c>
      <c r="I88" t="s">
        <v>47</v>
      </c>
      <c r="L88" t="s">
        <v>2667</v>
      </c>
      <c r="M88" t="s">
        <v>47</v>
      </c>
    </row>
    <row r="89" spans="1:13" x14ac:dyDescent="0.35">
      <c r="A89" s="6">
        <v>45685</v>
      </c>
      <c r="B89" t="s">
        <v>2719</v>
      </c>
      <c r="C89" t="s">
        <v>2167</v>
      </c>
      <c r="D89" t="s">
        <v>261</v>
      </c>
      <c r="E89">
        <v>20</v>
      </c>
      <c r="F89">
        <v>3</v>
      </c>
      <c r="G89" t="s">
        <v>2667</v>
      </c>
      <c r="H89" t="s">
        <v>2667</v>
      </c>
      <c r="I89" t="s">
        <v>47</v>
      </c>
      <c r="L89" t="s">
        <v>2667</v>
      </c>
    </row>
    <row r="90" spans="1:13" x14ac:dyDescent="0.35">
      <c r="A90" s="6">
        <v>45685</v>
      </c>
      <c r="B90" t="s">
        <v>2719</v>
      </c>
      <c r="C90" t="s">
        <v>2167</v>
      </c>
      <c r="D90" t="s">
        <v>261</v>
      </c>
      <c r="E90">
        <v>19</v>
      </c>
      <c r="F90">
        <v>3</v>
      </c>
      <c r="G90" t="s">
        <v>2667</v>
      </c>
      <c r="H90" t="s">
        <v>2667</v>
      </c>
      <c r="I90" t="s">
        <v>47</v>
      </c>
      <c r="L90" t="s">
        <v>2667</v>
      </c>
      <c r="M90" t="s">
        <v>2667</v>
      </c>
    </row>
    <row r="91" spans="1:13" x14ac:dyDescent="0.35">
      <c r="A91" s="6">
        <v>45685</v>
      </c>
      <c r="B91" t="s">
        <v>2718</v>
      </c>
      <c r="C91" t="s">
        <v>115</v>
      </c>
      <c r="D91">
        <v>8</v>
      </c>
      <c r="E91">
        <v>1</v>
      </c>
      <c r="G91" t="s">
        <v>2667</v>
      </c>
      <c r="H91" t="s">
        <v>2667</v>
      </c>
      <c r="I91" t="s">
        <v>47</v>
      </c>
      <c r="J91" t="s">
        <v>2667</v>
      </c>
      <c r="L91" t="s">
        <v>2667</v>
      </c>
      <c r="M91" t="s">
        <v>47</v>
      </c>
    </row>
    <row r="92" spans="1:13" x14ac:dyDescent="0.35">
      <c r="A92" s="6">
        <v>45686</v>
      </c>
      <c r="B92" t="s">
        <v>1564</v>
      </c>
      <c r="C92" t="s">
        <v>1247</v>
      </c>
      <c r="D92" t="s">
        <v>1247</v>
      </c>
      <c r="E92">
        <v>16</v>
      </c>
      <c r="F92">
        <v>2</v>
      </c>
      <c r="G92" t="s">
        <v>1400</v>
      </c>
      <c r="K92" t="s">
        <v>47</v>
      </c>
      <c r="L92" t="s">
        <v>47</v>
      </c>
      <c r="M92" t="s">
        <v>47</v>
      </c>
    </row>
    <row r="93" spans="1:13" x14ac:dyDescent="0.35">
      <c r="A93" s="6">
        <v>45686</v>
      </c>
      <c r="B93" t="s">
        <v>1564</v>
      </c>
      <c r="C93" t="s">
        <v>1247</v>
      </c>
      <c r="D93" t="s">
        <v>1247</v>
      </c>
      <c r="E93">
        <v>16</v>
      </c>
      <c r="F93">
        <v>2</v>
      </c>
      <c r="G93" t="s">
        <v>1400</v>
      </c>
      <c r="K93" t="s">
        <v>47</v>
      </c>
      <c r="L93" t="s">
        <v>47</v>
      </c>
      <c r="M93" t="s">
        <v>47</v>
      </c>
    </row>
    <row r="94" spans="1:13" x14ac:dyDescent="0.35">
      <c r="A94" s="6">
        <v>45686</v>
      </c>
      <c r="B94" t="s">
        <v>1282</v>
      </c>
      <c r="C94" t="s">
        <v>115</v>
      </c>
      <c r="D94">
        <v>10</v>
      </c>
      <c r="E94">
        <v>13</v>
      </c>
      <c r="F94">
        <v>2</v>
      </c>
      <c r="G94" t="s">
        <v>2127</v>
      </c>
    </row>
    <row r="95" spans="1:13" x14ac:dyDescent="0.35">
      <c r="A95" s="6">
        <v>45686</v>
      </c>
      <c r="B95" t="s">
        <v>1282</v>
      </c>
      <c r="C95" t="s">
        <v>115</v>
      </c>
      <c r="D95">
        <v>10</v>
      </c>
      <c r="E95">
        <v>13</v>
      </c>
      <c r="F95">
        <v>2</v>
      </c>
      <c r="G95" t="s">
        <v>2127</v>
      </c>
    </row>
    <row r="96" spans="1:13" x14ac:dyDescent="0.35">
      <c r="A96" s="6">
        <v>45686</v>
      </c>
      <c r="B96" t="s">
        <v>1241</v>
      </c>
      <c r="C96" t="s">
        <v>978</v>
      </c>
      <c r="D96" t="s">
        <v>978</v>
      </c>
      <c r="E96">
        <v>23</v>
      </c>
      <c r="F96">
        <v>1</v>
      </c>
      <c r="H96" t="s">
        <v>47</v>
      </c>
      <c r="M96" t="s">
        <v>47</v>
      </c>
    </row>
    <row r="97" spans="1:13" x14ac:dyDescent="0.35">
      <c r="A97" s="6">
        <v>45686</v>
      </c>
      <c r="B97" t="s">
        <v>2149</v>
      </c>
      <c r="C97" t="s">
        <v>74</v>
      </c>
      <c r="D97">
        <v>10</v>
      </c>
      <c r="E97">
        <v>29</v>
      </c>
      <c r="F97">
        <v>2</v>
      </c>
      <c r="I97" t="s">
        <v>47</v>
      </c>
    </row>
    <row r="98" spans="1:13" x14ac:dyDescent="0.35">
      <c r="A98" s="6">
        <v>45686</v>
      </c>
      <c r="B98" t="s">
        <v>2149</v>
      </c>
      <c r="C98" t="s">
        <v>74</v>
      </c>
      <c r="D98">
        <v>10</v>
      </c>
      <c r="E98">
        <v>29</v>
      </c>
      <c r="F98">
        <v>2</v>
      </c>
      <c r="I98" t="s">
        <v>47</v>
      </c>
    </row>
    <row r="99" spans="1:13" x14ac:dyDescent="0.35">
      <c r="A99" s="6">
        <v>45686</v>
      </c>
      <c r="B99" t="s">
        <v>1353</v>
      </c>
      <c r="C99" t="s">
        <v>64</v>
      </c>
      <c r="D99" t="s">
        <v>585</v>
      </c>
      <c r="E99">
        <v>2</v>
      </c>
      <c r="F99">
        <v>1</v>
      </c>
      <c r="I99" t="s">
        <v>47</v>
      </c>
      <c r="M99" t="s">
        <v>47</v>
      </c>
    </row>
    <row r="100" spans="1:13" x14ac:dyDescent="0.35">
      <c r="A100" s="6">
        <v>45686</v>
      </c>
      <c r="B100" t="s">
        <v>2732</v>
      </c>
      <c r="C100" t="s">
        <v>2167</v>
      </c>
      <c r="D100" t="s">
        <v>1254</v>
      </c>
      <c r="E100">
        <v>23</v>
      </c>
      <c r="F100">
        <v>2</v>
      </c>
      <c r="G100" t="s">
        <v>2667</v>
      </c>
      <c r="H100" t="s">
        <v>2667</v>
      </c>
      <c r="I100" t="s">
        <v>47</v>
      </c>
      <c r="J100" t="s">
        <v>2667</v>
      </c>
      <c r="L100" t="s">
        <v>2667</v>
      </c>
      <c r="M100" t="s">
        <v>2667</v>
      </c>
    </row>
    <row r="101" spans="1:13" x14ac:dyDescent="0.35">
      <c r="A101" s="6">
        <v>45686</v>
      </c>
      <c r="B101" t="s">
        <v>1281</v>
      </c>
      <c r="C101" t="s">
        <v>2167</v>
      </c>
      <c r="D101" t="s">
        <v>2335</v>
      </c>
      <c r="E101">
        <v>9</v>
      </c>
      <c r="F101">
        <v>2</v>
      </c>
      <c r="G101" t="s">
        <v>2667</v>
      </c>
      <c r="H101" t="s">
        <v>2667</v>
      </c>
      <c r="I101" t="s">
        <v>47</v>
      </c>
      <c r="J101" t="s">
        <v>2667</v>
      </c>
      <c r="L101" t="s">
        <v>2667</v>
      </c>
      <c r="M101" t="s">
        <v>2667</v>
      </c>
    </row>
    <row r="102" spans="1:13" x14ac:dyDescent="0.35">
      <c r="A102" s="6">
        <v>45687</v>
      </c>
      <c r="B102" t="s">
        <v>1849</v>
      </c>
      <c r="C102" t="s">
        <v>55</v>
      </c>
      <c r="D102" t="s">
        <v>1365</v>
      </c>
      <c r="E102">
        <v>28</v>
      </c>
      <c r="F102">
        <v>2</v>
      </c>
      <c r="G102" t="s">
        <v>1401</v>
      </c>
    </row>
    <row r="103" spans="1:13" x14ac:dyDescent="0.35">
      <c r="A103" s="6">
        <v>45687</v>
      </c>
      <c r="B103" t="s">
        <v>2138</v>
      </c>
      <c r="C103" t="s">
        <v>64</v>
      </c>
      <c r="D103" t="s">
        <v>585</v>
      </c>
      <c r="E103">
        <v>4</v>
      </c>
      <c r="F103">
        <v>1</v>
      </c>
      <c r="I103" t="s">
        <v>47</v>
      </c>
      <c r="M103" t="s">
        <v>47</v>
      </c>
    </row>
    <row r="104" spans="1:13" x14ac:dyDescent="0.35">
      <c r="A104" s="6">
        <v>45687</v>
      </c>
      <c r="B104" t="s">
        <v>1241</v>
      </c>
      <c r="C104" t="s">
        <v>978</v>
      </c>
      <c r="D104" t="s">
        <v>978</v>
      </c>
      <c r="E104">
        <v>16</v>
      </c>
      <c r="F104">
        <v>1</v>
      </c>
      <c r="H104" t="s">
        <v>47</v>
      </c>
      <c r="M104" t="s">
        <v>47</v>
      </c>
    </row>
    <row r="105" spans="1:13" x14ac:dyDescent="0.35">
      <c r="A105" s="6">
        <v>45687</v>
      </c>
      <c r="B105" t="s">
        <v>2139</v>
      </c>
      <c r="C105" t="s">
        <v>64</v>
      </c>
      <c r="D105" t="s">
        <v>585</v>
      </c>
      <c r="E105">
        <v>12</v>
      </c>
      <c r="F105">
        <v>2</v>
      </c>
      <c r="I105" t="s">
        <v>47</v>
      </c>
      <c r="M105" t="s">
        <v>47</v>
      </c>
    </row>
    <row r="106" spans="1:13" x14ac:dyDescent="0.35">
      <c r="A106" s="6">
        <v>45687</v>
      </c>
      <c r="B106" t="s">
        <v>70</v>
      </c>
      <c r="C106" t="s">
        <v>2673</v>
      </c>
      <c r="D106">
        <v>0</v>
      </c>
      <c r="E106">
        <v>20</v>
      </c>
      <c r="F106">
        <v>2</v>
      </c>
      <c r="I106" t="s">
        <v>47</v>
      </c>
      <c r="M106" t="s">
        <v>47</v>
      </c>
    </row>
    <row r="107" spans="1:13" x14ac:dyDescent="0.35">
      <c r="A107" s="6">
        <v>45687</v>
      </c>
      <c r="B107" t="s">
        <v>70</v>
      </c>
      <c r="C107" t="s">
        <v>2673</v>
      </c>
      <c r="D107">
        <v>0</v>
      </c>
      <c r="E107">
        <v>20</v>
      </c>
      <c r="F107">
        <v>2</v>
      </c>
      <c r="I107" t="s">
        <v>47</v>
      </c>
      <c r="M107" t="s">
        <v>47</v>
      </c>
    </row>
    <row r="108" spans="1:13" x14ac:dyDescent="0.35">
      <c r="A108" s="6">
        <v>45687</v>
      </c>
      <c r="B108" t="s">
        <v>2140</v>
      </c>
      <c r="C108" t="s">
        <v>2141</v>
      </c>
      <c r="D108" t="s">
        <v>2141</v>
      </c>
      <c r="E108">
        <v>9</v>
      </c>
      <c r="F108">
        <v>4</v>
      </c>
      <c r="I108" t="s">
        <v>47</v>
      </c>
    </row>
    <row r="109" spans="1:13" x14ac:dyDescent="0.35">
      <c r="A109" s="6">
        <v>45687</v>
      </c>
      <c r="B109" t="s">
        <v>2142</v>
      </c>
      <c r="C109" t="s">
        <v>74</v>
      </c>
      <c r="D109">
        <v>10</v>
      </c>
      <c r="E109">
        <v>25</v>
      </c>
      <c r="F109">
        <v>10</v>
      </c>
      <c r="I109" t="s">
        <v>47</v>
      </c>
      <c r="M109" t="s">
        <v>47</v>
      </c>
    </row>
    <row r="110" spans="1:13" x14ac:dyDescent="0.35">
      <c r="A110" s="6">
        <v>45687</v>
      </c>
      <c r="B110" t="s">
        <v>2143</v>
      </c>
      <c r="C110" t="s">
        <v>55</v>
      </c>
      <c r="D110">
        <v>10</v>
      </c>
      <c r="E110">
        <v>22</v>
      </c>
      <c r="F110">
        <v>2</v>
      </c>
      <c r="I110" t="s">
        <v>47</v>
      </c>
    </row>
    <row r="111" spans="1:13" x14ac:dyDescent="0.35">
      <c r="A111" s="6">
        <v>45687</v>
      </c>
      <c r="B111" t="s">
        <v>2143</v>
      </c>
      <c r="C111" t="s">
        <v>55</v>
      </c>
      <c r="D111">
        <v>10</v>
      </c>
      <c r="E111">
        <v>22</v>
      </c>
      <c r="F111">
        <v>2</v>
      </c>
      <c r="I111" t="s">
        <v>47</v>
      </c>
    </row>
    <row r="112" spans="1:13" x14ac:dyDescent="0.35">
      <c r="A112" s="6">
        <v>45687</v>
      </c>
      <c r="B112" t="s">
        <v>2144</v>
      </c>
      <c r="C112" t="s">
        <v>149</v>
      </c>
      <c r="D112" t="s">
        <v>149</v>
      </c>
      <c r="E112">
        <v>13</v>
      </c>
      <c r="F112">
        <v>2</v>
      </c>
      <c r="I112" t="s">
        <v>47</v>
      </c>
      <c r="J112" t="s">
        <v>1396</v>
      </c>
      <c r="M112" t="s">
        <v>47</v>
      </c>
    </row>
    <row r="113" spans="1:13" x14ac:dyDescent="0.35">
      <c r="A113" s="6">
        <v>45687</v>
      </c>
      <c r="B113" t="s">
        <v>1280</v>
      </c>
      <c r="C113" t="s">
        <v>55</v>
      </c>
      <c r="D113" t="s">
        <v>1309</v>
      </c>
      <c r="E113">
        <v>12</v>
      </c>
      <c r="F113">
        <v>1</v>
      </c>
      <c r="I113" t="s">
        <v>47</v>
      </c>
    </row>
    <row r="114" spans="1:13" x14ac:dyDescent="0.35">
      <c r="A114" s="6">
        <v>45687</v>
      </c>
      <c r="B114" t="s">
        <v>2708</v>
      </c>
      <c r="C114" t="s">
        <v>55</v>
      </c>
      <c r="D114" t="s">
        <v>1255</v>
      </c>
      <c r="E114">
        <v>28</v>
      </c>
      <c r="F114">
        <v>3</v>
      </c>
      <c r="G114" t="s">
        <v>2667</v>
      </c>
      <c r="H114" t="s">
        <v>2667</v>
      </c>
      <c r="I114" t="s">
        <v>47</v>
      </c>
      <c r="J114" t="s">
        <v>2667</v>
      </c>
      <c r="L114" t="s">
        <v>2667</v>
      </c>
      <c r="M114" t="s">
        <v>47</v>
      </c>
    </row>
    <row r="115" spans="1:13" x14ac:dyDescent="0.35">
      <c r="A115" s="6">
        <v>45687</v>
      </c>
      <c r="B115" t="s">
        <v>2729</v>
      </c>
      <c r="C115" t="s">
        <v>2673</v>
      </c>
      <c r="D115">
        <v>2</v>
      </c>
      <c r="E115">
        <v>26</v>
      </c>
      <c r="F115">
        <v>1</v>
      </c>
      <c r="G115" t="s">
        <v>2667</v>
      </c>
      <c r="H115" t="s">
        <v>2667</v>
      </c>
      <c r="I115" t="s">
        <v>47</v>
      </c>
      <c r="L115" t="s">
        <v>2667</v>
      </c>
      <c r="M115" t="s">
        <v>47</v>
      </c>
    </row>
    <row r="116" spans="1:13" x14ac:dyDescent="0.35">
      <c r="A116" s="6">
        <v>45687</v>
      </c>
      <c r="B116" t="s">
        <v>2731</v>
      </c>
      <c r="C116" t="s">
        <v>115</v>
      </c>
      <c r="D116">
        <v>10</v>
      </c>
      <c r="E116">
        <v>22</v>
      </c>
      <c r="F116">
        <v>2</v>
      </c>
      <c r="G116" t="s">
        <v>2667</v>
      </c>
      <c r="H116" t="s">
        <v>2667</v>
      </c>
      <c r="I116" t="s">
        <v>47</v>
      </c>
      <c r="J116" t="s">
        <v>2667</v>
      </c>
      <c r="L116" t="s">
        <v>2667</v>
      </c>
      <c r="M116" t="s">
        <v>47</v>
      </c>
    </row>
    <row r="117" spans="1:13" x14ac:dyDescent="0.35">
      <c r="A117" s="6">
        <v>45687</v>
      </c>
      <c r="B117" t="s">
        <v>2730</v>
      </c>
      <c r="C117" t="s">
        <v>115</v>
      </c>
      <c r="D117">
        <v>8</v>
      </c>
      <c r="E117">
        <v>18</v>
      </c>
      <c r="F117">
        <v>2</v>
      </c>
      <c r="G117" t="s">
        <v>2667</v>
      </c>
      <c r="H117" t="s">
        <v>2667</v>
      </c>
      <c r="I117" t="s">
        <v>47</v>
      </c>
      <c r="L117" t="s">
        <v>2667</v>
      </c>
      <c r="M117" t="s">
        <v>47</v>
      </c>
    </row>
    <row r="118" spans="1:13" x14ac:dyDescent="0.35">
      <c r="A118" s="6">
        <v>45688</v>
      </c>
      <c r="B118" t="s">
        <v>61</v>
      </c>
      <c r="C118" t="s">
        <v>55</v>
      </c>
      <c r="D118">
        <v>10</v>
      </c>
      <c r="E118">
        <v>19</v>
      </c>
      <c r="F118">
        <v>2</v>
      </c>
      <c r="I118" t="s">
        <v>47</v>
      </c>
      <c r="M118" t="s">
        <v>47</v>
      </c>
    </row>
    <row r="119" spans="1:13" x14ac:dyDescent="0.35">
      <c r="A119" s="6">
        <v>45688</v>
      </c>
      <c r="B119" t="s">
        <v>61</v>
      </c>
      <c r="C119" t="s">
        <v>55</v>
      </c>
      <c r="D119">
        <v>10</v>
      </c>
      <c r="E119">
        <v>19</v>
      </c>
      <c r="F119">
        <v>2</v>
      </c>
      <c r="I119" t="s">
        <v>47</v>
      </c>
      <c r="M119" t="s">
        <v>47</v>
      </c>
    </row>
    <row r="120" spans="1:13" x14ac:dyDescent="0.35">
      <c r="A120" s="6">
        <v>45688</v>
      </c>
      <c r="B120" t="s">
        <v>76</v>
      </c>
      <c r="C120" t="s">
        <v>392</v>
      </c>
      <c r="D120" t="s">
        <v>392</v>
      </c>
      <c r="E120">
        <v>7</v>
      </c>
      <c r="F120">
        <v>2</v>
      </c>
      <c r="I120" t="s">
        <v>47</v>
      </c>
      <c r="M120" t="s">
        <v>47</v>
      </c>
    </row>
    <row r="121" spans="1:13" x14ac:dyDescent="0.35">
      <c r="A121" s="6">
        <v>45688</v>
      </c>
      <c r="B121" t="s">
        <v>2713</v>
      </c>
      <c r="C121" t="s">
        <v>115</v>
      </c>
      <c r="D121">
        <v>10</v>
      </c>
      <c r="E121">
        <v>27</v>
      </c>
      <c r="F121">
        <v>2</v>
      </c>
      <c r="G121" t="s">
        <v>2667</v>
      </c>
      <c r="H121" t="s">
        <v>2667</v>
      </c>
      <c r="I121" t="s">
        <v>47</v>
      </c>
      <c r="L121" t="s">
        <v>2667</v>
      </c>
      <c r="M121" t="s">
        <v>2667</v>
      </c>
    </row>
    <row r="122" spans="1:13" x14ac:dyDescent="0.35">
      <c r="A122" s="6">
        <v>45688</v>
      </c>
      <c r="B122" t="s">
        <v>2713</v>
      </c>
      <c r="C122" t="s">
        <v>115</v>
      </c>
      <c r="D122">
        <v>10</v>
      </c>
      <c r="E122">
        <v>27</v>
      </c>
      <c r="F122">
        <v>2</v>
      </c>
      <c r="G122" t="s">
        <v>2667</v>
      </c>
      <c r="H122" t="s">
        <v>2667</v>
      </c>
      <c r="I122" t="s">
        <v>47</v>
      </c>
      <c r="L122" t="s">
        <v>2667</v>
      </c>
      <c r="M122" t="s">
        <v>2667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9704E-6FFF-44FB-AAA8-D736DB8E12FA}">
  <dimension ref="A1:M208"/>
  <sheetViews>
    <sheetView topLeftCell="A180" workbookViewId="0">
      <selection activeCell="B209" sqref="B209"/>
    </sheetView>
  </sheetViews>
  <sheetFormatPr defaultRowHeight="14.5" x14ac:dyDescent="0.35"/>
  <cols>
    <col min="1" max="1" width="10.08984375" bestFit="1" customWidth="1"/>
    <col min="2" max="2" width="34.08984375" bestFit="1" customWidth="1"/>
    <col min="3" max="3" width="19.453125" bestFit="1" customWidth="1"/>
    <col min="4" max="4" width="13.1796875" bestFit="1" customWidth="1"/>
    <col min="5" max="5" width="8.81640625" bestFit="1" customWidth="1"/>
    <col min="6" max="6" width="9.26953125" bestFit="1" customWidth="1"/>
    <col min="7" max="7" width="38.1796875" bestFit="1" customWidth="1"/>
    <col min="8" max="8" width="13.6328125" bestFit="1" customWidth="1"/>
    <col min="9" max="9" width="8.81640625" bestFit="1" customWidth="1"/>
    <col min="10" max="10" width="22.7265625" bestFit="1" customWidth="1"/>
    <col min="11" max="11" width="14.453125" bestFit="1" customWidth="1"/>
    <col min="12" max="12" width="8.81640625" bestFit="1" customWidth="1"/>
    <col min="13" max="13" width="18.90625" bestFit="1" customWidth="1"/>
  </cols>
  <sheetData>
    <row r="1" spans="1:13" x14ac:dyDescent="0.35">
      <c r="A1" s="1" t="s">
        <v>3464</v>
      </c>
    </row>
    <row r="3" spans="1:13" x14ac:dyDescent="0.35">
      <c r="A3" t="s">
        <v>0</v>
      </c>
      <c r="B3" t="s">
        <v>1</v>
      </c>
      <c r="C3" t="s">
        <v>2</v>
      </c>
      <c r="D3" t="s">
        <v>5</v>
      </c>
      <c r="E3" t="s">
        <v>3</v>
      </c>
      <c r="F3" t="s">
        <v>4</v>
      </c>
      <c r="G3" t="s">
        <v>41</v>
      </c>
      <c r="H3" t="s">
        <v>7</v>
      </c>
      <c r="I3" t="s">
        <v>42</v>
      </c>
      <c r="J3" t="s">
        <v>43</v>
      </c>
      <c r="K3" t="s">
        <v>1243</v>
      </c>
      <c r="L3" t="s">
        <v>44</v>
      </c>
      <c r="M3" t="s">
        <v>52</v>
      </c>
    </row>
    <row r="4" spans="1:13" x14ac:dyDescent="0.35">
      <c r="A4" s="6">
        <v>45747</v>
      </c>
      <c r="B4" t="s">
        <v>2871</v>
      </c>
      <c r="C4" t="s">
        <v>115</v>
      </c>
      <c r="D4" t="s">
        <v>2799</v>
      </c>
      <c r="E4">
        <v>6</v>
      </c>
      <c r="F4">
        <v>3</v>
      </c>
      <c r="G4" t="s">
        <v>2667</v>
      </c>
      <c r="H4" t="s">
        <v>2667</v>
      </c>
      <c r="I4" t="s">
        <v>47</v>
      </c>
      <c r="J4" t="s">
        <v>2667</v>
      </c>
      <c r="L4" t="s">
        <v>2667</v>
      </c>
      <c r="M4" t="s">
        <v>2667</v>
      </c>
    </row>
    <row r="5" spans="1:13" x14ac:dyDescent="0.35">
      <c r="A5" s="6">
        <v>45747</v>
      </c>
      <c r="B5" t="s">
        <v>213</v>
      </c>
      <c r="C5" t="s">
        <v>2673</v>
      </c>
      <c r="D5">
        <v>1</v>
      </c>
      <c r="E5">
        <v>15</v>
      </c>
      <c r="F5">
        <v>2</v>
      </c>
      <c r="G5" t="s">
        <v>2667</v>
      </c>
      <c r="H5" t="s">
        <v>2667</v>
      </c>
      <c r="I5" t="s">
        <v>47</v>
      </c>
      <c r="L5" t="s">
        <v>2667</v>
      </c>
      <c r="M5" t="s">
        <v>47</v>
      </c>
    </row>
    <row r="6" spans="1:13" x14ac:dyDescent="0.35">
      <c r="A6" s="6">
        <v>45747</v>
      </c>
      <c r="B6" t="s">
        <v>213</v>
      </c>
      <c r="C6" t="s">
        <v>2673</v>
      </c>
      <c r="D6">
        <v>1</v>
      </c>
      <c r="E6">
        <v>15</v>
      </c>
      <c r="F6">
        <v>2</v>
      </c>
      <c r="G6" t="s">
        <v>2667</v>
      </c>
      <c r="H6" t="s">
        <v>2667</v>
      </c>
      <c r="I6" t="s">
        <v>47</v>
      </c>
      <c r="L6" t="s">
        <v>2667</v>
      </c>
      <c r="M6" t="s">
        <v>47</v>
      </c>
    </row>
    <row r="7" spans="1:13" x14ac:dyDescent="0.35">
      <c r="A7" s="6">
        <v>45747</v>
      </c>
      <c r="B7" t="s">
        <v>1235</v>
      </c>
      <c r="C7" t="s">
        <v>64</v>
      </c>
      <c r="D7" t="s">
        <v>585</v>
      </c>
      <c r="E7">
        <v>17</v>
      </c>
      <c r="F7">
        <v>3</v>
      </c>
      <c r="G7" t="s">
        <v>2667</v>
      </c>
      <c r="H7" t="s">
        <v>2667</v>
      </c>
      <c r="I7" t="s">
        <v>47</v>
      </c>
      <c r="J7" t="s">
        <v>2667</v>
      </c>
      <c r="L7" t="s">
        <v>2667</v>
      </c>
      <c r="M7" t="s">
        <v>2667</v>
      </c>
    </row>
    <row r="8" spans="1:13" x14ac:dyDescent="0.35">
      <c r="A8" s="6">
        <v>45747</v>
      </c>
      <c r="B8" t="s">
        <v>2996</v>
      </c>
      <c r="C8" t="s">
        <v>115</v>
      </c>
      <c r="D8">
        <v>7</v>
      </c>
      <c r="E8">
        <v>21.5</v>
      </c>
      <c r="F8">
        <v>2</v>
      </c>
      <c r="G8" t="s">
        <v>2667</v>
      </c>
      <c r="I8" t="s">
        <v>47</v>
      </c>
    </row>
    <row r="9" spans="1:13" x14ac:dyDescent="0.35">
      <c r="A9" s="6">
        <v>45747</v>
      </c>
      <c r="B9" t="s">
        <v>2996</v>
      </c>
      <c r="C9" t="s">
        <v>115</v>
      </c>
      <c r="D9">
        <v>7</v>
      </c>
      <c r="E9">
        <v>21.5</v>
      </c>
      <c r="F9">
        <v>2</v>
      </c>
      <c r="G9" t="s">
        <v>2667</v>
      </c>
      <c r="H9" t="s">
        <v>2667</v>
      </c>
      <c r="I9" t="s">
        <v>47</v>
      </c>
      <c r="J9" t="s">
        <v>2667</v>
      </c>
      <c r="L9" t="s">
        <v>2667</v>
      </c>
      <c r="M9" t="s">
        <v>2667</v>
      </c>
    </row>
    <row r="10" spans="1:13" x14ac:dyDescent="0.35">
      <c r="A10" s="6">
        <v>45747</v>
      </c>
      <c r="B10" t="s">
        <v>2745</v>
      </c>
      <c r="C10" t="s">
        <v>2167</v>
      </c>
      <c r="D10" t="s">
        <v>56</v>
      </c>
      <c r="E10">
        <v>28</v>
      </c>
      <c r="F10">
        <v>1</v>
      </c>
      <c r="G10" t="s">
        <v>2667</v>
      </c>
      <c r="H10" t="s">
        <v>2667</v>
      </c>
      <c r="I10" t="s">
        <v>47</v>
      </c>
      <c r="J10" t="s">
        <v>2667</v>
      </c>
      <c r="L10" t="s">
        <v>2667</v>
      </c>
      <c r="M10" t="s">
        <v>47</v>
      </c>
    </row>
    <row r="11" spans="1:13" x14ac:dyDescent="0.35">
      <c r="A11" s="6">
        <v>45747</v>
      </c>
      <c r="B11" t="s">
        <v>2193</v>
      </c>
      <c r="C11" t="s">
        <v>2673</v>
      </c>
      <c r="D11">
        <v>3</v>
      </c>
      <c r="E11">
        <v>3</v>
      </c>
      <c r="F11">
        <v>3</v>
      </c>
      <c r="I11" t="s">
        <v>47</v>
      </c>
      <c r="M11" t="s">
        <v>47</v>
      </c>
    </row>
    <row r="12" spans="1:13" x14ac:dyDescent="0.35">
      <c r="A12" s="6">
        <v>45747</v>
      </c>
      <c r="B12" t="s">
        <v>2265</v>
      </c>
      <c r="C12" t="s">
        <v>55</v>
      </c>
      <c r="D12" t="s">
        <v>1309</v>
      </c>
      <c r="E12">
        <v>18</v>
      </c>
      <c r="F12">
        <v>2</v>
      </c>
      <c r="I12" t="s">
        <v>47</v>
      </c>
    </row>
    <row r="13" spans="1:13" x14ac:dyDescent="0.35">
      <c r="A13" s="6">
        <v>45747</v>
      </c>
      <c r="B13" t="s">
        <v>2265</v>
      </c>
      <c r="C13" t="s">
        <v>55</v>
      </c>
      <c r="D13" t="s">
        <v>1309</v>
      </c>
      <c r="E13">
        <v>18</v>
      </c>
      <c r="F13">
        <v>2</v>
      </c>
      <c r="I13" t="s">
        <v>47</v>
      </c>
    </row>
    <row r="14" spans="1:13" x14ac:dyDescent="0.35">
      <c r="A14" s="6">
        <v>45747</v>
      </c>
      <c r="B14" t="s">
        <v>54</v>
      </c>
      <c r="C14" t="s">
        <v>55</v>
      </c>
      <c r="D14" t="s">
        <v>2167</v>
      </c>
      <c r="E14">
        <v>24</v>
      </c>
      <c r="F14">
        <v>2</v>
      </c>
      <c r="I14" t="s">
        <v>47</v>
      </c>
      <c r="M14" t="s">
        <v>47</v>
      </c>
    </row>
    <row r="15" spans="1:13" x14ac:dyDescent="0.35">
      <c r="A15" s="6">
        <v>45747</v>
      </c>
      <c r="B15" t="s">
        <v>244</v>
      </c>
      <c r="C15" t="s">
        <v>115</v>
      </c>
      <c r="D15">
        <v>7</v>
      </c>
      <c r="E15">
        <v>16</v>
      </c>
      <c r="F15">
        <v>2</v>
      </c>
      <c r="I15" t="s">
        <v>47</v>
      </c>
    </row>
    <row r="16" spans="1:13" x14ac:dyDescent="0.35">
      <c r="A16" s="6">
        <v>45747</v>
      </c>
      <c r="B16" t="s">
        <v>244</v>
      </c>
      <c r="C16" t="s">
        <v>115</v>
      </c>
      <c r="D16">
        <v>7</v>
      </c>
      <c r="E16">
        <v>24</v>
      </c>
      <c r="F16">
        <v>2</v>
      </c>
      <c r="G16" t="s">
        <v>2182</v>
      </c>
    </row>
    <row r="17" spans="1:13" x14ac:dyDescent="0.35">
      <c r="A17" s="6">
        <v>45747</v>
      </c>
      <c r="B17" t="s">
        <v>88</v>
      </c>
      <c r="C17" t="s">
        <v>55</v>
      </c>
      <c r="D17" t="s">
        <v>1365</v>
      </c>
      <c r="E17">
        <v>29</v>
      </c>
      <c r="F17">
        <v>2</v>
      </c>
      <c r="G17" t="s">
        <v>1401</v>
      </c>
      <c r="M17" t="s">
        <v>47</v>
      </c>
    </row>
    <row r="18" spans="1:13" x14ac:dyDescent="0.35">
      <c r="A18" s="6">
        <v>45747</v>
      </c>
      <c r="B18" t="s">
        <v>2126</v>
      </c>
      <c r="C18" t="s">
        <v>2673</v>
      </c>
      <c r="D18">
        <v>0</v>
      </c>
      <c r="E18">
        <v>24</v>
      </c>
      <c r="F18">
        <v>2</v>
      </c>
      <c r="G18" t="s">
        <v>40</v>
      </c>
      <c r="L18" t="s">
        <v>47</v>
      </c>
      <c r="M18" t="s">
        <v>47</v>
      </c>
    </row>
    <row r="19" spans="1:13" x14ac:dyDescent="0.35">
      <c r="A19" s="6">
        <v>45746</v>
      </c>
      <c r="B19" t="s">
        <v>2988</v>
      </c>
      <c r="C19" t="s">
        <v>2667</v>
      </c>
      <c r="D19" t="s">
        <v>2667</v>
      </c>
      <c r="E19">
        <v>12</v>
      </c>
      <c r="F19">
        <v>9</v>
      </c>
      <c r="G19" t="s">
        <v>2667</v>
      </c>
      <c r="H19" t="s">
        <v>2667</v>
      </c>
      <c r="I19" t="s">
        <v>47</v>
      </c>
      <c r="L19" t="s">
        <v>2667</v>
      </c>
      <c r="M19" t="s">
        <v>2667</v>
      </c>
    </row>
    <row r="20" spans="1:13" x14ac:dyDescent="0.35">
      <c r="A20" s="6">
        <v>45746</v>
      </c>
      <c r="B20" t="s">
        <v>2720</v>
      </c>
      <c r="C20" t="s">
        <v>115</v>
      </c>
      <c r="D20">
        <v>7</v>
      </c>
      <c r="E20">
        <v>24</v>
      </c>
      <c r="F20">
        <v>3</v>
      </c>
      <c r="G20" t="s">
        <v>2667</v>
      </c>
      <c r="H20" t="s">
        <v>2667</v>
      </c>
      <c r="I20" t="s">
        <v>47</v>
      </c>
      <c r="L20" t="s">
        <v>2667</v>
      </c>
      <c r="M20" t="s">
        <v>2667</v>
      </c>
    </row>
    <row r="21" spans="1:13" x14ac:dyDescent="0.35">
      <c r="A21" s="6">
        <v>45746</v>
      </c>
      <c r="B21" t="s">
        <v>1468</v>
      </c>
      <c r="C21" t="s">
        <v>115</v>
      </c>
      <c r="D21">
        <v>8</v>
      </c>
      <c r="E21">
        <v>20</v>
      </c>
      <c r="F21">
        <v>1</v>
      </c>
      <c r="I21" t="s">
        <v>47</v>
      </c>
      <c r="M21" t="s">
        <v>47</v>
      </c>
    </row>
    <row r="22" spans="1:13" x14ac:dyDescent="0.35">
      <c r="A22" s="6">
        <v>45744</v>
      </c>
      <c r="B22" t="s">
        <v>157</v>
      </c>
      <c r="C22" t="s">
        <v>2673</v>
      </c>
      <c r="D22">
        <v>3</v>
      </c>
      <c r="E22">
        <v>27</v>
      </c>
      <c r="F22">
        <v>2</v>
      </c>
      <c r="G22" t="s">
        <v>2667</v>
      </c>
      <c r="H22" t="s">
        <v>2667</v>
      </c>
      <c r="I22" t="s">
        <v>47</v>
      </c>
      <c r="J22" t="s">
        <v>2667</v>
      </c>
      <c r="L22" t="s">
        <v>2667</v>
      </c>
      <c r="M22" t="s">
        <v>47</v>
      </c>
    </row>
    <row r="23" spans="1:13" x14ac:dyDescent="0.35">
      <c r="A23" s="6">
        <v>45744</v>
      </c>
      <c r="B23" t="s">
        <v>374</v>
      </c>
      <c r="C23" t="s">
        <v>115</v>
      </c>
      <c r="D23">
        <v>8</v>
      </c>
      <c r="E23">
        <v>8</v>
      </c>
      <c r="F23">
        <v>4</v>
      </c>
      <c r="I23" t="s">
        <v>47</v>
      </c>
      <c r="M23" t="s">
        <v>47</v>
      </c>
    </row>
    <row r="24" spans="1:13" x14ac:dyDescent="0.35">
      <c r="A24" s="6">
        <v>45744</v>
      </c>
      <c r="B24" t="s">
        <v>2263</v>
      </c>
      <c r="C24" t="s">
        <v>2141</v>
      </c>
      <c r="D24" t="s">
        <v>2141</v>
      </c>
      <c r="E24">
        <v>12</v>
      </c>
      <c r="F24">
        <v>1</v>
      </c>
      <c r="I24" t="s">
        <v>47</v>
      </c>
    </row>
    <row r="25" spans="1:13" x14ac:dyDescent="0.35">
      <c r="A25" s="6">
        <v>45744</v>
      </c>
      <c r="B25" t="s">
        <v>61</v>
      </c>
      <c r="C25" t="s">
        <v>55</v>
      </c>
      <c r="D25" t="s">
        <v>1255</v>
      </c>
      <c r="E25">
        <v>3</v>
      </c>
      <c r="F25">
        <v>2</v>
      </c>
      <c r="I25" t="s">
        <v>47</v>
      </c>
      <c r="M25" t="s">
        <v>47</v>
      </c>
    </row>
    <row r="26" spans="1:13" x14ac:dyDescent="0.35">
      <c r="A26" s="6">
        <v>45744</v>
      </c>
      <c r="B26" t="s">
        <v>1466</v>
      </c>
      <c r="C26" t="s">
        <v>55</v>
      </c>
      <c r="D26" t="s">
        <v>930</v>
      </c>
      <c r="E26">
        <v>21</v>
      </c>
      <c r="F26">
        <v>1</v>
      </c>
      <c r="I26" t="s">
        <v>47</v>
      </c>
      <c r="M26" t="s">
        <v>47</v>
      </c>
    </row>
    <row r="27" spans="1:13" x14ac:dyDescent="0.35">
      <c r="A27" s="6">
        <v>45743</v>
      </c>
      <c r="B27" t="s">
        <v>2803</v>
      </c>
      <c r="C27" t="s">
        <v>55</v>
      </c>
      <c r="D27" t="s">
        <v>55</v>
      </c>
      <c r="E27">
        <v>14</v>
      </c>
      <c r="F27">
        <v>3</v>
      </c>
      <c r="G27" t="s">
        <v>2667</v>
      </c>
      <c r="H27" t="s">
        <v>2667</v>
      </c>
      <c r="I27" t="s">
        <v>47</v>
      </c>
      <c r="J27" t="s">
        <v>2667</v>
      </c>
      <c r="L27" t="s">
        <v>47</v>
      </c>
      <c r="M27" t="s">
        <v>2667</v>
      </c>
    </row>
    <row r="28" spans="1:13" x14ac:dyDescent="0.35">
      <c r="A28" s="6">
        <v>45743</v>
      </c>
      <c r="B28" t="s">
        <v>2248</v>
      </c>
      <c r="C28" t="s">
        <v>64</v>
      </c>
      <c r="D28" t="s">
        <v>585</v>
      </c>
      <c r="E28">
        <v>9</v>
      </c>
      <c r="F28">
        <v>3</v>
      </c>
      <c r="I28" t="s">
        <v>47</v>
      </c>
      <c r="M28" t="s">
        <v>47</v>
      </c>
    </row>
    <row r="29" spans="1:13" x14ac:dyDescent="0.35">
      <c r="A29" s="6">
        <v>45743</v>
      </c>
      <c r="B29" t="s">
        <v>2254</v>
      </c>
      <c r="C29" t="s">
        <v>149</v>
      </c>
      <c r="D29" t="s">
        <v>149</v>
      </c>
      <c r="E29">
        <v>18</v>
      </c>
      <c r="F29">
        <v>2</v>
      </c>
      <c r="I29" t="s">
        <v>47</v>
      </c>
      <c r="J29" t="s">
        <v>450</v>
      </c>
    </row>
    <row r="30" spans="1:13" x14ac:dyDescent="0.35">
      <c r="A30" s="6">
        <v>45743</v>
      </c>
      <c r="B30" t="s">
        <v>2254</v>
      </c>
      <c r="C30" t="s">
        <v>149</v>
      </c>
      <c r="D30" t="s">
        <v>149</v>
      </c>
      <c r="E30">
        <v>18</v>
      </c>
      <c r="F30">
        <v>2</v>
      </c>
      <c r="I30" t="s">
        <v>47</v>
      </c>
      <c r="J30" t="s">
        <v>1396</v>
      </c>
    </row>
    <row r="31" spans="1:13" x14ac:dyDescent="0.35">
      <c r="A31" s="6">
        <v>45743</v>
      </c>
      <c r="B31" t="s">
        <v>613</v>
      </c>
      <c r="C31" t="s">
        <v>64</v>
      </c>
      <c r="D31" t="s">
        <v>585</v>
      </c>
      <c r="E31">
        <v>4</v>
      </c>
      <c r="F31">
        <v>1</v>
      </c>
      <c r="I31" t="s">
        <v>47</v>
      </c>
      <c r="M31" t="s">
        <v>47</v>
      </c>
    </row>
    <row r="32" spans="1:13" x14ac:dyDescent="0.35">
      <c r="A32" s="6">
        <v>45743</v>
      </c>
      <c r="B32" t="s">
        <v>1407</v>
      </c>
      <c r="C32" t="s">
        <v>2141</v>
      </c>
      <c r="D32" t="s">
        <v>2141</v>
      </c>
      <c r="E32">
        <v>21</v>
      </c>
      <c r="F32">
        <v>2</v>
      </c>
      <c r="I32" t="s">
        <v>47</v>
      </c>
    </row>
    <row r="33" spans="1:13" x14ac:dyDescent="0.35">
      <c r="A33" s="6">
        <v>45743</v>
      </c>
      <c r="B33" t="s">
        <v>2264</v>
      </c>
      <c r="C33" t="s">
        <v>74</v>
      </c>
      <c r="D33" t="s">
        <v>129</v>
      </c>
      <c r="E33">
        <v>22</v>
      </c>
      <c r="F33">
        <v>2</v>
      </c>
      <c r="I33" t="s">
        <v>47</v>
      </c>
    </row>
    <row r="34" spans="1:13" x14ac:dyDescent="0.35">
      <c r="A34" s="6">
        <v>45743</v>
      </c>
      <c r="B34" t="s">
        <v>2264</v>
      </c>
      <c r="C34" t="s">
        <v>74</v>
      </c>
      <c r="D34" t="s">
        <v>129</v>
      </c>
      <c r="E34">
        <v>22</v>
      </c>
      <c r="F34">
        <v>2</v>
      </c>
      <c r="I34" t="s">
        <v>47</v>
      </c>
    </row>
    <row r="35" spans="1:13" x14ac:dyDescent="0.35">
      <c r="A35" s="6">
        <v>45743</v>
      </c>
      <c r="B35" t="s">
        <v>2264</v>
      </c>
      <c r="C35" t="s">
        <v>74</v>
      </c>
      <c r="D35" t="s">
        <v>129</v>
      </c>
      <c r="E35">
        <v>22</v>
      </c>
      <c r="F35">
        <v>2</v>
      </c>
      <c r="I35" t="s">
        <v>47</v>
      </c>
    </row>
    <row r="36" spans="1:13" x14ac:dyDescent="0.35">
      <c r="A36" s="6">
        <v>45743</v>
      </c>
      <c r="B36" t="s">
        <v>2264</v>
      </c>
      <c r="C36" t="s">
        <v>74</v>
      </c>
      <c r="D36" t="s">
        <v>129</v>
      </c>
      <c r="E36">
        <v>22</v>
      </c>
      <c r="F36">
        <v>2</v>
      </c>
      <c r="I36" t="s">
        <v>47</v>
      </c>
    </row>
    <row r="37" spans="1:13" x14ac:dyDescent="0.35">
      <c r="A37" s="6">
        <v>45743</v>
      </c>
      <c r="B37" t="s">
        <v>2264</v>
      </c>
      <c r="C37" t="s">
        <v>74</v>
      </c>
      <c r="D37" t="s">
        <v>129</v>
      </c>
      <c r="E37">
        <v>22</v>
      </c>
      <c r="F37">
        <v>2</v>
      </c>
      <c r="I37" t="s">
        <v>47</v>
      </c>
    </row>
    <row r="38" spans="1:13" x14ac:dyDescent="0.35">
      <c r="A38" s="6">
        <v>45743</v>
      </c>
      <c r="B38" t="s">
        <v>461</v>
      </c>
      <c r="C38" t="s">
        <v>115</v>
      </c>
      <c r="D38">
        <v>9</v>
      </c>
      <c r="E38">
        <v>30</v>
      </c>
      <c r="F38">
        <v>3</v>
      </c>
      <c r="I38" t="s">
        <v>47</v>
      </c>
      <c r="M38" t="s">
        <v>47</v>
      </c>
    </row>
    <row r="39" spans="1:13" x14ac:dyDescent="0.35">
      <c r="A39" s="6">
        <v>45743</v>
      </c>
      <c r="B39" t="s">
        <v>71</v>
      </c>
      <c r="C39" t="s">
        <v>2141</v>
      </c>
      <c r="D39" t="s">
        <v>2141</v>
      </c>
      <c r="E39">
        <v>6</v>
      </c>
      <c r="F39">
        <v>4</v>
      </c>
      <c r="I39" t="s">
        <v>47</v>
      </c>
    </row>
    <row r="40" spans="1:13" x14ac:dyDescent="0.35">
      <c r="A40" s="6">
        <v>45743</v>
      </c>
      <c r="B40" t="s">
        <v>797</v>
      </c>
      <c r="C40" t="s">
        <v>2673</v>
      </c>
      <c r="D40">
        <v>3</v>
      </c>
      <c r="E40">
        <v>24</v>
      </c>
      <c r="F40">
        <v>2</v>
      </c>
      <c r="G40" t="s">
        <v>1400</v>
      </c>
      <c r="L40" t="s">
        <v>47</v>
      </c>
      <c r="M40" t="s">
        <v>47</v>
      </c>
    </row>
    <row r="41" spans="1:13" x14ac:dyDescent="0.35">
      <c r="A41" s="6">
        <v>45743</v>
      </c>
      <c r="B41" t="s">
        <v>2160</v>
      </c>
      <c r="C41" t="s">
        <v>115</v>
      </c>
      <c r="D41">
        <v>7</v>
      </c>
      <c r="E41">
        <v>21</v>
      </c>
      <c r="F41">
        <v>2</v>
      </c>
      <c r="G41" t="s">
        <v>32</v>
      </c>
    </row>
    <row r="42" spans="1:13" x14ac:dyDescent="0.35">
      <c r="A42" s="6">
        <v>45743</v>
      </c>
      <c r="B42" t="s">
        <v>1917</v>
      </c>
      <c r="C42" t="s">
        <v>55</v>
      </c>
      <c r="D42" t="s">
        <v>2335</v>
      </c>
      <c r="E42">
        <v>26</v>
      </c>
      <c r="F42">
        <v>6</v>
      </c>
      <c r="G42" t="s">
        <v>1401</v>
      </c>
    </row>
    <row r="43" spans="1:13" x14ac:dyDescent="0.35">
      <c r="A43" s="6">
        <v>45743</v>
      </c>
      <c r="B43" t="s">
        <v>797</v>
      </c>
      <c r="C43" t="s">
        <v>53</v>
      </c>
      <c r="D43">
        <v>6</v>
      </c>
      <c r="E43">
        <v>23</v>
      </c>
      <c r="F43">
        <v>2</v>
      </c>
      <c r="G43" t="s">
        <v>35</v>
      </c>
      <c r="L43" t="s">
        <v>47</v>
      </c>
      <c r="M43" t="s">
        <v>47</v>
      </c>
    </row>
    <row r="44" spans="1:13" x14ac:dyDescent="0.35">
      <c r="A44" s="6">
        <v>45742</v>
      </c>
      <c r="B44" t="s">
        <v>797</v>
      </c>
      <c r="C44" t="s">
        <v>115</v>
      </c>
      <c r="D44">
        <v>7</v>
      </c>
      <c r="E44">
        <v>20</v>
      </c>
      <c r="F44">
        <v>1</v>
      </c>
      <c r="G44" t="s">
        <v>2667</v>
      </c>
      <c r="H44" t="s">
        <v>2667</v>
      </c>
      <c r="I44" t="s">
        <v>47</v>
      </c>
      <c r="J44" t="s">
        <v>2667</v>
      </c>
      <c r="L44" t="s">
        <v>2667</v>
      </c>
      <c r="M44" t="s">
        <v>2667</v>
      </c>
    </row>
    <row r="45" spans="1:13" x14ac:dyDescent="0.35">
      <c r="A45" s="6">
        <v>45742</v>
      </c>
      <c r="B45" t="s">
        <v>797</v>
      </c>
      <c r="C45" t="s">
        <v>115</v>
      </c>
      <c r="D45">
        <v>7</v>
      </c>
      <c r="E45">
        <v>20</v>
      </c>
      <c r="F45">
        <v>1</v>
      </c>
      <c r="G45" t="s">
        <v>2667</v>
      </c>
      <c r="H45" t="s">
        <v>2667</v>
      </c>
      <c r="I45" t="s">
        <v>47</v>
      </c>
      <c r="J45" t="s">
        <v>2667</v>
      </c>
      <c r="L45" t="s">
        <v>2667</v>
      </c>
      <c r="M45" t="s">
        <v>2667</v>
      </c>
    </row>
    <row r="46" spans="1:13" x14ac:dyDescent="0.35">
      <c r="A46" s="6">
        <v>45742</v>
      </c>
      <c r="B46" t="s">
        <v>343</v>
      </c>
      <c r="C46" t="s">
        <v>115</v>
      </c>
      <c r="D46">
        <v>8</v>
      </c>
      <c r="E46">
        <v>20</v>
      </c>
      <c r="F46">
        <v>3</v>
      </c>
      <c r="I46" t="s">
        <v>47</v>
      </c>
      <c r="J46" t="s">
        <v>705</v>
      </c>
    </row>
    <row r="47" spans="1:13" x14ac:dyDescent="0.35">
      <c r="A47" s="6">
        <v>45742</v>
      </c>
      <c r="B47" t="s">
        <v>2257</v>
      </c>
      <c r="C47" t="s">
        <v>149</v>
      </c>
      <c r="D47" t="s">
        <v>149</v>
      </c>
      <c r="E47">
        <v>21</v>
      </c>
      <c r="F47">
        <v>2</v>
      </c>
      <c r="I47" t="s">
        <v>47</v>
      </c>
    </row>
    <row r="48" spans="1:13" x14ac:dyDescent="0.35">
      <c r="A48" s="6">
        <v>45742</v>
      </c>
      <c r="B48" t="s">
        <v>2272</v>
      </c>
      <c r="C48" t="s">
        <v>53</v>
      </c>
      <c r="D48">
        <v>4</v>
      </c>
      <c r="E48">
        <v>19</v>
      </c>
      <c r="F48">
        <v>1</v>
      </c>
      <c r="I48" t="s">
        <v>47</v>
      </c>
      <c r="M48" t="s">
        <v>47</v>
      </c>
    </row>
    <row r="49" spans="1:13" x14ac:dyDescent="0.35">
      <c r="A49" s="6">
        <v>45742</v>
      </c>
      <c r="B49" t="s">
        <v>814</v>
      </c>
      <c r="C49" t="s">
        <v>53</v>
      </c>
      <c r="D49">
        <v>6</v>
      </c>
      <c r="E49">
        <v>28</v>
      </c>
      <c r="F49">
        <v>3</v>
      </c>
      <c r="I49" t="s">
        <v>47</v>
      </c>
    </row>
    <row r="50" spans="1:13" x14ac:dyDescent="0.35">
      <c r="A50" s="6">
        <v>45742</v>
      </c>
      <c r="B50" t="s">
        <v>224</v>
      </c>
      <c r="C50" t="s">
        <v>55</v>
      </c>
      <c r="D50" t="s">
        <v>2167</v>
      </c>
      <c r="E50">
        <v>21</v>
      </c>
      <c r="F50">
        <v>3</v>
      </c>
      <c r="I50" t="s">
        <v>47</v>
      </c>
    </row>
    <row r="51" spans="1:13" x14ac:dyDescent="0.35">
      <c r="A51" s="6">
        <v>45742</v>
      </c>
      <c r="B51" t="s">
        <v>2184</v>
      </c>
      <c r="C51" t="s">
        <v>115</v>
      </c>
      <c r="D51">
        <v>10</v>
      </c>
      <c r="E51">
        <v>19</v>
      </c>
      <c r="F51">
        <v>1</v>
      </c>
      <c r="G51" t="s">
        <v>32</v>
      </c>
    </row>
    <row r="52" spans="1:13" x14ac:dyDescent="0.35">
      <c r="A52" s="6">
        <v>45742</v>
      </c>
      <c r="B52" t="s">
        <v>1357</v>
      </c>
      <c r="C52" t="s">
        <v>53</v>
      </c>
      <c r="D52">
        <v>6</v>
      </c>
      <c r="E52">
        <v>24</v>
      </c>
      <c r="F52">
        <v>2</v>
      </c>
      <c r="G52" t="s">
        <v>98</v>
      </c>
    </row>
    <row r="53" spans="1:13" x14ac:dyDescent="0.35">
      <c r="A53" s="6">
        <v>45742</v>
      </c>
      <c r="B53" t="s">
        <v>138</v>
      </c>
      <c r="C53" t="s">
        <v>2673</v>
      </c>
      <c r="D53">
        <v>2</v>
      </c>
      <c r="E53">
        <v>24</v>
      </c>
      <c r="F53">
        <v>2</v>
      </c>
      <c r="G53" t="s">
        <v>1400</v>
      </c>
      <c r="L53" t="s">
        <v>47</v>
      </c>
      <c r="M53" t="s">
        <v>47</v>
      </c>
    </row>
    <row r="54" spans="1:13" x14ac:dyDescent="0.35">
      <c r="A54" s="6">
        <v>45742</v>
      </c>
      <c r="B54" t="s">
        <v>259</v>
      </c>
      <c r="C54" t="s">
        <v>1247</v>
      </c>
      <c r="D54" t="s">
        <v>1247</v>
      </c>
      <c r="E54">
        <v>22</v>
      </c>
      <c r="F54">
        <v>1</v>
      </c>
      <c r="G54" t="s">
        <v>146</v>
      </c>
      <c r="K54" t="s">
        <v>47</v>
      </c>
      <c r="L54" t="s">
        <v>47</v>
      </c>
      <c r="M54" t="s">
        <v>47</v>
      </c>
    </row>
    <row r="55" spans="1:13" x14ac:dyDescent="0.35">
      <c r="A55" s="6">
        <v>45741</v>
      </c>
      <c r="B55" t="s">
        <v>1090</v>
      </c>
      <c r="C55" t="s">
        <v>115</v>
      </c>
      <c r="D55" t="s">
        <v>2275</v>
      </c>
      <c r="E55">
        <v>17</v>
      </c>
      <c r="F55">
        <v>5</v>
      </c>
      <c r="I55" t="s">
        <v>47</v>
      </c>
    </row>
    <row r="56" spans="1:13" x14ac:dyDescent="0.35">
      <c r="A56" s="6">
        <v>45741</v>
      </c>
      <c r="B56" t="s">
        <v>459</v>
      </c>
      <c r="C56" t="s">
        <v>53</v>
      </c>
      <c r="D56">
        <v>6</v>
      </c>
      <c r="E56">
        <v>21</v>
      </c>
      <c r="F56">
        <v>1</v>
      </c>
      <c r="I56" t="s">
        <v>47</v>
      </c>
      <c r="J56" t="s">
        <v>705</v>
      </c>
      <c r="M56" t="s">
        <v>47</v>
      </c>
    </row>
    <row r="57" spans="1:13" x14ac:dyDescent="0.35">
      <c r="A57" s="6">
        <v>45741</v>
      </c>
      <c r="B57" t="s">
        <v>459</v>
      </c>
      <c r="C57" t="s">
        <v>53</v>
      </c>
      <c r="D57">
        <v>6</v>
      </c>
      <c r="E57">
        <v>21</v>
      </c>
      <c r="F57">
        <v>1</v>
      </c>
      <c r="I57" t="s">
        <v>47</v>
      </c>
      <c r="J57" t="s">
        <v>705</v>
      </c>
      <c r="M57" t="s">
        <v>47</v>
      </c>
    </row>
    <row r="58" spans="1:13" x14ac:dyDescent="0.35">
      <c r="A58" s="6">
        <v>45741</v>
      </c>
      <c r="B58" t="s">
        <v>1046</v>
      </c>
      <c r="C58" t="s">
        <v>115</v>
      </c>
      <c r="D58">
        <v>9</v>
      </c>
      <c r="E58">
        <v>25</v>
      </c>
      <c r="F58">
        <v>2</v>
      </c>
      <c r="I58" t="s">
        <v>47</v>
      </c>
    </row>
    <row r="59" spans="1:13" x14ac:dyDescent="0.35">
      <c r="A59" s="6">
        <v>45741</v>
      </c>
      <c r="B59" t="s">
        <v>1046</v>
      </c>
      <c r="C59" t="s">
        <v>115</v>
      </c>
      <c r="D59">
        <v>9</v>
      </c>
      <c r="E59">
        <v>25</v>
      </c>
      <c r="F59">
        <v>2</v>
      </c>
      <c r="I59" t="s">
        <v>47</v>
      </c>
    </row>
    <row r="60" spans="1:13" x14ac:dyDescent="0.35">
      <c r="A60" s="6">
        <v>45741</v>
      </c>
      <c r="B60" t="s">
        <v>1046</v>
      </c>
      <c r="C60" t="s">
        <v>115</v>
      </c>
      <c r="D60">
        <v>9</v>
      </c>
      <c r="E60">
        <v>25</v>
      </c>
      <c r="F60">
        <v>2</v>
      </c>
      <c r="I60" t="s">
        <v>47</v>
      </c>
    </row>
    <row r="61" spans="1:13" x14ac:dyDescent="0.35">
      <c r="A61" s="6">
        <v>45741</v>
      </c>
      <c r="B61" t="s">
        <v>2184</v>
      </c>
      <c r="C61" t="s">
        <v>53</v>
      </c>
      <c r="E61">
        <v>16</v>
      </c>
      <c r="F61">
        <v>1</v>
      </c>
      <c r="I61" t="s">
        <v>47</v>
      </c>
    </row>
    <row r="62" spans="1:13" x14ac:dyDescent="0.35">
      <c r="A62" s="6">
        <v>45741</v>
      </c>
      <c r="B62" t="s">
        <v>785</v>
      </c>
      <c r="C62" t="s">
        <v>115</v>
      </c>
      <c r="D62" t="s">
        <v>242</v>
      </c>
      <c r="E62">
        <v>15</v>
      </c>
      <c r="F62">
        <v>2</v>
      </c>
      <c r="I62" t="s">
        <v>47</v>
      </c>
    </row>
    <row r="63" spans="1:13" x14ac:dyDescent="0.35">
      <c r="A63" s="6">
        <v>45741</v>
      </c>
      <c r="B63" t="s">
        <v>785</v>
      </c>
      <c r="C63" t="s">
        <v>115</v>
      </c>
      <c r="D63" t="s">
        <v>242</v>
      </c>
      <c r="E63">
        <v>15</v>
      </c>
      <c r="F63">
        <v>2</v>
      </c>
      <c r="I63" t="s">
        <v>47</v>
      </c>
    </row>
    <row r="64" spans="1:13" x14ac:dyDescent="0.35">
      <c r="A64" s="6">
        <v>45741</v>
      </c>
      <c r="B64" t="s">
        <v>2148</v>
      </c>
      <c r="C64" t="s">
        <v>2223</v>
      </c>
      <c r="D64" t="s">
        <v>2223</v>
      </c>
      <c r="E64">
        <v>23</v>
      </c>
      <c r="F64">
        <v>1</v>
      </c>
      <c r="I64" t="s">
        <v>47</v>
      </c>
      <c r="M64" t="s">
        <v>47</v>
      </c>
    </row>
    <row r="65" spans="1:13" x14ac:dyDescent="0.35">
      <c r="A65" s="6">
        <v>45741</v>
      </c>
      <c r="B65" t="s">
        <v>2274</v>
      </c>
      <c r="C65" t="s">
        <v>55</v>
      </c>
      <c r="D65" t="s">
        <v>2335</v>
      </c>
      <c r="E65">
        <v>19</v>
      </c>
      <c r="F65">
        <v>4</v>
      </c>
      <c r="I65" t="s">
        <v>47</v>
      </c>
    </row>
    <row r="66" spans="1:13" x14ac:dyDescent="0.35">
      <c r="A66" s="6">
        <v>45741</v>
      </c>
      <c r="B66" t="s">
        <v>2274</v>
      </c>
      <c r="C66" t="s">
        <v>55</v>
      </c>
      <c r="D66" t="s">
        <v>2335</v>
      </c>
      <c r="E66">
        <v>19</v>
      </c>
      <c r="F66">
        <v>4</v>
      </c>
      <c r="I66" t="s">
        <v>47</v>
      </c>
    </row>
    <row r="67" spans="1:13" x14ac:dyDescent="0.35">
      <c r="A67" s="6">
        <v>45741</v>
      </c>
      <c r="B67" t="s">
        <v>357</v>
      </c>
      <c r="C67" t="s">
        <v>55</v>
      </c>
      <c r="D67" t="s">
        <v>2167</v>
      </c>
      <c r="E67">
        <v>17</v>
      </c>
      <c r="F67">
        <v>3</v>
      </c>
      <c r="I67" t="s">
        <v>47</v>
      </c>
      <c r="M67" t="s">
        <v>47</v>
      </c>
    </row>
    <row r="68" spans="1:13" x14ac:dyDescent="0.35">
      <c r="A68" s="6">
        <v>45741</v>
      </c>
      <c r="B68" t="s">
        <v>1521</v>
      </c>
      <c r="C68" t="s">
        <v>55</v>
      </c>
      <c r="D68" t="s">
        <v>2167</v>
      </c>
      <c r="E68">
        <v>11</v>
      </c>
      <c r="F68">
        <v>1</v>
      </c>
      <c r="I68" t="s">
        <v>47</v>
      </c>
      <c r="M68" t="s">
        <v>47</v>
      </c>
    </row>
    <row r="69" spans="1:13" x14ac:dyDescent="0.35">
      <c r="A69" s="6">
        <v>45741</v>
      </c>
      <c r="B69" t="s">
        <v>2273</v>
      </c>
      <c r="C69" t="s">
        <v>2141</v>
      </c>
      <c r="D69" t="s">
        <v>2141</v>
      </c>
      <c r="E69">
        <v>16</v>
      </c>
      <c r="F69">
        <v>5</v>
      </c>
      <c r="I69" t="s">
        <v>47</v>
      </c>
    </row>
    <row r="70" spans="1:13" x14ac:dyDescent="0.35">
      <c r="A70" s="6">
        <v>45741</v>
      </c>
      <c r="B70" t="s">
        <v>51</v>
      </c>
      <c r="C70" t="s">
        <v>53</v>
      </c>
      <c r="E70">
        <v>22</v>
      </c>
      <c r="F70">
        <v>1</v>
      </c>
      <c r="H70" t="s">
        <v>47</v>
      </c>
    </row>
    <row r="71" spans="1:13" x14ac:dyDescent="0.35">
      <c r="A71" s="6">
        <v>45741</v>
      </c>
      <c r="B71" t="s">
        <v>459</v>
      </c>
      <c r="C71" t="s">
        <v>53</v>
      </c>
      <c r="D71">
        <v>6</v>
      </c>
      <c r="E71">
        <v>22</v>
      </c>
      <c r="F71">
        <v>2</v>
      </c>
      <c r="I71" t="s">
        <v>47</v>
      </c>
      <c r="M71" t="s">
        <v>47</v>
      </c>
    </row>
    <row r="72" spans="1:13" x14ac:dyDescent="0.35">
      <c r="A72" s="6">
        <v>45740</v>
      </c>
      <c r="B72" t="s">
        <v>357</v>
      </c>
      <c r="C72" t="s">
        <v>55</v>
      </c>
      <c r="D72" t="s">
        <v>1365</v>
      </c>
      <c r="E72">
        <v>20</v>
      </c>
      <c r="F72">
        <v>2</v>
      </c>
      <c r="I72" t="s">
        <v>47</v>
      </c>
      <c r="J72" t="s">
        <v>705</v>
      </c>
      <c r="M72" t="s">
        <v>47</v>
      </c>
    </row>
    <row r="73" spans="1:13" x14ac:dyDescent="0.35">
      <c r="A73" s="6">
        <v>45740</v>
      </c>
      <c r="B73" t="s">
        <v>357</v>
      </c>
      <c r="C73" t="s">
        <v>55</v>
      </c>
      <c r="D73" t="s">
        <v>1365</v>
      </c>
      <c r="E73">
        <v>20</v>
      </c>
      <c r="F73">
        <v>2</v>
      </c>
      <c r="I73" t="s">
        <v>47</v>
      </c>
      <c r="J73" t="s">
        <v>705</v>
      </c>
      <c r="M73" t="s">
        <v>47</v>
      </c>
    </row>
    <row r="74" spans="1:13" x14ac:dyDescent="0.35">
      <c r="A74" s="6">
        <v>45740</v>
      </c>
      <c r="B74" t="s">
        <v>1218</v>
      </c>
      <c r="C74" t="s">
        <v>115</v>
      </c>
      <c r="D74">
        <v>9</v>
      </c>
      <c r="E74">
        <v>23</v>
      </c>
      <c r="F74">
        <v>1</v>
      </c>
      <c r="I74" t="s">
        <v>47</v>
      </c>
    </row>
    <row r="75" spans="1:13" x14ac:dyDescent="0.35">
      <c r="A75" s="6">
        <v>45740</v>
      </c>
      <c r="B75" t="s">
        <v>1241</v>
      </c>
      <c r="C75" t="s">
        <v>55</v>
      </c>
      <c r="D75" t="s">
        <v>978</v>
      </c>
      <c r="E75">
        <v>25</v>
      </c>
      <c r="F75">
        <v>1</v>
      </c>
      <c r="H75" t="s">
        <v>47</v>
      </c>
      <c r="M75" t="s">
        <v>47</v>
      </c>
    </row>
    <row r="76" spans="1:13" x14ac:dyDescent="0.35">
      <c r="A76" s="6">
        <v>45740</v>
      </c>
      <c r="B76" t="s">
        <v>1218</v>
      </c>
      <c r="C76" t="s">
        <v>115</v>
      </c>
      <c r="D76">
        <v>9</v>
      </c>
      <c r="E76">
        <v>25</v>
      </c>
      <c r="F76">
        <v>2</v>
      </c>
      <c r="G76" t="s">
        <v>1401</v>
      </c>
    </row>
    <row r="77" spans="1:13" x14ac:dyDescent="0.35">
      <c r="A77" s="6">
        <v>45740</v>
      </c>
      <c r="B77" t="s">
        <v>1553</v>
      </c>
      <c r="C77" t="s">
        <v>115</v>
      </c>
      <c r="D77">
        <v>7</v>
      </c>
      <c r="E77">
        <v>24</v>
      </c>
      <c r="F77">
        <v>2</v>
      </c>
      <c r="G77" t="s">
        <v>2182</v>
      </c>
      <c r="L77" t="s">
        <v>47</v>
      </c>
      <c r="M77" t="s">
        <v>47</v>
      </c>
    </row>
    <row r="78" spans="1:13" x14ac:dyDescent="0.35">
      <c r="A78" s="6">
        <v>45740</v>
      </c>
      <c r="B78" t="s">
        <v>592</v>
      </c>
      <c r="C78" t="s">
        <v>53</v>
      </c>
      <c r="D78">
        <v>4</v>
      </c>
      <c r="E78">
        <v>16</v>
      </c>
      <c r="F78">
        <v>1</v>
      </c>
      <c r="G78" t="s">
        <v>35</v>
      </c>
      <c r="L78" t="s">
        <v>47</v>
      </c>
      <c r="M78" t="s">
        <v>47</v>
      </c>
    </row>
    <row r="79" spans="1:13" x14ac:dyDescent="0.35">
      <c r="A79" s="6">
        <v>45740</v>
      </c>
      <c r="B79" t="s">
        <v>592</v>
      </c>
      <c r="C79" t="s">
        <v>53</v>
      </c>
      <c r="D79">
        <v>4</v>
      </c>
      <c r="E79">
        <v>16</v>
      </c>
      <c r="F79">
        <v>1</v>
      </c>
      <c r="G79" t="s">
        <v>35</v>
      </c>
      <c r="L79" t="s">
        <v>47</v>
      </c>
      <c r="M79" t="s">
        <v>47</v>
      </c>
    </row>
    <row r="80" spans="1:13" x14ac:dyDescent="0.35">
      <c r="A80" s="6">
        <v>45738</v>
      </c>
      <c r="B80" t="s">
        <v>3234</v>
      </c>
      <c r="C80" t="s">
        <v>115</v>
      </c>
      <c r="D80">
        <v>7</v>
      </c>
      <c r="E80">
        <v>2</v>
      </c>
      <c r="F80">
        <v>1</v>
      </c>
      <c r="G80" t="s">
        <v>2667</v>
      </c>
      <c r="H80" t="s">
        <v>2667</v>
      </c>
      <c r="I80" t="s">
        <v>47</v>
      </c>
      <c r="L80" t="s">
        <v>2667</v>
      </c>
      <c r="M80" t="s">
        <v>2667</v>
      </c>
    </row>
    <row r="81" spans="1:13" x14ac:dyDescent="0.35">
      <c r="A81" s="6">
        <v>45737</v>
      </c>
      <c r="B81" t="s">
        <v>1041</v>
      </c>
      <c r="C81" t="s">
        <v>115</v>
      </c>
      <c r="D81">
        <v>7</v>
      </c>
      <c r="E81">
        <v>19</v>
      </c>
      <c r="F81">
        <v>2</v>
      </c>
      <c r="I81" t="s">
        <v>47</v>
      </c>
    </row>
    <row r="82" spans="1:13" x14ac:dyDescent="0.35">
      <c r="A82" s="6">
        <v>45737</v>
      </c>
      <c r="B82" t="s">
        <v>1041</v>
      </c>
      <c r="C82" t="s">
        <v>115</v>
      </c>
      <c r="D82">
        <v>7</v>
      </c>
      <c r="E82">
        <v>19</v>
      </c>
      <c r="F82">
        <v>2</v>
      </c>
      <c r="I82" t="s">
        <v>47</v>
      </c>
    </row>
    <row r="83" spans="1:13" x14ac:dyDescent="0.35">
      <c r="A83" s="6">
        <v>45737</v>
      </c>
      <c r="B83" t="s">
        <v>1041</v>
      </c>
      <c r="C83" t="s">
        <v>115</v>
      </c>
      <c r="D83">
        <v>7</v>
      </c>
      <c r="E83">
        <v>19</v>
      </c>
      <c r="F83">
        <v>2</v>
      </c>
      <c r="I83" t="s">
        <v>47</v>
      </c>
    </row>
    <row r="84" spans="1:13" x14ac:dyDescent="0.35">
      <c r="A84" s="6">
        <v>45737</v>
      </c>
      <c r="B84" t="s">
        <v>2176</v>
      </c>
      <c r="C84" t="s">
        <v>115</v>
      </c>
      <c r="D84">
        <v>8</v>
      </c>
      <c r="E84">
        <v>20</v>
      </c>
      <c r="F84">
        <v>2</v>
      </c>
      <c r="I84" t="s">
        <v>47</v>
      </c>
    </row>
    <row r="85" spans="1:13" x14ac:dyDescent="0.35">
      <c r="A85" s="6">
        <v>45737</v>
      </c>
      <c r="B85" t="s">
        <v>2266</v>
      </c>
      <c r="C85" t="s">
        <v>1247</v>
      </c>
      <c r="D85" t="s">
        <v>1247</v>
      </c>
      <c r="E85">
        <v>7</v>
      </c>
      <c r="F85">
        <v>2</v>
      </c>
      <c r="I85" t="s">
        <v>47</v>
      </c>
    </row>
    <row r="86" spans="1:13" x14ac:dyDescent="0.35">
      <c r="A86" s="6">
        <v>45737</v>
      </c>
      <c r="B86" t="s">
        <v>1304</v>
      </c>
      <c r="C86" t="s">
        <v>115</v>
      </c>
      <c r="D86">
        <v>9</v>
      </c>
      <c r="E86">
        <v>27</v>
      </c>
      <c r="F86">
        <v>3</v>
      </c>
      <c r="I86" t="s">
        <v>47</v>
      </c>
    </row>
    <row r="87" spans="1:13" x14ac:dyDescent="0.35">
      <c r="A87" s="6">
        <v>45737</v>
      </c>
      <c r="B87" t="s">
        <v>157</v>
      </c>
      <c r="C87" t="s">
        <v>55</v>
      </c>
      <c r="D87" t="s">
        <v>930</v>
      </c>
      <c r="E87">
        <v>27</v>
      </c>
      <c r="F87">
        <v>1</v>
      </c>
      <c r="I87" t="s">
        <v>47</v>
      </c>
      <c r="M87" t="s">
        <v>47</v>
      </c>
    </row>
    <row r="88" spans="1:13" x14ac:dyDescent="0.35">
      <c r="A88" s="6">
        <v>45736</v>
      </c>
      <c r="B88" t="s">
        <v>2232</v>
      </c>
      <c r="C88" t="s">
        <v>55</v>
      </c>
      <c r="D88" t="s">
        <v>930</v>
      </c>
      <c r="E88">
        <v>23</v>
      </c>
      <c r="F88">
        <v>1</v>
      </c>
      <c r="I88" t="s">
        <v>47</v>
      </c>
      <c r="M88" t="s">
        <v>47</v>
      </c>
    </row>
    <row r="89" spans="1:13" x14ac:dyDescent="0.35">
      <c r="A89" s="6">
        <v>45736</v>
      </c>
      <c r="B89" t="s">
        <v>1762</v>
      </c>
      <c r="C89" t="s">
        <v>55</v>
      </c>
      <c r="D89" t="s">
        <v>2167</v>
      </c>
      <c r="E89">
        <v>22</v>
      </c>
      <c r="F89">
        <v>3</v>
      </c>
      <c r="I89" t="s">
        <v>47</v>
      </c>
    </row>
    <row r="90" spans="1:13" x14ac:dyDescent="0.35">
      <c r="A90" s="6">
        <v>45736</v>
      </c>
      <c r="B90" t="s">
        <v>2271</v>
      </c>
      <c r="C90" t="s">
        <v>2141</v>
      </c>
      <c r="D90" t="s">
        <v>2141</v>
      </c>
      <c r="E90">
        <v>15</v>
      </c>
      <c r="F90">
        <v>3</v>
      </c>
      <c r="I90" t="s">
        <v>47</v>
      </c>
    </row>
    <row r="91" spans="1:13" x14ac:dyDescent="0.35">
      <c r="A91" s="6">
        <v>45736</v>
      </c>
      <c r="B91" t="s">
        <v>2270</v>
      </c>
      <c r="C91" t="s">
        <v>2141</v>
      </c>
      <c r="D91" t="s">
        <v>2141</v>
      </c>
      <c r="E91">
        <v>22</v>
      </c>
      <c r="F91">
        <v>2</v>
      </c>
      <c r="I91" t="s">
        <v>47</v>
      </c>
    </row>
    <row r="92" spans="1:13" x14ac:dyDescent="0.35">
      <c r="A92" s="6">
        <v>45736</v>
      </c>
      <c r="B92" t="s">
        <v>2269</v>
      </c>
      <c r="C92" t="s">
        <v>74</v>
      </c>
      <c r="D92" t="s">
        <v>129</v>
      </c>
      <c r="E92">
        <v>20</v>
      </c>
      <c r="F92">
        <v>2</v>
      </c>
      <c r="I92" t="s">
        <v>47</v>
      </c>
    </row>
    <row r="93" spans="1:13" x14ac:dyDescent="0.35">
      <c r="A93" s="6">
        <v>45736</v>
      </c>
      <c r="B93" t="s">
        <v>2269</v>
      </c>
      <c r="C93" t="s">
        <v>74</v>
      </c>
      <c r="D93" t="s">
        <v>129</v>
      </c>
      <c r="E93">
        <v>20</v>
      </c>
      <c r="F93">
        <v>2</v>
      </c>
      <c r="I93" t="s">
        <v>47</v>
      </c>
    </row>
    <row r="94" spans="1:13" x14ac:dyDescent="0.35">
      <c r="A94" s="6">
        <v>45736</v>
      </c>
      <c r="B94" t="s">
        <v>2269</v>
      </c>
      <c r="C94" t="s">
        <v>74</v>
      </c>
      <c r="D94" t="s">
        <v>129</v>
      </c>
      <c r="E94">
        <v>20</v>
      </c>
      <c r="F94">
        <v>2</v>
      </c>
      <c r="I94" t="s">
        <v>47</v>
      </c>
    </row>
    <row r="95" spans="1:13" x14ac:dyDescent="0.35">
      <c r="A95" s="6">
        <v>45736</v>
      </c>
      <c r="B95" t="s">
        <v>2269</v>
      </c>
      <c r="C95" t="s">
        <v>74</v>
      </c>
      <c r="D95" t="s">
        <v>129</v>
      </c>
      <c r="E95">
        <v>20</v>
      </c>
      <c r="F95">
        <v>2</v>
      </c>
      <c r="I95" t="s">
        <v>47</v>
      </c>
    </row>
    <row r="96" spans="1:13" x14ac:dyDescent="0.35">
      <c r="A96" s="6">
        <v>45736</v>
      </c>
      <c r="B96" t="s">
        <v>2268</v>
      </c>
      <c r="C96" t="s">
        <v>64</v>
      </c>
      <c r="D96" t="s">
        <v>585</v>
      </c>
      <c r="E96">
        <v>14</v>
      </c>
      <c r="F96">
        <v>2</v>
      </c>
      <c r="I96" t="s">
        <v>47</v>
      </c>
      <c r="M96" t="s">
        <v>47</v>
      </c>
    </row>
    <row r="97" spans="1:13" x14ac:dyDescent="0.35">
      <c r="A97" s="6">
        <v>45736</v>
      </c>
      <c r="B97" t="s">
        <v>2232</v>
      </c>
      <c r="C97" t="s">
        <v>55</v>
      </c>
      <c r="D97" t="s">
        <v>930</v>
      </c>
      <c r="E97">
        <v>21</v>
      </c>
      <c r="F97">
        <v>1</v>
      </c>
      <c r="I97" t="s">
        <v>47</v>
      </c>
      <c r="M97" t="s">
        <v>47</v>
      </c>
    </row>
    <row r="98" spans="1:13" x14ac:dyDescent="0.35">
      <c r="A98" s="6">
        <v>45736</v>
      </c>
      <c r="B98" t="s">
        <v>2267</v>
      </c>
      <c r="C98" t="s">
        <v>55</v>
      </c>
      <c r="D98" t="s">
        <v>62</v>
      </c>
      <c r="E98">
        <v>17</v>
      </c>
      <c r="F98">
        <v>2</v>
      </c>
      <c r="I98" t="s">
        <v>47</v>
      </c>
      <c r="M98" t="s">
        <v>47</v>
      </c>
    </row>
    <row r="99" spans="1:13" x14ac:dyDescent="0.35">
      <c r="A99" s="6">
        <v>45736</v>
      </c>
      <c r="B99" t="s">
        <v>355</v>
      </c>
      <c r="C99" t="s">
        <v>53</v>
      </c>
      <c r="D99">
        <v>6</v>
      </c>
      <c r="E99">
        <v>28</v>
      </c>
      <c r="F99">
        <v>2</v>
      </c>
      <c r="G99" t="s">
        <v>35</v>
      </c>
    </row>
    <row r="100" spans="1:13" x14ac:dyDescent="0.35">
      <c r="A100" s="6">
        <v>45736</v>
      </c>
      <c r="B100" t="s">
        <v>238</v>
      </c>
      <c r="C100" t="s">
        <v>53</v>
      </c>
      <c r="D100">
        <v>6</v>
      </c>
      <c r="E100">
        <v>24</v>
      </c>
      <c r="F100">
        <v>2</v>
      </c>
      <c r="G100" t="s">
        <v>98</v>
      </c>
      <c r="L100" t="s">
        <v>47</v>
      </c>
      <c r="M100" t="s">
        <v>47</v>
      </c>
    </row>
    <row r="101" spans="1:13" x14ac:dyDescent="0.35">
      <c r="A101" s="6">
        <v>45735</v>
      </c>
      <c r="B101" t="s">
        <v>1367</v>
      </c>
      <c r="C101" t="s">
        <v>55</v>
      </c>
      <c r="D101" t="s">
        <v>1412</v>
      </c>
      <c r="E101">
        <v>16</v>
      </c>
      <c r="F101">
        <v>2</v>
      </c>
      <c r="H101" t="s">
        <v>47</v>
      </c>
    </row>
    <row r="102" spans="1:13" x14ac:dyDescent="0.35">
      <c r="A102" s="6">
        <v>45735</v>
      </c>
      <c r="B102" t="s">
        <v>1466</v>
      </c>
      <c r="C102" t="s">
        <v>55</v>
      </c>
      <c r="D102" t="s">
        <v>930</v>
      </c>
      <c r="E102">
        <v>26</v>
      </c>
      <c r="F102">
        <v>1</v>
      </c>
      <c r="I102" t="s">
        <v>47</v>
      </c>
      <c r="M102" t="s">
        <v>47</v>
      </c>
    </row>
    <row r="103" spans="1:13" x14ac:dyDescent="0.35">
      <c r="A103" s="6">
        <v>45735</v>
      </c>
      <c r="B103" t="s">
        <v>1564</v>
      </c>
      <c r="C103" t="s">
        <v>53</v>
      </c>
      <c r="D103">
        <v>6</v>
      </c>
      <c r="E103">
        <v>6</v>
      </c>
      <c r="F103">
        <v>2</v>
      </c>
      <c r="I103" t="s">
        <v>47</v>
      </c>
      <c r="M103" t="s">
        <v>47</v>
      </c>
    </row>
    <row r="104" spans="1:13" x14ac:dyDescent="0.35">
      <c r="A104" s="6">
        <v>45735</v>
      </c>
      <c r="B104" t="s">
        <v>1783</v>
      </c>
      <c r="C104" t="s">
        <v>55</v>
      </c>
      <c r="D104" t="s">
        <v>1365</v>
      </c>
      <c r="E104">
        <v>14</v>
      </c>
      <c r="F104">
        <v>2</v>
      </c>
      <c r="I104" t="s">
        <v>47</v>
      </c>
    </row>
    <row r="105" spans="1:13" x14ac:dyDescent="0.35">
      <c r="A105" s="6">
        <v>45735</v>
      </c>
      <c r="B105" t="s">
        <v>125</v>
      </c>
      <c r="C105" t="s">
        <v>158</v>
      </c>
      <c r="D105" t="s">
        <v>158</v>
      </c>
      <c r="E105">
        <v>9</v>
      </c>
      <c r="F105">
        <v>3</v>
      </c>
      <c r="I105" t="s">
        <v>47</v>
      </c>
      <c r="M105" t="s">
        <v>47</v>
      </c>
    </row>
    <row r="106" spans="1:13" x14ac:dyDescent="0.35">
      <c r="A106" s="6">
        <v>45734</v>
      </c>
      <c r="B106" t="s">
        <v>1911</v>
      </c>
      <c r="C106" t="s">
        <v>115</v>
      </c>
      <c r="D106" t="s">
        <v>2685</v>
      </c>
      <c r="E106">
        <v>10</v>
      </c>
      <c r="F106">
        <v>5</v>
      </c>
      <c r="G106" t="s">
        <v>2667</v>
      </c>
      <c r="H106" t="s">
        <v>2667</v>
      </c>
      <c r="I106" t="s">
        <v>47</v>
      </c>
      <c r="L106" t="s">
        <v>2667</v>
      </c>
      <c r="M106" t="s">
        <v>2667</v>
      </c>
    </row>
    <row r="107" spans="1:13" x14ac:dyDescent="0.35">
      <c r="A107" s="6">
        <v>45734</v>
      </c>
      <c r="B107" t="s">
        <v>2239</v>
      </c>
      <c r="C107" t="s">
        <v>74</v>
      </c>
      <c r="D107">
        <v>10</v>
      </c>
      <c r="E107">
        <v>29</v>
      </c>
      <c r="F107">
        <v>2</v>
      </c>
      <c r="I107" t="s">
        <v>47</v>
      </c>
    </row>
    <row r="108" spans="1:13" x14ac:dyDescent="0.35">
      <c r="A108" s="6">
        <v>45734</v>
      </c>
      <c r="B108" t="s">
        <v>2237</v>
      </c>
      <c r="C108" t="s">
        <v>55</v>
      </c>
      <c r="D108" t="s">
        <v>978</v>
      </c>
      <c r="E108">
        <v>20</v>
      </c>
      <c r="F108">
        <v>2</v>
      </c>
      <c r="I108" t="s">
        <v>47</v>
      </c>
    </row>
    <row r="109" spans="1:13" x14ac:dyDescent="0.35">
      <c r="A109" s="6">
        <v>45734</v>
      </c>
      <c r="B109" t="s">
        <v>2238</v>
      </c>
      <c r="C109" t="s">
        <v>2137</v>
      </c>
      <c r="D109" t="s">
        <v>2141</v>
      </c>
      <c r="E109">
        <v>9</v>
      </c>
      <c r="F109">
        <v>2</v>
      </c>
      <c r="I109" t="s">
        <v>47</v>
      </c>
    </row>
    <row r="110" spans="1:13" x14ac:dyDescent="0.35">
      <c r="A110" s="6">
        <v>45734</v>
      </c>
      <c r="B110" t="s">
        <v>489</v>
      </c>
      <c r="C110" t="s">
        <v>115</v>
      </c>
      <c r="D110">
        <v>7</v>
      </c>
      <c r="E110">
        <v>25</v>
      </c>
      <c r="F110">
        <v>2</v>
      </c>
      <c r="I110" t="s">
        <v>47</v>
      </c>
      <c r="M110" t="s">
        <v>47</v>
      </c>
    </row>
    <row r="111" spans="1:13" x14ac:dyDescent="0.35">
      <c r="A111" s="6">
        <v>45734</v>
      </c>
      <c r="B111" t="s">
        <v>2237</v>
      </c>
      <c r="C111" t="s">
        <v>55</v>
      </c>
      <c r="D111" t="s">
        <v>978</v>
      </c>
      <c r="E111">
        <v>17</v>
      </c>
      <c r="F111">
        <v>2</v>
      </c>
      <c r="H111" t="s">
        <v>47</v>
      </c>
    </row>
    <row r="112" spans="1:13" x14ac:dyDescent="0.35">
      <c r="A112" s="6">
        <v>45734</v>
      </c>
      <c r="B112" t="s">
        <v>2183</v>
      </c>
      <c r="C112" t="s">
        <v>115</v>
      </c>
      <c r="D112">
        <v>8</v>
      </c>
      <c r="E112">
        <v>22</v>
      </c>
      <c r="F112">
        <v>2</v>
      </c>
      <c r="G112" t="s">
        <v>32</v>
      </c>
    </row>
    <row r="113" spans="1:13" x14ac:dyDescent="0.35">
      <c r="A113" s="6">
        <v>45733</v>
      </c>
      <c r="B113" t="s">
        <v>2770</v>
      </c>
      <c r="C113" t="s">
        <v>1261</v>
      </c>
      <c r="D113" t="s">
        <v>1261</v>
      </c>
      <c r="E113">
        <v>10</v>
      </c>
      <c r="F113">
        <v>1</v>
      </c>
      <c r="H113" t="s">
        <v>2667</v>
      </c>
      <c r="I113" t="s">
        <v>47</v>
      </c>
      <c r="L113" t="s">
        <v>2667</v>
      </c>
      <c r="M113" t="s">
        <v>2667</v>
      </c>
    </row>
    <row r="114" spans="1:13" x14ac:dyDescent="0.35">
      <c r="A114" s="6">
        <v>45733</v>
      </c>
      <c r="B114" t="s">
        <v>388</v>
      </c>
      <c r="C114" t="s">
        <v>115</v>
      </c>
      <c r="D114">
        <v>9</v>
      </c>
      <c r="E114">
        <v>24</v>
      </c>
      <c r="F114">
        <v>2</v>
      </c>
      <c r="G114" t="s">
        <v>2667</v>
      </c>
      <c r="H114" t="s">
        <v>2667</v>
      </c>
      <c r="I114" t="s">
        <v>47</v>
      </c>
      <c r="L114" t="s">
        <v>2667</v>
      </c>
      <c r="M114" t="s">
        <v>2667</v>
      </c>
    </row>
    <row r="115" spans="1:13" x14ac:dyDescent="0.35">
      <c r="A115" s="6">
        <v>45733</v>
      </c>
      <c r="B115" t="s">
        <v>2813</v>
      </c>
      <c r="C115" t="s">
        <v>115</v>
      </c>
      <c r="D115">
        <v>8</v>
      </c>
      <c r="E115">
        <v>27</v>
      </c>
      <c r="F115">
        <v>3</v>
      </c>
      <c r="H115" t="s">
        <v>2667</v>
      </c>
      <c r="I115" t="s">
        <v>47</v>
      </c>
    </row>
    <row r="116" spans="1:13" x14ac:dyDescent="0.35">
      <c r="A116" s="6">
        <v>45733</v>
      </c>
      <c r="B116" t="s">
        <v>2813</v>
      </c>
      <c r="C116" t="s">
        <v>115</v>
      </c>
      <c r="D116">
        <v>8</v>
      </c>
      <c r="E116">
        <v>27</v>
      </c>
      <c r="F116">
        <v>2</v>
      </c>
      <c r="H116" t="s">
        <v>2667</v>
      </c>
      <c r="I116" t="s">
        <v>47</v>
      </c>
      <c r="J116" t="s">
        <v>2667</v>
      </c>
      <c r="L116" t="s">
        <v>2667</v>
      </c>
      <c r="M116" t="s">
        <v>2667</v>
      </c>
    </row>
    <row r="117" spans="1:13" x14ac:dyDescent="0.35">
      <c r="A117" s="6">
        <v>45733</v>
      </c>
      <c r="B117" t="s">
        <v>2813</v>
      </c>
      <c r="C117" t="s">
        <v>115</v>
      </c>
      <c r="D117">
        <v>8</v>
      </c>
      <c r="E117">
        <v>28</v>
      </c>
      <c r="F117">
        <v>3</v>
      </c>
      <c r="H117" t="s">
        <v>2667</v>
      </c>
      <c r="I117" t="s">
        <v>47</v>
      </c>
    </row>
    <row r="118" spans="1:13" x14ac:dyDescent="0.35">
      <c r="A118" s="6">
        <v>45733</v>
      </c>
      <c r="B118" t="s">
        <v>2813</v>
      </c>
      <c r="C118" t="s">
        <v>115</v>
      </c>
      <c r="D118">
        <v>8</v>
      </c>
      <c r="E118">
        <v>28</v>
      </c>
      <c r="F118">
        <v>3</v>
      </c>
      <c r="H118" t="s">
        <v>2667</v>
      </c>
      <c r="I118" t="s">
        <v>47</v>
      </c>
    </row>
    <row r="119" spans="1:13" x14ac:dyDescent="0.35">
      <c r="A119" s="6">
        <v>45733</v>
      </c>
      <c r="B119" t="s">
        <v>1375</v>
      </c>
      <c r="C119" t="s">
        <v>55</v>
      </c>
      <c r="D119" t="s">
        <v>930</v>
      </c>
      <c r="E119">
        <v>24</v>
      </c>
      <c r="F119">
        <v>3</v>
      </c>
      <c r="I119" t="s">
        <v>47</v>
      </c>
    </row>
    <row r="120" spans="1:13" x14ac:dyDescent="0.35">
      <c r="A120" s="6">
        <v>45733</v>
      </c>
      <c r="B120" t="s">
        <v>2233</v>
      </c>
      <c r="C120" t="s">
        <v>74</v>
      </c>
      <c r="D120" t="s">
        <v>619</v>
      </c>
      <c r="E120">
        <v>5</v>
      </c>
      <c r="F120">
        <v>1</v>
      </c>
      <c r="I120" t="s">
        <v>47</v>
      </c>
    </row>
    <row r="121" spans="1:13" x14ac:dyDescent="0.35">
      <c r="A121" s="6">
        <v>45733</v>
      </c>
      <c r="B121" t="s">
        <v>2232</v>
      </c>
      <c r="C121" t="s">
        <v>55</v>
      </c>
      <c r="D121" t="s">
        <v>930</v>
      </c>
      <c r="E121">
        <v>26</v>
      </c>
      <c r="F121">
        <v>1</v>
      </c>
      <c r="I121" t="s">
        <v>47</v>
      </c>
      <c r="J121" t="s">
        <v>705</v>
      </c>
      <c r="M121" t="s">
        <v>47</v>
      </c>
    </row>
    <row r="122" spans="1:13" x14ac:dyDescent="0.35">
      <c r="A122" s="6">
        <v>45733</v>
      </c>
      <c r="B122" t="s">
        <v>157</v>
      </c>
      <c r="C122" t="s">
        <v>55</v>
      </c>
      <c r="D122" t="s">
        <v>930</v>
      </c>
      <c r="E122">
        <v>25</v>
      </c>
      <c r="F122">
        <v>1</v>
      </c>
      <c r="I122" t="s">
        <v>47</v>
      </c>
      <c r="M122" t="s">
        <v>47</v>
      </c>
    </row>
    <row r="123" spans="1:13" x14ac:dyDescent="0.35">
      <c r="A123" s="6">
        <v>45733</v>
      </c>
      <c r="B123" t="s">
        <v>2148</v>
      </c>
      <c r="C123" t="s">
        <v>2223</v>
      </c>
      <c r="D123" t="s">
        <v>2223</v>
      </c>
      <c r="E123">
        <v>27</v>
      </c>
      <c r="F123">
        <v>1</v>
      </c>
      <c r="I123" t="s">
        <v>47</v>
      </c>
      <c r="M123" t="s">
        <v>47</v>
      </c>
    </row>
    <row r="124" spans="1:13" x14ac:dyDescent="0.35">
      <c r="A124" s="6">
        <v>45733</v>
      </c>
      <c r="B124" t="s">
        <v>1591</v>
      </c>
      <c r="C124" t="s">
        <v>53</v>
      </c>
      <c r="D124">
        <v>5</v>
      </c>
      <c r="E124">
        <v>17</v>
      </c>
      <c r="F124">
        <v>3</v>
      </c>
      <c r="I124" t="s">
        <v>47</v>
      </c>
    </row>
    <row r="125" spans="1:13" x14ac:dyDescent="0.35">
      <c r="A125" s="6">
        <v>45733</v>
      </c>
      <c r="B125" t="s">
        <v>592</v>
      </c>
      <c r="C125" t="s">
        <v>1247</v>
      </c>
      <c r="D125" t="s">
        <v>1247</v>
      </c>
      <c r="E125">
        <v>9</v>
      </c>
      <c r="F125">
        <v>4</v>
      </c>
      <c r="G125" t="s">
        <v>146</v>
      </c>
      <c r="K125" t="s">
        <v>47</v>
      </c>
      <c r="L125" t="s">
        <v>47</v>
      </c>
      <c r="M125" t="s">
        <v>47</v>
      </c>
    </row>
    <row r="126" spans="1:13" x14ac:dyDescent="0.35">
      <c r="A126" s="6">
        <v>45732</v>
      </c>
      <c r="B126" t="s">
        <v>3220</v>
      </c>
      <c r="C126" t="s">
        <v>115</v>
      </c>
      <c r="D126" t="s">
        <v>2788</v>
      </c>
      <c r="E126">
        <v>23</v>
      </c>
      <c r="F126">
        <v>3</v>
      </c>
      <c r="G126" t="s">
        <v>2667</v>
      </c>
      <c r="I126" t="s">
        <v>47</v>
      </c>
    </row>
    <row r="127" spans="1:13" x14ac:dyDescent="0.35">
      <c r="A127" s="6">
        <v>45732</v>
      </c>
      <c r="B127" t="s">
        <v>3220</v>
      </c>
      <c r="C127" t="s">
        <v>115</v>
      </c>
      <c r="D127" t="s">
        <v>2788</v>
      </c>
      <c r="E127">
        <v>23</v>
      </c>
      <c r="F127">
        <v>3</v>
      </c>
      <c r="G127" t="s">
        <v>2667</v>
      </c>
      <c r="I127" t="s">
        <v>47</v>
      </c>
    </row>
    <row r="128" spans="1:13" x14ac:dyDescent="0.35">
      <c r="A128" s="6">
        <v>45732</v>
      </c>
      <c r="B128" t="s">
        <v>3220</v>
      </c>
      <c r="C128" t="s">
        <v>115</v>
      </c>
      <c r="D128" t="s">
        <v>2788</v>
      </c>
      <c r="E128">
        <v>23</v>
      </c>
      <c r="F128">
        <v>2</v>
      </c>
      <c r="G128" t="s">
        <v>2667</v>
      </c>
      <c r="I128" t="s">
        <v>47</v>
      </c>
    </row>
    <row r="129" spans="1:13" x14ac:dyDescent="0.35">
      <c r="A129" s="6">
        <v>45732</v>
      </c>
      <c r="B129" t="s">
        <v>3220</v>
      </c>
      <c r="C129" t="s">
        <v>115</v>
      </c>
      <c r="D129" t="s">
        <v>2788</v>
      </c>
      <c r="E129">
        <v>24</v>
      </c>
      <c r="F129">
        <v>2</v>
      </c>
      <c r="G129" t="s">
        <v>2667</v>
      </c>
      <c r="I129" t="s">
        <v>47</v>
      </c>
    </row>
    <row r="130" spans="1:13" x14ac:dyDescent="0.35">
      <c r="A130" s="6">
        <v>45732</v>
      </c>
      <c r="B130" t="s">
        <v>3220</v>
      </c>
      <c r="C130" t="s">
        <v>115</v>
      </c>
      <c r="D130" t="s">
        <v>2788</v>
      </c>
      <c r="E130">
        <v>24</v>
      </c>
      <c r="F130">
        <v>2</v>
      </c>
      <c r="G130" t="s">
        <v>2667</v>
      </c>
      <c r="H130" t="s">
        <v>2667</v>
      </c>
      <c r="I130" t="s">
        <v>47</v>
      </c>
      <c r="J130" t="s">
        <v>2667</v>
      </c>
      <c r="L130" t="s">
        <v>2667</v>
      </c>
      <c r="M130" t="s">
        <v>2667</v>
      </c>
    </row>
    <row r="131" spans="1:13" x14ac:dyDescent="0.35">
      <c r="A131" s="6">
        <v>45731</v>
      </c>
      <c r="B131" t="s">
        <v>980</v>
      </c>
      <c r="C131" t="s">
        <v>2167</v>
      </c>
      <c r="D131" t="s">
        <v>2905</v>
      </c>
      <c r="E131">
        <v>21</v>
      </c>
      <c r="F131">
        <v>2</v>
      </c>
      <c r="G131" t="s">
        <v>2667</v>
      </c>
      <c r="H131" t="s">
        <v>2667</v>
      </c>
      <c r="I131" t="s">
        <v>47</v>
      </c>
      <c r="J131" t="s">
        <v>2667</v>
      </c>
      <c r="L131" t="s">
        <v>2667</v>
      </c>
      <c r="M131" t="s">
        <v>2667</v>
      </c>
    </row>
    <row r="132" spans="1:13" x14ac:dyDescent="0.35">
      <c r="A132" s="6">
        <v>45731</v>
      </c>
      <c r="B132" t="s">
        <v>837</v>
      </c>
      <c r="C132" t="s">
        <v>2673</v>
      </c>
      <c r="D132">
        <v>1</v>
      </c>
      <c r="E132">
        <v>22</v>
      </c>
      <c r="F132">
        <v>3</v>
      </c>
      <c r="G132" t="s">
        <v>2667</v>
      </c>
      <c r="H132" t="s">
        <v>2667</v>
      </c>
      <c r="I132" t="s">
        <v>47</v>
      </c>
      <c r="J132" t="s">
        <v>2675</v>
      </c>
      <c r="L132" t="s">
        <v>2667</v>
      </c>
      <c r="M132" t="s">
        <v>2667</v>
      </c>
    </row>
    <row r="133" spans="1:13" x14ac:dyDescent="0.35">
      <c r="A133" s="6">
        <v>45730</v>
      </c>
      <c r="B133" t="s">
        <v>3253</v>
      </c>
      <c r="C133" t="s">
        <v>2673</v>
      </c>
      <c r="D133" t="s">
        <v>2765</v>
      </c>
      <c r="E133">
        <v>19.666666666666668</v>
      </c>
      <c r="F133">
        <v>2.3333333333333335</v>
      </c>
      <c r="G133" t="s">
        <v>2667</v>
      </c>
      <c r="H133" t="s">
        <v>2667</v>
      </c>
      <c r="I133" t="s">
        <v>47</v>
      </c>
      <c r="J133" t="s">
        <v>2667</v>
      </c>
      <c r="L133" t="s">
        <v>2667</v>
      </c>
      <c r="M133" t="s">
        <v>2667</v>
      </c>
    </row>
    <row r="134" spans="1:13" x14ac:dyDescent="0.35">
      <c r="A134" s="6">
        <v>45730</v>
      </c>
      <c r="B134" t="s">
        <v>3253</v>
      </c>
      <c r="C134" t="s">
        <v>2673</v>
      </c>
      <c r="D134" t="s">
        <v>2765</v>
      </c>
      <c r="E134">
        <v>19.666666666666668</v>
      </c>
      <c r="F134">
        <v>2.3333333333333335</v>
      </c>
      <c r="G134" t="s">
        <v>2667</v>
      </c>
      <c r="H134" t="s">
        <v>2667</v>
      </c>
      <c r="I134" t="s">
        <v>47</v>
      </c>
      <c r="J134" t="s">
        <v>2667</v>
      </c>
      <c r="L134" t="s">
        <v>2667</v>
      </c>
      <c r="M134" t="s">
        <v>2667</v>
      </c>
    </row>
    <row r="135" spans="1:13" x14ac:dyDescent="0.35">
      <c r="A135" s="6">
        <v>45730</v>
      </c>
      <c r="B135" t="s">
        <v>3253</v>
      </c>
      <c r="C135" t="s">
        <v>2673</v>
      </c>
      <c r="D135" t="s">
        <v>2765</v>
      </c>
      <c r="E135">
        <v>19.666666666666668</v>
      </c>
      <c r="F135">
        <v>2.3333333333333335</v>
      </c>
      <c r="G135" t="s">
        <v>2667</v>
      </c>
      <c r="H135" t="s">
        <v>2667</v>
      </c>
      <c r="I135" t="s">
        <v>47</v>
      </c>
      <c r="J135" t="s">
        <v>2667</v>
      </c>
      <c r="L135" t="s">
        <v>2667</v>
      </c>
      <c r="M135" t="s">
        <v>2667</v>
      </c>
    </row>
    <row r="136" spans="1:13" x14ac:dyDescent="0.35">
      <c r="A136" s="6">
        <v>45730</v>
      </c>
      <c r="B136" t="s">
        <v>76</v>
      </c>
      <c r="C136" t="s">
        <v>392</v>
      </c>
      <c r="D136" t="s">
        <v>392</v>
      </c>
      <c r="E136">
        <v>17</v>
      </c>
      <c r="F136">
        <v>2</v>
      </c>
      <c r="I136" t="s">
        <v>47</v>
      </c>
      <c r="M136" t="s">
        <v>47</v>
      </c>
    </row>
    <row r="137" spans="1:13" x14ac:dyDescent="0.35">
      <c r="A137" s="6">
        <v>45730</v>
      </c>
      <c r="B137" t="s">
        <v>2128</v>
      </c>
      <c r="C137" t="s">
        <v>225</v>
      </c>
      <c r="D137">
        <v>4</v>
      </c>
      <c r="E137">
        <v>1</v>
      </c>
      <c r="F137">
        <v>2</v>
      </c>
      <c r="I137" t="s">
        <v>47</v>
      </c>
    </row>
    <row r="138" spans="1:13" x14ac:dyDescent="0.35">
      <c r="A138" s="6">
        <v>45730</v>
      </c>
      <c r="B138" t="s">
        <v>2231</v>
      </c>
      <c r="C138" t="s">
        <v>64</v>
      </c>
      <c r="D138" t="s">
        <v>585</v>
      </c>
      <c r="E138">
        <v>2</v>
      </c>
      <c r="F138">
        <v>1</v>
      </c>
      <c r="I138" t="s">
        <v>47</v>
      </c>
      <c r="M138" t="s">
        <v>47</v>
      </c>
    </row>
    <row r="139" spans="1:13" x14ac:dyDescent="0.35">
      <c r="A139" s="6">
        <v>45730</v>
      </c>
      <c r="B139" t="s">
        <v>2230</v>
      </c>
      <c r="C139" t="s">
        <v>64</v>
      </c>
      <c r="D139" t="s">
        <v>585</v>
      </c>
      <c r="E139">
        <v>19</v>
      </c>
      <c r="F139">
        <v>4</v>
      </c>
      <c r="I139" t="s">
        <v>47</v>
      </c>
    </row>
    <row r="140" spans="1:13" x14ac:dyDescent="0.35">
      <c r="A140" s="6">
        <v>45729</v>
      </c>
      <c r="B140" t="s">
        <v>2001</v>
      </c>
      <c r="C140" t="s">
        <v>53</v>
      </c>
      <c r="E140">
        <v>10</v>
      </c>
      <c r="F140">
        <v>8</v>
      </c>
      <c r="I140" t="s">
        <v>47</v>
      </c>
      <c r="J140" t="s">
        <v>705</v>
      </c>
    </row>
    <row r="141" spans="1:13" x14ac:dyDescent="0.35">
      <c r="A141" s="6">
        <v>45729</v>
      </c>
      <c r="B141" t="s">
        <v>1595</v>
      </c>
      <c r="C141" t="s">
        <v>115</v>
      </c>
      <c r="D141">
        <v>7</v>
      </c>
      <c r="E141">
        <v>21</v>
      </c>
      <c r="F141">
        <v>2</v>
      </c>
      <c r="I141" t="s">
        <v>47</v>
      </c>
      <c r="M141" t="s">
        <v>47</v>
      </c>
    </row>
    <row r="142" spans="1:13" x14ac:dyDescent="0.35">
      <c r="A142" s="6">
        <v>45729</v>
      </c>
      <c r="B142" t="s">
        <v>1699</v>
      </c>
      <c r="C142" t="s">
        <v>115</v>
      </c>
      <c r="D142">
        <v>7</v>
      </c>
      <c r="E142">
        <v>18</v>
      </c>
      <c r="F142">
        <v>2</v>
      </c>
      <c r="I142" t="s">
        <v>47</v>
      </c>
      <c r="M142" t="s">
        <v>47</v>
      </c>
    </row>
    <row r="143" spans="1:13" x14ac:dyDescent="0.35">
      <c r="A143" s="6">
        <v>45729</v>
      </c>
      <c r="B143" t="s">
        <v>613</v>
      </c>
      <c r="C143" t="s">
        <v>64</v>
      </c>
      <c r="D143" t="s">
        <v>585</v>
      </c>
      <c r="E143">
        <v>11</v>
      </c>
      <c r="F143">
        <v>3</v>
      </c>
      <c r="I143" t="s">
        <v>47</v>
      </c>
      <c r="M143" t="s">
        <v>47</v>
      </c>
    </row>
    <row r="144" spans="1:13" x14ac:dyDescent="0.35">
      <c r="A144" s="6">
        <v>45729</v>
      </c>
      <c r="B144" t="s">
        <v>2243</v>
      </c>
      <c r="C144" t="s">
        <v>64</v>
      </c>
      <c r="D144" t="s">
        <v>585</v>
      </c>
      <c r="E144">
        <v>9</v>
      </c>
      <c r="F144">
        <v>2</v>
      </c>
      <c r="I144" t="s">
        <v>47</v>
      </c>
      <c r="M144" t="s">
        <v>47</v>
      </c>
    </row>
    <row r="145" spans="1:13" x14ac:dyDescent="0.35">
      <c r="A145" s="6">
        <v>45729</v>
      </c>
      <c r="B145" t="s">
        <v>459</v>
      </c>
      <c r="C145" t="s">
        <v>53</v>
      </c>
      <c r="D145">
        <v>4</v>
      </c>
      <c r="E145">
        <v>25</v>
      </c>
      <c r="F145">
        <v>2</v>
      </c>
      <c r="G145" t="s">
        <v>35</v>
      </c>
      <c r="L145" t="s">
        <v>47</v>
      </c>
      <c r="M145" t="s">
        <v>47</v>
      </c>
    </row>
    <row r="146" spans="1:13" x14ac:dyDescent="0.35">
      <c r="A146" s="6">
        <v>45728</v>
      </c>
      <c r="B146" t="s">
        <v>2872</v>
      </c>
      <c r="C146" t="s">
        <v>115</v>
      </c>
      <c r="D146">
        <v>9</v>
      </c>
      <c r="E146">
        <v>5</v>
      </c>
      <c r="F146">
        <v>3</v>
      </c>
      <c r="G146" t="s">
        <v>2667</v>
      </c>
      <c r="H146" t="s">
        <v>2667</v>
      </c>
      <c r="I146" t="s">
        <v>47</v>
      </c>
      <c r="J146" t="s">
        <v>2667</v>
      </c>
      <c r="L146" t="s">
        <v>2667</v>
      </c>
      <c r="M146" t="s">
        <v>47</v>
      </c>
    </row>
    <row r="147" spans="1:13" x14ac:dyDescent="0.35">
      <c r="A147" s="6">
        <v>45728</v>
      </c>
      <c r="B147" t="s">
        <v>3079</v>
      </c>
      <c r="C147" t="s">
        <v>53</v>
      </c>
      <c r="D147">
        <v>5</v>
      </c>
      <c r="E147">
        <v>22.5</v>
      </c>
      <c r="F147">
        <v>1</v>
      </c>
      <c r="H147" t="s">
        <v>2667</v>
      </c>
      <c r="I147" t="s">
        <v>47</v>
      </c>
    </row>
    <row r="148" spans="1:13" x14ac:dyDescent="0.35">
      <c r="A148" s="6">
        <v>45728</v>
      </c>
      <c r="B148" t="s">
        <v>3079</v>
      </c>
      <c r="C148" t="s">
        <v>53</v>
      </c>
      <c r="D148">
        <v>5</v>
      </c>
      <c r="E148">
        <v>22.5</v>
      </c>
      <c r="F148">
        <v>2</v>
      </c>
      <c r="H148" t="s">
        <v>2667</v>
      </c>
      <c r="I148" t="s">
        <v>47</v>
      </c>
      <c r="L148" t="s">
        <v>2667</v>
      </c>
      <c r="M148" t="s">
        <v>2667</v>
      </c>
    </row>
    <row r="149" spans="1:13" x14ac:dyDescent="0.35">
      <c r="A149" s="6">
        <v>45728</v>
      </c>
      <c r="B149" t="s">
        <v>1818</v>
      </c>
      <c r="C149" t="s">
        <v>1278</v>
      </c>
      <c r="D149" t="s">
        <v>1278</v>
      </c>
      <c r="E149">
        <v>24</v>
      </c>
      <c r="F149">
        <v>1</v>
      </c>
      <c r="I149" t="s">
        <v>47</v>
      </c>
    </row>
    <row r="150" spans="1:13" x14ac:dyDescent="0.35">
      <c r="A150" s="6">
        <v>45728</v>
      </c>
      <c r="B150" t="s">
        <v>2242</v>
      </c>
      <c r="C150" t="s">
        <v>978</v>
      </c>
      <c r="D150" t="s">
        <v>978</v>
      </c>
      <c r="E150">
        <v>13</v>
      </c>
      <c r="F150">
        <v>2</v>
      </c>
      <c r="I150" t="s">
        <v>47</v>
      </c>
    </row>
    <row r="151" spans="1:13" x14ac:dyDescent="0.35">
      <c r="A151" s="6">
        <v>45728</v>
      </c>
      <c r="B151" t="s">
        <v>2241</v>
      </c>
      <c r="C151" t="s">
        <v>115</v>
      </c>
      <c r="D151" t="s">
        <v>334</v>
      </c>
      <c r="E151">
        <v>20</v>
      </c>
      <c r="F151">
        <v>3</v>
      </c>
      <c r="I151" t="s">
        <v>47</v>
      </c>
    </row>
    <row r="152" spans="1:13" x14ac:dyDescent="0.35">
      <c r="A152" s="6">
        <v>45728</v>
      </c>
      <c r="B152" t="s">
        <v>2240</v>
      </c>
      <c r="C152" t="s">
        <v>55</v>
      </c>
      <c r="D152" t="s">
        <v>1365</v>
      </c>
      <c r="E152">
        <v>30</v>
      </c>
      <c r="F152">
        <v>5</v>
      </c>
      <c r="I152" t="s">
        <v>47</v>
      </c>
    </row>
    <row r="153" spans="1:13" x14ac:dyDescent="0.35">
      <c r="A153" s="6">
        <v>45728</v>
      </c>
      <c r="B153" t="s">
        <v>2170</v>
      </c>
      <c r="C153" t="s">
        <v>1493</v>
      </c>
      <c r="D153" t="s">
        <v>1493</v>
      </c>
      <c r="E153">
        <v>9</v>
      </c>
      <c r="F153">
        <v>1</v>
      </c>
      <c r="I153" t="s">
        <v>47</v>
      </c>
      <c r="M153" t="s">
        <v>47</v>
      </c>
    </row>
    <row r="154" spans="1:13" x14ac:dyDescent="0.35">
      <c r="A154" s="6">
        <v>45728</v>
      </c>
      <c r="B154" t="s">
        <v>2170</v>
      </c>
      <c r="C154" t="s">
        <v>1493</v>
      </c>
      <c r="D154" t="s">
        <v>1493</v>
      </c>
      <c r="E154">
        <v>9</v>
      </c>
      <c r="F154">
        <v>1</v>
      </c>
      <c r="I154" t="s">
        <v>47</v>
      </c>
      <c r="M154" t="s">
        <v>47</v>
      </c>
    </row>
    <row r="155" spans="1:13" x14ac:dyDescent="0.35">
      <c r="A155" s="6">
        <v>45728</v>
      </c>
      <c r="B155" t="s">
        <v>2170</v>
      </c>
      <c r="C155" t="s">
        <v>1493</v>
      </c>
      <c r="D155" t="s">
        <v>1493</v>
      </c>
      <c r="E155">
        <v>9</v>
      </c>
      <c r="F155">
        <v>1</v>
      </c>
      <c r="I155" t="s">
        <v>47</v>
      </c>
      <c r="M155" t="s">
        <v>47</v>
      </c>
    </row>
    <row r="156" spans="1:13" x14ac:dyDescent="0.35">
      <c r="A156" s="6">
        <v>45728</v>
      </c>
      <c r="B156" t="s">
        <v>459</v>
      </c>
      <c r="C156" t="s">
        <v>53</v>
      </c>
      <c r="D156">
        <v>4</v>
      </c>
      <c r="E156">
        <v>22</v>
      </c>
      <c r="F156">
        <v>2</v>
      </c>
      <c r="G156" t="s">
        <v>35</v>
      </c>
      <c r="L156" t="s">
        <v>47</v>
      </c>
      <c r="M156" t="s">
        <v>47</v>
      </c>
    </row>
    <row r="157" spans="1:13" x14ac:dyDescent="0.35">
      <c r="A157" s="6">
        <v>45727</v>
      </c>
      <c r="B157" t="s">
        <v>2232</v>
      </c>
      <c r="C157" t="s">
        <v>55</v>
      </c>
      <c r="D157" t="s">
        <v>62</v>
      </c>
      <c r="E157">
        <v>7</v>
      </c>
      <c r="F157">
        <v>8</v>
      </c>
      <c r="I157" t="s">
        <v>47</v>
      </c>
      <c r="M157" t="s">
        <v>47</v>
      </c>
    </row>
    <row r="158" spans="1:13" x14ac:dyDescent="0.35">
      <c r="A158" s="6">
        <v>45727</v>
      </c>
      <c r="B158" t="s">
        <v>1275</v>
      </c>
      <c r="C158" t="s">
        <v>74</v>
      </c>
      <c r="D158">
        <v>10</v>
      </c>
      <c r="E158">
        <v>30</v>
      </c>
      <c r="F158">
        <v>3</v>
      </c>
      <c r="I158" t="s">
        <v>47</v>
      </c>
    </row>
    <row r="159" spans="1:13" x14ac:dyDescent="0.35">
      <c r="A159" s="6">
        <v>45727</v>
      </c>
      <c r="B159" t="s">
        <v>2236</v>
      </c>
      <c r="C159" t="s">
        <v>55</v>
      </c>
      <c r="D159" t="s">
        <v>2167</v>
      </c>
      <c r="E159">
        <v>24</v>
      </c>
      <c r="F159">
        <v>4</v>
      </c>
      <c r="I159" t="s">
        <v>47</v>
      </c>
    </row>
    <row r="160" spans="1:13" x14ac:dyDescent="0.35">
      <c r="A160" s="6">
        <v>45727</v>
      </c>
      <c r="B160" t="s">
        <v>1901</v>
      </c>
      <c r="C160" t="s">
        <v>115</v>
      </c>
      <c r="D160">
        <v>8</v>
      </c>
      <c r="E160">
        <v>3</v>
      </c>
      <c r="F160">
        <v>3</v>
      </c>
      <c r="I160" t="s">
        <v>47</v>
      </c>
    </row>
    <row r="161" spans="1:13" x14ac:dyDescent="0.35">
      <c r="A161" s="6">
        <v>45727</v>
      </c>
      <c r="B161" t="s">
        <v>63</v>
      </c>
      <c r="C161" t="s">
        <v>64</v>
      </c>
      <c r="D161" t="s">
        <v>585</v>
      </c>
      <c r="E161">
        <v>12</v>
      </c>
      <c r="F161">
        <v>3</v>
      </c>
      <c r="I161" t="s">
        <v>47</v>
      </c>
      <c r="M161" t="s">
        <v>47</v>
      </c>
    </row>
    <row r="162" spans="1:13" x14ac:dyDescent="0.35">
      <c r="A162" s="6">
        <v>45726</v>
      </c>
      <c r="B162" t="s">
        <v>3435</v>
      </c>
      <c r="C162" t="s">
        <v>115</v>
      </c>
      <c r="D162">
        <v>10</v>
      </c>
      <c r="E162">
        <v>19.5</v>
      </c>
      <c r="F162">
        <v>1</v>
      </c>
      <c r="G162" t="s">
        <v>2667</v>
      </c>
      <c r="H162" t="s">
        <v>2667</v>
      </c>
      <c r="I162" t="s">
        <v>47</v>
      </c>
      <c r="J162" t="s">
        <v>2667</v>
      </c>
      <c r="L162" t="s">
        <v>2667</v>
      </c>
      <c r="M162" t="s">
        <v>2667</v>
      </c>
    </row>
    <row r="163" spans="1:13" x14ac:dyDescent="0.35">
      <c r="A163" s="6">
        <v>45726</v>
      </c>
      <c r="B163" t="s">
        <v>3435</v>
      </c>
      <c r="C163" t="s">
        <v>115</v>
      </c>
      <c r="D163">
        <v>10</v>
      </c>
      <c r="E163">
        <v>19.5</v>
      </c>
      <c r="F163">
        <v>1</v>
      </c>
      <c r="G163" t="s">
        <v>2667</v>
      </c>
      <c r="H163" t="s">
        <v>2667</v>
      </c>
      <c r="I163" t="s">
        <v>47</v>
      </c>
      <c r="J163" t="s">
        <v>2667</v>
      </c>
      <c r="L163" t="s">
        <v>2667</v>
      </c>
      <c r="M163" t="s">
        <v>2667</v>
      </c>
    </row>
    <row r="164" spans="1:13" x14ac:dyDescent="0.35">
      <c r="A164" s="6">
        <v>45726</v>
      </c>
      <c r="B164" t="s">
        <v>1521</v>
      </c>
      <c r="C164" t="s">
        <v>2141</v>
      </c>
      <c r="D164" t="s">
        <v>2141</v>
      </c>
      <c r="E164">
        <v>30</v>
      </c>
      <c r="F164">
        <v>2</v>
      </c>
      <c r="I164" t="s">
        <v>47</v>
      </c>
      <c r="M164" t="s">
        <v>47</v>
      </c>
    </row>
    <row r="165" spans="1:13" x14ac:dyDescent="0.35">
      <c r="A165" s="6">
        <v>45726</v>
      </c>
      <c r="B165" t="s">
        <v>1521</v>
      </c>
      <c r="C165" t="s">
        <v>2141</v>
      </c>
      <c r="D165" t="s">
        <v>2141</v>
      </c>
      <c r="E165">
        <v>30</v>
      </c>
      <c r="F165">
        <v>2</v>
      </c>
      <c r="I165" t="s">
        <v>47</v>
      </c>
      <c r="M165" t="s">
        <v>47</v>
      </c>
    </row>
    <row r="166" spans="1:13" x14ac:dyDescent="0.35">
      <c r="A166" s="6">
        <v>45726</v>
      </c>
      <c r="B166" t="s">
        <v>2235</v>
      </c>
      <c r="C166" t="s">
        <v>64</v>
      </c>
      <c r="D166" t="s">
        <v>585</v>
      </c>
      <c r="E166">
        <v>3</v>
      </c>
      <c r="F166">
        <v>1</v>
      </c>
      <c r="I166" t="s">
        <v>47</v>
      </c>
      <c r="M166" t="s">
        <v>47</v>
      </c>
    </row>
    <row r="167" spans="1:13" x14ac:dyDescent="0.35">
      <c r="A167" s="6">
        <v>45726</v>
      </c>
      <c r="B167" t="s">
        <v>2234</v>
      </c>
      <c r="C167" t="s">
        <v>978</v>
      </c>
      <c r="D167" t="s">
        <v>978</v>
      </c>
      <c r="E167">
        <v>21</v>
      </c>
      <c r="F167">
        <v>1</v>
      </c>
      <c r="H167" t="s">
        <v>47</v>
      </c>
      <c r="M167" t="s">
        <v>47</v>
      </c>
    </row>
    <row r="168" spans="1:13" x14ac:dyDescent="0.35">
      <c r="A168" s="6">
        <v>45726</v>
      </c>
      <c r="B168" t="s">
        <v>374</v>
      </c>
      <c r="C168" t="s">
        <v>1247</v>
      </c>
      <c r="D168" t="s">
        <v>1247</v>
      </c>
      <c r="E168">
        <v>8</v>
      </c>
      <c r="F168">
        <v>3</v>
      </c>
      <c r="G168" t="s">
        <v>146</v>
      </c>
      <c r="K168" t="s">
        <v>47</v>
      </c>
      <c r="L168" t="s">
        <v>47</v>
      </c>
      <c r="M168" t="s">
        <v>47</v>
      </c>
    </row>
    <row r="169" spans="1:13" x14ac:dyDescent="0.35">
      <c r="A169" s="6">
        <v>45725</v>
      </c>
      <c r="B169" t="s">
        <v>1355</v>
      </c>
      <c r="C169" t="s">
        <v>55</v>
      </c>
      <c r="D169" t="s">
        <v>1412</v>
      </c>
      <c r="E169">
        <v>10</v>
      </c>
      <c r="F169">
        <v>1</v>
      </c>
      <c r="H169" t="s">
        <v>47</v>
      </c>
    </row>
    <row r="170" spans="1:13" x14ac:dyDescent="0.35">
      <c r="A170" s="6">
        <v>45723</v>
      </c>
      <c r="B170" t="s">
        <v>2148</v>
      </c>
      <c r="C170" t="s">
        <v>1236</v>
      </c>
      <c r="D170" t="s">
        <v>1236</v>
      </c>
      <c r="E170">
        <v>7</v>
      </c>
      <c r="F170">
        <v>1</v>
      </c>
      <c r="H170" t="s">
        <v>47</v>
      </c>
    </row>
    <row r="171" spans="1:13" x14ac:dyDescent="0.35">
      <c r="A171" s="6">
        <v>45723</v>
      </c>
      <c r="B171" t="s">
        <v>1353</v>
      </c>
      <c r="C171" t="s">
        <v>64</v>
      </c>
      <c r="D171" t="s">
        <v>585</v>
      </c>
      <c r="E171">
        <v>5</v>
      </c>
      <c r="F171">
        <v>2</v>
      </c>
      <c r="I171" t="s">
        <v>47</v>
      </c>
      <c r="M171" t="s">
        <v>47</v>
      </c>
    </row>
    <row r="172" spans="1:13" x14ac:dyDescent="0.35">
      <c r="A172" s="6">
        <v>45723</v>
      </c>
      <c r="B172" t="s">
        <v>507</v>
      </c>
      <c r="C172" t="s">
        <v>115</v>
      </c>
      <c r="D172">
        <v>8</v>
      </c>
      <c r="E172">
        <v>27</v>
      </c>
      <c r="F172">
        <v>2</v>
      </c>
      <c r="G172" t="s">
        <v>2182</v>
      </c>
      <c r="L172" t="s">
        <v>47</v>
      </c>
      <c r="M172" t="s">
        <v>47</v>
      </c>
    </row>
    <row r="173" spans="1:13" x14ac:dyDescent="0.35">
      <c r="A173" s="6">
        <v>45723</v>
      </c>
      <c r="B173" t="s">
        <v>507</v>
      </c>
      <c r="C173" t="s">
        <v>115</v>
      </c>
      <c r="D173">
        <v>8</v>
      </c>
      <c r="E173">
        <v>27</v>
      </c>
      <c r="F173">
        <v>2</v>
      </c>
      <c r="G173" t="s">
        <v>2182</v>
      </c>
      <c r="L173" t="s">
        <v>47</v>
      </c>
      <c r="M173" t="s">
        <v>47</v>
      </c>
    </row>
    <row r="174" spans="1:13" x14ac:dyDescent="0.35">
      <c r="A174" s="6">
        <v>45723</v>
      </c>
      <c r="B174" t="s">
        <v>259</v>
      </c>
      <c r="C174" t="s">
        <v>53</v>
      </c>
      <c r="D174">
        <v>4</v>
      </c>
      <c r="E174">
        <v>25</v>
      </c>
      <c r="F174">
        <v>2</v>
      </c>
      <c r="G174" t="s">
        <v>98</v>
      </c>
      <c r="L174" t="s">
        <v>47</v>
      </c>
      <c r="M174" t="s">
        <v>47</v>
      </c>
    </row>
    <row r="175" spans="1:13" x14ac:dyDescent="0.35">
      <c r="A175" s="6">
        <v>45722</v>
      </c>
      <c r="B175" t="s">
        <v>753</v>
      </c>
      <c r="C175" t="s">
        <v>115</v>
      </c>
      <c r="D175">
        <v>7</v>
      </c>
      <c r="E175">
        <v>19</v>
      </c>
      <c r="F175">
        <v>2</v>
      </c>
      <c r="I175" t="s">
        <v>47</v>
      </c>
      <c r="J175" t="s">
        <v>705</v>
      </c>
    </row>
    <row r="176" spans="1:13" x14ac:dyDescent="0.35">
      <c r="A176" s="6">
        <v>45722</v>
      </c>
      <c r="B176" t="s">
        <v>224</v>
      </c>
      <c r="C176" t="s">
        <v>55</v>
      </c>
      <c r="D176" t="s">
        <v>1365</v>
      </c>
      <c r="E176">
        <v>28</v>
      </c>
      <c r="F176">
        <v>2</v>
      </c>
      <c r="I176" t="s">
        <v>47</v>
      </c>
    </row>
    <row r="177" spans="1:13" x14ac:dyDescent="0.35">
      <c r="A177" s="6">
        <v>45722</v>
      </c>
      <c r="B177" t="s">
        <v>459</v>
      </c>
      <c r="C177" t="s">
        <v>53</v>
      </c>
      <c r="D177">
        <v>4</v>
      </c>
      <c r="E177">
        <v>23</v>
      </c>
      <c r="F177">
        <v>2</v>
      </c>
      <c r="G177" t="s">
        <v>35</v>
      </c>
      <c r="L177" t="s">
        <v>47</v>
      </c>
      <c r="M177" t="s">
        <v>47</v>
      </c>
    </row>
    <row r="178" spans="1:13" x14ac:dyDescent="0.35">
      <c r="A178" s="6">
        <v>45721</v>
      </c>
      <c r="B178" t="s">
        <v>797</v>
      </c>
      <c r="C178" t="s">
        <v>115</v>
      </c>
      <c r="D178">
        <v>8</v>
      </c>
      <c r="E178">
        <v>21</v>
      </c>
      <c r="F178">
        <v>2</v>
      </c>
      <c r="I178" t="s">
        <v>47</v>
      </c>
      <c r="M178" t="s">
        <v>47</v>
      </c>
    </row>
    <row r="179" spans="1:13" x14ac:dyDescent="0.35">
      <c r="A179" s="6">
        <v>45721</v>
      </c>
      <c r="B179" t="s">
        <v>2197</v>
      </c>
      <c r="C179" t="s">
        <v>115</v>
      </c>
      <c r="D179">
        <v>8</v>
      </c>
      <c r="E179">
        <v>19</v>
      </c>
      <c r="F179">
        <v>2</v>
      </c>
      <c r="I179" t="s">
        <v>47</v>
      </c>
    </row>
    <row r="180" spans="1:13" x14ac:dyDescent="0.35">
      <c r="A180" s="6">
        <v>45721</v>
      </c>
      <c r="B180" t="s">
        <v>2197</v>
      </c>
      <c r="C180" t="s">
        <v>115</v>
      </c>
      <c r="D180">
        <v>8</v>
      </c>
      <c r="E180">
        <v>19</v>
      </c>
      <c r="F180">
        <v>2</v>
      </c>
      <c r="I180" t="s">
        <v>47</v>
      </c>
    </row>
    <row r="181" spans="1:13" x14ac:dyDescent="0.35">
      <c r="A181" s="6">
        <v>45721</v>
      </c>
      <c r="B181" t="s">
        <v>2148</v>
      </c>
      <c r="C181" t="s">
        <v>1236</v>
      </c>
      <c r="D181" t="s">
        <v>1236</v>
      </c>
      <c r="E181">
        <v>27</v>
      </c>
      <c r="F181">
        <v>2</v>
      </c>
      <c r="I181" t="s">
        <v>47</v>
      </c>
      <c r="M181" t="s">
        <v>47</v>
      </c>
    </row>
    <row r="182" spans="1:13" x14ac:dyDescent="0.35">
      <c r="A182" s="6">
        <v>45721</v>
      </c>
      <c r="B182" t="s">
        <v>2148</v>
      </c>
      <c r="C182" t="s">
        <v>1236</v>
      </c>
      <c r="D182" t="s">
        <v>1236</v>
      </c>
      <c r="E182">
        <v>27</v>
      </c>
      <c r="F182">
        <v>2</v>
      </c>
      <c r="I182" t="s">
        <v>47</v>
      </c>
      <c r="M182" t="s">
        <v>47</v>
      </c>
    </row>
    <row r="183" spans="1:13" x14ac:dyDescent="0.35">
      <c r="A183" s="6">
        <v>45721</v>
      </c>
      <c r="B183" t="s">
        <v>607</v>
      </c>
      <c r="C183" t="s">
        <v>978</v>
      </c>
      <c r="D183" t="s">
        <v>978</v>
      </c>
      <c r="E183">
        <v>20</v>
      </c>
      <c r="F183">
        <v>2</v>
      </c>
      <c r="H183" t="s">
        <v>47</v>
      </c>
    </row>
    <row r="184" spans="1:13" x14ac:dyDescent="0.35">
      <c r="A184" s="6">
        <v>45721</v>
      </c>
      <c r="B184" t="s">
        <v>607</v>
      </c>
      <c r="C184" t="s">
        <v>978</v>
      </c>
      <c r="D184" t="s">
        <v>978</v>
      </c>
      <c r="E184">
        <v>20</v>
      </c>
      <c r="F184">
        <v>2</v>
      </c>
      <c r="H184" t="s">
        <v>47</v>
      </c>
    </row>
    <row r="185" spans="1:13" x14ac:dyDescent="0.35">
      <c r="A185" s="6">
        <v>45721</v>
      </c>
      <c r="B185" t="s">
        <v>607</v>
      </c>
      <c r="C185" t="s">
        <v>978</v>
      </c>
      <c r="D185" t="s">
        <v>978</v>
      </c>
      <c r="E185">
        <v>20</v>
      </c>
      <c r="F185">
        <v>2</v>
      </c>
      <c r="H185" t="s">
        <v>47</v>
      </c>
    </row>
    <row r="186" spans="1:13" x14ac:dyDescent="0.35">
      <c r="A186" s="6">
        <v>45721</v>
      </c>
      <c r="B186" t="s">
        <v>607</v>
      </c>
      <c r="C186" t="s">
        <v>978</v>
      </c>
      <c r="D186" t="s">
        <v>978</v>
      </c>
      <c r="E186">
        <v>20</v>
      </c>
      <c r="F186">
        <v>2</v>
      </c>
      <c r="H186" t="s">
        <v>47</v>
      </c>
    </row>
    <row r="187" spans="1:13" x14ac:dyDescent="0.35">
      <c r="A187" s="6">
        <v>45721</v>
      </c>
      <c r="B187" t="s">
        <v>2196</v>
      </c>
      <c r="C187" t="s">
        <v>55</v>
      </c>
      <c r="D187" t="s">
        <v>1412</v>
      </c>
      <c r="E187">
        <v>17</v>
      </c>
      <c r="F187">
        <v>2</v>
      </c>
      <c r="I187" t="s">
        <v>47</v>
      </c>
    </row>
    <row r="188" spans="1:13" x14ac:dyDescent="0.35">
      <c r="A188" s="6">
        <v>45721</v>
      </c>
      <c r="B188" t="s">
        <v>512</v>
      </c>
      <c r="C188" t="s">
        <v>53</v>
      </c>
      <c r="D188">
        <v>6</v>
      </c>
      <c r="E188">
        <v>16</v>
      </c>
      <c r="F188">
        <v>2</v>
      </c>
      <c r="I188" t="s">
        <v>47</v>
      </c>
      <c r="M188" t="s">
        <v>47</v>
      </c>
    </row>
    <row r="189" spans="1:13" x14ac:dyDescent="0.35">
      <c r="A189" s="6">
        <v>45721</v>
      </c>
      <c r="B189" t="s">
        <v>2195</v>
      </c>
      <c r="C189" t="s">
        <v>115</v>
      </c>
      <c r="D189">
        <v>9</v>
      </c>
      <c r="E189">
        <v>15</v>
      </c>
      <c r="F189">
        <v>2</v>
      </c>
      <c r="I189" t="s">
        <v>47</v>
      </c>
    </row>
    <row r="190" spans="1:13" x14ac:dyDescent="0.35">
      <c r="A190" s="6">
        <v>45721</v>
      </c>
      <c r="B190" t="s">
        <v>138</v>
      </c>
      <c r="C190" t="s">
        <v>2673</v>
      </c>
      <c r="D190">
        <v>3</v>
      </c>
      <c r="E190">
        <v>25</v>
      </c>
      <c r="F190">
        <v>2</v>
      </c>
      <c r="G190" t="s">
        <v>1400</v>
      </c>
      <c r="L190" t="s">
        <v>47</v>
      </c>
      <c r="M190" t="s">
        <v>47</v>
      </c>
    </row>
    <row r="191" spans="1:13" x14ac:dyDescent="0.35">
      <c r="A191" s="6">
        <v>45721</v>
      </c>
      <c r="B191" t="s">
        <v>797</v>
      </c>
      <c r="C191" t="s">
        <v>53</v>
      </c>
      <c r="D191">
        <v>6</v>
      </c>
      <c r="E191">
        <v>21</v>
      </c>
      <c r="F191">
        <v>2</v>
      </c>
      <c r="G191" t="s">
        <v>35</v>
      </c>
      <c r="L191" t="s">
        <v>47</v>
      </c>
      <c r="M191" t="s">
        <v>47</v>
      </c>
    </row>
    <row r="192" spans="1:13" x14ac:dyDescent="0.35">
      <c r="A192" s="6">
        <v>45720</v>
      </c>
      <c r="B192" t="s">
        <v>2202</v>
      </c>
      <c r="C192" t="s">
        <v>115</v>
      </c>
      <c r="D192">
        <v>8</v>
      </c>
      <c r="E192">
        <v>27</v>
      </c>
      <c r="F192">
        <v>2</v>
      </c>
      <c r="I192" t="s">
        <v>47</v>
      </c>
    </row>
    <row r="193" spans="1:13" x14ac:dyDescent="0.35">
      <c r="A193" s="6">
        <v>45720</v>
      </c>
      <c r="B193" t="s">
        <v>2202</v>
      </c>
      <c r="C193" t="s">
        <v>115</v>
      </c>
      <c r="D193">
        <v>8</v>
      </c>
      <c r="E193">
        <v>27</v>
      </c>
      <c r="F193">
        <v>2</v>
      </c>
      <c r="I193" t="s">
        <v>47</v>
      </c>
    </row>
    <row r="194" spans="1:13" x14ac:dyDescent="0.35">
      <c r="A194" s="6">
        <v>45720</v>
      </c>
      <c r="B194" t="s">
        <v>2201</v>
      </c>
      <c r="C194" t="s">
        <v>115</v>
      </c>
      <c r="D194">
        <v>7</v>
      </c>
      <c r="E194">
        <v>20</v>
      </c>
      <c r="F194">
        <v>2</v>
      </c>
      <c r="I194" t="s">
        <v>47</v>
      </c>
      <c r="J194" t="s">
        <v>705</v>
      </c>
    </row>
    <row r="195" spans="1:13" x14ac:dyDescent="0.35">
      <c r="A195" s="6">
        <v>45720</v>
      </c>
      <c r="B195" t="s">
        <v>2200</v>
      </c>
      <c r="C195" t="s">
        <v>115</v>
      </c>
      <c r="D195">
        <v>8</v>
      </c>
      <c r="E195">
        <v>28</v>
      </c>
      <c r="F195">
        <v>3</v>
      </c>
      <c r="I195" t="s">
        <v>47</v>
      </c>
      <c r="J195" t="s">
        <v>481</v>
      </c>
      <c r="M195" t="s">
        <v>47</v>
      </c>
    </row>
    <row r="196" spans="1:13" x14ac:dyDescent="0.35">
      <c r="A196" s="6">
        <v>45720</v>
      </c>
      <c r="B196" t="s">
        <v>61</v>
      </c>
      <c r="C196" t="s">
        <v>55</v>
      </c>
      <c r="D196" t="s">
        <v>1255</v>
      </c>
      <c r="E196">
        <v>21</v>
      </c>
      <c r="F196">
        <v>1</v>
      </c>
      <c r="I196" t="s">
        <v>47</v>
      </c>
      <c r="M196" t="s">
        <v>47</v>
      </c>
    </row>
    <row r="197" spans="1:13" x14ac:dyDescent="0.35">
      <c r="A197" s="6">
        <v>45720</v>
      </c>
      <c r="B197" t="s">
        <v>1366</v>
      </c>
      <c r="C197" t="s">
        <v>115</v>
      </c>
      <c r="D197" t="s">
        <v>353</v>
      </c>
      <c r="E197">
        <v>21</v>
      </c>
      <c r="F197">
        <v>2</v>
      </c>
      <c r="I197" t="s">
        <v>47</v>
      </c>
    </row>
    <row r="198" spans="1:13" x14ac:dyDescent="0.35">
      <c r="A198" s="6">
        <v>45720</v>
      </c>
      <c r="B198" t="s">
        <v>1366</v>
      </c>
      <c r="C198" t="s">
        <v>115</v>
      </c>
      <c r="D198" t="s">
        <v>353</v>
      </c>
      <c r="E198">
        <v>21</v>
      </c>
      <c r="F198">
        <v>2</v>
      </c>
      <c r="I198" t="s">
        <v>47</v>
      </c>
    </row>
    <row r="199" spans="1:13" x14ac:dyDescent="0.35">
      <c r="A199" s="6">
        <v>45720</v>
      </c>
      <c r="B199" t="s">
        <v>88</v>
      </c>
      <c r="C199" t="s">
        <v>55</v>
      </c>
      <c r="D199" t="s">
        <v>1365</v>
      </c>
      <c r="E199">
        <v>22</v>
      </c>
      <c r="F199">
        <v>1</v>
      </c>
      <c r="I199" t="s">
        <v>47</v>
      </c>
      <c r="M199" t="s">
        <v>47</v>
      </c>
    </row>
    <row r="200" spans="1:13" x14ac:dyDescent="0.35">
      <c r="A200" s="6">
        <v>45720</v>
      </c>
      <c r="B200" t="s">
        <v>1639</v>
      </c>
      <c r="C200" t="s">
        <v>2673</v>
      </c>
      <c r="D200">
        <v>2</v>
      </c>
      <c r="E200">
        <v>24</v>
      </c>
      <c r="F200">
        <v>2</v>
      </c>
      <c r="G200" t="s">
        <v>40</v>
      </c>
      <c r="L200" t="s">
        <v>47</v>
      </c>
      <c r="M200" t="s">
        <v>47</v>
      </c>
    </row>
    <row r="201" spans="1:13" x14ac:dyDescent="0.35">
      <c r="A201" s="6">
        <v>45719</v>
      </c>
      <c r="B201" t="s">
        <v>512</v>
      </c>
      <c r="C201" t="s">
        <v>53</v>
      </c>
      <c r="D201" t="s">
        <v>976</v>
      </c>
      <c r="E201">
        <v>3</v>
      </c>
      <c r="F201">
        <v>1</v>
      </c>
      <c r="I201" t="s">
        <v>47</v>
      </c>
      <c r="M201" t="s">
        <v>47</v>
      </c>
    </row>
    <row r="202" spans="1:13" x14ac:dyDescent="0.35">
      <c r="A202" s="6">
        <v>45719</v>
      </c>
      <c r="B202" t="s">
        <v>1018</v>
      </c>
      <c r="C202" t="s">
        <v>55</v>
      </c>
      <c r="D202">
        <v>1</v>
      </c>
      <c r="E202">
        <v>26</v>
      </c>
      <c r="F202">
        <v>1</v>
      </c>
      <c r="I202" t="s">
        <v>47</v>
      </c>
      <c r="M202" t="s">
        <v>47</v>
      </c>
    </row>
    <row r="203" spans="1:13" x14ac:dyDescent="0.35">
      <c r="A203" s="6">
        <v>45719</v>
      </c>
      <c r="B203" t="s">
        <v>1580</v>
      </c>
      <c r="C203" t="s">
        <v>74</v>
      </c>
      <c r="D203" t="s">
        <v>204</v>
      </c>
      <c r="E203">
        <v>26</v>
      </c>
      <c r="F203">
        <v>3</v>
      </c>
      <c r="I203" t="s">
        <v>47</v>
      </c>
    </row>
    <row r="204" spans="1:13" x14ac:dyDescent="0.35">
      <c r="A204" s="6">
        <v>45719</v>
      </c>
      <c r="B204" t="s">
        <v>1580</v>
      </c>
      <c r="C204" t="s">
        <v>74</v>
      </c>
      <c r="D204" t="s">
        <v>204</v>
      </c>
      <c r="E204">
        <v>26</v>
      </c>
      <c r="F204">
        <v>3</v>
      </c>
      <c r="I204" t="s">
        <v>47</v>
      </c>
    </row>
    <row r="208" spans="1:13" x14ac:dyDescent="0.35">
      <c r="B208" t="str" cm="1">
        <f t="array" ref="B208">IF(ISBLANK(G2),"",TRIM(ren(G2)))</f>
        <v/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53CCE-73D0-412A-BB84-2714536CC0D7}">
  <dimension ref="B4:P181"/>
  <sheetViews>
    <sheetView topLeftCell="H141" zoomScaleNormal="100" workbookViewId="0">
      <selection activeCell="P164" sqref="P164"/>
    </sheetView>
  </sheetViews>
  <sheetFormatPr defaultRowHeight="14.5" x14ac:dyDescent="0.35"/>
  <cols>
    <col min="2" max="2" width="17.453125" bestFit="1" customWidth="1"/>
    <col min="3" max="3" width="11.1796875" bestFit="1" customWidth="1"/>
    <col min="4" max="4" width="16.6328125" bestFit="1" customWidth="1"/>
    <col min="5" max="5" width="12.54296875" bestFit="1" customWidth="1"/>
    <col min="6" max="6" width="25.7265625" bestFit="1" customWidth="1"/>
    <col min="7" max="7" width="38.1796875" bestFit="1" customWidth="1"/>
    <col min="8" max="8" width="25.7265625" bestFit="1" customWidth="1"/>
    <col min="9" max="9" width="38.1796875" bestFit="1" customWidth="1"/>
    <col min="10" max="10" width="12.54296875" bestFit="1" customWidth="1"/>
    <col min="12" max="12" width="25.7265625" bestFit="1" customWidth="1"/>
    <col min="13" max="13" width="18.36328125" bestFit="1" customWidth="1"/>
    <col min="14" max="14" width="25.7265625" bestFit="1" customWidth="1"/>
    <col min="15" max="15" width="12.54296875" bestFit="1" customWidth="1"/>
    <col min="16" max="16" width="18.7265625" customWidth="1"/>
    <col min="17" max="17" width="17.453125" bestFit="1" customWidth="1"/>
    <col min="18" max="19" width="25.7265625" bestFit="1" customWidth="1"/>
    <col min="20" max="150" width="10.1796875" bestFit="1" customWidth="1"/>
    <col min="151" max="151" width="5.7265625" bestFit="1" customWidth="1"/>
    <col min="152" max="152" width="10.453125" bestFit="1" customWidth="1"/>
    <col min="153" max="153" width="11.81640625" bestFit="1" customWidth="1"/>
    <col min="154" max="154" width="14.81640625" bestFit="1" customWidth="1"/>
    <col min="155" max="156" width="11.81640625" bestFit="1" customWidth="1"/>
    <col min="157" max="157" width="14.81640625" bestFit="1" customWidth="1"/>
    <col min="158" max="159" width="11.81640625" bestFit="1" customWidth="1"/>
    <col min="160" max="160" width="14.81640625" bestFit="1" customWidth="1"/>
    <col min="161" max="161" width="11.81640625" bestFit="1" customWidth="1"/>
    <col min="162" max="162" width="14.81640625" bestFit="1" customWidth="1"/>
    <col min="163" max="163" width="11.81640625" bestFit="1" customWidth="1"/>
    <col min="164" max="164" width="14.81640625" bestFit="1" customWidth="1"/>
    <col min="165" max="166" width="11.81640625" bestFit="1" customWidth="1"/>
    <col min="167" max="167" width="14.81640625" bestFit="1" customWidth="1"/>
    <col min="168" max="169" width="11.81640625" bestFit="1" customWidth="1"/>
    <col min="170" max="170" width="14.81640625" bestFit="1" customWidth="1"/>
    <col min="171" max="172" width="11.81640625" bestFit="1" customWidth="1"/>
    <col min="173" max="173" width="14.81640625" bestFit="1" customWidth="1"/>
    <col min="174" max="175" width="11.81640625" bestFit="1" customWidth="1"/>
    <col min="176" max="176" width="14.81640625" bestFit="1" customWidth="1"/>
    <col min="177" max="177" width="11.81640625" bestFit="1" customWidth="1"/>
    <col min="178" max="178" width="14.81640625" bestFit="1" customWidth="1"/>
    <col min="179" max="179" width="11.81640625" bestFit="1" customWidth="1"/>
    <col min="180" max="180" width="14.81640625" bestFit="1" customWidth="1"/>
    <col min="181" max="182" width="11.81640625" bestFit="1" customWidth="1"/>
    <col min="183" max="183" width="14.81640625" bestFit="1" customWidth="1"/>
    <col min="184" max="185" width="11.81640625" bestFit="1" customWidth="1"/>
    <col min="186" max="186" width="14.81640625" bestFit="1" customWidth="1"/>
    <col min="187" max="188" width="11.81640625" bestFit="1" customWidth="1"/>
    <col min="189" max="189" width="14.81640625" bestFit="1" customWidth="1"/>
    <col min="190" max="191" width="11.81640625" bestFit="1" customWidth="1"/>
    <col min="192" max="192" width="14.81640625" bestFit="1" customWidth="1"/>
    <col min="193" max="194" width="11.81640625" bestFit="1" customWidth="1"/>
    <col min="195" max="195" width="14.81640625" bestFit="1" customWidth="1"/>
    <col min="196" max="196" width="11.81640625" bestFit="1" customWidth="1"/>
    <col min="197" max="197" width="14.81640625" bestFit="1" customWidth="1"/>
    <col min="198" max="198" width="11.81640625" bestFit="1" customWidth="1"/>
    <col min="199" max="199" width="14.81640625" bestFit="1" customWidth="1"/>
    <col min="200" max="201" width="11.81640625" bestFit="1" customWidth="1"/>
    <col min="202" max="202" width="14.81640625" bestFit="1" customWidth="1"/>
    <col min="203" max="203" width="11.81640625" bestFit="1" customWidth="1"/>
    <col min="204" max="204" width="14.81640625" bestFit="1" customWidth="1"/>
    <col min="205" max="205" width="11.81640625" bestFit="1" customWidth="1"/>
    <col min="206" max="206" width="14.81640625" bestFit="1" customWidth="1"/>
    <col min="207" max="208" width="11.81640625" bestFit="1" customWidth="1"/>
    <col min="209" max="209" width="14.81640625" bestFit="1" customWidth="1"/>
    <col min="210" max="211" width="11.81640625" bestFit="1" customWidth="1"/>
    <col min="212" max="212" width="14.81640625" bestFit="1" customWidth="1"/>
    <col min="213" max="214" width="11.81640625" bestFit="1" customWidth="1"/>
    <col min="215" max="215" width="14.81640625" bestFit="1" customWidth="1"/>
    <col min="216" max="217" width="11.81640625" bestFit="1" customWidth="1"/>
    <col min="218" max="218" width="14.81640625" bestFit="1" customWidth="1"/>
    <col min="219" max="220" width="11.81640625" bestFit="1" customWidth="1"/>
    <col min="221" max="221" width="14.81640625" bestFit="1" customWidth="1"/>
    <col min="222" max="223" width="11.81640625" bestFit="1" customWidth="1"/>
    <col min="224" max="224" width="14.81640625" bestFit="1" customWidth="1"/>
    <col min="225" max="226" width="11.81640625" bestFit="1" customWidth="1"/>
    <col min="227" max="227" width="14.81640625" bestFit="1" customWidth="1"/>
    <col min="228" max="229" width="11.81640625" bestFit="1" customWidth="1"/>
    <col min="230" max="230" width="14.81640625" bestFit="1" customWidth="1"/>
    <col min="231" max="231" width="11.81640625" bestFit="1" customWidth="1"/>
    <col min="232" max="232" width="14.81640625" bestFit="1" customWidth="1"/>
    <col min="233" max="234" width="11.81640625" bestFit="1" customWidth="1"/>
    <col min="235" max="235" width="14.81640625" bestFit="1" customWidth="1"/>
    <col min="236" max="237" width="11.81640625" bestFit="1" customWidth="1"/>
    <col min="238" max="238" width="14.81640625" bestFit="1" customWidth="1"/>
    <col min="239" max="240" width="11.81640625" bestFit="1" customWidth="1"/>
    <col min="241" max="241" width="14.81640625" bestFit="1" customWidth="1"/>
    <col min="242" max="243" width="11.81640625" bestFit="1" customWidth="1"/>
    <col min="244" max="244" width="14.81640625" bestFit="1" customWidth="1"/>
    <col min="245" max="246" width="11.81640625" bestFit="1" customWidth="1"/>
    <col min="247" max="247" width="14.81640625" bestFit="1" customWidth="1"/>
    <col min="248" max="249" width="11.81640625" bestFit="1" customWidth="1"/>
    <col min="250" max="250" width="14.81640625" bestFit="1" customWidth="1"/>
    <col min="251" max="252" width="11.81640625" bestFit="1" customWidth="1"/>
    <col min="253" max="253" width="14.81640625" bestFit="1" customWidth="1"/>
    <col min="254" max="255" width="11.81640625" bestFit="1" customWidth="1"/>
    <col min="256" max="256" width="14.81640625" bestFit="1" customWidth="1"/>
    <col min="257" max="258" width="11.81640625" bestFit="1" customWidth="1"/>
    <col min="259" max="259" width="14.81640625" bestFit="1" customWidth="1"/>
    <col min="260" max="261" width="11.81640625" bestFit="1" customWidth="1"/>
    <col min="262" max="262" width="14.81640625" bestFit="1" customWidth="1"/>
    <col min="263" max="264" width="11.81640625" bestFit="1" customWidth="1"/>
    <col min="265" max="265" width="14.81640625" bestFit="1" customWidth="1"/>
    <col min="266" max="267" width="11.81640625" bestFit="1" customWidth="1"/>
    <col min="268" max="268" width="14.81640625" bestFit="1" customWidth="1"/>
    <col min="269" max="270" width="11.81640625" bestFit="1" customWidth="1"/>
    <col min="271" max="271" width="14.81640625" bestFit="1" customWidth="1"/>
    <col min="272" max="273" width="11.81640625" bestFit="1" customWidth="1"/>
    <col min="274" max="274" width="14.81640625" bestFit="1" customWidth="1"/>
    <col min="275" max="276" width="11.81640625" bestFit="1" customWidth="1"/>
    <col min="277" max="277" width="14.81640625" bestFit="1" customWidth="1"/>
    <col min="278" max="278" width="11.81640625" bestFit="1" customWidth="1"/>
    <col min="279" max="279" width="14.81640625" bestFit="1" customWidth="1"/>
    <col min="280" max="280" width="11.81640625" bestFit="1" customWidth="1"/>
    <col min="281" max="281" width="14.81640625" bestFit="1" customWidth="1"/>
    <col min="282" max="283" width="11.81640625" bestFit="1" customWidth="1"/>
    <col min="284" max="284" width="14.81640625" bestFit="1" customWidth="1"/>
    <col min="285" max="286" width="11.81640625" bestFit="1" customWidth="1"/>
    <col min="287" max="287" width="14.81640625" bestFit="1" customWidth="1"/>
    <col min="288" max="289" width="11.81640625" bestFit="1" customWidth="1"/>
    <col min="290" max="290" width="14.81640625" bestFit="1" customWidth="1"/>
    <col min="291" max="291" width="11.81640625" bestFit="1" customWidth="1"/>
    <col min="292" max="292" width="14.81640625" bestFit="1" customWidth="1"/>
    <col min="293" max="294" width="11.81640625" bestFit="1" customWidth="1"/>
    <col min="295" max="295" width="14.81640625" bestFit="1" customWidth="1"/>
    <col min="296" max="297" width="11.81640625" bestFit="1" customWidth="1"/>
    <col min="298" max="298" width="14.81640625" bestFit="1" customWidth="1"/>
    <col min="299" max="300" width="11.81640625" bestFit="1" customWidth="1"/>
    <col min="301" max="301" width="14.81640625" bestFit="1" customWidth="1"/>
    <col min="302" max="302" width="11.81640625" bestFit="1" customWidth="1"/>
    <col min="303" max="303" width="14.81640625" bestFit="1" customWidth="1"/>
    <col min="304" max="305" width="11.81640625" bestFit="1" customWidth="1"/>
    <col min="306" max="306" width="14.81640625" bestFit="1" customWidth="1"/>
    <col min="307" max="308" width="11.81640625" bestFit="1" customWidth="1"/>
    <col min="309" max="309" width="14.81640625" bestFit="1" customWidth="1"/>
    <col min="310" max="311" width="11.81640625" bestFit="1" customWidth="1"/>
    <col min="312" max="312" width="14.81640625" bestFit="1" customWidth="1"/>
    <col min="313" max="314" width="11.81640625" bestFit="1" customWidth="1"/>
    <col min="315" max="315" width="14.81640625" bestFit="1" customWidth="1"/>
    <col min="316" max="317" width="11.81640625" bestFit="1" customWidth="1"/>
    <col min="318" max="318" width="14.81640625" bestFit="1" customWidth="1"/>
    <col min="319" max="319" width="11.81640625" bestFit="1" customWidth="1"/>
    <col min="320" max="320" width="14.81640625" bestFit="1" customWidth="1"/>
    <col min="321" max="322" width="11.81640625" bestFit="1" customWidth="1"/>
    <col min="323" max="323" width="14.81640625" bestFit="1" customWidth="1"/>
    <col min="324" max="325" width="11.81640625" bestFit="1" customWidth="1"/>
    <col min="326" max="326" width="14.81640625" bestFit="1" customWidth="1"/>
    <col min="327" max="328" width="11.81640625" bestFit="1" customWidth="1"/>
    <col min="329" max="329" width="14.81640625" bestFit="1" customWidth="1"/>
    <col min="330" max="331" width="11.81640625" bestFit="1" customWidth="1"/>
    <col min="332" max="332" width="14.81640625" bestFit="1" customWidth="1"/>
    <col min="333" max="334" width="11.81640625" bestFit="1" customWidth="1"/>
    <col min="335" max="335" width="14.81640625" bestFit="1" customWidth="1"/>
    <col min="336" max="337" width="11.81640625" bestFit="1" customWidth="1"/>
    <col min="338" max="338" width="14.81640625" bestFit="1" customWidth="1"/>
    <col min="339" max="340" width="11.81640625" bestFit="1" customWidth="1"/>
    <col min="341" max="341" width="14.81640625" bestFit="1" customWidth="1"/>
    <col min="342" max="343" width="11.81640625" bestFit="1" customWidth="1"/>
    <col min="344" max="344" width="14.81640625" bestFit="1" customWidth="1"/>
    <col min="345" max="345" width="11.81640625" bestFit="1" customWidth="1"/>
    <col min="346" max="346" width="14.81640625" bestFit="1" customWidth="1"/>
    <col min="347" max="347" width="11.81640625" bestFit="1" customWidth="1"/>
    <col min="348" max="348" width="14.81640625" bestFit="1" customWidth="1"/>
    <col min="349" max="349" width="11.81640625" bestFit="1" customWidth="1"/>
    <col min="350" max="350" width="14.81640625" bestFit="1" customWidth="1"/>
    <col min="351" max="351" width="11.81640625" bestFit="1" customWidth="1"/>
    <col min="352" max="352" width="14.81640625" bestFit="1" customWidth="1"/>
    <col min="353" max="353" width="11.81640625" bestFit="1" customWidth="1"/>
    <col min="354" max="354" width="14.81640625" bestFit="1" customWidth="1"/>
    <col min="355" max="355" width="11.81640625" bestFit="1" customWidth="1"/>
    <col min="356" max="356" width="14.81640625" bestFit="1" customWidth="1"/>
    <col min="357" max="357" width="11.81640625" bestFit="1" customWidth="1"/>
    <col min="358" max="358" width="14.81640625" bestFit="1" customWidth="1"/>
    <col min="359" max="359" width="11.81640625" bestFit="1" customWidth="1"/>
    <col min="360" max="360" width="14.81640625" bestFit="1" customWidth="1"/>
    <col min="361" max="361" width="11.81640625" bestFit="1" customWidth="1"/>
    <col min="362" max="362" width="14.81640625" bestFit="1" customWidth="1"/>
    <col min="363" max="364" width="11.81640625" bestFit="1" customWidth="1"/>
    <col min="365" max="365" width="14.81640625" bestFit="1" customWidth="1"/>
    <col min="366" max="366" width="11.81640625" bestFit="1" customWidth="1"/>
    <col min="367" max="367" width="14.81640625" bestFit="1" customWidth="1"/>
    <col min="368" max="368" width="11.81640625" bestFit="1" customWidth="1"/>
    <col min="369" max="369" width="14.81640625" bestFit="1" customWidth="1"/>
    <col min="370" max="370" width="11.81640625" bestFit="1" customWidth="1"/>
    <col min="371" max="371" width="14.81640625" bestFit="1" customWidth="1"/>
    <col min="372" max="372" width="7.453125" bestFit="1" customWidth="1"/>
    <col min="373" max="374" width="10.453125" bestFit="1" customWidth="1"/>
  </cols>
  <sheetData>
    <row r="4" spans="2:13" x14ac:dyDescent="0.35">
      <c r="G4" s="7" t="s">
        <v>416</v>
      </c>
      <c r="H4" t="s">
        <v>108</v>
      </c>
      <c r="I4" t="s">
        <v>869</v>
      </c>
    </row>
    <row r="5" spans="2:13" x14ac:dyDescent="0.35">
      <c r="G5" s="8" t="s">
        <v>1401</v>
      </c>
      <c r="H5" s="31">
        <v>17</v>
      </c>
      <c r="I5" s="31"/>
    </row>
    <row r="6" spans="2:13" x14ac:dyDescent="0.35">
      <c r="G6" s="8" t="s">
        <v>1850</v>
      </c>
      <c r="H6" s="31">
        <v>31</v>
      </c>
      <c r="I6" s="31">
        <v>16</v>
      </c>
    </row>
    <row r="7" spans="2:13" x14ac:dyDescent="0.35">
      <c r="B7" s="7" t="s">
        <v>416</v>
      </c>
      <c r="C7" t="s">
        <v>113</v>
      </c>
      <c r="G7" s="8" t="s">
        <v>2127</v>
      </c>
      <c r="H7" s="31">
        <v>45</v>
      </c>
      <c r="I7" s="31">
        <v>15</v>
      </c>
    </row>
    <row r="8" spans="2:13" x14ac:dyDescent="0.35">
      <c r="B8" s="8" t="s">
        <v>47</v>
      </c>
      <c r="C8" s="31">
        <v>2703</v>
      </c>
      <c r="G8" s="8" t="s">
        <v>2214</v>
      </c>
      <c r="H8" s="31">
        <v>8</v>
      </c>
      <c r="I8" s="31"/>
    </row>
    <row r="9" spans="2:13" x14ac:dyDescent="0.35">
      <c r="B9" s="8" t="s">
        <v>105</v>
      </c>
      <c r="C9" s="31"/>
      <c r="G9" s="8" t="s">
        <v>36</v>
      </c>
      <c r="H9" s="31">
        <v>27</v>
      </c>
      <c r="I9" s="31">
        <v>20</v>
      </c>
    </row>
    <row r="10" spans="2:13" x14ac:dyDescent="0.35">
      <c r="B10" s="8" t="s">
        <v>106</v>
      </c>
      <c r="C10" s="31">
        <v>2703</v>
      </c>
      <c r="G10" s="8" t="s">
        <v>35</v>
      </c>
      <c r="H10" s="31">
        <v>59</v>
      </c>
      <c r="I10" s="31">
        <v>25</v>
      </c>
      <c r="L10" s="7" t="s">
        <v>416</v>
      </c>
      <c r="M10" t="s">
        <v>108</v>
      </c>
    </row>
    <row r="11" spans="2:13" x14ac:dyDescent="0.35">
      <c r="G11" s="8" t="s">
        <v>32</v>
      </c>
      <c r="H11" s="31">
        <v>28</v>
      </c>
      <c r="I11" s="31">
        <v>1</v>
      </c>
      <c r="L11" s="8" t="s">
        <v>1706</v>
      </c>
      <c r="M11" s="31">
        <v>20</v>
      </c>
    </row>
    <row r="12" spans="2:13" x14ac:dyDescent="0.35">
      <c r="G12" s="8" t="s">
        <v>2125</v>
      </c>
      <c r="H12" s="31">
        <v>7</v>
      </c>
      <c r="I12" s="31"/>
      <c r="L12" s="8" t="s">
        <v>1401</v>
      </c>
      <c r="M12" s="31">
        <v>9</v>
      </c>
    </row>
    <row r="13" spans="2:13" x14ac:dyDescent="0.35">
      <c r="G13" s="8" t="s">
        <v>146</v>
      </c>
      <c r="H13" s="31">
        <v>9</v>
      </c>
      <c r="I13" s="31">
        <v>7</v>
      </c>
      <c r="L13" s="8" t="s">
        <v>1299</v>
      </c>
      <c r="M13" s="31">
        <v>7</v>
      </c>
    </row>
    <row r="14" spans="2:13" x14ac:dyDescent="0.35">
      <c r="G14" s="8" t="s">
        <v>40</v>
      </c>
      <c r="H14" s="31">
        <v>37</v>
      </c>
      <c r="I14" s="31">
        <v>27</v>
      </c>
      <c r="L14" s="8" t="s">
        <v>34</v>
      </c>
      <c r="M14" s="31">
        <v>68</v>
      </c>
    </row>
    <row r="15" spans="2:13" x14ac:dyDescent="0.35">
      <c r="G15" s="8" t="s">
        <v>98</v>
      </c>
      <c r="H15" s="31">
        <v>16</v>
      </c>
      <c r="I15" s="31">
        <v>8</v>
      </c>
      <c r="L15" s="8" t="s">
        <v>97</v>
      </c>
      <c r="M15" s="31">
        <v>7</v>
      </c>
    </row>
    <row r="16" spans="2:13" x14ac:dyDescent="0.35">
      <c r="G16" s="8" t="s">
        <v>2219</v>
      </c>
      <c r="H16" s="31">
        <v>2</v>
      </c>
      <c r="I16" s="31">
        <v>2</v>
      </c>
      <c r="L16" s="8" t="s">
        <v>1332</v>
      </c>
      <c r="M16" s="31">
        <v>22</v>
      </c>
    </row>
    <row r="17" spans="7:13" x14ac:dyDescent="0.35">
      <c r="G17" s="8" t="s">
        <v>649</v>
      </c>
      <c r="H17" s="31">
        <v>7</v>
      </c>
      <c r="I17" s="31">
        <v>3</v>
      </c>
      <c r="L17" s="8" t="s">
        <v>35</v>
      </c>
      <c r="M17" s="31">
        <v>48</v>
      </c>
    </row>
    <row r="18" spans="7:13" x14ac:dyDescent="0.35">
      <c r="G18" s="8" t="s">
        <v>1400</v>
      </c>
      <c r="H18" s="31">
        <v>45</v>
      </c>
      <c r="I18" s="31">
        <v>36</v>
      </c>
      <c r="L18" s="8" t="s">
        <v>32</v>
      </c>
      <c r="M18" s="31">
        <v>17</v>
      </c>
    </row>
    <row r="19" spans="7:13" x14ac:dyDescent="0.35">
      <c r="G19" s="8" t="s">
        <v>2182</v>
      </c>
      <c r="H19" s="31">
        <v>40</v>
      </c>
      <c r="I19" s="31">
        <v>20</v>
      </c>
      <c r="L19" s="8" t="s">
        <v>1245</v>
      </c>
      <c r="M19" s="31">
        <v>4</v>
      </c>
    </row>
    <row r="20" spans="7:13" x14ac:dyDescent="0.35">
      <c r="G20" s="8" t="s">
        <v>105</v>
      </c>
      <c r="H20" s="31"/>
      <c r="I20" s="31">
        <v>66</v>
      </c>
      <c r="L20" s="8" t="s">
        <v>1336</v>
      </c>
      <c r="M20" s="31">
        <v>11</v>
      </c>
    </row>
    <row r="21" spans="7:13" x14ac:dyDescent="0.35">
      <c r="G21" s="8" t="s">
        <v>189</v>
      </c>
      <c r="H21" s="31">
        <v>1</v>
      </c>
      <c r="I21" s="31">
        <v>1</v>
      </c>
      <c r="L21" s="8" t="s">
        <v>94</v>
      </c>
      <c r="M21" s="31">
        <v>1</v>
      </c>
    </row>
    <row r="22" spans="7:13" x14ac:dyDescent="0.35">
      <c r="G22" s="8" t="s">
        <v>2458</v>
      </c>
      <c r="H22" s="31">
        <v>1</v>
      </c>
      <c r="I22" s="31"/>
      <c r="L22" s="8" t="s">
        <v>1333</v>
      </c>
      <c r="M22" s="31">
        <v>6</v>
      </c>
    </row>
    <row r="23" spans="7:13" x14ac:dyDescent="0.35">
      <c r="G23" s="8" t="s">
        <v>1336</v>
      </c>
      <c r="H23" s="31">
        <v>2</v>
      </c>
      <c r="I23" s="31"/>
      <c r="L23" s="8" t="s">
        <v>1647</v>
      </c>
      <c r="M23" s="31">
        <v>1</v>
      </c>
    </row>
    <row r="24" spans="7:13" x14ac:dyDescent="0.35">
      <c r="G24" s="8" t="s">
        <v>704</v>
      </c>
      <c r="H24" s="31">
        <v>1</v>
      </c>
      <c r="I24" s="31">
        <v>1</v>
      </c>
      <c r="L24" s="8" t="s">
        <v>828</v>
      </c>
      <c r="M24" s="31">
        <v>9</v>
      </c>
    </row>
    <row r="25" spans="7:13" x14ac:dyDescent="0.35">
      <c r="G25" s="8" t="s">
        <v>2577</v>
      </c>
      <c r="H25" s="31">
        <v>44</v>
      </c>
      <c r="I25" s="31">
        <v>12</v>
      </c>
      <c r="L25" s="8" t="s">
        <v>827</v>
      </c>
      <c r="M25" s="31">
        <v>117</v>
      </c>
    </row>
    <row r="26" spans="7:13" x14ac:dyDescent="0.35">
      <c r="G26" s="8" t="s">
        <v>1725</v>
      </c>
      <c r="H26" s="31">
        <v>56</v>
      </c>
      <c r="I26" s="31">
        <v>41</v>
      </c>
      <c r="L26" s="8" t="s">
        <v>1248</v>
      </c>
      <c r="M26" s="31">
        <v>4</v>
      </c>
    </row>
    <row r="27" spans="7:13" x14ac:dyDescent="0.35">
      <c r="G27" s="8" t="s">
        <v>827</v>
      </c>
      <c r="H27" s="31">
        <v>73</v>
      </c>
      <c r="I27" s="31">
        <v>20</v>
      </c>
      <c r="L27" s="8" t="s">
        <v>1250</v>
      </c>
      <c r="M27" s="31">
        <v>22</v>
      </c>
    </row>
    <row r="28" spans="7:13" x14ac:dyDescent="0.35">
      <c r="G28" s="8" t="s">
        <v>828</v>
      </c>
      <c r="H28" s="31">
        <v>9</v>
      </c>
      <c r="I28" s="31">
        <v>3</v>
      </c>
      <c r="L28" s="8" t="s">
        <v>39</v>
      </c>
      <c r="M28" s="31">
        <v>7</v>
      </c>
    </row>
    <row r="29" spans="7:13" x14ac:dyDescent="0.35">
      <c r="G29" s="8" t="s">
        <v>2584</v>
      </c>
      <c r="H29" s="31">
        <v>1</v>
      </c>
      <c r="I29" s="31">
        <v>1</v>
      </c>
      <c r="L29" s="8" t="s">
        <v>1267</v>
      </c>
      <c r="M29" s="31">
        <v>10</v>
      </c>
    </row>
    <row r="30" spans="7:13" x14ac:dyDescent="0.35">
      <c r="G30" s="8" t="s">
        <v>360</v>
      </c>
      <c r="H30" s="31">
        <v>1</v>
      </c>
      <c r="I30" s="31">
        <v>1</v>
      </c>
      <c r="L30" s="8" t="s">
        <v>37</v>
      </c>
      <c r="M30" s="31">
        <v>9</v>
      </c>
    </row>
    <row r="31" spans="7:13" x14ac:dyDescent="0.35">
      <c r="G31" s="8"/>
      <c r="H31" s="31">
        <v>1299</v>
      </c>
      <c r="I31" s="31">
        <v>1176</v>
      </c>
      <c r="L31" s="8" t="s">
        <v>1709</v>
      </c>
      <c r="M31" s="31">
        <v>2</v>
      </c>
    </row>
    <row r="32" spans="7:13" x14ac:dyDescent="0.35">
      <c r="G32" s="8" t="s">
        <v>106</v>
      </c>
      <c r="H32" s="31">
        <v>1866</v>
      </c>
      <c r="I32" s="31">
        <v>1502</v>
      </c>
      <c r="L32" s="8" t="s">
        <v>1725</v>
      </c>
      <c r="M32" s="31">
        <v>32</v>
      </c>
    </row>
    <row r="33" spans="5:15" x14ac:dyDescent="0.35">
      <c r="L33" s="8" t="s">
        <v>704</v>
      </c>
      <c r="M33" s="31">
        <v>4</v>
      </c>
    </row>
    <row r="34" spans="5:15" x14ac:dyDescent="0.35">
      <c r="L34" s="8" t="s">
        <v>1400</v>
      </c>
      <c r="M34" s="31">
        <v>27</v>
      </c>
    </row>
    <row r="35" spans="5:15" x14ac:dyDescent="0.35">
      <c r="G35">
        <f>55+56+73+9</f>
        <v>193</v>
      </c>
      <c r="L35" s="8" t="s">
        <v>1720</v>
      </c>
      <c r="M35" s="31">
        <v>34</v>
      </c>
    </row>
    <row r="36" spans="5:15" x14ac:dyDescent="0.35">
      <c r="G36">
        <f>26*35</f>
        <v>910</v>
      </c>
      <c r="L36" s="8" t="s">
        <v>1710</v>
      </c>
      <c r="M36" s="31">
        <v>3</v>
      </c>
    </row>
    <row r="37" spans="5:15" x14ac:dyDescent="0.35">
      <c r="L37" s="8" t="s">
        <v>105</v>
      </c>
      <c r="M37" s="31"/>
    </row>
    <row r="38" spans="5:15" x14ac:dyDescent="0.35">
      <c r="L38" s="8" t="s">
        <v>106</v>
      </c>
      <c r="M38" s="31">
        <v>501</v>
      </c>
    </row>
    <row r="41" spans="5:15" x14ac:dyDescent="0.35">
      <c r="O41" t="e">
        <f>SUM(GETPIVOTDATA("Sum af Elever",$L$10)-GETPIVOTDATA("Sum af Elever",$L$10,"Undervisningsforløb",))</f>
        <v>#REF!</v>
      </c>
    </row>
    <row r="42" spans="5:15" x14ac:dyDescent="0.35">
      <c r="E42" s="7" t="s">
        <v>416</v>
      </c>
      <c r="F42" t="s">
        <v>3331</v>
      </c>
      <c r="G42" t="s">
        <v>3332</v>
      </c>
    </row>
    <row r="43" spans="5:15" x14ac:dyDescent="0.35">
      <c r="E43" s="8" t="s">
        <v>1401</v>
      </c>
      <c r="F43" s="31">
        <v>40</v>
      </c>
      <c r="G43" s="31">
        <v>40</v>
      </c>
    </row>
    <row r="44" spans="5:15" x14ac:dyDescent="0.35">
      <c r="E44" s="8" t="s">
        <v>189</v>
      </c>
      <c r="F44" s="31">
        <v>2</v>
      </c>
      <c r="G44" s="31">
        <v>2</v>
      </c>
    </row>
    <row r="45" spans="5:15" x14ac:dyDescent="0.35">
      <c r="E45" s="8" t="s">
        <v>1850</v>
      </c>
      <c r="F45" s="31">
        <v>57</v>
      </c>
      <c r="G45" s="31">
        <v>57</v>
      </c>
    </row>
    <row r="46" spans="5:15" x14ac:dyDescent="0.35">
      <c r="E46" s="8" t="s">
        <v>2584</v>
      </c>
      <c r="F46" s="31">
        <v>2</v>
      </c>
      <c r="G46" s="31">
        <v>2</v>
      </c>
    </row>
    <row r="47" spans="5:15" x14ac:dyDescent="0.35">
      <c r="E47" s="8" t="s">
        <v>2127</v>
      </c>
      <c r="F47" s="31">
        <v>93</v>
      </c>
      <c r="G47" s="31">
        <v>93</v>
      </c>
    </row>
    <row r="48" spans="5:15" x14ac:dyDescent="0.35">
      <c r="E48" s="8" t="s">
        <v>2214</v>
      </c>
      <c r="F48" s="31">
        <v>21</v>
      </c>
      <c r="G48" s="31">
        <v>21</v>
      </c>
    </row>
    <row r="49" spans="5:15" x14ac:dyDescent="0.35">
      <c r="E49" s="8" t="s">
        <v>360</v>
      </c>
      <c r="F49" s="31">
        <v>2</v>
      </c>
      <c r="G49" s="31">
        <v>2</v>
      </c>
    </row>
    <row r="50" spans="5:15" x14ac:dyDescent="0.35">
      <c r="E50" s="8" t="s">
        <v>36</v>
      </c>
      <c r="F50" s="31">
        <v>54</v>
      </c>
      <c r="G50" s="31">
        <v>54</v>
      </c>
    </row>
    <row r="51" spans="5:15" x14ac:dyDescent="0.35">
      <c r="E51" s="8" t="s">
        <v>35</v>
      </c>
      <c r="F51" s="31">
        <v>112</v>
      </c>
      <c r="G51" s="31">
        <v>112</v>
      </c>
    </row>
    <row r="52" spans="5:15" x14ac:dyDescent="0.35">
      <c r="E52" s="8" t="s">
        <v>32</v>
      </c>
      <c r="F52" s="31">
        <v>59</v>
      </c>
      <c r="G52" s="31">
        <v>59</v>
      </c>
    </row>
    <row r="53" spans="5:15" ht="15.5" x14ac:dyDescent="0.35">
      <c r="E53" s="8" t="s">
        <v>2125</v>
      </c>
      <c r="F53" s="31">
        <v>14</v>
      </c>
      <c r="G53" s="31">
        <v>14</v>
      </c>
      <c r="L53" s="19">
        <v>2024</v>
      </c>
    </row>
    <row r="54" spans="5:15" x14ac:dyDescent="0.35">
      <c r="E54" s="8" t="s">
        <v>1336</v>
      </c>
      <c r="F54" s="31">
        <v>4</v>
      </c>
      <c r="G54" s="31">
        <v>4</v>
      </c>
      <c r="L54" s="7" t="s">
        <v>416</v>
      </c>
      <c r="M54" t="s">
        <v>108</v>
      </c>
      <c r="N54" t="s">
        <v>113</v>
      </c>
      <c r="O54" t="s">
        <v>755</v>
      </c>
    </row>
    <row r="55" spans="5:15" x14ac:dyDescent="0.35">
      <c r="E55" s="8" t="s">
        <v>146</v>
      </c>
      <c r="F55" s="31">
        <v>24</v>
      </c>
      <c r="G55" s="31">
        <v>24</v>
      </c>
      <c r="L55" s="8" t="s">
        <v>2423</v>
      </c>
      <c r="M55" s="31">
        <v>13</v>
      </c>
      <c r="N55" s="31">
        <v>54</v>
      </c>
      <c r="O55" s="31">
        <v>1201</v>
      </c>
    </row>
    <row r="56" spans="5:15" x14ac:dyDescent="0.35">
      <c r="E56" s="8" t="s">
        <v>828</v>
      </c>
      <c r="F56" s="31">
        <v>21</v>
      </c>
      <c r="G56" s="31">
        <v>21</v>
      </c>
      <c r="L56" s="8" t="s">
        <v>2424</v>
      </c>
      <c r="M56" s="31">
        <v>10</v>
      </c>
      <c r="N56" s="31">
        <v>106</v>
      </c>
      <c r="O56" s="31">
        <v>2012</v>
      </c>
    </row>
    <row r="57" spans="5:15" x14ac:dyDescent="0.35">
      <c r="E57" s="8" t="s">
        <v>827</v>
      </c>
      <c r="F57" s="31">
        <v>165</v>
      </c>
      <c r="G57" s="31">
        <v>165</v>
      </c>
      <c r="L57" s="8" t="s">
        <v>2425</v>
      </c>
      <c r="M57" s="31">
        <v>19</v>
      </c>
      <c r="N57" s="31">
        <v>108</v>
      </c>
      <c r="O57" s="31">
        <v>2682</v>
      </c>
    </row>
    <row r="58" spans="5:15" x14ac:dyDescent="0.35">
      <c r="E58" s="8" t="s">
        <v>40</v>
      </c>
      <c r="F58" s="31">
        <v>75</v>
      </c>
      <c r="G58" s="31">
        <v>75</v>
      </c>
      <c r="L58" s="8" t="s">
        <v>2426</v>
      </c>
      <c r="M58" s="31">
        <v>39</v>
      </c>
      <c r="N58" s="31">
        <v>172</v>
      </c>
      <c r="O58" s="31">
        <v>4381</v>
      </c>
    </row>
    <row r="59" spans="5:15" x14ac:dyDescent="0.35">
      <c r="E59" s="8" t="s">
        <v>98</v>
      </c>
      <c r="F59" s="31">
        <v>32</v>
      </c>
      <c r="G59" s="31">
        <v>32</v>
      </c>
      <c r="L59" s="8" t="s">
        <v>2427</v>
      </c>
      <c r="M59" s="31">
        <v>50</v>
      </c>
      <c r="N59" s="31">
        <v>202</v>
      </c>
      <c r="O59" s="31">
        <v>4751</v>
      </c>
    </row>
    <row r="60" spans="5:15" x14ac:dyDescent="0.35">
      <c r="E60" s="8" t="s">
        <v>2458</v>
      </c>
      <c r="F60" s="31">
        <v>2</v>
      </c>
      <c r="G60" s="31">
        <v>2</v>
      </c>
      <c r="L60" s="8" t="s">
        <v>2428</v>
      </c>
      <c r="M60" s="31">
        <v>21</v>
      </c>
      <c r="N60" s="31">
        <v>112</v>
      </c>
      <c r="O60" s="31">
        <v>2374</v>
      </c>
    </row>
    <row r="61" spans="5:15" x14ac:dyDescent="0.35">
      <c r="E61" s="8" t="s">
        <v>2219</v>
      </c>
      <c r="F61" s="31">
        <v>4</v>
      </c>
      <c r="G61" s="31">
        <v>4</v>
      </c>
      <c r="L61" s="8" t="s">
        <v>2432</v>
      </c>
      <c r="M61" s="31">
        <v>1</v>
      </c>
      <c r="N61" s="31">
        <v>51</v>
      </c>
      <c r="O61" s="31">
        <v>760</v>
      </c>
    </row>
    <row r="62" spans="5:15" x14ac:dyDescent="0.35">
      <c r="E62" s="8" t="s">
        <v>1725</v>
      </c>
      <c r="F62" s="31">
        <v>109</v>
      </c>
      <c r="G62" s="31">
        <v>109</v>
      </c>
      <c r="L62" s="8" t="s">
        <v>2429</v>
      </c>
      <c r="M62" s="31">
        <v>16</v>
      </c>
      <c r="N62" s="31">
        <v>118</v>
      </c>
      <c r="O62" s="31">
        <v>2754</v>
      </c>
    </row>
    <row r="63" spans="5:15" x14ac:dyDescent="0.35">
      <c r="E63" s="8" t="s">
        <v>704</v>
      </c>
      <c r="F63" s="31">
        <v>2</v>
      </c>
      <c r="G63" s="31">
        <v>2</v>
      </c>
      <c r="L63" s="8" t="s">
        <v>2430</v>
      </c>
      <c r="M63" s="31">
        <v>63</v>
      </c>
      <c r="N63" s="31">
        <v>168</v>
      </c>
      <c r="O63" s="31">
        <v>4748</v>
      </c>
    </row>
    <row r="64" spans="5:15" x14ac:dyDescent="0.35">
      <c r="E64" s="8" t="s">
        <v>649</v>
      </c>
      <c r="F64" s="31">
        <v>20</v>
      </c>
      <c r="G64" s="31">
        <v>20</v>
      </c>
      <c r="L64" s="8" t="s">
        <v>2433</v>
      </c>
      <c r="M64" s="31">
        <v>46</v>
      </c>
      <c r="N64" s="31">
        <v>163</v>
      </c>
      <c r="O64" s="31">
        <v>4190</v>
      </c>
    </row>
    <row r="65" spans="5:15" x14ac:dyDescent="0.35">
      <c r="E65" s="8" t="s">
        <v>1400</v>
      </c>
      <c r="F65" s="31">
        <v>99</v>
      </c>
      <c r="G65" s="31">
        <v>99</v>
      </c>
      <c r="L65" s="8" t="s">
        <v>2434</v>
      </c>
      <c r="M65" s="31">
        <v>87</v>
      </c>
      <c r="N65" s="31">
        <v>389</v>
      </c>
      <c r="O65" s="31">
        <v>8654</v>
      </c>
    </row>
    <row r="66" spans="5:15" x14ac:dyDescent="0.35">
      <c r="E66" s="8" t="s">
        <v>2577</v>
      </c>
      <c r="F66" s="31">
        <v>115</v>
      </c>
      <c r="G66" s="31">
        <v>115</v>
      </c>
      <c r="L66" s="8" t="s">
        <v>2431</v>
      </c>
      <c r="M66" s="31">
        <v>136</v>
      </c>
      <c r="N66" s="31">
        <v>781</v>
      </c>
      <c r="O66" s="31">
        <v>16336</v>
      </c>
    </row>
    <row r="67" spans="5:15" x14ac:dyDescent="0.35">
      <c r="E67" s="8" t="s">
        <v>2182</v>
      </c>
      <c r="F67" s="31">
        <v>73</v>
      </c>
      <c r="G67" s="31">
        <v>73</v>
      </c>
      <c r="L67" s="8" t="s">
        <v>106</v>
      </c>
      <c r="M67" s="31">
        <v>501</v>
      </c>
      <c r="N67" s="31">
        <v>2424</v>
      </c>
      <c r="O67" s="31">
        <v>54843</v>
      </c>
    </row>
    <row r="68" spans="5:15" x14ac:dyDescent="0.35">
      <c r="E68" s="8" t="s">
        <v>105</v>
      </c>
      <c r="F68" s="31">
        <v>3105.333333333333</v>
      </c>
      <c r="G68" s="31">
        <v>3105.333333333333</v>
      </c>
    </row>
    <row r="69" spans="5:15" x14ac:dyDescent="0.35">
      <c r="E69" s="8"/>
      <c r="F69" s="31">
        <v>3080.6666666666674</v>
      </c>
      <c r="G69" s="31">
        <v>3080.6666666666674</v>
      </c>
    </row>
    <row r="70" spans="5:15" x14ac:dyDescent="0.35">
      <c r="E70" s="8" t="s">
        <v>106</v>
      </c>
      <c r="F70" s="31">
        <v>7387</v>
      </c>
      <c r="G70" s="31">
        <v>7387</v>
      </c>
    </row>
    <row r="72" spans="5:15" x14ac:dyDescent="0.35">
      <c r="F72">
        <f>SUM(GETPIVOTDATA("Sum af Lærere",$E$42)-GETPIVOTDATA("Sum af Lærere",$E$42,"Undervisningsforløb",))</f>
        <v>4281.666666666667</v>
      </c>
    </row>
    <row r="80" spans="5:15" ht="15.5" x14ac:dyDescent="0.35">
      <c r="L80" s="19">
        <v>2025</v>
      </c>
    </row>
    <row r="81" spans="7:13" x14ac:dyDescent="0.35">
      <c r="L81" t="s">
        <v>108</v>
      </c>
      <c r="M81" t="s">
        <v>113</v>
      </c>
    </row>
    <row r="82" spans="7:13" x14ac:dyDescent="0.35">
      <c r="G82" s="7" t="s">
        <v>416</v>
      </c>
      <c r="H82" t="s">
        <v>112</v>
      </c>
      <c r="L82" s="31">
        <v>1866</v>
      </c>
      <c r="M82" s="31">
        <v>2703</v>
      </c>
    </row>
    <row r="83" spans="7:13" x14ac:dyDescent="0.35">
      <c r="G83" s="8" t="s">
        <v>360</v>
      </c>
      <c r="H83" s="31">
        <v>10</v>
      </c>
    </row>
    <row r="84" spans="7:13" x14ac:dyDescent="0.35">
      <c r="G84" s="8" t="s">
        <v>481</v>
      </c>
      <c r="H84" s="31">
        <v>1</v>
      </c>
    </row>
    <row r="85" spans="7:13" x14ac:dyDescent="0.35">
      <c r="G85" s="8" t="s">
        <v>2155</v>
      </c>
      <c r="H85" s="31">
        <v>2</v>
      </c>
    </row>
    <row r="86" spans="7:13" x14ac:dyDescent="0.35">
      <c r="G86" s="8" t="s">
        <v>705</v>
      </c>
      <c r="H86" s="31">
        <v>53</v>
      </c>
    </row>
    <row r="87" spans="7:13" x14ac:dyDescent="0.35">
      <c r="G87" s="8" t="s">
        <v>1396</v>
      </c>
      <c r="H87" s="31">
        <v>5</v>
      </c>
    </row>
    <row r="88" spans="7:13" x14ac:dyDescent="0.35">
      <c r="G88" s="8" t="s">
        <v>450</v>
      </c>
      <c r="H88" s="31">
        <v>8</v>
      </c>
    </row>
    <row r="89" spans="7:13" x14ac:dyDescent="0.35">
      <c r="G89" s="8" t="s">
        <v>105</v>
      </c>
      <c r="H89" s="31"/>
    </row>
    <row r="90" spans="7:13" x14ac:dyDescent="0.35">
      <c r="G90" s="8" t="s">
        <v>1292</v>
      </c>
      <c r="H90" s="31">
        <v>3</v>
      </c>
    </row>
    <row r="91" spans="7:13" x14ac:dyDescent="0.35">
      <c r="G91" s="8" t="s">
        <v>3395</v>
      </c>
      <c r="H91" s="31">
        <v>72</v>
      </c>
    </row>
    <row r="92" spans="7:13" x14ac:dyDescent="0.35">
      <c r="G92" s="8" t="s">
        <v>2440</v>
      </c>
      <c r="H92" s="31">
        <v>1</v>
      </c>
    </row>
    <row r="93" spans="7:13" x14ac:dyDescent="0.35">
      <c r="G93" s="8" t="s">
        <v>624</v>
      </c>
      <c r="H93" s="31">
        <v>21</v>
      </c>
    </row>
    <row r="94" spans="7:13" x14ac:dyDescent="0.35">
      <c r="G94" s="8" t="s">
        <v>18</v>
      </c>
      <c r="H94" s="31">
        <v>2</v>
      </c>
    </row>
    <row r="95" spans="7:13" x14ac:dyDescent="0.35">
      <c r="G95" s="8" t="s">
        <v>2568</v>
      </c>
      <c r="H95" s="31">
        <v>6</v>
      </c>
    </row>
    <row r="96" spans="7:13" x14ac:dyDescent="0.35">
      <c r="G96" s="8"/>
      <c r="H96" s="31">
        <v>845</v>
      </c>
    </row>
    <row r="97" spans="7:12" x14ac:dyDescent="0.35">
      <c r="G97" s="8" t="s">
        <v>1854</v>
      </c>
      <c r="H97" s="31">
        <v>37</v>
      </c>
    </row>
    <row r="98" spans="7:12" x14ac:dyDescent="0.35">
      <c r="G98" s="8" t="s">
        <v>3402</v>
      </c>
      <c r="H98" s="31">
        <v>3</v>
      </c>
      <c r="L98">
        <f>SUM(567*22)</f>
        <v>12474</v>
      </c>
    </row>
    <row r="99" spans="7:12" x14ac:dyDescent="0.35">
      <c r="G99" s="8" t="s">
        <v>3399</v>
      </c>
      <c r="H99" s="31">
        <v>6</v>
      </c>
    </row>
    <row r="100" spans="7:12" x14ac:dyDescent="0.35">
      <c r="G100" s="8" t="s">
        <v>2675</v>
      </c>
      <c r="H100" s="31">
        <v>20</v>
      </c>
    </row>
    <row r="101" spans="7:12" x14ac:dyDescent="0.35">
      <c r="G101" s="8" t="s">
        <v>3396</v>
      </c>
      <c r="H101" s="31">
        <v>3</v>
      </c>
    </row>
    <row r="102" spans="7:12" x14ac:dyDescent="0.35">
      <c r="G102" s="8" t="s">
        <v>3416</v>
      </c>
      <c r="H102" s="31">
        <v>1</v>
      </c>
    </row>
    <row r="103" spans="7:12" x14ac:dyDescent="0.35">
      <c r="G103" s="8" t="s">
        <v>2951</v>
      </c>
      <c r="H103" s="31">
        <v>2</v>
      </c>
    </row>
    <row r="104" spans="7:12" x14ac:dyDescent="0.35">
      <c r="G104" s="8" t="s">
        <v>3406</v>
      </c>
      <c r="H104" s="31">
        <v>1</v>
      </c>
    </row>
    <row r="105" spans="7:12" x14ac:dyDescent="0.35">
      <c r="G105" s="8" t="s">
        <v>3405</v>
      </c>
      <c r="H105" s="31">
        <v>1</v>
      </c>
    </row>
    <row r="106" spans="7:12" x14ac:dyDescent="0.35">
      <c r="G106" s="8" t="s">
        <v>106</v>
      </c>
      <c r="H106" s="31">
        <v>1103</v>
      </c>
    </row>
    <row r="110" spans="7:12" x14ac:dyDescent="0.35">
      <c r="I110" s="7" t="s">
        <v>416</v>
      </c>
      <c r="J110" t="s">
        <v>755</v>
      </c>
    </row>
    <row r="111" spans="7:12" x14ac:dyDescent="0.35">
      <c r="I111" s="8" t="s">
        <v>47</v>
      </c>
      <c r="J111" s="31">
        <v>42994</v>
      </c>
    </row>
    <row r="112" spans="7:12" x14ac:dyDescent="0.35">
      <c r="I112" s="8" t="s">
        <v>57</v>
      </c>
      <c r="J112" s="31">
        <v>21</v>
      </c>
    </row>
    <row r="113" spans="9:14" x14ac:dyDescent="0.35">
      <c r="I113" s="8" t="s">
        <v>105</v>
      </c>
      <c r="J113" s="31">
        <v>11828</v>
      </c>
    </row>
    <row r="114" spans="9:14" x14ac:dyDescent="0.35">
      <c r="I114" s="8" t="s">
        <v>106</v>
      </c>
      <c r="J114" s="31">
        <v>54843</v>
      </c>
    </row>
    <row r="119" spans="9:14" x14ac:dyDescent="0.35">
      <c r="I119" s="7" t="s">
        <v>416</v>
      </c>
      <c r="J119" t="s">
        <v>755</v>
      </c>
    </row>
    <row r="120" spans="9:14" x14ac:dyDescent="0.35">
      <c r="I120" s="8" t="s">
        <v>1706</v>
      </c>
      <c r="J120" s="31">
        <v>500</v>
      </c>
    </row>
    <row r="121" spans="9:14" x14ac:dyDescent="0.35">
      <c r="I121" s="8" t="s">
        <v>1401</v>
      </c>
      <c r="J121" s="31">
        <v>213</v>
      </c>
    </row>
    <row r="122" spans="9:14" x14ac:dyDescent="0.35">
      <c r="I122" s="8" t="s">
        <v>1299</v>
      </c>
      <c r="J122" s="31">
        <v>91</v>
      </c>
    </row>
    <row r="123" spans="9:14" x14ac:dyDescent="0.35">
      <c r="I123" s="8" t="s">
        <v>34</v>
      </c>
      <c r="J123" s="31">
        <v>1500</v>
      </c>
    </row>
    <row r="124" spans="9:14" x14ac:dyDescent="0.35">
      <c r="I124" s="8" t="s">
        <v>97</v>
      </c>
      <c r="J124" s="31">
        <v>86</v>
      </c>
    </row>
    <row r="125" spans="9:14" x14ac:dyDescent="0.35">
      <c r="I125" s="8" t="s">
        <v>1332</v>
      </c>
      <c r="J125" s="31">
        <v>457</v>
      </c>
    </row>
    <row r="126" spans="9:14" x14ac:dyDescent="0.35">
      <c r="I126" s="8" t="s">
        <v>35</v>
      </c>
      <c r="J126" s="31">
        <v>1057</v>
      </c>
    </row>
    <row r="127" spans="9:14" x14ac:dyDescent="0.35">
      <c r="I127" s="8" t="s">
        <v>32</v>
      </c>
      <c r="J127" s="31">
        <v>395</v>
      </c>
    </row>
    <row r="128" spans="9:14" x14ac:dyDescent="0.35">
      <c r="I128" s="8" t="s">
        <v>1245</v>
      </c>
      <c r="J128" s="31">
        <v>84</v>
      </c>
      <c r="M128" s="7" t="s">
        <v>416</v>
      </c>
      <c r="N128" t="s">
        <v>108</v>
      </c>
    </row>
    <row r="129" spans="9:14" x14ac:dyDescent="0.35">
      <c r="I129" s="8" t="s">
        <v>1336</v>
      </c>
      <c r="J129" s="31">
        <v>260</v>
      </c>
      <c r="M129" s="8" t="s">
        <v>1401</v>
      </c>
      <c r="N129" s="31">
        <v>17</v>
      </c>
    </row>
    <row r="130" spans="9:14" x14ac:dyDescent="0.35">
      <c r="I130" s="8" t="s">
        <v>94</v>
      </c>
      <c r="J130" s="31">
        <v>20</v>
      </c>
      <c r="M130" s="8" t="s">
        <v>189</v>
      </c>
      <c r="N130" s="31">
        <v>1</v>
      </c>
    </row>
    <row r="131" spans="9:14" x14ac:dyDescent="0.35">
      <c r="I131" s="8" t="s">
        <v>1333</v>
      </c>
      <c r="J131" s="31">
        <v>52</v>
      </c>
      <c r="M131" s="8" t="s">
        <v>1850</v>
      </c>
      <c r="N131" s="31">
        <v>31</v>
      </c>
    </row>
    <row r="132" spans="9:14" x14ac:dyDescent="0.35">
      <c r="I132" s="8" t="s">
        <v>1647</v>
      </c>
      <c r="J132" s="31">
        <v>19</v>
      </c>
      <c r="M132" s="8" t="s">
        <v>2584</v>
      </c>
      <c r="N132" s="31">
        <v>1</v>
      </c>
    </row>
    <row r="133" spans="9:14" x14ac:dyDescent="0.35">
      <c r="I133" s="8" t="s">
        <v>828</v>
      </c>
      <c r="J133" s="31">
        <v>78</v>
      </c>
      <c r="M133" s="8" t="s">
        <v>2127</v>
      </c>
      <c r="N133" s="31">
        <v>45</v>
      </c>
    </row>
    <row r="134" spans="9:14" x14ac:dyDescent="0.35">
      <c r="I134" s="8" t="s">
        <v>827</v>
      </c>
      <c r="J134" s="31">
        <v>2545</v>
      </c>
      <c r="M134" s="8" t="s">
        <v>2214</v>
      </c>
      <c r="N134" s="31">
        <v>8</v>
      </c>
    </row>
    <row r="135" spans="9:14" x14ac:dyDescent="0.35">
      <c r="I135" s="8" t="s">
        <v>1248</v>
      </c>
      <c r="J135" s="31">
        <v>41</v>
      </c>
      <c r="M135" s="8" t="s">
        <v>360</v>
      </c>
      <c r="N135" s="31">
        <v>1</v>
      </c>
    </row>
    <row r="136" spans="9:14" x14ac:dyDescent="0.35">
      <c r="I136" s="8" t="s">
        <v>1250</v>
      </c>
      <c r="J136" s="31">
        <v>463</v>
      </c>
      <c r="M136" s="8" t="s">
        <v>36</v>
      </c>
      <c r="N136" s="31">
        <v>27</v>
      </c>
    </row>
    <row r="137" spans="9:14" x14ac:dyDescent="0.35">
      <c r="I137" s="8" t="s">
        <v>39</v>
      </c>
      <c r="J137" s="31">
        <v>136</v>
      </c>
      <c r="M137" s="8" t="s">
        <v>35</v>
      </c>
      <c r="N137" s="31">
        <v>59</v>
      </c>
    </row>
    <row r="138" spans="9:14" x14ac:dyDescent="0.35">
      <c r="I138" s="8" t="s">
        <v>1267</v>
      </c>
      <c r="J138" s="31">
        <v>66</v>
      </c>
      <c r="M138" s="8" t="s">
        <v>32</v>
      </c>
      <c r="N138" s="31">
        <v>28</v>
      </c>
    </row>
    <row r="139" spans="9:14" x14ac:dyDescent="0.35">
      <c r="I139" s="8" t="s">
        <v>37</v>
      </c>
      <c r="J139" s="31">
        <v>196</v>
      </c>
      <c r="M139" s="8" t="s">
        <v>2125</v>
      </c>
      <c r="N139" s="31">
        <v>7</v>
      </c>
    </row>
    <row r="140" spans="9:14" x14ac:dyDescent="0.35">
      <c r="I140" s="8" t="s">
        <v>1709</v>
      </c>
      <c r="J140" s="31">
        <v>38</v>
      </c>
      <c r="M140" s="8" t="s">
        <v>1336</v>
      </c>
      <c r="N140" s="31">
        <v>2</v>
      </c>
    </row>
    <row r="141" spans="9:14" x14ac:dyDescent="0.35">
      <c r="I141" s="8" t="s">
        <v>1725</v>
      </c>
      <c r="J141" s="31">
        <v>693</v>
      </c>
      <c r="M141" s="8" t="s">
        <v>146</v>
      </c>
      <c r="N141" s="31">
        <v>9</v>
      </c>
    </row>
    <row r="142" spans="9:14" x14ac:dyDescent="0.35">
      <c r="I142" s="8" t="s">
        <v>704</v>
      </c>
      <c r="J142" s="31">
        <v>68</v>
      </c>
      <c r="M142" s="8" t="s">
        <v>828</v>
      </c>
      <c r="N142" s="31">
        <v>9</v>
      </c>
    </row>
    <row r="143" spans="9:14" x14ac:dyDescent="0.35">
      <c r="I143" s="8" t="s">
        <v>1400</v>
      </c>
      <c r="J143" s="31">
        <v>616</v>
      </c>
      <c r="M143" s="8" t="s">
        <v>827</v>
      </c>
      <c r="N143" s="31">
        <v>73</v>
      </c>
    </row>
    <row r="144" spans="9:14" x14ac:dyDescent="0.35">
      <c r="I144" s="8" t="s">
        <v>1720</v>
      </c>
      <c r="J144" s="31">
        <v>730</v>
      </c>
      <c r="M144" s="8" t="s">
        <v>40</v>
      </c>
      <c r="N144" s="31">
        <v>37</v>
      </c>
    </row>
    <row r="145" spans="3:16" x14ac:dyDescent="0.35">
      <c r="I145" s="8" t="s">
        <v>1710</v>
      </c>
      <c r="J145" s="31">
        <v>54</v>
      </c>
      <c r="M145" s="8" t="s">
        <v>98</v>
      </c>
      <c r="N145" s="31">
        <v>16</v>
      </c>
    </row>
    <row r="146" spans="3:16" x14ac:dyDescent="0.35">
      <c r="I146" s="8" t="s">
        <v>105</v>
      </c>
      <c r="J146" s="31">
        <v>44385</v>
      </c>
      <c r="M146" s="8" t="s">
        <v>2458</v>
      </c>
      <c r="N146" s="31">
        <v>1</v>
      </c>
    </row>
    <row r="147" spans="3:16" x14ac:dyDescent="0.35">
      <c r="I147" s="8" t="s">
        <v>106</v>
      </c>
      <c r="J147" s="31">
        <v>54843</v>
      </c>
      <c r="M147" s="8" t="s">
        <v>2219</v>
      </c>
      <c r="N147" s="31">
        <v>2</v>
      </c>
    </row>
    <row r="148" spans="3:16" x14ac:dyDescent="0.35">
      <c r="M148" s="8" t="s">
        <v>1725</v>
      </c>
      <c r="N148" s="31">
        <v>56</v>
      </c>
    </row>
    <row r="149" spans="3:16" x14ac:dyDescent="0.35">
      <c r="M149" s="8" t="s">
        <v>704</v>
      </c>
      <c r="N149" s="31">
        <v>1</v>
      </c>
    </row>
    <row r="150" spans="3:16" x14ac:dyDescent="0.35">
      <c r="M150" s="8" t="s">
        <v>649</v>
      </c>
      <c r="N150" s="31">
        <v>7</v>
      </c>
    </row>
    <row r="151" spans="3:16" x14ac:dyDescent="0.35">
      <c r="C151" s="7" t="s">
        <v>416</v>
      </c>
      <c r="D151" t="s">
        <v>107</v>
      </c>
      <c r="E151" t="s">
        <v>755</v>
      </c>
      <c r="F151" t="s">
        <v>108</v>
      </c>
      <c r="M151" s="8" t="s">
        <v>1400</v>
      </c>
      <c r="N151" s="31">
        <v>45</v>
      </c>
    </row>
    <row r="152" spans="3:16" x14ac:dyDescent="0.35">
      <c r="C152" s="8" t="s">
        <v>2137</v>
      </c>
      <c r="D152" s="31">
        <v>25</v>
      </c>
      <c r="E152" s="31">
        <v>278</v>
      </c>
      <c r="F152" s="31">
        <v>17</v>
      </c>
      <c r="M152" s="8" t="s">
        <v>2577</v>
      </c>
      <c r="N152" s="31">
        <v>44</v>
      </c>
    </row>
    <row r="153" spans="3:16" x14ac:dyDescent="0.35">
      <c r="C153" s="8" t="s">
        <v>64</v>
      </c>
      <c r="D153" s="31">
        <v>211</v>
      </c>
      <c r="E153" s="31">
        <v>2365</v>
      </c>
      <c r="F153" s="31">
        <v>117</v>
      </c>
      <c r="I153" s="7" t="s">
        <v>416</v>
      </c>
      <c r="J153" t="s">
        <v>755</v>
      </c>
      <c r="M153" s="8" t="s">
        <v>2182</v>
      </c>
      <c r="N153" s="31">
        <v>40</v>
      </c>
    </row>
    <row r="154" spans="3:16" x14ac:dyDescent="0.35">
      <c r="C154" s="8" t="s">
        <v>74</v>
      </c>
      <c r="D154" s="31">
        <v>64</v>
      </c>
      <c r="E154" s="31">
        <v>1414</v>
      </c>
      <c r="F154" s="31">
        <v>6</v>
      </c>
      <c r="I154" s="8" t="s">
        <v>1401</v>
      </c>
      <c r="J154" s="31">
        <v>421</v>
      </c>
      <c r="M154" s="8" t="s">
        <v>105</v>
      </c>
      <c r="N154" s="31"/>
    </row>
    <row r="155" spans="3:16" x14ac:dyDescent="0.35">
      <c r="C155" s="8" t="s">
        <v>2673</v>
      </c>
      <c r="D155" s="31">
        <v>526</v>
      </c>
      <c r="E155" s="31">
        <v>10130.999999999998</v>
      </c>
      <c r="F155" s="31">
        <v>386</v>
      </c>
      <c r="I155" s="8" t="s">
        <v>189</v>
      </c>
      <c r="J155" s="31">
        <v>7</v>
      </c>
      <c r="M155" s="8" t="s">
        <v>106</v>
      </c>
      <c r="N155" s="31">
        <v>567</v>
      </c>
    </row>
    <row r="156" spans="3:16" x14ac:dyDescent="0.35">
      <c r="C156" s="8" t="s">
        <v>53</v>
      </c>
      <c r="D156" s="31">
        <v>607</v>
      </c>
      <c r="E156" s="31">
        <v>11578.000000000004</v>
      </c>
      <c r="F156" s="31">
        <v>427</v>
      </c>
      <c r="I156" s="8" t="s">
        <v>1850</v>
      </c>
      <c r="J156" s="31">
        <v>600</v>
      </c>
    </row>
    <row r="157" spans="3:16" x14ac:dyDescent="0.35">
      <c r="C157" s="8" t="s">
        <v>115</v>
      </c>
      <c r="D157" s="31">
        <v>883</v>
      </c>
      <c r="E157" s="31">
        <v>16825.000000000004</v>
      </c>
      <c r="F157" s="31">
        <v>533</v>
      </c>
      <c r="I157" s="8" t="s">
        <v>2584</v>
      </c>
      <c r="J157" s="31">
        <v>21</v>
      </c>
      <c r="M157" s="7" t="s">
        <v>41</v>
      </c>
      <c r="N157" t="s">
        <v>3463</v>
      </c>
    </row>
    <row r="158" spans="3:16" x14ac:dyDescent="0.35">
      <c r="C158" s="8" t="s">
        <v>225</v>
      </c>
      <c r="D158" s="31">
        <v>18</v>
      </c>
      <c r="E158" s="31">
        <v>75</v>
      </c>
      <c r="F158" s="31">
        <v>3</v>
      </c>
      <c r="I158" s="8" t="s">
        <v>2127</v>
      </c>
      <c r="J158" s="31">
        <v>963</v>
      </c>
    </row>
    <row r="159" spans="3:16" x14ac:dyDescent="0.35">
      <c r="C159" s="8" t="s">
        <v>2141</v>
      </c>
      <c r="D159" s="31">
        <v>63</v>
      </c>
      <c r="E159" s="31">
        <v>1128</v>
      </c>
      <c r="F159" s="31">
        <v>8</v>
      </c>
      <c r="I159" s="8" t="s">
        <v>2214</v>
      </c>
      <c r="J159" s="31">
        <v>134</v>
      </c>
      <c r="M159" s="7" t="s">
        <v>416</v>
      </c>
      <c r="N159" t="s">
        <v>108</v>
      </c>
    </row>
    <row r="160" spans="3:16" x14ac:dyDescent="0.35">
      <c r="C160" s="8" t="s">
        <v>573</v>
      </c>
      <c r="D160" s="31">
        <v>24</v>
      </c>
      <c r="E160" s="31">
        <v>285</v>
      </c>
      <c r="F160" s="31">
        <v>3</v>
      </c>
      <c r="I160" s="8" t="s">
        <v>360</v>
      </c>
      <c r="J160" s="31">
        <v>21</v>
      </c>
      <c r="M160" s="8" t="s">
        <v>2423</v>
      </c>
      <c r="N160" s="31">
        <v>13</v>
      </c>
      <c r="P160">
        <f>LEN(A2)</f>
        <v>0</v>
      </c>
    </row>
    <row r="161" spans="3:14" x14ac:dyDescent="0.35">
      <c r="C161" s="8" t="s">
        <v>553</v>
      </c>
      <c r="D161" s="31">
        <v>12</v>
      </c>
      <c r="E161" s="31">
        <v>190</v>
      </c>
      <c r="F161" s="31">
        <v>5</v>
      </c>
      <c r="I161" s="8" t="s">
        <v>36</v>
      </c>
      <c r="J161" s="31">
        <v>615</v>
      </c>
      <c r="M161" s="8" t="s">
        <v>2424</v>
      </c>
      <c r="N161" s="31">
        <v>10</v>
      </c>
    </row>
    <row r="162" spans="3:14" x14ac:dyDescent="0.35">
      <c r="C162" s="8" t="s">
        <v>118</v>
      </c>
      <c r="D162" s="31">
        <v>14</v>
      </c>
      <c r="E162" s="31">
        <v>161</v>
      </c>
      <c r="F162" s="31"/>
      <c r="I162" s="8" t="s">
        <v>35</v>
      </c>
      <c r="J162" s="31">
        <v>1216</v>
      </c>
      <c r="M162" s="8" t="s">
        <v>2425</v>
      </c>
      <c r="N162" s="31">
        <v>29</v>
      </c>
    </row>
    <row r="163" spans="3:14" x14ac:dyDescent="0.35">
      <c r="C163" s="8" t="s">
        <v>1247</v>
      </c>
      <c r="D163" s="31">
        <v>56</v>
      </c>
      <c r="E163" s="31">
        <v>562</v>
      </c>
      <c r="F163" s="31">
        <v>45</v>
      </c>
      <c r="I163" s="8" t="s">
        <v>32</v>
      </c>
      <c r="J163" s="31">
        <v>637</v>
      </c>
      <c r="M163" s="8" t="s">
        <v>2426</v>
      </c>
      <c r="N163" s="31">
        <v>55</v>
      </c>
    </row>
    <row r="164" spans="3:14" x14ac:dyDescent="0.35">
      <c r="C164" s="8" t="s">
        <v>55</v>
      </c>
      <c r="D164" s="31">
        <v>355</v>
      </c>
      <c r="E164" s="31">
        <v>7376</v>
      </c>
      <c r="F164" s="31">
        <v>57</v>
      </c>
      <c r="I164" s="8" t="s">
        <v>2125</v>
      </c>
      <c r="J164" s="31">
        <v>135</v>
      </c>
      <c r="M164" s="8" t="s">
        <v>2427</v>
      </c>
      <c r="N164" s="31">
        <v>69</v>
      </c>
    </row>
    <row r="165" spans="3:14" x14ac:dyDescent="0.35">
      <c r="C165" s="8" t="s">
        <v>1278</v>
      </c>
      <c r="D165" s="31">
        <v>25</v>
      </c>
      <c r="E165" s="31">
        <v>561</v>
      </c>
      <c r="F165" s="31">
        <v>1</v>
      </c>
      <c r="I165" s="8" t="s">
        <v>1336</v>
      </c>
      <c r="J165" s="31">
        <v>38</v>
      </c>
      <c r="M165" s="8" t="s">
        <v>2428</v>
      </c>
      <c r="N165" s="31">
        <v>34</v>
      </c>
    </row>
    <row r="166" spans="3:14" x14ac:dyDescent="0.35">
      <c r="C166" s="8" t="s">
        <v>978</v>
      </c>
      <c r="D166" s="31">
        <v>75</v>
      </c>
      <c r="E166" s="31">
        <v>1495</v>
      </c>
      <c r="F166" s="31">
        <v>40</v>
      </c>
      <c r="I166" s="8" t="s">
        <v>146</v>
      </c>
      <c r="J166" s="31">
        <v>100</v>
      </c>
      <c r="M166" s="8" t="s">
        <v>2432</v>
      </c>
      <c r="N166" s="31"/>
    </row>
    <row r="167" spans="3:14" x14ac:dyDescent="0.35">
      <c r="C167" s="8" t="s">
        <v>2167</v>
      </c>
      <c r="D167" s="31">
        <v>142</v>
      </c>
      <c r="E167" s="31">
        <v>2588.9999999999995</v>
      </c>
      <c r="F167" s="31">
        <v>136</v>
      </c>
      <c r="I167" s="8" t="s">
        <v>828</v>
      </c>
      <c r="J167" s="31">
        <v>73</v>
      </c>
      <c r="M167" s="8" t="s">
        <v>2429</v>
      </c>
      <c r="N167" s="31">
        <v>16</v>
      </c>
    </row>
    <row r="168" spans="3:14" x14ac:dyDescent="0.35">
      <c r="C168" s="8" t="s">
        <v>1261</v>
      </c>
      <c r="D168" s="31">
        <v>40</v>
      </c>
      <c r="E168" s="31">
        <v>773</v>
      </c>
      <c r="F168" s="31">
        <v>17</v>
      </c>
      <c r="I168" s="8" t="s">
        <v>827</v>
      </c>
      <c r="J168" s="31">
        <v>1568</v>
      </c>
      <c r="M168" s="8" t="s">
        <v>2430</v>
      </c>
      <c r="N168" s="31">
        <v>75</v>
      </c>
    </row>
    <row r="169" spans="3:14" x14ac:dyDescent="0.35">
      <c r="C169" s="8" t="s">
        <v>2171</v>
      </c>
      <c r="D169" s="31">
        <v>8</v>
      </c>
      <c r="E169" s="31">
        <v>171</v>
      </c>
      <c r="F169" s="31">
        <v>8</v>
      </c>
      <c r="I169" s="8" t="s">
        <v>40</v>
      </c>
      <c r="J169" s="31">
        <v>754</v>
      </c>
      <c r="M169" s="8" t="s">
        <v>2433</v>
      </c>
      <c r="N169" s="31">
        <v>46</v>
      </c>
    </row>
    <row r="170" spans="3:14" x14ac:dyDescent="0.35">
      <c r="C170" s="8" t="s">
        <v>158</v>
      </c>
      <c r="D170" s="31">
        <v>31</v>
      </c>
      <c r="E170" s="31">
        <v>351</v>
      </c>
      <c r="F170" s="31">
        <v>13</v>
      </c>
      <c r="I170" s="8" t="s">
        <v>98</v>
      </c>
      <c r="J170" s="31">
        <v>346</v>
      </c>
      <c r="M170" s="8" t="s">
        <v>2434</v>
      </c>
      <c r="N170" s="31">
        <v>78</v>
      </c>
    </row>
    <row r="171" spans="3:14" x14ac:dyDescent="0.35">
      <c r="C171" s="8" t="s">
        <v>392</v>
      </c>
      <c r="D171" s="31">
        <v>40</v>
      </c>
      <c r="E171" s="31">
        <v>658</v>
      </c>
      <c r="F171" s="31">
        <v>18</v>
      </c>
      <c r="I171" s="8" t="s">
        <v>2458</v>
      </c>
      <c r="J171" s="31">
        <v>23</v>
      </c>
      <c r="M171" s="8" t="s">
        <v>2431</v>
      </c>
      <c r="N171" s="31">
        <v>142</v>
      </c>
    </row>
    <row r="172" spans="3:14" x14ac:dyDescent="0.35">
      <c r="C172" s="8"/>
      <c r="D172" s="31">
        <v>11</v>
      </c>
      <c r="E172" s="31">
        <v>92</v>
      </c>
      <c r="F172" s="31">
        <v>11</v>
      </c>
      <c r="I172" s="8" t="s">
        <v>2219</v>
      </c>
      <c r="J172" s="31">
        <v>50</v>
      </c>
      <c r="M172" s="8" t="s">
        <v>106</v>
      </c>
      <c r="N172" s="31">
        <v>567</v>
      </c>
    </row>
    <row r="173" spans="3:14" x14ac:dyDescent="0.35">
      <c r="C173" s="8" t="s">
        <v>3414</v>
      </c>
      <c r="D173" s="31">
        <v>15</v>
      </c>
      <c r="E173" s="31">
        <v>286</v>
      </c>
      <c r="F173" s="31">
        <v>3</v>
      </c>
      <c r="I173" s="8" t="s">
        <v>1725</v>
      </c>
      <c r="J173" s="31">
        <v>1126</v>
      </c>
    </row>
    <row r="174" spans="3:14" x14ac:dyDescent="0.35">
      <c r="C174" s="8" t="s">
        <v>149</v>
      </c>
      <c r="D174" s="31">
        <v>16</v>
      </c>
      <c r="E174" s="31">
        <v>321</v>
      </c>
      <c r="F174" s="31">
        <v>3</v>
      </c>
      <c r="I174" s="8" t="s">
        <v>704</v>
      </c>
      <c r="J174" s="31">
        <v>8</v>
      </c>
    </row>
    <row r="175" spans="3:14" x14ac:dyDescent="0.35">
      <c r="C175" s="8" t="s">
        <v>1493</v>
      </c>
      <c r="D175" s="31">
        <v>34</v>
      </c>
      <c r="E175" s="31">
        <v>535</v>
      </c>
      <c r="F175" s="31">
        <v>8</v>
      </c>
      <c r="I175" s="8" t="s">
        <v>649</v>
      </c>
      <c r="J175" s="31">
        <v>54</v>
      </c>
    </row>
    <row r="176" spans="3:14" x14ac:dyDescent="0.35">
      <c r="C176" s="8" t="s">
        <v>1236</v>
      </c>
      <c r="D176" s="31">
        <v>12</v>
      </c>
      <c r="E176" s="31">
        <v>219</v>
      </c>
      <c r="F176" s="31"/>
      <c r="I176" s="8" t="s">
        <v>1400</v>
      </c>
      <c r="J176" s="31">
        <v>983</v>
      </c>
    </row>
    <row r="177" spans="3:10" x14ac:dyDescent="0.35">
      <c r="C177" s="8" t="s">
        <v>2223</v>
      </c>
      <c r="D177" s="31">
        <v>7</v>
      </c>
      <c r="E177" s="31">
        <v>135</v>
      </c>
      <c r="F177" s="31">
        <v>1</v>
      </c>
      <c r="I177" s="8" t="s">
        <v>2577</v>
      </c>
      <c r="J177" s="31">
        <v>990</v>
      </c>
    </row>
    <row r="178" spans="3:10" x14ac:dyDescent="0.35">
      <c r="C178" s="8" t="s">
        <v>106</v>
      </c>
      <c r="D178" s="31">
        <v>3314</v>
      </c>
      <c r="E178" s="31">
        <v>60553.999999999993</v>
      </c>
      <c r="F178" s="31">
        <v>1866</v>
      </c>
      <c r="I178" s="8" t="s">
        <v>2182</v>
      </c>
      <c r="J178" s="31">
        <v>879</v>
      </c>
    </row>
    <row r="179" spans="3:10" x14ac:dyDescent="0.35">
      <c r="I179" s="8" t="s">
        <v>105</v>
      </c>
      <c r="J179" s="31">
        <v>26252.75</v>
      </c>
    </row>
    <row r="180" spans="3:10" x14ac:dyDescent="0.35">
      <c r="I180" s="8"/>
      <c r="J180" s="31">
        <v>22539.25</v>
      </c>
    </row>
    <row r="181" spans="3:10" x14ac:dyDescent="0.35">
      <c r="I181" s="8" t="s">
        <v>106</v>
      </c>
      <c r="J181" s="31">
        <v>60554</v>
      </c>
    </row>
  </sheetData>
  <pageMargins left="0.7" right="0.7" top="0.75" bottom="0.75" header="0.3" footer="0.3"/>
  <pageSetup paperSize="9" orientation="portrait" r:id="rId1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65665-7C32-4F0D-B21E-E0F199DD57A4}">
  <dimension ref="A1:M3"/>
  <sheetViews>
    <sheetView workbookViewId="0"/>
  </sheetViews>
  <sheetFormatPr defaultRowHeight="14.5" x14ac:dyDescent="0.35"/>
  <cols>
    <col min="1" max="1" width="10.1796875" bestFit="1" customWidth="1"/>
  </cols>
  <sheetData>
    <row r="1" spans="1:13" s="1" customFormat="1" x14ac:dyDescent="0.35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1" t="s">
        <v>41</v>
      </c>
      <c r="H1" s="1" t="s">
        <v>7</v>
      </c>
      <c r="I1" s="1" t="s">
        <v>42</v>
      </c>
      <c r="J1" s="1" t="s">
        <v>43</v>
      </c>
      <c r="K1" s="1" t="s">
        <v>1243</v>
      </c>
      <c r="L1" s="1" t="s">
        <v>44</v>
      </c>
      <c r="M1" s="1" t="s">
        <v>52</v>
      </c>
    </row>
    <row r="2" spans="1:13" x14ac:dyDescent="0.35">
      <c r="A2" s="6">
        <v>46351</v>
      </c>
      <c r="B2" t="s">
        <v>2628</v>
      </c>
      <c r="C2" t="s">
        <v>55</v>
      </c>
      <c r="D2" t="s">
        <v>2629</v>
      </c>
      <c r="E2">
        <v>27</v>
      </c>
      <c r="F2">
        <v>2</v>
      </c>
      <c r="G2" t="s">
        <v>2125</v>
      </c>
    </row>
    <row r="3" spans="1:13" x14ac:dyDescent="0.35">
      <c r="A3" s="6">
        <v>46351</v>
      </c>
      <c r="B3" t="s">
        <v>2628</v>
      </c>
      <c r="C3" t="s">
        <v>55</v>
      </c>
      <c r="D3" t="s">
        <v>2629</v>
      </c>
      <c r="E3">
        <v>27</v>
      </c>
      <c r="F3">
        <v>2</v>
      </c>
      <c r="G3" t="s">
        <v>2125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15A8F-0EFD-4DDA-972E-CDC20267F13A}">
  <dimension ref="A1:M227"/>
  <sheetViews>
    <sheetView topLeftCell="A205" workbookViewId="0">
      <selection activeCell="C242" sqref="C242"/>
    </sheetView>
  </sheetViews>
  <sheetFormatPr defaultRowHeight="14.5" x14ac:dyDescent="0.35"/>
  <cols>
    <col min="1" max="1" width="12.81640625" customWidth="1"/>
    <col min="2" max="2" width="47.26953125" customWidth="1"/>
    <col min="3" max="3" width="13.1796875" customWidth="1"/>
    <col min="4" max="4" width="13.26953125" customWidth="1"/>
    <col min="5" max="5" width="13.7265625" customWidth="1"/>
    <col min="6" max="6" width="10.54296875" customWidth="1"/>
    <col min="7" max="7" width="21.453125" customWidth="1"/>
    <col min="8" max="8" width="15.26953125" customWidth="1"/>
    <col min="9" max="9" width="10" customWidth="1"/>
    <col min="10" max="10" width="22" customWidth="1"/>
    <col min="11" max="11" width="16.81640625" customWidth="1"/>
    <col min="13" max="13" width="19.81640625" customWidth="1"/>
  </cols>
  <sheetData>
    <row r="1" spans="1:13" s="1" customFormat="1" x14ac:dyDescent="0.35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1" t="s">
        <v>41</v>
      </c>
      <c r="H1" s="1" t="s">
        <v>7</v>
      </c>
      <c r="I1" s="1" t="s">
        <v>42</v>
      </c>
      <c r="J1" s="1" t="s">
        <v>43</v>
      </c>
      <c r="K1" s="1" t="s">
        <v>1243</v>
      </c>
      <c r="L1" s="1" t="s">
        <v>44</v>
      </c>
      <c r="M1" s="1" t="s">
        <v>52</v>
      </c>
    </row>
    <row r="2" spans="1:13" x14ac:dyDescent="0.35">
      <c r="A2" s="6">
        <v>46027</v>
      </c>
      <c r="B2" t="s">
        <v>841</v>
      </c>
      <c r="C2" t="s">
        <v>115</v>
      </c>
      <c r="D2">
        <v>8</v>
      </c>
      <c r="E2">
        <v>19</v>
      </c>
      <c r="F2">
        <v>2</v>
      </c>
      <c r="G2" t="s">
        <v>2182</v>
      </c>
      <c r="L2" t="s">
        <v>47</v>
      </c>
      <c r="M2" t="s">
        <v>47</v>
      </c>
    </row>
    <row r="3" spans="1:13" x14ac:dyDescent="0.35">
      <c r="A3" s="6">
        <v>46030</v>
      </c>
      <c r="B3" t="s">
        <v>367</v>
      </c>
      <c r="C3" t="s">
        <v>55</v>
      </c>
      <c r="D3" t="s">
        <v>2167</v>
      </c>
      <c r="E3">
        <v>24</v>
      </c>
      <c r="F3">
        <v>2</v>
      </c>
      <c r="G3" t="s">
        <v>2125</v>
      </c>
    </row>
    <row r="4" spans="1:13" x14ac:dyDescent="0.35">
      <c r="A4" s="6">
        <v>46034</v>
      </c>
      <c r="B4" t="s">
        <v>2628</v>
      </c>
      <c r="C4" t="s">
        <v>55</v>
      </c>
      <c r="D4" t="s">
        <v>2629</v>
      </c>
      <c r="E4">
        <v>27</v>
      </c>
      <c r="F4">
        <v>2</v>
      </c>
      <c r="G4" t="s">
        <v>2125</v>
      </c>
    </row>
    <row r="5" spans="1:13" x14ac:dyDescent="0.35">
      <c r="A5" s="6">
        <v>46034</v>
      </c>
      <c r="B5" t="s">
        <v>2628</v>
      </c>
      <c r="C5" t="s">
        <v>55</v>
      </c>
      <c r="D5" t="s">
        <v>2629</v>
      </c>
      <c r="E5">
        <v>27</v>
      </c>
      <c r="F5">
        <v>2</v>
      </c>
      <c r="G5" t="s">
        <v>2125</v>
      </c>
    </row>
    <row r="6" spans="1:13" x14ac:dyDescent="0.35">
      <c r="A6" s="6">
        <v>46034</v>
      </c>
      <c r="B6" t="s">
        <v>2628</v>
      </c>
      <c r="C6" t="s">
        <v>55</v>
      </c>
      <c r="D6" t="s">
        <v>2629</v>
      </c>
      <c r="E6">
        <v>27</v>
      </c>
      <c r="F6">
        <v>2</v>
      </c>
      <c r="G6" t="s">
        <v>2125</v>
      </c>
    </row>
    <row r="7" spans="1:13" x14ac:dyDescent="0.35">
      <c r="A7" s="6">
        <v>46035</v>
      </c>
      <c r="B7" t="s">
        <v>2628</v>
      </c>
      <c r="C7" t="s">
        <v>55</v>
      </c>
      <c r="D7" t="s">
        <v>2629</v>
      </c>
      <c r="E7">
        <v>27</v>
      </c>
      <c r="F7">
        <v>2</v>
      </c>
      <c r="G7" t="s">
        <v>2125</v>
      </c>
    </row>
    <row r="8" spans="1:13" x14ac:dyDescent="0.35">
      <c r="A8" s="6">
        <v>46035</v>
      </c>
      <c r="B8" t="s">
        <v>2628</v>
      </c>
      <c r="C8" t="s">
        <v>55</v>
      </c>
      <c r="D8" t="s">
        <v>2629</v>
      </c>
      <c r="E8">
        <v>27</v>
      </c>
      <c r="F8">
        <v>2</v>
      </c>
      <c r="G8" t="s">
        <v>2125</v>
      </c>
    </row>
    <row r="9" spans="1:13" x14ac:dyDescent="0.35">
      <c r="A9" s="6">
        <v>46035</v>
      </c>
      <c r="B9" t="s">
        <v>2628</v>
      </c>
      <c r="C9" t="s">
        <v>55</v>
      </c>
      <c r="D9" t="s">
        <v>2629</v>
      </c>
      <c r="E9">
        <v>27</v>
      </c>
      <c r="F9">
        <v>2</v>
      </c>
      <c r="G9" t="s">
        <v>2125</v>
      </c>
    </row>
    <row r="10" spans="1:13" x14ac:dyDescent="0.35">
      <c r="A10" s="6">
        <v>46035</v>
      </c>
      <c r="B10" t="s">
        <v>752</v>
      </c>
      <c r="C10" t="s">
        <v>2653</v>
      </c>
      <c r="D10" t="s">
        <v>1954</v>
      </c>
      <c r="E10">
        <v>18</v>
      </c>
      <c r="F10">
        <v>2</v>
      </c>
      <c r="G10" t="s">
        <v>1400</v>
      </c>
      <c r="L10" t="s">
        <v>47</v>
      </c>
      <c r="M10" t="s">
        <v>47</v>
      </c>
    </row>
    <row r="11" spans="1:13" x14ac:dyDescent="0.35">
      <c r="A11" s="6">
        <v>46038</v>
      </c>
      <c r="B11" t="s">
        <v>2652</v>
      </c>
      <c r="C11" t="s">
        <v>55</v>
      </c>
      <c r="D11" t="s">
        <v>1004</v>
      </c>
      <c r="E11">
        <v>28</v>
      </c>
      <c r="F11">
        <v>2</v>
      </c>
      <c r="G11" t="s">
        <v>2182</v>
      </c>
    </row>
    <row r="12" spans="1:13" x14ac:dyDescent="0.35">
      <c r="A12" s="6">
        <v>46041</v>
      </c>
      <c r="B12" t="s">
        <v>1506</v>
      </c>
      <c r="C12" t="s">
        <v>2630</v>
      </c>
      <c r="D12">
        <v>5</v>
      </c>
      <c r="E12">
        <v>24</v>
      </c>
      <c r="F12">
        <v>2</v>
      </c>
      <c r="G12" t="s">
        <v>98</v>
      </c>
      <c r="L12" t="s">
        <v>47</v>
      </c>
      <c r="M12" t="s">
        <v>47</v>
      </c>
    </row>
    <row r="13" spans="1:13" x14ac:dyDescent="0.35">
      <c r="A13" s="6">
        <v>46042</v>
      </c>
      <c r="B13" t="s">
        <v>962</v>
      </c>
      <c r="C13" t="s">
        <v>115</v>
      </c>
      <c r="D13">
        <v>7</v>
      </c>
      <c r="E13">
        <v>22</v>
      </c>
      <c r="F13">
        <v>2</v>
      </c>
      <c r="G13" t="s">
        <v>32</v>
      </c>
    </row>
    <row r="14" spans="1:13" x14ac:dyDescent="0.35">
      <c r="A14" s="6">
        <v>46042</v>
      </c>
      <c r="B14" t="s">
        <v>2656</v>
      </c>
      <c r="C14" t="s">
        <v>115</v>
      </c>
      <c r="D14">
        <v>9</v>
      </c>
      <c r="E14">
        <v>18</v>
      </c>
      <c r="F14">
        <v>1</v>
      </c>
      <c r="G14" t="s">
        <v>32</v>
      </c>
    </row>
    <row r="15" spans="1:13" x14ac:dyDescent="0.35">
      <c r="A15" s="6">
        <v>46043</v>
      </c>
      <c r="B15" t="s">
        <v>2654</v>
      </c>
      <c r="C15" t="s">
        <v>55</v>
      </c>
      <c r="D15" t="s">
        <v>930</v>
      </c>
      <c r="E15">
        <v>23</v>
      </c>
      <c r="F15">
        <v>1</v>
      </c>
      <c r="G15" t="s">
        <v>2655</v>
      </c>
    </row>
    <row r="16" spans="1:13" x14ac:dyDescent="0.35">
      <c r="A16" s="6">
        <v>46043</v>
      </c>
      <c r="B16" t="s">
        <v>2657</v>
      </c>
      <c r="C16" t="s">
        <v>115</v>
      </c>
      <c r="D16">
        <v>7</v>
      </c>
      <c r="E16">
        <v>17</v>
      </c>
      <c r="F16">
        <v>1</v>
      </c>
      <c r="G16" t="s">
        <v>2182</v>
      </c>
    </row>
    <row r="17" spans="1:13" x14ac:dyDescent="0.35">
      <c r="A17" s="6">
        <v>46048</v>
      </c>
      <c r="B17" t="s">
        <v>1506</v>
      </c>
      <c r="C17" t="s">
        <v>2630</v>
      </c>
      <c r="D17">
        <v>5</v>
      </c>
      <c r="E17">
        <v>24</v>
      </c>
      <c r="F17">
        <v>2</v>
      </c>
      <c r="G17" t="s">
        <v>98</v>
      </c>
      <c r="L17" t="s">
        <v>47</v>
      </c>
      <c r="M17" t="s">
        <v>47</v>
      </c>
    </row>
    <row r="18" spans="1:13" x14ac:dyDescent="0.35">
      <c r="A18" s="6">
        <v>46048</v>
      </c>
      <c r="B18" t="s">
        <v>962</v>
      </c>
      <c r="C18" t="s">
        <v>115</v>
      </c>
      <c r="D18">
        <v>7</v>
      </c>
      <c r="E18">
        <v>22</v>
      </c>
      <c r="F18">
        <v>2</v>
      </c>
      <c r="G18" t="s">
        <v>32</v>
      </c>
    </row>
    <row r="19" spans="1:13" x14ac:dyDescent="0.35">
      <c r="A19" s="6">
        <v>46048</v>
      </c>
      <c r="B19" t="s">
        <v>962</v>
      </c>
      <c r="C19" t="s">
        <v>115</v>
      </c>
      <c r="D19">
        <v>7</v>
      </c>
      <c r="E19">
        <v>22</v>
      </c>
      <c r="F19">
        <v>2</v>
      </c>
      <c r="G19" t="s">
        <v>32</v>
      </c>
    </row>
    <row r="20" spans="1:13" x14ac:dyDescent="0.35">
      <c r="A20" s="6">
        <v>46048</v>
      </c>
      <c r="B20" t="s">
        <v>461</v>
      </c>
      <c r="C20" t="s">
        <v>115</v>
      </c>
      <c r="D20">
        <v>9</v>
      </c>
      <c r="E20">
        <v>24</v>
      </c>
      <c r="F20">
        <v>2</v>
      </c>
      <c r="G20" t="s">
        <v>2182</v>
      </c>
      <c r="L20" t="s">
        <v>47</v>
      </c>
      <c r="M20" t="s">
        <v>47</v>
      </c>
    </row>
    <row r="21" spans="1:13" x14ac:dyDescent="0.35">
      <c r="A21" s="6">
        <v>46051</v>
      </c>
      <c r="B21" t="s">
        <v>821</v>
      </c>
      <c r="C21" t="s">
        <v>2653</v>
      </c>
      <c r="D21">
        <v>2</v>
      </c>
      <c r="E21">
        <v>22</v>
      </c>
      <c r="F21">
        <v>2</v>
      </c>
      <c r="G21" t="s">
        <v>40</v>
      </c>
      <c r="L21" t="s">
        <v>47</v>
      </c>
      <c r="M21" t="s">
        <v>47</v>
      </c>
    </row>
    <row r="22" spans="1:13" x14ac:dyDescent="0.35">
      <c r="A22" s="6">
        <v>46051</v>
      </c>
      <c r="B22" t="s">
        <v>821</v>
      </c>
      <c r="C22" t="s">
        <v>2653</v>
      </c>
      <c r="D22">
        <v>2</v>
      </c>
      <c r="E22">
        <v>22</v>
      </c>
      <c r="F22">
        <v>2</v>
      </c>
      <c r="G22" t="s">
        <v>40</v>
      </c>
      <c r="L22" t="s">
        <v>47</v>
      </c>
      <c r="M22" t="s">
        <v>47</v>
      </c>
    </row>
    <row r="23" spans="1:13" x14ac:dyDescent="0.35">
      <c r="A23" s="6">
        <v>46052</v>
      </c>
      <c r="B23" t="s">
        <v>821</v>
      </c>
      <c r="C23" t="s">
        <v>2653</v>
      </c>
      <c r="D23">
        <v>2</v>
      </c>
      <c r="E23">
        <v>22</v>
      </c>
      <c r="F23">
        <v>2</v>
      </c>
      <c r="G23" t="s">
        <v>40</v>
      </c>
      <c r="L23" t="s">
        <v>47</v>
      </c>
      <c r="M23" t="s">
        <v>47</v>
      </c>
    </row>
    <row r="24" spans="1:13" x14ac:dyDescent="0.35">
      <c r="A24" s="6">
        <v>46052</v>
      </c>
      <c r="B24" t="s">
        <v>821</v>
      </c>
      <c r="C24" t="s">
        <v>2653</v>
      </c>
      <c r="D24">
        <v>2</v>
      </c>
      <c r="E24">
        <v>22</v>
      </c>
      <c r="F24">
        <v>2</v>
      </c>
      <c r="G24" t="s">
        <v>40</v>
      </c>
      <c r="L24" t="s">
        <v>47</v>
      </c>
      <c r="M24" t="s">
        <v>47</v>
      </c>
    </row>
    <row r="25" spans="1:13" x14ac:dyDescent="0.35">
      <c r="A25" s="6">
        <v>46055</v>
      </c>
      <c r="B25" t="s">
        <v>256</v>
      </c>
      <c r="C25" t="s">
        <v>115</v>
      </c>
      <c r="D25">
        <v>7</v>
      </c>
      <c r="E25">
        <v>26</v>
      </c>
      <c r="F25">
        <v>2</v>
      </c>
      <c r="G25" t="s">
        <v>2182</v>
      </c>
      <c r="L25" t="s">
        <v>47</v>
      </c>
      <c r="M25" t="s">
        <v>47</v>
      </c>
    </row>
    <row r="26" spans="1:13" x14ac:dyDescent="0.35">
      <c r="A26" s="6">
        <v>46055</v>
      </c>
      <c r="B26" t="s">
        <v>247</v>
      </c>
      <c r="C26" t="s">
        <v>2653</v>
      </c>
      <c r="D26">
        <v>2</v>
      </c>
      <c r="E26">
        <v>22</v>
      </c>
      <c r="F26">
        <v>2</v>
      </c>
      <c r="G26" t="s">
        <v>1400</v>
      </c>
      <c r="L26" t="s">
        <v>47</v>
      </c>
      <c r="M26" t="s">
        <v>47</v>
      </c>
    </row>
    <row r="27" spans="1:13" x14ac:dyDescent="0.35">
      <c r="A27" s="6">
        <v>46056</v>
      </c>
      <c r="B27" t="s">
        <v>2099</v>
      </c>
      <c r="C27" t="s">
        <v>74</v>
      </c>
      <c r="D27" t="s">
        <v>129</v>
      </c>
      <c r="E27">
        <v>27</v>
      </c>
      <c r="F27">
        <v>2</v>
      </c>
      <c r="G27" t="s">
        <v>32</v>
      </c>
    </row>
    <row r="28" spans="1:13" x14ac:dyDescent="0.35">
      <c r="A28" s="6">
        <v>46056</v>
      </c>
      <c r="B28" t="s">
        <v>2099</v>
      </c>
      <c r="C28" t="s">
        <v>74</v>
      </c>
      <c r="D28" t="s">
        <v>129</v>
      </c>
      <c r="E28">
        <v>27</v>
      </c>
      <c r="F28">
        <v>2</v>
      </c>
      <c r="G28" t="s">
        <v>32</v>
      </c>
    </row>
    <row r="29" spans="1:13" x14ac:dyDescent="0.35">
      <c r="A29" s="6">
        <v>46058</v>
      </c>
      <c r="B29" t="s">
        <v>1282</v>
      </c>
      <c r="C29" t="s">
        <v>115</v>
      </c>
      <c r="D29">
        <v>10</v>
      </c>
      <c r="E29">
        <v>25</v>
      </c>
      <c r="F29">
        <v>2</v>
      </c>
      <c r="G29" t="s">
        <v>2658</v>
      </c>
    </row>
    <row r="30" spans="1:13" x14ac:dyDescent="0.35">
      <c r="A30" s="6">
        <v>46058</v>
      </c>
      <c r="B30" t="s">
        <v>2661</v>
      </c>
      <c r="C30" t="s">
        <v>1247</v>
      </c>
      <c r="D30" t="s">
        <v>1247</v>
      </c>
      <c r="E30">
        <v>7</v>
      </c>
      <c r="F30">
        <v>2</v>
      </c>
      <c r="G30" t="s">
        <v>2660</v>
      </c>
    </row>
    <row r="31" spans="1:13" x14ac:dyDescent="0.35">
      <c r="A31" s="6">
        <v>46058</v>
      </c>
      <c r="B31" t="s">
        <v>51</v>
      </c>
      <c r="C31" t="s">
        <v>2630</v>
      </c>
      <c r="D31">
        <v>4</v>
      </c>
      <c r="E31">
        <v>20</v>
      </c>
      <c r="F31">
        <v>2</v>
      </c>
      <c r="G31" t="s">
        <v>1400</v>
      </c>
      <c r="L31" t="s">
        <v>47</v>
      </c>
      <c r="M31" t="s">
        <v>47</v>
      </c>
    </row>
    <row r="32" spans="1:13" x14ac:dyDescent="0.35">
      <c r="A32" s="6">
        <v>46071</v>
      </c>
      <c r="B32" t="s">
        <v>2461</v>
      </c>
      <c r="C32" t="s">
        <v>2630</v>
      </c>
      <c r="D32">
        <v>4</v>
      </c>
      <c r="E32">
        <v>22</v>
      </c>
      <c r="F32">
        <v>2</v>
      </c>
      <c r="G32" t="s">
        <v>35</v>
      </c>
      <c r="L32" t="s">
        <v>47</v>
      </c>
      <c r="M32" t="s">
        <v>47</v>
      </c>
    </row>
    <row r="33" spans="1:13" x14ac:dyDescent="0.35">
      <c r="A33" s="6">
        <v>46072</v>
      </c>
      <c r="B33" t="s">
        <v>2099</v>
      </c>
      <c r="C33" t="s">
        <v>74</v>
      </c>
      <c r="D33" t="s">
        <v>129</v>
      </c>
      <c r="E33">
        <v>27</v>
      </c>
      <c r="F33">
        <v>2</v>
      </c>
      <c r="G33" t="s">
        <v>32</v>
      </c>
    </row>
    <row r="34" spans="1:13" x14ac:dyDescent="0.35">
      <c r="A34" s="6">
        <v>46072</v>
      </c>
      <c r="B34" t="s">
        <v>2099</v>
      </c>
      <c r="C34" t="s">
        <v>74</v>
      </c>
      <c r="D34" t="s">
        <v>129</v>
      </c>
      <c r="E34">
        <v>27</v>
      </c>
      <c r="F34">
        <v>2</v>
      </c>
      <c r="G34" t="s">
        <v>32</v>
      </c>
    </row>
    <row r="35" spans="1:13" x14ac:dyDescent="0.35">
      <c r="A35" s="6">
        <v>46072</v>
      </c>
      <c r="B35" t="s">
        <v>2461</v>
      </c>
      <c r="C35" t="s">
        <v>2653</v>
      </c>
      <c r="D35">
        <v>4</v>
      </c>
      <c r="E35">
        <v>24</v>
      </c>
      <c r="F35">
        <v>2</v>
      </c>
      <c r="G35" t="s">
        <v>35</v>
      </c>
      <c r="L35" t="s">
        <v>47</v>
      </c>
      <c r="M35" t="s">
        <v>47</v>
      </c>
    </row>
    <row r="36" spans="1:13" x14ac:dyDescent="0.35">
      <c r="A36" s="6">
        <v>46073</v>
      </c>
      <c r="B36" t="s">
        <v>256</v>
      </c>
      <c r="C36" t="s">
        <v>2653</v>
      </c>
      <c r="D36">
        <v>1</v>
      </c>
      <c r="E36">
        <v>25</v>
      </c>
      <c r="F36">
        <v>2</v>
      </c>
      <c r="G36" t="s">
        <v>40</v>
      </c>
      <c r="L36" t="s">
        <v>47</v>
      </c>
      <c r="M36" t="s">
        <v>47</v>
      </c>
    </row>
    <row r="37" spans="1:13" x14ac:dyDescent="0.35">
      <c r="A37" s="6">
        <v>46073</v>
      </c>
      <c r="B37" t="s">
        <v>256</v>
      </c>
      <c r="C37" t="s">
        <v>2653</v>
      </c>
      <c r="D37">
        <v>1</v>
      </c>
      <c r="E37">
        <v>25</v>
      </c>
      <c r="F37">
        <v>2</v>
      </c>
      <c r="G37" t="s">
        <v>40</v>
      </c>
      <c r="L37" t="s">
        <v>47</v>
      </c>
      <c r="M37" t="s">
        <v>47</v>
      </c>
    </row>
    <row r="38" spans="1:13" x14ac:dyDescent="0.35">
      <c r="A38" s="6">
        <v>46077</v>
      </c>
      <c r="B38" t="s">
        <v>1506</v>
      </c>
      <c r="C38" t="s">
        <v>2630</v>
      </c>
      <c r="D38">
        <v>6</v>
      </c>
      <c r="E38">
        <v>25</v>
      </c>
      <c r="F38">
        <v>1</v>
      </c>
      <c r="G38" t="s">
        <v>98</v>
      </c>
      <c r="L38" t="s">
        <v>47</v>
      </c>
      <c r="M38" t="s">
        <v>47</v>
      </c>
    </row>
    <row r="39" spans="1:13" x14ac:dyDescent="0.35">
      <c r="A39" s="6">
        <v>46079</v>
      </c>
      <c r="B39" t="s">
        <v>1506</v>
      </c>
      <c r="C39" t="s">
        <v>2630</v>
      </c>
      <c r="D39">
        <v>6</v>
      </c>
      <c r="E39">
        <v>25</v>
      </c>
      <c r="F39">
        <v>1</v>
      </c>
      <c r="G39" t="s">
        <v>98</v>
      </c>
      <c r="L39" t="s">
        <v>47</v>
      </c>
      <c r="M39" t="s">
        <v>47</v>
      </c>
    </row>
    <row r="40" spans="1:13" x14ac:dyDescent="0.35">
      <c r="A40" s="6">
        <v>46085</v>
      </c>
      <c r="B40" t="s">
        <v>138</v>
      </c>
      <c r="C40" t="s">
        <v>115</v>
      </c>
      <c r="D40">
        <v>7</v>
      </c>
      <c r="E40">
        <v>22</v>
      </c>
      <c r="F40">
        <v>2</v>
      </c>
      <c r="G40" t="s">
        <v>2182</v>
      </c>
      <c r="L40" t="s">
        <v>47</v>
      </c>
      <c r="M40" t="s">
        <v>47</v>
      </c>
    </row>
    <row r="41" spans="1:13" x14ac:dyDescent="0.35">
      <c r="A41" s="6">
        <v>46085</v>
      </c>
      <c r="B41" t="s">
        <v>138</v>
      </c>
      <c r="C41" t="s">
        <v>115</v>
      </c>
      <c r="D41">
        <v>7</v>
      </c>
      <c r="E41">
        <v>22</v>
      </c>
      <c r="F41">
        <v>2</v>
      </c>
      <c r="G41" t="s">
        <v>2182</v>
      </c>
      <c r="L41" t="s">
        <v>47</v>
      </c>
      <c r="M41" t="s">
        <v>47</v>
      </c>
    </row>
    <row r="42" spans="1:13" x14ac:dyDescent="0.35">
      <c r="A42" s="6">
        <v>46085</v>
      </c>
      <c r="B42" t="s">
        <v>797</v>
      </c>
      <c r="C42" t="s">
        <v>2630</v>
      </c>
      <c r="D42">
        <v>5</v>
      </c>
      <c r="E42">
        <v>21</v>
      </c>
      <c r="F42">
        <v>2</v>
      </c>
      <c r="G42" t="s">
        <v>35</v>
      </c>
      <c r="L42" t="s">
        <v>47</v>
      </c>
      <c r="M42" t="s">
        <v>47</v>
      </c>
    </row>
    <row r="43" spans="1:13" x14ac:dyDescent="0.35">
      <c r="A43" s="6">
        <v>46085</v>
      </c>
      <c r="B43" t="s">
        <v>2664</v>
      </c>
      <c r="C43" t="s">
        <v>2653</v>
      </c>
      <c r="D43">
        <v>0</v>
      </c>
      <c r="E43">
        <v>20</v>
      </c>
      <c r="F43">
        <v>2</v>
      </c>
      <c r="G43" t="s">
        <v>1400</v>
      </c>
      <c r="L43" t="s">
        <v>47</v>
      </c>
      <c r="M43" t="s">
        <v>47</v>
      </c>
    </row>
    <row r="44" spans="1:13" x14ac:dyDescent="0.35">
      <c r="A44" s="6">
        <v>46085</v>
      </c>
      <c r="B44" t="s">
        <v>3330</v>
      </c>
      <c r="C44" t="s">
        <v>74</v>
      </c>
      <c r="D44">
        <v>10</v>
      </c>
      <c r="E44">
        <v>25</v>
      </c>
      <c r="F44">
        <v>3</v>
      </c>
      <c r="G44" t="s">
        <v>32</v>
      </c>
    </row>
    <row r="45" spans="1:13" x14ac:dyDescent="0.35">
      <c r="A45" s="6">
        <v>46086</v>
      </c>
      <c r="B45" t="s">
        <v>3335</v>
      </c>
      <c r="C45" t="s">
        <v>55</v>
      </c>
      <c r="D45" t="s">
        <v>2167</v>
      </c>
      <c r="E45">
        <v>25</v>
      </c>
      <c r="F45">
        <v>2</v>
      </c>
      <c r="G45" t="s">
        <v>2655</v>
      </c>
    </row>
    <row r="46" spans="1:13" x14ac:dyDescent="0.35">
      <c r="A46" s="6">
        <v>46086</v>
      </c>
      <c r="B46" t="s">
        <v>409</v>
      </c>
      <c r="C46" t="s">
        <v>2630</v>
      </c>
      <c r="D46">
        <v>6</v>
      </c>
      <c r="E46">
        <v>21</v>
      </c>
      <c r="F46">
        <v>2</v>
      </c>
      <c r="G46" t="s">
        <v>35</v>
      </c>
      <c r="L46" t="s">
        <v>47</v>
      </c>
      <c r="M46" t="s">
        <v>47</v>
      </c>
    </row>
    <row r="47" spans="1:13" x14ac:dyDescent="0.35">
      <c r="A47" s="6">
        <v>46087</v>
      </c>
      <c r="B47" t="s">
        <v>103</v>
      </c>
      <c r="C47" t="s">
        <v>2630</v>
      </c>
      <c r="D47">
        <v>4</v>
      </c>
      <c r="E47">
        <v>24</v>
      </c>
      <c r="F47">
        <v>2</v>
      </c>
      <c r="G47" t="s">
        <v>2660</v>
      </c>
      <c r="M47" t="s">
        <v>47</v>
      </c>
    </row>
    <row r="48" spans="1:13" x14ac:dyDescent="0.35">
      <c r="A48" s="6">
        <v>46090</v>
      </c>
      <c r="B48" t="s">
        <v>388</v>
      </c>
      <c r="C48" t="s">
        <v>115</v>
      </c>
      <c r="D48">
        <v>8</v>
      </c>
      <c r="E48">
        <v>24</v>
      </c>
      <c r="F48">
        <v>2</v>
      </c>
      <c r="G48" t="s">
        <v>2658</v>
      </c>
      <c r="L48" t="s">
        <v>47</v>
      </c>
      <c r="M48" t="s">
        <v>47</v>
      </c>
    </row>
    <row r="49" spans="1:13" x14ac:dyDescent="0.35">
      <c r="A49" s="6">
        <v>46091</v>
      </c>
      <c r="B49" t="s">
        <v>1103</v>
      </c>
      <c r="C49" t="s">
        <v>64</v>
      </c>
      <c r="D49" t="s">
        <v>585</v>
      </c>
      <c r="E49">
        <v>11</v>
      </c>
      <c r="F49">
        <v>2</v>
      </c>
      <c r="G49" t="s">
        <v>189</v>
      </c>
      <c r="M49" t="s">
        <v>47</v>
      </c>
    </row>
    <row r="50" spans="1:13" x14ac:dyDescent="0.35">
      <c r="A50" s="6">
        <v>46091</v>
      </c>
      <c r="B50" t="s">
        <v>1103</v>
      </c>
      <c r="C50" t="s">
        <v>64</v>
      </c>
      <c r="D50" t="s">
        <v>585</v>
      </c>
      <c r="E50">
        <v>11</v>
      </c>
      <c r="F50">
        <v>2</v>
      </c>
      <c r="G50" t="s">
        <v>189</v>
      </c>
      <c r="M50" t="s">
        <v>47</v>
      </c>
    </row>
    <row r="51" spans="1:13" x14ac:dyDescent="0.35">
      <c r="A51" s="6">
        <v>46091</v>
      </c>
      <c r="B51" t="s">
        <v>778</v>
      </c>
      <c r="C51" t="s">
        <v>55</v>
      </c>
      <c r="D51" t="s">
        <v>2167</v>
      </c>
      <c r="E51">
        <v>20</v>
      </c>
      <c r="F51">
        <v>1</v>
      </c>
      <c r="G51" t="s">
        <v>2182</v>
      </c>
    </row>
    <row r="52" spans="1:13" x14ac:dyDescent="0.35">
      <c r="A52" s="6">
        <v>46092</v>
      </c>
      <c r="B52" t="s">
        <v>3341</v>
      </c>
      <c r="C52" t="s">
        <v>2630</v>
      </c>
      <c r="D52">
        <v>5</v>
      </c>
      <c r="E52">
        <v>25</v>
      </c>
      <c r="F52">
        <v>1</v>
      </c>
      <c r="G52" t="s">
        <v>2660</v>
      </c>
      <c r="L52" t="s">
        <v>47</v>
      </c>
      <c r="M52" t="s">
        <v>47</v>
      </c>
    </row>
    <row r="53" spans="1:13" x14ac:dyDescent="0.35">
      <c r="A53" s="6">
        <v>46093</v>
      </c>
      <c r="B53" t="s">
        <v>841</v>
      </c>
      <c r="C53" t="s">
        <v>115</v>
      </c>
      <c r="D53" t="s">
        <v>1247</v>
      </c>
      <c r="E53">
        <v>8</v>
      </c>
      <c r="F53">
        <v>2</v>
      </c>
      <c r="G53" t="s">
        <v>2182</v>
      </c>
      <c r="L53" t="s">
        <v>47</v>
      </c>
      <c r="M53" t="s">
        <v>47</v>
      </c>
    </row>
    <row r="54" spans="1:13" x14ac:dyDescent="0.35">
      <c r="A54" s="6">
        <v>46093</v>
      </c>
      <c r="B54" t="s">
        <v>374</v>
      </c>
      <c r="C54" t="s">
        <v>2630</v>
      </c>
      <c r="D54">
        <v>4</v>
      </c>
      <c r="E54">
        <v>16</v>
      </c>
      <c r="F54">
        <v>2</v>
      </c>
      <c r="G54" t="s">
        <v>35</v>
      </c>
      <c r="L54" t="s">
        <v>47</v>
      </c>
      <c r="M54" t="s">
        <v>47</v>
      </c>
    </row>
    <row r="55" spans="1:13" x14ac:dyDescent="0.35">
      <c r="A55" s="6">
        <v>46093</v>
      </c>
      <c r="B55" t="s">
        <v>3345</v>
      </c>
      <c r="C55" t="s">
        <v>64</v>
      </c>
      <c r="D55" t="s">
        <v>585</v>
      </c>
      <c r="E55">
        <v>20</v>
      </c>
      <c r="F55">
        <v>2</v>
      </c>
      <c r="G55" t="s">
        <v>189</v>
      </c>
    </row>
    <row r="56" spans="1:13" x14ac:dyDescent="0.35">
      <c r="A56" s="6">
        <v>46094</v>
      </c>
      <c r="B56" t="s">
        <v>256</v>
      </c>
      <c r="C56" t="s">
        <v>2653</v>
      </c>
      <c r="D56">
        <v>0</v>
      </c>
      <c r="E56">
        <v>22</v>
      </c>
      <c r="F56">
        <v>2</v>
      </c>
      <c r="G56" t="s">
        <v>40</v>
      </c>
      <c r="L56" t="s">
        <v>47</v>
      </c>
      <c r="M56" t="s">
        <v>47</v>
      </c>
    </row>
    <row r="57" spans="1:13" x14ac:dyDescent="0.35">
      <c r="A57" s="6">
        <v>46095</v>
      </c>
      <c r="B57" t="s">
        <v>256</v>
      </c>
      <c r="C57" t="s">
        <v>2653</v>
      </c>
      <c r="D57">
        <v>0</v>
      </c>
      <c r="E57">
        <v>22</v>
      </c>
      <c r="F57">
        <v>2</v>
      </c>
      <c r="G57" t="s">
        <v>40</v>
      </c>
      <c r="L57" t="s">
        <v>47</v>
      </c>
      <c r="M57" t="s">
        <v>47</v>
      </c>
    </row>
    <row r="58" spans="1:13" x14ac:dyDescent="0.35">
      <c r="A58" s="6">
        <v>46095</v>
      </c>
      <c r="B58" t="s">
        <v>198</v>
      </c>
      <c r="C58" t="s">
        <v>115</v>
      </c>
      <c r="D58">
        <v>7</v>
      </c>
      <c r="E58">
        <v>25</v>
      </c>
      <c r="F58">
        <v>2</v>
      </c>
      <c r="G58" t="s">
        <v>2182</v>
      </c>
    </row>
    <row r="59" spans="1:13" x14ac:dyDescent="0.35">
      <c r="A59" s="6">
        <v>46096</v>
      </c>
      <c r="B59" t="s">
        <v>198</v>
      </c>
      <c r="C59" t="s">
        <v>115</v>
      </c>
      <c r="D59">
        <v>7</v>
      </c>
      <c r="E59">
        <v>25</v>
      </c>
      <c r="F59">
        <v>2</v>
      </c>
      <c r="G59" t="s">
        <v>2658</v>
      </c>
    </row>
    <row r="60" spans="1:13" x14ac:dyDescent="0.35">
      <c r="A60" s="6">
        <v>46097</v>
      </c>
      <c r="B60" t="s">
        <v>2659</v>
      </c>
      <c r="C60" t="s">
        <v>2630</v>
      </c>
      <c r="D60" t="s">
        <v>737</v>
      </c>
      <c r="E60">
        <v>20</v>
      </c>
      <c r="F60">
        <v>2</v>
      </c>
      <c r="G60" t="s">
        <v>2658</v>
      </c>
    </row>
    <row r="61" spans="1:13" x14ac:dyDescent="0.35">
      <c r="A61" s="6">
        <v>46097</v>
      </c>
      <c r="B61" t="s">
        <v>2659</v>
      </c>
      <c r="C61" t="s">
        <v>2630</v>
      </c>
      <c r="D61" t="s">
        <v>737</v>
      </c>
      <c r="E61">
        <v>20</v>
      </c>
      <c r="F61">
        <v>2</v>
      </c>
      <c r="G61" t="s">
        <v>2660</v>
      </c>
    </row>
    <row r="62" spans="1:13" x14ac:dyDescent="0.35">
      <c r="A62" s="6">
        <v>46097</v>
      </c>
      <c r="B62" t="s">
        <v>2659</v>
      </c>
      <c r="C62" t="s">
        <v>2630</v>
      </c>
      <c r="D62" t="s">
        <v>737</v>
      </c>
      <c r="E62">
        <v>20</v>
      </c>
      <c r="F62">
        <v>2</v>
      </c>
      <c r="G62" t="s">
        <v>2660</v>
      </c>
    </row>
    <row r="63" spans="1:13" x14ac:dyDescent="0.35">
      <c r="A63" s="6">
        <v>46097</v>
      </c>
      <c r="B63" t="s">
        <v>2659</v>
      </c>
      <c r="C63" t="s">
        <v>2630</v>
      </c>
      <c r="D63" t="s">
        <v>737</v>
      </c>
      <c r="E63">
        <v>20</v>
      </c>
      <c r="F63">
        <v>2</v>
      </c>
      <c r="G63" t="s">
        <v>2660</v>
      </c>
    </row>
    <row r="64" spans="1:13" x14ac:dyDescent="0.35">
      <c r="A64" s="6">
        <v>46097</v>
      </c>
      <c r="B64" t="s">
        <v>388</v>
      </c>
      <c r="C64" t="s">
        <v>115</v>
      </c>
      <c r="D64">
        <v>7</v>
      </c>
      <c r="E64">
        <v>22</v>
      </c>
      <c r="F64">
        <v>2</v>
      </c>
      <c r="G64" t="s">
        <v>2182</v>
      </c>
      <c r="L64" t="s">
        <v>47</v>
      </c>
      <c r="M64" t="s">
        <v>47</v>
      </c>
    </row>
    <row r="65" spans="1:13" x14ac:dyDescent="0.35">
      <c r="A65" s="6">
        <v>46098</v>
      </c>
      <c r="B65" t="s">
        <v>3343</v>
      </c>
      <c r="C65" t="s">
        <v>115</v>
      </c>
      <c r="D65">
        <v>8</v>
      </c>
      <c r="E65">
        <v>15</v>
      </c>
      <c r="F65">
        <v>2</v>
      </c>
      <c r="G65" t="s">
        <v>3344</v>
      </c>
    </row>
    <row r="66" spans="1:13" x14ac:dyDescent="0.35">
      <c r="A66" s="6">
        <v>46098</v>
      </c>
      <c r="B66" t="s">
        <v>3343</v>
      </c>
      <c r="C66" t="s">
        <v>115</v>
      </c>
      <c r="D66">
        <v>8</v>
      </c>
      <c r="E66">
        <v>15</v>
      </c>
      <c r="F66">
        <v>2</v>
      </c>
      <c r="G66" t="s">
        <v>3344</v>
      </c>
    </row>
    <row r="67" spans="1:13" x14ac:dyDescent="0.35">
      <c r="A67" s="6">
        <v>46099</v>
      </c>
      <c r="B67" t="s">
        <v>138</v>
      </c>
      <c r="C67" t="s">
        <v>115</v>
      </c>
      <c r="D67">
        <v>7</v>
      </c>
      <c r="E67">
        <v>20</v>
      </c>
      <c r="F67">
        <v>1</v>
      </c>
      <c r="G67" t="s">
        <v>2182</v>
      </c>
      <c r="L67" t="s">
        <v>47</v>
      </c>
      <c r="M67" t="s">
        <v>47</v>
      </c>
    </row>
    <row r="68" spans="1:13" x14ac:dyDescent="0.35">
      <c r="A68" s="6">
        <v>46099</v>
      </c>
      <c r="B68" t="s">
        <v>1595</v>
      </c>
      <c r="C68" t="s">
        <v>2653</v>
      </c>
      <c r="D68">
        <v>3</v>
      </c>
      <c r="E68">
        <v>22</v>
      </c>
      <c r="F68">
        <v>2</v>
      </c>
      <c r="G68" t="s">
        <v>40</v>
      </c>
      <c r="L68" t="s">
        <v>47</v>
      </c>
      <c r="M68" t="s">
        <v>47</v>
      </c>
    </row>
    <row r="69" spans="1:13" x14ac:dyDescent="0.35">
      <c r="A69" s="6">
        <v>46099</v>
      </c>
      <c r="B69" t="s">
        <v>191</v>
      </c>
      <c r="C69" t="s">
        <v>115</v>
      </c>
      <c r="D69">
        <v>7</v>
      </c>
      <c r="E69">
        <v>16</v>
      </c>
      <c r="F69">
        <v>2</v>
      </c>
      <c r="G69" t="s">
        <v>2658</v>
      </c>
      <c r="L69" t="s">
        <v>47</v>
      </c>
      <c r="M69" t="s">
        <v>47</v>
      </c>
    </row>
    <row r="70" spans="1:13" x14ac:dyDescent="0.35">
      <c r="A70" s="6">
        <v>46100</v>
      </c>
      <c r="B70" t="s">
        <v>256</v>
      </c>
      <c r="C70" t="s">
        <v>115</v>
      </c>
      <c r="D70">
        <v>7</v>
      </c>
      <c r="E70">
        <v>29</v>
      </c>
      <c r="F70">
        <v>2</v>
      </c>
      <c r="G70" t="s">
        <v>2182</v>
      </c>
      <c r="L70" t="s">
        <v>47</v>
      </c>
      <c r="M70" t="s">
        <v>47</v>
      </c>
    </row>
    <row r="71" spans="1:13" x14ac:dyDescent="0.35">
      <c r="A71" s="6">
        <v>46101</v>
      </c>
      <c r="B71" t="s">
        <v>411</v>
      </c>
      <c r="C71" t="s">
        <v>2653</v>
      </c>
      <c r="D71">
        <v>2</v>
      </c>
      <c r="E71">
        <v>13</v>
      </c>
      <c r="F71">
        <v>2</v>
      </c>
      <c r="G71" t="s">
        <v>1400</v>
      </c>
    </row>
    <row r="72" spans="1:13" x14ac:dyDescent="0.35">
      <c r="A72" s="6">
        <v>46101</v>
      </c>
      <c r="B72" t="s">
        <v>411</v>
      </c>
      <c r="C72" t="s">
        <v>2653</v>
      </c>
      <c r="D72">
        <v>3</v>
      </c>
      <c r="E72">
        <v>21</v>
      </c>
      <c r="F72">
        <v>2</v>
      </c>
      <c r="G72" t="s">
        <v>1400</v>
      </c>
    </row>
    <row r="73" spans="1:13" x14ac:dyDescent="0.35">
      <c r="A73" s="6">
        <v>46105</v>
      </c>
      <c r="B73" t="s">
        <v>969</v>
      </c>
      <c r="C73" t="s">
        <v>2630</v>
      </c>
      <c r="D73">
        <v>6</v>
      </c>
      <c r="E73">
        <v>21</v>
      </c>
      <c r="F73">
        <v>2</v>
      </c>
      <c r="G73" t="s">
        <v>2182</v>
      </c>
      <c r="L73" t="s">
        <v>47</v>
      </c>
      <c r="M73" t="s">
        <v>47</v>
      </c>
    </row>
    <row r="74" spans="1:13" x14ac:dyDescent="0.35">
      <c r="A74" s="6">
        <v>46105</v>
      </c>
      <c r="B74" t="s">
        <v>2471</v>
      </c>
      <c r="C74" t="s">
        <v>2630</v>
      </c>
      <c r="D74">
        <v>5</v>
      </c>
      <c r="E74">
        <v>17</v>
      </c>
      <c r="F74">
        <v>2</v>
      </c>
      <c r="G74" t="s">
        <v>35</v>
      </c>
      <c r="L74" t="s">
        <v>47</v>
      </c>
      <c r="M74" t="s">
        <v>47</v>
      </c>
    </row>
    <row r="75" spans="1:13" x14ac:dyDescent="0.35">
      <c r="A75" s="6">
        <v>46105</v>
      </c>
      <c r="B75" t="s">
        <v>1450</v>
      </c>
      <c r="C75" t="s">
        <v>115</v>
      </c>
      <c r="D75">
        <v>7</v>
      </c>
      <c r="E75">
        <v>25</v>
      </c>
      <c r="F75">
        <v>2</v>
      </c>
      <c r="G75" t="s">
        <v>32</v>
      </c>
    </row>
    <row r="76" spans="1:13" x14ac:dyDescent="0.35">
      <c r="A76" s="6">
        <v>46105</v>
      </c>
      <c r="B76" t="s">
        <v>70</v>
      </c>
      <c r="C76" t="s">
        <v>2630</v>
      </c>
      <c r="D76">
        <v>6</v>
      </c>
      <c r="E76">
        <v>19</v>
      </c>
      <c r="F76">
        <v>2</v>
      </c>
      <c r="G76" t="s">
        <v>35</v>
      </c>
      <c r="L76" t="s">
        <v>47</v>
      </c>
      <c r="M76" t="s">
        <v>47</v>
      </c>
    </row>
    <row r="77" spans="1:13" x14ac:dyDescent="0.35">
      <c r="A77" s="6">
        <v>46105</v>
      </c>
      <c r="B77" t="s">
        <v>256</v>
      </c>
      <c r="C77" t="s">
        <v>553</v>
      </c>
      <c r="D77" t="s">
        <v>553</v>
      </c>
      <c r="E77">
        <v>8</v>
      </c>
      <c r="F77">
        <v>2</v>
      </c>
      <c r="G77" t="s">
        <v>98</v>
      </c>
      <c r="L77" t="s">
        <v>47</v>
      </c>
      <c r="M77" t="s">
        <v>47</v>
      </c>
    </row>
    <row r="78" spans="1:13" x14ac:dyDescent="0.35">
      <c r="A78" s="6">
        <v>46105</v>
      </c>
      <c r="B78" t="s">
        <v>247</v>
      </c>
      <c r="C78" t="s">
        <v>115</v>
      </c>
      <c r="D78">
        <v>8</v>
      </c>
      <c r="E78">
        <v>25</v>
      </c>
      <c r="F78">
        <v>2</v>
      </c>
      <c r="G78" t="s">
        <v>2182</v>
      </c>
      <c r="L78" t="s">
        <v>47</v>
      </c>
      <c r="M78" t="s">
        <v>47</v>
      </c>
    </row>
    <row r="79" spans="1:13" x14ac:dyDescent="0.35">
      <c r="A79" s="6">
        <v>46106</v>
      </c>
      <c r="B79" t="s">
        <v>2471</v>
      </c>
      <c r="C79" t="s">
        <v>2630</v>
      </c>
      <c r="D79">
        <v>5</v>
      </c>
      <c r="E79">
        <v>17</v>
      </c>
      <c r="F79">
        <v>2</v>
      </c>
      <c r="G79" t="s">
        <v>35</v>
      </c>
      <c r="L79" t="s">
        <v>47</v>
      </c>
      <c r="M79" t="s">
        <v>47</v>
      </c>
    </row>
    <row r="80" spans="1:13" x14ac:dyDescent="0.35">
      <c r="A80" s="6">
        <v>46106</v>
      </c>
      <c r="B80" t="s">
        <v>2470</v>
      </c>
      <c r="C80" t="s">
        <v>2630</v>
      </c>
      <c r="D80">
        <v>6</v>
      </c>
      <c r="E80">
        <v>22</v>
      </c>
      <c r="F80">
        <v>2</v>
      </c>
      <c r="G80" t="s">
        <v>2182</v>
      </c>
      <c r="L80" t="s">
        <v>47</v>
      </c>
      <c r="M80" t="s">
        <v>47</v>
      </c>
    </row>
    <row r="81" spans="1:13" x14ac:dyDescent="0.35">
      <c r="A81" s="6">
        <v>46106</v>
      </c>
      <c r="B81" t="s">
        <v>3333</v>
      </c>
      <c r="C81" t="s">
        <v>2137</v>
      </c>
      <c r="D81" t="s">
        <v>2171</v>
      </c>
      <c r="F81">
        <v>15</v>
      </c>
      <c r="G81" t="s">
        <v>32</v>
      </c>
      <c r="M81" t="s">
        <v>47</v>
      </c>
    </row>
    <row r="82" spans="1:13" x14ac:dyDescent="0.35">
      <c r="A82" s="6">
        <v>46106</v>
      </c>
      <c r="B82" t="s">
        <v>3333</v>
      </c>
      <c r="C82" t="s">
        <v>2137</v>
      </c>
      <c r="D82" t="s">
        <v>2171</v>
      </c>
      <c r="F82">
        <v>15</v>
      </c>
      <c r="G82" t="s">
        <v>2182</v>
      </c>
      <c r="M82" t="s">
        <v>47</v>
      </c>
    </row>
    <row r="83" spans="1:13" x14ac:dyDescent="0.35">
      <c r="A83" s="6">
        <v>46106</v>
      </c>
      <c r="B83" t="s">
        <v>191</v>
      </c>
      <c r="C83" t="s">
        <v>115</v>
      </c>
      <c r="D83">
        <v>7</v>
      </c>
      <c r="E83">
        <v>16</v>
      </c>
      <c r="F83">
        <v>2</v>
      </c>
      <c r="G83" t="s">
        <v>2658</v>
      </c>
      <c r="L83" t="s">
        <v>47</v>
      </c>
      <c r="M83" t="s">
        <v>47</v>
      </c>
    </row>
    <row r="84" spans="1:13" x14ac:dyDescent="0.35">
      <c r="A84" s="6">
        <v>46107</v>
      </c>
      <c r="B84" t="s">
        <v>1639</v>
      </c>
      <c r="C84" t="s">
        <v>2630</v>
      </c>
      <c r="D84">
        <v>5</v>
      </c>
      <c r="E84">
        <v>23</v>
      </c>
      <c r="F84">
        <v>2</v>
      </c>
      <c r="G84" t="s">
        <v>35</v>
      </c>
      <c r="L84" t="s">
        <v>47</v>
      </c>
      <c r="M84" t="s">
        <v>47</v>
      </c>
    </row>
    <row r="85" spans="1:13" x14ac:dyDescent="0.35">
      <c r="A85" s="6">
        <v>46107</v>
      </c>
      <c r="B85" t="s">
        <v>3334</v>
      </c>
      <c r="C85" t="s">
        <v>115</v>
      </c>
      <c r="D85">
        <v>7</v>
      </c>
      <c r="E85">
        <v>20</v>
      </c>
      <c r="F85">
        <v>2</v>
      </c>
      <c r="G85" t="s">
        <v>32</v>
      </c>
    </row>
    <row r="86" spans="1:13" x14ac:dyDescent="0.35">
      <c r="A86" s="6">
        <v>46112</v>
      </c>
      <c r="B86" t="s">
        <v>3348</v>
      </c>
      <c r="C86" t="s">
        <v>74</v>
      </c>
      <c r="D86" t="s">
        <v>1247</v>
      </c>
      <c r="E86">
        <v>17</v>
      </c>
      <c r="F86">
        <v>2</v>
      </c>
      <c r="G86" t="s">
        <v>3349</v>
      </c>
      <c r="K86" t="s">
        <v>47</v>
      </c>
    </row>
    <row r="87" spans="1:13" x14ac:dyDescent="0.35">
      <c r="A87" s="6">
        <v>46112</v>
      </c>
      <c r="B87" t="s">
        <v>3348</v>
      </c>
      <c r="C87" t="s">
        <v>74</v>
      </c>
      <c r="D87" t="s">
        <v>1247</v>
      </c>
      <c r="E87">
        <v>17</v>
      </c>
      <c r="F87">
        <v>2</v>
      </c>
      <c r="G87" t="s">
        <v>32</v>
      </c>
      <c r="K87" t="s">
        <v>47</v>
      </c>
    </row>
    <row r="88" spans="1:13" x14ac:dyDescent="0.35">
      <c r="A88" s="6">
        <v>46112</v>
      </c>
      <c r="B88" t="s">
        <v>3348</v>
      </c>
      <c r="C88" t="s">
        <v>74</v>
      </c>
      <c r="D88" t="s">
        <v>1247</v>
      </c>
      <c r="E88">
        <v>17</v>
      </c>
      <c r="F88">
        <v>2</v>
      </c>
      <c r="G88" t="s">
        <v>98</v>
      </c>
      <c r="K88" t="s">
        <v>47</v>
      </c>
    </row>
    <row r="89" spans="1:13" x14ac:dyDescent="0.35">
      <c r="A89" s="6">
        <v>46119</v>
      </c>
      <c r="B89" t="s">
        <v>2183</v>
      </c>
      <c r="C89" t="s">
        <v>115</v>
      </c>
      <c r="D89">
        <v>8</v>
      </c>
      <c r="E89">
        <v>16</v>
      </c>
      <c r="F89">
        <v>2</v>
      </c>
      <c r="G89" t="s">
        <v>32</v>
      </c>
    </row>
    <row r="90" spans="1:13" x14ac:dyDescent="0.35">
      <c r="A90" s="6">
        <v>46120</v>
      </c>
      <c r="B90" t="s">
        <v>2212</v>
      </c>
      <c r="C90" t="s">
        <v>115</v>
      </c>
      <c r="D90">
        <v>7</v>
      </c>
      <c r="E90">
        <v>22</v>
      </c>
      <c r="F90">
        <v>2</v>
      </c>
      <c r="G90" t="s">
        <v>32</v>
      </c>
    </row>
    <row r="91" spans="1:13" x14ac:dyDescent="0.35">
      <c r="A91" s="6">
        <v>46120</v>
      </c>
      <c r="B91" t="s">
        <v>2212</v>
      </c>
      <c r="C91" t="s">
        <v>115</v>
      </c>
      <c r="D91">
        <v>7</v>
      </c>
      <c r="E91">
        <v>22</v>
      </c>
      <c r="F91">
        <v>2</v>
      </c>
      <c r="G91" t="s">
        <v>32</v>
      </c>
    </row>
    <row r="92" spans="1:13" x14ac:dyDescent="0.35">
      <c r="A92" s="6">
        <v>46120</v>
      </c>
      <c r="B92" t="s">
        <v>807</v>
      </c>
      <c r="C92" t="s">
        <v>2630</v>
      </c>
      <c r="D92">
        <v>6</v>
      </c>
      <c r="E92">
        <v>18</v>
      </c>
      <c r="F92">
        <v>2</v>
      </c>
      <c r="G92" t="s">
        <v>36</v>
      </c>
      <c r="L92" t="s">
        <v>47</v>
      </c>
      <c r="M92" t="s">
        <v>47</v>
      </c>
    </row>
    <row r="93" spans="1:13" x14ac:dyDescent="0.35">
      <c r="A93" s="6">
        <v>46120</v>
      </c>
      <c r="B93" t="s">
        <v>3350</v>
      </c>
      <c r="C93" t="s">
        <v>115</v>
      </c>
      <c r="D93" t="s">
        <v>1247</v>
      </c>
      <c r="E93">
        <v>9</v>
      </c>
      <c r="F93">
        <v>4</v>
      </c>
      <c r="G93" t="s">
        <v>3351</v>
      </c>
      <c r="K93" t="s">
        <v>47</v>
      </c>
    </row>
    <row r="94" spans="1:13" x14ac:dyDescent="0.35">
      <c r="A94" s="6">
        <v>46120</v>
      </c>
      <c r="B94" t="s">
        <v>191</v>
      </c>
      <c r="C94" t="s">
        <v>3352</v>
      </c>
      <c r="E94">
        <v>16</v>
      </c>
      <c r="F94">
        <v>2</v>
      </c>
      <c r="G94" t="s">
        <v>2658</v>
      </c>
      <c r="L94" t="s">
        <v>47</v>
      </c>
      <c r="M94" t="s">
        <v>47</v>
      </c>
    </row>
    <row r="95" spans="1:13" x14ac:dyDescent="0.35">
      <c r="A95" s="6">
        <v>46121</v>
      </c>
      <c r="B95" t="s">
        <v>969</v>
      </c>
      <c r="C95" t="s">
        <v>2630</v>
      </c>
      <c r="D95">
        <v>5</v>
      </c>
      <c r="E95">
        <v>28</v>
      </c>
      <c r="F95">
        <v>2</v>
      </c>
      <c r="G95" t="s">
        <v>36</v>
      </c>
      <c r="L95" t="s">
        <v>47</v>
      </c>
      <c r="M95" t="s">
        <v>47</v>
      </c>
    </row>
    <row r="96" spans="1:13" x14ac:dyDescent="0.35">
      <c r="A96" s="6">
        <v>46121</v>
      </c>
      <c r="B96" t="s">
        <v>1089</v>
      </c>
      <c r="C96" t="s">
        <v>784</v>
      </c>
      <c r="D96" t="s">
        <v>392</v>
      </c>
      <c r="E96">
        <v>28</v>
      </c>
      <c r="F96">
        <v>2</v>
      </c>
      <c r="G96" t="s">
        <v>98</v>
      </c>
    </row>
    <row r="97" spans="1:13" x14ac:dyDescent="0.35">
      <c r="A97" s="6">
        <v>46122</v>
      </c>
      <c r="B97" t="s">
        <v>2583</v>
      </c>
      <c r="C97" t="s">
        <v>2630</v>
      </c>
      <c r="D97">
        <v>4</v>
      </c>
      <c r="E97">
        <v>22</v>
      </c>
      <c r="F97">
        <v>2</v>
      </c>
      <c r="G97" t="s">
        <v>36</v>
      </c>
      <c r="L97" t="s">
        <v>47</v>
      </c>
      <c r="M97" t="s">
        <v>47</v>
      </c>
    </row>
    <row r="98" spans="1:13" x14ac:dyDescent="0.35">
      <c r="A98" s="6">
        <v>46122</v>
      </c>
      <c r="B98" t="s">
        <v>2583</v>
      </c>
      <c r="C98" t="s">
        <v>3360</v>
      </c>
      <c r="D98">
        <v>5</v>
      </c>
      <c r="E98">
        <v>22</v>
      </c>
      <c r="F98">
        <v>2</v>
      </c>
      <c r="G98" t="s">
        <v>98</v>
      </c>
      <c r="L98" t="s">
        <v>47</v>
      </c>
      <c r="M98" t="s">
        <v>47</v>
      </c>
    </row>
    <row r="99" spans="1:13" x14ac:dyDescent="0.35">
      <c r="A99" s="6">
        <v>46123</v>
      </c>
      <c r="B99" t="s">
        <v>3354</v>
      </c>
      <c r="C99" t="s">
        <v>3356</v>
      </c>
      <c r="D99" t="s">
        <v>3355</v>
      </c>
      <c r="E99">
        <v>23</v>
      </c>
      <c r="F99">
        <v>4</v>
      </c>
      <c r="G99" t="s">
        <v>2658</v>
      </c>
    </row>
    <row r="100" spans="1:13" x14ac:dyDescent="0.35">
      <c r="A100" s="6">
        <v>46125</v>
      </c>
      <c r="B100" t="s">
        <v>2353</v>
      </c>
      <c r="C100" t="s">
        <v>115</v>
      </c>
      <c r="D100">
        <v>8</v>
      </c>
      <c r="E100">
        <v>22</v>
      </c>
      <c r="F100">
        <v>2</v>
      </c>
      <c r="G100" t="s">
        <v>2182</v>
      </c>
    </row>
    <row r="101" spans="1:13" x14ac:dyDescent="0.35">
      <c r="A101" s="6">
        <v>46125</v>
      </c>
      <c r="B101" t="s">
        <v>3353</v>
      </c>
      <c r="C101" t="s">
        <v>3352</v>
      </c>
      <c r="D101" t="s">
        <v>1247</v>
      </c>
      <c r="E101">
        <v>10</v>
      </c>
      <c r="F101">
        <v>4</v>
      </c>
      <c r="G101" t="s">
        <v>32</v>
      </c>
      <c r="K101" t="s">
        <v>47</v>
      </c>
    </row>
    <row r="102" spans="1:13" x14ac:dyDescent="0.35">
      <c r="A102" s="6">
        <v>46126</v>
      </c>
      <c r="B102" t="s">
        <v>2478</v>
      </c>
      <c r="C102" t="s">
        <v>55</v>
      </c>
      <c r="D102" t="s">
        <v>2167</v>
      </c>
      <c r="E102">
        <v>26</v>
      </c>
      <c r="F102">
        <v>1</v>
      </c>
      <c r="G102" t="s">
        <v>2125</v>
      </c>
    </row>
    <row r="103" spans="1:13" x14ac:dyDescent="0.35">
      <c r="A103" s="6">
        <v>46126</v>
      </c>
      <c r="B103" t="s">
        <v>461</v>
      </c>
      <c r="C103" t="s">
        <v>3352</v>
      </c>
      <c r="D103">
        <v>8</v>
      </c>
      <c r="E103">
        <v>24</v>
      </c>
      <c r="F103">
        <v>2</v>
      </c>
      <c r="G103" t="s">
        <v>2658</v>
      </c>
      <c r="L103" t="s">
        <v>47</v>
      </c>
      <c r="M103" t="s">
        <v>47</v>
      </c>
    </row>
    <row r="104" spans="1:13" x14ac:dyDescent="0.35">
      <c r="A104" s="6">
        <v>46128</v>
      </c>
      <c r="B104" t="s">
        <v>2662</v>
      </c>
      <c r="C104" t="s">
        <v>2630</v>
      </c>
      <c r="D104">
        <v>6</v>
      </c>
      <c r="E104">
        <v>18</v>
      </c>
      <c r="F104">
        <v>2</v>
      </c>
      <c r="G104" t="s">
        <v>35</v>
      </c>
    </row>
    <row r="105" spans="1:13" x14ac:dyDescent="0.35">
      <c r="A105" s="6">
        <v>46128</v>
      </c>
      <c r="B105" t="s">
        <v>2662</v>
      </c>
      <c r="C105" t="s">
        <v>2630</v>
      </c>
      <c r="D105">
        <v>6</v>
      </c>
      <c r="E105">
        <v>18</v>
      </c>
      <c r="F105">
        <v>2</v>
      </c>
      <c r="G105" t="s">
        <v>35</v>
      </c>
    </row>
    <row r="106" spans="1:13" x14ac:dyDescent="0.35">
      <c r="A106" s="6">
        <v>46128</v>
      </c>
      <c r="B106" t="s">
        <v>2483</v>
      </c>
      <c r="C106" t="s">
        <v>115</v>
      </c>
      <c r="D106">
        <v>8</v>
      </c>
      <c r="E106">
        <v>17</v>
      </c>
      <c r="F106">
        <v>2</v>
      </c>
      <c r="G106" t="s">
        <v>2182</v>
      </c>
      <c r="L106" t="s">
        <v>47</v>
      </c>
      <c r="M106" t="s">
        <v>47</v>
      </c>
    </row>
    <row r="107" spans="1:13" x14ac:dyDescent="0.35">
      <c r="A107" s="6">
        <v>46128</v>
      </c>
      <c r="B107" t="s">
        <v>991</v>
      </c>
      <c r="C107" t="s">
        <v>2630</v>
      </c>
      <c r="D107">
        <v>5</v>
      </c>
      <c r="E107">
        <v>19</v>
      </c>
      <c r="F107">
        <v>2</v>
      </c>
      <c r="G107" t="s">
        <v>35</v>
      </c>
    </row>
    <row r="108" spans="1:13" x14ac:dyDescent="0.35">
      <c r="A108" s="6">
        <v>46128</v>
      </c>
      <c r="B108" t="s">
        <v>3372</v>
      </c>
      <c r="C108" t="s">
        <v>3360</v>
      </c>
      <c r="D108" s="11" t="s">
        <v>3373</v>
      </c>
      <c r="E108">
        <v>12</v>
      </c>
      <c r="F108">
        <v>4</v>
      </c>
      <c r="G108" t="s">
        <v>3374</v>
      </c>
      <c r="K108" t="s">
        <v>47</v>
      </c>
    </row>
    <row r="109" spans="1:13" x14ac:dyDescent="0.35">
      <c r="A109" s="6">
        <v>46128</v>
      </c>
      <c r="B109" t="s">
        <v>1367</v>
      </c>
      <c r="C109" t="s">
        <v>3352</v>
      </c>
      <c r="D109" t="s">
        <v>3376</v>
      </c>
      <c r="E109">
        <v>12</v>
      </c>
      <c r="F109">
        <v>1</v>
      </c>
      <c r="G109" t="s">
        <v>2658</v>
      </c>
    </row>
    <row r="110" spans="1:13" x14ac:dyDescent="0.35">
      <c r="A110" s="6">
        <v>46131</v>
      </c>
      <c r="B110" t="s">
        <v>969</v>
      </c>
      <c r="C110" t="s">
        <v>2653</v>
      </c>
      <c r="D110">
        <v>1</v>
      </c>
      <c r="E110">
        <v>22</v>
      </c>
      <c r="F110">
        <v>2</v>
      </c>
      <c r="G110" t="s">
        <v>1400</v>
      </c>
      <c r="L110" t="s">
        <v>47</v>
      </c>
      <c r="M110" t="s">
        <v>47</v>
      </c>
    </row>
    <row r="111" spans="1:13" x14ac:dyDescent="0.35">
      <c r="A111" s="6">
        <v>46131</v>
      </c>
      <c r="B111" t="s">
        <v>969</v>
      </c>
      <c r="C111" t="s">
        <v>2653</v>
      </c>
      <c r="D111">
        <v>1</v>
      </c>
      <c r="E111">
        <v>22</v>
      </c>
      <c r="F111">
        <v>2</v>
      </c>
      <c r="G111" t="s">
        <v>1400</v>
      </c>
      <c r="L111" t="s">
        <v>47</v>
      </c>
      <c r="M111" t="s">
        <v>47</v>
      </c>
    </row>
    <row r="112" spans="1:13" x14ac:dyDescent="0.35">
      <c r="A112" s="6">
        <v>46131</v>
      </c>
      <c r="B112" t="s">
        <v>969</v>
      </c>
      <c r="C112" t="s">
        <v>2653</v>
      </c>
      <c r="D112">
        <v>1</v>
      </c>
      <c r="E112">
        <v>22</v>
      </c>
      <c r="F112">
        <v>2</v>
      </c>
      <c r="G112" t="s">
        <v>1400</v>
      </c>
      <c r="L112" t="s">
        <v>47</v>
      </c>
      <c r="M112" t="s">
        <v>47</v>
      </c>
    </row>
    <row r="113" spans="1:13" x14ac:dyDescent="0.35">
      <c r="A113" s="6">
        <v>46131</v>
      </c>
      <c r="B113" t="s">
        <v>969</v>
      </c>
      <c r="C113" t="s">
        <v>2653</v>
      </c>
      <c r="D113">
        <v>1</v>
      </c>
      <c r="E113">
        <v>22</v>
      </c>
      <c r="F113">
        <v>2</v>
      </c>
      <c r="G113" t="s">
        <v>1400</v>
      </c>
      <c r="L113" t="s">
        <v>47</v>
      </c>
      <c r="M113" t="s">
        <v>47</v>
      </c>
    </row>
    <row r="114" spans="1:13" x14ac:dyDescent="0.35">
      <c r="A114" s="6">
        <v>46129</v>
      </c>
      <c r="B114" t="s">
        <v>797</v>
      </c>
      <c r="C114" t="s">
        <v>115</v>
      </c>
      <c r="D114">
        <v>8</v>
      </c>
      <c r="E114">
        <v>22</v>
      </c>
      <c r="F114">
        <v>2</v>
      </c>
      <c r="G114" t="s">
        <v>2182</v>
      </c>
      <c r="L114" t="s">
        <v>47</v>
      </c>
      <c r="M114" t="s">
        <v>47</v>
      </c>
    </row>
    <row r="115" spans="1:13" x14ac:dyDescent="0.35">
      <c r="A115" s="6">
        <v>46129</v>
      </c>
      <c r="B115" t="s">
        <v>1564</v>
      </c>
      <c r="C115" t="s">
        <v>2630</v>
      </c>
      <c r="D115">
        <v>5</v>
      </c>
      <c r="E115">
        <v>15</v>
      </c>
      <c r="F115">
        <v>2</v>
      </c>
      <c r="G115" t="s">
        <v>36</v>
      </c>
      <c r="L115" t="s">
        <v>47</v>
      </c>
      <c r="M115" t="s">
        <v>47</v>
      </c>
    </row>
    <row r="116" spans="1:13" x14ac:dyDescent="0.35">
      <c r="A116" s="6">
        <v>46132</v>
      </c>
      <c r="B116" t="s">
        <v>969</v>
      </c>
      <c r="C116" t="s">
        <v>2630</v>
      </c>
      <c r="D116">
        <v>5</v>
      </c>
      <c r="E116">
        <v>25</v>
      </c>
      <c r="F116">
        <v>2</v>
      </c>
      <c r="G116" t="s">
        <v>36</v>
      </c>
      <c r="L116" t="s">
        <v>47</v>
      </c>
      <c r="M116" t="s">
        <v>47</v>
      </c>
    </row>
    <row r="117" spans="1:13" x14ac:dyDescent="0.35">
      <c r="A117" s="6">
        <v>46132</v>
      </c>
      <c r="B117" t="s">
        <v>841</v>
      </c>
      <c r="C117" t="s">
        <v>115</v>
      </c>
      <c r="D117">
        <v>7</v>
      </c>
      <c r="E117">
        <v>24</v>
      </c>
      <c r="F117">
        <v>2</v>
      </c>
      <c r="G117" t="s">
        <v>2658</v>
      </c>
      <c r="L117" t="s">
        <v>47</v>
      </c>
      <c r="M117" t="s">
        <v>47</v>
      </c>
    </row>
    <row r="118" spans="1:13" x14ac:dyDescent="0.35">
      <c r="A118" s="6">
        <v>46132</v>
      </c>
      <c r="B118" t="s">
        <v>841</v>
      </c>
      <c r="C118" t="s">
        <v>115</v>
      </c>
      <c r="D118">
        <v>7</v>
      </c>
      <c r="E118">
        <v>24</v>
      </c>
      <c r="F118">
        <v>2</v>
      </c>
      <c r="G118" t="s">
        <v>2658</v>
      </c>
      <c r="L118" t="s">
        <v>47</v>
      </c>
      <c r="M118" t="s">
        <v>47</v>
      </c>
    </row>
    <row r="119" spans="1:13" x14ac:dyDescent="0.35">
      <c r="A119" s="6">
        <v>46133</v>
      </c>
      <c r="B119" t="s">
        <v>2665</v>
      </c>
      <c r="C119" t="s">
        <v>115</v>
      </c>
      <c r="D119" t="s">
        <v>149</v>
      </c>
      <c r="E119">
        <v>10</v>
      </c>
      <c r="F119">
        <v>2</v>
      </c>
      <c r="G119" t="s">
        <v>2182</v>
      </c>
    </row>
    <row r="120" spans="1:13" x14ac:dyDescent="0.35">
      <c r="A120" s="6">
        <v>46133</v>
      </c>
      <c r="B120" t="s">
        <v>841</v>
      </c>
      <c r="C120" t="s">
        <v>2630</v>
      </c>
      <c r="D120">
        <v>6</v>
      </c>
      <c r="E120">
        <v>29</v>
      </c>
      <c r="F120">
        <v>2</v>
      </c>
      <c r="G120" t="s">
        <v>36</v>
      </c>
      <c r="L120" t="s">
        <v>47</v>
      </c>
      <c r="M120" t="s">
        <v>47</v>
      </c>
    </row>
    <row r="121" spans="1:13" x14ac:dyDescent="0.35">
      <c r="A121" s="6">
        <v>46133</v>
      </c>
      <c r="B121" t="s">
        <v>470</v>
      </c>
      <c r="C121" t="s">
        <v>2630</v>
      </c>
      <c r="D121" t="s">
        <v>1247</v>
      </c>
      <c r="E121">
        <v>5</v>
      </c>
      <c r="F121">
        <v>3</v>
      </c>
      <c r="G121" t="s">
        <v>1400</v>
      </c>
      <c r="K121" t="s">
        <v>47</v>
      </c>
      <c r="M121" t="s">
        <v>47</v>
      </c>
    </row>
    <row r="122" spans="1:13" x14ac:dyDescent="0.35">
      <c r="A122" s="6">
        <v>46133</v>
      </c>
      <c r="B122" t="s">
        <v>88</v>
      </c>
      <c r="C122" t="s">
        <v>55</v>
      </c>
      <c r="D122" t="s">
        <v>2167</v>
      </c>
      <c r="E122">
        <v>28</v>
      </c>
      <c r="F122">
        <v>2</v>
      </c>
      <c r="G122" t="s">
        <v>2655</v>
      </c>
      <c r="M122" t="s">
        <v>47</v>
      </c>
    </row>
    <row r="123" spans="1:13" x14ac:dyDescent="0.35">
      <c r="A123" s="6">
        <v>46134</v>
      </c>
      <c r="B123" t="s">
        <v>2663</v>
      </c>
      <c r="C123" t="s">
        <v>115</v>
      </c>
      <c r="D123">
        <v>8</v>
      </c>
      <c r="E123">
        <v>22</v>
      </c>
      <c r="F123">
        <v>2</v>
      </c>
      <c r="G123" t="s">
        <v>2182</v>
      </c>
    </row>
    <row r="124" spans="1:13" x14ac:dyDescent="0.35">
      <c r="A124" s="6">
        <v>46134</v>
      </c>
      <c r="B124" t="s">
        <v>841</v>
      </c>
      <c r="C124" t="s">
        <v>115</v>
      </c>
      <c r="D124">
        <v>8</v>
      </c>
      <c r="E124">
        <v>25</v>
      </c>
      <c r="F124">
        <v>2</v>
      </c>
      <c r="G124" t="s">
        <v>2658</v>
      </c>
      <c r="L124" t="s">
        <v>47</v>
      </c>
      <c r="M124" t="s">
        <v>47</v>
      </c>
    </row>
    <row r="125" spans="1:13" x14ac:dyDescent="0.35">
      <c r="A125" s="6">
        <v>46134</v>
      </c>
      <c r="B125" t="s">
        <v>841</v>
      </c>
      <c r="C125" t="s">
        <v>115</v>
      </c>
      <c r="D125">
        <v>8</v>
      </c>
      <c r="E125">
        <v>25</v>
      </c>
      <c r="F125">
        <v>2</v>
      </c>
      <c r="G125" t="s">
        <v>2658</v>
      </c>
      <c r="L125" t="s">
        <v>47</v>
      </c>
      <c r="M125" t="s">
        <v>47</v>
      </c>
    </row>
    <row r="126" spans="1:13" x14ac:dyDescent="0.35">
      <c r="A126" s="6">
        <v>46135</v>
      </c>
      <c r="B126" t="s">
        <v>1960</v>
      </c>
      <c r="C126" t="s">
        <v>2653</v>
      </c>
      <c r="D126" t="s">
        <v>1247</v>
      </c>
      <c r="E126">
        <v>25</v>
      </c>
      <c r="F126">
        <v>2</v>
      </c>
      <c r="G126" t="s">
        <v>360</v>
      </c>
      <c r="L126" t="s">
        <v>47</v>
      </c>
      <c r="M126" t="s">
        <v>47</v>
      </c>
    </row>
    <row r="127" spans="1:13" x14ac:dyDescent="0.35">
      <c r="A127" s="6">
        <v>46135</v>
      </c>
      <c r="B127" t="s">
        <v>2044</v>
      </c>
      <c r="C127" t="s">
        <v>115</v>
      </c>
      <c r="D127">
        <v>7</v>
      </c>
      <c r="E127">
        <v>20</v>
      </c>
      <c r="F127">
        <v>1</v>
      </c>
      <c r="G127" t="s">
        <v>32</v>
      </c>
    </row>
    <row r="128" spans="1:13" x14ac:dyDescent="0.35">
      <c r="A128" s="6">
        <v>46135</v>
      </c>
      <c r="B128" t="s">
        <v>2044</v>
      </c>
      <c r="C128" t="s">
        <v>115</v>
      </c>
      <c r="D128">
        <v>7</v>
      </c>
      <c r="E128">
        <v>20</v>
      </c>
      <c r="F128">
        <v>1</v>
      </c>
      <c r="G128" t="s">
        <v>32</v>
      </c>
    </row>
    <row r="129" spans="1:13" x14ac:dyDescent="0.35">
      <c r="A129" s="6">
        <v>46135</v>
      </c>
      <c r="B129" t="s">
        <v>2044</v>
      </c>
      <c r="C129" t="s">
        <v>115</v>
      </c>
      <c r="D129">
        <v>7</v>
      </c>
      <c r="E129">
        <v>20</v>
      </c>
      <c r="F129">
        <v>1</v>
      </c>
      <c r="G129" t="s">
        <v>32</v>
      </c>
    </row>
    <row r="130" spans="1:13" x14ac:dyDescent="0.35">
      <c r="A130" s="6">
        <v>46135</v>
      </c>
      <c r="B130" t="s">
        <v>1425</v>
      </c>
      <c r="C130" t="s">
        <v>2630</v>
      </c>
      <c r="D130">
        <v>5</v>
      </c>
      <c r="E130">
        <v>22</v>
      </c>
      <c r="F130">
        <v>2</v>
      </c>
      <c r="G130" t="s">
        <v>35</v>
      </c>
    </row>
    <row r="131" spans="1:13" x14ac:dyDescent="0.35">
      <c r="A131" s="6">
        <v>46135</v>
      </c>
      <c r="B131" t="s">
        <v>88</v>
      </c>
      <c r="C131" t="s">
        <v>55</v>
      </c>
      <c r="D131" t="s">
        <v>2167</v>
      </c>
      <c r="E131">
        <v>29</v>
      </c>
      <c r="F131">
        <v>1</v>
      </c>
      <c r="G131" t="s">
        <v>2655</v>
      </c>
      <c r="M131" t="s">
        <v>47</v>
      </c>
    </row>
    <row r="132" spans="1:13" x14ac:dyDescent="0.35">
      <c r="A132" s="6">
        <v>46136</v>
      </c>
      <c r="B132" t="s">
        <v>58</v>
      </c>
      <c r="C132" t="s">
        <v>2630</v>
      </c>
      <c r="D132">
        <v>5</v>
      </c>
      <c r="E132">
        <v>22</v>
      </c>
      <c r="F132">
        <v>2</v>
      </c>
      <c r="G132" t="s">
        <v>36</v>
      </c>
      <c r="L132" t="s">
        <v>47</v>
      </c>
      <c r="M132" t="s">
        <v>47</v>
      </c>
    </row>
    <row r="133" spans="1:13" x14ac:dyDescent="0.35">
      <c r="A133" s="6">
        <v>46139</v>
      </c>
      <c r="B133" t="s">
        <v>3342</v>
      </c>
      <c r="C133" t="s">
        <v>55</v>
      </c>
      <c r="D133" t="s">
        <v>2167</v>
      </c>
      <c r="E133">
        <v>30</v>
      </c>
      <c r="F133">
        <v>2</v>
      </c>
      <c r="G133" t="s">
        <v>2125</v>
      </c>
    </row>
    <row r="134" spans="1:13" x14ac:dyDescent="0.35">
      <c r="A134" s="6">
        <v>46140</v>
      </c>
      <c r="B134" t="s">
        <v>3346</v>
      </c>
      <c r="C134" t="s">
        <v>1247</v>
      </c>
      <c r="D134" t="s">
        <v>1247</v>
      </c>
      <c r="E134">
        <v>9</v>
      </c>
      <c r="F134">
        <v>4</v>
      </c>
      <c r="G134" t="s">
        <v>32</v>
      </c>
    </row>
    <row r="135" spans="1:13" x14ac:dyDescent="0.35">
      <c r="A135" s="6">
        <v>46141</v>
      </c>
      <c r="B135" t="s">
        <v>2666</v>
      </c>
      <c r="C135" t="s">
        <v>2653</v>
      </c>
      <c r="D135">
        <v>3</v>
      </c>
      <c r="E135">
        <v>24</v>
      </c>
      <c r="F135">
        <v>2</v>
      </c>
      <c r="G135" t="s">
        <v>2660</v>
      </c>
      <c r="L135" t="s">
        <v>47</v>
      </c>
      <c r="M135" t="s">
        <v>47</v>
      </c>
    </row>
    <row r="136" spans="1:13" x14ac:dyDescent="0.35">
      <c r="A136" s="6">
        <v>46141</v>
      </c>
      <c r="B136" t="s">
        <v>2666</v>
      </c>
      <c r="C136" t="s">
        <v>2653</v>
      </c>
      <c r="D136">
        <v>3</v>
      </c>
      <c r="E136">
        <v>24</v>
      </c>
      <c r="F136">
        <v>2</v>
      </c>
      <c r="G136" t="s">
        <v>2660</v>
      </c>
      <c r="L136" t="s">
        <v>47</v>
      </c>
      <c r="M136" t="s">
        <v>47</v>
      </c>
    </row>
    <row r="137" spans="1:13" x14ac:dyDescent="0.35">
      <c r="A137" s="6">
        <v>46141</v>
      </c>
      <c r="B137" t="s">
        <v>2666</v>
      </c>
      <c r="C137" t="s">
        <v>2653</v>
      </c>
      <c r="D137">
        <v>3</v>
      </c>
      <c r="E137">
        <v>24</v>
      </c>
      <c r="F137">
        <v>2</v>
      </c>
      <c r="G137" t="s">
        <v>2660</v>
      </c>
      <c r="L137" t="s">
        <v>47</v>
      </c>
      <c r="M137" t="s">
        <v>47</v>
      </c>
    </row>
    <row r="138" spans="1:13" x14ac:dyDescent="0.35">
      <c r="A138" s="6">
        <v>46142</v>
      </c>
      <c r="B138" t="s">
        <v>2302</v>
      </c>
      <c r="C138" t="s">
        <v>115</v>
      </c>
      <c r="D138">
        <v>7</v>
      </c>
      <c r="E138">
        <v>24</v>
      </c>
      <c r="F138">
        <v>2</v>
      </c>
      <c r="G138" t="s">
        <v>32</v>
      </c>
    </row>
    <row r="139" spans="1:13" x14ac:dyDescent="0.35">
      <c r="A139" s="6">
        <v>46142</v>
      </c>
      <c r="B139" t="s">
        <v>2302</v>
      </c>
      <c r="C139" t="s">
        <v>115</v>
      </c>
      <c r="D139">
        <v>7</v>
      </c>
      <c r="E139">
        <v>24</v>
      </c>
      <c r="F139">
        <v>2</v>
      </c>
      <c r="G139" t="s">
        <v>32</v>
      </c>
    </row>
    <row r="140" spans="1:13" x14ac:dyDescent="0.35">
      <c r="A140" s="6">
        <v>46147</v>
      </c>
      <c r="B140" t="s">
        <v>3357</v>
      </c>
      <c r="C140" t="s">
        <v>3358</v>
      </c>
      <c r="D140" t="s">
        <v>3358</v>
      </c>
      <c r="E140" t="s">
        <v>3358</v>
      </c>
      <c r="F140" t="s">
        <v>3358</v>
      </c>
      <c r="G140" t="s">
        <v>40</v>
      </c>
    </row>
    <row r="141" spans="1:13" x14ac:dyDescent="0.35">
      <c r="A141" s="6">
        <v>46147</v>
      </c>
      <c r="B141" t="s">
        <v>3357</v>
      </c>
      <c r="C141" t="s">
        <v>3358</v>
      </c>
      <c r="D141" t="s">
        <v>3358</v>
      </c>
      <c r="E141" t="s">
        <v>3358</v>
      </c>
      <c r="F141" t="s">
        <v>3358</v>
      </c>
      <c r="G141" t="s">
        <v>189</v>
      </c>
    </row>
    <row r="142" spans="1:13" x14ac:dyDescent="0.35">
      <c r="A142" s="6">
        <v>46147</v>
      </c>
      <c r="B142" t="s">
        <v>3375</v>
      </c>
      <c r="C142" t="s">
        <v>3352</v>
      </c>
      <c r="D142">
        <v>8</v>
      </c>
      <c r="E142">
        <v>18</v>
      </c>
      <c r="F142">
        <v>2</v>
      </c>
      <c r="G142" t="s">
        <v>32</v>
      </c>
    </row>
    <row r="143" spans="1:13" x14ac:dyDescent="0.35">
      <c r="A143" s="6">
        <v>46147</v>
      </c>
      <c r="B143" t="s">
        <v>3387</v>
      </c>
      <c r="C143" t="s">
        <v>3360</v>
      </c>
      <c r="D143">
        <v>5</v>
      </c>
      <c r="E143" t="s">
        <v>3358</v>
      </c>
      <c r="F143" t="s">
        <v>3358</v>
      </c>
      <c r="G143" t="s">
        <v>36</v>
      </c>
      <c r="L143" t="s">
        <v>47</v>
      </c>
      <c r="M143" t="s">
        <v>47</v>
      </c>
    </row>
    <row r="144" spans="1:13" x14ac:dyDescent="0.35">
      <c r="A144" s="6">
        <v>46148</v>
      </c>
      <c r="B144" t="s">
        <v>316</v>
      </c>
      <c r="C144" t="s">
        <v>2630</v>
      </c>
      <c r="D144">
        <v>4</v>
      </c>
      <c r="E144">
        <v>27</v>
      </c>
      <c r="F144">
        <v>2</v>
      </c>
      <c r="G144" t="s">
        <v>36</v>
      </c>
    </row>
    <row r="145" spans="1:13" x14ac:dyDescent="0.35">
      <c r="A145" s="6">
        <v>46148</v>
      </c>
      <c r="B145" t="s">
        <v>3359</v>
      </c>
      <c r="C145" t="s">
        <v>3360</v>
      </c>
      <c r="D145" t="s">
        <v>3361</v>
      </c>
      <c r="E145">
        <v>18</v>
      </c>
      <c r="F145">
        <v>2</v>
      </c>
      <c r="G145" t="s">
        <v>3362</v>
      </c>
    </row>
    <row r="146" spans="1:13" x14ac:dyDescent="0.35">
      <c r="A146" s="6">
        <v>46148</v>
      </c>
      <c r="B146" t="s">
        <v>3359</v>
      </c>
      <c r="C146" t="s">
        <v>3360</v>
      </c>
      <c r="D146" t="s">
        <v>3361</v>
      </c>
      <c r="E146">
        <v>18</v>
      </c>
      <c r="F146">
        <v>2</v>
      </c>
      <c r="G146" t="s">
        <v>3362</v>
      </c>
    </row>
    <row r="147" spans="1:13" x14ac:dyDescent="0.35">
      <c r="A147" s="6">
        <v>46148</v>
      </c>
      <c r="B147" t="s">
        <v>3359</v>
      </c>
      <c r="C147" t="s">
        <v>3360</v>
      </c>
      <c r="D147" t="s">
        <v>3361</v>
      </c>
      <c r="E147">
        <v>18</v>
      </c>
      <c r="F147">
        <v>2</v>
      </c>
      <c r="G147" t="s">
        <v>3362</v>
      </c>
    </row>
    <row r="148" spans="1:13" x14ac:dyDescent="0.35">
      <c r="A148" s="6">
        <v>46149</v>
      </c>
      <c r="B148" t="s">
        <v>254</v>
      </c>
      <c r="C148" t="s">
        <v>2630</v>
      </c>
      <c r="D148">
        <v>5</v>
      </c>
      <c r="E148">
        <v>23</v>
      </c>
      <c r="F148">
        <v>2</v>
      </c>
      <c r="G148" t="s">
        <v>35</v>
      </c>
      <c r="L148" t="s">
        <v>47</v>
      </c>
      <c r="M148" t="s">
        <v>47</v>
      </c>
    </row>
    <row r="149" spans="1:13" x14ac:dyDescent="0.35">
      <c r="A149" s="6">
        <v>46149</v>
      </c>
      <c r="B149" t="s">
        <v>316</v>
      </c>
      <c r="C149" t="s">
        <v>2630</v>
      </c>
      <c r="D149">
        <v>4</v>
      </c>
      <c r="E149">
        <v>25</v>
      </c>
      <c r="F149">
        <v>2</v>
      </c>
      <c r="G149" t="s">
        <v>35</v>
      </c>
    </row>
    <row r="150" spans="1:13" x14ac:dyDescent="0.35">
      <c r="A150" s="6">
        <v>46149</v>
      </c>
      <c r="B150" t="s">
        <v>1653</v>
      </c>
      <c r="C150" t="s">
        <v>3352</v>
      </c>
      <c r="D150" t="s">
        <v>3363</v>
      </c>
      <c r="E150">
        <v>25</v>
      </c>
      <c r="F150">
        <v>2</v>
      </c>
      <c r="G150" t="s">
        <v>32</v>
      </c>
    </row>
    <row r="151" spans="1:13" x14ac:dyDescent="0.35">
      <c r="A151" s="6">
        <v>46149</v>
      </c>
      <c r="B151" t="s">
        <v>3364</v>
      </c>
      <c r="C151" t="s">
        <v>3366</v>
      </c>
      <c r="D151" t="s">
        <v>3365</v>
      </c>
      <c r="E151">
        <v>25</v>
      </c>
      <c r="F151">
        <v>2</v>
      </c>
      <c r="G151" t="s">
        <v>2658</v>
      </c>
    </row>
    <row r="152" spans="1:13" x14ac:dyDescent="0.35">
      <c r="A152" s="6">
        <v>46150</v>
      </c>
      <c r="B152" t="s">
        <v>2583</v>
      </c>
      <c r="C152" t="s">
        <v>2630</v>
      </c>
      <c r="D152">
        <v>4</v>
      </c>
      <c r="E152">
        <v>21</v>
      </c>
      <c r="F152">
        <v>2</v>
      </c>
      <c r="G152" t="s">
        <v>36</v>
      </c>
      <c r="L152" t="s">
        <v>47</v>
      </c>
      <c r="M152" t="s">
        <v>47</v>
      </c>
    </row>
    <row r="153" spans="1:13" x14ac:dyDescent="0.35">
      <c r="A153" s="6">
        <v>46150</v>
      </c>
      <c r="B153" t="s">
        <v>88</v>
      </c>
      <c r="C153" t="s">
        <v>55</v>
      </c>
      <c r="D153" t="s">
        <v>2167</v>
      </c>
      <c r="E153">
        <v>22</v>
      </c>
      <c r="F153">
        <v>1</v>
      </c>
      <c r="G153" t="s">
        <v>2655</v>
      </c>
      <c r="M153" t="s">
        <v>47</v>
      </c>
    </row>
    <row r="154" spans="1:13" x14ac:dyDescent="0.35">
      <c r="A154" s="6">
        <v>46150</v>
      </c>
      <c r="B154" t="s">
        <v>88</v>
      </c>
      <c r="C154" t="s">
        <v>55</v>
      </c>
      <c r="D154" t="s">
        <v>2167</v>
      </c>
      <c r="E154">
        <v>29</v>
      </c>
      <c r="F154">
        <v>1</v>
      </c>
      <c r="G154" t="s">
        <v>2655</v>
      </c>
      <c r="M154" t="s">
        <v>47</v>
      </c>
    </row>
    <row r="155" spans="1:13" x14ac:dyDescent="0.35">
      <c r="A155" s="6">
        <v>46153</v>
      </c>
      <c r="B155" t="s">
        <v>2602</v>
      </c>
      <c r="C155" t="s">
        <v>115</v>
      </c>
      <c r="D155">
        <v>8</v>
      </c>
      <c r="E155">
        <v>28</v>
      </c>
      <c r="F155">
        <v>2</v>
      </c>
      <c r="G155" t="s">
        <v>2182</v>
      </c>
      <c r="L155" t="s">
        <v>47</v>
      </c>
      <c r="M155" t="s">
        <v>47</v>
      </c>
    </row>
    <row r="156" spans="1:13" x14ac:dyDescent="0.35">
      <c r="A156" s="6">
        <v>46154</v>
      </c>
      <c r="B156" t="s">
        <v>292</v>
      </c>
      <c r="C156" t="s">
        <v>2653</v>
      </c>
      <c r="D156">
        <v>3</v>
      </c>
      <c r="E156">
        <v>24</v>
      </c>
      <c r="F156">
        <v>2</v>
      </c>
      <c r="G156" t="s">
        <v>2660</v>
      </c>
    </row>
    <row r="157" spans="1:13" x14ac:dyDescent="0.35">
      <c r="A157" s="6">
        <v>46154</v>
      </c>
      <c r="B157" t="s">
        <v>292</v>
      </c>
      <c r="C157" t="s">
        <v>2653</v>
      </c>
      <c r="D157">
        <v>3</v>
      </c>
      <c r="E157">
        <v>24</v>
      </c>
      <c r="F157">
        <v>2</v>
      </c>
      <c r="G157" t="s">
        <v>2660</v>
      </c>
    </row>
    <row r="158" spans="1:13" x14ac:dyDescent="0.35">
      <c r="A158" s="6">
        <v>46154</v>
      </c>
      <c r="B158" t="s">
        <v>58</v>
      </c>
      <c r="C158" t="s">
        <v>2630</v>
      </c>
      <c r="D158">
        <v>5</v>
      </c>
      <c r="E158">
        <v>23</v>
      </c>
      <c r="F158">
        <v>2</v>
      </c>
      <c r="G158" t="s">
        <v>36</v>
      </c>
      <c r="L158" t="s">
        <v>47</v>
      </c>
      <c r="M158" t="s">
        <v>47</v>
      </c>
    </row>
    <row r="159" spans="1:13" x14ac:dyDescent="0.35">
      <c r="A159" s="6">
        <v>46154</v>
      </c>
      <c r="B159" t="s">
        <v>2401</v>
      </c>
      <c r="C159" t="s">
        <v>3352</v>
      </c>
      <c r="D159" t="s">
        <v>3376</v>
      </c>
      <c r="E159">
        <v>29</v>
      </c>
      <c r="F159">
        <v>7</v>
      </c>
      <c r="G159" t="s">
        <v>2658</v>
      </c>
      <c r="K159" t="s">
        <v>47</v>
      </c>
    </row>
    <row r="160" spans="1:13" x14ac:dyDescent="0.35">
      <c r="A160" s="6">
        <v>46154</v>
      </c>
      <c r="B160" t="s">
        <v>2401</v>
      </c>
      <c r="C160" t="s">
        <v>3352</v>
      </c>
      <c r="D160" t="s">
        <v>3376</v>
      </c>
      <c r="E160">
        <v>29</v>
      </c>
      <c r="F160">
        <v>7</v>
      </c>
      <c r="G160" t="s">
        <v>2658</v>
      </c>
      <c r="K160" t="s">
        <v>47</v>
      </c>
    </row>
    <row r="161" spans="1:13" x14ac:dyDescent="0.35">
      <c r="A161" s="6">
        <v>46160</v>
      </c>
      <c r="B161" t="s">
        <v>256</v>
      </c>
      <c r="C161" t="s">
        <v>2653</v>
      </c>
      <c r="D161">
        <v>0</v>
      </c>
      <c r="E161">
        <v>22</v>
      </c>
      <c r="F161">
        <v>2</v>
      </c>
      <c r="G161" t="s">
        <v>1400</v>
      </c>
      <c r="L161" t="s">
        <v>47</v>
      </c>
      <c r="M161" t="s">
        <v>47</v>
      </c>
    </row>
    <row r="162" spans="1:13" x14ac:dyDescent="0.35">
      <c r="A162" s="6">
        <v>46160</v>
      </c>
      <c r="B162" t="s">
        <v>247</v>
      </c>
      <c r="C162" t="s">
        <v>115</v>
      </c>
      <c r="D162">
        <v>8</v>
      </c>
      <c r="E162">
        <v>25</v>
      </c>
      <c r="F162">
        <v>1</v>
      </c>
      <c r="G162" t="s">
        <v>2182</v>
      </c>
      <c r="L162" t="s">
        <v>47</v>
      </c>
      <c r="M162" t="s">
        <v>47</v>
      </c>
    </row>
    <row r="163" spans="1:13" x14ac:dyDescent="0.35">
      <c r="A163" s="6">
        <v>46161</v>
      </c>
      <c r="B163" t="s">
        <v>256</v>
      </c>
      <c r="C163" t="s">
        <v>2653</v>
      </c>
      <c r="D163">
        <v>0</v>
      </c>
      <c r="E163">
        <v>22</v>
      </c>
      <c r="F163">
        <v>2</v>
      </c>
      <c r="G163" t="s">
        <v>1400</v>
      </c>
      <c r="L163" t="s">
        <v>47</v>
      </c>
      <c r="M163" t="s">
        <v>47</v>
      </c>
    </row>
    <row r="164" spans="1:13" x14ac:dyDescent="0.35">
      <c r="A164" s="6">
        <v>46161</v>
      </c>
      <c r="B164" t="s">
        <v>468</v>
      </c>
      <c r="C164" t="s">
        <v>2630</v>
      </c>
      <c r="D164">
        <v>5</v>
      </c>
      <c r="E164">
        <v>22</v>
      </c>
      <c r="F164">
        <v>2</v>
      </c>
      <c r="G164" t="s">
        <v>35</v>
      </c>
      <c r="L164" t="s">
        <v>47</v>
      </c>
      <c r="M164" t="s">
        <v>47</v>
      </c>
    </row>
    <row r="165" spans="1:13" x14ac:dyDescent="0.35">
      <c r="A165" s="6">
        <v>46161</v>
      </c>
      <c r="B165" t="s">
        <v>3383</v>
      </c>
      <c r="C165" t="s">
        <v>3352</v>
      </c>
      <c r="D165">
        <v>8</v>
      </c>
      <c r="E165">
        <v>20</v>
      </c>
      <c r="F165">
        <v>2</v>
      </c>
      <c r="G165" t="s">
        <v>2658</v>
      </c>
    </row>
    <row r="166" spans="1:13" x14ac:dyDescent="0.35">
      <c r="A166" s="6">
        <v>46161</v>
      </c>
      <c r="B166" t="s">
        <v>3383</v>
      </c>
      <c r="C166" t="s">
        <v>3352</v>
      </c>
      <c r="D166">
        <v>8</v>
      </c>
      <c r="E166">
        <v>21</v>
      </c>
      <c r="F166">
        <v>2</v>
      </c>
      <c r="G166" t="s">
        <v>2658</v>
      </c>
    </row>
    <row r="167" spans="1:13" x14ac:dyDescent="0.35">
      <c r="A167" s="6">
        <v>46162</v>
      </c>
      <c r="B167" t="s">
        <v>2135</v>
      </c>
      <c r="C167" t="s">
        <v>2630</v>
      </c>
      <c r="D167">
        <v>6</v>
      </c>
      <c r="E167">
        <v>21</v>
      </c>
      <c r="F167">
        <v>2</v>
      </c>
      <c r="G167" t="s">
        <v>35</v>
      </c>
    </row>
    <row r="168" spans="1:13" x14ac:dyDescent="0.35">
      <c r="A168" s="6">
        <v>46162</v>
      </c>
      <c r="B168" t="s">
        <v>3377</v>
      </c>
      <c r="C168" t="s">
        <v>3360</v>
      </c>
      <c r="D168">
        <v>6</v>
      </c>
      <c r="E168">
        <v>24</v>
      </c>
      <c r="F168">
        <v>2</v>
      </c>
      <c r="G168" t="s">
        <v>98</v>
      </c>
    </row>
    <row r="169" spans="1:13" x14ac:dyDescent="0.35">
      <c r="A169" s="6">
        <v>46163</v>
      </c>
      <c r="B169" t="s">
        <v>3336</v>
      </c>
      <c r="C169" t="s">
        <v>115</v>
      </c>
      <c r="D169">
        <v>7</v>
      </c>
      <c r="E169">
        <v>24</v>
      </c>
      <c r="F169">
        <v>2</v>
      </c>
      <c r="G169" t="s">
        <v>2182</v>
      </c>
    </row>
    <row r="170" spans="1:13" x14ac:dyDescent="0.35">
      <c r="A170" s="6">
        <v>46163</v>
      </c>
      <c r="B170" t="s">
        <v>103</v>
      </c>
      <c r="C170" t="s">
        <v>2630</v>
      </c>
      <c r="D170">
        <v>6</v>
      </c>
      <c r="E170">
        <v>24</v>
      </c>
      <c r="F170">
        <v>2</v>
      </c>
      <c r="G170" t="s">
        <v>35</v>
      </c>
      <c r="L170" t="s">
        <v>47</v>
      </c>
      <c r="M170" t="s">
        <v>47</v>
      </c>
    </row>
    <row r="171" spans="1:13" x14ac:dyDescent="0.35">
      <c r="A171" s="6">
        <v>46163</v>
      </c>
      <c r="B171" t="s">
        <v>294</v>
      </c>
      <c r="C171" t="s">
        <v>3360</v>
      </c>
      <c r="D171">
        <v>6</v>
      </c>
      <c r="E171">
        <v>18</v>
      </c>
      <c r="F171">
        <v>2</v>
      </c>
      <c r="G171" t="s">
        <v>2658</v>
      </c>
    </row>
    <row r="172" spans="1:13" x14ac:dyDescent="0.35">
      <c r="A172" s="6">
        <v>46163</v>
      </c>
      <c r="B172" t="s">
        <v>2289</v>
      </c>
      <c r="C172" t="s">
        <v>3352</v>
      </c>
      <c r="D172">
        <v>8</v>
      </c>
      <c r="E172">
        <v>10</v>
      </c>
      <c r="F172">
        <v>4</v>
      </c>
      <c r="G172" t="s">
        <v>2182</v>
      </c>
    </row>
    <row r="173" spans="1:13" x14ac:dyDescent="0.35">
      <c r="A173" s="6">
        <v>46164</v>
      </c>
      <c r="B173" t="s">
        <v>2583</v>
      </c>
      <c r="C173" t="s">
        <v>2630</v>
      </c>
      <c r="D173">
        <v>4</v>
      </c>
      <c r="E173">
        <v>23</v>
      </c>
      <c r="F173">
        <v>2</v>
      </c>
      <c r="G173" t="s">
        <v>1400</v>
      </c>
      <c r="L173" t="s">
        <v>47</v>
      </c>
      <c r="M173" t="s">
        <v>47</v>
      </c>
    </row>
    <row r="174" spans="1:13" x14ac:dyDescent="0.35">
      <c r="A174" s="6">
        <v>46164</v>
      </c>
      <c r="B174" t="s">
        <v>1553</v>
      </c>
      <c r="C174" t="s">
        <v>3352</v>
      </c>
      <c r="D174">
        <v>7</v>
      </c>
      <c r="E174">
        <v>26</v>
      </c>
      <c r="F174">
        <v>1</v>
      </c>
      <c r="G174" t="s">
        <v>2182</v>
      </c>
      <c r="L174" t="s">
        <v>47</v>
      </c>
      <c r="M174" t="s">
        <v>47</v>
      </c>
    </row>
    <row r="175" spans="1:13" x14ac:dyDescent="0.35">
      <c r="A175" s="6">
        <v>46168</v>
      </c>
      <c r="B175" t="s">
        <v>141</v>
      </c>
      <c r="C175" t="s">
        <v>2630</v>
      </c>
      <c r="D175">
        <v>5</v>
      </c>
      <c r="E175">
        <v>22</v>
      </c>
      <c r="F175">
        <v>2</v>
      </c>
      <c r="G175" t="s">
        <v>35</v>
      </c>
      <c r="L175" t="s">
        <v>47</v>
      </c>
      <c r="M175" t="s">
        <v>47</v>
      </c>
    </row>
    <row r="176" spans="1:13" x14ac:dyDescent="0.35">
      <c r="A176" s="6">
        <v>46169</v>
      </c>
      <c r="B176" t="s">
        <v>141</v>
      </c>
      <c r="C176" t="s">
        <v>2630</v>
      </c>
      <c r="D176">
        <v>5</v>
      </c>
      <c r="E176">
        <v>22</v>
      </c>
      <c r="F176">
        <v>2</v>
      </c>
      <c r="G176" t="s">
        <v>35</v>
      </c>
      <c r="L176" t="s">
        <v>47</v>
      </c>
      <c r="M176" t="s">
        <v>47</v>
      </c>
    </row>
    <row r="177" spans="1:13" x14ac:dyDescent="0.35">
      <c r="A177" s="6">
        <v>46170</v>
      </c>
      <c r="B177" t="s">
        <v>1723</v>
      </c>
      <c r="C177" t="s">
        <v>2653</v>
      </c>
      <c r="D177">
        <v>3</v>
      </c>
      <c r="E177">
        <v>23</v>
      </c>
      <c r="F177">
        <v>3</v>
      </c>
      <c r="G177" t="s">
        <v>1400</v>
      </c>
      <c r="L177" t="s">
        <v>47</v>
      </c>
      <c r="M177" t="s">
        <v>47</v>
      </c>
    </row>
    <row r="178" spans="1:13" x14ac:dyDescent="0.35">
      <c r="A178" s="6">
        <v>46170</v>
      </c>
      <c r="B178" t="s">
        <v>258</v>
      </c>
      <c r="C178" t="s">
        <v>3360</v>
      </c>
      <c r="D178">
        <v>2</v>
      </c>
      <c r="E178">
        <v>16</v>
      </c>
      <c r="F178">
        <v>7</v>
      </c>
      <c r="G178" t="s">
        <v>35</v>
      </c>
    </row>
    <row r="179" spans="1:13" x14ac:dyDescent="0.35">
      <c r="A179" s="6">
        <v>46170</v>
      </c>
      <c r="B179" t="s">
        <v>258</v>
      </c>
      <c r="C179" t="s">
        <v>3360</v>
      </c>
      <c r="D179">
        <v>2</v>
      </c>
      <c r="E179">
        <v>16</v>
      </c>
      <c r="F179">
        <v>7</v>
      </c>
      <c r="G179" t="s">
        <v>35</v>
      </c>
    </row>
    <row r="180" spans="1:13" x14ac:dyDescent="0.35">
      <c r="A180" s="6">
        <v>46170</v>
      </c>
      <c r="B180" t="s">
        <v>258</v>
      </c>
      <c r="C180" t="s">
        <v>3360</v>
      </c>
      <c r="D180">
        <v>2</v>
      </c>
      <c r="E180">
        <v>16</v>
      </c>
      <c r="F180">
        <v>7</v>
      </c>
      <c r="G180" t="s">
        <v>35</v>
      </c>
    </row>
    <row r="181" spans="1:13" x14ac:dyDescent="0.35">
      <c r="A181" s="6">
        <v>46171</v>
      </c>
      <c r="B181" t="s">
        <v>3347</v>
      </c>
      <c r="C181" t="s">
        <v>2630</v>
      </c>
      <c r="D181">
        <v>5</v>
      </c>
      <c r="E181">
        <v>26</v>
      </c>
      <c r="F181">
        <v>2</v>
      </c>
      <c r="G181" t="s">
        <v>35</v>
      </c>
    </row>
    <row r="182" spans="1:13" x14ac:dyDescent="0.35">
      <c r="A182" s="6">
        <v>46153</v>
      </c>
      <c r="B182" t="s">
        <v>3367</v>
      </c>
      <c r="C182" t="s">
        <v>1261</v>
      </c>
      <c r="D182" t="s">
        <v>1486</v>
      </c>
      <c r="E182">
        <v>29</v>
      </c>
      <c r="G182" t="s">
        <v>3368</v>
      </c>
      <c r="M182" t="s">
        <v>47</v>
      </c>
    </row>
    <row r="183" spans="1:13" x14ac:dyDescent="0.35">
      <c r="A183" s="6">
        <v>46172</v>
      </c>
      <c r="B183" t="s">
        <v>3369</v>
      </c>
      <c r="C183" t="s">
        <v>3370</v>
      </c>
      <c r="D183" t="s">
        <v>3371</v>
      </c>
      <c r="E183">
        <v>25</v>
      </c>
      <c r="F183" t="s">
        <v>3358</v>
      </c>
      <c r="G183" t="s">
        <v>40</v>
      </c>
      <c r="L183" t="s">
        <v>47</v>
      </c>
      <c r="M183" t="s">
        <v>47</v>
      </c>
    </row>
    <row r="184" spans="1:13" x14ac:dyDescent="0.35">
      <c r="A184" s="6">
        <v>46172</v>
      </c>
      <c r="B184" t="s">
        <v>3369</v>
      </c>
      <c r="C184" t="s">
        <v>3370</v>
      </c>
      <c r="D184" t="s">
        <v>3371</v>
      </c>
      <c r="E184">
        <v>25</v>
      </c>
      <c r="F184" t="s">
        <v>3358</v>
      </c>
      <c r="G184" t="s">
        <v>40</v>
      </c>
      <c r="L184" t="s">
        <v>47</v>
      </c>
      <c r="M184" t="s">
        <v>47</v>
      </c>
    </row>
    <row r="185" spans="1:13" x14ac:dyDescent="0.35">
      <c r="A185" s="6">
        <v>46175</v>
      </c>
      <c r="B185" t="s">
        <v>2004</v>
      </c>
      <c r="C185" t="s">
        <v>3352</v>
      </c>
      <c r="D185">
        <v>8</v>
      </c>
      <c r="E185">
        <v>23</v>
      </c>
      <c r="F185">
        <v>2</v>
      </c>
      <c r="G185" t="s">
        <v>2182</v>
      </c>
    </row>
    <row r="186" spans="1:13" x14ac:dyDescent="0.35">
      <c r="A186" s="6">
        <v>46175</v>
      </c>
      <c r="B186" t="s">
        <v>240</v>
      </c>
      <c r="C186" t="s">
        <v>3360</v>
      </c>
      <c r="D186">
        <v>5</v>
      </c>
      <c r="E186">
        <v>10</v>
      </c>
      <c r="F186">
        <v>2</v>
      </c>
      <c r="G186" t="s">
        <v>35</v>
      </c>
    </row>
    <row r="187" spans="1:13" x14ac:dyDescent="0.35">
      <c r="A187" s="6">
        <v>46176</v>
      </c>
      <c r="B187" t="s">
        <v>3378</v>
      </c>
      <c r="C187" t="s">
        <v>3360</v>
      </c>
      <c r="D187">
        <v>4</v>
      </c>
      <c r="E187">
        <v>19</v>
      </c>
      <c r="F187">
        <v>2</v>
      </c>
      <c r="G187" t="s">
        <v>35</v>
      </c>
    </row>
    <row r="188" spans="1:13" x14ac:dyDescent="0.35">
      <c r="A188" s="6">
        <v>46181</v>
      </c>
      <c r="B188" t="s">
        <v>1564</v>
      </c>
      <c r="C188" t="s">
        <v>3360</v>
      </c>
      <c r="D188" t="s">
        <v>3384</v>
      </c>
      <c r="E188">
        <v>17</v>
      </c>
      <c r="F188">
        <v>2</v>
      </c>
      <c r="G188" t="s">
        <v>36</v>
      </c>
      <c r="L188" t="s">
        <v>47</v>
      </c>
      <c r="M188" t="s">
        <v>47</v>
      </c>
    </row>
    <row r="189" spans="1:13" x14ac:dyDescent="0.35">
      <c r="A189" s="6">
        <v>46182</v>
      </c>
      <c r="B189" t="s">
        <v>1858</v>
      </c>
      <c r="C189" t="s">
        <v>3360</v>
      </c>
      <c r="D189" s="11" t="s">
        <v>3379</v>
      </c>
      <c r="E189">
        <v>20</v>
      </c>
      <c r="F189">
        <v>2</v>
      </c>
      <c r="G189" t="s">
        <v>35</v>
      </c>
    </row>
    <row r="190" spans="1:13" x14ac:dyDescent="0.35">
      <c r="A190" s="6">
        <v>46183</v>
      </c>
      <c r="B190" t="s">
        <v>1858</v>
      </c>
      <c r="C190" t="s">
        <v>3360</v>
      </c>
      <c r="D190" s="11" t="s">
        <v>3379</v>
      </c>
      <c r="E190">
        <v>20</v>
      </c>
      <c r="F190">
        <v>2</v>
      </c>
      <c r="G190" t="s">
        <v>35</v>
      </c>
    </row>
    <row r="191" spans="1:13" x14ac:dyDescent="0.35">
      <c r="A191" s="6">
        <v>46184</v>
      </c>
      <c r="B191" t="s">
        <v>3380</v>
      </c>
      <c r="C191" t="s">
        <v>3360</v>
      </c>
      <c r="D191">
        <v>5</v>
      </c>
      <c r="E191">
        <v>18</v>
      </c>
      <c r="F191">
        <v>2</v>
      </c>
      <c r="G191" t="s">
        <v>1850</v>
      </c>
    </row>
    <row r="192" spans="1:13" x14ac:dyDescent="0.35">
      <c r="A192" s="6">
        <v>46184</v>
      </c>
      <c r="B192" t="s">
        <v>3380</v>
      </c>
      <c r="C192" t="s">
        <v>3360</v>
      </c>
      <c r="D192">
        <v>5</v>
      </c>
      <c r="E192">
        <v>18</v>
      </c>
      <c r="F192">
        <v>2</v>
      </c>
      <c r="G192" t="s">
        <v>1850</v>
      </c>
    </row>
    <row r="193" spans="1:13" x14ac:dyDescent="0.35">
      <c r="A193" s="6">
        <v>46184</v>
      </c>
      <c r="B193" t="s">
        <v>1564</v>
      </c>
      <c r="C193" t="s">
        <v>3360</v>
      </c>
      <c r="D193" t="s">
        <v>3384</v>
      </c>
      <c r="E193">
        <v>17</v>
      </c>
      <c r="F193">
        <v>2</v>
      </c>
      <c r="G193" t="s">
        <v>36</v>
      </c>
      <c r="L193" t="s">
        <v>47</v>
      </c>
      <c r="M193" t="s">
        <v>47</v>
      </c>
    </row>
    <row r="194" spans="1:13" x14ac:dyDescent="0.35">
      <c r="A194" s="6">
        <v>46185</v>
      </c>
      <c r="B194" t="s">
        <v>154</v>
      </c>
      <c r="C194" t="s">
        <v>3360</v>
      </c>
      <c r="D194">
        <v>5</v>
      </c>
      <c r="E194">
        <v>25</v>
      </c>
      <c r="F194">
        <v>2</v>
      </c>
      <c r="G194" t="s">
        <v>36</v>
      </c>
      <c r="K194" t="s">
        <v>47</v>
      </c>
      <c r="L194" t="s">
        <v>47</v>
      </c>
      <c r="M194" t="s">
        <v>47</v>
      </c>
    </row>
    <row r="195" spans="1:13" x14ac:dyDescent="0.35">
      <c r="A195" s="6">
        <v>46188</v>
      </c>
      <c r="B195" t="s">
        <v>409</v>
      </c>
      <c r="C195" t="s">
        <v>3385</v>
      </c>
      <c r="D195">
        <v>4</v>
      </c>
      <c r="E195">
        <v>22</v>
      </c>
      <c r="F195">
        <v>2</v>
      </c>
      <c r="G195" t="s">
        <v>35</v>
      </c>
      <c r="L195" t="s">
        <v>47</v>
      </c>
      <c r="M195" t="s">
        <v>47</v>
      </c>
    </row>
    <row r="196" spans="1:13" x14ac:dyDescent="0.35">
      <c r="A196" s="6">
        <v>46189</v>
      </c>
      <c r="B196" t="s">
        <v>2221</v>
      </c>
      <c r="C196" t="s">
        <v>3360</v>
      </c>
      <c r="D196">
        <v>6</v>
      </c>
      <c r="E196">
        <v>15</v>
      </c>
      <c r="F196">
        <v>2</v>
      </c>
      <c r="G196" t="s">
        <v>35</v>
      </c>
    </row>
    <row r="197" spans="1:13" x14ac:dyDescent="0.35">
      <c r="A197" s="6">
        <v>46125</v>
      </c>
      <c r="B197" t="s">
        <v>256</v>
      </c>
      <c r="C197" t="s">
        <v>2653</v>
      </c>
      <c r="D197">
        <v>0</v>
      </c>
      <c r="E197">
        <v>22</v>
      </c>
      <c r="F197">
        <v>2</v>
      </c>
      <c r="G197" t="s">
        <v>40</v>
      </c>
      <c r="L197" t="s">
        <v>47</v>
      </c>
      <c r="M197" t="s">
        <v>47</v>
      </c>
    </row>
    <row r="198" spans="1:13" x14ac:dyDescent="0.35">
      <c r="A198" s="6">
        <v>46126</v>
      </c>
      <c r="B198" t="s">
        <v>256</v>
      </c>
      <c r="C198" t="s">
        <v>2653</v>
      </c>
      <c r="D198">
        <v>0</v>
      </c>
      <c r="E198">
        <v>22</v>
      </c>
      <c r="F198">
        <v>2</v>
      </c>
      <c r="G198" t="s">
        <v>40</v>
      </c>
      <c r="L198" t="s">
        <v>47</v>
      </c>
      <c r="M198" t="s">
        <v>47</v>
      </c>
    </row>
    <row r="199" spans="1:13" x14ac:dyDescent="0.35">
      <c r="A199" s="6">
        <v>46126</v>
      </c>
      <c r="B199" t="s">
        <v>1256</v>
      </c>
      <c r="C199" t="s">
        <v>55</v>
      </c>
      <c r="D199" t="s">
        <v>2167</v>
      </c>
      <c r="E199" t="s">
        <v>2141</v>
      </c>
      <c r="F199">
        <v>2</v>
      </c>
      <c r="G199" t="s">
        <v>2655</v>
      </c>
    </row>
    <row r="200" spans="1:13" x14ac:dyDescent="0.35">
      <c r="A200" s="6">
        <v>46135</v>
      </c>
      <c r="B200" t="s">
        <v>3386</v>
      </c>
      <c r="C200" t="s">
        <v>2137</v>
      </c>
      <c r="D200" t="s">
        <v>978</v>
      </c>
      <c r="E200">
        <v>22</v>
      </c>
      <c r="F200">
        <v>2</v>
      </c>
      <c r="G200" t="s">
        <v>2655</v>
      </c>
    </row>
    <row r="201" spans="1:13" x14ac:dyDescent="0.35">
      <c r="A201" s="6">
        <v>46141</v>
      </c>
      <c r="B201" t="s">
        <v>1723</v>
      </c>
      <c r="C201" t="s">
        <v>3360</v>
      </c>
      <c r="D201">
        <v>4</v>
      </c>
      <c r="E201">
        <v>22</v>
      </c>
      <c r="F201">
        <v>4</v>
      </c>
      <c r="G201" t="s">
        <v>35</v>
      </c>
      <c r="L201" t="s">
        <v>47</v>
      </c>
      <c r="M201" t="s">
        <v>47</v>
      </c>
    </row>
    <row r="202" spans="1:13" x14ac:dyDescent="0.35">
      <c r="A202" s="6">
        <v>46144</v>
      </c>
      <c r="B202" t="s">
        <v>1650</v>
      </c>
      <c r="C202" t="s">
        <v>3360</v>
      </c>
      <c r="D202">
        <v>6</v>
      </c>
      <c r="E202">
        <v>23</v>
      </c>
      <c r="F202">
        <v>2</v>
      </c>
      <c r="G202" t="s">
        <v>35</v>
      </c>
    </row>
    <row r="203" spans="1:13" x14ac:dyDescent="0.35">
      <c r="A203" s="6">
        <v>46149</v>
      </c>
      <c r="B203" t="s">
        <v>459</v>
      </c>
      <c r="C203" t="s">
        <v>3388</v>
      </c>
      <c r="D203">
        <v>3</v>
      </c>
      <c r="E203">
        <v>22</v>
      </c>
      <c r="F203">
        <v>3</v>
      </c>
      <c r="G203" t="s">
        <v>1400</v>
      </c>
      <c r="L203" t="s">
        <v>47</v>
      </c>
      <c r="M203" t="s">
        <v>47</v>
      </c>
    </row>
    <row r="204" spans="1:13" x14ac:dyDescent="0.35">
      <c r="A204" s="6">
        <v>46175</v>
      </c>
      <c r="B204" t="s">
        <v>3389</v>
      </c>
      <c r="C204" t="s">
        <v>3352</v>
      </c>
      <c r="D204" t="s">
        <v>3376</v>
      </c>
      <c r="E204">
        <v>15</v>
      </c>
      <c r="F204">
        <v>2</v>
      </c>
      <c r="G204" t="s">
        <v>2658</v>
      </c>
    </row>
    <row r="205" spans="1:13" x14ac:dyDescent="0.35">
      <c r="A205" s="6">
        <v>46175</v>
      </c>
      <c r="B205" t="s">
        <v>3389</v>
      </c>
      <c r="C205" t="s">
        <v>3352</v>
      </c>
      <c r="D205" t="s">
        <v>3376</v>
      </c>
      <c r="E205">
        <v>16</v>
      </c>
      <c r="F205">
        <v>1</v>
      </c>
      <c r="G205" t="s">
        <v>2658</v>
      </c>
    </row>
    <row r="206" spans="1:13" x14ac:dyDescent="0.35">
      <c r="A206" s="6">
        <v>46189</v>
      </c>
      <c r="B206" t="s">
        <v>436</v>
      </c>
      <c r="C206" t="s">
        <v>3352</v>
      </c>
      <c r="D206">
        <v>8</v>
      </c>
      <c r="E206">
        <v>18</v>
      </c>
      <c r="F206">
        <v>2</v>
      </c>
      <c r="G206" t="s">
        <v>32</v>
      </c>
    </row>
    <row r="207" spans="1:13" x14ac:dyDescent="0.35">
      <c r="A207" s="6">
        <v>46190</v>
      </c>
      <c r="B207" t="s">
        <v>3390</v>
      </c>
      <c r="C207" t="s">
        <v>3388</v>
      </c>
      <c r="D207" t="s">
        <v>3391</v>
      </c>
      <c r="E207">
        <v>16</v>
      </c>
      <c r="F207">
        <v>2</v>
      </c>
      <c r="G207" t="s">
        <v>1400</v>
      </c>
    </row>
    <row r="208" spans="1:13" x14ac:dyDescent="0.35">
      <c r="A208" s="6">
        <v>46190</v>
      </c>
      <c r="B208" t="s">
        <v>3390</v>
      </c>
      <c r="C208" t="s">
        <v>3388</v>
      </c>
      <c r="D208" t="s">
        <v>3392</v>
      </c>
      <c r="E208">
        <v>23</v>
      </c>
      <c r="F208">
        <v>2</v>
      </c>
      <c r="G208" t="s">
        <v>40</v>
      </c>
    </row>
    <row r="209" spans="1:13" x14ac:dyDescent="0.35">
      <c r="A209" s="6">
        <v>46190</v>
      </c>
      <c r="B209" t="s">
        <v>3375</v>
      </c>
      <c r="C209" t="s">
        <v>115</v>
      </c>
      <c r="D209">
        <v>8</v>
      </c>
      <c r="E209">
        <v>18</v>
      </c>
      <c r="F209">
        <v>2</v>
      </c>
      <c r="G209" t="s">
        <v>2658</v>
      </c>
    </row>
    <row r="210" spans="1:13" x14ac:dyDescent="0.35">
      <c r="A210" s="6">
        <v>46190</v>
      </c>
      <c r="B210" t="s">
        <v>3393</v>
      </c>
      <c r="C210" t="s">
        <v>3360</v>
      </c>
      <c r="D210">
        <v>5</v>
      </c>
      <c r="E210">
        <v>23</v>
      </c>
      <c r="F210">
        <v>2</v>
      </c>
      <c r="G210" t="s">
        <v>35</v>
      </c>
    </row>
    <row r="211" spans="1:13" x14ac:dyDescent="0.35">
      <c r="A211" s="6">
        <v>46190</v>
      </c>
      <c r="B211" t="s">
        <v>3393</v>
      </c>
      <c r="C211" t="s">
        <v>3360</v>
      </c>
      <c r="D211">
        <v>5</v>
      </c>
      <c r="E211">
        <v>22</v>
      </c>
      <c r="F211">
        <v>2</v>
      </c>
      <c r="G211" t="s">
        <v>35</v>
      </c>
    </row>
    <row r="212" spans="1:13" x14ac:dyDescent="0.35">
      <c r="A212" s="6">
        <v>46192</v>
      </c>
      <c r="B212" t="s">
        <v>347</v>
      </c>
      <c r="C212" t="s">
        <v>3360</v>
      </c>
      <c r="D212" s="1">
        <v>4</v>
      </c>
      <c r="E212">
        <v>22</v>
      </c>
      <c r="F212">
        <v>2</v>
      </c>
      <c r="G212" t="s">
        <v>35</v>
      </c>
      <c r="L212" t="s">
        <v>47</v>
      </c>
      <c r="M212" t="s">
        <v>47</v>
      </c>
    </row>
    <row r="213" spans="1:13" x14ac:dyDescent="0.35">
      <c r="A213" s="6">
        <v>46196</v>
      </c>
      <c r="B213" t="s">
        <v>3394</v>
      </c>
      <c r="C213" t="s">
        <v>3352</v>
      </c>
      <c r="D213">
        <v>8</v>
      </c>
      <c r="E213">
        <v>22</v>
      </c>
      <c r="F213">
        <v>2</v>
      </c>
      <c r="G213" t="s">
        <v>2182</v>
      </c>
    </row>
    <row r="214" spans="1:13" x14ac:dyDescent="0.35">
      <c r="A214" s="6">
        <v>46196</v>
      </c>
      <c r="B214" t="s">
        <v>3394</v>
      </c>
      <c r="C214" t="s">
        <v>3352</v>
      </c>
      <c r="D214">
        <v>8</v>
      </c>
      <c r="E214">
        <v>21</v>
      </c>
      <c r="F214">
        <v>2</v>
      </c>
      <c r="G214" t="s">
        <v>2182</v>
      </c>
    </row>
    <row r="215" spans="1:13" x14ac:dyDescent="0.35">
      <c r="A215" s="6">
        <v>46196</v>
      </c>
      <c r="B215" t="s">
        <v>3394</v>
      </c>
      <c r="C215" t="s">
        <v>3352</v>
      </c>
      <c r="D215">
        <v>8</v>
      </c>
      <c r="E215">
        <v>21</v>
      </c>
      <c r="F215">
        <v>2</v>
      </c>
      <c r="G215" t="s">
        <v>2182</v>
      </c>
    </row>
    <row r="216" spans="1:13" x14ac:dyDescent="0.35">
      <c r="A216" s="6">
        <v>46150</v>
      </c>
      <c r="B216" t="s">
        <v>2583</v>
      </c>
      <c r="C216" t="s">
        <v>3360</v>
      </c>
      <c r="D216">
        <v>4</v>
      </c>
      <c r="E216">
        <v>23</v>
      </c>
      <c r="F216">
        <v>1</v>
      </c>
      <c r="G216" t="s">
        <v>1400</v>
      </c>
      <c r="L216" t="s">
        <v>47</v>
      </c>
      <c r="M216" t="s">
        <v>47</v>
      </c>
    </row>
    <row r="217" spans="1:13" x14ac:dyDescent="0.35">
      <c r="A217" s="6">
        <v>46160</v>
      </c>
      <c r="B217" t="s">
        <v>2151</v>
      </c>
      <c r="C217" t="s">
        <v>3360</v>
      </c>
      <c r="D217" s="20" t="s">
        <v>3426</v>
      </c>
      <c r="E217">
        <v>25</v>
      </c>
      <c r="F217">
        <v>2</v>
      </c>
      <c r="G217" t="s">
        <v>35</v>
      </c>
    </row>
    <row r="218" spans="1:13" x14ac:dyDescent="0.35">
      <c r="A218" s="6">
        <v>46160</v>
      </c>
      <c r="B218" t="s">
        <v>2151</v>
      </c>
      <c r="C218" t="s">
        <v>3360</v>
      </c>
      <c r="D218" s="20" t="s">
        <v>3426</v>
      </c>
      <c r="E218">
        <v>25</v>
      </c>
      <c r="F218">
        <v>1</v>
      </c>
      <c r="G218" t="s">
        <v>35</v>
      </c>
    </row>
    <row r="219" spans="1:13" x14ac:dyDescent="0.35">
      <c r="A219" s="6">
        <v>46161</v>
      </c>
      <c r="B219" t="s">
        <v>1960</v>
      </c>
      <c r="C219" t="s">
        <v>3388</v>
      </c>
      <c r="D219">
        <v>1</v>
      </c>
      <c r="E219">
        <v>25</v>
      </c>
      <c r="F219">
        <v>2</v>
      </c>
      <c r="G219" t="s">
        <v>1400</v>
      </c>
      <c r="L219" t="s">
        <v>47</v>
      </c>
      <c r="M219" t="s">
        <v>47</v>
      </c>
    </row>
    <row r="220" spans="1:13" x14ac:dyDescent="0.35">
      <c r="A220" s="6">
        <v>46164</v>
      </c>
      <c r="B220" t="s">
        <v>256</v>
      </c>
      <c r="C220" t="s">
        <v>3388</v>
      </c>
      <c r="D220">
        <v>3</v>
      </c>
      <c r="E220">
        <v>23</v>
      </c>
      <c r="F220">
        <v>2</v>
      </c>
      <c r="G220" t="s">
        <v>1400</v>
      </c>
      <c r="L220" t="s">
        <v>47</v>
      </c>
      <c r="M220" t="s">
        <v>47</v>
      </c>
    </row>
    <row r="221" spans="1:13" x14ac:dyDescent="0.35">
      <c r="A221" s="6">
        <v>46174</v>
      </c>
      <c r="B221" t="s">
        <v>3427</v>
      </c>
      <c r="C221" t="s">
        <v>3360</v>
      </c>
      <c r="D221">
        <v>5</v>
      </c>
      <c r="E221">
        <v>18</v>
      </c>
      <c r="F221">
        <v>2</v>
      </c>
      <c r="G221" t="s">
        <v>35</v>
      </c>
    </row>
    <row r="222" spans="1:13" x14ac:dyDescent="0.35">
      <c r="A222" s="6">
        <v>46174</v>
      </c>
      <c r="B222" t="s">
        <v>3427</v>
      </c>
      <c r="C222" t="s">
        <v>3360</v>
      </c>
      <c r="D222">
        <v>5</v>
      </c>
      <c r="E222">
        <v>19</v>
      </c>
      <c r="F222">
        <v>2</v>
      </c>
      <c r="G222" t="s">
        <v>35</v>
      </c>
    </row>
    <row r="223" spans="1:13" x14ac:dyDescent="0.35">
      <c r="A223" s="6">
        <v>46155</v>
      </c>
      <c r="B223" t="s">
        <v>1849</v>
      </c>
      <c r="C223" t="s">
        <v>55</v>
      </c>
      <c r="D223" t="s">
        <v>3428</v>
      </c>
      <c r="E223">
        <v>30</v>
      </c>
      <c r="F223">
        <v>2</v>
      </c>
      <c r="G223" t="s">
        <v>2125</v>
      </c>
    </row>
    <row r="224" spans="1:13" x14ac:dyDescent="0.35">
      <c r="A224" s="6">
        <v>46181</v>
      </c>
      <c r="B224" t="s">
        <v>489</v>
      </c>
      <c r="C224" t="s">
        <v>3360</v>
      </c>
      <c r="D224">
        <v>4</v>
      </c>
      <c r="E224">
        <v>22</v>
      </c>
      <c r="F224">
        <v>2</v>
      </c>
      <c r="G224" t="s">
        <v>1400</v>
      </c>
      <c r="L224" t="s">
        <v>47</v>
      </c>
      <c r="M224" t="s">
        <v>47</v>
      </c>
    </row>
    <row r="225" spans="1:13" x14ac:dyDescent="0.35">
      <c r="A225" s="6">
        <v>46188</v>
      </c>
      <c r="B225" t="s">
        <v>83</v>
      </c>
      <c r="C225" t="s">
        <v>3388</v>
      </c>
      <c r="D225">
        <v>3</v>
      </c>
      <c r="E225">
        <v>20</v>
      </c>
      <c r="F225">
        <v>3</v>
      </c>
      <c r="G225" t="s">
        <v>1400</v>
      </c>
    </row>
    <row r="226" spans="1:13" x14ac:dyDescent="0.35">
      <c r="A226" s="6">
        <v>46190</v>
      </c>
      <c r="B226" t="s">
        <v>3390</v>
      </c>
      <c r="C226" t="s">
        <v>3360</v>
      </c>
      <c r="D226">
        <v>5.6</v>
      </c>
      <c r="E226">
        <v>16</v>
      </c>
      <c r="F226">
        <v>2</v>
      </c>
      <c r="G226" t="s">
        <v>1850</v>
      </c>
    </row>
    <row r="227" spans="1:13" x14ac:dyDescent="0.35">
      <c r="A227" s="6">
        <v>46146</v>
      </c>
      <c r="B227" t="s">
        <v>1246</v>
      </c>
      <c r="C227" t="s">
        <v>3388</v>
      </c>
      <c r="D227">
        <v>2</v>
      </c>
      <c r="E227">
        <v>30</v>
      </c>
      <c r="F227">
        <v>4</v>
      </c>
      <c r="G227" t="s">
        <v>40</v>
      </c>
      <c r="L227" t="s">
        <v>47</v>
      </c>
      <c r="M227" t="s">
        <v>47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E5705-BCFE-4F43-B01B-7542A9ED66DD}">
  <dimension ref="A1:M564"/>
  <sheetViews>
    <sheetView topLeftCell="A6" workbookViewId="0">
      <selection activeCell="G47" sqref="G47"/>
    </sheetView>
  </sheetViews>
  <sheetFormatPr defaultRowHeight="14.5" x14ac:dyDescent="0.35"/>
  <cols>
    <col min="1" max="1" width="10.08984375" bestFit="1" customWidth="1"/>
    <col min="2" max="2" width="35.7265625" bestFit="1" customWidth="1"/>
    <col min="3" max="3" width="19.453125" bestFit="1" customWidth="1"/>
    <col min="4" max="4" width="13.7265625" bestFit="1" customWidth="1"/>
    <col min="5" max="5" width="8.81640625" bestFit="1" customWidth="1"/>
    <col min="6" max="6" width="9.26953125" bestFit="1" customWidth="1"/>
    <col min="7" max="7" width="38.1796875" bestFit="1" customWidth="1"/>
    <col min="8" max="8" width="13.6328125" bestFit="1" customWidth="1"/>
    <col min="9" max="9" width="8.81640625" bestFit="1" customWidth="1"/>
    <col min="10" max="10" width="27.26953125" bestFit="1" customWidth="1"/>
    <col min="11" max="11" width="14.453125" bestFit="1" customWidth="1"/>
    <col min="12" max="12" width="8.81640625" bestFit="1" customWidth="1"/>
    <col min="13" max="13" width="18.90625" bestFit="1" customWidth="1"/>
  </cols>
  <sheetData>
    <row r="1" spans="1:13" x14ac:dyDescent="0.35">
      <c r="A1" s="1" t="s">
        <v>3461</v>
      </c>
    </row>
    <row r="3" spans="1:13" x14ac:dyDescent="0.35">
      <c r="A3" t="s">
        <v>0</v>
      </c>
      <c r="B3" t="s">
        <v>1</v>
      </c>
      <c r="C3" t="s">
        <v>2</v>
      </c>
      <c r="D3" t="s">
        <v>5</v>
      </c>
      <c r="E3" t="s">
        <v>3</v>
      </c>
      <c r="F3" t="s">
        <v>4</v>
      </c>
      <c r="G3" t="s">
        <v>41</v>
      </c>
      <c r="H3" t="s">
        <v>7</v>
      </c>
      <c r="I3" t="s">
        <v>42</v>
      </c>
      <c r="J3" t="s">
        <v>43</v>
      </c>
      <c r="K3" t="s">
        <v>1243</v>
      </c>
      <c r="L3" t="s">
        <v>44</v>
      </c>
      <c r="M3" t="s">
        <v>52</v>
      </c>
    </row>
    <row r="4" spans="1:13" x14ac:dyDescent="0.35">
      <c r="A4" s="6">
        <v>46022</v>
      </c>
      <c r="B4" t="s">
        <v>3063</v>
      </c>
      <c r="C4" t="s">
        <v>53</v>
      </c>
      <c r="D4">
        <v>4</v>
      </c>
      <c r="E4">
        <v>5</v>
      </c>
      <c r="F4">
        <v>1</v>
      </c>
      <c r="G4" t="s">
        <v>2667</v>
      </c>
      <c r="H4" t="s">
        <v>2667</v>
      </c>
      <c r="I4" t="s">
        <v>47</v>
      </c>
      <c r="J4" t="s">
        <v>2667</v>
      </c>
      <c r="L4" t="s">
        <v>2667</v>
      </c>
      <c r="M4" t="s">
        <v>47</v>
      </c>
    </row>
    <row r="5" spans="1:13" x14ac:dyDescent="0.35">
      <c r="A5" s="6">
        <v>46022</v>
      </c>
      <c r="B5" t="s">
        <v>2878</v>
      </c>
      <c r="C5" t="s">
        <v>573</v>
      </c>
      <c r="D5" t="s">
        <v>573</v>
      </c>
      <c r="E5">
        <v>11</v>
      </c>
      <c r="F5">
        <v>3</v>
      </c>
      <c r="G5" t="s">
        <v>2667</v>
      </c>
      <c r="H5" t="s">
        <v>2667</v>
      </c>
      <c r="I5" t="s">
        <v>47</v>
      </c>
      <c r="J5" t="s">
        <v>2667</v>
      </c>
      <c r="L5" t="s">
        <v>2667</v>
      </c>
      <c r="M5" t="s">
        <v>47</v>
      </c>
    </row>
    <row r="6" spans="1:13" x14ac:dyDescent="0.35">
      <c r="A6" s="6">
        <v>46021</v>
      </c>
      <c r="B6" t="s">
        <v>2735</v>
      </c>
      <c r="C6" t="s">
        <v>2137</v>
      </c>
      <c r="D6" t="s">
        <v>118</v>
      </c>
      <c r="E6">
        <v>5</v>
      </c>
      <c r="F6">
        <v>1</v>
      </c>
      <c r="G6" t="s">
        <v>2667</v>
      </c>
      <c r="H6" t="s">
        <v>2667</v>
      </c>
      <c r="I6" t="s">
        <v>47</v>
      </c>
      <c r="J6" t="s">
        <v>2667</v>
      </c>
      <c r="L6" t="s">
        <v>2667</v>
      </c>
      <c r="M6" t="s">
        <v>2667</v>
      </c>
    </row>
    <row r="7" spans="1:13" x14ac:dyDescent="0.35">
      <c r="A7" s="6">
        <v>46021</v>
      </c>
      <c r="B7" t="s">
        <v>3066</v>
      </c>
      <c r="C7" t="s">
        <v>158</v>
      </c>
      <c r="D7" t="s">
        <v>158</v>
      </c>
      <c r="E7">
        <v>6</v>
      </c>
      <c r="F7">
        <v>3</v>
      </c>
      <c r="G7" t="s">
        <v>2667</v>
      </c>
      <c r="H7" t="s">
        <v>2667</v>
      </c>
      <c r="I7" t="s">
        <v>47</v>
      </c>
      <c r="L7" t="s">
        <v>2667</v>
      </c>
      <c r="M7" t="s">
        <v>47</v>
      </c>
    </row>
    <row r="8" spans="1:13" x14ac:dyDescent="0.35">
      <c r="A8" s="6">
        <v>46020</v>
      </c>
      <c r="B8" t="s">
        <v>1684</v>
      </c>
      <c r="C8" t="s">
        <v>115</v>
      </c>
      <c r="D8">
        <v>7</v>
      </c>
      <c r="E8">
        <v>23</v>
      </c>
      <c r="F8">
        <v>1.5</v>
      </c>
      <c r="G8" t="s">
        <v>2667</v>
      </c>
      <c r="H8" t="s">
        <v>2667</v>
      </c>
      <c r="I8" t="s">
        <v>47</v>
      </c>
      <c r="J8" t="s">
        <v>2667</v>
      </c>
      <c r="L8" t="s">
        <v>2667</v>
      </c>
      <c r="M8" t="s">
        <v>2667</v>
      </c>
    </row>
    <row r="9" spans="1:13" x14ac:dyDescent="0.35">
      <c r="A9" s="6">
        <v>46020</v>
      </c>
      <c r="B9" t="s">
        <v>1684</v>
      </c>
      <c r="C9" t="s">
        <v>115</v>
      </c>
      <c r="D9">
        <v>7</v>
      </c>
      <c r="E9">
        <v>23</v>
      </c>
      <c r="F9">
        <v>1.5</v>
      </c>
      <c r="G9" t="s">
        <v>2667</v>
      </c>
      <c r="H9" t="s">
        <v>2667</v>
      </c>
      <c r="I9" t="s">
        <v>47</v>
      </c>
      <c r="J9" t="s">
        <v>2667</v>
      </c>
      <c r="L9" t="s">
        <v>2667</v>
      </c>
      <c r="M9" t="s">
        <v>2667</v>
      </c>
    </row>
    <row r="10" spans="1:13" x14ac:dyDescent="0.35">
      <c r="A10" s="6">
        <v>46019</v>
      </c>
      <c r="B10" t="s">
        <v>3237</v>
      </c>
      <c r="C10" t="s">
        <v>64</v>
      </c>
      <c r="D10" t="s">
        <v>585</v>
      </c>
      <c r="E10">
        <v>18</v>
      </c>
      <c r="F10">
        <v>4</v>
      </c>
      <c r="G10" t="s">
        <v>2667</v>
      </c>
      <c r="H10" t="s">
        <v>2667</v>
      </c>
      <c r="I10" t="s">
        <v>47</v>
      </c>
      <c r="J10" t="s">
        <v>2667</v>
      </c>
      <c r="L10" t="s">
        <v>2667</v>
      </c>
      <c r="M10" t="s">
        <v>2667</v>
      </c>
    </row>
    <row r="11" spans="1:13" x14ac:dyDescent="0.35">
      <c r="A11" s="6">
        <v>46017</v>
      </c>
      <c r="B11" t="s">
        <v>90</v>
      </c>
      <c r="C11" t="s">
        <v>53</v>
      </c>
      <c r="D11" t="s">
        <v>3205</v>
      </c>
      <c r="E11">
        <v>19</v>
      </c>
      <c r="F11">
        <v>2</v>
      </c>
      <c r="G11" t="s">
        <v>2667</v>
      </c>
      <c r="H11" t="s">
        <v>2667</v>
      </c>
      <c r="I11" t="s">
        <v>47</v>
      </c>
      <c r="J11" t="s">
        <v>2667</v>
      </c>
      <c r="L11" t="s">
        <v>2667</v>
      </c>
      <c r="M11" t="s">
        <v>47</v>
      </c>
    </row>
    <row r="12" spans="1:13" x14ac:dyDescent="0.35">
      <c r="A12" s="6">
        <v>46017</v>
      </c>
      <c r="B12" t="s">
        <v>90</v>
      </c>
      <c r="C12" t="s">
        <v>53</v>
      </c>
      <c r="D12" t="s">
        <v>3205</v>
      </c>
      <c r="E12">
        <v>19</v>
      </c>
      <c r="F12">
        <v>2</v>
      </c>
      <c r="G12" t="s">
        <v>2667</v>
      </c>
      <c r="H12" t="s">
        <v>2667</v>
      </c>
      <c r="I12" t="s">
        <v>47</v>
      </c>
      <c r="J12" t="s">
        <v>2667</v>
      </c>
      <c r="L12" t="s">
        <v>2667</v>
      </c>
      <c r="M12" t="s">
        <v>47</v>
      </c>
    </row>
    <row r="13" spans="1:13" x14ac:dyDescent="0.35">
      <c r="A13" s="6">
        <v>46016</v>
      </c>
      <c r="B13" t="s">
        <v>2560</v>
      </c>
      <c r="C13" t="s">
        <v>115</v>
      </c>
      <c r="D13" t="s">
        <v>2685</v>
      </c>
      <c r="E13">
        <v>9</v>
      </c>
      <c r="F13">
        <v>3</v>
      </c>
      <c r="G13" t="s">
        <v>2667</v>
      </c>
      <c r="H13" t="s">
        <v>2667</v>
      </c>
      <c r="I13" t="s">
        <v>47</v>
      </c>
      <c r="J13" t="s">
        <v>2667</v>
      </c>
      <c r="L13" t="s">
        <v>2667</v>
      </c>
      <c r="M13" t="s">
        <v>47</v>
      </c>
    </row>
    <row r="14" spans="1:13" x14ac:dyDescent="0.35">
      <c r="A14" s="6">
        <v>46016</v>
      </c>
      <c r="B14" t="s">
        <v>1960</v>
      </c>
      <c r="C14" t="s">
        <v>53</v>
      </c>
      <c r="D14">
        <v>6</v>
      </c>
      <c r="E14">
        <v>17</v>
      </c>
      <c r="F14">
        <v>2</v>
      </c>
      <c r="G14" t="s">
        <v>2667</v>
      </c>
      <c r="H14" t="s">
        <v>2667</v>
      </c>
      <c r="I14" t="s">
        <v>47</v>
      </c>
      <c r="J14" t="s">
        <v>1854</v>
      </c>
      <c r="L14" t="s">
        <v>2667</v>
      </c>
      <c r="M14" t="s">
        <v>2667</v>
      </c>
    </row>
    <row r="15" spans="1:13" x14ac:dyDescent="0.35">
      <c r="A15" s="6">
        <v>46015</v>
      </c>
      <c r="B15" t="s">
        <v>470</v>
      </c>
      <c r="C15" t="s">
        <v>53</v>
      </c>
      <c r="D15" t="s">
        <v>2740</v>
      </c>
      <c r="E15">
        <v>9</v>
      </c>
      <c r="F15">
        <v>10</v>
      </c>
      <c r="G15" t="s">
        <v>2667</v>
      </c>
      <c r="H15" t="s">
        <v>2667</v>
      </c>
      <c r="I15" t="s">
        <v>47</v>
      </c>
      <c r="L15" t="s">
        <v>2667</v>
      </c>
      <c r="M15" t="s">
        <v>2667</v>
      </c>
    </row>
    <row r="16" spans="1:13" x14ac:dyDescent="0.35">
      <c r="A16" s="6">
        <v>46015</v>
      </c>
      <c r="B16" t="s">
        <v>841</v>
      </c>
      <c r="C16" t="s">
        <v>2167</v>
      </c>
      <c r="D16" t="s">
        <v>56</v>
      </c>
      <c r="E16">
        <v>20</v>
      </c>
      <c r="F16">
        <v>2</v>
      </c>
      <c r="G16" t="s">
        <v>2667</v>
      </c>
      <c r="H16" t="s">
        <v>47</v>
      </c>
      <c r="I16" t="s">
        <v>47</v>
      </c>
      <c r="J16" t="s">
        <v>2667</v>
      </c>
      <c r="L16" t="s">
        <v>2667</v>
      </c>
      <c r="M16" t="s">
        <v>2667</v>
      </c>
    </row>
    <row r="17" spans="1:13" x14ac:dyDescent="0.35">
      <c r="A17" s="6">
        <v>46014</v>
      </c>
      <c r="B17" t="s">
        <v>2708</v>
      </c>
      <c r="C17" t="s">
        <v>2167</v>
      </c>
      <c r="D17" t="s">
        <v>1254</v>
      </c>
      <c r="E17">
        <v>26</v>
      </c>
      <c r="F17">
        <v>1</v>
      </c>
      <c r="G17" t="s">
        <v>2667</v>
      </c>
      <c r="H17" t="s">
        <v>2667</v>
      </c>
      <c r="I17" t="s">
        <v>47</v>
      </c>
      <c r="J17" t="s">
        <v>2667</v>
      </c>
      <c r="L17" t="s">
        <v>2667</v>
      </c>
      <c r="M17" t="s">
        <v>47</v>
      </c>
    </row>
    <row r="18" spans="1:13" x14ac:dyDescent="0.35">
      <c r="A18" s="6">
        <v>46014</v>
      </c>
      <c r="B18" t="s">
        <v>2708</v>
      </c>
      <c r="C18" t="s">
        <v>2167</v>
      </c>
      <c r="D18" t="s">
        <v>1254</v>
      </c>
      <c r="E18">
        <v>27</v>
      </c>
      <c r="F18">
        <v>2</v>
      </c>
      <c r="G18" t="s">
        <v>2667</v>
      </c>
      <c r="H18" t="s">
        <v>2667</v>
      </c>
      <c r="I18" t="s">
        <v>47</v>
      </c>
      <c r="J18" t="s">
        <v>2667</v>
      </c>
      <c r="L18" t="s">
        <v>2667</v>
      </c>
      <c r="M18" t="s">
        <v>47</v>
      </c>
    </row>
    <row r="19" spans="1:13" x14ac:dyDescent="0.35">
      <c r="A19" s="6">
        <v>46014</v>
      </c>
      <c r="B19" t="s">
        <v>2708</v>
      </c>
      <c r="C19" t="s">
        <v>2167</v>
      </c>
      <c r="D19" t="s">
        <v>1254</v>
      </c>
      <c r="E19">
        <v>27</v>
      </c>
      <c r="F19">
        <v>2</v>
      </c>
      <c r="G19" t="s">
        <v>2667</v>
      </c>
      <c r="H19" t="s">
        <v>2667</v>
      </c>
      <c r="I19" t="s">
        <v>47</v>
      </c>
      <c r="J19" t="s">
        <v>2667</v>
      </c>
      <c r="L19" t="s">
        <v>2667</v>
      </c>
      <c r="M19" t="s">
        <v>47</v>
      </c>
    </row>
    <row r="20" spans="1:13" x14ac:dyDescent="0.35">
      <c r="A20" s="6">
        <v>46013</v>
      </c>
      <c r="B20" t="s">
        <v>2754</v>
      </c>
      <c r="C20" t="s">
        <v>64</v>
      </c>
      <c r="D20" t="s">
        <v>585</v>
      </c>
      <c r="E20">
        <v>8</v>
      </c>
      <c r="F20">
        <v>3</v>
      </c>
      <c r="G20" t="s">
        <v>2667</v>
      </c>
      <c r="H20" t="s">
        <v>2667</v>
      </c>
      <c r="I20" t="s">
        <v>47</v>
      </c>
      <c r="L20" t="s">
        <v>2667</v>
      </c>
      <c r="M20" t="s">
        <v>47</v>
      </c>
    </row>
    <row r="21" spans="1:13" x14ac:dyDescent="0.35">
      <c r="A21" s="6">
        <v>46013</v>
      </c>
      <c r="B21" t="s">
        <v>3322</v>
      </c>
      <c r="C21" t="s">
        <v>1493</v>
      </c>
      <c r="D21" t="s">
        <v>1493</v>
      </c>
      <c r="E21">
        <v>14</v>
      </c>
      <c r="F21">
        <v>1</v>
      </c>
      <c r="G21" t="s">
        <v>2667</v>
      </c>
      <c r="H21" t="s">
        <v>2667</v>
      </c>
      <c r="I21" t="s">
        <v>47</v>
      </c>
      <c r="J21" t="s">
        <v>3395</v>
      </c>
      <c r="L21" t="s">
        <v>2667</v>
      </c>
      <c r="M21" t="s">
        <v>47</v>
      </c>
    </row>
    <row r="22" spans="1:13" x14ac:dyDescent="0.35">
      <c r="A22" s="6">
        <v>46013</v>
      </c>
      <c r="B22" t="s">
        <v>3153</v>
      </c>
      <c r="C22" t="s">
        <v>2673</v>
      </c>
      <c r="D22">
        <v>3</v>
      </c>
      <c r="E22">
        <v>20</v>
      </c>
      <c r="F22">
        <v>3</v>
      </c>
      <c r="G22" t="s">
        <v>2667</v>
      </c>
      <c r="H22" t="s">
        <v>2667</v>
      </c>
      <c r="I22" t="s">
        <v>47</v>
      </c>
      <c r="J22" t="s">
        <v>2667</v>
      </c>
      <c r="L22" t="s">
        <v>2667</v>
      </c>
      <c r="M22" t="s">
        <v>47</v>
      </c>
    </row>
    <row r="23" spans="1:13" x14ac:dyDescent="0.35">
      <c r="A23" s="6">
        <v>46013</v>
      </c>
      <c r="B23" t="s">
        <v>2743</v>
      </c>
      <c r="C23" t="s">
        <v>2167</v>
      </c>
      <c r="D23" t="s">
        <v>2251</v>
      </c>
      <c r="E23">
        <v>20</v>
      </c>
      <c r="F23">
        <v>3</v>
      </c>
      <c r="G23" t="s">
        <v>2667</v>
      </c>
      <c r="H23" t="s">
        <v>2667</v>
      </c>
      <c r="I23" t="s">
        <v>47</v>
      </c>
      <c r="J23" t="s">
        <v>2667</v>
      </c>
      <c r="L23" t="s">
        <v>2667</v>
      </c>
      <c r="M23" t="s">
        <v>2667</v>
      </c>
    </row>
    <row r="24" spans="1:13" x14ac:dyDescent="0.35">
      <c r="A24" s="6">
        <v>46013</v>
      </c>
      <c r="B24" t="s">
        <v>2764</v>
      </c>
      <c r="C24" t="s">
        <v>2673</v>
      </c>
      <c r="D24" t="s">
        <v>2765</v>
      </c>
      <c r="E24">
        <v>23</v>
      </c>
      <c r="F24">
        <v>6</v>
      </c>
      <c r="G24" t="s">
        <v>2667</v>
      </c>
      <c r="H24" t="s">
        <v>2667</v>
      </c>
      <c r="I24" t="s">
        <v>47</v>
      </c>
      <c r="J24" t="s">
        <v>2667</v>
      </c>
      <c r="L24" t="s">
        <v>2667</v>
      </c>
      <c r="M24" t="s">
        <v>47</v>
      </c>
    </row>
    <row r="25" spans="1:13" x14ac:dyDescent="0.35">
      <c r="A25" s="6">
        <v>46012</v>
      </c>
      <c r="B25" t="s">
        <v>2120</v>
      </c>
      <c r="C25" t="s">
        <v>115</v>
      </c>
      <c r="D25" t="s">
        <v>2824</v>
      </c>
      <c r="E25">
        <v>3</v>
      </c>
      <c r="F25">
        <v>4</v>
      </c>
      <c r="G25" t="s">
        <v>2667</v>
      </c>
      <c r="H25" t="s">
        <v>2667</v>
      </c>
      <c r="I25" t="s">
        <v>47</v>
      </c>
      <c r="J25" t="s">
        <v>2667</v>
      </c>
      <c r="L25" t="s">
        <v>2667</v>
      </c>
      <c r="M25" t="s">
        <v>47</v>
      </c>
    </row>
    <row r="26" spans="1:13" x14ac:dyDescent="0.35">
      <c r="A26" s="6">
        <v>46012</v>
      </c>
      <c r="B26" t="s">
        <v>2892</v>
      </c>
      <c r="C26" t="s">
        <v>2673</v>
      </c>
      <c r="D26">
        <v>3</v>
      </c>
      <c r="E26">
        <v>21</v>
      </c>
      <c r="F26">
        <v>3</v>
      </c>
      <c r="G26" t="s">
        <v>2667</v>
      </c>
      <c r="H26" t="s">
        <v>2667</v>
      </c>
      <c r="I26" t="s">
        <v>47</v>
      </c>
      <c r="J26" t="s">
        <v>2667</v>
      </c>
      <c r="L26" t="s">
        <v>2667</v>
      </c>
      <c r="M26" t="s">
        <v>2667</v>
      </c>
    </row>
    <row r="27" spans="1:13" x14ac:dyDescent="0.35">
      <c r="A27" s="6">
        <v>46012</v>
      </c>
      <c r="B27" t="s">
        <v>3139</v>
      </c>
      <c r="C27" t="s">
        <v>53</v>
      </c>
      <c r="D27" t="s">
        <v>2740</v>
      </c>
      <c r="E27">
        <v>22.5</v>
      </c>
      <c r="F27">
        <v>1</v>
      </c>
      <c r="H27" t="s">
        <v>2667</v>
      </c>
      <c r="I27" t="s">
        <v>47</v>
      </c>
      <c r="L27" t="s">
        <v>2667</v>
      </c>
      <c r="M27" t="s">
        <v>47</v>
      </c>
    </row>
    <row r="28" spans="1:13" x14ac:dyDescent="0.35">
      <c r="A28" s="6">
        <v>46012</v>
      </c>
      <c r="B28" t="s">
        <v>3139</v>
      </c>
      <c r="C28" t="s">
        <v>53</v>
      </c>
      <c r="D28" t="s">
        <v>2740</v>
      </c>
      <c r="E28">
        <v>22.5</v>
      </c>
      <c r="F28">
        <v>1</v>
      </c>
      <c r="H28" t="s">
        <v>2667</v>
      </c>
      <c r="I28" t="s">
        <v>47</v>
      </c>
      <c r="L28" t="s">
        <v>2667</v>
      </c>
      <c r="M28" t="s">
        <v>47</v>
      </c>
    </row>
    <row r="29" spans="1:13" x14ac:dyDescent="0.35">
      <c r="A29" s="6">
        <v>46012</v>
      </c>
      <c r="B29" t="s">
        <v>2894</v>
      </c>
      <c r="C29" t="s">
        <v>53</v>
      </c>
      <c r="D29">
        <v>4</v>
      </c>
      <c r="E29">
        <v>27.5</v>
      </c>
      <c r="F29">
        <v>2</v>
      </c>
      <c r="G29" t="s">
        <v>2667</v>
      </c>
      <c r="H29" t="s">
        <v>2667</v>
      </c>
      <c r="I29" t="s">
        <v>47</v>
      </c>
      <c r="J29" t="s">
        <v>2667</v>
      </c>
      <c r="L29" t="s">
        <v>2667</v>
      </c>
      <c r="M29" t="s">
        <v>2667</v>
      </c>
    </row>
    <row r="30" spans="1:13" x14ac:dyDescent="0.35">
      <c r="A30" s="6">
        <v>46012</v>
      </c>
      <c r="B30" t="s">
        <v>2894</v>
      </c>
      <c r="C30" t="s">
        <v>53</v>
      </c>
      <c r="D30">
        <v>4</v>
      </c>
      <c r="E30">
        <v>27.5</v>
      </c>
      <c r="F30">
        <v>2</v>
      </c>
      <c r="G30" t="s">
        <v>2667</v>
      </c>
      <c r="H30" t="s">
        <v>2667</v>
      </c>
      <c r="I30" t="s">
        <v>47</v>
      </c>
      <c r="J30" t="s">
        <v>2667</v>
      </c>
      <c r="L30" t="s">
        <v>2667</v>
      </c>
      <c r="M30" t="s">
        <v>2667</v>
      </c>
    </row>
    <row r="31" spans="1:13" x14ac:dyDescent="0.35">
      <c r="A31" s="6">
        <v>46011</v>
      </c>
      <c r="B31" t="s">
        <v>2739</v>
      </c>
      <c r="C31" t="s">
        <v>55</v>
      </c>
      <c r="D31">
        <v>1</v>
      </c>
      <c r="E31">
        <v>8</v>
      </c>
      <c r="F31">
        <v>2</v>
      </c>
      <c r="G31" t="s">
        <v>2667</v>
      </c>
      <c r="H31" t="s">
        <v>2667</v>
      </c>
      <c r="I31" t="s">
        <v>47</v>
      </c>
      <c r="J31" t="s">
        <v>2667</v>
      </c>
      <c r="L31" t="s">
        <v>2667</v>
      </c>
      <c r="M31" t="s">
        <v>2667</v>
      </c>
    </row>
    <row r="32" spans="1:13" x14ac:dyDescent="0.35">
      <c r="A32" s="6">
        <v>46011</v>
      </c>
      <c r="B32" t="s">
        <v>489</v>
      </c>
      <c r="C32" t="s">
        <v>115</v>
      </c>
      <c r="D32">
        <v>7</v>
      </c>
      <c r="E32">
        <v>15</v>
      </c>
      <c r="F32">
        <v>2</v>
      </c>
      <c r="G32" t="s">
        <v>2667</v>
      </c>
      <c r="H32" t="s">
        <v>2667</v>
      </c>
      <c r="I32" t="s">
        <v>47</v>
      </c>
      <c r="J32" t="s">
        <v>2667</v>
      </c>
      <c r="L32" t="s">
        <v>2667</v>
      </c>
      <c r="M32" t="s">
        <v>47</v>
      </c>
    </row>
    <row r="33" spans="1:13" x14ac:dyDescent="0.35">
      <c r="A33" s="6">
        <v>46010</v>
      </c>
      <c r="B33" t="s">
        <v>3252</v>
      </c>
      <c r="C33" t="s">
        <v>158</v>
      </c>
      <c r="D33" t="s">
        <v>158</v>
      </c>
      <c r="E33">
        <v>4</v>
      </c>
      <c r="F33">
        <v>2</v>
      </c>
      <c r="G33" t="s">
        <v>2667</v>
      </c>
      <c r="H33" t="s">
        <v>2667</v>
      </c>
      <c r="I33" t="s">
        <v>47</v>
      </c>
      <c r="L33" t="s">
        <v>2667</v>
      </c>
      <c r="M33" t="s">
        <v>47</v>
      </c>
    </row>
    <row r="34" spans="1:13" x14ac:dyDescent="0.35">
      <c r="A34" s="6">
        <v>46010</v>
      </c>
      <c r="B34" t="s">
        <v>2856</v>
      </c>
      <c r="C34" t="s">
        <v>2667</v>
      </c>
      <c r="D34" t="s">
        <v>2667</v>
      </c>
      <c r="E34">
        <v>6</v>
      </c>
      <c r="F34">
        <v>1</v>
      </c>
      <c r="G34" t="s">
        <v>2667</v>
      </c>
      <c r="H34" t="s">
        <v>2667</v>
      </c>
      <c r="I34" t="s">
        <v>47</v>
      </c>
      <c r="J34" t="s">
        <v>2667</v>
      </c>
      <c r="L34" t="s">
        <v>2667</v>
      </c>
      <c r="M34" t="s">
        <v>2667</v>
      </c>
    </row>
    <row r="35" spans="1:13" x14ac:dyDescent="0.35">
      <c r="A35" s="6">
        <v>46010</v>
      </c>
      <c r="B35" t="s">
        <v>470</v>
      </c>
      <c r="C35" t="s">
        <v>2673</v>
      </c>
      <c r="D35" t="s">
        <v>3137</v>
      </c>
      <c r="E35">
        <v>7</v>
      </c>
      <c r="F35">
        <v>3</v>
      </c>
      <c r="G35" t="s">
        <v>2667</v>
      </c>
      <c r="H35" t="s">
        <v>2667</v>
      </c>
      <c r="I35" t="s">
        <v>47</v>
      </c>
      <c r="J35" t="s">
        <v>2667</v>
      </c>
      <c r="L35" t="s">
        <v>2667</v>
      </c>
      <c r="M35" t="s">
        <v>47</v>
      </c>
    </row>
    <row r="36" spans="1:13" x14ac:dyDescent="0.35">
      <c r="A36" s="6">
        <v>46010</v>
      </c>
      <c r="B36" t="s">
        <v>2848</v>
      </c>
      <c r="C36" t="s">
        <v>978</v>
      </c>
      <c r="D36" t="s">
        <v>978</v>
      </c>
      <c r="E36">
        <v>10</v>
      </c>
      <c r="F36">
        <v>3</v>
      </c>
      <c r="G36" t="s">
        <v>2667</v>
      </c>
      <c r="H36" t="s">
        <v>2667</v>
      </c>
      <c r="I36" t="s">
        <v>47</v>
      </c>
      <c r="J36" t="s">
        <v>1854</v>
      </c>
      <c r="L36" t="s">
        <v>2667</v>
      </c>
      <c r="M36" t="s">
        <v>2667</v>
      </c>
    </row>
    <row r="37" spans="1:13" x14ac:dyDescent="0.35">
      <c r="A37" s="6">
        <v>46010</v>
      </c>
      <c r="B37" t="s">
        <v>2849</v>
      </c>
      <c r="C37" t="s">
        <v>53</v>
      </c>
      <c r="D37" t="s">
        <v>3426</v>
      </c>
      <c r="E37">
        <v>15</v>
      </c>
      <c r="F37">
        <v>3</v>
      </c>
      <c r="G37" t="s">
        <v>2667</v>
      </c>
      <c r="H37" t="s">
        <v>2667</v>
      </c>
      <c r="I37" t="s">
        <v>47</v>
      </c>
      <c r="L37" t="s">
        <v>2667</v>
      </c>
      <c r="M37" t="s">
        <v>47</v>
      </c>
    </row>
    <row r="38" spans="1:13" x14ac:dyDescent="0.35">
      <c r="A38" s="6">
        <v>46010</v>
      </c>
      <c r="B38" t="s">
        <v>2126</v>
      </c>
      <c r="C38" t="s">
        <v>2673</v>
      </c>
      <c r="D38">
        <v>1</v>
      </c>
      <c r="E38">
        <v>16</v>
      </c>
      <c r="F38">
        <v>3</v>
      </c>
      <c r="G38" t="s">
        <v>2667</v>
      </c>
      <c r="H38" t="s">
        <v>2667</v>
      </c>
      <c r="I38" t="s">
        <v>47</v>
      </c>
      <c r="J38" t="s">
        <v>2667</v>
      </c>
      <c r="L38" t="s">
        <v>2667</v>
      </c>
      <c r="M38" t="s">
        <v>47</v>
      </c>
    </row>
    <row r="39" spans="1:13" x14ac:dyDescent="0.35">
      <c r="A39" s="6">
        <v>46010</v>
      </c>
      <c r="B39" t="s">
        <v>374</v>
      </c>
      <c r="C39" t="s">
        <v>53</v>
      </c>
      <c r="D39">
        <v>6</v>
      </c>
      <c r="E39">
        <v>16</v>
      </c>
      <c r="F39">
        <v>1</v>
      </c>
      <c r="G39" t="s">
        <v>2667</v>
      </c>
      <c r="H39" t="s">
        <v>2667</v>
      </c>
      <c r="I39" t="s">
        <v>47</v>
      </c>
      <c r="J39" t="s">
        <v>2667</v>
      </c>
      <c r="L39" t="s">
        <v>2667</v>
      </c>
      <c r="M39" t="s">
        <v>47</v>
      </c>
    </row>
    <row r="40" spans="1:13" x14ac:dyDescent="0.35">
      <c r="A40" s="6">
        <v>46010</v>
      </c>
      <c r="B40" t="s">
        <v>1261</v>
      </c>
      <c r="C40" t="s">
        <v>1261</v>
      </c>
      <c r="D40" t="s">
        <v>1261</v>
      </c>
      <c r="E40">
        <v>17.5</v>
      </c>
      <c r="F40">
        <v>1.5</v>
      </c>
      <c r="G40" t="s">
        <v>2667</v>
      </c>
      <c r="H40" t="s">
        <v>2667</v>
      </c>
      <c r="I40" t="s">
        <v>47</v>
      </c>
      <c r="J40" t="s">
        <v>2667</v>
      </c>
      <c r="L40" t="s">
        <v>2667</v>
      </c>
      <c r="M40" t="s">
        <v>47</v>
      </c>
    </row>
    <row r="41" spans="1:13" x14ac:dyDescent="0.35">
      <c r="A41" s="6">
        <v>46010</v>
      </c>
      <c r="B41" t="s">
        <v>1261</v>
      </c>
      <c r="C41" t="s">
        <v>1261</v>
      </c>
      <c r="D41" t="s">
        <v>1261</v>
      </c>
      <c r="E41">
        <v>17.5</v>
      </c>
      <c r="F41">
        <v>1.5</v>
      </c>
      <c r="G41" t="s">
        <v>2667</v>
      </c>
      <c r="H41" t="s">
        <v>2667</v>
      </c>
      <c r="I41" t="s">
        <v>47</v>
      </c>
      <c r="J41" t="s">
        <v>2667</v>
      </c>
      <c r="L41" t="s">
        <v>2667</v>
      </c>
      <c r="M41" t="s">
        <v>47</v>
      </c>
    </row>
    <row r="42" spans="1:13" x14ac:dyDescent="0.35">
      <c r="A42" s="6">
        <v>46010</v>
      </c>
      <c r="B42" t="s">
        <v>61</v>
      </c>
      <c r="C42" t="s">
        <v>2167</v>
      </c>
      <c r="D42" t="s">
        <v>2134</v>
      </c>
      <c r="E42">
        <v>19</v>
      </c>
      <c r="F42">
        <v>1</v>
      </c>
      <c r="G42" t="s">
        <v>2667</v>
      </c>
      <c r="H42" t="s">
        <v>2667</v>
      </c>
      <c r="I42" t="s">
        <v>47</v>
      </c>
      <c r="J42" t="s">
        <v>2667</v>
      </c>
      <c r="L42" t="s">
        <v>2667</v>
      </c>
      <c r="M42" t="s">
        <v>47</v>
      </c>
    </row>
    <row r="43" spans="1:13" x14ac:dyDescent="0.35">
      <c r="A43" s="6">
        <v>46010</v>
      </c>
      <c r="B43" t="s">
        <v>61</v>
      </c>
      <c r="C43" t="s">
        <v>2167</v>
      </c>
      <c r="D43" t="s">
        <v>2134</v>
      </c>
      <c r="E43">
        <v>19</v>
      </c>
      <c r="F43">
        <v>1</v>
      </c>
      <c r="G43" t="s">
        <v>2667</v>
      </c>
      <c r="H43" t="s">
        <v>2667</v>
      </c>
      <c r="I43" t="s">
        <v>47</v>
      </c>
      <c r="J43" t="s">
        <v>2667</v>
      </c>
      <c r="L43" t="s">
        <v>2667</v>
      </c>
      <c r="M43" t="s">
        <v>47</v>
      </c>
    </row>
    <row r="44" spans="1:13" x14ac:dyDescent="0.35">
      <c r="A44" s="6">
        <v>46010</v>
      </c>
      <c r="B44" t="s">
        <v>1468</v>
      </c>
      <c r="C44" t="s">
        <v>2673</v>
      </c>
      <c r="D44">
        <v>3</v>
      </c>
      <c r="E44">
        <v>20</v>
      </c>
      <c r="F44">
        <v>2</v>
      </c>
      <c r="G44" t="s">
        <v>2667</v>
      </c>
      <c r="H44" t="s">
        <v>2667</v>
      </c>
      <c r="I44" t="s">
        <v>47</v>
      </c>
      <c r="J44" t="s">
        <v>2667</v>
      </c>
      <c r="L44" t="s">
        <v>2667</v>
      </c>
      <c r="M44" t="s">
        <v>2667</v>
      </c>
    </row>
    <row r="45" spans="1:13" x14ac:dyDescent="0.35">
      <c r="A45" s="6">
        <v>46010</v>
      </c>
      <c r="B45" t="s">
        <v>2860</v>
      </c>
      <c r="C45" t="s">
        <v>2167</v>
      </c>
      <c r="D45" t="s">
        <v>2725</v>
      </c>
      <c r="E45">
        <v>20.5</v>
      </c>
      <c r="F45">
        <v>1.5</v>
      </c>
      <c r="G45" t="s">
        <v>2667</v>
      </c>
      <c r="H45" t="s">
        <v>2667</v>
      </c>
      <c r="I45" t="s">
        <v>47</v>
      </c>
      <c r="J45" t="s">
        <v>2667</v>
      </c>
      <c r="L45" t="s">
        <v>2667</v>
      </c>
      <c r="M45" t="s">
        <v>2667</v>
      </c>
    </row>
    <row r="46" spans="1:13" x14ac:dyDescent="0.35">
      <c r="A46" s="6">
        <v>46010</v>
      </c>
      <c r="B46" t="s">
        <v>2860</v>
      </c>
      <c r="C46" t="s">
        <v>2167</v>
      </c>
      <c r="D46" t="s">
        <v>2725</v>
      </c>
      <c r="E46">
        <v>20.5</v>
      </c>
      <c r="F46">
        <v>1.5</v>
      </c>
      <c r="G46" t="s">
        <v>2667</v>
      </c>
      <c r="H46" t="s">
        <v>2667</v>
      </c>
      <c r="I46" t="s">
        <v>47</v>
      </c>
      <c r="J46" t="s">
        <v>2667</v>
      </c>
      <c r="L46" t="s">
        <v>2667</v>
      </c>
      <c r="M46" t="s">
        <v>2667</v>
      </c>
    </row>
    <row r="47" spans="1:13" x14ac:dyDescent="0.35">
      <c r="A47" s="6">
        <v>46010</v>
      </c>
      <c r="B47" t="s">
        <v>1468</v>
      </c>
      <c r="C47" t="s">
        <v>115</v>
      </c>
      <c r="D47">
        <v>7</v>
      </c>
      <c r="E47">
        <v>23</v>
      </c>
      <c r="F47">
        <v>2</v>
      </c>
      <c r="G47" t="s">
        <v>2667</v>
      </c>
      <c r="H47" t="s">
        <v>2667</v>
      </c>
      <c r="I47" t="s">
        <v>47</v>
      </c>
      <c r="J47" t="s">
        <v>2667</v>
      </c>
      <c r="L47" t="s">
        <v>2667</v>
      </c>
      <c r="M47" t="s">
        <v>47</v>
      </c>
    </row>
    <row r="48" spans="1:13" x14ac:dyDescent="0.35">
      <c r="A48" s="6">
        <v>46010</v>
      </c>
      <c r="B48" t="s">
        <v>247</v>
      </c>
      <c r="C48" t="s">
        <v>2673</v>
      </c>
      <c r="D48">
        <v>1</v>
      </c>
      <c r="E48">
        <v>23</v>
      </c>
      <c r="F48">
        <v>3</v>
      </c>
      <c r="G48" t="s">
        <v>2667</v>
      </c>
      <c r="H48" t="s">
        <v>2667</v>
      </c>
      <c r="I48" t="s">
        <v>47</v>
      </c>
      <c r="J48" t="s">
        <v>2667</v>
      </c>
      <c r="L48" t="s">
        <v>2667</v>
      </c>
      <c r="M48" t="s">
        <v>47</v>
      </c>
    </row>
    <row r="49" spans="1:13" x14ac:dyDescent="0.35">
      <c r="A49" s="6">
        <v>46010</v>
      </c>
      <c r="B49" t="s">
        <v>3228</v>
      </c>
      <c r="C49" t="s">
        <v>115</v>
      </c>
      <c r="D49">
        <v>7</v>
      </c>
      <c r="E49">
        <v>24</v>
      </c>
      <c r="F49">
        <v>2</v>
      </c>
      <c r="G49" t="s">
        <v>2667</v>
      </c>
      <c r="H49" t="s">
        <v>2667</v>
      </c>
      <c r="I49" t="s">
        <v>47</v>
      </c>
      <c r="J49" t="s">
        <v>2667</v>
      </c>
      <c r="L49" t="s">
        <v>2667</v>
      </c>
      <c r="M49" t="s">
        <v>2667</v>
      </c>
    </row>
    <row r="50" spans="1:13" x14ac:dyDescent="0.35">
      <c r="A50" s="6">
        <v>46010</v>
      </c>
      <c r="B50" t="s">
        <v>489</v>
      </c>
      <c r="C50" t="s">
        <v>53</v>
      </c>
      <c r="D50">
        <v>5</v>
      </c>
      <c r="E50">
        <v>24</v>
      </c>
      <c r="F50">
        <v>2</v>
      </c>
      <c r="G50" t="s">
        <v>2667</v>
      </c>
      <c r="H50" t="s">
        <v>2667</v>
      </c>
      <c r="I50" t="s">
        <v>47</v>
      </c>
      <c r="J50" t="s">
        <v>2667</v>
      </c>
      <c r="L50" t="s">
        <v>2667</v>
      </c>
      <c r="M50" t="s">
        <v>47</v>
      </c>
    </row>
    <row r="51" spans="1:13" x14ac:dyDescent="0.35">
      <c r="A51" s="6">
        <v>46010</v>
      </c>
      <c r="B51" t="s">
        <v>489</v>
      </c>
      <c r="C51" t="s">
        <v>53</v>
      </c>
      <c r="D51">
        <v>5</v>
      </c>
      <c r="E51">
        <v>24</v>
      </c>
      <c r="F51">
        <v>2</v>
      </c>
      <c r="G51" t="s">
        <v>2667</v>
      </c>
      <c r="H51" t="s">
        <v>2667</v>
      </c>
      <c r="I51" t="s">
        <v>47</v>
      </c>
      <c r="J51" t="s">
        <v>2667</v>
      </c>
      <c r="L51" t="s">
        <v>2667</v>
      </c>
      <c r="M51" t="s">
        <v>47</v>
      </c>
    </row>
    <row r="52" spans="1:13" x14ac:dyDescent="0.35">
      <c r="A52" s="6">
        <v>46010</v>
      </c>
      <c r="B52" t="s">
        <v>61</v>
      </c>
      <c r="C52" t="s">
        <v>115</v>
      </c>
      <c r="D52">
        <v>10</v>
      </c>
      <c r="E52">
        <v>25</v>
      </c>
      <c r="F52">
        <v>1</v>
      </c>
      <c r="G52" t="s">
        <v>2667</v>
      </c>
      <c r="H52" t="s">
        <v>2667</v>
      </c>
      <c r="I52" t="s">
        <v>47</v>
      </c>
      <c r="J52" t="s">
        <v>3395</v>
      </c>
      <c r="L52" t="s">
        <v>2667</v>
      </c>
      <c r="M52" t="s">
        <v>47</v>
      </c>
    </row>
    <row r="53" spans="1:13" x14ac:dyDescent="0.35">
      <c r="A53" s="6">
        <v>46010</v>
      </c>
      <c r="B53" t="s">
        <v>61</v>
      </c>
      <c r="C53" t="s">
        <v>115</v>
      </c>
      <c r="D53">
        <v>10</v>
      </c>
      <c r="E53">
        <v>25</v>
      </c>
      <c r="F53">
        <v>1</v>
      </c>
      <c r="G53" t="s">
        <v>2667</v>
      </c>
      <c r="H53" t="s">
        <v>2667</v>
      </c>
      <c r="I53" t="s">
        <v>47</v>
      </c>
      <c r="J53" t="s">
        <v>3395</v>
      </c>
      <c r="L53" t="s">
        <v>2667</v>
      </c>
      <c r="M53" t="s">
        <v>47</v>
      </c>
    </row>
    <row r="54" spans="1:13" x14ac:dyDescent="0.35">
      <c r="A54" s="6">
        <v>46010</v>
      </c>
      <c r="B54" t="s">
        <v>61</v>
      </c>
      <c r="C54" t="s">
        <v>115</v>
      </c>
      <c r="D54">
        <v>10</v>
      </c>
      <c r="E54">
        <v>25</v>
      </c>
      <c r="F54">
        <v>2</v>
      </c>
      <c r="G54" t="s">
        <v>2667</v>
      </c>
      <c r="H54" t="s">
        <v>2667</v>
      </c>
      <c r="I54" t="s">
        <v>47</v>
      </c>
      <c r="J54" t="s">
        <v>3395</v>
      </c>
      <c r="L54" t="s">
        <v>2667</v>
      </c>
      <c r="M54" t="s">
        <v>47</v>
      </c>
    </row>
    <row r="55" spans="1:13" x14ac:dyDescent="0.35">
      <c r="A55" s="6">
        <v>46010</v>
      </c>
      <c r="B55" t="s">
        <v>61</v>
      </c>
      <c r="C55" t="s">
        <v>115</v>
      </c>
      <c r="D55">
        <v>10</v>
      </c>
      <c r="E55">
        <v>25</v>
      </c>
      <c r="F55">
        <v>2</v>
      </c>
      <c r="G55" t="s">
        <v>2667</v>
      </c>
      <c r="H55" t="s">
        <v>2667</v>
      </c>
      <c r="I55" t="s">
        <v>47</v>
      </c>
      <c r="J55" t="s">
        <v>3395</v>
      </c>
      <c r="L55" t="s">
        <v>2667</v>
      </c>
      <c r="M55" t="s">
        <v>47</v>
      </c>
    </row>
    <row r="56" spans="1:13" x14ac:dyDescent="0.35">
      <c r="A56" s="6">
        <v>46010</v>
      </c>
      <c r="B56" t="s">
        <v>2834</v>
      </c>
      <c r="C56" t="s">
        <v>115</v>
      </c>
      <c r="D56" t="s">
        <v>2790</v>
      </c>
      <c r="E56">
        <v>26.5</v>
      </c>
      <c r="F56">
        <v>5.5</v>
      </c>
      <c r="G56" t="s">
        <v>2667</v>
      </c>
      <c r="H56" t="s">
        <v>2667</v>
      </c>
      <c r="I56" t="s">
        <v>47</v>
      </c>
      <c r="J56" t="s">
        <v>2667</v>
      </c>
      <c r="L56" t="s">
        <v>2667</v>
      </c>
      <c r="M56" t="s">
        <v>47</v>
      </c>
    </row>
    <row r="57" spans="1:13" x14ac:dyDescent="0.35">
      <c r="A57" s="6">
        <v>46010</v>
      </c>
      <c r="B57" t="s">
        <v>2834</v>
      </c>
      <c r="C57" t="s">
        <v>115</v>
      </c>
      <c r="D57" t="s">
        <v>2790</v>
      </c>
      <c r="E57">
        <v>26.5</v>
      </c>
      <c r="F57">
        <v>5.5</v>
      </c>
      <c r="G57" t="s">
        <v>2667</v>
      </c>
      <c r="H57" t="s">
        <v>2667</v>
      </c>
      <c r="I57" t="s">
        <v>47</v>
      </c>
      <c r="J57" t="s">
        <v>2667</v>
      </c>
      <c r="L57" t="s">
        <v>2667</v>
      </c>
      <c r="M57" t="s">
        <v>47</v>
      </c>
    </row>
    <row r="58" spans="1:13" x14ac:dyDescent="0.35">
      <c r="A58" s="6">
        <v>46010</v>
      </c>
      <c r="B58" t="s">
        <v>3284</v>
      </c>
      <c r="C58" t="s">
        <v>53</v>
      </c>
      <c r="D58">
        <v>5</v>
      </c>
      <c r="E58">
        <v>27</v>
      </c>
      <c r="F58">
        <v>3</v>
      </c>
      <c r="G58" t="s">
        <v>2667</v>
      </c>
      <c r="H58" t="s">
        <v>2667</v>
      </c>
      <c r="I58" t="s">
        <v>47</v>
      </c>
      <c r="J58" t="s">
        <v>3402</v>
      </c>
    </row>
    <row r="59" spans="1:13" x14ac:dyDescent="0.35">
      <c r="A59" s="6">
        <v>46010</v>
      </c>
      <c r="B59" t="s">
        <v>3284</v>
      </c>
      <c r="C59" t="s">
        <v>53</v>
      </c>
      <c r="D59">
        <v>5</v>
      </c>
      <c r="E59">
        <v>27</v>
      </c>
      <c r="F59">
        <v>3</v>
      </c>
      <c r="G59" t="s">
        <v>2667</v>
      </c>
      <c r="H59" t="s">
        <v>2667</v>
      </c>
      <c r="I59" t="s">
        <v>47</v>
      </c>
      <c r="J59" t="s">
        <v>3402</v>
      </c>
      <c r="L59" t="s">
        <v>2667</v>
      </c>
      <c r="M59" t="s">
        <v>2667</v>
      </c>
    </row>
    <row r="60" spans="1:13" x14ac:dyDescent="0.35">
      <c r="A60" s="6">
        <v>46010</v>
      </c>
      <c r="B60" t="s">
        <v>1120</v>
      </c>
      <c r="C60" t="s">
        <v>2167</v>
      </c>
      <c r="D60" t="s">
        <v>3024</v>
      </c>
      <c r="E60">
        <v>28</v>
      </c>
      <c r="F60">
        <v>8</v>
      </c>
      <c r="G60" t="s">
        <v>2667</v>
      </c>
      <c r="H60" t="s">
        <v>2667</v>
      </c>
      <c r="I60" t="s">
        <v>47</v>
      </c>
      <c r="L60" t="s">
        <v>2667</v>
      </c>
      <c r="M60" t="s">
        <v>47</v>
      </c>
    </row>
    <row r="61" spans="1:13" x14ac:dyDescent="0.35">
      <c r="A61" s="6">
        <v>46010</v>
      </c>
      <c r="B61" t="s">
        <v>3284</v>
      </c>
      <c r="C61" t="s">
        <v>53</v>
      </c>
      <c r="D61">
        <v>5</v>
      </c>
      <c r="E61">
        <v>28</v>
      </c>
      <c r="F61">
        <v>3</v>
      </c>
      <c r="G61" t="s">
        <v>2667</v>
      </c>
      <c r="H61" t="s">
        <v>2667</v>
      </c>
      <c r="I61" t="s">
        <v>47</v>
      </c>
      <c r="J61" t="s">
        <v>3402</v>
      </c>
    </row>
    <row r="62" spans="1:13" x14ac:dyDescent="0.35">
      <c r="A62" s="6">
        <v>46010</v>
      </c>
      <c r="B62" t="s">
        <v>374</v>
      </c>
      <c r="C62" t="s">
        <v>1247</v>
      </c>
      <c r="D62" t="s">
        <v>1247</v>
      </c>
      <c r="E62">
        <v>10</v>
      </c>
      <c r="F62">
        <v>4</v>
      </c>
      <c r="G62" t="s">
        <v>828</v>
      </c>
      <c r="K62" t="s">
        <v>47</v>
      </c>
      <c r="L62" t="s">
        <v>47</v>
      </c>
      <c r="M62" t="s">
        <v>47</v>
      </c>
    </row>
    <row r="63" spans="1:13" x14ac:dyDescent="0.35">
      <c r="A63" s="6">
        <v>46010</v>
      </c>
      <c r="B63" t="s">
        <v>2422</v>
      </c>
      <c r="C63" t="s">
        <v>53</v>
      </c>
      <c r="D63">
        <v>6</v>
      </c>
      <c r="E63">
        <v>24</v>
      </c>
      <c r="F63">
        <v>2</v>
      </c>
      <c r="G63" t="s">
        <v>827</v>
      </c>
      <c r="L63" t="s">
        <v>47</v>
      </c>
      <c r="M63" t="s">
        <v>47</v>
      </c>
    </row>
    <row r="64" spans="1:13" x14ac:dyDescent="0.35">
      <c r="A64" s="6">
        <v>46010</v>
      </c>
      <c r="B64" t="s">
        <v>841</v>
      </c>
      <c r="C64" t="s">
        <v>115</v>
      </c>
      <c r="D64">
        <v>8</v>
      </c>
      <c r="E64">
        <v>25</v>
      </c>
      <c r="F64">
        <v>1</v>
      </c>
      <c r="G64" t="s">
        <v>2577</v>
      </c>
      <c r="L64" t="s">
        <v>47</v>
      </c>
      <c r="M64" t="s">
        <v>47</v>
      </c>
    </row>
    <row r="65" spans="1:13" x14ac:dyDescent="0.35">
      <c r="A65" s="6">
        <v>46010</v>
      </c>
      <c r="B65" t="s">
        <v>841</v>
      </c>
      <c r="C65" t="s">
        <v>115</v>
      </c>
      <c r="D65">
        <v>8</v>
      </c>
      <c r="E65">
        <v>25</v>
      </c>
      <c r="F65">
        <v>1</v>
      </c>
      <c r="G65" t="s">
        <v>2577</v>
      </c>
      <c r="L65" t="s">
        <v>47</v>
      </c>
      <c r="M65" t="s">
        <v>47</v>
      </c>
    </row>
    <row r="66" spans="1:13" x14ac:dyDescent="0.35">
      <c r="A66" s="6">
        <v>46009</v>
      </c>
      <c r="B66" t="s">
        <v>2823</v>
      </c>
      <c r="C66" t="s">
        <v>115</v>
      </c>
      <c r="D66" t="s">
        <v>2824</v>
      </c>
      <c r="E66">
        <v>2</v>
      </c>
      <c r="F66">
        <v>2</v>
      </c>
      <c r="G66" t="s">
        <v>2667</v>
      </c>
      <c r="H66" t="s">
        <v>2667</v>
      </c>
      <c r="I66" t="s">
        <v>47</v>
      </c>
      <c r="J66" t="s">
        <v>2667</v>
      </c>
      <c r="L66" t="s">
        <v>2667</v>
      </c>
      <c r="M66" t="s">
        <v>47</v>
      </c>
    </row>
    <row r="67" spans="1:13" x14ac:dyDescent="0.35">
      <c r="A67" s="6">
        <v>46009</v>
      </c>
      <c r="B67" t="s">
        <v>2815</v>
      </c>
      <c r="C67" t="s">
        <v>115</v>
      </c>
      <c r="D67">
        <v>9</v>
      </c>
      <c r="F67">
        <v>1</v>
      </c>
      <c r="G67" t="s">
        <v>2667</v>
      </c>
      <c r="H67" t="s">
        <v>2667</v>
      </c>
      <c r="I67" t="s">
        <v>47</v>
      </c>
      <c r="J67" t="s">
        <v>2667</v>
      </c>
      <c r="L67" t="s">
        <v>2667</v>
      </c>
      <c r="M67" t="s">
        <v>2667</v>
      </c>
    </row>
    <row r="68" spans="1:13" x14ac:dyDescent="0.35">
      <c r="A68" s="6">
        <v>46009</v>
      </c>
      <c r="B68" t="s">
        <v>2830</v>
      </c>
      <c r="C68" t="s">
        <v>115</v>
      </c>
      <c r="D68" t="s">
        <v>2793</v>
      </c>
      <c r="E68">
        <v>2</v>
      </c>
      <c r="F68">
        <v>2</v>
      </c>
      <c r="G68" t="s">
        <v>2667</v>
      </c>
      <c r="H68" t="s">
        <v>2667</v>
      </c>
      <c r="I68" t="s">
        <v>47</v>
      </c>
      <c r="J68" t="s">
        <v>2667</v>
      </c>
      <c r="L68" t="s">
        <v>2667</v>
      </c>
      <c r="M68" t="s">
        <v>2667</v>
      </c>
    </row>
    <row r="69" spans="1:13" x14ac:dyDescent="0.35">
      <c r="A69" s="6">
        <v>46009</v>
      </c>
      <c r="B69" t="s">
        <v>3236</v>
      </c>
      <c r="C69" t="s">
        <v>53</v>
      </c>
      <c r="D69" t="s">
        <v>2862</v>
      </c>
      <c r="E69">
        <v>6</v>
      </c>
      <c r="F69">
        <v>1</v>
      </c>
      <c r="G69" t="s">
        <v>2667</v>
      </c>
      <c r="H69" t="s">
        <v>2667</v>
      </c>
      <c r="I69" t="s">
        <v>47</v>
      </c>
      <c r="J69" t="s">
        <v>2667</v>
      </c>
      <c r="L69" t="s">
        <v>2667</v>
      </c>
      <c r="M69" t="s">
        <v>2667</v>
      </c>
    </row>
    <row r="70" spans="1:13" x14ac:dyDescent="0.35">
      <c r="A70" s="6">
        <v>46009</v>
      </c>
      <c r="B70" t="s">
        <v>2821</v>
      </c>
      <c r="C70" t="s">
        <v>64</v>
      </c>
      <c r="D70" t="s">
        <v>585</v>
      </c>
      <c r="E70">
        <v>8</v>
      </c>
      <c r="F70">
        <v>3</v>
      </c>
      <c r="G70" t="s">
        <v>2667</v>
      </c>
      <c r="H70" t="s">
        <v>2667</v>
      </c>
      <c r="I70" t="s">
        <v>47</v>
      </c>
      <c r="J70" t="s">
        <v>2667</v>
      </c>
      <c r="L70" t="s">
        <v>2667</v>
      </c>
      <c r="M70" t="s">
        <v>47</v>
      </c>
    </row>
    <row r="71" spans="1:13" x14ac:dyDescent="0.35">
      <c r="A71" s="6">
        <v>46009</v>
      </c>
      <c r="B71" t="s">
        <v>2820</v>
      </c>
      <c r="C71" t="s">
        <v>2167</v>
      </c>
      <c r="D71" t="s">
        <v>2755</v>
      </c>
      <c r="E71">
        <v>8</v>
      </c>
      <c r="F71">
        <v>2</v>
      </c>
      <c r="G71" t="s">
        <v>2667</v>
      </c>
      <c r="H71" t="s">
        <v>2667</v>
      </c>
      <c r="I71" t="s">
        <v>47</v>
      </c>
      <c r="J71" t="s">
        <v>2667</v>
      </c>
      <c r="L71" t="s">
        <v>2667</v>
      </c>
      <c r="M71" t="s">
        <v>2667</v>
      </c>
    </row>
    <row r="72" spans="1:13" x14ac:dyDescent="0.35">
      <c r="A72" s="6">
        <v>46009</v>
      </c>
      <c r="B72" t="s">
        <v>2826</v>
      </c>
      <c r="C72" t="s">
        <v>64</v>
      </c>
      <c r="D72" t="s">
        <v>585</v>
      </c>
      <c r="E72">
        <v>10</v>
      </c>
      <c r="F72" t="s">
        <v>2689</v>
      </c>
      <c r="G72" t="s">
        <v>2667</v>
      </c>
      <c r="H72" t="s">
        <v>2667</v>
      </c>
      <c r="I72" t="s">
        <v>47</v>
      </c>
      <c r="J72" t="s">
        <v>2667</v>
      </c>
      <c r="L72" t="s">
        <v>2667</v>
      </c>
      <c r="M72" t="s">
        <v>47</v>
      </c>
    </row>
    <row r="73" spans="1:13" x14ac:dyDescent="0.35">
      <c r="A73" s="6">
        <v>46009</v>
      </c>
      <c r="B73" t="s">
        <v>2819</v>
      </c>
      <c r="C73" t="s">
        <v>2667</v>
      </c>
      <c r="D73" t="s">
        <v>2667</v>
      </c>
      <c r="E73">
        <v>14</v>
      </c>
      <c r="F73">
        <v>3</v>
      </c>
      <c r="G73" t="s">
        <v>2667</v>
      </c>
      <c r="H73" t="s">
        <v>2667</v>
      </c>
      <c r="I73" t="s">
        <v>47</v>
      </c>
      <c r="L73" t="s">
        <v>2667</v>
      </c>
      <c r="M73" t="s">
        <v>47</v>
      </c>
    </row>
    <row r="74" spans="1:13" x14ac:dyDescent="0.35">
      <c r="A74" s="6">
        <v>46009</v>
      </c>
      <c r="B74" t="s">
        <v>141</v>
      </c>
      <c r="C74" t="s">
        <v>53</v>
      </c>
      <c r="D74">
        <v>4</v>
      </c>
      <c r="E74">
        <v>16</v>
      </c>
      <c r="F74">
        <v>2</v>
      </c>
      <c r="G74" t="s">
        <v>2667</v>
      </c>
      <c r="H74" t="s">
        <v>2667</v>
      </c>
      <c r="I74" t="s">
        <v>47</v>
      </c>
      <c r="J74" t="s">
        <v>2667</v>
      </c>
      <c r="L74" t="s">
        <v>2667</v>
      </c>
      <c r="M74" t="s">
        <v>47</v>
      </c>
    </row>
    <row r="75" spans="1:13" x14ac:dyDescent="0.35">
      <c r="A75" s="6">
        <v>46009</v>
      </c>
      <c r="B75" t="s">
        <v>758</v>
      </c>
      <c r="C75" t="s">
        <v>53</v>
      </c>
      <c r="D75">
        <v>4</v>
      </c>
      <c r="E75">
        <v>17</v>
      </c>
      <c r="F75">
        <v>3</v>
      </c>
      <c r="G75" t="s">
        <v>2667</v>
      </c>
      <c r="H75" t="s">
        <v>2667</v>
      </c>
      <c r="I75" t="s">
        <v>47</v>
      </c>
      <c r="J75" t="s">
        <v>2667</v>
      </c>
      <c r="L75" t="s">
        <v>2667</v>
      </c>
      <c r="M75" t="s">
        <v>47</v>
      </c>
    </row>
    <row r="76" spans="1:13" x14ac:dyDescent="0.35">
      <c r="A76" s="6">
        <v>46009</v>
      </c>
      <c r="B76" t="s">
        <v>837</v>
      </c>
      <c r="C76" t="s">
        <v>2673</v>
      </c>
      <c r="D76">
        <v>1</v>
      </c>
      <c r="E76">
        <v>20</v>
      </c>
      <c r="F76">
        <v>3</v>
      </c>
      <c r="G76" t="s">
        <v>2667</v>
      </c>
      <c r="H76" t="s">
        <v>2667</v>
      </c>
      <c r="I76" t="s">
        <v>47</v>
      </c>
      <c r="L76" t="s">
        <v>2667</v>
      </c>
      <c r="M76" t="s">
        <v>2667</v>
      </c>
    </row>
    <row r="77" spans="1:13" x14ac:dyDescent="0.35">
      <c r="A77" s="6">
        <v>46009</v>
      </c>
      <c r="B77" t="s">
        <v>3278</v>
      </c>
      <c r="C77" t="s">
        <v>64</v>
      </c>
      <c r="D77" t="s">
        <v>585</v>
      </c>
      <c r="E77">
        <v>20</v>
      </c>
      <c r="F77">
        <v>4</v>
      </c>
      <c r="G77" t="s">
        <v>2667</v>
      </c>
      <c r="H77" t="s">
        <v>2667</v>
      </c>
      <c r="I77" t="s">
        <v>47</v>
      </c>
      <c r="J77" t="s">
        <v>2667</v>
      </c>
      <c r="L77" t="s">
        <v>2667</v>
      </c>
      <c r="M77" t="s">
        <v>47</v>
      </c>
    </row>
    <row r="78" spans="1:13" x14ac:dyDescent="0.35">
      <c r="A78" s="6">
        <v>46009</v>
      </c>
      <c r="B78" t="s">
        <v>2618</v>
      </c>
      <c r="C78" t="s">
        <v>53</v>
      </c>
      <c r="D78" t="s">
        <v>2835</v>
      </c>
      <c r="E78">
        <v>21.333333333333332</v>
      </c>
      <c r="F78">
        <v>2</v>
      </c>
      <c r="G78" t="s">
        <v>2667</v>
      </c>
      <c r="H78" t="s">
        <v>2667</v>
      </c>
      <c r="I78" t="s">
        <v>47</v>
      </c>
      <c r="J78" t="s">
        <v>2667</v>
      </c>
      <c r="L78" t="s">
        <v>2667</v>
      </c>
      <c r="M78" t="s">
        <v>2667</v>
      </c>
    </row>
    <row r="79" spans="1:13" x14ac:dyDescent="0.35">
      <c r="A79" s="6">
        <v>46009</v>
      </c>
      <c r="B79" t="s">
        <v>2618</v>
      </c>
      <c r="C79" t="s">
        <v>53</v>
      </c>
      <c r="D79" t="s">
        <v>2835</v>
      </c>
      <c r="E79">
        <v>21.333333333333332</v>
      </c>
      <c r="F79">
        <v>2</v>
      </c>
      <c r="G79" t="s">
        <v>2667</v>
      </c>
      <c r="H79" t="s">
        <v>2667</v>
      </c>
      <c r="I79" t="s">
        <v>47</v>
      </c>
      <c r="J79" t="s">
        <v>2667</v>
      </c>
      <c r="L79" t="s">
        <v>2667</v>
      </c>
      <c r="M79" t="s">
        <v>2667</v>
      </c>
    </row>
    <row r="80" spans="1:13" x14ac:dyDescent="0.35">
      <c r="A80" s="6">
        <v>46009</v>
      </c>
      <c r="B80" t="s">
        <v>2618</v>
      </c>
      <c r="C80" t="s">
        <v>53</v>
      </c>
      <c r="D80" t="s">
        <v>2835</v>
      </c>
      <c r="E80">
        <v>21.333333333333332</v>
      </c>
      <c r="F80">
        <v>2</v>
      </c>
      <c r="G80" t="s">
        <v>2667</v>
      </c>
      <c r="H80" t="s">
        <v>2667</v>
      </c>
      <c r="I80" t="s">
        <v>47</v>
      </c>
      <c r="J80" t="s">
        <v>2667</v>
      </c>
      <c r="L80" t="s">
        <v>2667</v>
      </c>
      <c r="M80" t="s">
        <v>2667</v>
      </c>
    </row>
    <row r="81" spans="1:13" x14ac:dyDescent="0.35">
      <c r="A81" s="6">
        <v>46009</v>
      </c>
      <c r="B81" t="s">
        <v>2839</v>
      </c>
      <c r="C81" t="s">
        <v>115</v>
      </c>
      <c r="D81">
        <v>10</v>
      </c>
      <c r="E81">
        <v>22</v>
      </c>
      <c r="F81">
        <v>2</v>
      </c>
      <c r="G81" t="s">
        <v>2667</v>
      </c>
      <c r="H81" t="s">
        <v>2667</v>
      </c>
      <c r="I81" t="s">
        <v>47</v>
      </c>
      <c r="J81" t="s">
        <v>2667</v>
      </c>
      <c r="L81" t="s">
        <v>2667</v>
      </c>
      <c r="M81" t="s">
        <v>2667</v>
      </c>
    </row>
    <row r="82" spans="1:13" x14ac:dyDescent="0.35">
      <c r="A82" s="6">
        <v>46009</v>
      </c>
      <c r="B82" t="s">
        <v>2843</v>
      </c>
      <c r="C82" t="s">
        <v>1261</v>
      </c>
      <c r="D82" t="s">
        <v>1261</v>
      </c>
      <c r="E82">
        <v>25</v>
      </c>
      <c r="F82">
        <v>2</v>
      </c>
      <c r="H82" t="s">
        <v>2667</v>
      </c>
      <c r="I82" t="s">
        <v>47</v>
      </c>
      <c r="J82" t="s">
        <v>2667</v>
      </c>
      <c r="L82" t="s">
        <v>2667</v>
      </c>
      <c r="M82" t="s">
        <v>47</v>
      </c>
    </row>
    <row r="83" spans="1:13" x14ac:dyDescent="0.35">
      <c r="A83" s="6">
        <v>46009</v>
      </c>
      <c r="B83" t="s">
        <v>2841</v>
      </c>
      <c r="C83" t="s">
        <v>2673</v>
      </c>
      <c r="D83" t="s">
        <v>2702</v>
      </c>
      <c r="E83">
        <v>27</v>
      </c>
      <c r="F83">
        <v>4</v>
      </c>
      <c r="I83" t="s">
        <v>47</v>
      </c>
    </row>
    <row r="84" spans="1:13" x14ac:dyDescent="0.35">
      <c r="A84" s="6">
        <v>46009</v>
      </c>
      <c r="B84" t="s">
        <v>2841</v>
      </c>
      <c r="C84" t="s">
        <v>2673</v>
      </c>
      <c r="D84" t="s">
        <v>2702</v>
      </c>
      <c r="E84">
        <v>27</v>
      </c>
      <c r="F84">
        <v>4</v>
      </c>
      <c r="G84" t="s">
        <v>2667</v>
      </c>
      <c r="H84" t="s">
        <v>2667</v>
      </c>
      <c r="I84" t="s">
        <v>47</v>
      </c>
      <c r="J84" t="s">
        <v>2667</v>
      </c>
      <c r="L84" t="s">
        <v>2667</v>
      </c>
      <c r="M84" t="s">
        <v>2667</v>
      </c>
    </row>
    <row r="85" spans="1:13" x14ac:dyDescent="0.35">
      <c r="A85" s="6">
        <v>46009</v>
      </c>
      <c r="B85" t="s">
        <v>2837</v>
      </c>
      <c r="C85" t="s">
        <v>53</v>
      </c>
      <c r="D85">
        <v>5</v>
      </c>
      <c r="E85">
        <v>27</v>
      </c>
      <c r="F85">
        <v>2.5</v>
      </c>
      <c r="G85" t="s">
        <v>2667</v>
      </c>
      <c r="H85" t="s">
        <v>2667</v>
      </c>
      <c r="I85" t="s">
        <v>47</v>
      </c>
      <c r="J85" t="s">
        <v>3395</v>
      </c>
      <c r="L85" t="s">
        <v>2667</v>
      </c>
      <c r="M85" t="s">
        <v>2667</v>
      </c>
    </row>
    <row r="86" spans="1:13" x14ac:dyDescent="0.35">
      <c r="A86" s="6">
        <v>46009</v>
      </c>
      <c r="B86" t="s">
        <v>2837</v>
      </c>
      <c r="C86" t="s">
        <v>53</v>
      </c>
      <c r="D86">
        <v>5</v>
      </c>
      <c r="E86">
        <v>27</v>
      </c>
      <c r="F86">
        <v>2.5</v>
      </c>
      <c r="G86" t="s">
        <v>2667</v>
      </c>
      <c r="H86" t="s">
        <v>2667</v>
      </c>
      <c r="I86" t="s">
        <v>47</v>
      </c>
      <c r="J86" t="s">
        <v>3395</v>
      </c>
      <c r="L86" t="s">
        <v>2667</v>
      </c>
      <c r="M86" t="s">
        <v>2667</v>
      </c>
    </row>
    <row r="87" spans="1:13" x14ac:dyDescent="0.35">
      <c r="A87" s="6">
        <v>46009</v>
      </c>
      <c r="B87" t="s">
        <v>2833</v>
      </c>
      <c r="C87" t="s">
        <v>115</v>
      </c>
      <c r="D87">
        <v>9</v>
      </c>
      <c r="E87">
        <v>27</v>
      </c>
      <c r="F87">
        <v>0</v>
      </c>
      <c r="G87" t="s">
        <v>2667</v>
      </c>
      <c r="H87" t="s">
        <v>2667</v>
      </c>
      <c r="I87" t="s">
        <v>47</v>
      </c>
      <c r="J87" t="s">
        <v>2667</v>
      </c>
    </row>
    <row r="88" spans="1:13" x14ac:dyDescent="0.35">
      <c r="A88" s="6">
        <v>46009</v>
      </c>
      <c r="B88" t="s">
        <v>2833</v>
      </c>
      <c r="C88" t="s">
        <v>115</v>
      </c>
      <c r="D88">
        <v>9</v>
      </c>
      <c r="E88">
        <v>27</v>
      </c>
      <c r="F88">
        <v>1</v>
      </c>
      <c r="G88" t="s">
        <v>2667</v>
      </c>
      <c r="H88" t="s">
        <v>2667</v>
      </c>
      <c r="I88" t="s">
        <v>47</v>
      </c>
      <c r="J88" t="s">
        <v>2667</v>
      </c>
      <c r="L88" t="s">
        <v>2667</v>
      </c>
      <c r="M88" t="s">
        <v>2667</v>
      </c>
    </row>
    <row r="89" spans="1:13" x14ac:dyDescent="0.35">
      <c r="A89" s="6">
        <v>46009</v>
      </c>
      <c r="B89" t="s">
        <v>2841</v>
      </c>
      <c r="C89" t="s">
        <v>2673</v>
      </c>
      <c r="D89" t="s">
        <v>2702</v>
      </c>
      <c r="E89">
        <v>28</v>
      </c>
      <c r="F89">
        <v>4</v>
      </c>
      <c r="I89" t="s">
        <v>47</v>
      </c>
    </row>
    <row r="90" spans="1:13" x14ac:dyDescent="0.35">
      <c r="A90" s="6">
        <v>46009</v>
      </c>
      <c r="B90" t="s">
        <v>2841</v>
      </c>
      <c r="C90" t="s">
        <v>2673</v>
      </c>
      <c r="D90" t="s">
        <v>2702</v>
      </c>
      <c r="E90">
        <v>28</v>
      </c>
      <c r="F90">
        <v>4</v>
      </c>
      <c r="I90" t="s">
        <v>47</v>
      </c>
    </row>
    <row r="91" spans="1:13" x14ac:dyDescent="0.35">
      <c r="A91" s="6">
        <v>46009</v>
      </c>
      <c r="B91" t="s">
        <v>2626</v>
      </c>
      <c r="C91" t="s">
        <v>2137</v>
      </c>
      <c r="D91" t="s">
        <v>2627</v>
      </c>
      <c r="E91">
        <v>5</v>
      </c>
      <c r="F91">
        <v>2</v>
      </c>
      <c r="G91" t="s">
        <v>2214</v>
      </c>
    </row>
    <row r="92" spans="1:13" x14ac:dyDescent="0.35">
      <c r="A92" s="6">
        <v>46009</v>
      </c>
      <c r="B92" t="s">
        <v>2625</v>
      </c>
      <c r="C92" t="s">
        <v>53</v>
      </c>
      <c r="D92">
        <v>5</v>
      </c>
      <c r="E92">
        <v>19</v>
      </c>
      <c r="F92">
        <v>2</v>
      </c>
      <c r="G92" t="s">
        <v>827</v>
      </c>
    </row>
    <row r="93" spans="1:13" x14ac:dyDescent="0.35">
      <c r="A93" s="6">
        <v>46009</v>
      </c>
      <c r="B93" t="s">
        <v>2625</v>
      </c>
      <c r="C93" t="s">
        <v>53</v>
      </c>
      <c r="D93">
        <v>4</v>
      </c>
      <c r="E93">
        <v>19</v>
      </c>
      <c r="F93">
        <v>2</v>
      </c>
      <c r="G93" t="s">
        <v>827</v>
      </c>
    </row>
    <row r="94" spans="1:13" x14ac:dyDescent="0.35">
      <c r="A94" s="6">
        <v>46009</v>
      </c>
      <c r="B94" t="s">
        <v>2625</v>
      </c>
      <c r="C94" t="s">
        <v>2673</v>
      </c>
      <c r="D94">
        <v>3</v>
      </c>
      <c r="E94">
        <v>19</v>
      </c>
      <c r="F94">
        <v>2</v>
      </c>
      <c r="G94" t="s">
        <v>827</v>
      </c>
    </row>
    <row r="95" spans="1:13" x14ac:dyDescent="0.35">
      <c r="A95" s="6">
        <v>46009</v>
      </c>
      <c r="B95" t="s">
        <v>2625</v>
      </c>
      <c r="C95" t="s">
        <v>2673</v>
      </c>
      <c r="D95">
        <v>2</v>
      </c>
      <c r="E95">
        <v>19</v>
      </c>
      <c r="F95">
        <v>2</v>
      </c>
      <c r="G95" t="s">
        <v>1725</v>
      </c>
    </row>
    <row r="96" spans="1:13" x14ac:dyDescent="0.35">
      <c r="A96" s="6">
        <v>46009</v>
      </c>
      <c r="B96" t="s">
        <v>2625</v>
      </c>
      <c r="C96" t="s">
        <v>2673</v>
      </c>
      <c r="D96">
        <v>1</v>
      </c>
      <c r="E96">
        <v>19</v>
      </c>
      <c r="F96">
        <v>2</v>
      </c>
      <c r="G96" t="s">
        <v>1725</v>
      </c>
    </row>
    <row r="97" spans="1:13" x14ac:dyDescent="0.35">
      <c r="A97" s="6">
        <v>46009</v>
      </c>
      <c r="B97" t="s">
        <v>2625</v>
      </c>
      <c r="C97" t="s">
        <v>2673</v>
      </c>
      <c r="D97">
        <v>0</v>
      </c>
      <c r="E97">
        <v>19</v>
      </c>
      <c r="F97">
        <v>2</v>
      </c>
      <c r="G97" t="s">
        <v>1725</v>
      </c>
    </row>
    <row r="98" spans="1:13" x14ac:dyDescent="0.35">
      <c r="A98" s="6">
        <v>46009</v>
      </c>
      <c r="B98" t="s">
        <v>2618</v>
      </c>
      <c r="C98" t="s">
        <v>53</v>
      </c>
      <c r="D98">
        <v>5</v>
      </c>
      <c r="E98">
        <v>16</v>
      </c>
      <c r="F98">
        <v>2</v>
      </c>
      <c r="G98" t="s">
        <v>827</v>
      </c>
    </row>
    <row r="99" spans="1:13" x14ac:dyDescent="0.35">
      <c r="A99" s="6">
        <v>46009</v>
      </c>
      <c r="B99" t="s">
        <v>2618</v>
      </c>
      <c r="C99" t="s">
        <v>53</v>
      </c>
      <c r="D99">
        <v>5</v>
      </c>
      <c r="E99">
        <v>16</v>
      </c>
      <c r="F99">
        <v>2</v>
      </c>
      <c r="G99" t="s">
        <v>827</v>
      </c>
    </row>
    <row r="100" spans="1:13" x14ac:dyDescent="0.35">
      <c r="A100" s="6">
        <v>46009</v>
      </c>
      <c r="B100" t="s">
        <v>2618</v>
      </c>
      <c r="C100" t="s">
        <v>53</v>
      </c>
      <c r="D100">
        <v>4</v>
      </c>
      <c r="E100">
        <v>16</v>
      </c>
      <c r="F100">
        <v>2</v>
      </c>
      <c r="G100" t="s">
        <v>827</v>
      </c>
    </row>
    <row r="101" spans="1:13" x14ac:dyDescent="0.35">
      <c r="A101" s="6">
        <v>46009</v>
      </c>
      <c r="B101" t="s">
        <v>2618</v>
      </c>
      <c r="C101" t="s">
        <v>53</v>
      </c>
      <c r="D101">
        <v>4</v>
      </c>
      <c r="E101">
        <v>16</v>
      </c>
      <c r="F101">
        <v>2</v>
      </c>
      <c r="G101" t="s">
        <v>827</v>
      </c>
    </row>
    <row r="102" spans="1:13" x14ac:dyDescent="0.35">
      <c r="A102" s="6">
        <v>46009</v>
      </c>
      <c r="B102" t="s">
        <v>758</v>
      </c>
      <c r="C102" t="s">
        <v>53</v>
      </c>
      <c r="D102">
        <v>4</v>
      </c>
      <c r="E102">
        <v>18</v>
      </c>
      <c r="F102">
        <v>2</v>
      </c>
      <c r="G102" t="s">
        <v>827</v>
      </c>
      <c r="L102" t="s">
        <v>47</v>
      </c>
      <c r="M102" t="s">
        <v>47</v>
      </c>
    </row>
    <row r="103" spans="1:13" x14ac:dyDescent="0.35">
      <c r="A103" s="6">
        <v>46009</v>
      </c>
      <c r="B103" t="s">
        <v>758</v>
      </c>
      <c r="C103" t="s">
        <v>53</v>
      </c>
      <c r="D103">
        <v>4</v>
      </c>
      <c r="E103">
        <v>18</v>
      </c>
      <c r="F103">
        <v>2</v>
      </c>
      <c r="G103" t="s">
        <v>827</v>
      </c>
      <c r="L103" t="s">
        <v>47</v>
      </c>
      <c r="M103" t="s">
        <v>47</v>
      </c>
    </row>
    <row r="104" spans="1:13" x14ac:dyDescent="0.35">
      <c r="A104" s="6">
        <v>46009</v>
      </c>
      <c r="B104" t="s">
        <v>841</v>
      </c>
      <c r="C104" t="s">
        <v>53</v>
      </c>
      <c r="D104">
        <v>6</v>
      </c>
      <c r="E104">
        <v>29</v>
      </c>
      <c r="F104">
        <v>2</v>
      </c>
      <c r="G104" t="s">
        <v>2577</v>
      </c>
      <c r="L104" t="s">
        <v>47</v>
      </c>
      <c r="M104" t="s">
        <v>47</v>
      </c>
    </row>
    <row r="105" spans="1:13" x14ac:dyDescent="0.35">
      <c r="A105" s="6">
        <v>46008</v>
      </c>
      <c r="B105" t="s">
        <v>2784</v>
      </c>
      <c r="C105" t="s">
        <v>2673</v>
      </c>
      <c r="D105">
        <v>3</v>
      </c>
      <c r="E105">
        <v>5</v>
      </c>
      <c r="F105">
        <v>1</v>
      </c>
      <c r="G105" t="s">
        <v>2667</v>
      </c>
      <c r="H105" t="s">
        <v>2667</v>
      </c>
      <c r="I105" t="s">
        <v>47</v>
      </c>
      <c r="J105" t="s">
        <v>2675</v>
      </c>
      <c r="L105" t="s">
        <v>2667</v>
      </c>
      <c r="M105" t="s">
        <v>2667</v>
      </c>
    </row>
    <row r="106" spans="1:13" x14ac:dyDescent="0.35">
      <c r="A106" s="6">
        <v>46008</v>
      </c>
      <c r="B106" t="s">
        <v>2792</v>
      </c>
      <c r="C106" t="s">
        <v>115</v>
      </c>
      <c r="D106" t="s">
        <v>2793</v>
      </c>
      <c r="E106">
        <v>6</v>
      </c>
      <c r="F106">
        <v>3</v>
      </c>
      <c r="G106" t="s">
        <v>2667</v>
      </c>
      <c r="H106" t="s">
        <v>2667</v>
      </c>
      <c r="I106" t="s">
        <v>47</v>
      </c>
      <c r="J106" t="s">
        <v>2667</v>
      </c>
      <c r="L106" t="s">
        <v>2667</v>
      </c>
      <c r="M106" t="s">
        <v>47</v>
      </c>
    </row>
    <row r="107" spans="1:13" x14ac:dyDescent="0.35">
      <c r="A107" s="6">
        <v>46008</v>
      </c>
      <c r="B107" t="s">
        <v>3021</v>
      </c>
      <c r="C107" t="s">
        <v>115</v>
      </c>
      <c r="D107" t="s">
        <v>3022</v>
      </c>
      <c r="E107">
        <v>7</v>
      </c>
      <c r="F107">
        <v>3</v>
      </c>
      <c r="G107" t="s">
        <v>2667</v>
      </c>
      <c r="H107" t="s">
        <v>2667</v>
      </c>
      <c r="I107" t="s">
        <v>47</v>
      </c>
      <c r="J107" t="s">
        <v>2667</v>
      </c>
      <c r="L107" t="s">
        <v>2667</v>
      </c>
      <c r="M107" t="s">
        <v>2667</v>
      </c>
    </row>
    <row r="108" spans="1:13" x14ac:dyDescent="0.35">
      <c r="A108" s="6">
        <v>46008</v>
      </c>
      <c r="B108" t="s">
        <v>2800</v>
      </c>
      <c r="C108" t="s">
        <v>53</v>
      </c>
      <c r="D108">
        <v>5</v>
      </c>
      <c r="E108">
        <v>7</v>
      </c>
      <c r="F108">
        <v>2</v>
      </c>
      <c r="G108" t="s">
        <v>2667</v>
      </c>
      <c r="H108" t="s">
        <v>2667</v>
      </c>
      <c r="I108" t="s">
        <v>47</v>
      </c>
      <c r="J108" t="s">
        <v>2667</v>
      </c>
      <c r="L108" t="s">
        <v>2667</v>
      </c>
      <c r="M108" t="s">
        <v>47</v>
      </c>
    </row>
    <row r="109" spans="1:13" x14ac:dyDescent="0.35">
      <c r="A109" s="6">
        <v>46008</v>
      </c>
      <c r="B109" t="s">
        <v>2979</v>
      </c>
      <c r="C109" t="s">
        <v>2167</v>
      </c>
      <c r="D109" t="s">
        <v>2755</v>
      </c>
      <c r="E109">
        <v>8</v>
      </c>
      <c r="F109">
        <v>2</v>
      </c>
      <c r="G109" t="s">
        <v>2667</v>
      </c>
      <c r="H109" t="s">
        <v>2667</v>
      </c>
      <c r="I109" t="s">
        <v>47</v>
      </c>
      <c r="J109" t="s">
        <v>2667</v>
      </c>
      <c r="L109" t="s">
        <v>2667</v>
      </c>
      <c r="M109" t="s">
        <v>2667</v>
      </c>
    </row>
    <row r="110" spans="1:13" x14ac:dyDescent="0.35">
      <c r="A110" s="6">
        <v>46008</v>
      </c>
      <c r="B110" t="s">
        <v>2809</v>
      </c>
      <c r="C110" t="s">
        <v>115</v>
      </c>
      <c r="D110">
        <v>10</v>
      </c>
      <c r="E110">
        <v>13</v>
      </c>
      <c r="F110">
        <v>1</v>
      </c>
      <c r="G110" t="s">
        <v>2667</v>
      </c>
      <c r="H110" t="s">
        <v>2667</v>
      </c>
      <c r="I110" t="s">
        <v>47</v>
      </c>
      <c r="J110" t="s">
        <v>2667</v>
      </c>
      <c r="L110" t="s">
        <v>2667</v>
      </c>
      <c r="M110" t="s">
        <v>2667</v>
      </c>
    </row>
    <row r="111" spans="1:13" x14ac:dyDescent="0.35">
      <c r="A111" s="6">
        <v>46008</v>
      </c>
      <c r="B111" t="s">
        <v>2807</v>
      </c>
      <c r="C111" t="s">
        <v>64</v>
      </c>
      <c r="D111" t="s">
        <v>585</v>
      </c>
      <c r="E111">
        <v>18</v>
      </c>
      <c r="F111">
        <v>3</v>
      </c>
      <c r="G111" t="s">
        <v>2667</v>
      </c>
      <c r="H111" t="s">
        <v>2667</v>
      </c>
      <c r="I111" t="s">
        <v>47</v>
      </c>
      <c r="J111" t="s">
        <v>2667</v>
      </c>
      <c r="L111" t="s">
        <v>2667</v>
      </c>
      <c r="M111" t="s">
        <v>47</v>
      </c>
    </row>
    <row r="112" spans="1:13" x14ac:dyDescent="0.35">
      <c r="A112" s="6">
        <v>46008</v>
      </c>
      <c r="B112" t="s">
        <v>489</v>
      </c>
      <c r="C112" t="s">
        <v>115</v>
      </c>
      <c r="D112">
        <v>7</v>
      </c>
      <c r="E112">
        <v>18</v>
      </c>
      <c r="F112">
        <v>4</v>
      </c>
      <c r="G112" t="s">
        <v>2667</v>
      </c>
      <c r="H112" t="s">
        <v>2667</v>
      </c>
      <c r="I112" t="s">
        <v>47</v>
      </c>
      <c r="J112" t="s">
        <v>2667</v>
      </c>
      <c r="L112" t="s">
        <v>2667</v>
      </c>
      <c r="M112" t="s">
        <v>47</v>
      </c>
    </row>
    <row r="113" spans="1:13" x14ac:dyDescent="0.35">
      <c r="A113" s="6">
        <v>46008</v>
      </c>
      <c r="B113" t="s">
        <v>2812</v>
      </c>
      <c r="C113" t="s">
        <v>2673</v>
      </c>
      <c r="D113" t="s">
        <v>723</v>
      </c>
      <c r="E113">
        <v>19</v>
      </c>
      <c r="F113">
        <v>8.5</v>
      </c>
      <c r="G113" t="s">
        <v>2667</v>
      </c>
      <c r="H113" t="s">
        <v>2667</v>
      </c>
      <c r="I113" t="s">
        <v>47</v>
      </c>
      <c r="L113" t="s">
        <v>2667</v>
      </c>
      <c r="M113" t="s">
        <v>2667</v>
      </c>
    </row>
    <row r="114" spans="1:13" x14ac:dyDescent="0.35">
      <c r="A114" s="6">
        <v>46008</v>
      </c>
      <c r="B114" t="s">
        <v>2812</v>
      </c>
      <c r="C114" t="s">
        <v>2673</v>
      </c>
      <c r="D114" t="s">
        <v>723</v>
      </c>
      <c r="E114">
        <v>19</v>
      </c>
      <c r="F114">
        <v>8.5</v>
      </c>
      <c r="G114" t="s">
        <v>2667</v>
      </c>
      <c r="H114" t="s">
        <v>2667</v>
      </c>
      <c r="I114" t="s">
        <v>47</v>
      </c>
      <c r="L114" t="s">
        <v>2667</v>
      </c>
      <c r="M114" t="s">
        <v>2667</v>
      </c>
    </row>
    <row r="115" spans="1:13" x14ac:dyDescent="0.35">
      <c r="A115" s="6">
        <v>46008</v>
      </c>
      <c r="B115" t="s">
        <v>3156</v>
      </c>
      <c r="C115" t="s">
        <v>115</v>
      </c>
      <c r="D115">
        <v>9</v>
      </c>
      <c r="E115">
        <v>20</v>
      </c>
      <c r="F115">
        <v>1</v>
      </c>
      <c r="G115" t="s">
        <v>2667</v>
      </c>
      <c r="H115" t="s">
        <v>2667</v>
      </c>
      <c r="I115" t="s">
        <v>47</v>
      </c>
      <c r="L115" t="s">
        <v>2667</v>
      </c>
      <c r="M115" t="s">
        <v>2667</v>
      </c>
    </row>
    <row r="116" spans="1:13" x14ac:dyDescent="0.35">
      <c r="A116" s="6">
        <v>46008</v>
      </c>
      <c r="B116" t="s">
        <v>489</v>
      </c>
      <c r="C116" t="s">
        <v>53</v>
      </c>
      <c r="D116">
        <v>4</v>
      </c>
      <c r="E116">
        <v>20</v>
      </c>
      <c r="F116">
        <v>2</v>
      </c>
      <c r="G116" t="s">
        <v>2667</v>
      </c>
      <c r="H116" t="s">
        <v>2667</v>
      </c>
      <c r="I116" t="s">
        <v>47</v>
      </c>
      <c r="J116" t="s">
        <v>1854</v>
      </c>
      <c r="L116" t="s">
        <v>2667</v>
      </c>
      <c r="M116" t="s">
        <v>47</v>
      </c>
    </row>
    <row r="117" spans="1:13" x14ac:dyDescent="0.35">
      <c r="A117" s="6">
        <v>46008</v>
      </c>
      <c r="B117" t="s">
        <v>3082</v>
      </c>
      <c r="C117" t="s">
        <v>2673</v>
      </c>
      <c r="D117">
        <v>3</v>
      </c>
      <c r="E117">
        <v>21</v>
      </c>
      <c r="F117">
        <v>2</v>
      </c>
      <c r="G117" t="s">
        <v>2667</v>
      </c>
      <c r="H117" t="s">
        <v>2667</v>
      </c>
      <c r="I117" t="s">
        <v>47</v>
      </c>
      <c r="J117" t="s">
        <v>2667</v>
      </c>
      <c r="L117" t="s">
        <v>2667</v>
      </c>
      <c r="M117" t="s">
        <v>47</v>
      </c>
    </row>
    <row r="118" spans="1:13" x14ac:dyDescent="0.35">
      <c r="A118" s="6">
        <v>46008</v>
      </c>
      <c r="B118" t="s">
        <v>1564</v>
      </c>
      <c r="C118" t="s">
        <v>53</v>
      </c>
      <c r="D118">
        <v>5</v>
      </c>
      <c r="E118">
        <v>25</v>
      </c>
      <c r="F118">
        <v>3.5</v>
      </c>
      <c r="G118" t="s">
        <v>2667</v>
      </c>
      <c r="H118" t="s">
        <v>2667</v>
      </c>
      <c r="I118" t="s">
        <v>47</v>
      </c>
      <c r="J118" t="s">
        <v>2667</v>
      </c>
      <c r="L118" t="s">
        <v>2667</v>
      </c>
      <c r="M118" t="s">
        <v>47</v>
      </c>
    </row>
    <row r="119" spans="1:13" x14ac:dyDescent="0.35">
      <c r="A119" s="6">
        <v>46008</v>
      </c>
      <c r="B119" t="s">
        <v>1564</v>
      </c>
      <c r="C119" t="s">
        <v>53</v>
      </c>
      <c r="D119">
        <v>5</v>
      </c>
      <c r="E119">
        <v>25</v>
      </c>
      <c r="F119">
        <v>3.5</v>
      </c>
      <c r="G119" t="s">
        <v>2667</v>
      </c>
      <c r="H119" t="s">
        <v>2667</v>
      </c>
      <c r="I119" t="s">
        <v>47</v>
      </c>
      <c r="J119" t="s">
        <v>2667</v>
      </c>
      <c r="L119" t="s">
        <v>2667</v>
      </c>
      <c r="M119" t="s">
        <v>47</v>
      </c>
    </row>
    <row r="120" spans="1:13" x14ac:dyDescent="0.35">
      <c r="A120" s="6">
        <v>46008</v>
      </c>
      <c r="B120" t="s">
        <v>2786</v>
      </c>
      <c r="C120" t="s">
        <v>115</v>
      </c>
      <c r="D120">
        <v>10</v>
      </c>
      <c r="E120">
        <v>28</v>
      </c>
      <c r="F120">
        <v>5</v>
      </c>
      <c r="G120" t="s">
        <v>2667</v>
      </c>
      <c r="H120" t="s">
        <v>2667</v>
      </c>
      <c r="I120" t="s">
        <v>47</v>
      </c>
      <c r="J120" t="s">
        <v>2667</v>
      </c>
      <c r="L120" t="s">
        <v>2667</v>
      </c>
      <c r="M120" t="s">
        <v>2667</v>
      </c>
    </row>
    <row r="121" spans="1:13" x14ac:dyDescent="0.35">
      <c r="A121" s="6">
        <v>46008</v>
      </c>
      <c r="B121" t="s">
        <v>484</v>
      </c>
      <c r="C121" t="s">
        <v>2673</v>
      </c>
      <c r="D121">
        <v>1</v>
      </c>
      <c r="E121">
        <v>19</v>
      </c>
      <c r="F121">
        <v>2</v>
      </c>
      <c r="G121" t="s">
        <v>1725</v>
      </c>
      <c r="L121" t="s">
        <v>47</v>
      </c>
      <c r="M121" t="s">
        <v>47</v>
      </c>
    </row>
    <row r="122" spans="1:13" x14ac:dyDescent="0.35">
      <c r="A122" s="6">
        <v>46008</v>
      </c>
      <c r="B122" t="s">
        <v>476</v>
      </c>
      <c r="C122" t="s">
        <v>115</v>
      </c>
      <c r="D122" t="s">
        <v>976</v>
      </c>
      <c r="E122">
        <v>22</v>
      </c>
      <c r="F122">
        <v>4</v>
      </c>
      <c r="G122" t="s">
        <v>2577</v>
      </c>
    </row>
    <row r="123" spans="1:13" x14ac:dyDescent="0.35">
      <c r="A123" s="6">
        <v>46008</v>
      </c>
      <c r="B123" t="s">
        <v>2621</v>
      </c>
      <c r="C123" t="s">
        <v>1247</v>
      </c>
      <c r="D123" t="s">
        <v>1247</v>
      </c>
      <c r="E123">
        <v>8</v>
      </c>
      <c r="F123">
        <v>4</v>
      </c>
      <c r="G123" t="s">
        <v>2577</v>
      </c>
      <c r="K123" t="s">
        <v>47</v>
      </c>
    </row>
    <row r="124" spans="1:13" x14ac:dyDescent="0.35">
      <c r="A124" s="6">
        <v>46008</v>
      </c>
      <c r="B124" t="s">
        <v>484</v>
      </c>
      <c r="C124" t="s">
        <v>2673</v>
      </c>
      <c r="D124">
        <v>1</v>
      </c>
      <c r="E124">
        <v>19</v>
      </c>
      <c r="F124">
        <v>2</v>
      </c>
      <c r="G124" t="s">
        <v>1725</v>
      </c>
      <c r="L124" t="s">
        <v>47</v>
      </c>
      <c r="M124" t="s">
        <v>47</v>
      </c>
    </row>
    <row r="125" spans="1:13" x14ac:dyDescent="0.35">
      <c r="A125" s="6">
        <v>46008</v>
      </c>
      <c r="B125" t="s">
        <v>2609</v>
      </c>
      <c r="C125" t="s">
        <v>225</v>
      </c>
      <c r="D125" t="s">
        <v>2486</v>
      </c>
      <c r="E125">
        <v>18</v>
      </c>
      <c r="F125">
        <v>10</v>
      </c>
      <c r="G125" t="s">
        <v>827</v>
      </c>
    </row>
    <row r="126" spans="1:13" x14ac:dyDescent="0.35">
      <c r="A126" s="6">
        <v>46008</v>
      </c>
      <c r="B126" t="s">
        <v>2609</v>
      </c>
      <c r="C126" t="s">
        <v>225</v>
      </c>
      <c r="D126" t="s">
        <v>2486</v>
      </c>
      <c r="E126">
        <v>18</v>
      </c>
      <c r="F126">
        <v>10</v>
      </c>
      <c r="G126" t="s">
        <v>827</v>
      </c>
    </row>
    <row r="127" spans="1:13" x14ac:dyDescent="0.35">
      <c r="A127" s="6">
        <v>46008</v>
      </c>
      <c r="B127" t="s">
        <v>1131</v>
      </c>
      <c r="C127" t="s">
        <v>115</v>
      </c>
      <c r="D127">
        <v>8</v>
      </c>
      <c r="E127">
        <v>23</v>
      </c>
      <c r="F127">
        <v>2</v>
      </c>
      <c r="G127" t="s">
        <v>2577</v>
      </c>
    </row>
    <row r="128" spans="1:13" x14ac:dyDescent="0.35">
      <c r="A128" s="6">
        <v>46008</v>
      </c>
      <c r="B128" t="s">
        <v>1131</v>
      </c>
      <c r="C128" t="s">
        <v>115</v>
      </c>
      <c r="D128">
        <v>8</v>
      </c>
      <c r="E128">
        <v>23</v>
      </c>
      <c r="F128">
        <v>2</v>
      </c>
      <c r="G128" t="s">
        <v>2577</v>
      </c>
    </row>
    <row r="129" spans="1:13" x14ac:dyDescent="0.35">
      <c r="A129" s="6">
        <v>46008</v>
      </c>
      <c r="B129" t="s">
        <v>1131</v>
      </c>
      <c r="C129" t="s">
        <v>115</v>
      </c>
      <c r="D129">
        <v>8</v>
      </c>
      <c r="E129">
        <v>23</v>
      </c>
      <c r="F129">
        <v>2</v>
      </c>
      <c r="G129" t="s">
        <v>2577</v>
      </c>
    </row>
    <row r="130" spans="1:13" x14ac:dyDescent="0.35">
      <c r="A130" s="6">
        <v>46008</v>
      </c>
      <c r="B130" t="s">
        <v>962</v>
      </c>
      <c r="C130" t="s">
        <v>1247</v>
      </c>
      <c r="D130" t="s">
        <v>1247</v>
      </c>
      <c r="E130">
        <v>7</v>
      </c>
      <c r="F130">
        <v>2</v>
      </c>
      <c r="G130" t="s">
        <v>828</v>
      </c>
    </row>
    <row r="131" spans="1:13" x14ac:dyDescent="0.35">
      <c r="A131" s="6">
        <v>46007</v>
      </c>
      <c r="B131" t="s">
        <v>3040</v>
      </c>
      <c r="C131" t="s">
        <v>115</v>
      </c>
      <c r="D131">
        <v>8</v>
      </c>
      <c r="E131">
        <v>4</v>
      </c>
      <c r="F131">
        <v>3</v>
      </c>
      <c r="G131" t="s">
        <v>2667</v>
      </c>
      <c r="H131" t="s">
        <v>2667</v>
      </c>
      <c r="I131" t="s">
        <v>47</v>
      </c>
      <c r="J131" t="s">
        <v>2667</v>
      </c>
      <c r="L131" t="s">
        <v>2667</v>
      </c>
      <c r="M131" t="s">
        <v>47</v>
      </c>
    </row>
    <row r="132" spans="1:13" x14ac:dyDescent="0.35">
      <c r="A132" s="6">
        <v>46007</v>
      </c>
      <c r="B132" t="s">
        <v>414</v>
      </c>
      <c r="C132" t="s">
        <v>55</v>
      </c>
      <c r="D132" t="s">
        <v>2502</v>
      </c>
      <c r="E132">
        <v>8</v>
      </c>
      <c r="F132">
        <v>1</v>
      </c>
      <c r="G132" t="s">
        <v>2667</v>
      </c>
      <c r="H132" t="s">
        <v>2667</v>
      </c>
      <c r="I132" t="s">
        <v>47</v>
      </c>
      <c r="J132" t="s">
        <v>2667</v>
      </c>
      <c r="L132" t="s">
        <v>2667</v>
      </c>
      <c r="M132" t="s">
        <v>2667</v>
      </c>
    </row>
    <row r="133" spans="1:13" x14ac:dyDescent="0.35">
      <c r="A133" s="6">
        <v>46007</v>
      </c>
      <c r="B133" t="s">
        <v>461</v>
      </c>
      <c r="C133" t="s">
        <v>2673</v>
      </c>
      <c r="D133">
        <v>3</v>
      </c>
      <c r="E133">
        <v>8</v>
      </c>
      <c r="F133">
        <v>2</v>
      </c>
      <c r="G133" t="s">
        <v>2667</v>
      </c>
      <c r="H133" t="s">
        <v>2667</v>
      </c>
      <c r="I133" t="s">
        <v>47</v>
      </c>
      <c r="J133" t="s">
        <v>2667</v>
      </c>
      <c r="L133" t="s">
        <v>2667</v>
      </c>
      <c r="M133" t="s">
        <v>47</v>
      </c>
    </row>
    <row r="134" spans="1:13" x14ac:dyDescent="0.35">
      <c r="A134" s="6">
        <v>46007</v>
      </c>
      <c r="B134" t="s">
        <v>3130</v>
      </c>
      <c r="C134" t="s">
        <v>53</v>
      </c>
      <c r="D134">
        <v>6</v>
      </c>
      <c r="E134">
        <v>10</v>
      </c>
      <c r="F134">
        <v>1</v>
      </c>
      <c r="G134" t="s">
        <v>2667</v>
      </c>
      <c r="H134" t="s">
        <v>2667</v>
      </c>
      <c r="I134" t="s">
        <v>47</v>
      </c>
      <c r="J134" t="s">
        <v>2667</v>
      </c>
      <c r="L134" t="s">
        <v>2667</v>
      </c>
      <c r="M134" t="s">
        <v>2667</v>
      </c>
    </row>
    <row r="135" spans="1:13" x14ac:dyDescent="0.35">
      <c r="A135" s="6">
        <v>46007</v>
      </c>
      <c r="B135" t="s">
        <v>191</v>
      </c>
      <c r="C135" t="s">
        <v>115</v>
      </c>
      <c r="D135">
        <v>7</v>
      </c>
      <c r="E135">
        <v>16</v>
      </c>
      <c r="F135">
        <v>1</v>
      </c>
      <c r="G135" t="s">
        <v>2667</v>
      </c>
      <c r="H135" t="s">
        <v>2667</v>
      </c>
      <c r="I135" t="s">
        <v>47</v>
      </c>
      <c r="J135" t="s">
        <v>2667</v>
      </c>
      <c r="L135" t="s">
        <v>2667</v>
      </c>
      <c r="M135" t="s">
        <v>47</v>
      </c>
    </row>
    <row r="136" spans="1:13" x14ac:dyDescent="0.35">
      <c r="A136" s="6">
        <v>46007</v>
      </c>
      <c r="B136" t="s">
        <v>3036</v>
      </c>
      <c r="C136" t="s">
        <v>2673</v>
      </c>
      <c r="D136">
        <v>1</v>
      </c>
      <c r="E136">
        <v>18</v>
      </c>
      <c r="F136">
        <v>2</v>
      </c>
      <c r="H136" t="s">
        <v>2667</v>
      </c>
      <c r="I136" t="s">
        <v>47</v>
      </c>
      <c r="J136" t="s">
        <v>2667</v>
      </c>
      <c r="L136" t="s">
        <v>2667</v>
      </c>
      <c r="M136" t="s">
        <v>2667</v>
      </c>
    </row>
    <row r="137" spans="1:13" x14ac:dyDescent="0.35">
      <c r="A137" s="6">
        <v>46007</v>
      </c>
      <c r="B137" t="s">
        <v>1564</v>
      </c>
      <c r="C137" t="s">
        <v>2673</v>
      </c>
      <c r="D137" t="s">
        <v>2778</v>
      </c>
      <c r="E137">
        <v>21.5</v>
      </c>
      <c r="F137">
        <v>2.5</v>
      </c>
      <c r="H137" t="s">
        <v>2667</v>
      </c>
      <c r="I137" t="s">
        <v>47</v>
      </c>
      <c r="L137" t="s">
        <v>2667</v>
      </c>
      <c r="M137" t="s">
        <v>47</v>
      </c>
    </row>
    <row r="138" spans="1:13" x14ac:dyDescent="0.35">
      <c r="A138" s="6">
        <v>46007</v>
      </c>
      <c r="B138" t="s">
        <v>1564</v>
      </c>
      <c r="C138" t="s">
        <v>2673</v>
      </c>
      <c r="D138" t="s">
        <v>2778</v>
      </c>
      <c r="E138">
        <v>21.5</v>
      </c>
      <c r="F138">
        <v>2.5</v>
      </c>
      <c r="H138" t="s">
        <v>2667</v>
      </c>
      <c r="I138" t="s">
        <v>47</v>
      </c>
      <c r="L138" t="s">
        <v>2667</v>
      </c>
      <c r="M138" t="s">
        <v>47</v>
      </c>
    </row>
    <row r="139" spans="1:13" x14ac:dyDescent="0.35">
      <c r="A139" s="6">
        <v>46007</v>
      </c>
      <c r="B139" t="s">
        <v>1082</v>
      </c>
      <c r="C139" t="s">
        <v>115</v>
      </c>
      <c r="D139" t="s">
        <v>2824</v>
      </c>
      <c r="E139">
        <v>22</v>
      </c>
      <c r="F139">
        <v>7</v>
      </c>
      <c r="G139" t="s">
        <v>2667</v>
      </c>
      <c r="H139" t="s">
        <v>2667</v>
      </c>
      <c r="I139" t="s">
        <v>47</v>
      </c>
      <c r="J139" t="s">
        <v>2667</v>
      </c>
      <c r="L139" t="s">
        <v>2667</v>
      </c>
      <c r="M139" t="s">
        <v>2667</v>
      </c>
    </row>
    <row r="140" spans="1:13" x14ac:dyDescent="0.35">
      <c r="A140" s="6">
        <v>46007</v>
      </c>
      <c r="B140" t="s">
        <v>3172</v>
      </c>
      <c r="C140" t="s">
        <v>2673</v>
      </c>
      <c r="D140" t="s">
        <v>2778</v>
      </c>
      <c r="E140">
        <v>22.5</v>
      </c>
      <c r="F140">
        <v>2</v>
      </c>
      <c r="G140" t="s">
        <v>2667</v>
      </c>
      <c r="H140" t="s">
        <v>2667</v>
      </c>
      <c r="I140" t="s">
        <v>47</v>
      </c>
      <c r="J140" t="s">
        <v>2667</v>
      </c>
      <c r="L140" t="s">
        <v>2667</v>
      </c>
      <c r="M140" t="s">
        <v>2667</v>
      </c>
    </row>
    <row r="141" spans="1:13" x14ac:dyDescent="0.35">
      <c r="A141" s="6">
        <v>46007</v>
      </c>
      <c r="B141" t="s">
        <v>3172</v>
      </c>
      <c r="C141" t="s">
        <v>2673</v>
      </c>
      <c r="D141" t="s">
        <v>2778</v>
      </c>
      <c r="E141">
        <v>22.5</v>
      </c>
      <c r="F141">
        <v>2</v>
      </c>
      <c r="G141" t="s">
        <v>2667</v>
      </c>
      <c r="H141" t="s">
        <v>2667</v>
      </c>
      <c r="I141" t="s">
        <v>47</v>
      </c>
      <c r="J141" t="s">
        <v>2667</v>
      </c>
      <c r="L141" t="s">
        <v>2667</v>
      </c>
      <c r="M141" t="s">
        <v>2667</v>
      </c>
    </row>
    <row r="142" spans="1:13" x14ac:dyDescent="0.35">
      <c r="A142" s="6">
        <v>46007</v>
      </c>
      <c r="B142" t="s">
        <v>1468</v>
      </c>
      <c r="C142" t="s">
        <v>2673</v>
      </c>
      <c r="D142" t="s">
        <v>3168</v>
      </c>
      <c r="E142">
        <v>23</v>
      </c>
      <c r="F142">
        <v>3</v>
      </c>
      <c r="G142" t="s">
        <v>2667</v>
      </c>
      <c r="H142" t="s">
        <v>2667</v>
      </c>
      <c r="I142" t="s">
        <v>47</v>
      </c>
      <c r="J142" t="s">
        <v>2667</v>
      </c>
      <c r="L142" t="s">
        <v>2667</v>
      </c>
      <c r="M142" t="s">
        <v>47</v>
      </c>
    </row>
    <row r="143" spans="1:13" x14ac:dyDescent="0.35">
      <c r="A143" s="6">
        <v>46007</v>
      </c>
      <c r="B143" t="s">
        <v>1468</v>
      </c>
      <c r="C143" t="s">
        <v>2673</v>
      </c>
      <c r="D143" t="s">
        <v>3168</v>
      </c>
      <c r="E143">
        <v>23</v>
      </c>
      <c r="F143">
        <v>3</v>
      </c>
      <c r="G143" t="s">
        <v>2667</v>
      </c>
      <c r="H143" t="s">
        <v>2667</v>
      </c>
      <c r="I143" t="s">
        <v>47</v>
      </c>
      <c r="J143" t="s">
        <v>2667</v>
      </c>
      <c r="L143" t="s">
        <v>2667</v>
      </c>
      <c r="M143" t="s">
        <v>47</v>
      </c>
    </row>
    <row r="144" spans="1:13" x14ac:dyDescent="0.35">
      <c r="A144" s="6">
        <v>46007</v>
      </c>
      <c r="B144" t="s">
        <v>3264</v>
      </c>
      <c r="C144" t="s">
        <v>115</v>
      </c>
      <c r="D144">
        <v>9</v>
      </c>
      <c r="E144">
        <v>25</v>
      </c>
      <c r="F144">
        <v>2</v>
      </c>
      <c r="G144" t="s">
        <v>2667</v>
      </c>
      <c r="H144" t="s">
        <v>2667</v>
      </c>
      <c r="I144" t="s">
        <v>47</v>
      </c>
      <c r="L144" t="s">
        <v>2667</v>
      </c>
      <c r="M144" t="s">
        <v>2667</v>
      </c>
    </row>
    <row r="145" spans="1:13" x14ac:dyDescent="0.35">
      <c r="A145" s="6">
        <v>46007</v>
      </c>
      <c r="B145" t="s">
        <v>3444</v>
      </c>
      <c r="C145" t="s">
        <v>64</v>
      </c>
      <c r="D145" t="s">
        <v>585</v>
      </c>
      <c r="E145">
        <v>26</v>
      </c>
      <c r="F145">
        <v>8</v>
      </c>
      <c r="G145" t="s">
        <v>2667</v>
      </c>
      <c r="H145" t="s">
        <v>2667</v>
      </c>
      <c r="I145" t="s">
        <v>47</v>
      </c>
      <c r="J145" t="s">
        <v>2667</v>
      </c>
      <c r="L145" t="s">
        <v>2667</v>
      </c>
      <c r="M145" t="s">
        <v>2667</v>
      </c>
    </row>
    <row r="146" spans="1:13" x14ac:dyDescent="0.35">
      <c r="A146" s="6">
        <v>46007</v>
      </c>
      <c r="B146" t="s">
        <v>3443</v>
      </c>
      <c r="C146" t="s">
        <v>978</v>
      </c>
      <c r="D146" t="s">
        <v>978</v>
      </c>
      <c r="E146">
        <v>28</v>
      </c>
      <c r="F146">
        <v>2</v>
      </c>
      <c r="G146" t="s">
        <v>2667</v>
      </c>
      <c r="H146" t="s">
        <v>2667</v>
      </c>
      <c r="I146" t="s">
        <v>47</v>
      </c>
      <c r="J146" t="s">
        <v>2667</v>
      </c>
      <c r="L146" t="s">
        <v>2667</v>
      </c>
      <c r="M146" t="s">
        <v>2667</v>
      </c>
    </row>
    <row r="147" spans="1:13" x14ac:dyDescent="0.35">
      <c r="A147" s="6">
        <v>46007</v>
      </c>
      <c r="B147" t="s">
        <v>969</v>
      </c>
      <c r="C147" t="s">
        <v>115</v>
      </c>
      <c r="D147">
        <v>9</v>
      </c>
      <c r="E147">
        <v>21</v>
      </c>
      <c r="F147">
        <v>2</v>
      </c>
      <c r="G147" t="s">
        <v>2182</v>
      </c>
      <c r="L147" t="s">
        <v>47</v>
      </c>
      <c r="M147" t="s">
        <v>47</v>
      </c>
    </row>
    <row r="148" spans="1:13" x14ac:dyDescent="0.35">
      <c r="A148" s="6">
        <v>46007</v>
      </c>
      <c r="B148" t="s">
        <v>2461</v>
      </c>
      <c r="C148" t="s">
        <v>2673</v>
      </c>
      <c r="D148">
        <v>2</v>
      </c>
      <c r="E148">
        <v>22</v>
      </c>
      <c r="F148">
        <v>2</v>
      </c>
      <c r="G148" t="s">
        <v>1725</v>
      </c>
      <c r="L148" t="s">
        <v>47</v>
      </c>
      <c r="M148" t="s">
        <v>47</v>
      </c>
    </row>
    <row r="149" spans="1:13" x14ac:dyDescent="0.35">
      <c r="A149" s="6">
        <v>46007</v>
      </c>
      <c r="B149" t="s">
        <v>1667</v>
      </c>
      <c r="C149" t="s">
        <v>115</v>
      </c>
      <c r="D149">
        <v>7</v>
      </c>
      <c r="E149">
        <v>22</v>
      </c>
      <c r="F149">
        <v>2</v>
      </c>
      <c r="G149" t="s">
        <v>2577</v>
      </c>
    </row>
    <row r="150" spans="1:13" x14ac:dyDescent="0.35">
      <c r="A150" s="6">
        <v>46007</v>
      </c>
      <c r="B150" t="s">
        <v>1667</v>
      </c>
      <c r="C150" t="s">
        <v>115</v>
      </c>
      <c r="D150">
        <v>7</v>
      </c>
      <c r="E150">
        <v>22</v>
      </c>
      <c r="F150">
        <v>2</v>
      </c>
      <c r="G150" t="s">
        <v>2577</v>
      </c>
    </row>
    <row r="151" spans="1:13" x14ac:dyDescent="0.35">
      <c r="A151" s="6">
        <v>46007</v>
      </c>
      <c r="B151" t="s">
        <v>1667</v>
      </c>
      <c r="C151" t="s">
        <v>115</v>
      </c>
      <c r="D151">
        <v>7</v>
      </c>
      <c r="E151">
        <v>22</v>
      </c>
      <c r="F151">
        <v>2</v>
      </c>
      <c r="G151" t="s">
        <v>2577</v>
      </c>
    </row>
    <row r="152" spans="1:13" x14ac:dyDescent="0.35">
      <c r="A152" s="6">
        <v>46007</v>
      </c>
      <c r="B152" t="s">
        <v>470</v>
      </c>
      <c r="C152" t="s">
        <v>1247</v>
      </c>
      <c r="D152" t="s">
        <v>1247</v>
      </c>
      <c r="E152">
        <v>12</v>
      </c>
      <c r="F152">
        <v>3</v>
      </c>
      <c r="G152" t="s">
        <v>827</v>
      </c>
      <c r="K152" t="s">
        <v>47</v>
      </c>
      <c r="L152" t="s">
        <v>47</v>
      </c>
      <c r="M152" t="s">
        <v>47</v>
      </c>
    </row>
    <row r="153" spans="1:13" x14ac:dyDescent="0.35">
      <c r="A153" s="6">
        <v>46007</v>
      </c>
      <c r="B153" t="s">
        <v>256</v>
      </c>
      <c r="C153" t="s">
        <v>2673</v>
      </c>
      <c r="D153">
        <v>1</v>
      </c>
      <c r="E153">
        <v>18</v>
      </c>
      <c r="F153">
        <v>2</v>
      </c>
      <c r="G153" t="s">
        <v>1725</v>
      </c>
      <c r="L153" t="s">
        <v>47</v>
      </c>
      <c r="M153" t="s">
        <v>47</v>
      </c>
    </row>
    <row r="154" spans="1:13" x14ac:dyDescent="0.35">
      <c r="A154" s="6">
        <v>46007</v>
      </c>
      <c r="B154" t="s">
        <v>256</v>
      </c>
      <c r="C154" t="s">
        <v>2673</v>
      </c>
      <c r="D154">
        <v>1</v>
      </c>
      <c r="E154">
        <v>18</v>
      </c>
      <c r="F154">
        <v>2</v>
      </c>
      <c r="G154" t="s">
        <v>1725</v>
      </c>
      <c r="L154" t="s">
        <v>47</v>
      </c>
      <c r="M154" t="s">
        <v>47</v>
      </c>
    </row>
    <row r="155" spans="1:13" x14ac:dyDescent="0.35">
      <c r="A155" s="6">
        <v>46007</v>
      </c>
      <c r="B155" t="s">
        <v>256</v>
      </c>
      <c r="C155" t="s">
        <v>2673</v>
      </c>
      <c r="D155">
        <v>1</v>
      </c>
      <c r="E155">
        <v>18</v>
      </c>
      <c r="F155">
        <v>2</v>
      </c>
      <c r="G155" t="s">
        <v>1725</v>
      </c>
      <c r="L155" t="s">
        <v>47</v>
      </c>
      <c r="M155" t="s">
        <v>47</v>
      </c>
    </row>
    <row r="156" spans="1:13" x14ac:dyDescent="0.35">
      <c r="A156" s="6">
        <v>46006</v>
      </c>
      <c r="B156" t="s">
        <v>2981</v>
      </c>
      <c r="C156" t="s">
        <v>115</v>
      </c>
      <c r="D156" t="s">
        <v>2782</v>
      </c>
      <c r="E156">
        <v>4</v>
      </c>
      <c r="F156">
        <v>4</v>
      </c>
      <c r="G156" t="s">
        <v>2667</v>
      </c>
      <c r="H156" t="s">
        <v>2667</v>
      </c>
      <c r="I156" t="s">
        <v>47</v>
      </c>
      <c r="J156" t="s">
        <v>2667</v>
      </c>
      <c r="L156" t="s">
        <v>2667</v>
      </c>
      <c r="M156" t="s">
        <v>2667</v>
      </c>
    </row>
    <row r="157" spans="1:13" x14ac:dyDescent="0.35">
      <c r="A157" s="6">
        <v>46006</v>
      </c>
      <c r="B157" t="s">
        <v>3263</v>
      </c>
      <c r="C157" t="s">
        <v>64</v>
      </c>
      <c r="D157" t="s">
        <v>585</v>
      </c>
      <c r="E157">
        <v>5</v>
      </c>
      <c r="F157">
        <v>4</v>
      </c>
      <c r="G157" t="s">
        <v>2667</v>
      </c>
      <c r="H157" t="s">
        <v>2667</v>
      </c>
      <c r="I157" t="s">
        <v>47</v>
      </c>
      <c r="L157" t="s">
        <v>2667</v>
      </c>
      <c r="M157" t="s">
        <v>2667</v>
      </c>
    </row>
    <row r="158" spans="1:13" x14ac:dyDescent="0.35">
      <c r="A158" s="6">
        <v>46006</v>
      </c>
      <c r="B158" t="s">
        <v>2904</v>
      </c>
      <c r="C158" t="s">
        <v>573</v>
      </c>
      <c r="D158" t="s">
        <v>573</v>
      </c>
      <c r="E158">
        <v>5</v>
      </c>
      <c r="F158">
        <v>1</v>
      </c>
      <c r="G158" t="s">
        <v>2667</v>
      </c>
      <c r="H158" t="s">
        <v>2667</v>
      </c>
      <c r="I158" t="s">
        <v>47</v>
      </c>
      <c r="J158" t="s">
        <v>2667</v>
      </c>
      <c r="L158" t="s">
        <v>2667</v>
      </c>
      <c r="M158" t="s">
        <v>2667</v>
      </c>
    </row>
    <row r="159" spans="1:13" x14ac:dyDescent="0.35">
      <c r="A159" s="6">
        <v>46006</v>
      </c>
      <c r="B159" t="s">
        <v>2946</v>
      </c>
      <c r="C159" t="s">
        <v>2673</v>
      </c>
      <c r="D159">
        <v>0</v>
      </c>
      <c r="E159">
        <v>6</v>
      </c>
      <c r="F159">
        <v>2</v>
      </c>
      <c r="G159" t="s">
        <v>2667</v>
      </c>
      <c r="H159" t="s">
        <v>2667</v>
      </c>
      <c r="I159" t="s">
        <v>47</v>
      </c>
      <c r="J159" t="s">
        <v>3395</v>
      </c>
      <c r="L159" t="s">
        <v>2667</v>
      </c>
      <c r="M159" t="s">
        <v>2667</v>
      </c>
    </row>
    <row r="160" spans="1:13" x14ac:dyDescent="0.35">
      <c r="A160" s="6">
        <v>46006</v>
      </c>
      <c r="B160" t="s">
        <v>592</v>
      </c>
      <c r="C160" t="s">
        <v>2673</v>
      </c>
      <c r="D160">
        <v>3</v>
      </c>
      <c r="E160">
        <v>6</v>
      </c>
      <c r="F160">
        <v>3</v>
      </c>
      <c r="G160" t="s">
        <v>2667</v>
      </c>
      <c r="H160" t="s">
        <v>2667</v>
      </c>
      <c r="I160" t="s">
        <v>47</v>
      </c>
      <c r="J160" t="s">
        <v>2667</v>
      </c>
      <c r="L160" t="s">
        <v>2667</v>
      </c>
      <c r="M160" t="s">
        <v>2667</v>
      </c>
    </row>
    <row r="161" spans="1:13" x14ac:dyDescent="0.35">
      <c r="A161" s="6">
        <v>46006</v>
      </c>
      <c r="B161" t="s">
        <v>2973</v>
      </c>
      <c r="C161" t="s">
        <v>2673</v>
      </c>
      <c r="D161">
        <v>3</v>
      </c>
      <c r="E161">
        <v>9</v>
      </c>
      <c r="F161">
        <v>3</v>
      </c>
      <c r="G161" t="s">
        <v>2667</v>
      </c>
      <c r="H161" t="s">
        <v>2667</v>
      </c>
      <c r="I161" t="s">
        <v>47</v>
      </c>
      <c r="J161" t="s">
        <v>2667</v>
      </c>
      <c r="L161" t="s">
        <v>2667</v>
      </c>
      <c r="M161" t="s">
        <v>2667</v>
      </c>
    </row>
    <row r="162" spans="1:13" x14ac:dyDescent="0.35">
      <c r="A162" s="6">
        <v>46006</v>
      </c>
      <c r="B162" t="s">
        <v>2964</v>
      </c>
      <c r="C162" t="s">
        <v>64</v>
      </c>
      <c r="D162" t="s">
        <v>585</v>
      </c>
      <c r="E162">
        <v>11</v>
      </c>
      <c r="F162">
        <v>2</v>
      </c>
      <c r="G162" t="s">
        <v>2667</v>
      </c>
      <c r="H162" t="s">
        <v>2667</v>
      </c>
      <c r="I162" t="s">
        <v>47</v>
      </c>
      <c r="J162" t="s">
        <v>2667</v>
      </c>
      <c r="L162" t="s">
        <v>2667</v>
      </c>
      <c r="M162" t="s">
        <v>2667</v>
      </c>
    </row>
    <row r="163" spans="1:13" x14ac:dyDescent="0.35">
      <c r="A163" s="6">
        <v>46006</v>
      </c>
      <c r="B163" t="s">
        <v>1241</v>
      </c>
      <c r="C163" t="s">
        <v>978</v>
      </c>
      <c r="D163" t="s">
        <v>978</v>
      </c>
      <c r="E163">
        <v>14</v>
      </c>
      <c r="F163">
        <v>2</v>
      </c>
      <c r="G163" t="s">
        <v>2667</v>
      </c>
      <c r="H163" t="s">
        <v>2667</v>
      </c>
      <c r="I163" t="s">
        <v>47</v>
      </c>
      <c r="J163" t="s">
        <v>2667</v>
      </c>
      <c r="L163" t="s">
        <v>2667</v>
      </c>
      <c r="M163" t="s">
        <v>47</v>
      </c>
    </row>
    <row r="164" spans="1:13" x14ac:dyDescent="0.35">
      <c r="A164" s="6">
        <v>46006</v>
      </c>
      <c r="B164" t="s">
        <v>2947</v>
      </c>
      <c r="C164" t="s">
        <v>115</v>
      </c>
      <c r="D164" t="s">
        <v>2824</v>
      </c>
      <c r="E164">
        <v>18</v>
      </c>
      <c r="F164">
        <v>7</v>
      </c>
      <c r="G164" t="s">
        <v>2667</v>
      </c>
      <c r="H164" t="s">
        <v>2667</v>
      </c>
      <c r="I164" t="s">
        <v>47</v>
      </c>
      <c r="J164" t="s">
        <v>2675</v>
      </c>
      <c r="L164" t="s">
        <v>2667</v>
      </c>
      <c r="M164" t="s">
        <v>47</v>
      </c>
    </row>
    <row r="165" spans="1:13" x14ac:dyDescent="0.35">
      <c r="A165" s="6">
        <v>46006</v>
      </c>
      <c r="B165" t="s">
        <v>489</v>
      </c>
      <c r="C165" t="s">
        <v>115</v>
      </c>
      <c r="D165">
        <v>9</v>
      </c>
      <c r="E165">
        <v>20</v>
      </c>
      <c r="F165">
        <v>3</v>
      </c>
      <c r="G165" t="s">
        <v>2667</v>
      </c>
      <c r="H165" t="s">
        <v>2667</v>
      </c>
      <c r="I165" t="s">
        <v>47</v>
      </c>
      <c r="J165" t="s">
        <v>2667</v>
      </c>
      <c r="L165" t="s">
        <v>2667</v>
      </c>
      <c r="M165" t="s">
        <v>47</v>
      </c>
    </row>
    <row r="166" spans="1:13" x14ac:dyDescent="0.35">
      <c r="A166" s="6">
        <v>46006</v>
      </c>
      <c r="B166" t="s">
        <v>3262</v>
      </c>
      <c r="C166" t="s">
        <v>53</v>
      </c>
      <c r="D166">
        <v>6</v>
      </c>
      <c r="E166">
        <v>21</v>
      </c>
      <c r="F166">
        <v>2</v>
      </c>
      <c r="G166" t="s">
        <v>2667</v>
      </c>
      <c r="H166" t="s">
        <v>2667</v>
      </c>
      <c r="I166" t="s">
        <v>47</v>
      </c>
      <c r="J166" t="s">
        <v>2667</v>
      </c>
      <c r="L166" t="s">
        <v>2667</v>
      </c>
      <c r="M166" t="s">
        <v>47</v>
      </c>
    </row>
    <row r="167" spans="1:13" x14ac:dyDescent="0.35">
      <c r="A167" s="6">
        <v>46006</v>
      </c>
      <c r="B167" t="s">
        <v>2980</v>
      </c>
      <c r="C167" t="s">
        <v>115</v>
      </c>
      <c r="D167">
        <v>7</v>
      </c>
      <c r="E167">
        <v>22</v>
      </c>
      <c r="F167">
        <v>2</v>
      </c>
      <c r="G167" t="s">
        <v>2667</v>
      </c>
      <c r="H167" t="s">
        <v>2667</v>
      </c>
      <c r="I167" t="s">
        <v>47</v>
      </c>
      <c r="J167" t="s">
        <v>2667</v>
      </c>
      <c r="L167" t="s">
        <v>2667</v>
      </c>
      <c r="M167" t="s">
        <v>47</v>
      </c>
    </row>
    <row r="168" spans="1:13" x14ac:dyDescent="0.35">
      <c r="A168" s="6">
        <v>46006</v>
      </c>
      <c r="B168" t="s">
        <v>489</v>
      </c>
      <c r="C168" t="s">
        <v>53</v>
      </c>
      <c r="D168">
        <v>4</v>
      </c>
      <c r="E168">
        <v>23</v>
      </c>
      <c r="F168">
        <v>24</v>
      </c>
      <c r="G168" t="s">
        <v>2667</v>
      </c>
      <c r="H168" t="s">
        <v>2667</v>
      </c>
      <c r="I168" t="s">
        <v>47</v>
      </c>
      <c r="L168" t="s">
        <v>2667</v>
      </c>
      <c r="M168" t="s">
        <v>47</v>
      </c>
    </row>
    <row r="169" spans="1:13" x14ac:dyDescent="0.35">
      <c r="A169" s="6">
        <v>46006</v>
      </c>
      <c r="B169" t="s">
        <v>2965</v>
      </c>
      <c r="C169" t="s">
        <v>2167</v>
      </c>
      <c r="D169" t="s">
        <v>2629</v>
      </c>
      <c r="E169">
        <v>25</v>
      </c>
      <c r="F169">
        <v>2</v>
      </c>
      <c r="G169" t="s">
        <v>2667</v>
      </c>
      <c r="H169" t="s">
        <v>2667</v>
      </c>
      <c r="I169" t="s">
        <v>47</v>
      </c>
      <c r="L169" t="s">
        <v>2667</v>
      </c>
      <c r="M169" t="s">
        <v>2667</v>
      </c>
    </row>
    <row r="170" spans="1:13" x14ac:dyDescent="0.35">
      <c r="A170" s="6">
        <v>46006</v>
      </c>
      <c r="B170" t="s">
        <v>2974</v>
      </c>
      <c r="C170" t="s">
        <v>2673</v>
      </c>
      <c r="D170">
        <v>3</v>
      </c>
      <c r="E170">
        <v>26</v>
      </c>
      <c r="F170">
        <v>6</v>
      </c>
      <c r="G170" t="s">
        <v>2667</v>
      </c>
      <c r="H170" t="s">
        <v>2667</v>
      </c>
      <c r="I170" t="s">
        <v>47</v>
      </c>
      <c r="J170" t="s">
        <v>2667</v>
      </c>
      <c r="L170" t="s">
        <v>2667</v>
      </c>
      <c r="M170" t="s">
        <v>2667</v>
      </c>
    </row>
    <row r="171" spans="1:13" x14ac:dyDescent="0.35">
      <c r="A171" s="6">
        <v>46006</v>
      </c>
      <c r="B171" t="s">
        <v>3304</v>
      </c>
      <c r="C171" t="s">
        <v>2673</v>
      </c>
      <c r="D171">
        <v>3</v>
      </c>
      <c r="E171">
        <v>28</v>
      </c>
      <c r="F171">
        <v>2</v>
      </c>
      <c r="G171" t="s">
        <v>2667</v>
      </c>
      <c r="H171" t="s">
        <v>2667</v>
      </c>
      <c r="I171" t="s">
        <v>47</v>
      </c>
      <c r="J171" t="s">
        <v>2675</v>
      </c>
      <c r="L171" t="s">
        <v>2667</v>
      </c>
      <c r="M171" t="s">
        <v>2667</v>
      </c>
    </row>
    <row r="172" spans="1:13" x14ac:dyDescent="0.35">
      <c r="A172" s="6">
        <v>46006</v>
      </c>
      <c r="B172" t="s">
        <v>2967</v>
      </c>
      <c r="C172" t="s">
        <v>115</v>
      </c>
      <c r="D172" t="s">
        <v>353</v>
      </c>
      <c r="E172">
        <v>28</v>
      </c>
      <c r="F172">
        <v>2</v>
      </c>
      <c r="G172" t="s">
        <v>2667</v>
      </c>
      <c r="H172" t="s">
        <v>2667</v>
      </c>
      <c r="I172" t="s">
        <v>47</v>
      </c>
      <c r="L172" t="s">
        <v>2667</v>
      </c>
      <c r="M172" t="s">
        <v>47</v>
      </c>
    </row>
    <row r="173" spans="1:13" x14ac:dyDescent="0.35">
      <c r="A173" s="6">
        <v>46006</v>
      </c>
      <c r="B173" t="s">
        <v>2971</v>
      </c>
      <c r="C173" t="s">
        <v>392</v>
      </c>
      <c r="D173" t="s">
        <v>392</v>
      </c>
      <c r="E173">
        <v>28</v>
      </c>
      <c r="F173">
        <v>3.5</v>
      </c>
      <c r="G173" t="s">
        <v>2667</v>
      </c>
      <c r="H173" t="s">
        <v>2667</v>
      </c>
      <c r="I173" t="s">
        <v>47</v>
      </c>
    </row>
    <row r="174" spans="1:13" x14ac:dyDescent="0.35">
      <c r="A174" s="6">
        <v>46006</v>
      </c>
      <c r="B174" t="s">
        <v>2971</v>
      </c>
      <c r="C174" t="s">
        <v>392</v>
      </c>
      <c r="D174" t="s">
        <v>392</v>
      </c>
      <c r="E174">
        <v>28</v>
      </c>
      <c r="F174">
        <v>3.5</v>
      </c>
      <c r="G174" t="s">
        <v>2667</v>
      </c>
      <c r="H174" t="s">
        <v>2667</v>
      </c>
      <c r="I174" t="s">
        <v>47</v>
      </c>
      <c r="L174" t="s">
        <v>2667</v>
      </c>
      <c r="M174" t="s">
        <v>2667</v>
      </c>
    </row>
    <row r="175" spans="1:13" x14ac:dyDescent="0.35">
      <c r="A175" s="6">
        <v>46006</v>
      </c>
      <c r="B175" t="s">
        <v>1027</v>
      </c>
      <c r="C175" t="s">
        <v>53</v>
      </c>
      <c r="D175">
        <v>6</v>
      </c>
      <c r="E175">
        <v>29</v>
      </c>
      <c r="F175">
        <v>2</v>
      </c>
      <c r="G175" t="s">
        <v>827</v>
      </c>
    </row>
    <row r="176" spans="1:13" x14ac:dyDescent="0.35">
      <c r="A176" s="6">
        <v>46006</v>
      </c>
      <c r="B176" t="s">
        <v>1027</v>
      </c>
      <c r="C176" t="s">
        <v>53</v>
      </c>
      <c r="D176">
        <v>6</v>
      </c>
      <c r="E176">
        <v>29</v>
      </c>
      <c r="F176">
        <v>2</v>
      </c>
      <c r="G176" t="s">
        <v>827</v>
      </c>
    </row>
    <row r="177" spans="1:13" x14ac:dyDescent="0.35">
      <c r="A177" s="6">
        <v>46006</v>
      </c>
      <c r="B177" t="s">
        <v>907</v>
      </c>
      <c r="C177" t="s">
        <v>53</v>
      </c>
      <c r="D177">
        <v>6</v>
      </c>
      <c r="E177">
        <v>24</v>
      </c>
      <c r="F177">
        <v>2</v>
      </c>
      <c r="G177" t="s">
        <v>827</v>
      </c>
    </row>
    <row r="178" spans="1:13" x14ac:dyDescent="0.35">
      <c r="A178" s="6">
        <v>46006</v>
      </c>
      <c r="B178" t="s">
        <v>907</v>
      </c>
      <c r="C178" t="s">
        <v>53</v>
      </c>
      <c r="D178">
        <v>6</v>
      </c>
      <c r="E178">
        <v>24</v>
      </c>
      <c r="F178">
        <v>2</v>
      </c>
      <c r="G178" t="s">
        <v>827</v>
      </c>
    </row>
    <row r="179" spans="1:13" x14ac:dyDescent="0.35">
      <c r="A179" s="6">
        <v>46006</v>
      </c>
      <c r="B179" t="s">
        <v>1964</v>
      </c>
      <c r="C179" t="s">
        <v>53</v>
      </c>
      <c r="D179">
        <v>5</v>
      </c>
      <c r="E179">
        <v>23</v>
      </c>
      <c r="F179">
        <v>2</v>
      </c>
      <c r="G179" t="s">
        <v>827</v>
      </c>
    </row>
    <row r="180" spans="1:13" x14ac:dyDescent="0.35">
      <c r="A180" s="6">
        <v>46006</v>
      </c>
      <c r="B180" t="s">
        <v>2585</v>
      </c>
      <c r="C180" t="s">
        <v>115</v>
      </c>
      <c r="D180">
        <v>7</v>
      </c>
      <c r="E180">
        <v>27</v>
      </c>
      <c r="F180">
        <v>2</v>
      </c>
      <c r="G180" t="s">
        <v>2577</v>
      </c>
      <c r="L180" t="s">
        <v>47</v>
      </c>
      <c r="M180" t="s">
        <v>47</v>
      </c>
    </row>
    <row r="181" spans="1:13" x14ac:dyDescent="0.35">
      <c r="A181" s="6">
        <v>46005</v>
      </c>
      <c r="B181" t="s">
        <v>3101</v>
      </c>
      <c r="C181" t="s">
        <v>53</v>
      </c>
      <c r="D181">
        <v>4</v>
      </c>
      <c r="E181">
        <v>5</v>
      </c>
      <c r="F181">
        <v>2</v>
      </c>
      <c r="G181" t="s">
        <v>2667</v>
      </c>
      <c r="H181" t="s">
        <v>2667</v>
      </c>
      <c r="I181" t="s">
        <v>47</v>
      </c>
      <c r="J181" t="s">
        <v>2667</v>
      </c>
      <c r="L181" t="s">
        <v>2667</v>
      </c>
      <c r="M181" t="s">
        <v>47</v>
      </c>
    </row>
    <row r="182" spans="1:13" x14ac:dyDescent="0.35">
      <c r="A182" s="6">
        <v>46005</v>
      </c>
      <c r="B182" t="s">
        <v>3188</v>
      </c>
      <c r="C182" t="s">
        <v>53</v>
      </c>
      <c r="D182" t="s">
        <v>2714</v>
      </c>
      <c r="E182">
        <v>6</v>
      </c>
      <c r="F182">
        <v>2</v>
      </c>
      <c r="G182" t="s">
        <v>2667</v>
      </c>
      <c r="H182" t="s">
        <v>2667</v>
      </c>
      <c r="I182" t="s">
        <v>47</v>
      </c>
      <c r="J182" t="s">
        <v>2667</v>
      </c>
      <c r="L182" t="s">
        <v>2667</v>
      </c>
      <c r="M182" t="s">
        <v>47</v>
      </c>
    </row>
    <row r="183" spans="1:13" x14ac:dyDescent="0.35">
      <c r="A183" s="6">
        <v>46005</v>
      </c>
      <c r="B183" t="s">
        <v>402</v>
      </c>
      <c r="C183" t="s">
        <v>2137</v>
      </c>
      <c r="D183" t="s">
        <v>2683</v>
      </c>
      <c r="E183">
        <v>9</v>
      </c>
      <c r="F183">
        <v>0</v>
      </c>
      <c r="G183" t="s">
        <v>2667</v>
      </c>
      <c r="H183" t="s">
        <v>2667</v>
      </c>
      <c r="I183" t="s">
        <v>47</v>
      </c>
      <c r="J183" t="s">
        <v>2667</v>
      </c>
      <c r="L183" t="s">
        <v>2667</v>
      </c>
      <c r="M183" t="s">
        <v>47</v>
      </c>
    </row>
    <row r="184" spans="1:13" x14ac:dyDescent="0.35">
      <c r="A184" s="6">
        <v>46005</v>
      </c>
      <c r="B184" t="s">
        <v>2695</v>
      </c>
      <c r="C184" t="s">
        <v>115</v>
      </c>
      <c r="D184">
        <v>9</v>
      </c>
      <c r="E184">
        <v>16</v>
      </c>
      <c r="F184">
        <v>2</v>
      </c>
      <c r="H184" t="s">
        <v>2667</v>
      </c>
      <c r="I184" t="s">
        <v>47</v>
      </c>
      <c r="J184" t="s">
        <v>2667</v>
      </c>
      <c r="L184" t="s">
        <v>2667</v>
      </c>
      <c r="M184" t="s">
        <v>2667</v>
      </c>
    </row>
    <row r="185" spans="1:13" x14ac:dyDescent="0.35">
      <c r="A185" s="6">
        <v>46005</v>
      </c>
      <c r="B185" t="s">
        <v>2908</v>
      </c>
      <c r="C185" t="s">
        <v>2673</v>
      </c>
      <c r="D185" t="s">
        <v>2909</v>
      </c>
      <c r="E185">
        <v>21</v>
      </c>
      <c r="F185">
        <v>1.5</v>
      </c>
      <c r="H185" t="s">
        <v>2667</v>
      </c>
      <c r="I185" t="s">
        <v>47</v>
      </c>
      <c r="J185" t="s">
        <v>2667</v>
      </c>
      <c r="L185" t="s">
        <v>2667</v>
      </c>
      <c r="M185" t="s">
        <v>47</v>
      </c>
    </row>
    <row r="186" spans="1:13" x14ac:dyDescent="0.35">
      <c r="A186" s="6">
        <v>46005</v>
      </c>
      <c r="B186" t="s">
        <v>2908</v>
      </c>
      <c r="C186" t="s">
        <v>2673</v>
      </c>
      <c r="D186" t="s">
        <v>2909</v>
      </c>
      <c r="E186">
        <v>21</v>
      </c>
      <c r="F186">
        <v>1.5</v>
      </c>
      <c r="H186" t="s">
        <v>2667</v>
      </c>
      <c r="I186" t="s">
        <v>47</v>
      </c>
      <c r="J186" t="s">
        <v>2667</v>
      </c>
      <c r="L186" t="s">
        <v>2667</v>
      </c>
      <c r="M186" t="s">
        <v>47</v>
      </c>
    </row>
    <row r="187" spans="1:13" x14ac:dyDescent="0.35">
      <c r="A187" s="6">
        <v>46005</v>
      </c>
      <c r="B187" t="s">
        <v>388</v>
      </c>
      <c r="C187" t="s">
        <v>53</v>
      </c>
      <c r="D187">
        <v>4</v>
      </c>
      <c r="E187">
        <v>24</v>
      </c>
      <c r="F187">
        <v>2</v>
      </c>
      <c r="G187" t="s">
        <v>2667</v>
      </c>
      <c r="H187" t="s">
        <v>2667</v>
      </c>
      <c r="I187" t="s">
        <v>47</v>
      </c>
      <c r="J187" t="s">
        <v>2667</v>
      </c>
      <c r="L187" t="s">
        <v>2667</v>
      </c>
      <c r="M187" t="s">
        <v>47</v>
      </c>
    </row>
    <row r="188" spans="1:13" x14ac:dyDescent="0.35">
      <c r="A188" s="6">
        <v>46004</v>
      </c>
      <c r="B188" t="s">
        <v>3072</v>
      </c>
      <c r="C188" t="s">
        <v>53</v>
      </c>
      <c r="D188">
        <v>6</v>
      </c>
      <c r="E188">
        <v>1</v>
      </c>
      <c r="F188">
        <v>19</v>
      </c>
      <c r="G188" t="s">
        <v>2667</v>
      </c>
      <c r="H188" t="s">
        <v>2667</v>
      </c>
      <c r="I188" t="s">
        <v>47</v>
      </c>
      <c r="L188" t="s">
        <v>2667</v>
      </c>
      <c r="M188" t="s">
        <v>2667</v>
      </c>
    </row>
    <row r="189" spans="1:13" x14ac:dyDescent="0.35">
      <c r="A189" s="6">
        <v>46004</v>
      </c>
      <c r="B189" t="s">
        <v>3136</v>
      </c>
      <c r="C189" t="s">
        <v>53</v>
      </c>
      <c r="D189" t="s">
        <v>2835</v>
      </c>
      <c r="E189">
        <v>9</v>
      </c>
      <c r="F189">
        <v>3</v>
      </c>
      <c r="G189" t="s">
        <v>2667</v>
      </c>
      <c r="H189" t="s">
        <v>2667</v>
      </c>
      <c r="I189" t="s">
        <v>47</v>
      </c>
      <c r="J189" t="s">
        <v>2675</v>
      </c>
      <c r="L189" t="s">
        <v>2667</v>
      </c>
      <c r="M189" t="s">
        <v>47</v>
      </c>
    </row>
    <row r="190" spans="1:13" x14ac:dyDescent="0.35">
      <c r="A190" s="6">
        <v>46004</v>
      </c>
      <c r="B190" t="s">
        <v>2839</v>
      </c>
      <c r="C190" t="s">
        <v>2673</v>
      </c>
      <c r="D190">
        <v>3</v>
      </c>
      <c r="E190">
        <v>16.5</v>
      </c>
      <c r="F190">
        <v>2</v>
      </c>
      <c r="G190" t="s">
        <v>2667</v>
      </c>
      <c r="H190" t="s">
        <v>2667</v>
      </c>
      <c r="I190" t="s">
        <v>47</v>
      </c>
      <c r="J190" t="s">
        <v>2667</v>
      </c>
    </row>
    <row r="191" spans="1:13" x14ac:dyDescent="0.35">
      <c r="A191" s="6">
        <v>46004</v>
      </c>
      <c r="B191" t="s">
        <v>2839</v>
      </c>
      <c r="C191" t="s">
        <v>2673</v>
      </c>
      <c r="D191">
        <v>3</v>
      </c>
      <c r="E191">
        <v>16.5</v>
      </c>
      <c r="F191">
        <v>2</v>
      </c>
      <c r="G191" t="s">
        <v>2667</v>
      </c>
      <c r="H191" t="s">
        <v>2667</v>
      </c>
      <c r="I191" t="s">
        <v>47</v>
      </c>
      <c r="J191" t="s">
        <v>2667</v>
      </c>
      <c r="L191" t="s">
        <v>2667</v>
      </c>
      <c r="M191" t="s">
        <v>2667</v>
      </c>
    </row>
    <row r="192" spans="1:13" x14ac:dyDescent="0.35">
      <c r="A192" s="6">
        <v>46004</v>
      </c>
      <c r="B192" t="s">
        <v>1656</v>
      </c>
      <c r="C192" t="s">
        <v>115</v>
      </c>
      <c r="D192">
        <v>7</v>
      </c>
      <c r="E192">
        <v>17</v>
      </c>
      <c r="F192">
        <v>2</v>
      </c>
      <c r="G192" t="s">
        <v>2667</v>
      </c>
      <c r="H192" t="s">
        <v>2667</v>
      </c>
      <c r="I192" t="s">
        <v>47</v>
      </c>
      <c r="J192" t="s">
        <v>2667</v>
      </c>
      <c r="L192" t="s">
        <v>2667</v>
      </c>
      <c r="M192" t="s">
        <v>47</v>
      </c>
    </row>
    <row r="193" spans="1:13" x14ac:dyDescent="0.35">
      <c r="A193" s="6">
        <v>46004</v>
      </c>
      <c r="B193" t="s">
        <v>1656</v>
      </c>
      <c r="C193" t="s">
        <v>115</v>
      </c>
      <c r="D193">
        <v>7</v>
      </c>
      <c r="E193">
        <v>17</v>
      </c>
      <c r="F193">
        <v>1</v>
      </c>
      <c r="G193" t="s">
        <v>2667</v>
      </c>
      <c r="H193" t="s">
        <v>2667</v>
      </c>
      <c r="I193" t="s">
        <v>47</v>
      </c>
      <c r="J193" t="s">
        <v>2667</v>
      </c>
      <c r="L193" t="s">
        <v>2667</v>
      </c>
      <c r="M193" t="s">
        <v>47</v>
      </c>
    </row>
    <row r="194" spans="1:13" x14ac:dyDescent="0.35">
      <c r="A194" s="6">
        <v>46004</v>
      </c>
      <c r="B194" t="s">
        <v>2693</v>
      </c>
      <c r="C194" t="s">
        <v>53</v>
      </c>
      <c r="D194" t="s">
        <v>249</v>
      </c>
      <c r="E194">
        <v>19</v>
      </c>
      <c r="F194">
        <v>3</v>
      </c>
      <c r="G194" t="s">
        <v>2667</v>
      </c>
      <c r="H194" t="s">
        <v>2667</v>
      </c>
      <c r="I194" t="s">
        <v>47</v>
      </c>
      <c r="J194" t="s">
        <v>2667</v>
      </c>
      <c r="L194" t="s">
        <v>2667</v>
      </c>
      <c r="M194" t="s">
        <v>2667</v>
      </c>
    </row>
    <row r="195" spans="1:13" x14ac:dyDescent="0.35">
      <c r="A195" s="6">
        <v>46004</v>
      </c>
      <c r="B195" t="s">
        <v>1237</v>
      </c>
      <c r="C195" t="s">
        <v>53</v>
      </c>
      <c r="D195">
        <v>5</v>
      </c>
      <c r="E195">
        <v>21</v>
      </c>
      <c r="F195">
        <v>2</v>
      </c>
      <c r="G195" t="s">
        <v>2667</v>
      </c>
      <c r="H195" t="s">
        <v>2667</v>
      </c>
      <c r="I195" t="s">
        <v>47</v>
      </c>
      <c r="J195" t="s">
        <v>2667</v>
      </c>
      <c r="L195" t="s">
        <v>2667</v>
      </c>
      <c r="M195" t="s">
        <v>2667</v>
      </c>
    </row>
    <row r="196" spans="1:13" x14ac:dyDescent="0.35">
      <c r="A196" s="6">
        <v>46004</v>
      </c>
      <c r="B196" t="s">
        <v>3144</v>
      </c>
      <c r="C196" t="s">
        <v>53</v>
      </c>
      <c r="D196">
        <v>5</v>
      </c>
      <c r="E196">
        <v>21</v>
      </c>
      <c r="F196">
        <v>2</v>
      </c>
      <c r="G196" t="s">
        <v>2667</v>
      </c>
      <c r="H196" t="s">
        <v>2667</v>
      </c>
      <c r="I196" t="s">
        <v>47</v>
      </c>
      <c r="J196" t="s">
        <v>2667</v>
      </c>
      <c r="L196" t="s">
        <v>2667</v>
      </c>
      <c r="M196" t="s">
        <v>47</v>
      </c>
    </row>
    <row r="197" spans="1:13" x14ac:dyDescent="0.35">
      <c r="A197" s="6">
        <v>46004</v>
      </c>
      <c r="B197" t="s">
        <v>3432</v>
      </c>
      <c r="C197" t="s">
        <v>115</v>
      </c>
      <c r="D197">
        <v>10</v>
      </c>
      <c r="E197">
        <v>22</v>
      </c>
      <c r="F197">
        <v>3.5</v>
      </c>
      <c r="G197" t="s">
        <v>2667</v>
      </c>
      <c r="H197" t="s">
        <v>2667</v>
      </c>
      <c r="I197" t="s">
        <v>47</v>
      </c>
      <c r="J197" t="s">
        <v>2667</v>
      </c>
    </row>
    <row r="198" spans="1:13" x14ac:dyDescent="0.35">
      <c r="A198" s="6">
        <v>46004</v>
      </c>
      <c r="B198" t="s">
        <v>3432</v>
      </c>
      <c r="C198" t="s">
        <v>115</v>
      </c>
      <c r="D198">
        <v>10</v>
      </c>
      <c r="E198">
        <v>22</v>
      </c>
      <c r="F198">
        <v>3.5</v>
      </c>
      <c r="G198" t="s">
        <v>2667</v>
      </c>
      <c r="H198" t="s">
        <v>2667</v>
      </c>
      <c r="I198" t="s">
        <v>47</v>
      </c>
      <c r="J198" t="s">
        <v>2667</v>
      </c>
      <c r="L198" t="s">
        <v>2667</v>
      </c>
    </row>
    <row r="199" spans="1:13" x14ac:dyDescent="0.35">
      <c r="A199" s="6">
        <v>46004</v>
      </c>
      <c r="B199" t="s">
        <v>2825</v>
      </c>
      <c r="C199" t="s">
        <v>2167</v>
      </c>
      <c r="D199" t="s">
        <v>3024</v>
      </c>
      <c r="E199">
        <v>24.666666666666668</v>
      </c>
      <c r="F199">
        <v>1.3333333333333333</v>
      </c>
      <c r="G199" t="s">
        <v>2667</v>
      </c>
      <c r="H199" t="s">
        <v>2667</v>
      </c>
      <c r="I199" t="s">
        <v>47</v>
      </c>
      <c r="J199" t="s">
        <v>2667</v>
      </c>
    </row>
    <row r="200" spans="1:13" x14ac:dyDescent="0.35">
      <c r="A200" s="6">
        <v>46004</v>
      </c>
      <c r="B200" t="s">
        <v>2825</v>
      </c>
      <c r="C200" t="s">
        <v>2167</v>
      </c>
      <c r="D200" t="s">
        <v>3024</v>
      </c>
      <c r="E200">
        <v>24.666666666666668</v>
      </c>
      <c r="F200">
        <v>1.3333333333333333</v>
      </c>
      <c r="G200" t="s">
        <v>2667</v>
      </c>
      <c r="H200" t="s">
        <v>2667</v>
      </c>
      <c r="I200" t="s">
        <v>47</v>
      </c>
      <c r="J200" t="s">
        <v>2667</v>
      </c>
    </row>
    <row r="201" spans="1:13" x14ac:dyDescent="0.35">
      <c r="A201" s="6">
        <v>46004</v>
      </c>
      <c r="B201" t="s">
        <v>2825</v>
      </c>
      <c r="C201" t="s">
        <v>2167</v>
      </c>
      <c r="D201" t="s">
        <v>3024</v>
      </c>
      <c r="E201">
        <v>24.666666666666668</v>
      </c>
      <c r="F201">
        <v>1.3333333333333333</v>
      </c>
      <c r="G201" t="s">
        <v>2667</v>
      </c>
      <c r="H201" t="s">
        <v>2667</v>
      </c>
      <c r="I201" t="s">
        <v>47</v>
      </c>
      <c r="J201" t="s">
        <v>2667</v>
      </c>
      <c r="L201" t="s">
        <v>2667</v>
      </c>
      <c r="M201" t="s">
        <v>2667</v>
      </c>
    </row>
    <row r="202" spans="1:13" x14ac:dyDescent="0.35">
      <c r="A202" s="6">
        <v>46004</v>
      </c>
      <c r="B202" t="s">
        <v>3149</v>
      </c>
      <c r="C202" t="s">
        <v>115</v>
      </c>
      <c r="D202">
        <v>10</v>
      </c>
      <c r="E202">
        <v>25</v>
      </c>
      <c r="F202">
        <v>2</v>
      </c>
      <c r="G202" t="s">
        <v>2667</v>
      </c>
      <c r="H202" t="s">
        <v>2667</v>
      </c>
      <c r="I202" t="s">
        <v>47</v>
      </c>
      <c r="L202" t="s">
        <v>2667</v>
      </c>
      <c r="M202" t="s">
        <v>47</v>
      </c>
    </row>
    <row r="203" spans="1:13" x14ac:dyDescent="0.35">
      <c r="A203" s="6">
        <v>46004</v>
      </c>
      <c r="B203" t="s">
        <v>3071</v>
      </c>
      <c r="C203" t="s">
        <v>53</v>
      </c>
      <c r="D203" t="s">
        <v>2698</v>
      </c>
      <c r="E203">
        <v>25</v>
      </c>
      <c r="F203">
        <v>2</v>
      </c>
      <c r="G203" t="s">
        <v>2667</v>
      </c>
      <c r="H203" t="s">
        <v>2667</v>
      </c>
      <c r="I203" t="s">
        <v>47</v>
      </c>
      <c r="J203" t="s">
        <v>2667</v>
      </c>
      <c r="L203" t="s">
        <v>2667</v>
      </c>
      <c r="M203" t="s">
        <v>47</v>
      </c>
    </row>
    <row r="204" spans="1:13" x14ac:dyDescent="0.35">
      <c r="A204" s="6">
        <v>46004</v>
      </c>
      <c r="B204" t="s">
        <v>3071</v>
      </c>
      <c r="C204" t="s">
        <v>53</v>
      </c>
      <c r="D204" t="s">
        <v>2698</v>
      </c>
      <c r="E204">
        <v>25</v>
      </c>
      <c r="F204">
        <v>3</v>
      </c>
      <c r="G204" t="s">
        <v>2667</v>
      </c>
      <c r="H204" t="s">
        <v>2667</v>
      </c>
      <c r="I204" t="s">
        <v>47</v>
      </c>
      <c r="J204" t="s">
        <v>2667</v>
      </c>
      <c r="L204" t="s">
        <v>2667</v>
      </c>
      <c r="M204" t="s">
        <v>47</v>
      </c>
    </row>
    <row r="205" spans="1:13" x14ac:dyDescent="0.35">
      <c r="A205" s="6">
        <v>46004</v>
      </c>
      <c r="B205" t="s">
        <v>3071</v>
      </c>
      <c r="C205" t="s">
        <v>53</v>
      </c>
      <c r="D205" t="s">
        <v>2698</v>
      </c>
      <c r="E205">
        <v>25</v>
      </c>
      <c r="F205">
        <v>3</v>
      </c>
      <c r="G205" t="s">
        <v>2667</v>
      </c>
      <c r="H205" t="s">
        <v>2667</v>
      </c>
      <c r="I205" t="s">
        <v>47</v>
      </c>
      <c r="J205" t="s">
        <v>2667</v>
      </c>
      <c r="L205" t="s">
        <v>2667</v>
      </c>
      <c r="M205" t="s">
        <v>47</v>
      </c>
    </row>
    <row r="206" spans="1:13" x14ac:dyDescent="0.35">
      <c r="A206" s="6">
        <v>46004</v>
      </c>
      <c r="B206" t="s">
        <v>3071</v>
      </c>
      <c r="C206" t="s">
        <v>53</v>
      </c>
      <c r="D206" t="s">
        <v>2698</v>
      </c>
      <c r="E206">
        <v>25</v>
      </c>
      <c r="F206">
        <v>3</v>
      </c>
      <c r="G206" t="s">
        <v>2667</v>
      </c>
      <c r="H206" t="s">
        <v>2667</v>
      </c>
      <c r="I206" t="s">
        <v>47</v>
      </c>
      <c r="J206" t="s">
        <v>2667</v>
      </c>
      <c r="L206" t="s">
        <v>2667</v>
      </c>
      <c r="M206" t="s">
        <v>47</v>
      </c>
    </row>
    <row r="207" spans="1:13" x14ac:dyDescent="0.35">
      <c r="A207" s="6">
        <v>46004</v>
      </c>
      <c r="B207" t="s">
        <v>2222</v>
      </c>
      <c r="C207" t="s">
        <v>53</v>
      </c>
      <c r="D207">
        <v>4</v>
      </c>
      <c r="E207">
        <v>25</v>
      </c>
      <c r="F207">
        <v>2.3333333333333335</v>
      </c>
      <c r="G207" t="s">
        <v>2667</v>
      </c>
      <c r="H207" t="s">
        <v>2667</v>
      </c>
      <c r="I207" t="s">
        <v>47</v>
      </c>
    </row>
    <row r="208" spans="1:13" x14ac:dyDescent="0.35">
      <c r="A208" s="6">
        <v>46004</v>
      </c>
      <c r="B208" t="s">
        <v>2222</v>
      </c>
      <c r="C208" t="s">
        <v>53</v>
      </c>
      <c r="D208">
        <v>4</v>
      </c>
      <c r="E208">
        <v>25</v>
      </c>
      <c r="F208">
        <v>2.3333333333333335</v>
      </c>
      <c r="G208" t="s">
        <v>2667</v>
      </c>
      <c r="H208" t="s">
        <v>2667</v>
      </c>
      <c r="I208" t="s">
        <v>47</v>
      </c>
    </row>
    <row r="209" spans="1:13" x14ac:dyDescent="0.35">
      <c r="A209" s="6">
        <v>46004</v>
      </c>
      <c r="B209" t="s">
        <v>2222</v>
      </c>
      <c r="C209" t="s">
        <v>53</v>
      </c>
      <c r="D209">
        <v>4</v>
      </c>
      <c r="E209">
        <v>25</v>
      </c>
      <c r="F209">
        <v>2.3333333333333335</v>
      </c>
      <c r="G209" t="s">
        <v>2667</v>
      </c>
      <c r="H209" t="s">
        <v>2667</v>
      </c>
      <c r="I209" t="s">
        <v>47</v>
      </c>
      <c r="L209" t="s">
        <v>2667</v>
      </c>
      <c r="M209" t="s">
        <v>2667</v>
      </c>
    </row>
    <row r="210" spans="1:13" x14ac:dyDescent="0.35">
      <c r="A210" s="6">
        <v>46004</v>
      </c>
      <c r="B210" t="s">
        <v>2842</v>
      </c>
      <c r="C210" t="s">
        <v>53</v>
      </c>
      <c r="D210">
        <v>6</v>
      </c>
      <c r="E210">
        <v>26</v>
      </c>
      <c r="F210">
        <v>2</v>
      </c>
      <c r="G210" t="s">
        <v>2667</v>
      </c>
      <c r="H210" t="s">
        <v>2667</v>
      </c>
      <c r="I210" t="s">
        <v>47</v>
      </c>
      <c r="J210" t="s">
        <v>2667</v>
      </c>
      <c r="L210" t="s">
        <v>2667</v>
      </c>
      <c r="M210" t="s">
        <v>47</v>
      </c>
    </row>
    <row r="211" spans="1:13" x14ac:dyDescent="0.35">
      <c r="A211" s="6">
        <v>46004</v>
      </c>
      <c r="B211" t="s">
        <v>3422</v>
      </c>
      <c r="C211" t="s">
        <v>115</v>
      </c>
      <c r="D211" t="s">
        <v>2788</v>
      </c>
      <c r="E211">
        <v>26</v>
      </c>
      <c r="F211">
        <v>0</v>
      </c>
      <c r="H211" t="s">
        <v>2667</v>
      </c>
      <c r="I211" t="s">
        <v>47</v>
      </c>
    </row>
    <row r="212" spans="1:13" x14ac:dyDescent="0.35">
      <c r="A212" s="6">
        <v>46004</v>
      </c>
      <c r="B212" t="s">
        <v>3422</v>
      </c>
      <c r="C212" t="s">
        <v>115</v>
      </c>
      <c r="D212" t="s">
        <v>2788</v>
      </c>
      <c r="E212">
        <v>26</v>
      </c>
      <c r="F212">
        <v>1</v>
      </c>
      <c r="H212" t="s">
        <v>2667</v>
      </c>
      <c r="I212" t="s">
        <v>47</v>
      </c>
    </row>
    <row r="213" spans="1:13" x14ac:dyDescent="0.35">
      <c r="A213" s="6">
        <v>46004</v>
      </c>
      <c r="B213" t="s">
        <v>3422</v>
      </c>
      <c r="C213" t="s">
        <v>115</v>
      </c>
      <c r="D213" t="s">
        <v>2788</v>
      </c>
      <c r="E213">
        <v>26</v>
      </c>
      <c r="F213">
        <v>1</v>
      </c>
      <c r="H213" t="s">
        <v>2667</v>
      </c>
      <c r="I213" t="s">
        <v>47</v>
      </c>
      <c r="J213" t="s">
        <v>2667</v>
      </c>
      <c r="L213" t="s">
        <v>2667</v>
      </c>
      <c r="M213" t="s">
        <v>2667</v>
      </c>
    </row>
    <row r="214" spans="1:13" x14ac:dyDescent="0.35">
      <c r="A214" s="6">
        <v>46004</v>
      </c>
      <c r="B214" t="s">
        <v>3442</v>
      </c>
      <c r="C214" t="s">
        <v>2167</v>
      </c>
      <c r="D214" t="s">
        <v>1254</v>
      </c>
      <c r="E214">
        <v>28</v>
      </c>
      <c r="F214">
        <v>2</v>
      </c>
      <c r="H214" t="s">
        <v>2667</v>
      </c>
      <c r="I214" t="s">
        <v>47</v>
      </c>
      <c r="J214" t="s">
        <v>2667</v>
      </c>
      <c r="L214" t="s">
        <v>2667</v>
      </c>
      <c r="M214" t="s">
        <v>2667</v>
      </c>
    </row>
    <row r="215" spans="1:13" x14ac:dyDescent="0.35">
      <c r="A215" s="6">
        <v>46003</v>
      </c>
      <c r="B215" t="s">
        <v>2756</v>
      </c>
      <c r="C215" t="s">
        <v>2673</v>
      </c>
      <c r="D215">
        <v>1</v>
      </c>
      <c r="E215">
        <v>1</v>
      </c>
      <c r="F215">
        <v>2</v>
      </c>
      <c r="G215" t="s">
        <v>2667</v>
      </c>
      <c r="H215" t="s">
        <v>2667</v>
      </c>
      <c r="I215" t="s">
        <v>47</v>
      </c>
      <c r="J215" t="s">
        <v>2667</v>
      </c>
      <c r="L215" t="s">
        <v>2667</v>
      </c>
      <c r="M215" t="s">
        <v>2667</v>
      </c>
    </row>
    <row r="216" spans="1:13" x14ac:dyDescent="0.35">
      <c r="A216" s="6">
        <v>46003</v>
      </c>
      <c r="B216" t="s">
        <v>2876</v>
      </c>
      <c r="C216" t="s">
        <v>53</v>
      </c>
      <c r="D216" t="s">
        <v>2877</v>
      </c>
      <c r="E216">
        <v>4</v>
      </c>
      <c r="F216">
        <v>2</v>
      </c>
      <c r="G216" t="s">
        <v>2667</v>
      </c>
      <c r="H216" t="s">
        <v>2667</v>
      </c>
      <c r="I216" t="s">
        <v>47</v>
      </c>
      <c r="J216" t="s">
        <v>2667</v>
      </c>
      <c r="L216" t="s">
        <v>2667</v>
      </c>
      <c r="M216" t="s">
        <v>2667</v>
      </c>
    </row>
    <row r="217" spans="1:13" x14ac:dyDescent="0.35">
      <c r="A217" s="6">
        <v>46003</v>
      </c>
      <c r="B217" t="s">
        <v>2710</v>
      </c>
      <c r="C217" t="s">
        <v>2167</v>
      </c>
      <c r="D217" t="s">
        <v>1254</v>
      </c>
      <c r="E217">
        <v>4</v>
      </c>
      <c r="F217">
        <v>1</v>
      </c>
      <c r="G217" t="s">
        <v>2667</v>
      </c>
      <c r="H217" t="s">
        <v>2667</v>
      </c>
      <c r="I217" t="s">
        <v>47</v>
      </c>
      <c r="J217" t="s">
        <v>2667</v>
      </c>
      <c r="L217" t="s">
        <v>2667</v>
      </c>
      <c r="M217" t="s">
        <v>2667</v>
      </c>
    </row>
    <row r="218" spans="1:13" x14ac:dyDescent="0.35">
      <c r="A218" s="6">
        <v>46003</v>
      </c>
      <c r="B218" t="s">
        <v>2991</v>
      </c>
      <c r="C218" t="s">
        <v>53</v>
      </c>
      <c r="D218">
        <v>5</v>
      </c>
      <c r="E218">
        <v>5</v>
      </c>
      <c r="F218">
        <v>3</v>
      </c>
      <c r="H218" t="s">
        <v>2667</v>
      </c>
      <c r="I218" t="s">
        <v>47</v>
      </c>
      <c r="J218" t="s">
        <v>2667</v>
      </c>
      <c r="L218" t="s">
        <v>2667</v>
      </c>
      <c r="M218" t="s">
        <v>2667</v>
      </c>
    </row>
    <row r="219" spans="1:13" x14ac:dyDescent="0.35">
      <c r="A219" s="6">
        <v>46003</v>
      </c>
      <c r="B219" t="s">
        <v>1911</v>
      </c>
      <c r="C219" t="s">
        <v>115</v>
      </c>
      <c r="D219">
        <v>7</v>
      </c>
      <c r="E219">
        <v>7</v>
      </c>
      <c r="F219">
        <v>3</v>
      </c>
      <c r="G219" t="s">
        <v>2667</v>
      </c>
      <c r="H219" t="s">
        <v>2667</v>
      </c>
      <c r="I219" t="s">
        <v>47</v>
      </c>
      <c r="J219" t="s">
        <v>2667</v>
      </c>
      <c r="L219" t="s">
        <v>2667</v>
      </c>
      <c r="M219" t="s">
        <v>2667</v>
      </c>
    </row>
    <row r="220" spans="1:13" x14ac:dyDescent="0.35">
      <c r="A220" s="6">
        <v>46003</v>
      </c>
      <c r="B220" t="s">
        <v>3091</v>
      </c>
      <c r="C220" t="s">
        <v>115</v>
      </c>
      <c r="D220" t="s">
        <v>3092</v>
      </c>
      <c r="E220">
        <v>8</v>
      </c>
      <c r="F220">
        <v>4</v>
      </c>
      <c r="G220" t="s">
        <v>2667</v>
      </c>
      <c r="H220" t="s">
        <v>2667</v>
      </c>
      <c r="I220" t="s">
        <v>47</v>
      </c>
      <c r="L220" t="s">
        <v>2667</v>
      </c>
      <c r="M220" t="s">
        <v>47</v>
      </c>
    </row>
    <row r="221" spans="1:13" x14ac:dyDescent="0.35">
      <c r="A221" s="6">
        <v>46003</v>
      </c>
      <c r="B221" t="s">
        <v>61</v>
      </c>
      <c r="C221" t="s">
        <v>2167</v>
      </c>
      <c r="D221" t="s">
        <v>55</v>
      </c>
      <c r="E221">
        <v>8</v>
      </c>
      <c r="F221">
        <v>1</v>
      </c>
      <c r="G221" t="s">
        <v>2667</v>
      </c>
      <c r="H221" t="s">
        <v>2667</v>
      </c>
      <c r="I221" t="s">
        <v>47</v>
      </c>
      <c r="L221" t="s">
        <v>2667</v>
      </c>
      <c r="M221" t="s">
        <v>47</v>
      </c>
    </row>
    <row r="222" spans="1:13" x14ac:dyDescent="0.35">
      <c r="A222" s="6">
        <v>46003</v>
      </c>
      <c r="B222" t="s">
        <v>3090</v>
      </c>
      <c r="C222" t="s">
        <v>2667</v>
      </c>
      <c r="D222" t="s">
        <v>2667</v>
      </c>
      <c r="E222">
        <v>8</v>
      </c>
      <c r="F222">
        <v>2</v>
      </c>
      <c r="G222" t="s">
        <v>2667</v>
      </c>
      <c r="H222" t="s">
        <v>2667</v>
      </c>
      <c r="I222" t="s">
        <v>47</v>
      </c>
      <c r="J222" t="s">
        <v>2667</v>
      </c>
      <c r="L222" t="s">
        <v>2667</v>
      </c>
      <c r="M222" t="s">
        <v>2667</v>
      </c>
    </row>
    <row r="223" spans="1:13" x14ac:dyDescent="0.35">
      <c r="A223" s="6">
        <v>46003</v>
      </c>
      <c r="B223" t="s">
        <v>2709</v>
      </c>
      <c r="C223" t="s">
        <v>978</v>
      </c>
      <c r="D223" t="s">
        <v>978</v>
      </c>
      <c r="E223">
        <v>9</v>
      </c>
      <c r="F223">
        <v>1</v>
      </c>
      <c r="G223" t="s">
        <v>2667</v>
      </c>
      <c r="H223" t="s">
        <v>2667</v>
      </c>
      <c r="I223" t="s">
        <v>47</v>
      </c>
      <c r="J223" t="s">
        <v>2667</v>
      </c>
      <c r="L223" t="s">
        <v>2667</v>
      </c>
      <c r="M223" t="s">
        <v>2667</v>
      </c>
    </row>
    <row r="224" spans="1:13" x14ac:dyDescent="0.35">
      <c r="A224" s="6">
        <v>46003</v>
      </c>
      <c r="B224" t="s">
        <v>2026</v>
      </c>
      <c r="C224" t="s">
        <v>1493</v>
      </c>
      <c r="D224" t="s">
        <v>1493</v>
      </c>
      <c r="E224">
        <v>12</v>
      </c>
      <c r="F224">
        <v>1</v>
      </c>
      <c r="G224" t="s">
        <v>2667</v>
      </c>
      <c r="H224" t="s">
        <v>2667</v>
      </c>
      <c r="I224" t="s">
        <v>47</v>
      </c>
      <c r="J224" t="s">
        <v>2667</v>
      </c>
      <c r="L224" t="s">
        <v>2667</v>
      </c>
      <c r="M224" t="s">
        <v>47</v>
      </c>
    </row>
    <row r="225" spans="1:13" x14ac:dyDescent="0.35">
      <c r="A225" s="6">
        <v>46003</v>
      </c>
      <c r="B225" t="s">
        <v>3167</v>
      </c>
      <c r="C225" t="s">
        <v>115</v>
      </c>
      <c r="D225">
        <v>8</v>
      </c>
      <c r="E225">
        <v>13</v>
      </c>
      <c r="F225">
        <v>6</v>
      </c>
      <c r="G225" t="s">
        <v>2667</v>
      </c>
      <c r="H225" t="s">
        <v>2667</v>
      </c>
      <c r="I225" t="s">
        <v>47</v>
      </c>
      <c r="L225" t="s">
        <v>2667</v>
      </c>
      <c r="M225" t="s">
        <v>2667</v>
      </c>
    </row>
    <row r="226" spans="1:13" x14ac:dyDescent="0.35">
      <c r="A226" s="6">
        <v>46003</v>
      </c>
      <c r="B226" t="s">
        <v>2888</v>
      </c>
      <c r="C226" t="s">
        <v>978</v>
      </c>
      <c r="D226" t="s">
        <v>978</v>
      </c>
      <c r="E226">
        <v>13</v>
      </c>
      <c r="F226">
        <v>2</v>
      </c>
      <c r="G226" t="s">
        <v>2667</v>
      </c>
      <c r="H226" t="s">
        <v>2667</v>
      </c>
      <c r="I226" t="s">
        <v>47</v>
      </c>
      <c r="L226" t="s">
        <v>2667</v>
      </c>
      <c r="M226" t="s">
        <v>2667</v>
      </c>
    </row>
    <row r="227" spans="1:13" x14ac:dyDescent="0.35">
      <c r="A227" s="6">
        <v>46003</v>
      </c>
      <c r="B227" t="s">
        <v>2667</v>
      </c>
      <c r="C227" t="s">
        <v>53</v>
      </c>
      <c r="D227" t="s">
        <v>3147</v>
      </c>
      <c r="E227">
        <v>13</v>
      </c>
      <c r="F227">
        <v>1</v>
      </c>
      <c r="G227" t="s">
        <v>2667</v>
      </c>
      <c r="H227" t="s">
        <v>2667</v>
      </c>
      <c r="I227" t="s">
        <v>47</v>
      </c>
      <c r="J227" t="s">
        <v>2667</v>
      </c>
      <c r="L227" t="s">
        <v>2667</v>
      </c>
      <c r="M227" t="s">
        <v>47</v>
      </c>
    </row>
    <row r="228" spans="1:13" x14ac:dyDescent="0.35">
      <c r="A228" s="6">
        <v>46003</v>
      </c>
      <c r="B228" t="s">
        <v>658</v>
      </c>
      <c r="C228" t="s">
        <v>115</v>
      </c>
      <c r="D228" t="s">
        <v>353</v>
      </c>
      <c r="E228">
        <v>14</v>
      </c>
      <c r="F228">
        <v>3</v>
      </c>
      <c r="G228" t="s">
        <v>2667</v>
      </c>
      <c r="H228" t="s">
        <v>2667</v>
      </c>
      <c r="I228" t="s">
        <v>47</v>
      </c>
      <c r="J228" t="s">
        <v>2667</v>
      </c>
      <c r="L228" t="s">
        <v>2667</v>
      </c>
      <c r="M228" t="s">
        <v>2667</v>
      </c>
    </row>
    <row r="229" spans="1:13" x14ac:dyDescent="0.35">
      <c r="A229" s="6">
        <v>46003</v>
      </c>
      <c r="B229" t="s">
        <v>2699</v>
      </c>
      <c r="C229" t="s">
        <v>978</v>
      </c>
      <c r="D229" t="s">
        <v>978</v>
      </c>
      <c r="E229">
        <v>15</v>
      </c>
      <c r="F229">
        <v>2</v>
      </c>
      <c r="G229" t="s">
        <v>2667</v>
      </c>
      <c r="H229" t="s">
        <v>2667</v>
      </c>
      <c r="I229" t="s">
        <v>47</v>
      </c>
      <c r="L229" t="s">
        <v>2667</v>
      </c>
      <c r="M229" t="s">
        <v>2667</v>
      </c>
    </row>
    <row r="230" spans="1:13" x14ac:dyDescent="0.35">
      <c r="A230" s="6">
        <v>46003</v>
      </c>
      <c r="B230" t="s">
        <v>86</v>
      </c>
      <c r="C230" t="s">
        <v>115</v>
      </c>
      <c r="D230">
        <v>8</v>
      </c>
      <c r="E230">
        <v>17</v>
      </c>
      <c r="F230">
        <v>2</v>
      </c>
      <c r="G230" t="s">
        <v>2667</v>
      </c>
      <c r="H230" t="s">
        <v>2667</v>
      </c>
      <c r="I230" t="s">
        <v>47</v>
      </c>
      <c r="L230" t="s">
        <v>2667</v>
      </c>
      <c r="M230" t="s">
        <v>47</v>
      </c>
    </row>
    <row r="231" spans="1:13" x14ac:dyDescent="0.35">
      <c r="A231" s="6">
        <v>46003</v>
      </c>
      <c r="B231" t="s">
        <v>2717</v>
      </c>
      <c r="C231" t="s">
        <v>115</v>
      </c>
      <c r="D231" t="s">
        <v>129</v>
      </c>
      <c r="E231">
        <v>18</v>
      </c>
      <c r="F231">
        <v>1</v>
      </c>
      <c r="G231" t="s">
        <v>2667</v>
      </c>
      <c r="H231" t="s">
        <v>2667</v>
      </c>
      <c r="I231" t="s">
        <v>47</v>
      </c>
      <c r="J231" t="s">
        <v>2667</v>
      </c>
      <c r="L231" t="s">
        <v>2667</v>
      </c>
      <c r="M231" t="s">
        <v>2667</v>
      </c>
    </row>
    <row r="232" spans="1:13" x14ac:dyDescent="0.35">
      <c r="A232" s="6">
        <v>46003</v>
      </c>
      <c r="B232" t="s">
        <v>3162</v>
      </c>
      <c r="C232" t="s">
        <v>2673</v>
      </c>
      <c r="D232">
        <v>3</v>
      </c>
      <c r="E232">
        <v>19</v>
      </c>
      <c r="F232">
        <v>3</v>
      </c>
      <c r="G232" t="s">
        <v>2667</v>
      </c>
      <c r="H232" t="s">
        <v>2667</v>
      </c>
      <c r="I232" t="s">
        <v>47</v>
      </c>
      <c r="J232" t="s">
        <v>2667</v>
      </c>
      <c r="L232" t="s">
        <v>2667</v>
      </c>
      <c r="M232" t="s">
        <v>47</v>
      </c>
    </row>
    <row r="233" spans="1:13" x14ac:dyDescent="0.35">
      <c r="A233" s="6">
        <v>46003</v>
      </c>
      <c r="B233" t="s">
        <v>459</v>
      </c>
      <c r="C233" t="s">
        <v>115</v>
      </c>
      <c r="D233">
        <v>9</v>
      </c>
      <c r="E233">
        <v>19.333333333333332</v>
      </c>
      <c r="F233">
        <v>2</v>
      </c>
      <c r="G233" t="s">
        <v>2667</v>
      </c>
      <c r="H233" t="s">
        <v>2667</v>
      </c>
      <c r="I233" t="s">
        <v>47</v>
      </c>
      <c r="J233" t="s">
        <v>2667</v>
      </c>
      <c r="L233" t="s">
        <v>2667</v>
      </c>
      <c r="M233" t="s">
        <v>47</v>
      </c>
    </row>
    <row r="234" spans="1:13" x14ac:dyDescent="0.35">
      <c r="A234" s="6">
        <v>46003</v>
      </c>
      <c r="B234" t="s">
        <v>459</v>
      </c>
      <c r="C234" t="s">
        <v>115</v>
      </c>
      <c r="D234">
        <v>9</v>
      </c>
      <c r="E234">
        <v>19.333333333333332</v>
      </c>
      <c r="F234">
        <v>2</v>
      </c>
      <c r="G234" t="s">
        <v>2667</v>
      </c>
      <c r="H234" t="s">
        <v>2667</v>
      </c>
      <c r="I234" t="s">
        <v>47</v>
      </c>
      <c r="J234" t="s">
        <v>2667</v>
      </c>
      <c r="L234" t="s">
        <v>2667</v>
      </c>
      <c r="M234" t="s">
        <v>47</v>
      </c>
    </row>
    <row r="235" spans="1:13" x14ac:dyDescent="0.35">
      <c r="A235" s="6">
        <v>46003</v>
      </c>
      <c r="B235" t="s">
        <v>459</v>
      </c>
      <c r="C235" t="s">
        <v>115</v>
      </c>
      <c r="D235">
        <v>9</v>
      </c>
      <c r="E235">
        <v>19.333333333333332</v>
      </c>
      <c r="F235">
        <v>2</v>
      </c>
      <c r="G235" t="s">
        <v>2667</v>
      </c>
      <c r="H235" t="s">
        <v>2667</v>
      </c>
      <c r="I235" t="s">
        <v>47</v>
      </c>
      <c r="J235" t="s">
        <v>2667</v>
      </c>
      <c r="L235" t="s">
        <v>2667</v>
      </c>
      <c r="M235" t="s">
        <v>47</v>
      </c>
    </row>
    <row r="236" spans="1:13" x14ac:dyDescent="0.35">
      <c r="A236" s="6">
        <v>46003</v>
      </c>
      <c r="B236" t="s">
        <v>1567</v>
      </c>
      <c r="C236" t="s">
        <v>115</v>
      </c>
      <c r="D236">
        <v>7</v>
      </c>
      <c r="E236">
        <v>20</v>
      </c>
      <c r="F236">
        <v>1</v>
      </c>
      <c r="G236" t="s">
        <v>2667</v>
      </c>
      <c r="H236" t="s">
        <v>2667</v>
      </c>
      <c r="I236" t="s">
        <v>47</v>
      </c>
      <c r="J236" t="s">
        <v>1854</v>
      </c>
      <c r="L236" t="s">
        <v>2667</v>
      </c>
      <c r="M236" t="s">
        <v>47</v>
      </c>
    </row>
    <row r="237" spans="1:13" x14ac:dyDescent="0.35">
      <c r="A237" s="6">
        <v>46003</v>
      </c>
      <c r="B237" t="s">
        <v>466</v>
      </c>
      <c r="C237" t="s">
        <v>115</v>
      </c>
      <c r="D237">
        <v>7</v>
      </c>
      <c r="E237">
        <v>21</v>
      </c>
      <c r="F237">
        <v>2</v>
      </c>
      <c r="G237" t="s">
        <v>2667</v>
      </c>
      <c r="H237" t="s">
        <v>2667</v>
      </c>
      <c r="I237" t="s">
        <v>47</v>
      </c>
      <c r="J237" t="s">
        <v>2667</v>
      </c>
      <c r="L237" t="s">
        <v>2667</v>
      </c>
      <c r="M237" t="s">
        <v>2667</v>
      </c>
    </row>
    <row r="238" spans="1:13" x14ac:dyDescent="0.35">
      <c r="A238" s="6">
        <v>46003</v>
      </c>
      <c r="B238" t="s">
        <v>388</v>
      </c>
      <c r="C238" t="s">
        <v>115</v>
      </c>
      <c r="D238">
        <v>7</v>
      </c>
      <c r="E238">
        <v>21</v>
      </c>
      <c r="F238">
        <v>2</v>
      </c>
      <c r="G238" t="s">
        <v>2667</v>
      </c>
      <c r="H238" t="s">
        <v>2667</v>
      </c>
      <c r="I238" t="s">
        <v>47</v>
      </c>
      <c r="J238" t="s">
        <v>2667</v>
      </c>
      <c r="L238" t="s">
        <v>2667</v>
      </c>
      <c r="M238" t="s">
        <v>2667</v>
      </c>
    </row>
    <row r="239" spans="1:13" x14ac:dyDescent="0.35">
      <c r="A239" s="6">
        <v>46003</v>
      </c>
      <c r="B239" t="s">
        <v>3070</v>
      </c>
      <c r="C239" t="s">
        <v>978</v>
      </c>
      <c r="D239" t="s">
        <v>978</v>
      </c>
      <c r="E239">
        <v>21</v>
      </c>
      <c r="F239">
        <v>1</v>
      </c>
      <c r="G239" t="s">
        <v>2667</v>
      </c>
      <c r="H239" t="s">
        <v>2667</v>
      </c>
      <c r="I239" t="s">
        <v>47</v>
      </c>
      <c r="J239" t="s">
        <v>2667</v>
      </c>
      <c r="L239" t="s">
        <v>2667</v>
      </c>
      <c r="M239" t="s">
        <v>47</v>
      </c>
    </row>
    <row r="240" spans="1:13" x14ac:dyDescent="0.35">
      <c r="A240" s="6">
        <v>46003</v>
      </c>
      <c r="B240" t="s">
        <v>374</v>
      </c>
      <c r="C240" t="s">
        <v>53</v>
      </c>
      <c r="D240">
        <v>5</v>
      </c>
      <c r="E240">
        <v>21</v>
      </c>
      <c r="F240">
        <v>1</v>
      </c>
      <c r="G240" t="s">
        <v>2667</v>
      </c>
      <c r="H240" t="s">
        <v>2667</v>
      </c>
      <c r="I240" t="s">
        <v>47</v>
      </c>
      <c r="J240" t="s">
        <v>2667</v>
      </c>
      <c r="L240" t="s">
        <v>2667</v>
      </c>
      <c r="M240" t="s">
        <v>47</v>
      </c>
    </row>
    <row r="241" spans="1:13" x14ac:dyDescent="0.35">
      <c r="A241" s="6">
        <v>46003</v>
      </c>
      <c r="B241" t="s">
        <v>3434</v>
      </c>
      <c r="C241" t="s">
        <v>2673</v>
      </c>
      <c r="D241" t="s">
        <v>3148</v>
      </c>
      <c r="E241">
        <v>21</v>
      </c>
      <c r="F241">
        <v>1</v>
      </c>
      <c r="G241" t="s">
        <v>2667</v>
      </c>
      <c r="H241" t="s">
        <v>2667</v>
      </c>
      <c r="I241" t="s">
        <v>47</v>
      </c>
      <c r="J241" t="s">
        <v>2667</v>
      </c>
      <c r="L241" t="s">
        <v>2667</v>
      </c>
      <c r="M241" t="s">
        <v>2667</v>
      </c>
    </row>
    <row r="242" spans="1:13" x14ac:dyDescent="0.35">
      <c r="A242" s="6">
        <v>46003</v>
      </c>
      <c r="B242" t="s">
        <v>3434</v>
      </c>
      <c r="C242" t="s">
        <v>2673</v>
      </c>
      <c r="D242" t="s">
        <v>3148</v>
      </c>
      <c r="E242">
        <v>21</v>
      </c>
      <c r="F242">
        <v>1</v>
      </c>
      <c r="G242" t="s">
        <v>2667</v>
      </c>
      <c r="H242" t="s">
        <v>2667</v>
      </c>
      <c r="I242" t="s">
        <v>47</v>
      </c>
      <c r="J242" t="s">
        <v>2667</v>
      </c>
      <c r="L242" t="s">
        <v>2667</v>
      </c>
      <c r="M242" t="s">
        <v>2667</v>
      </c>
    </row>
    <row r="243" spans="1:13" x14ac:dyDescent="0.35">
      <c r="A243" s="6">
        <v>46003</v>
      </c>
      <c r="B243" t="s">
        <v>89</v>
      </c>
      <c r="C243" t="s">
        <v>2673</v>
      </c>
      <c r="D243">
        <v>0</v>
      </c>
      <c r="E243">
        <v>24</v>
      </c>
      <c r="F243">
        <v>1</v>
      </c>
      <c r="G243" t="s">
        <v>2667</v>
      </c>
      <c r="H243" t="s">
        <v>2667</v>
      </c>
      <c r="I243" t="s">
        <v>47</v>
      </c>
      <c r="L243" t="s">
        <v>2667</v>
      </c>
      <c r="M243" t="s">
        <v>47</v>
      </c>
    </row>
    <row r="244" spans="1:13" x14ac:dyDescent="0.35">
      <c r="A244" s="6">
        <v>46003</v>
      </c>
      <c r="B244" t="s">
        <v>89</v>
      </c>
      <c r="C244" t="s">
        <v>2673</v>
      </c>
      <c r="D244">
        <v>0</v>
      </c>
      <c r="E244">
        <v>24</v>
      </c>
      <c r="F244">
        <v>1</v>
      </c>
      <c r="G244" t="s">
        <v>2667</v>
      </c>
      <c r="H244" t="s">
        <v>2667</v>
      </c>
      <c r="I244" t="s">
        <v>47</v>
      </c>
      <c r="L244" t="s">
        <v>2667</v>
      </c>
      <c r="M244" t="s">
        <v>47</v>
      </c>
    </row>
    <row r="245" spans="1:13" x14ac:dyDescent="0.35">
      <c r="A245" s="6">
        <v>46003</v>
      </c>
      <c r="B245" t="s">
        <v>1310</v>
      </c>
      <c r="C245" t="s">
        <v>115</v>
      </c>
      <c r="D245">
        <v>10</v>
      </c>
      <c r="E245">
        <v>26</v>
      </c>
      <c r="F245">
        <v>3</v>
      </c>
      <c r="H245" t="s">
        <v>2667</v>
      </c>
      <c r="I245" t="s">
        <v>47</v>
      </c>
      <c r="L245" t="s">
        <v>2667</v>
      </c>
      <c r="M245" t="s">
        <v>2667</v>
      </c>
    </row>
    <row r="246" spans="1:13" x14ac:dyDescent="0.35">
      <c r="A246" s="6">
        <v>46003</v>
      </c>
      <c r="B246" t="s">
        <v>1310</v>
      </c>
      <c r="C246" t="s">
        <v>115</v>
      </c>
      <c r="D246">
        <v>10</v>
      </c>
      <c r="E246">
        <v>26</v>
      </c>
      <c r="F246">
        <v>1</v>
      </c>
      <c r="H246" t="s">
        <v>2667</v>
      </c>
      <c r="I246" t="s">
        <v>47</v>
      </c>
      <c r="L246" t="s">
        <v>2667</v>
      </c>
      <c r="M246" t="s">
        <v>2667</v>
      </c>
    </row>
    <row r="247" spans="1:13" x14ac:dyDescent="0.35">
      <c r="A247" s="6">
        <v>46003</v>
      </c>
      <c r="B247" t="s">
        <v>1310</v>
      </c>
      <c r="C247" t="s">
        <v>115</v>
      </c>
      <c r="D247">
        <v>10</v>
      </c>
      <c r="E247">
        <v>26</v>
      </c>
      <c r="F247">
        <v>1</v>
      </c>
      <c r="H247" t="s">
        <v>2667</v>
      </c>
      <c r="I247" t="s">
        <v>47</v>
      </c>
      <c r="L247" t="s">
        <v>2667</v>
      </c>
      <c r="M247" t="s">
        <v>2667</v>
      </c>
    </row>
    <row r="248" spans="1:13" x14ac:dyDescent="0.35">
      <c r="A248" s="6">
        <v>46003</v>
      </c>
      <c r="B248" t="s">
        <v>1310</v>
      </c>
      <c r="C248" t="s">
        <v>115</v>
      </c>
      <c r="D248">
        <v>10</v>
      </c>
      <c r="E248">
        <v>26</v>
      </c>
      <c r="F248">
        <v>1</v>
      </c>
      <c r="H248" t="s">
        <v>2667</v>
      </c>
      <c r="I248" t="s">
        <v>47</v>
      </c>
      <c r="L248" t="s">
        <v>2667</v>
      </c>
      <c r="M248" t="s">
        <v>2667</v>
      </c>
    </row>
    <row r="249" spans="1:13" x14ac:dyDescent="0.35">
      <c r="A249" s="6">
        <v>46003</v>
      </c>
      <c r="B249" t="s">
        <v>1310</v>
      </c>
      <c r="C249" t="s">
        <v>115</v>
      </c>
      <c r="D249">
        <v>10</v>
      </c>
      <c r="E249">
        <v>26</v>
      </c>
      <c r="F249">
        <v>1</v>
      </c>
      <c r="H249" t="s">
        <v>2667</v>
      </c>
      <c r="I249" t="s">
        <v>47</v>
      </c>
      <c r="L249" t="s">
        <v>2667</v>
      </c>
      <c r="M249" t="s">
        <v>2667</v>
      </c>
    </row>
    <row r="250" spans="1:13" x14ac:dyDescent="0.35">
      <c r="A250" s="6">
        <v>46003</v>
      </c>
      <c r="B250" t="s">
        <v>1310</v>
      </c>
      <c r="C250" t="s">
        <v>115</v>
      </c>
      <c r="D250">
        <v>10</v>
      </c>
      <c r="E250">
        <v>26</v>
      </c>
      <c r="F250">
        <v>1</v>
      </c>
      <c r="H250" t="s">
        <v>2667</v>
      </c>
      <c r="I250" t="s">
        <v>47</v>
      </c>
      <c r="L250" t="s">
        <v>2667</v>
      </c>
      <c r="M250" t="s">
        <v>2667</v>
      </c>
    </row>
    <row r="251" spans="1:13" x14ac:dyDescent="0.35">
      <c r="A251" s="6">
        <v>46003</v>
      </c>
      <c r="B251" t="s">
        <v>2886</v>
      </c>
      <c r="C251" t="s">
        <v>2673</v>
      </c>
      <c r="D251">
        <v>3</v>
      </c>
      <c r="E251">
        <v>28</v>
      </c>
      <c r="F251">
        <v>3</v>
      </c>
      <c r="G251" t="s">
        <v>2667</v>
      </c>
      <c r="I251" t="s">
        <v>47</v>
      </c>
    </row>
    <row r="252" spans="1:13" x14ac:dyDescent="0.35">
      <c r="A252" s="6">
        <v>46003</v>
      </c>
      <c r="B252" t="s">
        <v>2886</v>
      </c>
      <c r="C252" t="s">
        <v>2673</v>
      </c>
      <c r="D252">
        <v>3</v>
      </c>
      <c r="E252">
        <v>28</v>
      </c>
      <c r="F252">
        <v>3</v>
      </c>
      <c r="G252" t="s">
        <v>2667</v>
      </c>
      <c r="I252" t="s">
        <v>47</v>
      </c>
    </row>
    <row r="253" spans="1:13" x14ac:dyDescent="0.35">
      <c r="A253" s="6">
        <v>46003</v>
      </c>
      <c r="B253" t="s">
        <v>2886</v>
      </c>
      <c r="C253" t="s">
        <v>2673</v>
      </c>
      <c r="D253">
        <v>3</v>
      </c>
      <c r="E253">
        <v>28</v>
      </c>
      <c r="F253">
        <v>3</v>
      </c>
      <c r="G253" t="s">
        <v>2667</v>
      </c>
      <c r="H253" t="s">
        <v>2667</v>
      </c>
      <c r="I253" t="s">
        <v>47</v>
      </c>
      <c r="L253" t="s">
        <v>2667</v>
      </c>
      <c r="M253" t="s">
        <v>2667</v>
      </c>
    </row>
    <row r="254" spans="1:13" x14ac:dyDescent="0.35">
      <c r="A254" s="6">
        <v>46003</v>
      </c>
      <c r="B254" t="s">
        <v>2617</v>
      </c>
      <c r="C254" t="s">
        <v>55</v>
      </c>
      <c r="D254" t="s">
        <v>1254</v>
      </c>
      <c r="E254">
        <v>30</v>
      </c>
      <c r="F254">
        <v>3</v>
      </c>
      <c r="G254" t="s">
        <v>2125</v>
      </c>
      <c r="M254" t="s">
        <v>47</v>
      </c>
    </row>
    <row r="255" spans="1:13" x14ac:dyDescent="0.35">
      <c r="A255" s="6">
        <v>46003</v>
      </c>
      <c r="B255" t="s">
        <v>2461</v>
      </c>
      <c r="C255" t="s">
        <v>2673</v>
      </c>
      <c r="D255">
        <v>1</v>
      </c>
      <c r="E255">
        <v>22</v>
      </c>
      <c r="F255">
        <v>2</v>
      </c>
      <c r="G255" t="s">
        <v>1725</v>
      </c>
      <c r="L255" t="s">
        <v>47</v>
      </c>
      <c r="M255" t="s">
        <v>47</v>
      </c>
    </row>
    <row r="256" spans="1:13" x14ac:dyDescent="0.35">
      <c r="A256" s="6">
        <v>46003</v>
      </c>
      <c r="B256" t="s">
        <v>2470</v>
      </c>
      <c r="C256" t="s">
        <v>115</v>
      </c>
      <c r="D256">
        <v>8</v>
      </c>
      <c r="E256">
        <v>19</v>
      </c>
      <c r="F256">
        <v>1</v>
      </c>
      <c r="G256" t="s">
        <v>2182</v>
      </c>
      <c r="L256" t="s">
        <v>47</v>
      </c>
      <c r="M256" t="s">
        <v>47</v>
      </c>
    </row>
    <row r="257" spans="1:13" x14ac:dyDescent="0.35">
      <c r="A257" s="6">
        <v>46003</v>
      </c>
      <c r="B257" t="s">
        <v>907</v>
      </c>
      <c r="C257" t="s">
        <v>115</v>
      </c>
      <c r="D257">
        <v>10</v>
      </c>
      <c r="E257">
        <v>24</v>
      </c>
      <c r="F257">
        <v>1</v>
      </c>
      <c r="G257" t="s">
        <v>2577</v>
      </c>
    </row>
    <row r="258" spans="1:13" x14ac:dyDescent="0.35">
      <c r="A258" s="6">
        <v>46002</v>
      </c>
      <c r="B258" t="s">
        <v>2689</v>
      </c>
      <c r="C258" t="s">
        <v>115</v>
      </c>
      <c r="D258">
        <v>10</v>
      </c>
      <c r="E258">
        <v>1</v>
      </c>
      <c r="F258">
        <v>4</v>
      </c>
      <c r="G258" t="s">
        <v>2667</v>
      </c>
      <c r="H258" t="s">
        <v>2667</v>
      </c>
      <c r="I258" t="s">
        <v>47</v>
      </c>
      <c r="L258" t="s">
        <v>2667</v>
      </c>
      <c r="M258" t="s">
        <v>2667</v>
      </c>
    </row>
    <row r="259" spans="1:13" x14ac:dyDescent="0.35">
      <c r="A259" s="6">
        <v>46002</v>
      </c>
      <c r="B259" t="s">
        <v>3019</v>
      </c>
      <c r="C259" t="s">
        <v>53</v>
      </c>
      <c r="D259">
        <v>6</v>
      </c>
      <c r="E259">
        <v>1</v>
      </c>
      <c r="F259">
        <v>1</v>
      </c>
      <c r="G259" t="s">
        <v>2667</v>
      </c>
      <c r="H259" t="s">
        <v>2667</v>
      </c>
      <c r="I259" t="s">
        <v>47</v>
      </c>
      <c r="J259" t="s">
        <v>2667</v>
      </c>
      <c r="L259" t="s">
        <v>2667</v>
      </c>
      <c r="M259" t="s">
        <v>2667</v>
      </c>
    </row>
    <row r="260" spans="1:13" x14ac:dyDescent="0.35">
      <c r="A260" s="6">
        <v>46002</v>
      </c>
      <c r="B260" t="s">
        <v>3008</v>
      </c>
      <c r="C260" t="s">
        <v>115</v>
      </c>
      <c r="D260" t="s">
        <v>2782</v>
      </c>
      <c r="E260">
        <v>5</v>
      </c>
      <c r="F260">
        <v>5</v>
      </c>
      <c r="G260" t="s">
        <v>2667</v>
      </c>
      <c r="H260" t="s">
        <v>2667</v>
      </c>
      <c r="I260" t="s">
        <v>47</v>
      </c>
      <c r="J260" t="s">
        <v>2667</v>
      </c>
      <c r="L260" t="s">
        <v>2667</v>
      </c>
      <c r="M260" t="s">
        <v>2667</v>
      </c>
    </row>
    <row r="261" spans="1:13" x14ac:dyDescent="0.35">
      <c r="A261" s="6">
        <v>46002</v>
      </c>
      <c r="B261" t="s">
        <v>2985</v>
      </c>
      <c r="C261" t="s">
        <v>115</v>
      </c>
      <c r="D261" t="s">
        <v>2824</v>
      </c>
      <c r="E261">
        <v>6</v>
      </c>
      <c r="F261">
        <v>3</v>
      </c>
      <c r="G261" t="s">
        <v>2667</v>
      </c>
      <c r="H261" t="s">
        <v>2667</v>
      </c>
      <c r="I261" t="s">
        <v>47</v>
      </c>
      <c r="J261" t="s">
        <v>2667</v>
      </c>
      <c r="L261" t="s">
        <v>2667</v>
      </c>
      <c r="M261" t="s">
        <v>2667</v>
      </c>
    </row>
    <row r="262" spans="1:13" x14ac:dyDescent="0.35">
      <c r="A262" s="6">
        <v>46002</v>
      </c>
      <c r="B262" t="s">
        <v>3121</v>
      </c>
      <c r="C262" t="s">
        <v>978</v>
      </c>
      <c r="D262" t="s">
        <v>978</v>
      </c>
      <c r="E262">
        <v>8</v>
      </c>
      <c r="F262">
        <v>1</v>
      </c>
      <c r="G262" t="s">
        <v>2667</v>
      </c>
      <c r="H262" t="s">
        <v>2667</v>
      </c>
      <c r="I262" t="s">
        <v>47</v>
      </c>
      <c r="J262" t="s">
        <v>2667</v>
      </c>
      <c r="L262" t="s">
        <v>2667</v>
      </c>
      <c r="M262" t="s">
        <v>2667</v>
      </c>
    </row>
    <row r="263" spans="1:13" x14ac:dyDescent="0.35">
      <c r="A263" s="6">
        <v>46002</v>
      </c>
      <c r="B263" t="s">
        <v>3089</v>
      </c>
      <c r="C263" t="s">
        <v>115</v>
      </c>
      <c r="D263">
        <v>10</v>
      </c>
      <c r="E263">
        <v>8</v>
      </c>
      <c r="F263">
        <v>1</v>
      </c>
      <c r="G263" t="s">
        <v>2667</v>
      </c>
      <c r="H263" t="s">
        <v>2667</v>
      </c>
      <c r="I263" t="s">
        <v>47</v>
      </c>
      <c r="J263" t="s">
        <v>2667</v>
      </c>
      <c r="L263" t="s">
        <v>2667</v>
      </c>
      <c r="M263" t="s">
        <v>47</v>
      </c>
    </row>
    <row r="264" spans="1:13" x14ac:dyDescent="0.35">
      <c r="A264" s="6">
        <v>46002</v>
      </c>
      <c r="B264" t="s">
        <v>3023</v>
      </c>
      <c r="C264" t="s">
        <v>2167</v>
      </c>
      <c r="D264" t="s">
        <v>3024</v>
      </c>
      <c r="E264">
        <v>8</v>
      </c>
      <c r="F264">
        <v>4</v>
      </c>
      <c r="G264" t="s">
        <v>2667</v>
      </c>
      <c r="H264" t="s">
        <v>2667</v>
      </c>
      <c r="I264" t="s">
        <v>47</v>
      </c>
      <c r="J264" t="s">
        <v>2667</v>
      </c>
      <c r="L264" t="s">
        <v>2667</v>
      </c>
      <c r="M264" t="s">
        <v>47</v>
      </c>
    </row>
    <row r="265" spans="1:13" x14ac:dyDescent="0.35">
      <c r="A265" s="6">
        <v>46002</v>
      </c>
      <c r="B265" t="s">
        <v>3293</v>
      </c>
      <c r="C265" t="s">
        <v>64</v>
      </c>
      <c r="D265" t="s">
        <v>585</v>
      </c>
      <c r="E265">
        <v>11</v>
      </c>
      <c r="F265" t="s">
        <v>2689</v>
      </c>
      <c r="G265" t="s">
        <v>2667</v>
      </c>
      <c r="H265" t="s">
        <v>2667</v>
      </c>
      <c r="I265" t="s">
        <v>47</v>
      </c>
      <c r="J265" t="s">
        <v>2667</v>
      </c>
      <c r="L265" t="s">
        <v>2667</v>
      </c>
      <c r="M265" t="s">
        <v>2667</v>
      </c>
    </row>
    <row r="266" spans="1:13" x14ac:dyDescent="0.35">
      <c r="A266" s="6">
        <v>46002</v>
      </c>
      <c r="B266" t="s">
        <v>3062</v>
      </c>
      <c r="C266" t="s">
        <v>158</v>
      </c>
      <c r="D266" t="s">
        <v>158</v>
      </c>
      <c r="E266">
        <v>11</v>
      </c>
      <c r="F266">
        <v>3</v>
      </c>
      <c r="G266" t="s">
        <v>2667</v>
      </c>
      <c r="H266" t="s">
        <v>2667</v>
      </c>
      <c r="I266" t="s">
        <v>47</v>
      </c>
      <c r="J266" t="s">
        <v>2667</v>
      </c>
      <c r="L266" t="s">
        <v>2667</v>
      </c>
      <c r="M266" t="s">
        <v>2667</v>
      </c>
    </row>
    <row r="267" spans="1:13" x14ac:dyDescent="0.35">
      <c r="A267" s="6">
        <v>46002</v>
      </c>
      <c r="B267" t="s">
        <v>480</v>
      </c>
      <c r="C267" t="s">
        <v>64</v>
      </c>
      <c r="D267" t="s">
        <v>585</v>
      </c>
      <c r="E267">
        <v>12</v>
      </c>
      <c r="F267">
        <v>3</v>
      </c>
      <c r="G267" t="s">
        <v>2667</v>
      </c>
      <c r="H267" t="s">
        <v>2667</v>
      </c>
      <c r="I267" t="s">
        <v>47</v>
      </c>
      <c r="J267" t="s">
        <v>2667</v>
      </c>
      <c r="L267" t="s">
        <v>2667</v>
      </c>
      <c r="M267" t="s">
        <v>2667</v>
      </c>
    </row>
    <row r="268" spans="1:13" x14ac:dyDescent="0.35">
      <c r="A268" s="6">
        <v>46002</v>
      </c>
      <c r="B268" t="s">
        <v>3073</v>
      </c>
      <c r="C268" t="s">
        <v>64</v>
      </c>
      <c r="D268" t="s">
        <v>585</v>
      </c>
      <c r="E268">
        <v>14</v>
      </c>
      <c r="F268">
        <v>4</v>
      </c>
      <c r="G268" t="s">
        <v>2667</v>
      </c>
      <c r="H268" t="s">
        <v>2667</v>
      </c>
      <c r="I268" t="s">
        <v>47</v>
      </c>
      <c r="L268" t="s">
        <v>2667</v>
      </c>
      <c r="M268" t="s">
        <v>2667</v>
      </c>
    </row>
    <row r="269" spans="1:13" x14ac:dyDescent="0.35">
      <c r="A269" s="6">
        <v>46002</v>
      </c>
      <c r="B269" t="s">
        <v>3459</v>
      </c>
      <c r="C269" t="s">
        <v>64</v>
      </c>
      <c r="D269" t="s">
        <v>585</v>
      </c>
      <c r="E269">
        <v>14</v>
      </c>
      <c r="F269">
        <v>2</v>
      </c>
      <c r="G269" t="s">
        <v>2667</v>
      </c>
      <c r="H269" t="s">
        <v>2667</v>
      </c>
      <c r="I269" t="s">
        <v>47</v>
      </c>
      <c r="J269" t="s">
        <v>2667</v>
      </c>
      <c r="L269" t="s">
        <v>2667</v>
      </c>
      <c r="M269" t="s">
        <v>2667</v>
      </c>
    </row>
    <row r="270" spans="1:13" x14ac:dyDescent="0.35">
      <c r="A270" s="6">
        <v>46002</v>
      </c>
      <c r="B270" t="s">
        <v>3081</v>
      </c>
      <c r="C270" t="s">
        <v>64</v>
      </c>
      <c r="D270" t="s">
        <v>585</v>
      </c>
      <c r="E270">
        <v>16</v>
      </c>
      <c r="F270">
        <v>3</v>
      </c>
      <c r="G270" t="s">
        <v>2667</v>
      </c>
      <c r="H270" t="s">
        <v>2667</v>
      </c>
      <c r="I270" t="s">
        <v>47</v>
      </c>
      <c r="L270" t="s">
        <v>2667</v>
      </c>
      <c r="M270" t="s">
        <v>47</v>
      </c>
    </row>
    <row r="271" spans="1:13" x14ac:dyDescent="0.35">
      <c r="A271" s="6">
        <v>46002</v>
      </c>
      <c r="B271" t="s">
        <v>3011</v>
      </c>
      <c r="C271" t="s">
        <v>2673</v>
      </c>
      <c r="D271">
        <v>1</v>
      </c>
      <c r="E271">
        <v>17</v>
      </c>
      <c r="F271">
        <v>5</v>
      </c>
      <c r="G271" t="s">
        <v>2667</v>
      </c>
      <c r="H271" t="s">
        <v>2667</v>
      </c>
      <c r="I271" t="s">
        <v>47</v>
      </c>
      <c r="J271" t="s">
        <v>1854</v>
      </c>
      <c r="L271" t="s">
        <v>2667</v>
      </c>
      <c r="M271" t="s">
        <v>2667</v>
      </c>
    </row>
    <row r="272" spans="1:13" x14ac:dyDescent="0.35">
      <c r="A272" s="6">
        <v>46002</v>
      </c>
      <c r="B272" t="s">
        <v>388</v>
      </c>
      <c r="C272" t="s">
        <v>115</v>
      </c>
      <c r="D272">
        <v>8</v>
      </c>
      <c r="E272">
        <v>17</v>
      </c>
      <c r="F272">
        <v>1</v>
      </c>
      <c r="G272" t="s">
        <v>2667</v>
      </c>
      <c r="H272" t="s">
        <v>2667</v>
      </c>
      <c r="I272" t="s">
        <v>47</v>
      </c>
      <c r="L272" t="s">
        <v>2667</v>
      </c>
      <c r="M272" t="s">
        <v>47</v>
      </c>
    </row>
    <row r="273" spans="1:13" x14ac:dyDescent="0.35">
      <c r="A273" s="6">
        <v>46002</v>
      </c>
      <c r="B273" t="s">
        <v>388</v>
      </c>
      <c r="C273" t="s">
        <v>115</v>
      </c>
      <c r="D273">
        <v>8</v>
      </c>
      <c r="E273">
        <v>17</v>
      </c>
      <c r="F273">
        <v>1</v>
      </c>
      <c r="G273" t="s">
        <v>2667</v>
      </c>
      <c r="H273" t="s">
        <v>2667</v>
      </c>
      <c r="I273" t="s">
        <v>47</v>
      </c>
      <c r="L273" t="s">
        <v>2667</v>
      </c>
      <c r="M273" t="s">
        <v>47</v>
      </c>
    </row>
    <row r="274" spans="1:13" x14ac:dyDescent="0.35">
      <c r="A274" s="6">
        <v>46002</v>
      </c>
      <c r="B274" t="s">
        <v>788</v>
      </c>
      <c r="C274" t="s">
        <v>53</v>
      </c>
      <c r="D274">
        <v>6</v>
      </c>
      <c r="E274">
        <v>17</v>
      </c>
      <c r="F274">
        <v>3</v>
      </c>
      <c r="G274" t="s">
        <v>2667</v>
      </c>
      <c r="H274" t="s">
        <v>2667</v>
      </c>
      <c r="I274" t="s">
        <v>47</v>
      </c>
      <c r="J274" t="s">
        <v>2667</v>
      </c>
      <c r="L274" t="s">
        <v>2667</v>
      </c>
      <c r="M274" t="s">
        <v>2667</v>
      </c>
    </row>
    <row r="275" spans="1:13" x14ac:dyDescent="0.35">
      <c r="A275" s="6">
        <v>46002</v>
      </c>
      <c r="B275" t="s">
        <v>3453</v>
      </c>
      <c r="C275" t="s">
        <v>64</v>
      </c>
      <c r="D275" t="s">
        <v>585</v>
      </c>
      <c r="E275">
        <v>17</v>
      </c>
      <c r="F275">
        <v>5</v>
      </c>
      <c r="G275" t="s">
        <v>2667</v>
      </c>
      <c r="H275" t="s">
        <v>2667</v>
      </c>
      <c r="I275" t="s">
        <v>47</v>
      </c>
      <c r="J275" t="s">
        <v>2667</v>
      </c>
      <c r="L275" t="s">
        <v>2667</v>
      </c>
      <c r="M275" t="s">
        <v>47</v>
      </c>
    </row>
    <row r="276" spans="1:13" x14ac:dyDescent="0.35">
      <c r="A276" s="6">
        <v>46002</v>
      </c>
      <c r="B276" t="s">
        <v>1144</v>
      </c>
      <c r="C276" t="s">
        <v>392</v>
      </c>
      <c r="D276" t="s">
        <v>392</v>
      </c>
      <c r="E276">
        <v>19</v>
      </c>
      <c r="F276">
        <v>3</v>
      </c>
      <c r="G276" t="s">
        <v>2667</v>
      </c>
      <c r="H276" t="s">
        <v>2667</v>
      </c>
      <c r="I276" t="s">
        <v>47</v>
      </c>
      <c r="J276" t="s">
        <v>2667</v>
      </c>
      <c r="L276" t="s">
        <v>2667</v>
      </c>
      <c r="M276" t="s">
        <v>2667</v>
      </c>
    </row>
    <row r="277" spans="1:13" x14ac:dyDescent="0.35">
      <c r="A277" s="6">
        <v>46002</v>
      </c>
      <c r="B277" t="s">
        <v>3032</v>
      </c>
      <c r="C277" t="s">
        <v>53</v>
      </c>
      <c r="D277">
        <v>5</v>
      </c>
      <c r="E277">
        <v>20</v>
      </c>
      <c r="F277">
        <v>2</v>
      </c>
      <c r="G277" t="s">
        <v>2667</v>
      </c>
      <c r="H277" t="s">
        <v>2667</v>
      </c>
      <c r="I277" t="s">
        <v>47</v>
      </c>
      <c r="L277" t="s">
        <v>2667</v>
      </c>
      <c r="M277" t="s">
        <v>2667</v>
      </c>
    </row>
    <row r="278" spans="1:13" x14ac:dyDescent="0.35">
      <c r="A278" s="6">
        <v>46002</v>
      </c>
      <c r="B278" t="s">
        <v>3105</v>
      </c>
      <c r="C278" t="s">
        <v>2673</v>
      </c>
      <c r="D278">
        <v>0</v>
      </c>
      <c r="E278">
        <v>21</v>
      </c>
      <c r="F278">
        <v>2</v>
      </c>
      <c r="G278" t="s">
        <v>2667</v>
      </c>
      <c r="H278" t="s">
        <v>2667</v>
      </c>
      <c r="I278" t="s">
        <v>47</v>
      </c>
      <c r="L278" t="s">
        <v>2667</v>
      </c>
      <c r="M278" t="s">
        <v>47</v>
      </c>
    </row>
    <row r="279" spans="1:13" x14ac:dyDescent="0.35">
      <c r="A279" s="6">
        <v>46002</v>
      </c>
      <c r="B279" t="s">
        <v>3163</v>
      </c>
      <c r="C279" t="s">
        <v>2673</v>
      </c>
      <c r="D279">
        <v>0</v>
      </c>
      <c r="E279">
        <v>21</v>
      </c>
      <c r="F279">
        <v>4</v>
      </c>
      <c r="G279" t="s">
        <v>2667</v>
      </c>
      <c r="H279" t="s">
        <v>2667</v>
      </c>
      <c r="I279" t="s">
        <v>47</v>
      </c>
      <c r="J279" t="s">
        <v>2667</v>
      </c>
      <c r="L279" t="s">
        <v>2667</v>
      </c>
      <c r="M279" t="s">
        <v>47</v>
      </c>
    </row>
    <row r="280" spans="1:13" x14ac:dyDescent="0.35">
      <c r="A280" s="6">
        <v>46002</v>
      </c>
      <c r="B280" t="s">
        <v>3027</v>
      </c>
      <c r="C280" t="s">
        <v>2673</v>
      </c>
      <c r="D280">
        <v>3</v>
      </c>
      <c r="E280">
        <v>21</v>
      </c>
      <c r="F280">
        <v>3</v>
      </c>
      <c r="G280" t="s">
        <v>2667</v>
      </c>
      <c r="H280" t="s">
        <v>2667</v>
      </c>
      <c r="I280" t="s">
        <v>47</v>
      </c>
      <c r="J280" t="s">
        <v>2667</v>
      </c>
      <c r="L280" t="s">
        <v>2667</v>
      </c>
      <c r="M280" t="s">
        <v>47</v>
      </c>
    </row>
    <row r="281" spans="1:13" x14ac:dyDescent="0.35">
      <c r="A281" s="6">
        <v>46002</v>
      </c>
      <c r="B281" t="s">
        <v>3250</v>
      </c>
      <c r="C281" t="s">
        <v>2167</v>
      </c>
      <c r="D281" t="s">
        <v>55</v>
      </c>
      <c r="E281">
        <v>22</v>
      </c>
      <c r="F281">
        <v>2</v>
      </c>
      <c r="G281" t="s">
        <v>2667</v>
      </c>
      <c r="H281" t="s">
        <v>2667</v>
      </c>
      <c r="I281" t="s">
        <v>47</v>
      </c>
      <c r="L281" t="s">
        <v>2667</v>
      </c>
      <c r="M281" t="s">
        <v>2667</v>
      </c>
    </row>
    <row r="282" spans="1:13" x14ac:dyDescent="0.35">
      <c r="A282" s="6">
        <v>46002</v>
      </c>
      <c r="B282" t="s">
        <v>99</v>
      </c>
      <c r="C282" t="s">
        <v>53</v>
      </c>
      <c r="D282">
        <v>5</v>
      </c>
      <c r="E282">
        <v>24</v>
      </c>
      <c r="F282">
        <v>1</v>
      </c>
      <c r="G282" t="s">
        <v>2667</v>
      </c>
      <c r="H282" t="s">
        <v>2667</v>
      </c>
      <c r="I282" t="s">
        <v>47</v>
      </c>
      <c r="J282" t="s">
        <v>2667</v>
      </c>
      <c r="L282" t="s">
        <v>2667</v>
      </c>
      <c r="M282" t="s">
        <v>47</v>
      </c>
    </row>
    <row r="283" spans="1:13" x14ac:dyDescent="0.35">
      <c r="A283" s="6">
        <v>46002</v>
      </c>
      <c r="B283" t="s">
        <v>698</v>
      </c>
      <c r="C283" t="s">
        <v>2167</v>
      </c>
      <c r="D283" t="s">
        <v>1254</v>
      </c>
      <c r="E283">
        <v>24</v>
      </c>
      <c r="F283">
        <v>4</v>
      </c>
      <c r="G283" t="s">
        <v>2667</v>
      </c>
      <c r="H283" t="s">
        <v>2667</v>
      </c>
      <c r="I283" t="s">
        <v>47</v>
      </c>
      <c r="J283" t="s">
        <v>2667</v>
      </c>
      <c r="L283" t="s">
        <v>2667</v>
      </c>
      <c r="M283" t="s">
        <v>2667</v>
      </c>
    </row>
    <row r="284" spans="1:13" x14ac:dyDescent="0.35">
      <c r="A284" s="6">
        <v>46002</v>
      </c>
      <c r="B284" t="s">
        <v>2907</v>
      </c>
      <c r="C284" t="s">
        <v>115</v>
      </c>
      <c r="D284" t="s">
        <v>2799</v>
      </c>
      <c r="E284">
        <v>25</v>
      </c>
      <c r="F284">
        <v>2.5</v>
      </c>
      <c r="G284" t="s">
        <v>2667</v>
      </c>
      <c r="H284" t="s">
        <v>2667</v>
      </c>
      <c r="I284" t="s">
        <v>47</v>
      </c>
      <c r="J284" t="s">
        <v>2667</v>
      </c>
      <c r="L284" t="s">
        <v>2667</v>
      </c>
      <c r="M284" t="s">
        <v>47</v>
      </c>
    </row>
    <row r="285" spans="1:13" x14ac:dyDescent="0.35">
      <c r="A285" s="6">
        <v>46002</v>
      </c>
      <c r="B285" t="s">
        <v>2907</v>
      </c>
      <c r="C285" t="s">
        <v>115</v>
      </c>
      <c r="D285" t="s">
        <v>2799</v>
      </c>
      <c r="E285">
        <v>25</v>
      </c>
      <c r="F285">
        <v>2.5</v>
      </c>
      <c r="G285" t="s">
        <v>2667</v>
      </c>
      <c r="H285" t="s">
        <v>2667</v>
      </c>
      <c r="I285" t="s">
        <v>47</v>
      </c>
      <c r="J285" t="s">
        <v>2667</v>
      </c>
      <c r="L285" t="s">
        <v>2667</v>
      </c>
      <c r="M285" t="s">
        <v>47</v>
      </c>
    </row>
    <row r="286" spans="1:13" x14ac:dyDescent="0.35">
      <c r="A286" s="6">
        <v>46002</v>
      </c>
      <c r="B286" t="s">
        <v>3254</v>
      </c>
      <c r="C286" t="s">
        <v>978</v>
      </c>
      <c r="D286" t="s">
        <v>978</v>
      </c>
      <c r="E286">
        <v>28</v>
      </c>
      <c r="F286">
        <v>2</v>
      </c>
      <c r="G286" t="s">
        <v>2667</v>
      </c>
      <c r="H286" t="s">
        <v>2667</v>
      </c>
      <c r="I286" t="s">
        <v>47</v>
      </c>
      <c r="L286" t="s">
        <v>2667</v>
      </c>
      <c r="M286" t="s">
        <v>2667</v>
      </c>
    </row>
    <row r="287" spans="1:13" x14ac:dyDescent="0.35">
      <c r="A287" s="6">
        <v>46002</v>
      </c>
      <c r="B287" t="s">
        <v>3164</v>
      </c>
      <c r="C287" t="s">
        <v>53</v>
      </c>
      <c r="D287">
        <v>6</v>
      </c>
      <c r="E287">
        <v>28</v>
      </c>
      <c r="F287">
        <v>2.5</v>
      </c>
      <c r="G287" t="s">
        <v>2667</v>
      </c>
      <c r="H287" t="s">
        <v>2667</v>
      </c>
      <c r="I287" t="s">
        <v>47</v>
      </c>
      <c r="L287" t="s">
        <v>2667</v>
      </c>
      <c r="M287" t="s">
        <v>47</v>
      </c>
    </row>
    <row r="288" spans="1:13" x14ac:dyDescent="0.35">
      <c r="A288" s="6">
        <v>46002</v>
      </c>
      <c r="B288" t="s">
        <v>3164</v>
      </c>
      <c r="C288" t="s">
        <v>53</v>
      </c>
      <c r="D288">
        <v>6</v>
      </c>
      <c r="E288">
        <v>28</v>
      </c>
      <c r="F288">
        <v>2.5</v>
      </c>
      <c r="G288" t="s">
        <v>2667</v>
      </c>
      <c r="H288" t="s">
        <v>2667</v>
      </c>
      <c r="I288" t="s">
        <v>47</v>
      </c>
      <c r="L288" t="s">
        <v>2667</v>
      </c>
      <c r="M288" t="s">
        <v>47</v>
      </c>
    </row>
    <row r="289" spans="1:13" x14ac:dyDescent="0.35">
      <c r="A289" s="6">
        <v>46002</v>
      </c>
      <c r="B289" t="s">
        <v>2620</v>
      </c>
      <c r="C289" t="s">
        <v>55</v>
      </c>
      <c r="D289" t="s">
        <v>1254</v>
      </c>
      <c r="E289">
        <v>11</v>
      </c>
      <c r="F289">
        <v>2</v>
      </c>
      <c r="G289" t="s">
        <v>2125</v>
      </c>
    </row>
    <row r="290" spans="1:13" x14ac:dyDescent="0.35">
      <c r="A290" s="6">
        <v>46002</v>
      </c>
      <c r="B290" t="s">
        <v>2607</v>
      </c>
      <c r="C290" t="s">
        <v>2673</v>
      </c>
      <c r="D290">
        <v>0</v>
      </c>
      <c r="E290">
        <v>19</v>
      </c>
      <c r="F290">
        <v>2</v>
      </c>
      <c r="G290" t="s">
        <v>1725</v>
      </c>
      <c r="L290" t="s">
        <v>47</v>
      </c>
      <c r="M290" t="s">
        <v>47</v>
      </c>
    </row>
    <row r="291" spans="1:13" x14ac:dyDescent="0.35">
      <c r="A291" s="6">
        <v>46002</v>
      </c>
      <c r="B291" t="s">
        <v>2607</v>
      </c>
      <c r="C291" t="s">
        <v>2673</v>
      </c>
      <c r="D291">
        <v>0</v>
      </c>
      <c r="E291">
        <v>19</v>
      </c>
      <c r="F291">
        <v>2</v>
      </c>
      <c r="G291" t="s">
        <v>1725</v>
      </c>
      <c r="L291" t="s">
        <v>47</v>
      </c>
      <c r="M291" t="s">
        <v>47</v>
      </c>
    </row>
    <row r="292" spans="1:13" x14ac:dyDescent="0.35">
      <c r="A292" s="6">
        <v>46002</v>
      </c>
      <c r="B292" t="s">
        <v>1567</v>
      </c>
      <c r="C292" t="s">
        <v>2673</v>
      </c>
      <c r="D292">
        <v>2</v>
      </c>
      <c r="E292">
        <v>22</v>
      </c>
      <c r="F292">
        <v>3</v>
      </c>
      <c r="G292" t="s">
        <v>1725</v>
      </c>
      <c r="L292" t="s">
        <v>47</v>
      </c>
      <c r="M292" t="s">
        <v>47</v>
      </c>
    </row>
    <row r="293" spans="1:13" x14ac:dyDescent="0.35">
      <c r="A293" s="6">
        <v>46002</v>
      </c>
      <c r="B293" t="s">
        <v>1384</v>
      </c>
      <c r="C293" t="s">
        <v>74</v>
      </c>
      <c r="D293" t="s">
        <v>129</v>
      </c>
      <c r="E293">
        <v>23</v>
      </c>
      <c r="F293">
        <v>3</v>
      </c>
      <c r="G293" t="s">
        <v>2577</v>
      </c>
    </row>
    <row r="294" spans="1:13" x14ac:dyDescent="0.35">
      <c r="A294" s="6">
        <v>46002</v>
      </c>
      <c r="B294" t="s">
        <v>1384</v>
      </c>
      <c r="C294" t="s">
        <v>74</v>
      </c>
      <c r="D294" t="s">
        <v>129</v>
      </c>
      <c r="E294">
        <v>23</v>
      </c>
      <c r="F294">
        <v>3</v>
      </c>
      <c r="G294" t="s">
        <v>2577</v>
      </c>
    </row>
    <row r="295" spans="1:13" x14ac:dyDescent="0.35">
      <c r="A295" s="6">
        <v>46002</v>
      </c>
      <c r="B295" t="s">
        <v>998</v>
      </c>
      <c r="C295" t="s">
        <v>2673</v>
      </c>
      <c r="D295">
        <v>3</v>
      </c>
      <c r="E295">
        <v>15</v>
      </c>
      <c r="F295">
        <v>2</v>
      </c>
      <c r="G295" t="s">
        <v>827</v>
      </c>
    </row>
    <row r="296" spans="1:13" x14ac:dyDescent="0.35">
      <c r="A296" s="6">
        <v>46002</v>
      </c>
      <c r="B296" t="s">
        <v>2586</v>
      </c>
      <c r="C296" t="s">
        <v>2673</v>
      </c>
      <c r="D296">
        <v>1</v>
      </c>
      <c r="E296">
        <v>25</v>
      </c>
      <c r="F296">
        <v>2</v>
      </c>
      <c r="G296" t="s">
        <v>1725</v>
      </c>
    </row>
    <row r="297" spans="1:13" x14ac:dyDescent="0.35">
      <c r="A297" s="6">
        <v>46002</v>
      </c>
      <c r="B297" t="s">
        <v>2586</v>
      </c>
      <c r="C297" t="s">
        <v>2673</v>
      </c>
      <c r="D297">
        <v>1</v>
      </c>
      <c r="E297">
        <v>25</v>
      </c>
      <c r="F297">
        <v>2</v>
      </c>
      <c r="G297" t="s">
        <v>1725</v>
      </c>
    </row>
    <row r="298" spans="1:13" x14ac:dyDescent="0.35">
      <c r="A298" s="6">
        <v>46002</v>
      </c>
      <c r="B298" t="s">
        <v>2586</v>
      </c>
      <c r="C298" t="s">
        <v>2673</v>
      </c>
      <c r="D298">
        <v>3</v>
      </c>
      <c r="E298">
        <v>21</v>
      </c>
      <c r="F298">
        <v>2</v>
      </c>
      <c r="G298" t="s">
        <v>827</v>
      </c>
    </row>
    <row r="299" spans="1:13" x14ac:dyDescent="0.35">
      <c r="A299" s="6">
        <v>46002</v>
      </c>
      <c r="B299" t="s">
        <v>2586</v>
      </c>
      <c r="C299" t="s">
        <v>2673</v>
      </c>
      <c r="D299">
        <v>3</v>
      </c>
      <c r="E299">
        <v>21</v>
      </c>
      <c r="F299">
        <v>2</v>
      </c>
      <c r="G299" t="s">
        <v>827</v>
      </c>
    </row>
    <row r="300" spans="1:13" x14ac:dyDescent="0.35">
      <c r="A300" s="6">
        <v>46002</v>
      </c>
      <c r="B300" t="s">
        <v>2586</v>
      </c>
      <c r="C300" t="s">
        <v>2673</v>
      </c>
      <c r="D300">
        <v>3</v>
      </c>
      <c r="E300">
        <v>21</v>
      </c>
      <c r="F300">
        <v>2</v>
      </c>
      <c r="G300" t="s">
        <v>827</v>
      </c>
    </row>
    <row r="301" spans="1:13" x14ac:dyDescent="0.35">
      <c r="A301" s="6">
        <v>46002</v>
      </c>
      <c r="B301" t="s">
        <v>1862</v>
      </c>
      <c r="C301" t="s">
        <v>1247</v>
      </c>
      <c r="D301" t="s">
        <v>1247</v>
      </c>
      <c r="E301">
        <v>13</v>
      </c>
      <c r="F301">
        <v>3</v>
      </c>
      <c r="G301" t="s">
        <v>828</v>
      </c>
    </row>
    <row r="302" spans="1:13" x14ac:dyDescent="0.35">
      <c r="A302" s="6">
        <v>46002</v>
      </c>
      <c r="B302" t="s">
        <v>1094</v>
      </c>
      <c r="C302" t="s">
        <v>115</v>
      </c>
      <c r="D302">
        <v>10</v>
      </c>
      <c r="E302">
        <v>15</v>
      </c>
      <c r="F302">
        <v>1</v>
      </c>
      <c r="G302" t="s">
        <v>2577</v>
      </c>
    </row>
    <row r="303" spans="1:13" x14ac:dyDescent="0.35">
      <c r="A303" s="6">
        <v>46001</v>
      </c>
      <c r="B303" t="s">
        <v>996</v>
      </c>
      <c r="C303" t="s">
        <v>2167</v>
      </c>
      <c r="D303" t="s">
        <v>3024</v>
      </c>
      <c r="E303">
        <v>8</v>
      </c>
      <c r="F303">
        <v>3</v>
      </c>
      <c r="G303" t="s">
        <v>2667</v>
      </c>
      <c r="H303" t="s">
        <v>2667</v>
      </c>
      <c r="I303" t="s">
        <v>47</v>
      </c>
      <c r="J303" t="s">
        <v>2667</v>
      </c>
      <c r="L303" t="s">
        <v>2667</v>
      </c>
      <c r="M303" t="s">
        <v>47</v>
      </c>
    </row>
    <row r="304" spans="1:13" x14ac:dyDescent="0.35">
      <c r="A304" s="6">
        <v>46001</v>
      </c>
      <c r="B304" t="s">
        <v>2667</v>
      </c>
      <c r="C304" t="s">
        <v>2673</v>
      </c>
      <c r="D304">
        <v>0</v>
      </c>
      <c r="E304">
        <v>3</v>
      </c>
      <c r="F304">
        <v>5</v>
      </c>
      <c r="G304" t="s">
        <v>2667</v>
      </c>
      <c r="H304" t="s">
        <v>2667</v>
      </c>
      <c r="I304" t="s">
        <v>47</v>
      </c>
      <c r="J304" t="s">
        <v>2667</v>
      </c>
      <c r="L304" t="s">
        <v>2667</v>
      </c>
      <c r="M304" t="s">
        <v>2667</v>
      </c>
    </row>
    <row r="305" spans="1:13" x14ac:dyDescent="0.35">
      <c r="A305" s="6">
        <v>46001</v>
      </c>
      <c r="B305" t="s">
        <v>841</v>
      </c>
      <c r="C305" t="s">
        <v>2673</v>
      </c>
      <c r="D305">
        <v>1</v>
      </c>
      <c r="E305">
        <v>5</v>
      </c>
      <c r="F305">
        <v>2</v>
      </c>
      <c r="G305" t="s">
        <v>2667</v>
      </c>
      <c r="H305" t="s">
        <v>47</v>
      </c>
      <c r="I305" t="s">
        <v>47</v>
      </c>
      <c r="L305" t="s">
        <v>2667</v>
      </c>
      <c r="M305" t="s">
        <v>47</v>
      </c>
    </row>
    <row r="306" spans="1:13" x14ac:dyDescent="0.35">
      <c r="A306" s="6">
        <v>46001</v>
      </c>
      <c r="B306" t="s">
        <v>3404</v>
      </c>
      <c r="C306" t="s">
        <v>115</v>
      </c>
      <c r="D306" t="s">
        <v>2685</v>
      </c>
      <c r="E306">
        <v>5</v>
      </c>
      <c r="F306">
        <v>2</v>
      </c>
      <c r="G306" t="s">
        <v>2667</v>
      </c>
      <c r="H306" t="s">
        <v>2667</v>
      </c>
      <c r="I306" t="s">
        <v>47</v>
      </c>
      <c r="J306" t="s">
        <v>3405</v>
      </c>
      <c r="L306" t="s">
        <v>2667</v>
      </c>
      <c r="M306" t="s">
        <v>47</v>
      </c>
    </row>
    <row r="307" spans="1:13" x14ac:dyDescent="0.35">
      <c r="A307" s="6">
        <v>46001</v>
      </c>
      <c r="B307" t="s">
        <v>1829</v>
      </c>
      <c r="C307" t="s">
        <v>115</v>
      </c>
      <c r="D307" t="s">
        <v>2793</v>
      </c>
      <c r="E307">
        <v>7</v>
      </c>
      <c r="F307">
        <v>2</v>
      </c>
      <c r="G307" t="s">
        <v>2667</v>
      </c>
      <c r="H307" t="s">
        <v>2667</v>
      </c>
      <c r="I307" t="s">
        <v>47</v>
      </c>
      <c r="J307" t="s">
        <v>2667</v>
      </c>
      <c r="L307" t="s">
        <v>2667</v>
      </c>
      <c r="M307" t="s">
        <v>2667</v>
      </c>
    </row>
    <row r="308" spans="1:13" x14ac:dyDescent="0.35">
      <c r="A308" s="6">
        <v>46001</v>
      </c>
      <c r="B308" t="s">
        <v>2689</v>
      </c>
      <c r="C308" t="s">
        <v>64</v>
      </c>
      <c r="D308" t="s">
        <v>585</v>
      </c>
      <c r="E308">
        <v>8</v>
      </c>
      <c r="F308">
        <v>2</v>
      </c>
      <c r="G308" t="s">
        <v>2667</v>
      </c>
      <c r="H308" t="s">
        <v>2667</v>
      </c>
      <c r="I308" t="s">
        <v>47</v>
      </c>
      <c r="L308" t="s">
        <v>2667</v>
      </c>
      <c r="M308" t="s">
        <v>47</v>
      </c>
    </row>
    <row r="309" spans="1:13" x14ac:dyDescent="0.35">
      <c r="A309" s="6">
        <v>46001</v>
      </c>
      <c r="B309" t="s">
        <v>592</v>
      </c>
      <c r="C309" t="s">
        <v>115</v>
      </c>
      <c r="D309">
        <v>7</v>
      </c>
      <c r="E309">
        <v>8</v>
      </c>
      <c r="F309">
        <v>2</v>
      </c>
      <c r="G309" t="s">
        <v>2667</v>
      </c>
      <c r="H309" t="s">
        <v>2667</v>
      </c>
      <c r="I309" t="s">
        <v>47</v>
      </c>
      <c r="J309" t="s">
        <v>2667</v>
      </c>
      <c r="L309" t="s">
        <v>2667</v>
      </c>
      <c r="M309" t="s">
        <v>47</v>
      </c>
    </row>
    <row r="310" spans="1:13" x14ac:dyDescent="0.35">
      <c r="A310" s="6">
        <v>46001</v>
      </c>
      <c r="B310" t="s">
        <v>3274</v>
      </c>
      <c r="C310" t="s">
        <v>53</v>
      </c>
      <c r="D310">
        <v>6</v>
      </c>
      <c r="E310">
        <v>9</v>
      </c>
      <c r="F310">
        <v>8</v>
      </c>
      <c r="G310" t="s">
        <v>2667</v>
      </c>
      <c r="H310" t="s">
        <v>47</v>
      </c>
      <c r="I310" t="s">
        <v>47</v>
      </c>
      <c r="L310" t="s">
        <v>2667</v>
      </c>
      <c r="M310" t="s">
        <v>2667</v>
      </c>
    </row>
    <row r="311" spans="1:13" x14ac:dyDescent="0.35">
      <c r="A311" s="6">
        <v>46001</v>
      </c>
      <c r="B311" t="s">
        <v>2748</v>
      </c>
      <c r="C311" t="s">
        <v>64</v>
      </c>
      <c r="D311" t="s">
        <v>585</v>
      </c>
      <c r="E311">
        <v>12</v>
      </c>
      <c r="F311">
        <v>3</v>
      </c>
      <c r="G311" t="s">
        <v>2667</v>
      </c>
      <c r="H311" t="s">
        <v>2667</v>
      </c>
      <c r="I311" t="s">
        <v>47</v>
      </c>
      <c r="J311" t="s">
        <v>2667</v>
      </c>
      <c r="L311" t="s">
        <v>2667</v>
      </c>
      <c r="M311" t="s">
        <v>47</v>
      </c>
    </row>
    <row r="312" spans="1:13" x14ac:dyDescent="0.35">
      <c r="A312" s="6">
        <v>46001</v>
      </c>
      <c r="B312" t="s">
        <v>2689</v>
      </c>
      <c r="C312" t="s">
        <v>115</v>
      </c>
      <c r="D312" t="s">
        <v>2799</v>
      </c>
      <c r="E312">
        <v>14</v>
      </c>
      <c r="F312">
        <v>6</v>
      </c>
      <c r="G312" t="s">
        <v>2667</v>
      </c>
      <c r="H312" t="s">
        <v>2667</v>
      </c>
      <c r="I312" t="s">
        <v>47</v>
      </c>
      <c r="L312" t="s">
        <v>2667</v>
      </c>
      <c r="M312" t="s">
        <v>2667</v>
      </c>
    </row>
    <row r="313" spans="1:13" x14ac:dyDescent="0.35">
      <c r="A313" s="6">
        <v>46001</v>
      </c>
      <c r="B313" t="s">
        <v>3268</v>
      </c>
      <c r="C313" t="s">
        <v>53</v>
      </c>
      <c r="D313">
        <v>6</v>
      </c>
      <c r="E313">
        <v>15</v>
      </c>
      <c r="F313">
        <v>2</v>
      </c>
      <c r="G313" t="s">
        <v>2667</v>
      </c>
      <c r="H313" t="s">
        <v>2667</v>
      </c>
      <c r="I313" t="s">
        <v>47</v>
      </c>
      <c r="J313" t="s">
        <v>2667</v>
      </c>
      <c r="L313" t="s">
        <v>2667</v>
      </c>
      <c r="M313" t="s">
        <v>2667</v>
      </c>
    </row>
    <row r="314" spans="1:13" x14ac:dyDescent="0.35">
      <c r="A314" s="6">
        <v>46001</v>
      </c>
      <c r="B314" t="s">
        <v>3265</v>
      </c>
      <c r="C314" t="s">
        <v>53</v>
      </c>
      <c r="D314" t="s">
        <v>2714</v>
      </c>
      <c r="E314">
        <v>17</v>
      </c>
      <c r="F314">
        <v>3</v>
      </c>
      <c r="G314" t="s">
        <v>2667</v>
      </c>
      <c r="H314" t="s">
        <v>2667</v>
      </c>
      <c r="I314" t="s">
        <v>47</v>
      </c>
      <c r="J314" t="s">
        <v>2667</v>
      </c>
      <c r="L314" t="s">
        <v>2667</v>
      </c>
      <c r="M314" t="s">
        <v>2667</v>
      </c>
    </row>
    <row r="315" spans="1:13" x14ac:dyDescent="0.35">
      <c r="A315" s="6">
        <v>46001</v>
      </c>
      <c r="B315" t="s">
        <v>138</v>
      </c>
      <c r="C315" t="s">
        <v>115</v>
      </c>
      <c r="D315">
        <v>7</v>
      </c>
      <c r="E315">
        <v>19</v>
      </c>
      <c r="F315">
        <v>2</v>
      </c>
      <c r="H315" t="s">
        <v>2667</v>
      </c>
      <c r="I315" t="s">
        <v>47</v>
      </c>
      <c r="L315" t="s">
        <v>2667</v>
      </c>
      <c r="M315" t="s">
        <v>47</v>
      </c>
    </row>
    <row r="316" spans="1:13" x14ac:dyDescent="0.35">
      <c r="A316" s="6">
        <v>46001</v>
      </c>
      <c r="B316" t="s">
        <v>1887</v>
      </c>
      <c r="C316" t="s">
        <v>115</v>
      </c>
      <c r="D316">
        <v>7</v>
      </c>
      <c r="E316">
        <v>19</v>
      </c>
      <c r="F316">
        <v>2</v>
      </c>
      <c r="G316" t="s">
        <v>2667</v>
      </c>
      <c r="H316" t="s">
        <v>2667</v>
      </c>
      <c r="I316" t="s">
        <v>47</v>
      </c>
      <c r="J316" t="s">
        <v>2675</v>
      </c>
      <c r="L316" t="s">
        <v>2667</v>
      </c>
      <c r="M316" t="s">
        <v>2667</v>
      </c>
    </row>
    <row r="317" spans="1:13" x14ac:dyDescent="0.35">
      <c r="A317" s="6">
        <v>46001</v>
      </c>
      <c r="B317" t="s">
        <v>3272</v>
      </c>
      <c r="C317" t="s">
        <v>115</v>
      </c>
      <c r="D317">
        <v>8</v>
      </c>
      <c r="E317">
        <v>19</v>
      </c>
      <c r="F317">
        <v>1</v>
      </c>
      <c r="G317" t="s">
        <v>2667</v>
      </c>
      <c r="H317" t="s">
        <v>2667</v>
      </c>
      <c r="I317" t="s">
        <v>47</v>
      </c>
      <c r="J317" t="s">
        <v>2667</v>
      </c>
      <c r="L317" t="s">
        <v>2667</v>
      </c>
      <c r="M317" t="s">
        <v>2667</v>
      </c>
    </row>
    <row r="318" spans="1:13" x14ac:dyDescent="0.35">
      <c r="A318" s="6">
        <v>46001</v>
      </c>
      <c r="B318" t="s">
        <v>3134</v>
      </c>
      <c r="C318" t="s">
        <v>2673</v>
      </c>
      <c r="D318">
        <v>1</v>
      </c>
      <c r="E318">
        <v>20</v>
      </c>
      <c r="F318">
        <v>3</v>
      </c>
      <c r="G318" t="s">
        <v>2667</v>
      </c>
      <c r="H318" t="s">
        <v>2667</v>
      </c>
      <c r="I318" t="s">
        <v>47</v>
      </c>
      <c r="J318" t="s">
        <v>2667</v>
      </c>
      <c r="L318" t="s">
        <v>2667</v>
      </c>
      <c r="M318" t="s">
        <v>47</v>
      </c>
    </row>
    <row r="319" spans="1:13" x14ac:dyDescent="0.35">
      <c r="A319" s="6">
        <v>46001</v>
      </c>
      <c r="B319" t="s">
        <v>3269</v>
      </c>
      <c r="C319" t="s">
        <v>115</v>
      </c>
      <c r="D319">
        <v>10</v>
      </c>
      <c r="E319">
        <v>21</v>
      </c>
      <c r="F319">
        <v>3</v>
      </c>
      <c r="G319" t="s">
        <v>2667</v>
      </c>
      <c r="H319" t="s">
        <v>2667</v>
      </c>
      <c r="I319" t="s">
        <v>47</v>
      </c>
      <c r="J319" t="s">
        <v>2667</v>
      </c>
      <c r="L319" t="s">
        <v>2667</v>
      </c>
      <c r="M319" t="s">
        <v>47</v>
      </c>
    </row>
    <row r="320" spans="1:13" x14ac:dyDescent="0.35">
      <c r="A320" s="6">
        <v>46001</v>
      </c>
      <c r="B320" t="s">
        <v>2948</v>
      </c>
      <c r="C320" t="s">
        <v>115</v>
      </c>
      <c r="D320" t="s">
        <v>2949</v>
      </c>
      <c r="E320">
        <v>21.5</v>
      </c>
      <c r="F320">
        <v>3</v>
      </c>
      <c r="G320" t="s">
        <v>2667</v>
      </c>
      <c r="H320" t="s">
        <v>2667</v>
      </c>
      <c r="I320" t="s">
        <v>47</v>
      </c>
      <c r="L320" t="s">
        <v>2667</v>
      </c>
      <c r="M320" t="s">
        <v>2667</v>
      </c>
    </row>
    <row r="321" spans="1:13" x14ac:dyDescent="0.35">
      <c r="A321" s="6">
        <v>46001</v>
      </c>
      <c r="B321" t="s">
        <v>2948</v>
      </c>
      <c r="C321" t="s">
        <v>115</v>
      </c>
      <c r="D321" t="s">
        <v>2949</v>
      </c>
      <c r="E321">
        <v>21.5</v>
      </c>
      <c r="F321">
        <v>3</v>
      </c>
      <c r="G321" t="s">
        <v>2667</v>
      </c>
      <c r="H321" t="s">
        <v>2667</v>
      </c>
      <c r="I321" t="s">
        <v>47</v>
      </c>
      <c r="L321" t="s">
        <v>2667</v>
      </c>
      <c r="M321" t="s">
        <v>2667</v>
      </c>
    </row>
    <row r="322" spans="1:13" x14ac:dyDescent="0.35">
      <c r="A322" s="6">
        <v>46001</v>
      </c>
      <c r="B322" t="s">
        <v>45</v>
      </c>
      <c r="C322" t="s">
        <v>115</v>
      </c>
      <c r="D322">
        <v>9</v>
      </c>
      <c r="E322">
        <v>23</v>
      </c>
      <c r="F322">
        <v>2</v>
      </c>
      <c r="G322" t="s">
        <v>2667</v>
      </c>
      <c r="H322" t="s">
        <v>2667</v>
      </c>
      <c r="I322" t="s">
        <v>47</v>
      </c>
      <c r="L322" t="s">
        <v>2667</v>
      </c>
      <c r="M322" t="s">
        <v>47</v>
      </c>
    </row>
    <row r="323" spans="1:13" x14ac:dyDescent="0.35">
      <c r="A323" s="6">
        <v>46001</v>
      </c>
      <c r="B323" t="s">
        <v>3267</v>
      </c>
      <c r="C323" t="s">
        <v>115</v>
      </c>
      <c r="D323">
        <v>10</v>
      </c>
      <c r="E323">
        <v>24</v>
      </c>
      <c r="F323">
        <v>0</v>
      </c>
      <c r="G323" t="s">
        <v>2667</v>
      </c>
      <c r="H323" t="s">
        <v>2667</v>
      </c>
      <c r="I323" t="s">
        <v>47</v>
      </c>
      <c r="L323" t="s">
        <v>2667</v>
      </c>
      <c r="M323" t="s">
        <v>47</v>
      </c>
    </row>
    <row r="324" spans="1:13" x14ac:dyDescent="0.35">
      <c r="A324" s="6">
        <v>46001</v>
      </c>
      <c r="B324" t="s">
        <v>3267</v>
      </c>
      <c r="C324" t="s">
        <v>115</v>
      </c>
      <c r="D324">
        <v>10</v>
      </c>
      <c r="E324">
        <v>24</v>
      </c>
      <c r="F324">
        <v>1</v>
      </c>
      <c r="G324" t="s">
        <v>2667</v>
      </c>
      <c r="H324" t="s">
        <v>2667</v>
      </c>
      <c r="I324" t="s">
        <v>47</v>
      </c>
      <c r="L324" t="s">
        <v>2667</v>
      </c>
      <c r="M324" t="s">
        <v>47</v>
      </c>
    </row>
    <row r="325" spans="1:13" x14ac:dyDescent="0.35">
      <c r="A325" s="6">
        <v>46001</v>
      </c>
      <c r="B325" t="s">
        <v>3267</v>
      </c>
      <c r="C325" t="s">
        <v>115</v>
      </c>
      <c r="D325">
        <v>10</v>
      </c>
      <c r="E325">
        <v>24</v>
      </c>
      <c r="F325">
        <v>1</v>
      </c>
      <c r="G325" t="s">
        <v>2667</v>
      </c>
      <c r="H325" t="s">
        <v>2667</v>
      </c>
      <c r="I325" t="s">
        <v>47</v>
      </c>
      <c r="L325" t="s">
        <v>2667</v>
      </c>
      <c r="M325" t="s">
        <v>47</v>
      </c>
    </row>
    <row r="326" spans="1:13" x14ac:dyDescent="0.35">
      <c r="A326" s="6">
        <v>46001</v>
      </c>
      <c r="B326" t="s">
        <v>3267</v>
      </c>
      <c r="C326" t="s">
        <v>115</v>
      </c>
      <c r="D326">
        <v>10</v>
      </c>
      <c r="E326">
        <v>24</v>
      </c>
      <c r="F326">
        <v>1</v>
      </c>
      <c r="G326" t="s">
        <v>2667</v>
      </c>
      <c r="H326" t="s">
        <v>2667</v>
      </c>
      <c r="I326" t="s">
        <v>47</v>
      </c>
      <c r="L326" t="s">
        <v>2667</v>
      </c>
      <c r="M326" t="s">
        <v>47</v>
      </c>
    </row>
    <row r="327" spans="1:13" x14ac:dyDescent="0.35">
      <c r="A327" s="6">
        <v>46001</v>
      </c>
      <c r="B327" t="s">
        <v>3267</v>
      </c>
      <c r="C327" t="s">
        <v>115</v>
      </c>
      <c r="D327">
        <v>10</v>
      </c>
      <c r="E327">
        <v>24</v>
      </c>
      <c r="F327">
        <v>1</v>
      </c>
      <c r="G327" t="s">
        <v>2667</v>
      </c>
      <c r="H327" t="s">
        <v>2667</v>
      </c>
      <c r="I327" t="s">
        <v>47</v>
      </c>
      <c r="L327" t="s">
        <v>2667</v>
      </c>
      <c r="M327" t="s">
        <v>47</v>
      </c>
    </row>
    <row r="328" spans="1:13" x14ac:dyDescent="0.35">
      <c r="A328" s="6">
        <v>46001</v>
      </c>
      <c r="B328" t="s">
        <v>461</v>
      </c>
      <c r="C328" t="s">
        <v>53</v>
      </c>
      <c r="D328">
        <v>5</v>
      </c>
      <c r="E328">
        <v>24</v>
      </c>
      <c r="F328">
        <v>1.5</v>
      </c>
      <c r="G328" t="s">
        <v>2667</v>
      </c>
      <c r="H328" t="s">
        <v>2667</v>
      </c>
      <c r="I328" t="s">
        <v>47</v>
      </c>
      <c r="J328" t="s">
        <v>2667</v>
      </c>
      <c r="L328" t="s">
        <v>2667</v>
      </c>
      <c r="M328" t="s">
        <v>47</v>
      </c>
    </row>
    <row r="329" spans="1:13" x14ac:dyDescent="0.35">
      <c r="A329" s="6">
        <v>46001</v>
      </c>
      <c r="B329" t="s">
        <v>461</v>
      </c>
      <c r="C329" t="s">
        <v>53</v>
      </c>
      <c r="D329">
        <v>5</v>
      </c>
      <c r="E329">
        <v>24</v>
      </c>
      <c r="F329">
        <v>1.5</v>
      </c>
      <c r="G329" t="s">
        <v>2667</v>
      </c>
      <c r="H329" t="s">
        <v>2667</v>
      </c>
      <c r="I329" t="s">
        <v>47</v>
      </c>
      <c r="J329" t="s">
        <v>2667</v>
      </c>
      <c r="L329" t="s">
        <v>2667</v>
      </c>
      <c r="M329" t="s">
        <v>47</v>
      </c>
    </row>
    <row r="330" spans="1:13" x14ac:dyDescent="0.35">
      <c r="A330" s="6">
        <v>46001</v>
      </c>
      <c r="B330" t="s">
        <v>1041</v>
      </c>
      <c r="C330" t="s">
        <v>115</v>
      </c>
      <c r="D330">
        <v>7</v>
      </c>
      <c r="E330">
        <v>25</v>
      </c>
      <c r="F330">
        <v>1.6666666666666667</v>
      </c>
      <c r="G330" t="s">
        <v>2667</v>
      </c>
      <c r="H330" t="s">
        <v>2667</v>
      </c>
      <c r="I330" t="s">
        <v>47</v>
      </c>
      <c r="J330" t="s">
        <v>2667</v>
      </c>
      <c r="L330" t="s">
        <v>2667</v>
      </c>
      <c r="M330" t="s">
        <v>2667</v>
      </c>
    </row>
    <row r="331" spans="1:13" x14ac:dyDescent="0.35">
      <c r="A331" s="6">
        <v>46001</v>
      </c>
      <c r="B331" t="s">
        <v>1041</v>
      </c>
      <c r="C331" t="s">
        <v>115</v>
      </c>
      <c r="D331">
        <v>7</v>
      </c>
      <c r="E331">
        <v>25</v>
      </c>
      <c r="F331">
        <v>1.6666666666666667</v>
      </c>
      <c r="G331" t="s">
        <v>2667</v>
      </c>
      <c r="H331" t="s">
        <v>2667</v>
      </c>
      <c r="I331" t="s">
        <v>47</v>
      </c>
      <c r="J331" t="s">
        <v>2667</v>
      </c>
      <c r="L331" t="s">
        <v>2667</v>
      </c>
      <c r="M331" t="s">
        <v>2667</v>
      </c>
    </row>
    <row r="332" spans="1:13" x14ac:dyDescent="0.35">
      <c r="A332" s="6">
        <v>46001</v>
      </c>
      <c r="B332" t="s">
        <v>1041</v>
      </c>
      <c r="C332" t="s">
        <v>115</v>
      </c>
      <c r="D332">
        <v>7</v>
      </c>
      <c r="E332">
        <v>25</v>
      </c>
      <c r="F332">
        <v>1.6666666666666667</v>
      </c>
      <c r="G332" t="s">
        <v>2667</v>
      </c>
      <c r="H332" t="s">
        <v>2667</v>
      </c>
      <c r="I332" t="s">
        <v>47</v>
      </c>
      <c r="J332" t="s">
        <v>2667</v>
      </c>
      <c r="L332" t="s">
        <v>2667</v>
      </c>
      <c r="M332" t="s">
        <v>2667</v>
      </c>
    </row>
    <row r="333" spans="1:13" x14ac:dyDescent="0.35">
      <c r="A333" s="6">
        <v>46001</v>
      </c>
      <c r="B333" t="s">
        <v>1913</v>
      </c>
      <c r="C333" t="s">
        <v>74</v>
      </c>
      <c r="D333">
        <v>9</v>
      </c>
      <c r="E333">
        <v>31</v>
      </c>
      <c r="F333">
        <v>2</v>
      </c>
      <c r="G333" t="s">
        <v>2125</v>
      </c>
    </row>
    <row r="334" spans="1:13" x14ac:dyDescent="0.35">
      <c r="A334" s="6">
        <v>46001</v>
      </c>
      <c r="B334" t="s">
        <v>1739</v>
      </c>
      <c r="C334" t="s">
        <v>74</v>
      </c>
      <c r="D334">
        <v>9</v>
      </c>
      <c r="E334">
        <v>24</v>
      </c>
      <c r="F334">
        <v>1</v>
      </c>
      <c r="G334" t="s">
        <v>2577</v>
      </c>
    </row>
    <row r="335" spans="1:13" x14ac:dyDescent="0.35">
      <c r="A335" s="6">
        <v>46001</v>
      </c>
      <c r="B335" t="s">
        <v>2616</v>
      </c>
      <c r="C335" t="s">
        <v>2673</v>
      </c>
      <c r="D335">
        <v>3</v>
      </c>
      <c r="E335">
        <v>30</v>
      </c>
      <c r="F335">
        <v>4</v>
      </c>
      <c r="G335" t="s">
        <v>827</v>
      </c>
    </row>
    <row r="336" spans="1:13" x14ac:dyDescent="0.35">
      <c r="A336" s="6">
        <v>46001</v>
      </c>
      <c r="B336" t="s">
        <v>843</v>
      </c>
      <c r="C336" t="s">
        <v>53</v>
      </c>
      <c r="E336">
        <v>25</v>
      </c>
      <c r="F336">
        <v>2</v>
      </c>
      <c r="G336" t="s">
        <v>827</v>
      </c>
    </row>
    <row r="337" spans="1:13" x14ac:dyDescent="0.35">
      <c r="A337" s="6">
        <v>46001</v>
      </c>
      <c r="B337" t="s">
        <v>843</v>
      </c>
      <c r="C337" t="s">
        <v>53</v>
      </c>
      <c r="E337">
        <v>25</v>
      </c>
      <c r="F337">
        <v>2</v>
      </c>
      <c r="G337" t="s">
        <v>827</v>
      </c>
    </row>
    <row r="338" spans="1:13" x14ac:dyDescent="0.35">
      <c r="A338" s="6">
        <v>46001</v>
      </c>
      <c r="B338" t="s">
        <v>843</v>
      </c>
      <c r="C338" t="s">
        <v>53</v>
      </c>
      <c r="E338">
        <v>25</v>
      </c>
      <c r="F338">
        <v>2</v>
      </c>
      <c r="G338" t="s">
        <v>827</v>
      </c>
    </row>
    <row r="339" spans="1:13" x14ac:dyDescent="0.35">
      <c r="A339" s="6">
        <v>46001</v>
      </c>
      <c r="B339" t="s">
        <v>592</v>
      </c>
      <c r="C339" t="s">
        <v>1247</v>
      </c>
      <c r="D339" t="s">
        <v>1247</v>
      </c>
      <c r="E339">
        <v>8</v>
      </c>
      <c r="F339">
        <v>2</v>
      </c>
      <c r="G339" t="s">
        <v>828</v>
      </c>
      <c r="L339" t="s">
        <v>47</v>
      </c>
      <c r="M339" t="s">
        <v>47</v>
      </c>
    </row>
    <row r="340" spans="1:13" x14ac:dyDescent="0.35">
      <c r="A340" s="6">
        <v>46000</v>
      </c>
      <c r="B340" t="s">
        <v>2811</v>
      </c>
      <c r="C340" t="s">
        <v>2673</v>
      </c>
      <c r="D340" t="s">
        <v>2702</v>
      </c>
      <c r="E340">
        <v>11</v>
      </c>
      <c r="F340">
        <v>1</v>
      </c>
      <c r="G340" t="s">
        <v>2667</v>
      </c>
      <c r="H340" t="s">
        <v>2667</v>
      </c>
      <c r="I340" t="s">
        <v>47</v>
      </c>
      <c r="J340" t="s">
        <v>2667</v>
      </c>
      <c r="L340" t="s">
        <v>2667</v>
      </c>
      <c r="M340" t="s">
        <v>2667</v>
      </c>
    </row>
    <row r="341" spans="1:13" x14ac:dyDescent="0.35">
      <c r="A341" s="6">
        <v>46000</v>
      </c>
      <c r="B341" t="s">
        <v>891</v>
      </c>
      <c r="C341" t="s">
        <v>115</v>
      </c>
      <c r="D341">
        <v>10</v>
      </c>
      <c r="E341">
        <v>3</v>
      </c>
      <c r="F341">
        <v>2</v>
      </c>
      <c r="G341" t="s">
        <v>2667</v>
      </c>
      <c r="H341" t="s">
        <v>2667</v>
      </c>
      <c r="I341" t="s">
        <v>47</v>
      </c>
      <c r="J341" t="s">
        <v>2667</v>
      </c>
      <c r="L341" t="s">
        <v>2667</v>
      </c>
      <c r="M341" t="s">
        <v>2667</v>
      </c>
    </row>
    <row r="342" spans="1:13" x14ac:dyDescent="0.35">
      <c r="A342" s="6">
        <v>46000</v>
      </c>
      <c r="B342" t="s">
        <v>3298</v>
      </c>
      <c r="C342" t="s">
        <v>115</v>
      </c>
      <c r="D342">
        <v>8</v>
      </c>
      <c r="E342">
        <v>6</v>
      </c>
      <c r="F342">
        <v>3</v>
      </c>
      <c r="G342" t="s">
        <v>2667</v>
      </c>
      <c r="H342" t="s">
        <v>2667</v>
      </c>
      <c r="I342" t="s">
        <v>47</v>
      </c>
      <c r="J342" t="s">
        <v>2667</v>
      </c>
      <c r="L342" t="s">
        <v>2667</v>
      </c>
      <c r="M342" t="s">
        <v>2667</v>
      </c>
    </row>
    <row r="343" spans="1:13" x14ac:dyDescent="0.35">
      <c r="A343" s="6">
        <v>46000</v>
      </c>
      <c r="B343" t="s">
        <v>841</v>
      </c>
      <c r="C343" t="s">
        <v>53</v>
      </c>
      <c r="D343" t="s">
        <v>2835</v>
      </c>
      <c r="E343">
        <v>7</v>
      </c>
      <c r="F343">
        <v>3</v>
      </c>
      <c r="G343" t="s">
        <v>2667</v>
      </c>
      <c r="H343" t="s">
        <v>2667</v>
      </c>
      <c r="I343" t="s">
        <v>47</v>
      </c>
      <c r="L343" t="s">
        <v>2667</v>
      </c>
      <c r="M343" t="s">
        <v>47</v>
      </c>
    </row>
    <row r="344" spans="1:13" x14ac:dyDescent="0.35">
      <c r="A344" s="6">
        <v>46000</v>
      </c>
      <c r="B344" t="s">
        <v>1983</v>
      </c>
      <c r="C344" t="s">
        <v>2167</v>
      </c>
      <c r="D344" t="s">
        <v>564</v>
      </c>
      <c r="E344">
        <v>8</v>
      </c>
      <c r="F344">
        <v>2</v>
      </c>
      <c r="G344" t="s">
        <v>2667</v>
      </c>
      <c r="H344" t="s">
        <v>2667</v>
      </c>
      <c r="I344" t="s">
        <v>47</v>
      </c>
      <c r="J344" t="s">
        <v>2667</v>
      </c>
      <c r="L344" t="s">
        <v>2667</v>
      </c>
      <c r="M344" t="s">
        <v>47</v>
      </c>
    </row>
    <row r="345" spans="1:13" x14ac:dyDescent="0.35">
      <c r="A345" s="6">
        <v>46000</v>
      </c>
      <c r="B345" t="s">
        <v>3281</v>
      </c>
      <c r="C345" t="s">
        <v>115</v>
      </c>
      <c r="D345">
        <v>9</v>
      </c>
      <c r="E345">
        <v>8</v>
      </c>
      <c r="F345">
        <v>2</v>
      </c>
      <c r="G345" t="s">
        <v>2667</v>
      </c>
      <c r="H345" t="s">
        <v>2667</v>
      </c>
      <c r="I345" t="s">
        <v>47</v>
      </c>
      <c r="J345" t="s">
        <v>2667</v>
      </c>
      <c r="L345" t="s">
        <v>2667</v>
      </c>
      <c r="M345" t="s">
        <v>2667</v>
      </c>
    </row>
    <row r="346" spans="1:13" x14ac:dyDescent="0.35">
      <c r="A346" s="6">
        <v>46000</v>
      </c>
      <c r="B346" t="s">
        <v>3296</v>
      </c>
      <c r="C346" t="s">
        <v>2673</v>
      </c>
      <c r="D346" t="s">
        <v>2688</v>
      </c>
      <c r="E346">
        <v>11</v>
      </c>
      <c r="F346">
        <v>3</v>
      </c>
      <c r="G346" t="s">
        <v>2667</v>
      </c>
      <c r="H346" t="s">
        <v>2667</v>
      </c>
      <c r="I346" t="s">
        <v>47</v>
      </c>
      <c r="J346" t="s">
        <v>2667</v>
      </c>
      <c r="L346" t="s">
        <v>2667</v>
      </c>
      <c r="M346" t="s">
        <v>47</v>
      </c>
    </row>
    <row r="347" spans="1:13" x14ac:dyDescent="0.35">
      <c r="A347" s="6">
        <v>46000</v>
      </c>
      <c r="B347" t="s">
        <v>3288</v>
      </c>
      <c r="C347" t="s">
        <v>64</v>
      </c>
      <c r="D347" t="s">
        <v>585</v>
      </c>
      <c r="E347">
        <v>12</v>
      </c>
      <c r="F347">
        <v>4</v>
      </c>
      <c r="G347" t="s">
        <v>2667</v>
      </c>
      <c r="H347" t="s">
        <v>2667</v>
      </c>
      <c r="I347" t="s">
        <v>47</v>
      </c>
      <c r="J347" t="s">
        <v>2667</v>
      </c>
      <c r="L347" t="s">
        <v>2667</v>
      </c>
      <c r="M347" t="s">
        <v>2667</v>
      </c>
    </row>
    <row r="348" spans="1:13" x14ac:dyDescent="0.35">
      <c r="A348" s="6">
        <v>46000</v>
      </c>
      <c r="B348" t="s">
        <v>3286</v>
      </c>
      <c r="C348" t="s">
        <v>115</v>
      </c>
      <c r="D348" t="s">
        <v>3092</v>
      </c>
      <c r="E348">
        <v>17</v>
      </c>
      <c r="F348">
        <v>2</v>
      </c>
      <c r="G348" t="s">
        <v>2667</v>
      </c>
      <c r="H348" t="s">
        <v>2667</v>
      </c>
      <c r="I348" t="s">
        <v>47</v>
      </c>
      <c r="J348" t="s">
        <v>2667</v>
      </c>
      <c r="L348" t="s">
        <v>2667</v>
      </c>
      <c r="M348" t="s">
        <v>2667</v>
      </c>
    </row>
    <row r="349" spans="1:13" x14ac:dyDescent="0.35">
      <c r="A349" s="6">
        <v>46000</v>
      </c>
      <c r="B349" t="s">
        <v>3439</v>
      </c>
      <c r="C349" t="s">
        <v>115</v>
      </c>
      <c r="D349">
        <v>7</v>
      </c>
      <c r="E349">
        <v>17.5</v>
      </c>
      <c r="F349">
        <v>1.5</v>
      </c>
      <c r="G349" t="s">
        <v>2667</v>
      </c>
      <c r="H349" t="s">
        <v>2667</v>
      </c>
      <c r="I349" t="s">
        <v>47</v>
      </c>
      <c r="J349" t="s">
        <v>3395</v>
      </c>
      <c r="L349" t="s">
        <v>2667</v>
      </c>
      <c r="M349" t="s">
        <v>2667</v>
      </c>
    </row>
    <row r="350" spans="1:13" x14ac:dyDescent="0.35">
      <c r="A350" s="6">
        <v>46000</v>
      </c>
      <c r="B350" t="s">
        <v>3439</v>
      </c>
      <c r="C350" t="s">
        <v>115</v>
      </c>
      <c r="D350">
        <v>7</v>
      </c>
      <c r="E350">
        <v>17.5</v>
      </c>
      <c r="F350">
        <v>1.5</v>
      </c>
      <c r="G350" t="s">
        <v>2667</v>
      </c>
      <c r="H350" t="s">
        <v>2667</v>
      </c>
      <c r="I350" t="s">
        <v>47</v>
      </c>
      <c r="J350" t="s">
        <v>3395</v>
      </c>
      <c r="L350" t="s">
        <v>2667</v>
      </c>
      <c r="M350" t="s">
        <v>2667</v>
      </c>
    </row>
    <row r="351" spans="1:13" x14ac:dyDescent="0.35">
      <c r="A351" s="6">
        <v>46000</v>
      </c>
      <c r="B351" t="s">
        <v>2846</v>
      </c>
      <c r="C351" t="s">
        <v>115</v>
      </c>
      <c r="D351">
        <v>8</v>
      </c>
      <c r="E351">
        <v>19</v>
      </c>
      <c r="F351">
        <v>1</v>
      </c>
      <c r="G351" t="s">
        <v>2667</v>
      </c>
      <c r="H351" t="s">
        <v>47</v>
      </c>
      <c r="I351" t="s">
        <v>47</v>
      </c>
      <c r="J351" t="s">
        <v>2667</v>
      </c>
      <c r="L351" t="s">
        <v>2667</v>
      </c>
      <c r="M351" t="s">
        <v>2667</v>
      </c>
    </row>
    <row r="352" spans="1:13" x14ac:dyDescent="0.35">
      <c r="A352" s="6">
        <v>46000</v>
      </c>
      <c r="B352" t="s">
        <v>3412</v>
      </c>
      <c r="C352" t="s">
        <v>115</v>
      </c>
      <c r="D352">
        <v>8</v>
      </c>
      <c r="E352">
        <v>20.5</v>
      </c>
      <c r="F352">
        <v>1.5</v>
      </c>
      <c r="G352" t="s">
        <v>2667</v>
      </c>
      <c r="H352" t="s">
        <v>2667</v>
      </c>
      <c r="I352" t="s">
        <v>47</v>
      </c>
      <c r="J352" t="s">
        <v>1854</v>
      </c>
      <c r="L352" t="s">
        <v>2667</v>
      </c>
      <c r="M352" t="s">
        <v>2667</v>
      </c>
    </row>
    <row r="353" spans="1:13" x14ac:dyDescent="0.35">
      <c r="A353" s="6">
        <v>46000</v>
      </c>
      <c r="B353" t="s">
        <v>3412</v>
      </c>
      <c r="C353" t="s">
        <v>115</v>
      </c>
      <c r="D353">
        <v>8</v>
      </c>
      <c r="E353">
        <v>20.5</v>
      </c>
      <c r="F353">
        <v>1.5</v>
      </c>
      <c r="G353" t="s">
        <v>2667</v>
      </c>
      <c r="H353" t="s">
        <v>2667</v>
      </c>
      <c r="I353" t="s">
        <v>47</v>
      </c>
      <c r="J353" t="s">
        <v>1854</v>
      </c>
      <c r="L353" t="s">
        <v>2667</v>
      </c>
      <c r="M353" t="s">
        <v>2667</v>
      </c>
    </row>
    <row r="354" spans="1:13" x14ac:dyDescent="0.35">
      <c r="A354" s="6">
        <v>46000</v>
      </c>
      <c r="B354" t="s">
        <v>2128</v>
      </c>
      <c r="C354" t="s">
        <v>2673</v>
      </c>
      <c r="D354" t="s">
        <v>3283</v>
      </c>
      <c r="E354">
        <v>22</v>
      </c>
      <c r="F354">
        <v>2</v>
      </c>
      <c r="G354" t="s">
        <v>2667</v>
      </c>
      <c r="H354" t="s">
        <v>2667</v>
      </c>
      <c r="I354" t="s">
        <v>47</v>
      </c>
      <c r="J354" t="s">
        <v>2667</v>
      </c>
      <c r="L354" t="s">
        <v>2667</v>
      </c>
      <c r="M354" t="s">
        <v>2667</v>
      </c>
    </row>
    <row r="355" spans="1:13" x14ac:dyDescent="0.35">
      <c r="A355" s="6">
        <v>46000</v>
      </c>
      <c r="B355" t="s">
        <v>1960</v>
      </c>
      <c r="C355" t="s">
        <v>2673</v>
      </c>
      <c r="D355" t="s">
        <v>3031</v>
      </c>
      <c r="E355">
        <v>22</v>
      </c>
      <c r="F355">
        <v>2</v>
      </c>
      <c r="G355" t="s">
        <v>2667</v>
      </c>
      <c r="H355" t="s">
        <v>2667</v>
      </c>
      <c r="I355" t="s">
        <v>47</v>
      </c>
      <c r="J355" t="s">
        <v>2667</v>
      </c>
      <c r="L355" t="s">
        <v>2667</v>
      </c>
      <c r="M355" t="s">
        <v>47</v>
      </c>
    </row>
    <row r="356" spans="1:13" x14ac:dyDescent="0.35">
      <c r="A356" s="6">
        <v>46000</v>
      </c>
      <c r="B356" t="s">
        <v>2953</v>
      </c>
      <c r="C356" t="s">
        <v>2673</v>
      </c>
      <c r="D356">
        <v>3</v>
      </c>
      <c r="E356">
        <v>22</v>
      </c>
      <c r="F356">
        <v>3</v>
      </c>
      <c r="G356" t="s">
        <v>2667</v>
      </c>
      <c r="H356" t="s">
        <v>2667</v>
      </c>
      <c r="I356" t="s">
        <v>47</v>
      </c>
      <c r="J356" t="s">
        <v>2667</v>
      </c>
      <c r="L356" t="s">
        <v>2667</v>
      </c>
      <c r="M356" t="s">
        <v>2667</v>
      </c>
    </row>
    <row r="357" spans="1:13" x14ac:dyDescent="0.35">
      <c r="A357" s="6">
        <v>46000</v>
      </c>
      <c r="B357" t="s">
        <v>3299</v>
      </c>
      <c r="C357" t="s">
        <v>553</v>
      </c>
      <c r="D357" t="s">
        <v>553</v>
      </c>
      <c r="E357">
        <v>22.5</v>
      </c>
      <c r="F357">
        <v>3.5</v>
      </c>
      <c r="G357" t="s">
        <v>2667</v>
      </c>
      <c r="H357" t="s">
        <v>2667</v>
      </c>
      <c r="I357" t="s">
        <v>47</v>
      </c>
    </row>
    <row r="358" spans="1:13" x14ac:dyDescent="0.35">
      <c r="A358" s="6">
        <v>46000</v>
      </c>
      <c r="B358" t="s">
        <v>3299</v>
      </c>
      <c r="C358" t="s">
        <v>553</v>
      </c>
      <c r="D358" t="s">
        <v>553</v>
      </c>
      <c r="E358">
        <v>22.5</v>
      </c>
      <c r="F358">
        <v>3.5</v>
      </c>
      <c r="G358" t="s">
        <v>2667</v>
      </c>
      <c r="H358" t="s">
        <v>2667</v>
      </c>
      <c r="I358" t="s">
        <v>47</v>
      </c>
      <c r="L358" t="s">
        <v>2667</v>
      </c>
      <c r="M358" t="s">
        <v>2667</v>
      </c>
    </row>
    <row r="359" spans="1:13" x14ac:dyDescent="0.35">
      <c r="A359" s="6">
        <v>46000</v>
      </c>
      <c r="B359" t="s">
        <v>2615</v>
      </c>
      <c r="C359" t="s">
        <v>53</v>
      </c>
      <c r="D359">
        <v>6</v>
      </c>
      <c r="E359">
        <v>22</v>
      </c>
      <c r="F359">
        <v>2</v>
      </c>
      <c r="G359" t="s">
        <v>827</v>
      </c>
    </row>
    <row r="360" spans="1:13" x14ac:dyDescent="0.35">
      <c r="A360" s="6">
        <v>46000</v>
      </c>
      <c r="B360" t="s">
        <v>2615</v>
      </c>
      <c r="C360" t="s">
        <v>53</v>
      </c>
      <c r="D360">
        <v>6</v>
      </c>
      <c r="E360">
        <v>22</v>
      </c>
      <c r="F360">
        <v>2</v>
      </c>
      <c r="G360" t="s">
        <v>827</v>
      </c>
    </row>
    <row r="361" spans="1:13" x14ac:dyDescent="0.35">
      <c r="A361" s="6">
        <v>46000</v>
      </c>
      <c r="B361" t="s">
        <v>2615</v>
      </c>
      <c r="C361" t="s">
        <v>53</v>
      </c>
      <c r="D361">
        <v>6</v>
      </c>
      <c r="E361">
        <v>22</v>
      </c>
      <c r="F361">
        <v>2</v>
      </c>
      <c r="G361" t="s">
        <v>827</v>
      </c>
    </row>
    <row r="362" spans="1:13" x14ac:dyDescent="0.35">
      <c r="A362" s="6">
        <v>46000</v>
      </c>
      <c r="B362" t="s">
        <v>1449</v>
      </c>
      <c r="C362" t="s">
        <v>2673</v>
      </c>
      <c r="D362">
        <v>3</v>
      </c>
      <c r="E362">
        <v>20</v>
      </c>
      <c r="F362">
        <v>1</v>
      </c>
      <c r="G362" t="s">
        <v>827</v>
      </c>
    </row>
    <row r="363" spans="1:13" x14ac:dyDescent="0.35">
      <c r="A363" s="6">
        <v>46000</v>
      </c>
      <c r="B363" t="s">
        <v>1449</v>
      </c>
      <c r="C363" t="s">
        <v>2673</v>
      </c>
      <c r="D363">
        <v>3</v>
      </c>
      <c r="E363">
        <v>20</v>
      </c>
      <c r="F363">
        <v>1</v>
      </c>
      <c r="G363" t="s">
        <v>827</v>
      </c>
    </row>
    <row r="364" spans="1:13" x14ac:dyDescent="0.35">
      <c r="A364" s="6">
        <v>46000</v>
      </c>
      <c r="B364" t="s">
        <v>841</v>
      </c>
      <c r="C364" t="s">
        <v>1247</v>
      </c>
      <c r="D364" t="s">
        <v>1247</v>
      </c>
      <c r="E364">
        <v>7</v>
      </c>
      <c r="F364">
        <v>2</v>
      </c>
      <c r="G364" t="s">
        <v>828</v>
      </c>
      <c r="L364" t="s">
        <v>47</v>
      </c>
      <c r="M364" t="s">
        <v>47</v>
      </c>
    </row>
    <row r="365" spans="1:13" x14ac:dyDescent="0.35">
      <c r="A365" s="6">
        <v>46000</v>
      </c>
      <c r="B365" t="s">
        <v>650</v>
      </c>
      <c r="C365" t="s">
        <v>2673</v>
      </c>
      <c r="D365">
        <v>0</v>
      </c>
      <c r="E365">
        <v>16</v>
      </c>
      <c r="F365">
        <v>1</v>
      </c>
      <c r="G365" t="s">
        <v>1725</v>
      </c>
      <c r="L365" t="s">
        <v>47</v>
      </c>
      <c r="M365" t="s">
        <v>47</v>
      </c>
    </row>
    <row r="366" spans="1:13" x14ac:dyDescent="0.35">
      <c r="A366" s="6">
        <v>46000</v>
      </c>
      <c r="B366" t="s">
        <v>99</v>
      </c>
      <c r="C366" t="s">
        <v>2673</v>
      </c>
      <c r="D366">
        <v>1</v>
      </c>
      <c r="E366">
        <v>24</v>
      </c>
      <c r="F366">
        <v>1</v>
      </c>
      <c r="G366" t="s">
        <v>1725</v>
      </c>
      <c r="L366" t="s">
        <v>47</v>
      </c>
      <c r="M366" t="s">
        <v>47</v>
      </c>
    </row>
    <row r="367" spans="1:13" x14ac:dyDescent="0.35">
      <c r="A367" s="6">
        <v>46000</v>
      </c>
      <c r="B367" t="s">
        <v>99</v>
      </c>
      <c r="C367" t="s">
        <v>2673</v>
      </c>
      <c r="D367">
        <v>1</v>
      </c>
      <c r="E367">
        <v>24</v>
      </c>
      <c r="F367">
        <v>1</v>
      </c>
      <c r="G367" t="s">
        <v>1725</v>
      </c>
      <c r="L367" t="s">
        <v>47</v>
      </c>
      <c r="M367" t="s">
        <v>47</v>
      </c>
    </row>
    <row r="368" spans="1:13" x14ac:dyDescent="0.35">
      <c r="A368" s="6">
        <v>46000</v>
      </c>
      <c r="B368" t="s">
        <v>99</v>
      </c>
      <c r="C368" t="s">
        <v>2673</v>
      </c>
      <c r="D368">
        <v>1</v>
      </c>
      <c r="E368">
        <v>24</v>
      </c>
      <c r="F368">
        <v>1</v>
      </c>
      <c r="G368" t="s">
        <v>1725</v>
      </c>
      <c r="L368" t="s">
        <v>47</v>
      </c>
      <c r="M368" t="s">
        <v>47</v>
      </c>
    </row>
    <row r="369" spans="1:13" x14ac:dyDescent="0.35">
      <c r="A369" s="6">
        <v>45999</v>
      </c>
      <c r="B369" t="s">
        <v>3239</v>
      </c>
      <c r="C369" t="s">
        <v>64</v>
      </c>
      <c r="D369" t="s">
        <v>585</v>
      </c>
      <c r="E369">
        <v>9</v>
      </c>
      <c r="F369">
        <v>7</v>
      </c>
      <c r="G369" t="s">
        <v>2667</v>
      </c>
      <c r="H369" t="s">
        <v>2667</v>
      </c>
      <c r="I369" t="s">
        <v>47</v>
      </c>
      <c r="J369" t="s">
        <v>2667</v>
      </c>
      <c r="L369" t="s">
        <v>2667</v>
      </c>
      <c r="M369" t="s">
        <v>47</v>
      </c>
    </row>
    <row r="370" spans="1:13" x14ac:dyDescent="0.35">
      <c r="A370" s="6">
        <v>45999</v>
      </c>
      <c r="B370" t="s">
        <v>2828</v>
      </c>
      <c r="C370" t="s">
        <v>115</v>
      </c>
      <c r="D370">
        <v>10</v>
      </c>
      <c r="E370">
        <v>9</v>
      </c>
      <c r="F370">
        <v>4</v>
      </c>
      <c r="G370" t="s">
        <v>2667</v>
      </c>
      <c r="H370" t="s">
        <v>2667</v>
      </c>
      <c r="I370" t="s">
        <v>47</v>
      </c>
      <c r="J370" t="s">
        <v>2667</v>
      </c>
      <c r="L370" t="s">
        <v>2667</v>
      </c>
      <c r="M370" t="s">
        <v>47</v>
      </c>
    </row>
    <row r="371" spans="1:13" x14ac:dyDescent="0.35">
      <c r="A371" s="6">
        <v>45999</v>
      </c>
      <c r="B371" t="s">
        <v>2818</v>
      </c>
      <c r="C371" t="s">
        <v>115</v>
      </c>
      <c r="D371">
        <v>8</v>
      </c>
      <c r="E371">
        <v>10</v>
      </c>
      <c r="F371">
        <v>4</v>
      </c>
      <c r="G371" t="s">
        <v>2667</v>
      </c>
      <c r="H371" t="s">
        <v>2667</v>
      </c>
      <c r="I371" t="s">
        <v>47</v>
      </c>
      <c r="J371" t="s">
        <v>2667</v>
      </c>
      <c r="L371" t="s">
        <v>2667</v>
      </c>
      <c r="M371" t="s">
        <v>2667</v>
      </c>
    </row>
    <row r="372" spans="1:13" x14ac:dyDescent="0.35">
      <c r="A372" s="6">
        <v>45999</v>
      </c>
      <c r="B372" t="s">
        <v>1762</v>
      </c>
      <c r="C372" t="s">
        <v>2167</v>
      </c>
      <c r="D372" t="s">
        <v>3210</v>
      </c>
      <c r="E372">
        <v>14</v>
      </c>
      <c r="F372">
        <v>3</v>
      </c>
      <c r="G372" t="s">
        <v>2667</v>
      </c>
      <c r="H372" t="s">
        <v>2667</v>
      </c>
      <c r="I372" t="s">
        <v>47</v>
      </c>
      <c r="J372" t="s">
        <v>2667</v>
      </c>
      <c r="L372" t="s">
        <v>2667</v>
      </c>
      <c r="M372" t="s">
        <v>2667</v>
      </c>
    </row>
    <row r="373" spans="1:13" x14ac:dyDescent="0.35">
      <c r="A373" s="6">
        <v>45999</v>
      </c>
      <c r="B373" t="s">
        <v>3238</v>
      </c>
      <c r="C373" t="s">
        <v>64</v>
      </c>
      <c r="D373" t="s">
        <v>585</v>
      </c>
      <c r="E373">
        <v>15</v>
      </c>
      <c r="F373">
        <v>4</v>
      </c>
      <c r="G373" t="s">
        <v>2667</v>
      </c>
      <c r="H373" t="s">
        <v>2667</v>
      </c>
      <c r="I373" t="s">
        <v>47</v>
      </c>
      <c r="J373" t="s">
        <v>2667</v>
      </c>
      <c r="L373" t="s">
        <v>2667</v>
      </c>
      <c r="M373" t="s">
        <v>2667</v>
      </c>
    </row>
    <row r="374" spans="1:13" x14ac:dyDescent="0.35">
      <c r="A374" s="6">
        <v>45999</v>
      </c>
      <c r="B374" t="s">
        <v>1241</v>
      </c>
      <c r="C374" t="s">
        <v>978</v>
      </c>
      <c r="D374" t="s">
        <v>978</v>
      </c>
      <c r="E374">
        <v>17</v>
      </c>
      <c r="F374">
        <v>1</v>
      </c>
      <c r="G374" t="s">
        <v>2667</v>
      </c>
      <c r="H374" t="s">
        <v>2667</v>
      </c>
      <c r="I374" t="s">
        <v>47</v>
      </c>
      <c r="J374" t="s">
        <v>2667</v>
      </c>
      <c r="L374" t="s">
        <v>2667</v>
      </c>
      <c r="M374" t="s">
        <v>47</v>
      </c>
    </row>
    <row r="375" spans="1:13" x14ac:dyDescent="0.35">
      <c r="A375" s="6">
        <v>45999</v>
      </c>
      <c r="B375" t="s">
        <v>2863</v>
      </c>
      <c r="C375" t="s">
        <v>2167</v>
      </c>
      <c r="D375" t="s">
        <v>2186</v>
      </c>
      <c r="E375">
        <v>18.5</v>
      </c>
      <c r="F375">
        <v>2</v>
      </c>
      <c r="G375" t="s">
        <v>2667</v>
      </c>
      <c r="H375" t="s">
        <v>2667</v>
      </c>
      <c r="I375" t="s">
        <v>47</v>
      </c>
      <c r="L375" t="s">
        <v>2667</v>
      </c>
      <c r="M375" t="s">
        <v>47</v>
      </c>
    </row>
    <row r="376" spans="1:13" x14ac:dyDescent="0.35">
      <c r="A376" s="6">
        <v>45999</v>
      </c>
      <c r="B376" t="s">
        <v>2863</v>
      </c>
      <c r="C376" t="s">
        <v>2167</v>
      </c>
      <c r="D376" t="s">
        <v>2186</v>
      </c>
      <c r="E376">
        <v>18.5</v>
      </c>
      <c r="F376">
        <v>2</v>
      </c>
      <c r="G376" t="s">
        <v>2667</v>
      </c>
      <c r="H376" t="s">
        <v>2667</v>
      </c>
      <c r="I376" t="s">
        <v>47</v>
      </c>
      <c r="L376" t="s">
        <v>2667</v>
      </c>
      <c r="M376" t="s">
        <v>47</v>
      </c>
    </row>
    <row r="377" spans="1:13" x14ac:dyDescent="0.35">
      <c r="A377" s="6">
        <v>45999</v>
      </c>
      <c r="B377" t="s">
        <v>3287</v>
      </c>
      <c r="C377" t="s">
        <v>2673</v>
      </c>
      <c r="D377">
        <v>3</v>
      </c>
      <c r="E377">
        <v>19</v>
      </c>
      <c r="F377">
        <v>2.5</v>
      </c>
      <c r="G377" t="s">
        <v>2667</v>
      </c>
      <c r="H377" t="s">
        <v>2667</v>
      </c>
      <c r="I377" t="s">
        <v>47</v>
      </c>
      <c r="J377" t="s">
        <v>2667</v>
      </c>
      <c r="L377" t="s">
        <v>2667</v>
      </c>
      <c r="M377" t="s">
        <v>2667</v>
      </c>
    </row>
    <row r="378" spans="1:13" x14ac:dyDescent="0.35">
      <c r="A378" s="6">
        <v>45999</v>
      </c>
      <c r="B378" t="s">
        <v>3287</v>
      </c>
      <c r="C378" t="s">
        <v>2673</v>
      </c>
      <c r="D378">
        <v>3</v>
      </c>
      <c r="E378">
        <v>19</v>
      </c>
      <c r="F378">
        <v>2.5</v>
      </c>
      <c r="G378" t="s">
        <v>2667</v>
      </c>
      <c r="H378" t="s">
        <v>2667</v>
      </c>
      <c r="I378" t="s">
        <v>47</v>
      </c>
      <c r="J378" t="s">
        <v>2667</v>
      </c>
      <c r="L378" t="s">
        <v>2667</v>
      </c>
      <c r="M378" t="s">
        <v>2667</v>
      </c>
    </row>
    <row r="379" spans="1:13" x14ac:dyDescent="0.35">
      <c r="A379" s="6">
        <v>45999</v>
      </c>
      <c r="B379" t="s">
        <v>1732</v>
      </c>
      <c r="C379" t="s">
        <v>2673</v>
      </c>
      <c r="D379">
        <v>3</v>
      </c>
      <c r="E379">
        <v>19</v>
      </c>
      <c r="F379">
        <v>1.5</v>
      </c>
      <c r="H379" t="s">
        <v>2667</v>
      </c>
      <c r="I379" t="s">
        <v>47</v>
      </c>
      <c r="J379" t="s">
        <v>2667</v>
      </c>
      <c r="L379" t="s">
        <v>2667</v>
      </c>
      <c r="M379" t="s">
        <v>47</v>
      </c>
    </row>
    <row r="380" spans="1:13" x14ac:dyDescent="0.35">
      <c r="A380" s="6">
        <v>45999</v>
      </c>
      <c r="B380" t="s">
        <v>1732</v>
      </c>
      <c r="C380" t="s">
        <v>2673</v>
      </c>
      <c r="D380">
        <v>3</v>
      </c>
      <c r="E380">
        <v>19</v>
      </c>
      <c r="F380">
        <v>1.5</v>
      </c>
      <c r="H380" t="s">
        <v>2667</v>
      </c>
      <c r="I380" t="s">
        <v>47</v>
      </c>
      <c r="J380" t="s">
        <v>2667</v>
      </c>
      <c r="L380" t="s">
        <v>2667</v>
      </c>
      <c r="M380" t="s">
        <v>47</v>
      </c>
    </row>
    <row r="381" spans="1:13" x14ac:dyDescent="0.35">
      <c r="A381" s="6">
        <v>45999</v>
      </c>
      <c r="B381" t="s">
        <v>3436</v>
      </c>
      <c r="C381" t="s">
        <v>115</v>
      </c>
      <c r="D381">
        <v>7</v>
      </c>
      <c r="E381">
        <v>20</v>
      </c>
      <c r="F381">
        <v>2</v>
      </c>
      <c r="G381" t="s">
        <v>2667</v>
      </c>
      <c r="H381" t="s">
        <v>2667</v>
      </c>
      <c r="I381" t="s">
        <v>47</v>
      </c>
      <c r="L381" t="s">
        <v>2667</v>
      </c>
    </row>
    <row r="382" spans="1:13" x14ac:dyDescent="0.35">
      <c r="A382" s="6">
        <v>45999</v>
      </c>
      <c r="B382" t="s">
        <v>3436</v>
      </c>
      <c r="C382" t="s">
        <v>115</v>
      </c>
      <c r="D382">
        <v>7</v>
      </c>
      <c r="E382">
        <v>20</v>
      </c>
      <c r="F382">
        <v>2</v>
      </c>
      <c r="G382" t="s">
        <v>2667</v>
      </c>
      <c r="H382" t="s">
        <v>2667</v>
      </c>
      <c r="I382" t="s">
        <v>47</v>
      </c>
      <c r="L382" t="s">
        <v>2667</v>
      </c>
    </row>
    <row r="383" spans="1:13" x14ac:dyDescent="0.35">
      <c r="A383" s="6">
        <v>45999</v>
      </c>
      <c r="B383" t="s">
        <v>1176</v>
      </c>
      <c r="C383" t="s">
        <v>53</v>
      </c>
      <c r="D383">
        <v>6</v>
      </c>
      <c r="E383">
        <v>21.333333333333332</v>
      </c>
      <c r="F383">
        <v>1</v>
      </c>
      <c r="G383" t="s">
        <v>2667</v>
      </c>
      <c r="H383" t="s">
        <v>2667</v>
      </c>
      <c r="I383" t="s">
        <v>47</v>
      </c>
      <c r="J383" t="s">
        <v>2667</v>
      </c>
      <c r="L383" t="s">
        <v>2667</v>
      </c>
      <c r="M383" t="s">
        <v>47</v>
      </c>
    </row>
    <row r="384" spans="1:13" x14ac:dyDescent="0.35">
      <c r="A384" s="6">
        <v>45999</v>
      </c>
      <c r="B384" t="s">
        <v>1176</v>
      </c>
      <c r="C384" t="s">
        <v>53</v>
      </c>
      <c r="D384">
        <v>6</v>
      </c>
      <c r="E384">
        <v>21.333333333333332</v>
      </c>
      <c r="F384">
        <v>1</v>
      </c>
      <c r="G384" t="s">
        <v>2667</v>
      </c>
      <c r="H384" t="s">
        <v>2667</v>
      </c>
      <c r="I384" t="s">
        <v>47</v>
      </c>
      <c r="J384" t="s">
        <v>2667</v>
      </c>
      <c r="L384" t="s">
        <v>2667</v>
      </c>
      <c r="M384" t="s">
        <v>47</v>
      </c>
    </row>
    <row r="385" spans="1:13" x14ac:dyDescent="0.35">
      <c r="A385" s="6">
        <v>45999</v>
      </c>
      <c r="B385" t="s">
        <v>1176</v>
      </c>
      <c r="C385" t="s">
        <v>53</v>
      </c>
      <c r="D385">
        <v>6</v>
      </c>
      <c r="E385">
        <v>21.333333333333332</v>
      </c>
      <c r="F385">
        <v>1</v>
      </c>
      <c r="G385" t="s">
        <v>2667</v>
      </c>
      <c r="H385" t="s">
        <v>2667</v>
      </c>
      <c r="I385" t="s">
        <v>47</v>
      </c>
      <c r="J385" t="s">
        <v>2667</v>
      </c>
      <c r="L385" t="s">
        <v>2667</v>
      </c>
      <c r="M385" t="s">
        <v>47</v>
      </c>
    </row>
    <row r="386" spans="1:13" x14ac:dyDescent="0.35">
      <c r="A386" s="6">
        <v>45999</v>
      </c>
      <c r="B386" t="s">
        <v>3208</v>
      </c>
      <c r="C386" t="s">
        <v>53</v>
      </c>
      <c r="D386">
        <v>4</v>
      </c>
      <c r="E386">
        <v>26</v>
      </c>
      <c r="F386">
        <v>2</v>
      </c>
      <c r="G386" t="s">
        <v>2667</v>
      </c>
      <c r="H386" t="s">
        <v>2667</v>
      </c>
      <c r="I386" t="s">
        <v>47</v>
      </c>
      <c r="L386" t="s">
        <v>2667</v>
      </c>
      <c r="M386" t="s">
        <v>47</v>
      </c>
    </row>
    <row r="387" spans="1:13" x14ac:dyDescent="0.35">
      <c r="A387" s="6">
        <v>45999</v>
      </c>
      <c r="B387" t="s">
        <v>2624</v>
      </c>
      <c r="C387" t="s">
        <v>53</v>
      </c>
      <c r="D387" t="s">
        <v>1954</v>
      </c>
      <c r="E387">
        <v>16</v>
      </c>
      <c r="F387">
        <v>2</v>
      </c>
      <c r="G387" t="s">
        <v>827</v>
      </c>
    </row>
    <row r="388" spans="1:13" x14ac:dyDescent="0.35">
      <c r="A388" s="6">
        <v>45999</v>
      </c>
      <c r="B388" t="s">
        <v>592</v>
      </c>
      <c r="C388" t="s">
        <v>1247</v>
      </c>
      <c r="D388" t="s">
        <v>1247</v>
      </c>
      <c r="E388">
        <v>16</v>
      </c>
      <c r="F388">
        <v>4</v>
      </c>
      <c r="G388" t="s">
        <v>1725</v>
      </c>
      <c r="K388" t="s">
        <v>47</v>
      </c>
      <c r="L388" t="s">
        <v>47</v>
      </c>
      <c r="M388" t="s">
        <v>47</v>
      </c>
    </row>
    <row r="389" spans="1:13" x14ac:dyDescent="0.35">
      <c r="A389" s="6">
        <v>45999</v>
      </c>
      <c r="B389" t="s">
        <v>2614</v>
      </c>
      <c r="C389" t="s">
        <v>115</v>
      </c>
      <c r="D389">
        <v>9</v>
      </c>
      <c r="E389">
        <v>18</v>
      </c>
      <c r="F389">
        <v>3</v>
      </c>
      <c r="G389" t="s">
        <v>2577</v>
      </c>
    </row>
    <row r="390" spans="1:13" x14ac:dyDescent="0.35">
      <c r="A390" s="6">
        <v>45999</v>
      </c>
      <c r="B390" t="s">
        <v>2614</v>
      </c>
      <c r="C390" t="s">
        <v>115</v>
      </c>
      <c r="D390">
        <v>8</v>
      </c>
      <c r="E390">
        <v>18</v>
      </c>
      <c r="F390">
        <v>3</v>
      </c>
      <c r="G390" t="s">
        <v>2577</v>
      </c>
    </row>
    <row r="391" spans="1:13" x14ac:dyDescent="0.35">
      <c r="A391" s="6">
        <v>45999</v>
      </c>
      <c r="B391" t="s">
        <v>2614</v>
      </c>
      <c r="C391" t="s">
        <v>115</v>
      </c>
      <c r="D391">
        <v>7</v>
      </c>
      <c r="E391">
        <v>18</v>
      </c>
      <c r="F391">
        <v>3</v>
      </c>
      <c r="G391" t="s">
        <v>2577</v>
      </c>
    </row>
    <row r="392" spans="1:13" x14ac:dyDescent="0.35">
      <c r="A392" s="6">
        <v>45999</v>
      </c>
      <c r="B392" t="s">
        <v>2614</v>
      </c>
      <c r="C392" t="s">
        <v>53</v>
      </c>
      <c r="D392">
        <v>6</v>
      </c>
      <c r="E392">
        <v>18</v>
      </c>
      <c r="F392">
        <v>3</v>
      </c>
      <c r="G392" t="s">
        <v>827</v>
      </c>
    </row>
    <row r="393" spans="1:13" x14ac:dyDescent="0.35">
      <c r="A393" s="6">
        <v>45999</v>
      </c>
      <c r="B393" t="s">
        <v>2614</v>
      </c>
      <c r="C393" t="s">
        <v>53</v>
      </c>
      <c r="D393">
        <v>5</v>
      </c>
      <c r="E393">
        <v>18</v>
      </c>
      <c r="F393">
        <v>3</v>
      </c>
      <c r="G393" t="s">
        <v>827</v>
      </c>
    </row>
    <row r="394" spans="1:13" x14ac:dyDescent="0.35">
      <c r="A394" s="6">
        <v>45999</v>
      </c>
      <c r="B394" t="s">
        <v>2614</v>
      </c>
      <c r="C394" t="s">
        <v>53</v>
      </c>
      <c r="D394">
        <v>4</v>
      </c>
      <c r="E394">
        <v>18</v>
      </c>
      <c r="F394">
        <v>3</v>
      </c>
      <c r="G394" t="s">
        <v>827</v>
      </c>
    </row>
    <row r="395" spans="1:13" x14ac:dyDescent="0.35">
      <c r="A395" s="6">
        <v>45999</v>
      </c>
      <c r="B395" t="s">
        <v>2614</v>
      </c>
      <c r="C395" t="s">
        <v>53</v>
      </c>
      <c r="D395">
        <v>3</v>
      </c>
      <c r="E395">
        <v>18</v>
      </c>
      <c r="F395">
        <v>3</v>
      </c>
      <c r="G395" t="s">
        <v>827</v>
      </c>
    </row>
    <row r="396" spans="1:13" x14ac:dyDescent="0.35">
      <c r="A396" s="6">
        <v>45999</v>
      </c>
      <c r="B396" t="s">
        <v>2614</v>
      </c>
      <c r="C396" t="s">
        <v>2673</v>
      </c>
      <c r="D396">
        <v>2</v>
      </c>
      <c r="E396">
        <v>18</v>
      </c>
      <c r="F396">
        <v>3</v>
      </c>
      <c r="G396" t="s">
        <v>1725</v>
      </c>
    </row>
    <row r="397" spans="1:13" x14ac:dyDescent="0.35">
      <c r="A397" s="6">
        <v>45999</v>
      </c>
      <c r="B397" t="s">
        <v>2614</v>
      </c>
      <c r="C397" t="s">
        <v>2673</v>
      </c>
      <c r="D397">
        <v>1</v>
      </c>
      <c r="E397">
        <v>18</v>
      </c>
      <c r="F397">
        <v>3</v>
      </c>
      <c r="G397" t="s">
        <v>1725</v>
      </c>
    </row>
    <row r="398" spans="1:13" x14ac:dyDescent="0.35">
      <c r="A398" s="6">
        <v>45999</v>
      </c>
      <c r="B398" t="s">
        <v>2614</v>
      </c>
      <c r="C398" t="s">
        <v>2673</v>
      </c>
      <c r="D398">
        <v>0</v>
      </c>
      <c r="E398">
        <v>18</v>
      </c>
      <c r="F398">
        <v>3</v>
      </c>
      <c r="G398" t="s">
        <v>1725</v>
      </c>
    </row>
    <row r="399" spans="1:13" x14ac:dyDescent="0.35">
      <c r="A399" s="6">
        <v>45999</v>
      </c>
      <c r="B399" t="s">
        <v>1564</v>
      </c>
      <c r="C399" t="s">
        <v>115</v>
      </c>
      <c r="D399">
        <v>7</v>
      </c>
      <c r="E399">
        <v>17</v>
      </c>
      <c r="F399">
        <v>2</v>
      </c>
      <c r="G399" t="s">
        <v>2577</v>
      </c>
      <c r="L399" t="s">
        <v>47</v>
      </c>
      <c r="M399" t="s">
        <v>47</v>
      </c>
    </row>
    <row r="400" spans="1:13" x14ac:dyDescent="0.35">
      <c r="A400" s="6">
        <v>45999</v>
      </c>
      <c r="B400" t="s">
        <v>1564</v>
      </c>
      <c r="C400" t="s">
        <v>115</v>
      </c>
      <c r="D400">
        <v>9</v>
      </c>
      <c r="E400">
        <v>17</v>
      </c>
      <c r="F400">
        <v>1</v>
      </c>
      <c r="G400" t="s">
        <v>2577</v>
      </c>
      <c r="L400" t="s">
        <v>47</v>
      </c>
      <c r="M400" t="s">
        <v>47</v>
      </c>
    </row>
    <row r="401" spans="1:13" x14ac:dyDescent="0.35">
      <c r="A401" s="6">
        <v>45999</v>
      </c>
      <c r="B401" t="s">
        <v>1506</v>
      </c>
      <c r="C401" t="s">
        <v>2673</v>
      </c>
      <c r="D401">
        <v>3</v>
      </c>
      <c r="E401">
        <v>25</v>
      </c>
      <c r="F401">
        <v>2</v>
      </c>
      <c r="G401" t="s">
        <v>827</v>
      </c>
      <c r="L401" t="s">
        <v>47</v>
      </c>
      <c r="M401" t="s">
        <v>47</v>
      </c>
    </row>
    <row r="402" spans="1:13" x14ac:dyDescent="0.35">
      <c r="A402" s="6">
        <v>45999</v>
      </c>
      <c r="B402" t="s">
        <v>1506</v>
      </c>
      <c r="C402" t="s">
        <v>2673</v>
      </c>
      <c r="D402">
        <v>3</v>
      </c>
      <c r="E402">
        <v>25</v>
      </c>
      <c r="F402">
        <v>2</v>
      </c>
      <c r="G402" t="s">
        <v>827</v>
      </c>
      <c r="L402" t="s">
        <v>47</v>
      </c>
      <c r="M402" t="s">
        <v>47</v>
      </c>
    </row>
    <row r="403" spans="1:13" x14ac:dyDescent="0.35">
      <c r="A403" s="6">
        <v>45999</v>
      </c>
      <c r="B403" t="s">
        <v>1506</v>
      </c>
      <c r="C403" t="s">
        <v>2673</v>
      </c>
      <c r="D403">
        <v>3</v>
      </c>
      <c r="E403">
        <v>25</v>
      </c>
      <c r="F403">
        <v>2</v>
      </c>
      <c r="G403" t="s">
        <v>827</v>
      </c>
      <c r="L403" t="s">
        <v>47</v>
      </c>
      <c r="M403" t="s">
        <v>47</v>
      </c>
    </row>
    <row r="404" spans="1:13" x14ac:dyDescent="0.35">
      <c r="A404" s="6">
        <v>45998</v>
      </c>
      <c r="B404" t="s">
        <v>3248</v>
      </c>
      <c r="C404" t="s">
        <v>2673</v>
      </c>
      <c r="D404" t="s">
        <v>3249</v>
      </c>
      <c r="E404">
        <v>5</v>
      </c>
      <c r="F404">
        <v>1</v>
      </c>
      <c r="G404" t="s">
        <v>2667</v>
      </c>
      <c r="H404" t="s">
        <v>2667</v>
      </c>
      <c r="I404" t="s">
        <v>47</v>
      </c>
      <c r="L404" t="s">
        <v>2667</v>
      </c>
      <c r="M404" t="s">
        <v>2667</v>
      </c>
    </row>
    <row r="405" spans="1:13" x14ac:dyDescent="0.35">
      <c r="A405" s="6">
        <v>45998</v>
      </c>
      <c r="B405" t="s">
        <v>2864</v>
      </c>
      <c r="C405" t="s">
        <v>53</v>
      </c>
      <c r="D405">
        <v>6</v>
      </c>
      <c r="E405">
        <v>6</v>
      </c>
      <c r="F405">
        <v>2</v>
      </c>
      <c r="G405" t="s">
        <v>2667</v>
      </c>
      <c r="H405" t="s">
        <v>2667</v>
      </c>
      <c r="I405" t="s">
        <v>47</v>
      </c>
      <c r="J405" t="s">
        <v>2667</v>
      </c>
      <c r="L405" t="s">
        <v>2667</v>
      </c>
      <c r="M405" t="s">
        <v>47</v>
      </c>
    </row>
    <row r="406" spans="1:13" x14ac:dyDescent="0.35">
      <c r="A406" s="6">
        <v>45998</v>
      </c>
      <c r="B406" t="s">
        <v>758</v>
      </c>
      <c r="C406" t="s">
        <v>2673</v>
      </c>
      <c r="D406">
        <v>3</v>
      </c>
      <c r="E406">
        <v>14</v>
      </c>
      <c r="F406">
        <v>2</v>
      </c>
      <c r="G406" t="s">
        <v>2667</v>
      </c>
      <c r="H406" t="s">
        <v>2667</v>
      </c>
      <c r="I406" t="s">
        <v>47</v>
      </c>
      <c r="J406" t="s">
        <v>2667</v>
      </c>
      <c r="L406" t="s">
        <v>2667</v>
      </c>
      <c r="M406" t="s">
        <v>47</v>
      </c>
    </row>
    <row r="407" spans="1:13" x14ac:dyDescent="0.35">
      <c r="A407" s="6">
        <v>45998</v>
      </c>
      <c r="B407" t="s">
        <v>374</v>
      </c>
      <c r="C407" t="s">
        <v>53</v>
      </c>
      <c r="D407">
        <v>4</v>
      </c>
      <c r="E407">
        <v>15</v>
      </c>
      <c r="F407">
        <v>1</v>
      </c>
      <c r="G407" t="s">
        <v>2667</v>
      </c>
      <c r="H407" t="s">
        <v>2667</v>
      </c>
      <c r="I407" t="s">
        <v>47</v>
      </c>
      <c r="L407" t="s">
        <v>2667</v>
      </c>
      <c r="M407" t="s">
        <v>47</v>
      </c>
    </row>
    <row r="408" spans="1:13" x14ac:dyDescent="0.35">
      <c r="A408" s="6">
        <v>45998</v>
      </c>
      <c r="B408" t="s">
        <v>2722</v>
      </c>
      <c r="C408" t="s">
        <v>978</v>
      </c>
      <c r="D408" t="s">
        <v>978</v>
      </c>
      <c r="E408">
        <v>15</v>
      </c>
      <c r="F408">
        <v>1</v>
      </c>
      <c r="H408" t="s">
        <v>2667</v>
      </c>
      <c r="I408" t="s">
        <v>47</v>
      </c>
      <c r="J408" t="s">
        <v>2667</v>
      </c>
      <c r="L408" t="s">
        <v>2667</v>
      </c>
      <c r="M408" t="s">
        <v>2667</v>
      </c>
    </row>
    <row r="409" spans="1:13" x14ac:dyDescent="0.35">
      <c r="A409" s="6">
        <v>45998</v>
      </c>
      <c r="B409" t="s">
        <v>2722</v>
      </c>
      <c r="C409" t="s">
        <v>978</v>
      </c>
      <c r="D409" t="s">
        <v>978</v>
      </c>
      <c r="E409">
        <v>15</v>
      </c>
      <c r="F409">
        <v>1</v>
      </c>
      <c r="H409" t="s">
        <v>2667</v>
      </c>
      <c r="I409" t="s">
        <v>47</v>
      </c>
      <c r="J409" t="s">
        <v>2667</v>
      </c>
      <c r="L409" t="s">
        <v>2667</v>
      </c>
      <c r="M409" t="s">
        <v>2667</v>
      </c>
    </row>
    <row r="410" spans="1:13" x14ac:dyDescent="0.35">
      <c r="A410" s="6">
        <v>45998</v>
      </c>
      <c r="B410" t="s">
        <v>1667</v>
      </c>
      <c r="C410" t="s">
        <v>2673</v>
      </c>
      <c r="D410">
        <v>2</v>
      </c>
      <c r="E410">
        <v>17</v>
      </c>
      <c r="F410">
        <v>2</v>
      </c>
      <c r="G410" t="s">
        <v>2667</v>
      </c>
      <c r="H410" t="s">
        <v>2667</v>
      </c>
      <c r="I410" t="s">
        <v>47</v>
      </c>
      <c r="J410" t="s">
        <v>2667</v>
      </c>
      <c r="L410" t="s">
        <v>2667</v>
      </c>
      <c r="M410" t="s">
        <v>47</v>
      </c>
    </row>
    <row r="411" spans="1:13" x14ac:dyDescent="0.35">
      <c r="A411" s="6">
        <v>45998</v>
      </c>
      <c r="B411" t="s">
        <v>1966</v>
      </c>
      <c r="C411" t="s">
        <v>2673</v>
      </c>
      <c r="D411">
        <v>3</v>
      </c>
      <c r="E411">
        <v>18.5</v>
      </c>
      <c r="F411">
        <v>2.5</v>
      </c>
      <c r="G411" t="s">
        <v>2667</v>
      </c>
      <c r="H411" t="s">
        <v>2667</v>
      </c>
      <c r="I411" t="s">
        <v>47</v>
      </c>
      <c r="J411" t="s">
        <v>2667</v>
      </c>
      <c r="L411" t="s">
        <v>2667</v>
      </c>
      <c r="M411" t="s">
        <v>2667</v>
      </c>
    </row>
    <row r="412" spans="1:13" x14ac:dyDescent="0.35">
      <c r="A412" s="6">
        <v>45998</v>
      </c>
      <c r="B412" t="s">
        <v>1966</v>
      </c>
      <c r="C412" t="s">
        <v>2673</v>
      </c>
      <c r="D412">
        <v>3</v>
      </c>
      <c r="E412">
        <v>18.5</v>
      </c>
      <c r="F412">
        <v>2.5</v>
      </c>
      <c r="G412" t="s">
        <v>2667</v>
      </c>
      <c r="H412" t="s">
        <v>2667</v>
      </c>
      <c r="I412" t="s">
        <v>47</v>
      </c>
      <c r="J412" t="s">
        <v>2667</v>
      </c>
      <c r="L412" t="s">
        <v>2667</v>
      </c>
      <c r="M412" t="s">
        <v>2667</v>
      </c>
    </row>
    <row r="413" spans="1:13" x14ac:dyDescent="0.35">
      <c r="A413" s="6">
        <v>45998</v>
      </c>
      <c r="B413" t="s">
        <v>317</v>
      </c>
      <c r="C413" t="s">
        <v>115</v>
      </c>
      <c r="D413">
        <v>7</v>
      </c>
      <c r="E413">
        <v>19</v>
      </c>
      <c r="F413">
        <v>1.3333333333333333</v>
      </c>
      <c r="G413" t="s">
        <v>2667</v>
      </c>
      <c r="H413" t="s">
        <v>2667</v>
      </c>
      <c r="I413" t="s">
        <v>47</v>
      </c>
      <c r="J413" t="s">
        <v>2667</v>
      </c>
    </row>
    <row r="414" spans="1:13" x14ac:dyDescent="0.35">
      <c r="A414" s="6">
        <v>45998</v>
      </c>
      <c r="B414" t="s">
        <v>317</v>
      </c>
      <c r="C414" t="s">
        <v>115</v>
      </c>
      <c r="D414">
        <v>7</v>
      </c>
      <c r="E414">
        <v>19</v>
      </c>
      <c r="F414">
        <v>1.3333333333333333</v>
      </c>
      <c r="G414" t="s">
        <v>2667</v>
      </c>
      <c r="H414" t="s">
        <v>2667</v>
      </c>
      <c r="I414" t="s">
        <v>47</v>
      </c>
      <c r="J414" t="s">
        <v>2667</v>
      </c>
    </row>
    <row r="415" spans="1:13" x14ac:dyDescent="0.35">
      <c r="A415" s="6">
        <v>45998</v>
      </c>
      <c r="B415" t="s">
        <v>317</v>
      </c>
      <c r="C415" t="s">
        <v>115</v>
      </c>
      <c r="D415">
        <v>7</v>
      </c>
      <c r="E415">
        <v>19</v>
      </c>
      <c r="F415">
        <v>1.3333333333333333</v>
      </c>
      <c r="G415" t="s">
        <v>2667</v>
      </c>
      <c r="H415" t="s">
        <v>2667</v>
      </c>
      <c r="I415" t="s">
        <v>47</v>
      </c>
      <c r="J415" t="s">
        <v>2667</v>
      </c>
      <c r="L415" t="s">
        <v>2667</v>
      </c>
      <c r="M415" t="s">
        <v>2667</v>
      </c>
    </row>
    <row r="416" spans="1:13" x14ac:dyDescent="0.35">
      <c r="A416" s="6">
        <v>45998</v>
      </c>
      <c r="B416" t="s">
        <v>1043</v>
      </c>
      <c r="C416" t="s">
        <v>115</v>
      </c>
      <c r="D416">
        <v>10</v>
      </c>
      <c r="E416">
        <v>20</v>
      </c>
      <c r="F416">
        <v>1.5</v>
      </c>
      <c r="G416" t="s">
        <v>2667</v>
      </c>
      <c r="H416" t="s">
        <v>2667</v>
      </c>
      <c r="I416" t="s">
        <v>47</v>
      </c>
      <c r="L416" t="s">
        <v>2667</v>
      </c>
      <c r="M416" t="s">
        <v>2667</v>
      </c>
    </row>
    <row r="417" spans="1:13" x14ac:dyDescent="0.35">
      <c r="A417" s="6">
        <v>45998</v>
      </c>
      <c r="B417" t="s">
        <v>1043</v>
      </c>
      <c r="C417" t="s">
        <v>115</v>
      </c>
      <c r="D417">
        <v>10</v>
      </c>
      <c r="E417">
        <v>20</v>
      </c>
      <c r="F417">
        <v>1.5</v>
      </c>
      <c r="G417" t="s">
        <v>2667</v>
      </c>
      <c r="H417" t="s">
        <v>2667</v>
      </c>
      <c r="I417" t="s">
        <v>47</v>
      </c>
      <c r="L417" t="s">
        <v>2667</v>
      </c>
      <c r="M417" t="s">
        <v>2667</v>
      </c>
    </row>
    <row r="418" spans="1:13" x14ac:dyDescent="0.35">
      <c r="A418" s="6">
        <v>45998</v>
      </c>
      <c r="B418" t="s">
        <v>1195</v>
      </c>
      <c r="C418" t="s">
        <v>115</v>
      </c>
      <c r="D418">
        <v>9</v>
      </c>
      <c r="E418">
        <v>22</v>
      </c>
      <c r="F418">
        <v>2</v>
      </c>
      <c r="G418" t="s">
        <v>2667</v>
      </c>
      <c r="H418" t="s">
        <v>2667</v>
      </c>
      <c r="I418" t="s">
        <v>47</v>
      </c>
      <c r="J418" t="s">
        <v>2667</v>
      </c>
      <c r="L418" t="s">
        <v>2667</v>
      </c>
      <c r="M418" t="s">
        <v>2667</v>
      </c>
    </row>
    <row r="419" spans="1:13" x14ac:dyDescent="0.35">
      <c r="A419" s="6">
        <v>45998</v>
      </c>
      <c r="B419" t="s">
        <v>2603</v>
      </c>
      <c r="C419" t="s">
        <v>225</v>
      </c>
      <c r="D419" t="s">
        <v>2486</v>
      </c>
      <c r="E419">
        <v>4</v>
      </c>
      <c r="F419">
        <v>3</v>
      </c>
      <c r="G419" t="s">
        <v>828</v>
      </c>
    </row>
    <row r="420" spans="1:13" x14ac:dyDescent="0.35">
      <c r="A420" s="6">
        <v>45997</v>
      </c>
      <c r="B420" t="s">
        <v>2922</v>
      </c>
      <c r="C420" t="s">
        <v>55</v>
      </c>
      <c r="D420" t="s">
        <v>2132</v>
      </c>
      <c r="E420">
        <v>21</v>
      </c>
      <c r="F420">
        <v>4</v>
      </c>
      <c r="G420" t="s">
        <v>2667</v>
      </c>
      <c r="H420" t="s">
        <v>2667</v>
      </c>
      <c r="I420" t="s">
        <v>47</v>
      </c>
      <c r="J420" t="s">
        <v>2667</v>
      </c>
      <c r="L420" t="s">
        <v>2667</v>
      </c>
      <c r="M420" t="s">
        <v>47</v>
      </c>
    </row>
    <row r="421" spans="1:13" x14ac:dyDescent="0.35">
      <c r="A421" s="6">
        <v>45997</v>
      </c>
      <c r="B421" t="s">
        <v>2918</v>
      </c>
      <c r="C421" t="s">
        <v>2167</v>
      </c>
      <c r="D421" t="s">
        <v>2919</v>
      </c>
      <c r="E421">
        <v>5</v>
      </c>
      <c r="F421">
        <v>2</v>
      </c>
      <c r="G421" t="s">
        <v>2667</v>
      </c>
      <c r="H421" t="s">
        <v>2667</v>
      </c>
      <c r="I421" t="s">
        <v>47</v>
      </c>
      <c r="J421" t="s">
        <v>2667</v>
      </c>
      <c r="L421" t="s">
        <v>2667</v>
      </c>
      <c r="M421" t="s">
        <v>47</v>
      </c>
    </row>
    <row r="422" spans="1:13" x14ac:dyDescent="0.35">
      <c r="A422" s="6">
        <v>45997</v>
      </c>
      <c r="B422" t="s">
        <v>2850</v>
      </c>
      <c r="C422" t="s">
        <v>978</v>
      </c>
      <c r="D422" t="s">
        <v>978</v>
      </c>
      <c r="E422">
        <v>6</v>
      </c>
      <c r="F422">
        <v>1</v>
      </c>
      <c r="G422" t="s">
        <v>2667</v>
      </c>
      <c r="H422" t="s">
        <v>2667</v>
      </c>
      <c r="I422" t="s">
        <v>47</v>
      </c>
      <c r="J422" t="s">
        <v>2667</v>
      </c>
      <c r="L422" t="s">
        <v>2667</v>
      </c>
      <c r="M422" t="s">
        <v>2667</v>
      </c>
    </row>
    <row r="423" spans="1:13" x14ac:dyDescent="0.35">
      <c r="A423" s="6">
        <v>45997</v>
      </c>
      <c r="B423" t="s">
        <v>2923</v>
      </c>
      <c r="C423" t="s">
        <v>53</v>
      </c>
      <c r="D423">
        <v>5</v>
      </c>
      <c r="E423">
        <v>18</v>
      </c>
      <c r="F423">
        <v>3</v>
      </c>
      <c r="G423" t="s">
        <v>2667</v>
      </c>
      <c r="H423" t="s">
        <v>2667</v>
      </c>
      <c r="I423" t="s">
        <v>47</v>
      </c>
      <c r="J423" t="s">
        <v>2667</v>
      </c>
      <c r="L423" t="s">
        <v>2667</v>
      </c>
      <c r="M423" t="s">
        <v>2667</v>
      </c>
    </row>
    <row r="424" spans="1:13" x14ac:dyDescent="0.35">
      <c r="A424" s="6">
        <v>45997</v>
      </c>
      <c r="B424" t="s">
        <v>2722</v>
      </c>
      <c r="C424" t="s">
        <v>978</v>
      </c>
      <c r="D424" t="s">
        <v>978</v>
      </c>
      <c r="E424">
        <v>18</v>
      </c>
      <c r="F424">
        <v>1</v>
      </c>
      <c r="G424" t="s">
        <v>2667</v>
      </c>
      <c r="H424" t="s">
        <v>2667</v>
      </c>
      <c r="I424" t="s">
        <v>47</v>
      </c>
      <c r="J424" t="s">
        <v>2667</v>
      </c>
    </row>
    <row r="425" spans="1:13" x14ac:dyDescent="0.35">
      <c r="A425" s="6">
        <v>45997</v>
      </c>
      <c r="B425" t="s">
        <v>2722</v>
      </c>
      <c r="C425" t="s">
        <v>978</v>
      </c>
      <c r="D425" t="s">
        <v>978</v>
      </c>
      <c r="E425">
        <v>18</v>
      </c>
      <c r="F425">
        <v>1</v>
      </c>
      <c r="G425" t="s">
        <v>2667</v>
      </c>
      <c r="H425" t="s">
        <v>2667</v>
      </c>
      <c r="I425" t="s">
        <v>47</v>
      </c>
      <c r="J425" t="s">
        <v>2667</v>
      </c>
      <c r="L425" t="s">
        <v>2667</v>
      </c>
      <c r="M425" t="s">
        <v>2667</v>
      </c>
    </row>
    <row r="426" spans="1:13" x14ac:dyDescent="0.35">
      <c r="A426" s="6">
        <v>45997</v>
      </c>
      <c r="B426" t="s">
        <v>3095</v>
      </c>
      <c r="C426" t="s">
        <v>115</v>
      </c>
      <c r="D426">
        <v>8</v>
      </c>
      <c r="E426">
        <v>19</v>
      </c>
      <c r="F426">
        <v>3</v>
      </c>
      <c r="G426" t="s">
        <v>2667</v>
      </c>
      <c r="H426" t="s">
        <v>2667</v>
      </c>
      <c r="I426" t="s">
        <v>47</v>
      </c>
      <c r="J426" t="s">
        <v>2667</v>
      </c>
      <c r="L426" t="s">
        <v>2667</v>
      </c>
      <c r="M426" t="s">
        <v>2667</v>
      </c>
    </row>
    <row r="427" spans="1:13" x14ac:dyDescent="0.35">
      <c r="A427" s="6">
        <v>45997</v>
      </c>
      <c r="B427" t="s">
        <v>2924</v>
      </c>
      <c r="C427" t="s">
        <v>115</v>
      </c>
      <c r="D427" t="s">
        <v>2925</v>
      </c>
      <c r="E427">
        <v>28</v>
      </c>
      <c r="F427">
        <v>1</v>
      </c>
      <c r="G427" t="s">
        <v>2667</v>
      </c>
      <c r="H427" t="s">
        <v>2667</v>
      </c>
      <c r="I427" t="s">
        <v>47</v>
      </c>
      <c r="L427" t="s">
        <v>2667</v>
      </c>
      <c r="M427" t="s">
        <v>47</v>
      </c>
    </row>
    <row r="428" spans="1:13" x14ac:dyDescent="0.35">
      <c r="A428" s="6">
        <v>45997</v>
      </c>
      <c r="B428" t="s">
        <v>2924</v>
      </c>
      <c r="C428" t="s">
        <v>115</v>
      </c>
      <c r="D428" t="s">
        <v>2925</v>
      </c>
      <c r="E428">
        <v>28</v>
      </c>
      <c r="F428">
        <v>1</v>
      </c>
      <c r="G428" t="s">
        <v>2667</v>
      </c>
      <c r="H428" t="s">
        <v>2667</v>
      </c>
      <c r="I428" t="s">
        <v>47</v>
      </c>
      <c r="L428" t="s">
        <v>2667</v>
      </c>
      <c r="M428" t="s">
        <v>47</v>
      </c>
    </row>
    <row r="429" spans="1:13" x14ac:dyDescent="0.35">
      <c r="A429" s="6">
        <v>45997</v>
      </c>
      <c r="B429" t="s">
        <v>2924</v>
      </c>
      <c r="C429" t="s">
        <v>115</v>
      </c>
      <c r="D429" t="s">
        <v>2925</v>
      </c>
      <c r="E429">
        <v>28</v>
      </c>
      <c r="F429">
        <v>1</v>
      </c>
      <c r="G429" t="s">
        <v>2667</v>
      </c>
      <c r="H429" t="s">
        <v>2667</v>
      </c>
      <c r="I429" t="s">
        <v>47</v>
      </c>
      <c r="L429" t="s">
        <v>2667</v>
      </c>
      <c r="M429" t="s">
        <v>47</v>
      </c>
    </row>
    <row r="430" spans="1:13" x14ac:dyDescent="0.35">
      <c r="A430" s="6">
        <v>45996</v>
      </c>
      <c r="B430" t="s">
        <v>2941</v>
      </c>
      <c r="C430" t="s">
        <v>115</v>
      </c>
      <c r="D430">
        <v>9</v>
      </c>
      <c r="E430">
        <v>2</v>
      </c>
      <c r="F430">
        <v>1</v>
      </c>
      <c r="G430" t="s">
        <v>2667</v>
      </c>
      <c r="H430" t="s">
        <v>2667</v>
      </c>
      <c r="I430" t="s">
        <v>47</v>
      </c>
      <c r="J430" t="s">
        <v>2667</v>
      </c>
      <c r="L430" t="s">
        <v>2667</v>
      </c>
      <c r="M430" t="s">
        <v>47</v>
      </c>
    </row>
    <row r="431" spans="1:13" x14ac:dyDescent="0.35">
      <c r="A431" s="6">
        <v>45996</v>
      </c>
      <c r="B431" t="s">
        <v>3146</v>
      </c>
      <c r="C431" t="s">
        <v>53</v>
      </c>
      <c r="D431" t="s">
        <v>3147</v>
      </c>
      <c r="E431">
        <v>4</v>
      </c>
      <c r="F431">
        <v>4</v>
      </c>
      <c r="G431" t="s">
        <v>2667</v>
      </c>
      <c r="H431" t="s">
        <v>2667</v>
      </c>
      <c r="I431" t="s">
        <v>47</v>
      </c>
      <c r="J431" t="s">
        <v>2667</v>
      </c>
      <c r="L431" t="s">
        <v>2667</v>
      </c>
      <c r="M431" t="s">
        <v>2667</v>
      </c>
    </row>
    <row r="432" spans="1:13" x14ac:dyDescent="0.35">
      <c r="A432" s="6">
        <v>45996</v>
      </c>
      <c r="B432" t="s">
        <v>2921</v>
      </c>
      <c r="C432" t="s">
        <v>2673</v>
      </c>
      <c r="D432">
        <v>3</v>
      </c>
      <c r="E432">
        <v>4</v>
      </c>
      <c r="F432">
        <v>1</v>
      </c>
      <c r="G432" t="s">
        <v>2667</v>
      </c>
      <c r="H432" t="s">
        <v>2667</v>
      </c>
      <c r="I432" t="s">
        <v>47</v>
      </c>
      <c r="J432" t="s">
        <v>2667</v>
      </c>
      <c r="L432" t="s">
        <v>2667</v>
      </c>
      <c r="M432" t="s">
        <v>47</v>
      </c>
    </row>
    <row r="433" spans="1:13" x14ac:dyDescent="0.35">
      <c r="A433" s="6">
        <v>45996</v>
      </c>
      <c r="B433" t="s">
        <v>86</v>
      </c>
      <c r="C433" t="s">
        <v>115</v>
      </c>
      <c r="D433" t="s">
        <v>2685</v>
      </c>
      <c r="E433">
        <v>6</v>
      </c>
      <c r="F433">
        <v>2</v>
      </c>
      <c r="G433" t="s">
        <v>2667</v>
      </c>
      <c r="H433" t="s">
        <v>2667</v>
      </c>
      <c r="I433" t="s">
        <v>47</v>
      </c>
      <c r="J433" t="s">
        <v>2667</v>
      </c>
      <c r="L433" t="s">
        <v>2667</v>
      </c>
      <c r="M433" t="s">
        <v>47</v>
      </c>
    </row>
    <row r="434" spans="1:13" x14ac:dyDescent="0.35">
      <c r="A434" s="6">
        <v>45996</v>
      </c>
      <c r="B434" t="s">
        <v>2952</v>
      </c>
      <c r="C434" t="s">
        <v>115</v>
      </c>
      <c r="D434">
        <v>7</v>
      </c>
      <c r="E434">
        <v>6</v>
      </c>
      <c r="F434">
        <v>6</v>
      </c>
      <c r="G434" t="s">
        <v>2667</v>
      </c>
      <c r="H434" t="s">
        <v>2667</v>
      </c>
      <c r="I434" t="s">
        <v>47</v>
      </c>
      <c r="J434" t="s">
        <v>2667</v>
      </c>
      <c r="L434" t="s">
        <v>2667</v>
      </c>
      <c r="M434" t="s">
        <v>2667</v>
      </c>
    </row>
    <row r="435" spans="1:13" x14ac:dyDescent="0.35">
      <c r="A435" s="6">
        <v>45996</v>
      </c>
      <c r="B435" t="s">
        <v>2943</v>
      </c>
      <c r="C435" t="s">
        <v>2167</v>
      </c>
      <c r="D435" t="s">
        <v>2755</v>
      </c>
      <c r="E435">
        <v>7</v>
      </c>
      <c r="F435">
        <v>2</v>
      </c>
      <c r="G435" t="s">
        <v>2667</v>
      </c>
      <c r="H435" t="s">
        <v>2667</v>
      </c>
      <c r="I435" t="s">
        <v>47</v>
      </c>
      <c r="J435" t="s">
        <v>2667</v>
      </c>
      <c r="L435" t="s">
        <v>2667</v>
      </c>
      <c r="M435" t="s">
        <v>2667</v>
      </c>
    </row>
    <row r="436" spans="1:13" x14ac:dyDescent="0.35">
      <c r="A436" s="6">
        <v>45996</v>
      </c>
      <c r="B436" t="s">
        <v>343</v>
      </c>
      <c r="C436" t="s">
        <v>115</v>
      </c>
      <c r="D436" t="s">
        <v>2790</v>
      </c>
      <c r="E436">
        <v>12</v>
      </c>
      <c r="F436">
        <v>6</v>
      </c>
      <c r="G436" t="s">
        <v>2667</v>
      </c>
      <c r="H436" t="s">
        <v>2667</v>
      </c>
      <c r="I436" t="s">
        <v>47</v>
      </c>
      <c r="J436" t="s">
        <v>2667</v>
      </c>
      <c r="L436" t="s">
        <v>2667</v>
      </c>
      <c r="M436" t="s">
        <v>2667</v>
      </c>
    </row>
    <row r="437" spans="1:13" x14ac:dyDescent="0.35">
      <c r="A437" s="6">
        <v>45996</v>
      </c>
      <c r="B437" t="s">
        <v>2933</v>
      </c>
      <c r="C437" t="s">
        <v>53</v>
      </c>
      <c r="D437">
        <v>4</v>
      </c>
      <c r="E437">
        <v>16.5</v>
      </c>
      <c r="F437">
        <v>1.5</v>
      </c>
      <c r="G437" t="s">
        <v>2667</v>
      </c>
      <c r="H437" t="s">
        <v>2667</v>
      </c>
      <c r="I437" t="s">
        <v>47</v>
      </c>
      <c r="J437" t="s">
        <v>2675</v>
      </c>
    </row>
    <row r="438" spans="1:13" x14ac:dyDescent="0.35">
      <c r="A438" s="6">
        <v>45996</v>
      </c>
      <c r="B438" t="s">
        <v>2933</v>
      </c>
      <c r="C438" t="s">
        <v>53</v>
      </c>
      <c r="D438">
        <v>4</v>
      </c>
      <c r="E438">
        <v>16.5</v>
      </c>
      <c r="F438">
        <v>1.5</v>
      </c>
      <c r="G438" t="s">
        <v>2667</v>
      </c>
      <c r="H438" t="s">
        <v>2667</v>
      </c>
      <c r="I438" t="s">
        <v>47</v>
      </c>
      <c r="J438" t="s">
        <v>2675</v>
      </c>
      <c r="L438" t="s">
        <v>2667</v>
      </c>
      <c r="M438" t="s">
        <v>2667</v>
      </c>
    </row>
    <row r="439" spans="1:13" x14ac:dyDescent="0.35">
      <c r="A439" s="6">
        <v>45996</v>
      </c>
      <c r="B439" t="s">
        <v>1918</v>
      </c>
      <c r="C439" t="s">
        <v>2137</v>
      </c>
      <c r="D439" t="s">
        <v>2683</v>
      </c>
      <c r="E439">
        <v>18</v>
      </c>
      <c r="F439">
        <v>2</v>
      </c>
      <c r="G439" t="s">
        <v>2667</v>
      </c>
      <c r="H439" t="s">
        <v>2667</v>
      </c>
      <c r="I439" t="s">
        <v>47</v>
      </c>
      <c r="J439" t="s">
        <v>2667</v>
      </c>
      <c r="L439" t="s">
        <v>2667</v>
      </c>
      <c r="M439" t="s">
        <v>2667</v>
      </c>
    </row>
    <row r="440" spans="1:13" x14ac:dyDescent="0.35">
      <c r="A440" s="6">
        <v>45996</v>
      </c>
      <c r="B440" t="s">
        <v>2982</v>
      </c>
      <c r="C440" t="s">
        <v>115</v>
      </c>
      <c r="D440">
        <v>9</v>
      </c>
      <c r="E440">
        <v>19</v>
      </c>
      <c r="F440">
        <v>2</v>
      </c>
      <c r="G440" t="s">
        <v>2667</v>
      </c>
      <c r="H440" t="s">
        <v>2667</v>
      </c>
      <c r="I440" t="s">
        <v>47</v>
      </c>
      <c r="J440" t="s">
        <v>2667</v>
      </c>
      <c r="L440" t="s">
        <v>2667</v>
      </c>
      <c r="M440" t="s">
        <v>47</v>
      </c>
    </row>
    <row r="441" spans="1:13" x14ac:dyDescent="0.35">
      <c r="A441" s="6">
        <v>45996</v>
      </c>
      <c r="B441" t="s">
        <v>2938</v>
      </c>
      <c r="C441" t="s">
        <v>115</v>
      </c>
      <c r="D441">
        <v>9</v>
      </c>
      <c r="E441">
        <v>19</v>
      </c>
      <c r="F441">
        <v>2</v>
      </c>
      <c r="G441" t="s">
        <v>2667</v>
      </c>
      <c r="H441" t="s">
        <v>2667</v>
      </c>
      <c r="I441" t="s">
        <v>47</v>
      </c>
      <c r="J441" t="s">
        <v>2667</v>
      </c>
      <c r="L441" t="s">
        <v>2667</v>
      </c>
      <c r="M441" t="s">
        <v>2667</v>
      </c>
    </row>
    <row r="442" spans="1:13" x14ac:dyDescent="0.35">
      <c r="A442" s="6">
        <v>45996</v>
      </c>
      <c r="B442" t="s">
        <v>2928</v>
      </c>
      <c r="C442" t="s">
        <v>53</v>
      </c>
      <c r="D442">
        <v>6</v>
      </c>
      <c r="E442">
        <v>19.5</v>
      </c>
      <c r="F442">
        <v>1.5</v>
      </c>
      <c r="G442" t="s">
        <v>2667</v>
      </c>
      <c r="H442" t="s">
        <v>2667</v>
      </c>
      <c r="I442" t="s">
        <v>47</v>
      </c>
      <c r="J442" t="s">
        <v>2667</v>
      </c>
    </row>
    <row r="443" spans="1:13" x14ac:dyDescent="0.35">
      <c r="A443" s="6">
        <v>45996</v>
      </c>
      <c r="B443" t="s">
        <v>2928</v>
      </c>
      <c r="C443" t="s">
        <v>53</v>
      </c>
      <c r="D443">
        <v>6</v>
      </c>
      <c r="E443">
        <v>19.5</v>
      </c>
      <c r="F443">
        <v>1.5</v>
      </c>
      <c r="G443" t="s">
        <v>2667</v>
      </c>
      <c r="H443" t="s">
        <v>2667</v>
      </c>
      <c r="I443" t="s">
        <v>47</v>
      </c>
      <c r="J443" t="s">
        <v>2667</v>
      </c>
      <c r="L443" t="s">
        <v>2667</v>
      </c>
      <c r="M443" t="s">
        <v>2667</v>
      </c>
    </row>
    <row r="444" spans="1:13" x14ac:dyDescent="0.35">
      <c r="A444" s="6">
        <v>45996</v>
      </c>
      <c r="B444" t="s">
        <v>90</v>
      </c>
      <c r="C444" t="s">
        <v>2673</v>
      </c>
      <c r="D444">
        <v>1</v>
      </c>
      <c r="E444">
        <v>20</v>
      </c>
      <c r="F444">
        <v>2</v>
      </c>
      <c r="G444" t="s">
        <v>2667</v>
      </c>
      <c r="H444" t="s">
        <v>2667</v>
      </c>
      <c r="I444" t="s">
        <v>47</v>
      </c>
      <c r="L444" t="s">
        <v>2667</v>
      </c>
      <c r="M444" t="s">
        <v>2667</v>
      </c>
    </row>
    <row r="445" spans="1:13" x14ac:dyDescent="0.35">
      <c r="A445" s="6">
        <v>45996</v>
      </c>
      <c r="B445" t="s">
        <v>2920</v>
      </c>
      <c r="C445" t="s">
        <v>2673</v>
      </c>
      <c r="D445">
        <v>3</v>
      </c>
      <c r="E445">
        <v>20</v>
      </c>
      <c r="F445">
        <v>2</v>
      </c>
      <c r="G445" t="s">
        <v>2667</v>
      </c>
      <c r="H445" t="s">
        <v>2667</v>
      </c>
      <c r="I445" t="s">
        <v>47</v>
      </c>
      <c r="J445" t="s">
        <v>2667</v>
      </c>
      <c r="L445" t="s">
        <v>2667</v>
      </c>
      <c r="M445" t="s">
        <v>47</v>
      </c>
    </row>
    <row r="446" spans="1:13" x14ac:dyDescent="0.35">
      <c r="A446" s="6">
        <v>45996</v>
      </c>
      <c r="B446" t="s">
        <v>1081</v>
      </c>
      <c r="C446" t="s">
        <v>2673</v>
      </c>
      <c r="D446" t="s">
        <v>2759</v>
      </c>
      <c r="E446">
        <v>20</v>
      </c>
      <c r="F446">
        <v>10</v>
      </c>
      <c r="G446" t="s">
        <v>2667</v>
      </c>
      <c r="H446" t="s">
        <v>2667</v>
      </c>
      <c r="I446" t="s">
        <v>47</v>
      </c>
      <c r="J446" t="s">
        <v>2667</v>
      </c>
      <c r="L446" t="s">
        <v>2667</v>
      </c>
      <c r="M446" t="s">
        <v>2667</v>
      </c>
    </row>
    <row r="447" spans="1:13" x14ac:dyDescent="0.35">
      <c r="A447" s="6">
        <v>45996</v>
      </c>
      <c r="B447" t="s">
        <v>1468</v>
      </c>
      <c r="C447" t="s">
        <v>115</v>
      </c>
      <c r="D447">
        <v>7</v>
      </c>
      <c r="E447">
        <v>21</v>
      </c>
      <c r="F447">
        <v>2</v>
      </c>
      <c r="G447" t="s">
        <v>2667</v>
      </c>
      <c r="H447" t="s">
        <v>2667</v>
      </c>
      <c r="I447" t="s">
        <v>47</v>
      </c>
      <c r="J447" t="s">
        <v>1854</v>
      </c>
      <c r="L447" t="s">
        <v>2667</v>
      </c>
      <c r="M447" t="s">
        <v>47</v>
      </c>
    </row>
    <row r="448" spans="1:13" x14ac:dyDescent="0.35">
      <c r="A448" s="6">
        <v>45996</v>
      </c>
      <c r="B448" t="s">
        <v>1187</v>
      </c>
      <c r="C448" t="s">
        <v>53</v>
      </c>
      <c r="D448">
        <v>6</v>
      </c>
      <c r="E448">
        <v>21</v>
      </c>
      <c r="F448">
        <v>1</v>
      </c>
      <c r="G448" t="s">
        <v>2667</v>
      </c>
      <c r="H448" t="s">
        <v>2667</v>
      </c>
      <c r="I448" t="s">
        <v>47</v>
      </c>
      <c r="L448" t="s">
        <v>2667</v>
      </c>
      <c r="M448" t="s">
        <v>47</v>
      </c>
    </row>
    <row r="449" spans="1:13" x14ac:dyDescent="0.35">
      <c r="A449" s="6">
        <v>45996</v>
      </c>
      <c r="B449" t="s">
        <v>1187</v>
      </c>
      <c r="C449" t="s">
        <v>53</v>
      </c>
      <c r="D449">
        <v>6</v>
      </c>
      <c r="E449">
        <v>21</v>
      </c>
      <c r="F449">
        <v>1</v>
      </c>
      <c r="G449" t="s">
        <v>2667</v>
      </c>
      <c r="H449" t="s">
        <v>2667</v>
      </c>
      <c r="I449" t="s">
        <v>47</v>
      </c>
      <c r="L449" t="s">
        <v>2667</v>
      </c>
      <c r="M449" t="s">
        <v>47</v>
      </c>
    </row>
    <row r="450" spans="1:13" x14ac:dyDescent="0.35">
      <c r="A450" s="6">
        <v>45996</v>
      </c>
      <c r="B450" t="s">
        <v>2679</v>
      </c>
      <c r="C450" t="s">
        <v>2167</v>
      </c>
      <c r="D450" t="s">
        <v>1254</v>
      </c>
      <c r="E450">
        <v>22</v>
      </c>
      <c r="F450">
        <v>1</v>
      </c>
      <c r="G450" t="s">
        <v>2667</v>
      </c>
      <c r="H450" t="s">
        <v>2667</v>
      </c>
      <c r="I450" t="s">
        <v>47</v>
      </c>
      <c r="J450" t="s">
        <v>2667</v>
      </c>
      <c r="L450" t="s">
        <v>2667</v>
      </c>
      <c r="M450" t="s">
        <v>2667</v>
      </c>
    </row>
    <row r="451" spans="1:13" x14ac:dyDescent="0.35">
      <c r="A451" s="6">
        <v>45996</v>
      </c>
      <c r="B451" t="s">
        <v>2679</v>
      </c>
      <c r="C451" t="s">
        <v>2167</v>
      </c>
      <c r="D451" t="s">
        <v>1254</v>
      </c>
      <c r="E451">
        <v>22</v>
      </c>
      <c r="F451">
        <v>1</v>
      </c>
      <c r="G451" t="s">
        <v>2667</v>
      </c>
      <c r="H451" t="s">
        <v>2667</v>
      </c>
      <c r="I451" t="s">
        <v>47</v>
      </c>
      <c r="J451" t="s">
        <v>2667</v>
      </c>
      <c r="L451" t="s">
        <v>2667</v>
      </c>
      <c r="M451" t="s">
        <v>2667</v>
      </c>
    </row>
    <row r="452" spans="1:13" x14ac:dyDescent="0.35">
      <c r="A452" s="6">
        <v>45996</v>
      </c>
      <c r="B452" t="s">
        <v>88</v>
      </c>
      <c r="C452" t="s">
        <v>2167</v>
      </c>
      <c r="D452" t="s">
        <v>2186</v>
      </c>
      <c r="E452">
        <v>24</v>
      </c>
      <c r="F452">
        <v>1</v>
      </c>
      <c r="G452" t="s">
        <v>2667</v>
      </c>
      <c r="H452" t="s">
        <v>2667</v>
      </c>
      <c r="I452" t="s">
        <v>47</v>
      </c>
      <c r="L452" t="s">
        <v>2667</v>
      </c>
      <c r="M452" t="s">
        <v>47</v>
      </c>
    </row>
    <row r="453" spans="1:13" x14ac:dyDescent="0.35">
      <c r="A453" s="6">
        <v>45996</v>
      </c>
      <c r="B453" t="s">
        <v>171</v>
      </c>
      <c r="C453" t="s">
        <v>1261</v>
      </c>
      <c r="D453" t="s">
        <v>1261</v>
      </c>
      <c r="E453">
        <v>25</v>
      </c>
      <c r="F453">
        <v>1</v>
      </c>
      <c r="G453" t="s">
        <v>2667</v>
      </c>
      <c r="H453" t="s">
        <v>2667</v>
      </c>
      <c r="I453" t="s">
        <v>47</v>
      </c>
      <c r="J453" t="s">
        <v>2667</v>
      </c>
      <c r="L453" t="s">
        <v>2667</v>
      </c>
      <c r="M453" t="s">
        <v>47</v>
      </c>
    </row>
    <row r="454" spans="1:13" x14ac:dyDescent="0.35">
      <c r="A454" s="6">
        <v>45996</v>
      </c>
      <c r="B454" t="s">
        <v>171</v>
      </c>
      <c r="C454" t="s">
        <v>1261</v>
      </c>
      <c r="D454" t="s">
        <v>1261</v>
      </c>
      <c r="E454">
        <v>25</v>
      </c>
      <c r="F454">
        <v>2</v>
      </c>
      <c r="G454" t="s">
        <v>2667</v>
      </c>
      <c r="H454" t="s">
        <v>2667</v>
      </c>
      <c r="I454" t="s">
        <v>47</v>
      </c>
      <c r="J454" t="s">
        <v>2667</v>
      </c>
      <c r="L454" t="s">
        <v>2667</v>
      </c>
      <c r="M454" t="s">
        <v>47</v>
      </c>
    </row>
    <row r="455" spans="1:13" x14ac:dyDescent="0.35">
      <c r="A455" s="6">
        <v>45996</v>
      </c>
      <c r="B455" t="s">
        <v>2929</v>
      </c>
      <c r="C455" t="s">
        <v>115</v>
      </c>
      <c r="D455" t="s">
        <v>2799</v>
      </c>
      <c r="E455">
        <v>25</v>
      </c>
      <c r="F455">
        <v>3</v>
      </c>
      <c r="I455" t="s">
        <v>47</v>
      </c>
    </row>
    <row r="456" spans="1:13" x14ac:dyDescent="0.35">
      <c r="A456" s="6">
        <v>45996</v>
      </c>
      <c r="B456" t="s">
        <v>2929</v>
      </c>
      <c r="C456" t="s">
        <v>115</v>
      </c>
      <c r="D456" t="s">
        <v>2799</v>
      </c>
      <c r="E456">
        <v>25</v>
      </c>
      <c r="F456">
        <v>1</v>
      </c>
      <c r="I456" t="s">
        <v>47</v>
      </c>
    </row>
    <row r="457" spans="1:13" x14ac:dyDescent="0.35">
      <c r="A457" s="6">
        <v>45996</v>
      </c>
      <c r="B457" t="s">
        <v>2929</v>
      </c>
      <c r="C457" t="s">
        <v>115</v>
      </c>
      <c r="D457" t="s">
        <v>2799</v>
      </c>
      <c r="E457">
        <v>25</v>
      </c>
      <c r="F457">
        <v>1</v>
      </c>
      <c r="I457" t="s">
        <v>47</v>
      </c>
    </row>
    <row r="458" spans="1:13" x14ac:dyDescent="0.35">
      <c r="A458" s="6">
        <v>45996</v>
      </c>
      <c r="B458" t="s">
        <v>2929</v>
      </c>
      <c r="C458" t="s">
        <v>115</v>
      </c>
      <c r="D458" t="s">
        <v>2799</v>
      </c>
      <c r="E458">
        <v>25</v>
      </c>
      <c r="F458">
        <v>1</v>
      </c>
      <c r="I458" t="s">
        <v>47</v>
      </c>
    </row>
    <row r="459" spans="1:13" x14ac:dyDescent="0.35">
      <c r="A459" s="6">
        <v>45996</v>
      </c>
      <c r="B459" t="s">
        <v>2929</v>
      </c>
      <c r="C459" t="s">
        <v>115</v>
      </c>
      <c r="D459" t="s">
        <v>2799</v>
      </c>
      <c r="E459">
        <v>25</v>
      </c>
      <c r="F459">
        <v>2</v>
      </c>
      <c r="I459" t="s">
        <v>47</v>
      </c>
    </row>
    <row r="460" spans="1:13" x14ac:dyDescent="0.35">
      <c r="A460" s="6">
        <v>45996</v>
      </c>
      <c r="B460" t="s">
        <v>2929</v>
      </c>
      <c r="C460" t="s">
        <v>115</v>
      </c>
      <c r="D460" t="s">
        <v>2799</v>
      </c>
      <c r="E460">
        <v>25</v>
      </c>
      <c r="F460">
        <v>2</v>
      </c>
      <c r="G460" t="s">
        <v>2667</v>
      </c>
      <c r="H460" t="s">
        <v>2667</v>
      </c>
      <c r="I460" t="s">
        <v>47</v>
      </c>
      <c r="L460" t="s">
        <v>2667</v>
      </c>
      <c r="M460" t="s">
        <v>2667</v>
      </c>
    </row>
    <row r="461" spans="1:13" x14ac:dyDescent="0.35">
      <c r="A461" s="6">
        <v>45996</v>
      </c>
      <c r="B461" t="s">
        <v>783</v>
      </c>
      <c r="C461" t="s">
        <v>115</v>
      </c>
      <c r="D461" t="s">
        <v>2788</v>
      </c>
      <c r="E461">
        <v>25</v>
      </c>
      <c r="F461">
        <v>1</v>
      </c>
      <c r="G461" t="s">
        <v>2667</v>
      </c>
      <c r="H461" t="s">
        <v>2667</v>
      </c>
      <c r="I461" t="s">
        <v>47</v>
      </c>
      <c r="J461" t="s">
        <v>1854</v>
      </c>
    </row>
    <row r="462" spans="1:13" x14ac:dyDescent="0.35">
      <c r="A462" s="6">
        <v>45996</v>
      </c>
      <c r="B462" t="s">
        <v>783</v>
      </c>
      <c r="C462" t="s">
        <v>115</v>
      </c>
      <c r="D462" t="s">
        <v>2788</v>
      </c>
      <c r="E462">
        <v>25</v>
      </c>
      <c r="F462">
        <v>1</v>
      </c>
      <c r="G462" t="s">
        <v>2667</v>
      </c>
      <c r="H462" t="s">
        <v>2667</v>
      </c>
      <c r="I462" t="s">
        <v>47</v>
      </c>
      <c r="J462" t="s">
        <v>1854</v>
      </c>
    </row>
    <row r="463" spans="1:13" x14ac:dyDescent="0.35">
      <c r="A463" s="6">
        <v>45996</v>
      </c>
      <c r="B463" t="s">
        <v>783</v>
      </c>
      <c r="C463" t="s">
        <v>115</v>
      </c>
      <c r="D463" t="s">
        <v>2788</v>
      </c>
      <c r="E463">
        <v>25</v>
      </c>
      <c r="F463">
        <v>2</v>
      </c>
      <c r="G463" t="s">
        <v>2667</v>
      </c>
      <c r="H463" t="s">
        <v>2667</v>
      </c>
      <c r="I463" t="s">
        <v>47</v>
      </c>
      <c r="J463" t="s">
        <v>1854</v>
      </c>
    </row>
    <row r="464" spans="1:13" x14ac:dyDescent="0.35">
      <c r="A464" s="6">
        <v>45996</v>
      </c>
      <c r="B464" t="s">
        <v>783</v>
      </c>
      <c r="C464" t="s">
        <v>115</v>
      </c>
      <c r="D464" t="s">
        <v>2788</v>
      </c>
      <c r="E464">
        <v>25</v>
      </c>
      <c r="F464">
        <v>2</v>
      </c>
      <c r="G464" t="s">
        <v>2667</v>
      </c>
      <c r="H464" t="s">
        <v>2667</v>
      </c>
      <c r="I464" t="s">
        <v>47</v>
      </c>
      <c r="J464" t="s">
        <v>1854</v>
      </c>
      <c r="L464" t="s">
        <v>2667</v>
      </c>
      <c r="M464" t="s">
        <v>2667</v>
      </c>
    </row>
    <row r="465" spans="1:13" x14ac:dyDescent="0.35">
      <c r="A465" s="6">
        <v>45996</v>
      </c>
      <c r="B465" t="s">
        <v>783</v>
      </c>
      <c r="C465" t="s">
        <v>115</v>
      </c>
      <c r="D465" t="s">
        <v>2788</v>
      </c>
      <c r="E465">
        <v>27</v>
      </c>
      <c r="F465">
        <v>1</v>
      </c>
      <c r="G465" t="s">
        <v>2667</v>
      </c>
      <c r="H465" t="s">
        <v>2667</v>
      </c>
      <c r="I465" t="s">
        <v>47</v>
      </c>
      <c r="J465" t="s">
        <v>1854</v>
      </c>
    </row>
    <row r="466" spans="1:13" x14ac:dyDescent="0.35">
      <c r="A466" s="6">
        <v>45996</v>
      </c>
      <c r="B466" t="s">
        <v>484</v>
      </c>
      <c r="C466" t="s">
        <v>2673</v>
      </c>
      <c r="D466">
        <v>1</v>
      </c>
      <c r="E466">
        <v>23</v>
      </c>
      <c r="F466">
        <v>2</v>
      </c>
      <c r="G466" t="s">
        <v>1725</v>
      </c>
      <c r="L466" t="s">
        <v>47</v>
      </c>
      <c r="M466" t="s">
        <v>47</v>
      </c>
    </row>
    <row r="467" spans="1:13" x14ac:dyDescent="0.35">
      <c r="A467" s="6">
        <v>45996</v>
      </c>
      <c r="B467" t="s">
        <v>797</v>
      </c>
      <c r="C467" t="s">
        <v>2673</v>
      </c>
      <c r="D467">
        <v>1</v>
      </c>
      <c r="E467">
        <v>24</v>
      </c>
      <c r="F467">
        <v>1</v>
      </c>
      <c r="G467" t="s">
        <v>1725</v>
      </c>
      <c r="L467" t="s">
        <v>47</v>
      </c>
      <c r="M467" t="s">
        <v>47</v>
      </c>
    </row>
    <row r="468" spans="1:13" x14ac:dyDescent="0.35">
      <c r="A468" s="6">
        <v>45996</v>
      </c>
      <c r="B468" t="s">
        <v>89</v>
      </c>
      <c r="C468" t="s">
        <v>2673</v>
      </c>
      <c r="D468">
        <v>1</v>
      </c>
      <c r="E468">
        <v>19</v>
      </c>
      <c r="F468">
        <v>1</v>
      </c>
      <c r="G468" t="s">
        <v>1725</v>
      </c>
      <c r="L468" t="s">
        <v>47</v>
      </c>
      <c r="M468" t="s">
        <v>47</v>
      </c>
    </row>
    <row r="469" spans="1:13" x14ac:dyDescent="0.35">
      <c r="A469" s="6">
        <v>45996</v>
      </c>
      <c r="B469" t="s">
        <v>89</v>
      </c>
      <c r="C469" t="s">
        <v>2673</v>
      </c>
      <c r="D469">
        <v>1</v>
      </c>
      <c r="E469">
        <v>19</v>
      </c>
      <c r="F469">
        <v>1</v>
      </c>
      <c r="G469" t="s">
        <v>1725</v>
      </c>
      <c r="L469" t="s">
        <v>47</v>
      </c>
      <c r="M469" t="s">
        <v>47</v>
      </c>
    </row>
    <row r="470" spans="1:13" x14ac:dyDescent="0.35">
      <c r="A470" s="6">
        <v>45996</v>
      </c>
      <c r="B470" t="s">
        <v>89</v>
      </c>
      <c r="C470" t="s">
        <v>2673</v>
      </c>
      <c r="D470">
        <v>1</v>
      </c>
      <c r="E470">
        <v>19</v>
      </c>
      <c r="F470">
        <v>1</v>
      </c>
      <c r="G470" t="s">
        <v>1725</v>
      </c>
      <c r="L470" t="s">
        <v>47</v>
      </c>
      <c r="M470" t="s">
        <v>47</v>
      </c>
    </row>
    <row r="471" spans="1:13" x14ac:dyDescent="0.35">
      <c r="A471" s="6">
        <v>45995</v>
      </c>
      <c r="B471" t="s">
        <v>788</v>
      </c>
      <c r="C471" t="s">
        <v>2673</v>
      </c>
      <c r="D471" t="s">
        <v>3183</v>
      </c>
      <c r="E471">
        <v>8</v>
      </c>
      <c r="F471">
        <v>2</v>
      </c>
      <c r="G471" t="s">
        <v>2667</v>
      </c>
      <c r="H471" t="s">
        <v>2667</v>
      </c>
      <c r="I471" t="s">
        <v>47</v>
      </c>
      <c r="J471" t="s">
        <v>2667</v>
      </c>
      <c r="L471" t="s">
        <v>2667</v>
      </c>
      <c r="M471" t="s">
        <v>2667</v>
      </c>
    </row>
    <row r="472" spans="1:13" x14ac:dyDescent="0.35">
      <c r="A472" s="6">
        <v>45995</v>
      </c>
      <c r="B472" t="s">
        <v>2689</v>
      </c>
      <c r="C472" t="s">
        <v>2167</v>
      </c>
      <c r="D472" t="s">
        <v>3024</v>
      </c>
      <c r="E472">
        <v>10</v>
      </c>
      <c r="F472">
        <v>4</v>
      </c>
      <c r="G472" t="s">
        <v>2667</v>
      </c>
      <c r="H472" t="s">
        <v>2667</v>
      </c>
      <c r="I472" t="s">
        <v>47</v>
      </c>
      <c r="L472" t="s">
        <v>2667</v>
      </c>
      <c r="M472" t="s">
        <v>47</v>
      </c>
    </row>
    <row r="473" spans="1:13" x14ac:dyDescent="0.35">
      <c r="A473" s="6">
        <v>45995</v>
      </c>
      <c r="B473" t="s">
        <v>2689</v>
      </c>
      <c r="C473" t="s">
        <v>53</v>
      </c>
      <c r="D473">
        <v>5</v>
      </c>
      <c r="E473">
        <v>10</v>
      </c>
      <c r="F473">
        <v>2</v>
      </c>
      <c r="G473" t="s">
        <v>2667</v>
      </c>
      <c r="H473" t="s">
        <v>2667</v>
      </c>
      <c r="I473" t="s">
        <v>47</v>
      </c>
      <c r="L473" t="s">
        <v>2667</v>
      </c>
      <c r="M473" t="s">
        <v>47</v>
      </c>
    </row>
    <row r="474" spans="1:13" x14ac:dyDescent="0.35">
      <c r="A474" s="6">
        <v>45995</v>
      </c>
      <c r="B474" t="s">
        <v>171</v>
      </c>
      <c r="C474" t="s">
        <v>55</v>
      </c>
      <c r="D474" t="s">
        <v>1261</v>
      </c>
      <c r="E474">
        <v>10</v>
      </c>
      <c r="F474">
        <v>1</v>
      </c>
      <c r="G474" t="s">
        <v>2667</v>
      </c>
      <c r="H474" t="s">
        <v>2667</v>
      </c>
      <c r="I474" t="s">
        <v>47</v>
      </c>
      <c r="L474" t="s">
        <v>2667</v>
      </c>
      <c r="M474" t="s">
        <v>2667</v>
      </c>
    </row>
    <row r="475" spans="1:13" x14ac:dyDescent="0.35">
      <c r="A475" s="6">
        <v>45995</v>
      </c>
      <c r="B475" t="s">
        <v>883</v>
      </c>
      <c r="C475" t="s">
        <v>2673</v>
      </c>
      <c r="D475" t="s">
        <v>3255</v>
      </c>
      <c r="E475">
        <v>10</v>
      </c>
      <c r="F475">
        <v>5</v>
      </c>
      <c r="G475" t="s">
        <v>2667</v>
      </c>
      <c r="H475" t="s">
        <v>2667</v>
      </c>
      <c r="I475" t="s">
        <v>47</v>
      </c>
      <c r="J475" t="s">
        <v>2667</v>
      </c>
      <c r="L475" t="s">
        <v>2667</v>
      </c>
      <c r="M475" t="s">
        <v>2667</v>
      </c>
    </row>
    <row r="476" spans="1:13" x14ac:dyDescent="0.35">
      <c r="A476" s="6">
        <v>45995</v>
      </c>
      <c r="B476" t="s">
        <v>2689</v>
      </c>
      <c r="C476" t="s">
        <v>64</v>
      </c>
      <c r="D476" t="s">
        <v>585</v>
      </c>
      <c r="E476">
        <v>11</v>
      </c>
      <c r="F476">
        <v>2</v>
      </c>
      <c r="G476" t="s">
        <v>2667</v>
      </c>
      <c r="H476" t="s">
        <v>2667</v>
      </c>
      <c r="I476" t="s">
        <v>47</v>
      </c>
      <c r="J476" t="s">
        <v>2667</v>
      </c>
      <c r="L476" t="s">
        <v>2667</v>
      </c>
      <c r="M476" t="s">
        <v>2667</v>
      </c>
    </row>
    <row r="477" spans="1:13" x14ac:dyDescent="0.35">
      <c r="A477" s="6">
        <v>45995</v>
      </c>
      <c r="B477" t="s">
        <v>3097</v>
      </c>
      <c r="C477" t="s">
        <v>53</v>
      </c>
      <c r="D477">
        <v>4</v>
      </c>
      <c r="E477">
        <v>18</v>
      </c>
      <c r="F477">
        <v>28</v>
      </c>
      <c r="G477" t="s">
        <v>2667</v>
      </c>
      <c r="H477" t="s">
        <v>2667</v>
      </c>
      <c r="I477" t="s">
        <v>47</v>
      </c>
      <c r="J477" t="s">
        <v>2667</v>
      </c>
      <c r="L477" t="s">
        <v>2667</v>
      </c>
      <c r="M477" t="s">
        <v>2667</v>
      </c>
    </row>
    <row r="478" spans="1:13" x14ac:dyDescent="0.35">
      <c r="A478" s="6">
        <v>45995</v>
      </c>
      <c r="B478" t="s">
        <v>3098</v>
      </c>
      <c r="C478" t="s">
        <v>115</v>
      </c>
      <c r="D478">
        <v>7</v>
      </c>
      <c r="E478">
        <v>22</v>
      </c>
      <c r="F478">
        <v>3</v>
      </c>
      <c r="G478" t="s">
        <v>2667</v>
      </c>
      <c r="H478" t="s">
        <v>2667</v>
      </c>
      <c r="I478" t="s">
        <v>47</v>
      </c>
      <c r="J478" t="s">
        <v>624</v>
      </c>
      <c r="L478" t="s">
        <v>2667</v>
      </c>
      <c r="M478" t="s">
        <v>2667</v>
      </c>
    </row>
    <row r="479" spans="1:13" x14ac:dyDescent="0.35">
      <c r="A479" s="6">
        <v>45995</v>
      </c>
      <c r="B479" t="s">
        <v>1667</v>
      </c>
      <c r="C479" t="s">
        <v>115</v>
      </c>
      <c r="D479">
        <v>8</v>
      </c>
      <c r="E479">
        <v>23</v>
      </c>
      <c r="F479">
        <v>21</v>
      </c>
      <c r="G479" t="s">
        <v>2667</v>
      </c>
      <c r="H479" t="s">
        <v>2667</v>
      </c>
      <c r="I479" t="s">
        <v>47</v>
      </c>
      <c r="L479" t="s">
        <v>2667</v>
      </c>
      <c r="M479" t="s">
        <v>47</v>
      </c>
    </row>
    <row r="480" spans="1:13" x14ac:dyDescent="0.35">
      <c r="A480" s="6">
        <v>45995</v>
      </c>
      <c r="B480" t="s">
        <v>2623</v>
      </c>
      <c r="C480" t="s">
        <v>115</v>
      </c>
      <c r="D480" t="s">
        <v>242</v>
      </c>
      <c r="E480">
        <v>11</v>
      </c>
      <c r="F480">
        <v>2</v>
      </c>
      <c r="G480" t="s">
        <v>2577</v>
      </c>
    </row>
    <row r="481" spans="1:13" x14ac:dyDescent="0.35">
      <c r="A481" s="6">
        <v>45995</v>
      </c>
      <c r="B481" t="s">
        <v>2623</v>
      </c>
      <c r="C481" t="s">
        <v>53</v>
      </c>
      <c r="D481" t="s">
        <v>430</v>
      </c>
      <c r="E481">
        <v>25</v>
      </c>
      <c r="F481">
        <v>2</v>
      </c>
      <c r="G481" t="s">
        <v>827</v>
      </c>
    </row>
    <row r="482" spans="1:13" x14ac:dyDescent="0.35">
      <c r="A482" s="6">
        <v>45995</v>
      </c>
      <c r="B482" t="s">
        <v>2619</v>
      </c>
      <c r="C482" t="s">
        <v>2673</v>
      </c>
      <c r="D482">
        <v>3</v>
      </c>
      <c r="E482">
        <v>20</v>
      </c>
      <c r="F482">
        <v>2</v>
      </c>
      <c r="G482" t="s">
        <v>827</v>
      </c>
    </row>
    <row r="483" spans="1:13" x14ac:dyDescent="0.35">
      <c r="A483" s="6">
        <v>45995</v>
      </c>
      <c r="B483" t="s">
        <v>2619</v>
      </c>
      <c r="C483" t="s">
        <v>2673</v>
      </c>
      <c r="D483">
        <v>2</v>
      </c>
      <c r="E483">
        <v>20</v>
      </c>
      <c r="F483">
        <v>2</v>
      </c>
      <c r="G483" t="s">
        <v>1725</v>
      </c>
    </row>
    <row r="484" spans="1:13" x14ac:dyDescent="0.35">
      <c r="A484" s="6">
        <v>45995</v>
      </c>
      <c r="B484" t="s">
        <v>2612</v>
      </c>
      <c r="C484" t="s">
        <v>53</v>
      </c>
      <c r="D484">
        <v>6</v>
      </c>
      <c r="E484">
        <v>21</v>
      </c>
      <c r="F484">
        <v>1</v>
      </c>
      <c r="G484" t="s">
        <v>827</v>
      </c>
    </row>
    <row r="485" spans="1:13" x14ac:dyDescent="0.35">
      <c r="A485" s="6">
        <v>45995</v>
      </c>
      <c r="B485" t="s">
        <v>1166</v>
      </c>
      <c r="C485" t="s">
        <v>74</v>
      </c>
      <c r="D485">
        <v>9</v>
      </c>
      <c r="E485">
        <v>9</v>
      </c>
      <c r="F485">
        <v>1</v>
      </c>
      <c r="G485" t="s">
        <v>828</v>
      </c>
    </row>
    <row r="486" spans="1:13" x14ac:dyDescent="0.35">
      <c r="A486" s="6">
        <v>45995</v>
      </c>
      <c r="B486" t="s">
        <v>2608</v>
      </c>
      <c r="C486" t="s">
        <v>149</v>
      </c>
      <c r="D486" t="s">
        <v>149</v>
      </c>
      <c r="E486">
        <v>20</v>
      </c>
      <c r="F486">
        <v>2</v>
      </c>
      <c r="G486" t="s">
        <v>2577</v>
      </c>
    </row>
    <row r="487" spans="1:13" x14ac:dyDescent="0.35">
      <c r="A487" s="6">
        <v>45995</v>
      </c>
      <c r="B487" t="s">
        <v>2608</v>
      </c>
      <c r="C487" t="s">
        <v>149</v>
      </c>
      <c r="D487" t="s">
        <v>149</v>
      </c>
      <c r="E487">
        <v>20</v>
      </c>
      <c r="F487">
        <v>2</v>
      </c>
      <c r="G487" t="s">
        <v>2577</v>
      </c>
    </row>
    <row r="488" spans="1:13" x14ac:dyDescent="0.35">
      <c r="A488" s="6">
        <v>45995</v>
      </c>
      <c r="B488" t="s">
        <v>1564</v>
      </c>
      <c r="C488" t="s">
        <v>1247</v>
      </c>
      <c r="D488" t="s">
        <v>1247</v>
      </c>
      <c r="E488">
        <v>15</v>
      </c>
      <c r="F488">
        <v>3</v>
      </c>
      <c r="G488" t="s">
        <v>1725</v>
      </c>
      <c r="K488" t="s">
        <v>47</v>
      </c>
      <c r="L488" t="s">
        <v>47</v>
      </c>
      <c r="M488" t="s">
        <v>47</v>
      </c>
    </row>
    <row r="489" spans="1:13" x14ac:dyDescent="0.35">
      <c r="A489" s="6">
        <v>45995</v>
      </c>
      <c r="B489" t="s">
        <v>256</v>
      </c>
      <c r="C489" t="s">
        <v>53</v>
      </c>
      <c r="D489">
        <v>5</v>
      </c>
      <c r="E489">
        <v>23</v>
      </c>
      <c r="F489">
        <v>1</v>
      </c>
      <c r="G489" t="s">
        <v>827</v>
      </c>
      <c r="L489" t="s">
        <v>47</v>
      </c>
      <c r="M489" t="s">
        <v>47</v>
      </c>
    </row>
    <row r="490" spans="1:13" x14ac:dyDescent="0.35">
      <c r="A490" s="6">
        <v>45995</v>
      </c>
      <c r="B490" t="s">
        <v>879</v>
      </c>
      <c r="C490" t="s">
        <v>53</v>
      </c>
      <c r="D490">
        <v>6</v>
      </c>
      <c r="E490">
        <v>18</v>
      </c>
      <c r="F490">
        <v>2</v>
      </c>
      <c r="G490" t="s">
        <v>2182</v>
      </c>
    </row>
    <row r="491" spans="1:13" x14ac:dyDescent="0.35">
      <c r="A491" s="6">
        <v>45995</v>
      </c>
      <c r="B491" t="s">
        <v>2581</v>
      </c>
      <c r="C491" t="s">
        <v>1247</v>
      </c>
      <c r="D491" t="s">
        <v>1247</v>
      </c>
      <c r="E491">
        <v>8</v>
      </c>
      <c r="F491">
        <v>2</v>
      </c>
      <c r="G491" t="s">
        <v>828</v>
      </c>
    </row>
    <row r="492" spans="1:13" x14ac:dyDescent="0.35">
      <c r="A492" s="6">
        <v>45995</v>
      </c>
      <c r="B492" t="s">
        <v>484</v>
      </c>
      <c r="C492" t="s">
        <v>2673</v>
      </c>
      <c r="D492">
        <v>2</v>
      </c>
      <c r="E492">
        <v>22</v>
      </c>
      <c r="F492">
        <v>2</v>
      </c>
      <c r="G492" t="s">
        <v>1725</v>
      </c>
      <c r="L492" t="s">
        <v>47</v>
      </c>
      <c r="M492" t="s">
        <v>47</v>
      </c>
    </row>
    <row r="493" spans="1:13" x14ac:dyDescent="0.35">
      <c r="A493" s="6">
        <v>45995</v>
      </c>
      <c r="B493" t="s">
        <v>99</v>
      </c>
      <c r="C493" t="s">
        <v>2673</v>
      </c>
      <c r="D493">
        <v>3</v>
      </c>
      <c r="E493">
        <v>25</v>
      </c>
      <c r="F493">
        <v>2</v>
      </c>
      <c r="G493" t="s">
        <v>2667</v>
      </c>
      <c r="H493" t="s">
        <v>2667</v>
      </c>
      <c r="I493" t="s">
        <v>47</v>
      </c>
      <c r="J493" t="s">
        <v>2667</v>
      </c>
      <c r="L493" t="s">
        <v>2667</v>
      </c>
      <c r="M493" t="s">
        <v>47</v>
      </c>
    </row>
    <row r="494" spans="1:13" x14ac:dyDescent="0.35">
      <c r="A494" s="6">
        <v>45994</v>
      </c>
      <c r="B494" t="s">
        <v>2120</v>
      </c>
      <c r="C494" t="s">
        <v>64</v>
      </c>
      <c r="D494" t="s">
        <v>585</v>
      </c>
      <c r="E494">
        <v>8</v>
      </c>
      <c r="F494">
        <v>2</v>
      </c>
      <c r="G494" t="s">
        <v>2667</v>
      </c>
      <c r="H494" t="s">
        <v>2667</v>
      </c>
      <c r="I494" t="s">
        <v>47</v>
      </c>
      <c r="J494" t="s">
        <v>2667</v>
      </c>
      <c r="L494" t="s">
        <v>2667</v>
      </c>
      <c r="M494" t="s">
        <v>47</v>
      </c>
    </row>
    <row r="495" spans="1:13" x14ac:dyDescent="0.35">
      <c r="A495" s="6">
        <v>45994</v>
      </c>
      <c r="B495" t="s">
        <v>1089</v>
      </c>
      <c r="C495" t="s">
        <v>392</v>
      </c>
      <c r="D495" t="s">
        <v>392</v>
      </c>
      <c r="E495">
        <v>10</v>
      </c>
      <c r="F495">
        <v>2</v>
      </c>
      <c r="G495" t="s">
        <v>2667</v>
      </c>
      <c r="H495" t="s">
        <v>2667</v>
      </c>
      <c r="I495" t="s">
        <v>47</v>
      </c>
      <c r="J495" t="s">
        <v>3395</v>
      </c>
      <c r="L495" t="s">
        <v>2667</v>
      </c>
      <c r="M495" t="s">
        <v>2667</v>
      </c>
    </row>
    <row r="496" spans="1:13" x14ac:dyDescent="0.35">
      <c r="A496" s="6">
        <v>45994</v>
      </c>
      <c r="B496" t="s">
        <v>3067</v>
      </c>
      <c r="C496" t="s">
        <v>64</v>
      </c>
      <c r="D496" t="s">
        <v>585</v>
      </c>
      <c r="E496">
        <v>11</v>
      </c>
      <c r="F496">
        <v>3</v>
      </c>
      <c r="G496" t="s">
        <v>2667</v>
      </c>
      <c r="H496" t="s">
        <v>2667</v>
      </c>
      <c r="I496" t="s">
        <v>47</v>
      </c>
      <c r="L496" t="s">
        <v>2667</v>
      </c>
      <c r="M496" t="s">
        <v>47</v>
      </c>
    </row>
    <row r="497" spans="1:13" x14ac:dyDescent="0.35">
      <c r="A497" s="6">
        <v>45994</v>
      </c>
      <c r="B497" t="s">
        <v>1143</v>
      </c>
      <c r="C497" t="s">
        <v>115</v>
      </c>
      <c r="D497" t="s">
        <v>2788</v>
      </c>
      <c r="E497">
        <v>16.5</v>
      </c>
      <c r="F497">
        <v>2.5</v>
      </c>
      <c r="G497" t="s">
        <v>2667</v>
      </c>
      <c r="H497" t="s">
        <v>2667</v>
      </c>
      <c r="I497" t="s">
        <v>47</v>
      </c>
    </row>
    <row r="498" spans="1:13" x14ac:dyDescent="0.35">
      <c r="A498" s="6">
        <v>45994</v>
      </c>
      <c r="B498" t="s">
        <v>1143</v>
      </c>
      <c r="C498" t="s">
        <v>115</v>
      </c>
      <c r="D498" t="s">
        <v>2788</v>
      </c>
      <c r="E498">
        <v>16.5</v>
      </c>
      <c r="F498">
        <v>2.5</v>
      </c>
      <c r="G498" t="s">
        <v>2667</v>
      </c>
      <c r="H498" t="s">
        <v>2667</v>
      </c>
      <c r="I498" t="s">
        <v>47</v>
      </c>
      <c r="L498" t="s">
        <v>2667</v>
      </c>
      <c r="M498" t="s">
        <v>2667</v>
      </c>
    </row>
    <row r="499" spans="1:13" x14ac:dyDescent="0.35">
      <c r="A499" s="6">
        <v>45994</v>
      </c>
      <c r="B499" t="s">
        <v>1553</v>
      </c>
      <c r="C499" t="s">
        <v>53</v>
      </c>
      <c r="D499">
        <v>6</v>
      </c>
      <c r="E499">
        <v>19</v>
      </c>
      <c r="F499">
        <v>2</v>
      </c>
      <c r="G499" t="s">
        <v>2667</v>
      </c>
      <c r="H499" t="s">
        <v>47</v>
      </c>
      <c r="I499" t="s">
        <v>47</v>
      </c>
      <c r="J499" t="s">
        <v>2667</v>
      </c>
      <c r="L499" t="s">
        <v>2667</v>
      </c>
      <c r="M499" t="s">
        <v>47</v>
      </c>
    </row>
    <row r="500" spans="1:13" x14ac:dyDescent="0.35">
      <c r="A500" s="6">
        <v>45994</v>
      </c>
      <c r="B500" t="s">
        <v>2718</v>
      </c>
      <c r="C500" t="s">
        <v>53</v>
      </c>
      <c r="D500">
        <v>6</v>
      </c>
      <c r="E500">
        <v>19</v>
      </c>
      <c r="F500">
        <v>1</v>
      </c>
      <c r="G500" t="s">
        <v>2667</v>
      </c>
      <c r="H500" t="s">
        <v>2667</v>
      </c>
      <c r="I500" t="s">
        <v>47</v>
      </c>
      <c r="J500" t="s">
        <v>2667</v>
      </c>
      <c r="L500" t="s">
        <v>2667</v>
      </c>
      <c r="M500" t="s">
        <v>47</v>
      </c>
    </row>
    <row r="501" spans="1:13" x14ac:dyDescent="0.35">
      <c r="A501" s="6">
        <v>45994</v>
      </c>
      <c r="B501" t="s">
        <v>3064</v>
      </c>
      <c r="C501" t="s">
        <v>2167</v>
      </c>
      <c r="D501" t="s">
        <v>2733</v>
      </c>
      <c r="E501">
        <v>19</v>
      </c>
      <c r="F501">
        <v>2</v>
      </c>
      <c r="G501" t="s">
        <v>2667</v>
      </c>
      <c r="H501" t="s">
        <v>2667</v>
      </c>
      <c r="I501" t="s">
        <v>47</v>
      </c>
      <c r="J501" t="s">
        <v>2667</v>
      </c>
      <c r="L501" t="s">
        <v>2667</v>
      </c>
      <c r="M501" t="s">
        <v>2667</v>
      </c>
    </row>
    <row r="502" spans="1:13" x14ac:dyDescent="0.35">
      <c r="A502" s="6">
        <v>45994</v>
      </c>
      <c r="B502" t="s">
        <v>3201</v>
      </c>
      <c r="C502" t="s">
        <v>53</v>
      </c>
      <c r="D502">
        <v>5</v>
      </c>
      <c r="E502">
        <v>20</v>
      </c>
      <c r="F502">
        <v>2</v>
      </c>
      <c r="G502" t="s">
        <v>2667</v>
      </c>
      <c r="H502" t="s">
        <v>2667</v>
      </c>
      <c r="I502" t="s">
        <v>47</v>
      </c>
      <c r="L502" t="s">
        <v>2667</v>
      </c>
      <c r="M502" t="s">
        <v>47</v>
      </c>
    </row>
    <row r="503" spans="1:13" x14ac:dyDescent="0.35">
      <c r="A503" s="6">
        <v>45994</v>
      </c>
      <c r="B503" t="s">
        <v>3100</v>
      </c>
      <c r="C503" t="s">
        <v>53</v>
      </c>
      <c r="D503">
        <v>4</v>
      </c>
      <c r="E503">
        <v>20</v>
      </c>
      <c r="F503">
        <v>2</v>
      </c>
      <c r="G503" t="s">
        <v>2667</v>
      </c>
      <c r="H503" t="s">
        <v>2667</v>
      </c>
      <c r="I503" t="s">
        <v>47</v>
      </c>
      <c r="J503" t="s">
        <v>1854</v>
      </c>
      <c r="L503" t="s">
        <v>2667</v>
      </c>
      <c r="M503" t="s">
        <v>2667</v>
      </c>
    </row>
    <row r="504" spans="1:13" x14ac:dyDescent="0.35">
      <c r="A504" s="6">
        <v>45994</v>
      </c>
      <c r="B504" t="s">
        <v>3206</v>
      </c>
      <c r="C504" t="s">
        <v>115</v>
      </c>
      <c r="D504" t="s">
        <v>2685</v>
      </c>
      <c r="E504">
        <v>20</v>
      </c>
      <c r="F504">
        <v>2</v>
      </c>
      <c r="G504" t="s">
        <v>2667</v>
      </c>
      <c r="H504" t="s">
        <v>2667</v>
      </c>
      <c r="I504" t="s">
        <v>47</v>
      </c>
      <c r="J504" t="s">
        <v>2667</v>
      </c>
      <c r="L504" t="s">
        <v>2667</v>
      </c>
      <c r="M504" t="s">
        <v>47</v>
      </c>
    </row>
    <row r="505" spans="1:13" x14ac:dyDescent="0.35">
      <c r="A505" s="6">
        <v>45994</v>
      </c>
      <c r="B505" t="s">
        <v>3069</v>
      </c>
      <c r="C505" t="s">
        <v>64</v>
      </c>
      <c r="D505" t="s">
        <v>585</v>
      </c>
      <c r="E505">
        <v>21</v>
      </c>
      <c r="F505">
        <v>4</v>
      </c>
      <c r="G505" t="s">
        <v>2667</v>
      </c>
      <c r="H505" t="s">
        <v>2667</v>
      </c>
      <c r="I505" t="s">
        <v>47</v>
      </c>
      <c r="J505" t="s">
        <v>2667</v>
      </c>
      <c r="L505" t="s">
        <v>2667</v>
      </c>
      <c r="M505" t="s">
        <v>2667</v>
      </c>
    </row>
    <row r="506" spans="1:13" x14ac:dyDescent="0.35">
      <c r="A506" s="6">
        <v>45994</v>
      </c>
      <c r="B506" t="s">
        <v>3199</v>
      </c>
      <c r="C506" t="s">
        <v>53</v>
      </c>
      <c r="D506">
        <v>5</v>
      </c>
      <c r="E506">
        <v>22</v>
      </c>
      <c r="F506">
        <v>1</v>
      </c>
      <c r="G506" t="s">
        <v>2667</v>
      </c>
      <c r="H506" t="s">
        <v>2667</v>
      </c>
      <c r="I506" t="s">
        <v>47</v>
      </c>
      <c r="J506" t="s">
        <v>2667</v>
      </c>
      <c r="L506" t="s">
        <v>2667</v>
      </c>
      <c r="M506" t="s">
        <v>47</v>
      </c>
    </row>
    <row r="507" spans="1:13" x14ac:dyDescent="0.35">
      <c r="A507" s="6">
        <v>45994</v>
      </c>
      <c r="B507" t="s">
        <v>138</v>
      </c>
      <c r="C507" t="s">
        <v>115</v>
      </c>
      <c r="D507">
        <v>8</v>
      </c>
      <c r="E507">
        <v>21</v>
      </c>
      <c r="F507">
        <v>2</v>
      </c>
      <c r="G507" t="s">
        <v>2577</v>
      </c>
      <c r="L507" t="s">
        <v>47</v>
      </c>
      <c r="M507" t="s">
        <v>47</v>
      </c>
    </row>
    <row r="508" spans="1:13" x14ac:dyDescent="0.35">
      <c r="A508" s="6">
        <v>45994</v>
      </c>
      <c r="B508" t="s">
        <v>2611</v>
      </c>
      <c r="C508" t="s">
        <v>2673</v>
      </c>
      <c r="D508">
        <v>3</v>
      </c>
      <c r="E508">
        <v>25</v>
      </c>
      <c r="F508">
        <v>2</v>
      </c>
      <c r="G508" t="s">
        <v>827</v>
      </c>
      <c r="L508" t="s">
        <v>47</v>
      </c>
      <c r="M508" t="s">
        <v>47</v>
      </c>
    </row>
    <row r="509" spans="1:13" x14ac:dyDescent="0.35">
      <c r="A509" s="6">
        <v>45994</v>
      </c>
      <c r="B509" t="s">
        <v>2611</v>
      </c>
      <c r="C509" t="s">
        <v>2673</v>
      </c>
      <c r="D509">
        <v>3</v>
      </c>
      <c r="E509">
        <v>25</v>
      </c>
      <c r="F509">
        <v>2</v>
      </c>
      <c r="G509" t="s">
        <v>827</v>
      </c>
      <c r="L509" t="s">
        <v>47</v>
      </c>
      <c r="M509" t="s">
        <v>47</v>
      </c>
    </row>
    <row r="510" spans="1:13" x14ac:dyDescent="0.35">
      <c r="A510" s="6">
        <v>45994</v>
      </c>
      <c r="B510" t="s">
        <v>824</v>
      </c>
      <c r="C510" t="s">
        <v>115</v>
      </c>
      <c r="D510">
        <v>7</v>
      </c>
      <c r="E510">
        <v>27</v>
      </c>
      <c r="F510">
        <v>2</v>
      </c>
      <c r="G510" t="s">
        <v>2577</v>
      </c>
      <c r="L510" t="s">
        <v>47</v>
      </c>
      <c r="M510" t="s">
        <v>47</v>
      </c>
    </row>
    <row r="511" spans="1:13" x14ac:dyDescent="0.35">
      <c r="A511" s="6">
        <v>45994</v>
      </c>
      <c r="B511" t="s">
        <v>824</v>
      </c>
      <c r="C511" t="s">
        <v>115</v>
      </c>
      <c r="D511">
        <v>7</v>
      </c>
      <c r="E511">
        <v>27</v>
      </c>
      <c r="F511">
        <v>2</v>
      </c>
      <c r="G511" t="s">
        <v>2577</v>
      </c>
      <c r="L511" t="s">
        <v>47</v>
      </c>
      <c r="M511" t="s">
        <v>47</v>
      </c>
    </row>
    <row r="512" spans="1:13" x14ac:dyDescent="0.35">
      <c r="A512" s="6">
        <v>45994</v>
      </c>
      <c r="B512" t="s">
        <v>839</v>
      </c>
      <c r="C512" t="s">
        <v>115</v>
      </c>
      <c r="D512" t="s">
        <v>239</v>
      </c>
      <c r="E512">
        <v>18</v>
      </c>
      <c r="F512">
        <v>2</v>
      </c>
      <c r="G512" t="s">
        <v>2577</v>
      </c>
    </row>
    <row r="513" spans="1:13" x14ac:dyDescent="0.35">
      <c r="A513" s="6">
        <v>45994</v>
      </c>
      <c r="B513" t="s">
        <v>2607</v>
      </c>
      <c r="C513" t="s">
        <v>2673</v>
      </c>
      <c r="D513">
        <v>2</v>
      </c>
      <c r="E513">
        <v>20</v>
      </c>
      <c r="F513">
        <v>2</v>
      </c>
      <c r="G513" t="s">
        <v>1725</v>
      </c>
      <c r="L513" t="s">
        <v>47</v>
      </c>
      <c r="M513" t="s">
        <v>47</v>
      </c>
    </row>
    <row r="514" spans="1:13" x14ac:dyDescent="0.35">
      <c r="A514" s="6">
        <v>45994</v>
      </c>
      <c r="B514" t="s">
        <v>2607</v>
      </c>
      <c r="C514" t="s">
        <v>2673</v>
      </c>
      <c r="D514">
        <v>2</v>
      </c>
      <c r="E514">
        <v>20</v>
      </c>
      <c r="F514">
        <v>2</v>
      </c>
      <c r="G514" t="s">
        <v>1725</v>
      </c>
      <c r="L514" t="s">
        <v>47</v>
      </c>
      <c r="M514" t="s">
        <v>47</v>
      </c>
    </row>
    <row r="515" spans="1:13" x14ac:dyDescent="0.35">
      <c r="A515" s="6">
        <v>45994</v>
      </c>
      <c r="B515" t="s">
        <v>2607</v>
      </c>
      <c r="C515" t="s">
        <v>2673</v>
      </c>
      <c r="D515">
        <v>2</v>
      </c>
      <c r="E515">
        <v>20</v>
      </c>
      <c r="F515">
        <v>2</v>
      </c>
      <c r="G515" t="s">
        <v>1725</v>
      </c>
      <c r="L515" t="s">
        <v>47</v>
      </c>
      <c r="M515" t="s">
        <v>47</v>
      </c>
    </row>
    <row r="516" spans="1:13" x14ac:dyDescent="0.35">
      <c r="A516" s="6">
        <v>45994</v>
      </c>
      <c r="B516" t="s">
        <v>839</v>
      </c>
      <c r="C516" t="s">
        <v>2673</v>
      </c>
      <c r="D516" t="s">
        <v>563</v>
      </c>
      <c r="E516">
        <v>29</v>
      </c>
      <c r="F516">
        <v>2</v>
      </c>
      <c r="G516" t="s">
        <v>1725</v>
      </c>
    </row>
    <row r="517" spans="1:13" x14ac:dyDescent="0.35">
      <c r="A517" s="6">
        <v>45994</v>
      </c>
      <c r="B517" t="s">
        <v>839</v>
      </c>
      <c r="C517" t="s">
        <v>53</v>
      </c>
      <c r="D517">
        <v>5</v>
      </c>
      <c r="E517">
        <v>16</v>
      </c>
      <c r="F517">
        <v>2</v>
      </c>
      <c r="G517" t="s">
        <v>827</v>
      </c>
    </row>
    <row r="518" spans="1:13" x14ac:dyDescent="0.35">
      <c r="A518" s="6">
        <v>45994</v>
      </c>
      <c r="B518" t="s">
        <v>839</v>
      </c>
      <c r="C518" t="s">
        <v>53</v>
      </c>
      <c r="D518" t="s">
        <v>567</v>
      </c>
      <c r="E518">
        <v>26</v>
      </c>
      <c r="F518">
        <v>2</v>
      </c>
      <c r="G518" t="s">
        <v>827</v>
      </c>
    </row>
    <row r="519" spans="1:13" x14ac:dyDescent="0.35">
      <c r="A519" s="6">
        <v>45994</v>
      </c>
      <c r="B519" t="s">
        <v>962</v>
      </c>
      <c r="C519" t="s">
        <v>53</v>
      </c>
      <c r="D519">
        <v>4</v>
      </c>
      <c r="E519">
        <v>21</v>
      </c>
      <c r="F519">
        <v>2</v>
      </c>
      <c r="G519" t="s">
        <v>827</v>
      </c>
    </row>
    <row r="520" spans="1:13" x14ac:dyDescent="0.35">
      <c r="A520" s="6">
        <v>45994</v>
      </c>
      <c r="B520" t="s">
        <v>962</v>
      </c>
      <c r="C520" t="s">
        <v>53</v>
      </c>
      <c r="D520">
        <v>4</v>
      </c>
      <c r="E520">
        <v>21</v>
      </c>
      <c r="F520">
        <v>2</v>
      </c>
      <c r="G520" t="s">
        <v>827</v>
      </c>
    </row>
    <row r="521" spans="1:13" x14ac:dyDescent="0.35">
      <c r="A521" s="6">
        <v>45994</v>
      </c>
      <c r="B521" t="s">
        <v>962</v>
      </c>
      <c r="C521" t="s">
        <v>53</v>
      </c>
      <c r="D521">
        <v>4</v>
      </c>
      <c r="E521">
        <v>21</v>
      </c>
      <c r="F521">
        <v>2</v>
      </c>
      <c r="G521" t="s">
        <v>827</v>
      </c>
    </row>
    <row r="522" spans="1:13" x14ac:dyDescent="0.35">
      <c r="A522" s="6">
        <v>45994</v>
      </c>
      <c r="B522" t="s">
        <v>2580</v>
      </c>
      <c r="C522" t="s">
        <v>53</v>
      </c>
      <c r="D522">
        <v>6</v>
      </c>
      <c r="E522">
        <v>25</v>
      </c>
      <c r="F522">
        <v>2</v>
      </c>
      <c r="G522" t="s">
        <v>2182</v>
      </c>
      <c r="L522" t="s">
        <v>47</v>
      </c>
      <c r="M522" t="s">
        <v>47</v>
      </c>
    </row>
    <row r="523" spans="1:13" x14ac:dyDescent="0.35">
      <c r="A523" s="6">
        <v>45993</v>
      </c>
      <c r="B523" t="s">
        <v>2866</v>
      </c>
      <c r="C523" t="s">
        <v>64</v>
      </c>
      <c r="D523" t="s">
        <v>585</v>
      </c>
      <c r="E523">
        <v>7</v>
      </c>
      <c r="F523">
        <v>2</v>
      </c>
      <c r="G523" t="s">
        <v>2667</v>
      </c>
      <c r="H523" t="s">
        <v>2667</v>
      </c>
      <c r="I523" t="s">
        <v>47</v>
      </c>
      <c r="J523" t="s">
        <v>2667</v>
      </c>
      <c r="L523" t="s">
        <v>2667</v>
      </c>
      <c r="M523" t="s">
        <v>47</v>
      </c>
    </row>
    <row r="524" spans="1:13" x14ac:dyDescent="0.35">
      <c r="A524" s="6">
        <v>45993</v>
      </c>
      <c r="B524" t="s">
        <v>2889</v>
      </c>
      <c r="C524" t="s">
        <v>2673</v>
      </c>
      <c r="D524" t="s">
        <v>2890</v>
      </c>
      <c r="E524">
        <v>6</v>
      </c>
      <c r="F524">
        <v>5</v>
      </c>
      <c r="G524" t="s">
        <v>2667</v>
      </c>
      <c r="H524" t="s">
        <v>2667</v>
      </c>
      <c r="I524" t="s">
        <v>47</v>
      </c>
      <c r="J524" t="s">
        <v>2667</v>
      </c>
      <c r="L524" t="s">
        <v>2667</v>
      </c>
      <c r="M524" t="s">
        <v>2667</v>
      </c>
    </row>
    <row r="525" spans="1:13" x14ac:dyDescent="0.35">
      <c r="A525" s="6">
        <v>45993</v>
      </c>
      <c r="B525" t="s">
        <v>2781</v>
      </c>
      <c r="C525" t="s">
        <v>64</v>
      </c>
      <c r="D525" t="s">
        <v>585</v>
      </c>
      <c r="E525">
        <v>9</v>
      </c>
      <c r="F525">
        <v>2</v>
      </c>
      <c r="G525" t="s">
        <v>2667</v>
      </c>
      <c r="H525" t="s">
        <v>2667</v>
      </c>
      <c r="I525" t="s">
        <v>47</v>
      </c>
      <c r="J525" t="s">
        <v>2667</v>
      </c>
      <c r="L525" t="s">
        <v>2667</v>
      </c>
      <c r="M525" t="s">
        <v>2667</v>
      </c>
    </row>
    <row r="526" spans="1:13" x14ac:dyDescent="0.35">
      <c r="A526" s="6">
        <v>45993</v>
      </c>
      <c r="B526" t="s">
        <v>3273</v>
      </c>
      <c r="C526" t="s">
        <v>158</v>
      </c>
      <c r="D526" t="s">
        <v>158</v>
      </c>
      <c r="E526">
        <v>12</v>
      </c>
      <c r="F526">
        <v>2</v>
      </c>
      <c r="G526" t="s">
        <v>2667</v>
      </c>
      <c r="H526" t="s">
        <v>2667</v>
      </c>
      <c r="I526" t="s">
        <v>47</v>
      </c>
      <c r="J526" t="s">
        <v>2667</v>
      </c>
      <c r="L526" t="s">
        <v>2667</v>
      </c>
      <c r="M526" t="s">
        <v>2667</v>
      </c>
    </row>
    <row r="527" spans="1:13" x14ac:dyDescent="0.35">
      <c r="A527" s="6">
        <v>45993</v>
      </c>
      <c r="B527" t="s">
        <v>3200</v>
      </c>
      <c r="C527" t="s">
        <v>2673</v>
      </c>
      <c r="D527">
        <v>2</v>
      </c>
      <c r="E527">
        <v>16.5</v>
      </c>
      <c r="F527">
        <v>3</v>
      </c>
      <c r="G527" t="s">
        <v>2667</v>
      </c>
      <c r="H527" t="s">
        <v>2667</v>
      </c>
      <c r="I527" t="s">
        <v>47</v>
      </c>
      <c r="J527" t="s">
        <v>2667</v>
      </c>
    </row>
    <row r="528" spans="1:13" x14ac:dyDescent="0.35">
      <c r="A528" s="6">
        <v>45993</v>
      </c>
      <c r="B528" t="s">
        <v>3200</v>
      </c>
      <c r="C528" t="s">
        <v>2673</v>
      </c>
      <c r="D528">
        <v>2</v>
      </c>
      <c r="E528">
        <v>16.5</v>
      </c>
      <c r="F528">
        <v>3</v>
      </c>
      <c r="G528" t="s">
        <v>2667</v>
      </c>
      <c r="H528" t="s">
        <v>2667</v>
      </c>
      <c r="I528" t="s">
        <v>47</v>
      </c>
      <c r="J528" t="s">
        <v>2667</v>
      </c>
      <c r="L528" t="s">
        <v>2667</v>
      </c>
      <c r="M528" t="s">
        <v>2667</v>
      </c>
    </row>
    <row r="529" spans="1:13" x14ac:dyDescent="0.35">
      <c r="A529" s="6">
        <v>45993</v>
      </c>
      <c r="B529" t="s">
        <v>2893</v>
      </c>
      <c r="C529" t="s">
        <v>1493</v>
      </c>
      <c r="D529" t="s">
        <v>1493</v>
      </c>
      <c r="E529">
        <v>18</v>
      </c>
      <c r="F529">
        <v>1</v>
      </c>
      <c r="G529" t="s">
        <v>2667</v>
      </c>
      <c r="H529" t="s">
        <v>2667</v>
      </c>
      <c r="I529" t="s">
        <v>47</v>
      </c>
      <c r="L529" t="s">
        <v>2667</v>
      </c>
      <c r="M529" t="s">
        <v>2667</v>
      </c>
    </row>
    <row r="530" spans="1:13" x14ac:dyDescent="0.35">
      <c r="A530" s="6">
        <v>45993</v>
      </c>
      <c r="B530" t="s">
        <v>141</v>
      </c>
      <c r="C530" t="s">
        <v>2673</v>
      </c>
      <c r="D530" t="s">
        <v>2881</v>
      </c>
      <c r="E530">
        <v>20</v>
      </c>
      <c r="F530">
        <v>2</v>
      </c>
      <c r="G530" t="s">
        <v>2667</v>
      </c>
      <c r="H530" t="s">
        <v>2667</v>
      </c>
      <c r="I530" t="s">
        <v>47</v>
      </c>
      <c r="J530" t="s">
        <v>2667</v>
      </c>
      <c r="L530" t="s">
        <v>2667</v>
      </c>
      <c r="M530" t="s">
        <v>47</v>
      </c>
    </row>
    <row r="531" spans="1:13" x14ac:dyDescent="0.35">
      <c r="A531" s="6">
        <v>45993</v>
      </c>
      <c r="B531" t="s">
        <v>2922</v>
      </c>
      <c r="C531" t="s">
        <v>2167</v>
      </c>
      <c r="D531" t="s">
        <v>55</v>
      </c>
      <c r="E531">
        <v>21</v>
      </c>
      <c r="F531">
        <v>4</v>
      </c>
      <c r="G531" t="s">
        <v>2667</v>
      </c>
      <c r="H531" t="s">
        <v>2667</v>
      </c>
      <c r="I531" t="s">
        <v>47</v>
      </c>
      <c r="L531" t="s">
        <v>2667</v>
      </c>
      <c r="M531" t="s">
        <v>47</v>
      </c>
    </row>
    <row r="532" spans="1:13" x14ac:dyDescent="0.35">
      <c r="A532" s="6">
        <v>45993</v>
      </c>
      <c r="B532" t="s">
        <v>2885</v>
      </c>
      <c r="C532" t="s">
        <v>2673</v>
      </c>
      <c r="D532">
        <v>0</v>
      </c>
      <c r="E532">
        <v>21</v>
      </c>
      <c r="F532">
        <v>2.3333333333333335</v>
      </c>
      <c r="G532" t="s">
        <v>2667</v>
      </c>
      <c r="H532" t="s">
        <v>2667</v>
      </c>
      <c r="I532" t="s">
        <v>47</v>
      </c>
      <c r="J532" t="s">
        <v>2667</v>
      </c>
      <c r="L532" t="s">
        <v>2667</v>
      </c>
      <c r="M532" t="s">
        <v>47</v>
      </c>
    </row>
    <row r="533" spans="1:13" x14ac:dyDescent="0.35">
      <c r="A533" s="6">
        <v>45993</v>
      </c>
      <c r="B533" t="s">
        <v>2885</v>
      </c>
      <c r="C533" t="s">
        <v>2673</v>
      </c>
      <c r="D533">
        <v>0</v>
      </c>
      <c r="E533">
        <v>21</v>
      </c>
      <c r="F533">
        <v>2.3333333333333335</v>
      </c>
      <c r="G533" t="s">
        <v>2667</v>
      </c>
      <c r="H533" t="s">
        <v>2667</v>
      </c>
      <c r="I533" t="s">
        <v>47</v>
      </c>
      <c r="J533" t="s">
        <v>2667</v>
      </c>
      <c r="L533" t="s">
        <v>2667</v>
      </c>
      <c r="M533" t="s">
        <v>47</v>
      </c>
    </row>
    <row r="534" spans="1:13" x14ac:dyDescent="0.35">
      <c r="A534" s="6">
        <v>45993</v>
      </c>
      <c r="B534" t="s">
        <v>2885</v>
      </c>
      <c r="C534" t="s">
        <v>2673</v>
      </c>
      <c r="D534">
        <v>0</v>
      </c>
      <c r="E534">
        <v>21</v>
      </c>
      <c r="F534">
        <v>2.3333333333333335</v>
      </c>
      <c r="G534" t="s">
        <v>2667</v>
      </c>
      <c r="H534" t="s">
        <v>2667</v>
      </c>
      <c r="I534" t="s">
        <v>47</v>
      </c>
      <c r="J534" t="s">
        <v>2667</v>
      </c>
      <c r="L534" t="s">
        <v>2667</v>
      </c>
      <c r="M534" t="s">
        <v>47</v>
      </c>
    </row>
    <row r="535" spans="1:13" x14ac:dyDescent="0.35">
      <c r="A535" s="6">
        <v>45993</v>
      </c>
      <c r="B535" t="s">
        <v>2899</v>
      </c>
      <c r="C535" t="s">
        <v>115</v>
      </c>
      <c r="D535">
        <v>10</v>
      </c>
      <c r="E535">
        <v>23.333333333333332</v>
      </c>
      <c r="F535">
        <v>3.3333333333333335</v>
      </c>
      <c r="G535" t="s">
        <v>2667</v>
      </c>
      <c r="H535" t="s">
        <v>2667</v>
      </c>
      <c r="I535" t="s">
        <v>47</v>
      </c>
      <c r="L535" t="s">
        <v>2667</v>
      </c>
      <c r="M535" t="s">
        <v>2667</v>
      </c>
    </row>
    <row r="536" spans="1:13" x14ac:dyDescent="0.35">
      <c r="A536" s="6">
        <v>45993</v>
      </c>
      <c r="B536" t="s">
        <v>2899</v>
      </c>
      <c r="C536" t="s">
        <v>115</v>
      </c>
      <c r="D536">
        <v>10</v>
      </c>
      <c r="E536">
        <v>23.333333333333332</v>
      </c>
      <c r="F536">
        <v>3.3333333333333335</v>
      </c>
      <c r="G536" t="s">
        <v>2667</v>
      </c>
      <c r="H536" t="s">
        <v>2667</v>
      </c>
      <c r="I536" t="s">
        <v>47</v>
      </c>
      <c r="L536" t="s">
        <v>2667</v>
      </c>
      <c r="M536" t="s">
        <v>2667</v>
      </c>
    </row>
    <row r="537" spans="1:13" x14ac:dyDescent="0.35">
      <c r="A537" s="6">
        <v>45993</v>
      </c>
      <c r="B537" t="s">
        <v>2899</v>
      </c>
      <c r="C537" t="s">
        <v>115</v>
      </c>
      <c r="D537">
        <v>10</v>
      </c>
      <c r="E537">
        <v>23.333333333333332</v>
      </c>
      <c r="F537">
        <v>3.3333333333333335</v>
      </c>
      <c r="G537" t="s">
        <v>2667</v>
      </c>
      <c r="H537" t="s">
        <v>2667</v>
      </c>
      <c r="I537" t="s">
        <v>47</v>
      </c>
      <c r="L537" t="s">
        <v>2667</v>
      </c>
      <c r="M537" t="s">
        <v>2667</v>
      </c>
    </row>
    <row r="538" spans="1:13" x14ac:dyDescent="0.35">
      <c r="A538" s="6">
        <v>45993</v>
      </c>
      <c r="B538" t="s">
        <v>391</v>
      </c>
      <c r="C538" t="s">
        <v>392</v>
      </c>
      <c r="D538" t="s">
        <v>392</v>
      </c>
      <c r="E538">
        <v>29</v>
      </c>
      <c r="F538">
        <v>3</v>
      </c>
      <c r="G538" t="s">
        <v>2577</v>
      </c>
    </row>
    <row r="539" spans="1:13" x14ac:dyDescent="0.35">
      <c r="A539" s="6">
        <v>45993</v>
      </c>
      <c r="B539" t="s">
        <v>391</v>
      </c>
      <c r="C539" t="s">
        <v>392</v>
      </c>
      <c r="D539" t="s">
        <v>392</v>
      </c>
      <c r="E539">
        <v>29</v>
      </c>
      <c r="F539">
        <v>3</v>
      </c>
      <c r="G539" t="s">
        <v>2577</v>
      </c>
    </row>
    <row r="540" spans="1:13" x14ac:dyDescent="0.35">
      <c r="A540" s="6">
        <v>45993</v>
      </c>
      <c r="B540" t="s">
        <v>2610</v>
      </c>
      <c r="C540" t="s">
        <v>53</v>
      </c>
      <c r="D540">
        <v>4</v>
      </c>
      <c r="E540">
        <v>11</v>
      </c>
      <c r="F540">
        <v>2</v>
      </c>
      <c r="G540" t="s">
        <v>827</v>
      </c>
    </row>
    <row r="541" spans="1:13" x14ac:dyDescent="0.35">
      <c r="A541" s="6">
        <v>45993</v>
      </c>
      <c r="B541" t="s">
        <v>99</v>
      </c>
      <c r="C541" t="s">
        <v>53</v>
      </c>
      <c r="D541">
        <v>4</v>
      </c>
      <c r="E541">
        <v>23</v>
      </c>
      <c r="F541">
        <v>2</v>
      </c>
      <c r="G541" t="s">
        <v>827</v>
      </c>
      <c r="L541" t="s">
        <v>47</v>
      </c>
      <c r="M541" t="s">
        <v>47</v>
      </c>
    </row>
    <row r="542" spans="1:13" x14ac:dyDescent="0.35">
      <c r="A542" s="6">
        <v>45993</v>
      </c>
      <c r="B542" t="s">
        <v>1564</v>
      </c>
      <c r="C542" t="s">
        <v>2673</v>
      </c>
      <c r="D542">
        <v>0</v>
      </c>
      <c r="E542">
        <v>16</v>
      </c>
      <c r="F542">
        <v>3</v>
      </c>
      <c r="G542" t="s">
        <v>1725</v>
      </c>
      <c r="L542" t="s">
        <v>47</v>
      </c>
      <c r="M542" t="s">
        <v>47</v>
      </c>
    </row>
    <row r="543" spans="1:13" x14ac:dyDescent="0.35">
      <c r="A543" s="6">
        <v>45993</v>
      </c>
      <c r="B543" t="s">
        <v>2606</v>
      </c>
      <c r="C543" t="s">
        <v>53</v>
      </c>
      <c r="D543">
        <v>5</v>
      </c>
      <c r="E543">
        <v>24</v>
      </c>
      <c r="F543">
        <v>2</v>
      </c>
      <c r="G543" t="s">
        <v>827</v>
      </c>
    </row>
    <row r="544" spans="1:13" x14ac:dyDescent="0.35">
      <c r="A544" s="6">
        <v>45993</v>
      </c>
      <c r="B544" t="s">
        <v>2606</v>
      </c>
      <c r="C544" t="s">
        <v>53</v>
      </c>
      <c r="D544">
        <v>4</v>
      </c>
      <c r="E544">
        <v>19</v>
      </c>
      <c r="F544">
        <v>2</v>
      </c>
      <c r="G544" t="s">
        <v>827</v>
      </c>
    </row>
    <row r="545" spans="1:13" x14ac:dyDescent="0.35">
      <c r="A545" s="6">
        <v>45993</v>
      </c>
      <c r="B545" t="s">
        <v>2606</v>
      </c>
      <c r="C545" t="s">
        <v>2673</v>
      </c>
      <c r="D545">
        <v>3</v>
      </c>
      <c r="E545">
        <v>19</v>
      </c>
      <c r="F545">
        <v>2</v>
      </c>
      <c r="G545" t="s">
        <v>827</v>
      </c>
    </row>
    <row r="546" spans="1:13" x14ac:dyDescent="0.35">
      <c r="A546" s="6">
        <v>45993</v>
      </c>
      <c r="B546" t="s">
        <v>2602</v>
      </c>
      <c r="C546" t="s">
        <v>553</v>
      </c>
      <c r="D546" t="s">
        <v>553</v>
      </c>
      <c r="E546">
        <v>12</v>
      </c>
      <c r="F546">
        <v>2</v>
      </c>
      <c r="G546" t="s">
        <v>1725</v>
      </c>
      <c r="K546" t="s">
        <v>47</v>
      </c>
      <c r="L546" t="s">
        <v>47</v>
      </c>
      <c r="M546" t="s">
        <v>47</v>
      </c>
    </row>
    <row r="547" spans="1:13" x14ac:dyDescent="0.35">
      <c r="A547" s="6">
        <v>45992</v>
      </c>
      <c r="B547" t="s">
        <v>3403</v>
      </c>
      <c r="C547" t="s">
        <v>115</v>
      </c>
      <c r="D547" t="s">
        <v>3128</v>
      </c>
      <c r="E547">
        <v>4</v>
      </c>
      <c r="F547">
        <v>2</v>
      </c>
      <c r="G547" t="s">
        <v>2667</v>
      </c>
      <c r="H547" t="s">
        <v>2667</v>
      </c>
      <c r="I547" t="s">
        <v>47</v>
      </c>
      <c r="L547" t="s">
        <v>2667</v>
      </c>
      <c r="M547" t="s">
        <v>47</v>
      </c>
    </row>
    <row r="548" spans="1:13" x14ac:dyDescent="0.35">
      <c r="A548" s="6">
        <v>45992</v>
      </c>
      <c r="B548" t="s">
        <v>2689</v>
      </c>
      <c r="C548" t="s">
        <v>115</v>
      </c>
      <c r="D548">
        <v>7</v>
      </c>
      <c r="E548">
        <v>5</v>
      </c>
      <c r="F548">
        <v>2</v>
      </c>
      <c r="G548" t="s">
        <v>2667</v>
      </c>
      <c r="H548" t="s">
        <v>2667</v>
      </c>
      <c r="I548" t="s">
        <v>47</v>
      </c>
      <c r="J548" t="s">
        <v>2667</v>
      </c>
      <c r="L548" t="s">
        <v>2667</v>
      </c>
      <c r="M548" t="s">
        <v>2667</v>
      </c>
    </row>
    <row r="549" spans="1:13" x14ac:dyDescent="0.35">
      <c r="A549" s="6">
        <v>45992</v>
      </c>
      <c r="B549" t="s">
        <v>889</v>
      </c>
      <c r="C549" t="s">
        <v>2673</v>
      </c>
      <c r="D549" t="s">
        <v>3031</v>
      </c>
      <c r="E549">
        <v>5</v>
      </c>
      <c r="F549">
        <v>3</v>
      </c>
      <c r="G549" t="s">
        <v>2667</v>
      </c>
      <c r="H549" t="s">
        <v>2667</v>
      </c>
      <c r="I549" t="s">
        <v>47</v>
      </c>
      <c r="J549" t="s">
        <v>2667</v>
      </c>
      <c r="L549" t="s">
        <v>2667</v>
      </c>
      <c r="M549" t="s">
        <v>2667</v>
      </c>
    </row>
    <row r="550" spans="1:13" x14ac:dyDescent="0.35">
      <c r="A550" s="6">
        <v>45992</v>
      </c>
      <c r="B550" t="s">
        <v>3195</v>
      </c>
      <c r="C550" t="s">
        <v>115</v>
      </c>
      <c r="D550" t="s">
        <v>2782</v>
      </c>
      <c r="E550">
        <v>6</v>
      </c>
      <c r="F550">
        <v>2</v>
      </c>
      <c r="G550" t="s">
        <v>2667</v>
      </c>
      <c r="H550" t="s">
        <v>2667</v>
      </c>
      <c r="I550" t="s">
        <v>47</v>
      </c>
      <c r="J550" t="s">
        <v>2667</v>
      </c>
      <c r="L550" t="s">
        <v>2667</v>
      </c>
      <c r="M550" t="s">
        <v>2667</v>
      </c>
    </row>
    <row r="551" spans="1:13" x14ac:dyDescent="0.35">
      <c r="A551" s="6">
        <v>45992</v>
      </c>
      <c r="B551" t="s">
        <v>2798</v>
      </c>
      <c r="C551" t="s">
        <v>115</v>
      </c>
      <c r="D551" t="s">
        <v>2799</v>
      </c>
      <c r="E551">
        <v>6</v>
      </c>
      <c r="F551">
        <v>2</v>
      </c>
      <c r="G551" t="s">
        <v>2667</v>
      </c>
      <c r="H551" t="s">
        <v>2667</v>
      </c>
      <c r="I551" t="s">
        <v>47</v>
      </c>
      <c r="J551" t="s">
        <v>2667</v>
      </c>
      <c r="L551" t="s">
        <v>2667</v>
      </c>
      <c r="M551" t="s">
        <v>2667</v>
      </c>
    </row>
    <row r="552" spans="1:13" x14ac:dyDescent="0.35">
      <c r="A552" s="6">
        <v>45992</v>
      </c>
      <c r="B552" t="s">
        <v>3261</v>
      </c>
      <c r="C552" t="s">
        <v>115</v>
      </c>
      <c r="D552" t="s">
        <v>2676</v>
      </c>
      <c r="E552">
        <v>13</v>
      </c>
      <c r="F552">
        <v>4</v>
      </c>
      <c r="G552" t="s">
        <v>2667</v>
      </c>
      <c r="H552" t="s">
        <v>2667</v>
      </c>
      <c r="I552" t="s">
        <v>47</v>
      </c>
      <c r="J552" t="s">
        <v>2667</v>
      </c>
      <c r="L552" t="s">
        <v>2667</v>
      </c>
      <c r="M552" t="s">
        <v>47</v>
      </c>
    </row>
    <row r="553" spans="1:13" x14ac:dyDescent="0.35">
      <c r="A553" s="6">
        <v>45992</v>
      </c>
      <c r="B553" t="s">
        <v>752</v>
      </c>
      <c r="C553" t="s">
        <v>2673</v>
      </c>
      <c r="D553" t="s">
        <v>2667</v>
      </c>
      <c r="E553">
        <v>17</v>
      </c>
      <c r="F553">
        <v>3</v>
      </c>
      <c r="G553" t="s">
        <v>2667</v>
      </c>
      <c r="H553" t="s">
        <v>2667</v>
      </c>
      <c r="I553" t="s">
        <v>47</v>
      </c>
      <c r="L553" t="s">
        <v>2667</v>
      </c>
      <c r="M553" t="s">
        <v>47</v>
      </c>
    </row>
    <row r="554" spans="1:13" x14ac:dyDescent="0.35">
      <c r="A554" s="6">
        <v>45992</v>
      </c>
      <c r="B554" t="s">
        <v>752</v>
      </c>
      <c r="C554" t="s">
        <v>2673</v>
      </c>
      <c r="D554" t="s">
        <v>2890</v>
      </c>
      <c r="E554">
        <v>17</v>
      </c>
      <c r="F554">
        <v>2.5</v>
      </c>
      <c r="G554" t="s">
        <v>2667</v>
      </c>
      <c r="H554" t="s">
        <v>2667</v>
      </c>
      <c r="I554" t="s">
        <v>47</v>
      </c>
    </row>
    <row r="555" spans="1:13" x14ac:dyDescent="0.35">
      <c r="A555" s="6">
        <v>45992</v>
      </c>
      <c r="B555" t="s">
        <v>752</v>
      </c>
      <c r="C555" t="s">
        <v>2673</v>
      </c>
      <c r="D555" t="s">
        <v>2890</v>
      </c>
      <c r="E555">
        <v>17</v>
      </c>
      <c r="F555">
        <v>2.5</v>
      </c>
      <c r="G555" t="s">
        <v>2667</v>
      </c>
      <c r="H555" t="s">
        <v>2667</v>
      </c>
      <c r="I555" t="s">
        <v>47</v>
      </c>
      <c r="L555" t="s">
        <v>2667</v>
      </c>
      <c r="M555" t="s">
        <v>2667</v>
      </c>
    </row>
    <row r="556" spans="1:13" x14ac:dyDescent="0.35">
      <c r="A556" s="6">
        <v>45992</v>
      </c>
      <c r="B556" t="s">
        <v>3202</v>
      </c>
      <c r="C556" t="s">
        <v>53</v>
      </c>
      <c r="D556" t="s">
        <v>2814</v>
      </c>
      <c r="E556">
        <v>18</v>
      </c>
      <c r="F556">
        <v>2</v>
      </c>
      <c r="G556" t="s">
        <v>2667</v>
      </c>
      <c r="H556" t="s">
        <v>2667</v>
      </c>
      <c r="I556" t="s">
        <v>47</v>
      </c>
      <c r="L556" t="s">
        <v>2667</v>
      </c>
      <c r="M556" t="s">
        <v>47</v>
      </c>
    </row>
    <row r="557" spans="1:13" x14ac:dyDescent="0.35">
      <c r="A557" s="6">
        <v>45992</v>
      </c>
      <c r="B557" t="s">
        <v>3410</v>
      </c>
      <c r="C557" t="s">
        <v>2667</v>
      </c>
      <c r="D557" t="s">
        <v>2667</v>
      </c>
      <c r="E557">
        <v>19</v>
      </c>
      <c r="F557">
        <v>3</v>
      </c>
      <c r="G557" t="s">
        <v>2667</v>
      </c>
      <c r="H557" t="s">
        <v>2667</v>
      </c>
      <c r="I557" t="s">
        <v>47</v>
      </c>
      <c r="L557" t="s">
        <v>2667</v>
      </c>
      <c r="M557" t="s">
        <v>2667</v>
      </c>
    </row>
    <row r="558" spans="1:13" x14ac:dyDescent="0.35">
      <c r="A558" s="6">
        <v>45992</v>
      </c>
      <c r="B558" t="s">
        <v>2873</v>
      </c>
      <c r="C558" t="s">
        <v>2167</v>
      </c>
      <c r="D558" t="s">
        <v>206</v>
      </c>
      <c r="E558">
        <v>22</v>
      </c>
      <c r="F558">
        <v>1</v>
      </c>
      <c r="G558" t="s">
        <v>2667</v>
      </c>
      <c r="H558" t="s">
        <v>2667</v>
      </c>
      <c r="I558" t="s">
        <v>47</v>
      </c>
      <c r="J558" t="s">
        <v>2667</v>
      </c>
      <c r="L558" t="s">
        <v>2667</v>
      </c>
      <c r="M558" t="s">
        <v>47</v>
      </c>
    </row>
    <row r="559" spans="1:13" x14ac:dyDescent="0.35">
      <c r="A559" s="6">
        <v>45992</v>
      </c>
      <c r="B559" t="s">
        <v>2873</v>
      </c>
      <c r="C559" t="s">
        <v>2167</v>
      </c>
      <c r="D559" t="s">
        <v>206</v>
      </c>
      <c r="E559">
        <v>22</v>
      </c>
      <c r="F559">
        <v>2</v>
      </c>
      <c r="G559" t="s">
        <v>2667</v>
      </c>
      <c r="H559" t="s">
        <v>2667</v>
      </c>
      <c r="I559" t="s">
        <v>47</v>
      </c>
      <c r="J559" t="s">
        <v>2667</v>
      </c>
      <c r="L559" t="s">
        <v>2667</v>
      </c>
      <c r="M559" t="s">
        <v>47</v>
      </c>
    </row>
    <row r="560" spans="1:13" x14ac:dyDescent="0.35">
      <c r="A560" s="6">
        <v>45992</v>
      </c>
      <c r="B560" t="s">
        <v>3084</v>
      </c>
      <c r="C560" t="s">
        <v>53</v>
      </c>
      <c r="D560">
        <v>6</v>
      </c>
      <c r="E560">
        <v>24</v>
      </c>
      <c r="F560">
        <v>2</v>
      </c>
      <c r="G560" t="s">
        <v>2667</v>
      </c>
      <c r="H560" t="s">
        <v>2667</v>
      </c>
      <c r="I560" t="s">
        <v>47</v>
      </c>
      <c r="L560" t="s">
        <v>2667</v>
      </c>
      <c r="M560" t="s">
        <v>2667</v>
      </c>
    </row>
    <row r="561" spans="1:13" x14ac:dyDescent="0.35">
      <c r="A561" s="6">
        <v>45992</v>
      </c>
      <c r="B561" t="s">
        <v>367</v>
      </c>
      <c r="C561" t="s">
        <v>2167</v>
      </c>
      <c r="D561" t="s">
        <v>2725</v>
      </c>
      <c r="E561">
        <v>24</v>
      </c>
      <c r="F561">
        <v>1</v>
      </c>
      <c r="G561" t="s">
        <v>2667</v>
      </c>
      <c r="H561" t="s">
        <v>2667</v>
      </c>
      <c r="I561" t="s">
        <v>47</v>
      </c>
      <c r="J561" t="s">
        <v>2667</v>
      </c>
      <c r="L561" t="s">
        <v>2667</v>
      </c>
      <c r="M561" t="s">
        <v>2667</v>
      </c>
    </row>
    <row r="562" spans="1:13" x14ac:dyDescent="0.35">
      <c r="A562" s="6">
        <v>45992</v>
      </c>
      <c r="B562" t="s">
        <v>2579</v>
      </c>
      <c r="C562" t="s">
        <v>53</v>
      </c>
      <c r="D562">
        <v>4</v>
      </c>
      <c r="E562">
        <v>25</v>
      </c>
      <c r="F562">
        <v>2</v>
      </c>
      <c r="G562" t="s">
        <v>827</v>
      </c>
    </row>
    <row r="563" spans="1:13" x14ac:dyDescent="0.35">
      <c r="A563" s="6">
        <v>45992</v>
      </c>
      <c r="B563" t="s">
        <v>2579</v>
      </c>
      <c r="C563" t="s">
        <v>53</v>
      </c>
      <c r="D563">
        <v>4</v>
      </c>
      <c r="E563">
        <v>25</v>
      </c>
      <c r="F563">
        <v>2</v>
      </c>
      <c r="G563" t="s">
        <v>827</v>
      </c>
    </row>
    <row r="564" spans="1:13" x14ac:dyDescent="0.35">
      <c r="A564" s="6">
        <v>45992</v>
      </c>
      <c r="B564" t="s">
        <v>2578</v>
      </c>
      <c r="C564" t="s">
        <v>53</v>
      </c>
      <c r="D564">
        <v>6</v>
      </c>
      <c r="E564">
        <v>23</v>
      </c>
      <c r="F564">
        <v>2</v>
      </c>
      <c r="G564" t="s">
        <v>827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C10E2-BB19-4238-93D3-91E9CEB384F3}">
  <dimension ref="E9:U58"/>
  <sheetViews>
    <sheetView tabSelected="1" topLeftCell="D25" workbookViewId="0">
      <selection activeCell="L44" sqref="L44"/>
    </sheetView>
  </sheetViews>
  <sheetFormatPr defaultRowHeight="14.5" x14ac:dyDescent="0.35"/>
  <cols>
    <col min="5" max="5" width="17.453125" bestFit="1" customWidth="1"/>
    <col min="6" max="6" width="25.7265625" bestFit="1" customWidth="1"/>
    <col min="7" max="7" width="11.1796875" bestFit="1" customWidth="1"/>
    <col min="8" max="8" width="13" customWidth="1"/>
    <col min="9" max="9" width="18.36328125" bestFit="1" customWidth="1"/>
    <col min="10" max="10" width="25.7265625" bestFit="1" customWidth="1"/>
    <col min="11" max="11" width="17.453125" bestFit="1" customWidth="1"/>
    <col min="12" max="12" width="11.1796875" bestFit="1" customWidth="1"/>
    <col min="13" max="13" width="18" customWidth="1"/>
    <col min="14" max="14" width="17.453125" bestFit="1" customWidth="1"/>
    <col min="15" max="15" width="25.7265625" bestFit="1" customWidth="1"/>
    <col min="16" max="16" width="11.1796875" bestFit="1" customWidth="1"/>
  </cols>
  <sheetData>
    <row r="9" spans="5:6" x14ac:dyDescent="0.35">
      <c r="E9" s="7" t="s">
        <v>416</v>
      </c>
      <c r="F9" t="s">
        <v>108</v>
      </c>
    </row>
    <row r="10" spans="5:6" x14ac:dyDescent="0.35">
      <c r="E10" s="8" t="s">
        <v>32</v>
      </c>
      <c r="F10" s="31">
        <v>1</v>
      </c>
    </row>
    <row r="11" spans="5:6" x14ac:dyDescent="0.35">
      <c r="E11" s="8" t="s">
        <v>2125</v>
      </c>
      <c r="F11" s="31">
        <v>7</v>
      </c>
    </row>
    <row r="12" spans="5:6" x14ac:dyDescent="0.35">
      <c r="E12" s="8" t="s">
        <v>98</v>
      </c>
      <c r="F12" s="31">
        <v>1</v>
      </c>
    </row>
    <row r="13" spans="5:6" x14ac:dyDescent="0.35">
      <c r="E13" s="8" t="s">
        <v>2182</v>
      </c>
      <c r="F13" s="31">
        <v>2</v>
      </c>
    </row>
    <row r="14" spans="5:6" x14ac:dyDescent="0.35">
      <c r="E14" s="8" t="s">
        <v>1400</v>
      </c>
      <c r="F14" s="31">
        <v>1</v>
      </c>
    </row>
    <row r="15" spans="5:6" x14ac:dyDescent="0.35">
      <c r="E15" s="8" t="s">
        <v>106</v>
      </c>
      <c r="F15" s="31">
        <v>12</v>
      </c>
    </row>
    <row r="26" spans="5:21" ht="15.5" x14ac:dyDescent="0.35">
      <c r="E26" s="19">
        <v>2024</v>
      </c>
      <c r="I26" s="7" t="s">
        <v>41</v>
      </c>
      <c r="J26" t="s">
        <v>3463</v>
      </c>
    </row>
    <row r="27" spans="5:21" ht="15.5" x14ac:dyDescent="0.35">
      <c r="E27" s="7" t="s">
        <v>416</v>
      </c>
      <c r="F27" t="s">
        <v>108</v>
      </c>
      <c r="G27" t="s">
        <v>113</v>
      </c>
      <c r="I27" s="19">
        <v>2025</v>
      </c>
    </row>
    <row r="28" spans="5:21" x14ac:dyDescent="0.35">
      <c r="E28" s="8" t="s">
        <v>2423</v>
      </c>
      <c r="F28" s="31">
        <v>13</v>
      </c>
      <c r="G28" s="31">
        <v>54</v>
      </c>
      <c r="I28" s="7" t="s">
        <v>416</v>
      </c>
      <c r="J28" t="s">
        <v>108</v>
      </c>
      <c r="N28">
        <v>2026</v>
      </c>
    </row>
    <row r="29" spans="5:21" x14ac:dyDescent="0.35">
      <c r="E29" s="8" t="s">
        <v>2424</v>
      </c>
      <c r="F29" s="31">
        <v>10</v>
      </c>
      <c r="G29" s="31">
        <v>106</v>
      </c>
      <c r="I29" s="8" t="s">
        <v>2423</v>
      </c>
      <c r="J29" s="31">
        <v>13</v>
      </c>
      <c r="N29" s="7" t="s">
        <v>416</v>
      </c>
      <c r="O29" t="s">
        <v>108</v>
      </c>
      <c r="P29" t="s">
        <v>113</v>
      </c>
    </row>
    <row r="30" spans="5:21" x14ac:dyDescent="0.35">
      <c r="E30" s="8" t="s">
        <v>2425</v>
      </c>
      <c r="F30" s="31">
        <v>19</v>
      </c>
      <c r="G30" s="31">
        <v>108</v>
      </c>
      <c r="I30" s="8" t="s">
        <v>2424</v>
      </c>
      <c r="J30" s="31">
        <v>10</v>
      </c>
      <c r="N30" s="8" t="s">
        <v>2423</v>
      </c>
      <c r="O30" s="31">
        <v>23</v>
      </c>
      <c r="P30" s="31"/>
    </row>
    <row r="31" spans="5:21" x14ac:dyDescent="0.35">
      <c r="E31" s="8" t="s">
        <v>2426</v>
      </c>
      <c r="F31" s="31">
        <v>39</v>
      </c>
      <c r="G31" s="31">
        <v>172</v>
      </c>
      <c r="I31" s="8" t="s">
        <v>2425</v>
      </c>
      <c r="J31" s="31">
        <v>29</v>
      </c>
      <c r="N31" s="8" t="s">
        <v>2424</v>
      </c>
      <c r="O31" s="31">
        <v>15</v>
      </c>
      <c r="P31" s="31"/>
    </row>
    <row r="32" spans="5:21" x14ac:dyDescent="0.35">
      <c r="E32" s="8" t="s">
        <v>2427</v>
      </c>
      <c r="F32" s="31">
        <v>50</v>
      </c>
      <c r="G32" s="31">
        <v>202</v>
      </c>
      <c r="I32" s="8" t="s">
        <v>2426</v>
      </c>
      <c r="J32" s="31">
        <v>55</v>
      </c>
      <c r="N32" s="8" t="s">
        <v>2425</v>
      </c>
      <c r="O32" s="31">
        <v>49</v>
      </c>
      <c r="P32" s="31"/>
      <c r="S32">
        <v>2024</v>
      </c>
      <c r="T32">
        <v>2025</v>
      </c>
      <c r="U32">
        <v>2026</v>
      </c>
    </row>
    <row r="33" spans="5:21" x14ac:dyDescent="0.35">
      <c r="E33" s="8" t="s">
        <v>2428</v>
      </c>
      <c r="F33" s="31">
        <v>21</v>
      </c>
      <c r="G33" s="31">
        <v>112</v>
      </c>
      <c r="I33" s="8" t="s">
        <v>2427</v>
      </c>
      <c r="J33" s="31">
        <v>69</v>
      </c>
      <c r="N33" s="8" t="s">
        <v>2426</v>
      </c>
      <c r="O33" s="31">
        <v>56</v>
      </c>
      <c r="P33" s="31"/>
      <c r="R33" t="s">
        <v>3337</v>
      </c>
      <c r="S33">
        <v>13</v>
      </c>
      <c r="T33">
        <v>13</v>
      </c>
      <c r="U33">
        <v>23</v>
      </c>
    </row>
    <row r="34" spans="5:21" x14ac:dyDescent="0.35">
      <c r="E34" s="8" t="s">
        <v>2432</v>
      </c>
      <c r="F34" s="31">
        <v>1</v>
      </c>
      <c r="G34" s="31">
        <v>51</v>
      </c>
      <c r="I34" s="8" t="s">
        <v>2428</v>
      </c>
      <c r="J34" s="31">
        <v>34</v>
      </c>
      <c r="N34" s="8" t="s">
        <v>2427</v>
      </c>
      <c r="O34" s="31">
        <v>54</v>
      </c>
      <c r="P34" s="31"/>
      <c r="R34" t="s">
        <v>3338</v>
      </c>
      <c r="S34">
        <v>10</v>
      </c>
      <c r="T34">
        <v>10</v>
      </c>
      <c r="U34">
        <v>15</v>
      </c>
    </row>
    <row r="35" spans="5:21" x14ac:dyDescent="0.35">
      <c r="E35" s="8" t="s">
        <v>2429</v>
      </c>
      <c r="F35" s="31">
        <v>16</v>
      </c>
      <c r="G35" s="31">
        <v>118</v>
      </c>
      <c r="I35" s="8" t="s">
        <v>2429</v>
      </c>
      <c r="J35" s="31">
        <v>16</v>
      </c>
      <c r="N35" s="8" t="s">
        <v>2428</v>
      </c>
      <c r="O35" s="31">
        <v>29</v>
      </c>
      <c r="P35" s="31"/>
      <c r="R35" t="s">
        <v>3339</v>
      </c>
      <c r="S35">
        <v>19</v>
      </c>
      <c r="T35">
        <v>29</v>
      </c>
      <c r="U35">
        <v>49</v>
      </c>
    </row>
    <row r="36" spans="5:21" x14ac:dyDescent="0.35">
      <c r="E36" s="8" t="s">
        <v>2430</v>
      </c>
      <c r="F36" s="31">
        <v>63</v>
      </c>
      <c r="G36" s="31">
        <v>168</v>
      </c>
      <c r="I36" s="8" t="s">
        <v>2430</v>
      </c>
      <c r="J36" s="31">
        <v>75</v>
      </c>
      <c r="N36" s="8" t="s">
        <v>106</v>
      </c>
      <c r="O36" s="31">
        <v>226</v>
      </c>
      <c r="P36" s="31"/>
      <c r="R36" t="s">
        <v>3340</v>
      </c>
      <c r="S36">
        <v>39</v>
      </c>
      <c r="T36">
        <v>55</v>
      </c>
      <c r="U36">
        <v>56</v>
      </c>
    </row>
    <row r="37" spans="5:21" x14ac:dyDescent="0.35">
      <c r="E37" s="8" t="s">
        <v>2433</v>
      </c>
      <c r="F37" s="31">
        <v>46</v>
      </c>
      <c r="G37" s="31">
        <v>163</v>
      </c>
      <c r="I37" s="8" t="s">
        <v>2433</v>
      </c>
      <c r="J37" s="31">
        <v>46</v>
      </c>
      <c r="R37" t="s">
        <v>3381</v>
      </c>
      <c r="S37">
        <v>50</v>
      </c>
      <c r="T37">
        <v>69</v>
      </c>
      <c r="U37">
        <v>46</v>
      </c>
    </row>
    <row r="38" spans="5:21" x14ac:dyDescent="0.35">
      <c r="E38" s="8" t="s">
        <v>2434</v>
      </c>
      <c r="F38" s="31">
        <v>87</v>
      </c>
      <c r="G38" s="31">
        <v>389</v>
      </c>
      <c r="I38" s="8" t="s">
        <v>2434</v>
      </c>
      <c r="J38" s="31">
        <v>78</v>
      </c>
      <c r="R38" t="s">
        <v>3382</v>
      </c>
      <c r="S38">
        <v>21</v>
      </c>
      <c r="T38">
        <v>34</v>
      </c>
      <c r="U38">
        <v>24</v>
      </c>
    </row>
    <row r="39" spans="5:21" x14ac:dyDescent="0.35">
      <c r="E39" s="8" t="s">
        <v>2431</v>
      </c>
      <c r="F39" s="31">
        <v>136</v>
      </c>
      <c r="G39" s="31">
        <v>781</v>
      </c>
      <c r="I39" s="8" t="s">
        <v>2431</v>
      </c>
      <c r="J39" s="31">
        <v>142</v>
      </c>
    </row>
    <row r="40" spans="5:21" x14ac:dyDescent="0.35">
      <c r="E40" s="8" t="s">
        <v>106</v>
      </c>
      <c r="F40" s="31">
        <v>501</v>
      </c>
      <c r="G40" s="31">
        <v>2424</v>
      </c>
      <c r="I40" s="8" t="s">
        <v>106</v>
      </c>
      <c r="J40" s="31">
        <v>567</v>
      </c>
    </row>
    <row r="45" spans="5:21" x14ac:dyDescent="0.35">
      <c r="I45" s="7" t="s">
        <v>416</v>
      </c>
      <c r="J45" t="s">
        <v>113</v>
      </c>
    </row>
    <row r="46" spans="5:21" x14ac:dyDescent="0.35">
      <c r="I46" s="8" t="s">
        <v>2423</v>
      </c>
      <c r="J46" s="31">
        <v>102</v>
      </c>
      <c r="K46" t="s">
        <v>3465</v>
      </c>
    </row>
    <row r="47" spans="5:21" x14ac:dyDescent="0.35">
      <c r="I47" s="8" t="s">
        <v>2424</v>
      </c>
      <c r="J47" s="31">
        <v>154</v>
      </c>
    </row>
    <row r="48" spans="5:21" x14ac:dyDescent="0.35">
      <c r="I48" s="8" t="s">
        <v>2425</v>
      </c>
      <c r="J48" s="31">
        <v>161</v>
      </c>
    </row>
    <row r="49" spans="9:10" x14ac:dyDescent="0.35">
      <c r="I49" s="8" t="s">
        <v>2426</v>
      </c>
      <c r="J49" s="31">
        <v>206</v>
      </c>
    </row>
    <row r="50" spans="9:10" x14ac:dyDescent="0.35">
      <c r="I50" s="8" t="s">
        <v>2427</v>
      </c>
      <c r="J50" s="31">
        <v>268</v>
      </c>
    </row>
    <row r="51" spans="9:10" x14ac:dyDescent="0.35">
      <c r="I51" s="8" t="s">
        <v>2428</v>
      </c>
      <c r="J51" s="31">
        <v>182</v>
      </c>
    </row>
    <row r="52" spans="9:10" x14ac:dyDescent="0.35">
      <c r="I52" s="8" t="s">
        <v>2432</v>
      </c>
      <c r="J52" s="31">
        <v>63</v>
      </c>
    </row>
    <row r="53" spans="9:10" x14ac:dyDescent="0.35">
      <c r="I53" s="8" t="s">
        <v>2429</v>
      </c>
      <c r="J53" s="31">
        <v>194</v>
      </c>
    </row>
    <row r="54" spans="9:10" x14ac:dyDescent="0.35">
      <c r="I54" s="8" t="s">
        <v>2430</v>
      </c>
      <c r="J54" s="31">
        <v>349</v>
      </c>
    </row>
    <row r="55" spans="9:10" x14ac:dyDescent="0.35">
      <c r="I55" s="8" t="s">
        <v>2433</v>
      </c>
      <c r="J55" s="31">
        <v>326</v>
      </c>
    </row>
    <row r="56" spans="9:10" x14ac:dyDescent="0.35">
      <c r="I56" s="8" t="s">
        <v>2434</v>
      </c>
      <c r="J56" s="31">
        <v>279</v>
      </c>
    </row>
    <row r="57" spans="9:10" x14ac:dyDescent="0.35">
      <c r="I57" s="8" t="s">
        <v>2431</v>
      </c>
      <c r="J57" s="31">
        <v>419</v>
      </c>
    </row>
    <row r="58" spans="9:10" x14ac:dyDescent="0.35">
      <c r="I58" s="8" t="s">
        <v>106</v>
      </c>
      <c r="J58" s="31">
        <v>2703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BE1D7-EF43-420A-8BE8-CD47C1544B82}">
  <dimension ref="A1:O1407"/>
  <sheetViews>
    <sheetView topLeftCell="A975" workbookViewId="0">
      <selection activeCell="B986" sqref="B986"/>
    </sheetView>
  </sheetViews>
  <sheetFormatPr defaultRowHeight="14.5" x14ac:dyDescent="0.35"/>
  <cols>
    <col min="1" max="1" width="12.81640625" customWidth="1"/>
    <col min="2" max="2" width="47.26953125" customWidth="1"/>
    <col min="3" max="3" width="13.1796875" customWidth="1"/>
    <col min="4" max="4" width="15.7265625" style="20" customWidth="1"/>
    <col min="5" max="5" width="10" customWidth="1"/>
    <col min="6" max="6" width="10.54296875" customWidth="1"/>
    <col min="7" max="7" width="21.453125" customWidth="1"/>
    <col min="8" max="8" width="15.26953125" customWidth="1"/>
    <col min="9" max="9" width="10" customWidth="1"/>
    <col min="10" max="10" width="46.26953125" customWidth="1"/>
    <col min="11" max="11" width="16.81640625" customWidth="1"/>
    <col min="13" max="13" width="15.81640625" customWidth="1"/>
    <col min="15" max="15" width="25" bestFit="1" customWidth="1"/>
  </cols>
  <sheetData>
    <row r="1" spans="1:15" s="1" customFormat="1" x14ac:dyDescent="0.35">
      <c r="A1" s="1" t="s">
        <v>0</v>
      </c>
      <c r="B1" s="1" t="s">
        <v>1</v>
      </c>
      <c r="C1" s="1" t="s">
        <v>2</v>
      </c>
      <c r="D1" s="21" t="s">
        <v>5</v>
      </c>
      <c r="E1" s="1" t="s">
        <v>3</v>
      </c>
      <c r="F1" s="1" t="s">
        <v>4</v>
      </c>
      <c r="G1" s="1" t="s">
        <v>41</v>
      </c>
      <c r="H1" s="1" t="s">
        <v>7</v>
      </c>
      <c r="I1" s="1" t="s">
        <v>42</v>
      </c>
      <c r="J1" s="1" t="s">
        <v>3329</v>
      </c>
      <c r="K1" s="1" t="s">
        <v>3328</v>
      </c>
      <c r="L1" s="1" t="s">
        <v>44</v>
      </c>
      <c r="M1" s="1" t="s">
        <v>52</v>
      </c>
      <c r="O1" s="1" t="s">
        <v>3419</v>
      </c>
    </row>
    <row r="2" spans="1:15" s="26" customFormat="1" x14ac:dyDescent="0.35">
      <c r="A2" s="27">
        <v>45941</v>
      </c>
      <c r="B2" s="26" t="s">
        <v>1241</v>
      </c>
      <c r="C2" s="26" t="s">
        <v>978</v>
      </c>
      <c r="D2" s="28" t="s">
        <v>978</v>
      </c>
      <c r="E2" s="26" t="s">
        <v>47</v>
      </c>
      <c r="F2" s="26">
        <v>1</v>
      </c>
      <c r="G2" s="26" t="s">
        <v>2667</v>
      </c>
      <c r="H2" s="26" t="s">
        <v>2667</v>
      </c>
      <c r="I2" s="26" t="s">
        <v>306</v>
      </c>
      <c r="J2" s="26" t="s">
        <v>2667</v>
      </c>
      <c r="L2" s="26" t="s">
        <v>2667</v>
      </c>
      <c r="M2" s="26" t="s">
        <v>306</v>
      </c>
      <c r="O2" s="26">
        <v>4</v>
      </c>
    </row>
    <row r="3" spans="1:15" s="26" customFormat="1" x14ac:dyDescent="0.35">
      <c r="A3" s="22">
        <v>46002</v>
      </c>
      <c r="B3" s="23" t="s">
        <v>3164</v>
      </c>
      <c r="C3" s="23" t="s">
        <v>2668</v>
      </c>
      <c r="D3" s="24">
        <v>6</v>
      </c>
      <c r="E3" s="23">
        <f t="shared" ref="E3:E8" si="0">56/2</f>
        <v>28</v>
      </c>
      <c r="F3" s="23">
        <f>5/2</f>
        <v>2.5</v>
      </c>
      <c r="G3" s="23" t="s">
        <v>2667</v>
      </c>
      <c r="H3" s="23" t="s">
        <v>2667</v>
      </c>
      <c r="I3" s="23" t="s">
        <v>306</v>
      </c>
      <c r="J3" s="23"/>
      <c r="K3" s="23"/>
      <c r="L3" s="23" t="s">
        <v>2667</v>
      </c>
      <c r="M3" s="23" t="s">
        <v>306</v>
      </c>
    </row>
    <row r="4" spans="1:15" s="26" customFormat="1" x14ac:dyDescent="0.35">
      <c r="A4" s="22">
        <v>46002</v>
      </c>
      <c r="B4" s="23" t="s">
        <v>3164</v>
      </c>
      <c r="C4" s="23" t="s">
        <v>2668</v>
      </c>
      <c r="D4" s="24">
        <v>6</v>
      </c>
      <c r="E4" s="23">
        <f t="shared" si="0"/>
        <v>28</v>
      </c>
      <c r="F4" s="23">
        <f>5/2</f>
        <v>2.5</v>
      </c>
      <c r="G4" s="23" t="s">
        <v>2667</v>
      </c>
      <c r="H4" s="23" t="s">
        <v>2667</v>
      </c>
      <c r="I4" s="23" t="s">
        <v>306</v>
      </c>
      <c r="J4" s="23"/>
      <c r="K4" s="23"/>
      <c r="L4" s="23" t="s">
        <v>2667</v>
      </c>
      <c r="M4" s="23" t="s">
        <v>306</v>
      </c>
    </row>
    <row r="5" spans="1:15" s="26" customFormat="1" x14ac:dyDescent="0.35">
      <c r="A5" s="22">
        <v>45898</v>
      </c>
      <c r="B5" s="23" t="s">
        <v>1760</v>
      </c>
      <c r="C5" s="23" t="s">
        <v>130</v>
      </c>
      <c r="D5" s="24" t="s">
        <v>130</v>
      </c>
      <c r="E5" s="23">
        <f t="shared" si="0"/>
        <v>28</v>
      </c>
      <c r="F5" s="23">
        <v>2.5</v>
      </c>
      <c r="G5" s="23" t="s">
        <v>2667</v>
      </c>
      <c r="H5" s="23" t="s">
        <v>2667</v>
      </c>
      <c r="I5" s="23" t="s">
        <v>306</v>
      </c>
      <c r="J5" s="23" t="s">
        <v>1854</v>
      </c>
      <c r="K5" s="23"/>
      <c r="L5" s="23" t="s">
        <v>2667</v>
      </c>
      <c r="M5" s="23" t="s">
        <v>306</v>
      </c>
    </row>
    <row r="6" spans="1:15" s="26" customFormat="1" x14ac:dyDescent="0.35">
      <c r="A6" s="22">
        <v>45898</v>
      </c>
      <c r="B6" s="23" t="s">
        <v>1760</v>
      </c>
      <c r="C6" s="23" t="s">
        <v>130</v>
      </c>
      <c r="D6" s="24" t="s">
        <v>130</v>
      </c>
      <c r="E6" s="23">
        <f t="shared" si="0"/>
        <v>28</v>
      </c>
      <c r="F6" s="23">
        <v>2.5</v>
      </c>
      <c r="G6" s="23" t="s">
        <v>2667</v>
      </c>
      <c r="H6" s="23" t="s">
        <v>2667</v>
      </c>
      <c r="I6" s="23" t="s">
        <v>306</v>
      </c>
      <c r="J6" s="23" t="s">
        <v>1854</v>
      </c>
      <c r="K6" s="23"/>
      <c r="L6" s="23" t="s">
        <v>2667</v>
      </c>
      <c r="M6" s="23" t="s">
        <v>306</v>
      </c>
    </row>
    <row r="7" spans="1:15" s="26" customFormat="1" x14ac:dyDescent="0.35">
      <c r="A7" s="22">
        <v>46006</v>
      </c>
      <c r="B7" s="23" t="s">
        <v>2971</v>
      </c>
      <c r="C7" s="23" t="s">
        <v>2167</v>
      </c>
      <c r="D7" s="24" t="s">
        <v>392</v>
      </c>
      <c r="E7" s="23">
        <f t="shared" si="0"/>
        <v>28</v>
      </c>
      <c r="F7" s="23">
        <f>7/2</f>
        <v>3.5</v>
      </c>
      <c r="G7" s="23" t="s">
        <v>2667</v>
      </c>
      <c r="H7" s="23" t="s">
        <v>2667</v>
      </c>
      <c r="I7" s="23" t="s">
        <v>306</v>
      </c>
      <c r="J7" s="23"/>
      <c r="K7" s="23"/>
      <c r="L7" s="23" t="s">
        <v>2667</v>
      </c>
      <c r="M7" s="23" t="s">
        <v>2667</v>
      </c>
    </row>
    <row r="8" spans="1:15" s="26" customFormat="1" x14ac:dyDescent="0.35">
      <c r="A8" s="22">
        <v>46006</v>
      </c>
      <c r="B8" s="23" t="s">
        <v>2971</v>
      </c>
      <c r="C8" s="23" t="s">
        <v>2167</v>
      </c>
      <c r="D8" s="24" t="s">
        <v>392</v>
      </c>
      <c r="E8" s="23">
        <f t="shared" si="0"/>
        <v>28</v>
      </c>
      <c r="F8" s="23">
        <f>7/2</f>
        <v>3.5</v>
      </c>
      <c r="G8" s="23" t="s">
        <v>2667</v>
      </c>
      <c r="H8" s="23" t="s">
        <v>2667</v>
      </c>
      <c r="I8" s="23" t="s">
        <v>306</v>
      </c>
      <c r="J8" s="23"/>
      <c r="K8" s="23"/>
      <c r="L8" s="23"/>
      <c r="M8" s="23"/>
    </row>
    <row r="9" spans="1:15" s="26" customFormat="1" x14ac:dyDescent="0.35">
      <c r="A9" s="22">
        <v>45906</v>
      </c>
      <c r="B9" s="23" t="s">
        <v>2926</v>
      </c>
      <c r="C9" s="23" t="s">
        <v>2670</v>
      </c>
      <c r="D9" s="24" t="s">
        <v>2793</v>
      </c>
      <c r="E9" s="23">
        <v>28</v>
      </c>
      <c r="F9" s="23">
        <v>1</v>
      </c>
      <c r="G9" s="23" t="s">
        <v>2667</v>
      </c>
      <c r="H9" s="23" t="s">
        <v>2667</v>
      </c>
      <c r="I9" s="23" t="s">
        <v>2667</v>
      </c>
      <c r="J9" s="23" t="s">
        <v>2667</v>
      </c>
      <c r="K9" s="23"/>
      <c r="L9" s="23" t="s">
        <v>2667</v>
      </c>
      <c r="M9" s="23" t="s">
        <v>2667</v>
      </c>
    </row>
    <row r="10" spans="1:15" s="26" customFormat="1" x14ac:dyDescent="0.35">
      <c r="A10" s="22">
        <v>45906</v>
      </c>
      <c r="B10" s="23" t="s">
        <v>2926</v>
      </c>
      <c r="C10" s="23" t="s">
        <v>2670</v>
      </c>
      <c r="D10" s="24" t="s">
        <v>2793</v>
      </c>
      <c r="E10" s="23">
        <v>28</v>
      </c>
      <c r="F10" s="23">
        <v>1</v>
      </c>
      <c r="G10" s="23" t="s">
        <v>2667</v>
      </c>
      <c r="H10" s="23"/>
      <c r="I10" s="23"/>
      <c r="J10" s="23"/>
      <c r="K10" s="23"/>
      <c r="L10" s="23"/>
      <c r="M10" s="23"/>
    </row>
    <row r="11" spans="1:15" s="26" customFormat="1" x14ac:dyDescent="0.35">
      <c r="A11" s="22">
        <v>45917</v>
      </c>
      <c r="B11" s="23" t="s">
        <v>2777</v>
      </c>
      <c r="C11" s="23" t="s">
        <v>2673</v>
      </c>
      <c r="D11" s="24" t="s">
        <v>2778</v>
      </c>
      <c r="E11" s="23">
        <v>28</v>
      </c>
      <c r="F11" s="23">
        <v>1</v>
      </c>
      <c r="G11" s="23" t="s">
        <v>2667</v>
      </c>
      <c r="H11" s="23" t="s">
        <v>2667</v>
      </c>
      <c r="I11" s="23" t="s">
        <v>2667</v>
      </c>
      <c r="J11" s="23" t="s">
        <v>1854</v>
      </c>
      <c r="K11" s="23"/>
      <c r="L11" s="23" t="s">
        <v>2667</v>
      </c>
      <c r="M11" s="23" t="s">
        <v>2667</v>
      </c>
    </row>
    <row r="12" spans="1:15" s="26" customFormat="1" x14ac:dyDescent="0.35">
      <c r="A12" s="22">
        <v>45917</v>
      </c>
      <c r="B12" s="23" t="s">
        <v>2777</v>
      </c>
      <c r="C12" s="23" t="s">
        <v>2673</v>
      </c>
      <c r="D12" s="24" t="s">
        <v>2778</v>
      </c>
      <c r="E12" s="23">
        <v>28</v>
      </c>
      <c r="F12" s="23">
        <v>1</v>
      </c>
      <c r="G12" s="23" t="s">
        <v>2667</v>
      </c>
      <c r="H12" s="23" t="s">
        <v>2667</v>
      </c>
      <c r="I12" s="23" t="s">
        <v>2667</v>
      </c>
      <c r="J12" s="23" t="s">
        <v>1854</v>
      </c>
      <c r="K12" s="23"/>
      <c r="L12" s="23" t="s">
        <v>2667</v>
      </c>
      <c r="M12" s="23" t="s">
        <v>2667</v>
      </c>
    </row>
    <row r="13" spans="1:15" s="26" customFormat="1" x14ac:dyDescent="0.35">
      <c r="A13" s="22">
        <v>45997</v>
      </c>
      <c r="B13" s="23" t="s">
        <v>2924</v>
      </c>
      <c r="C13" s="23" t="s">
        <v>2670</v>
      </c>
      <c r="D13" s="24" t="s">
        <v>2925</v>
      </c>
      <c r="E13" s="23">
        <v>28</v>
      </c>
      <c r="F13" s="23">
        <v>1</v>
      </c>
      <c r="G13" s="23" t="s">
        <v>2667</v>
      </c>
      <c r="H13" s="23" t="s">
        <v>2667</v>
      </c>
      <c r="I13" s="23" t="s">
        <v>2667</v>
      </c>
      <c r="J13" s="23"/>
      <c r="K13" s="23"/>
      <c r="L13" s="23" t="s">
        <v>2667</v>
      </c>
      <c r="M13" s="23" t="s">
        <v>306</v>
      </c>
    </row>
    <row r="14" spans="1:15" s="26" customFormat="1" x14ac:dyDescent="0.35">
      <c r="A14" s="22">
        <v>45997</v>
      </c>
      <c r="B14" s="23" t="s">
        <v>2924</v>
      </c>
      <c r="C14" s="23" t="s">
        <v>2670</v>
      </c>
      <c r="D14" s="24" t="s">
        <v>2925</v>
      </c>
      <c r="E14" s="23">
        <v>28</v>
      </c>
      <c r="F14" s="23">
        <v>1</v>
      </c>
      <c r="G14" s="23" t="s">
        <v>2667</v>
      </c>
      <c r="H14" s="23" t="s">
        <v>2667</v>
      </c>
      <c r="I14" s="23" t="s">
        <v>2667</v>
      </c>
      <c r="J14" s="23"/>
      <c r="K14" s="23"/>
      <c r="L14" s="23" t="s">
        <v>2667</v>
      </c>
      <c r="M14" s="23" t="s">
        <v>306</v>
      </c>
    </row>
    <row r="15" spans="1:15" s="26" customFormat="1" x14ac:dyDescent="0.35">
      <c r="A15" s="22">
        <v>45997</v>
      </c>
      <c r="B15" s="23" t="s">
        <v>2924</v>
      </c>
      <c r="C15" s="23" t="s">
        <v>2670</v>
      </c>
      <c r="D15" s="24" t="s">
        <v>2925</v>
      </c>
      <c r="E15" s="23">
        <v>28</v>
      </c>
      <c r="F15" s="23">
        <v>1</v>
      </c>
      <c r="G15" s="23" t="s">
        <v>2667</v>
      </c>
      <c r="H15" s="23" t="s">
        <v>2667</v>
      </c>
      <c r="I15" s="23" t="s">
        <v>2667</v>
      </c>
      <c r="J15" s="23"/>
      <c r="K15" s="23"/>
      <c r="L15" s="23" t="s">
        <v>2667</v>
      </c>
      <c r="M15" s="23" t="s">
        <v>306</v>
      </c>
    </row>
    <row r="16" spans="1:15" s="26" customFormat="1" x14ac:dyDescent="0.35">
      <c r="A16" s="22">
        <v>46003</v>
      </c>
      <c r="B16" s="23" t="s">
        <v>2886</v>
      </c>
      <c r="C16" s="23" t="s">
        <v>2673</v>
      </c>
      <c r="D16" s="24">
        <v>3</v>
      </c>
      <c r="E16" s="23">
        <v>28</v>
      </c>
      <c r="F16" s="23">
        <v>3</v>
      </c>
      <c r="G16" s="23" t="s">
        <v>2667</v>
      </c>
      <c r="H16" s="23" t="s">
        <v>2667</v>
      </c>
      <c r="I16" s="23" t="s">
        <v>2667</v>
      </c>
      <c r="J16" s="23"/>
      <c r="K16" s="23"/>
      <c r="L16" s="23" t="s">
        <v>2667</v>
      </c>
      <c r="M16" s="23" t="s">
        <v>2667</v>
      </c>
    </row>
    <row r="17" spans="1:13" s="26" customFormat="1" x14ac:dyDescent="0.35">
      <c r="A17" s="22">
        <v>46003</v>
      </c>
      <c r="B17" s="23" t="s">
        <v>2886</v>
      </c>
      <c r="C17" s="23" t="s">
        <v>2673</v>
      </c>
      <c r="D17" s="24">
        <v>3</v>
      </c>
      <c r="E17" s="23">
        <v>28</v>
      </c>
      <c r="F17" s="23">
        <v>3</v>
      </c>
      <c r="G17" s="23" t="s">
        <v>2667</v>
      </c>
      <c r="H17" s="23"/>
      <c r="I17" s="23"/>
      <c r="J17" s="23"/>
      <c r="K17" s="23"/>
      <c r="L17" s="23"/>
      <c r="M17" s="23"/>
    </row>
    <row r="18" spans="1:13" s="26" customFormat="1" x14ac:dyDescent="0.35">
      <c r="A18" s="22">
        <v>46003</v>
      </c>
      <c r="B18" s="23" t="s">
        <v>2886</v>
      </c>
      <c r="C18" s="23" t="s">
        <v>2673</v>
      </c>
      <c r="D18" s="24">
        <v>3</v>
      </c>
      <c r="E18" s="23">
        <v>28</v>
      </c>
      <c r="F18" s="23">
        <v>3</v>
      </c>
      <c r="G18" s="23" t="s">
        <v>2667</v>
      </c>
      <c r="H18" s="23"/>
      <c r="I18" s="23"/>
      <c r="J18" s="23"/>
      <c r="K18" s="23"/>
      <c r="L18" s="23"/>
      <c r="M18" s="23"/>
    </row>
    <row r="19" spans="1:13" s="26" customFormat="1" x14ac:dyDescent="0.35">
      <c r="A19" s="22">
        <v>45988</v>
      </c>
      <c r="B19" s="23" t="s">
        <v>3247</v>
      </c>
      <c r="C19" s="23" t="s">
        <v>2668</v>
      </c>
      <c r="D19" s="24">
        <v>4</v>
      </c>
      <c r="E19" s="23">
        <v>28</v>
      </c>
      <c r="F19" s="23">
        <v>1</v>
      </c>
      <c r="G19" s="23" t="s">
        <v>2667</v>
      </c>
      <c r="H19" s="23" t="s">
        <v>2667</v>
      </c>
      <c r="I19" s="23" t="s">
        <v>306</v>
      </c>
      <c r="J19" s="23" t="s">
        <v>2667</v>
      </c>
      <c r="K19" s="23"/>
      <c r="L19" s="23"/>
      <c r="M19" s="23"/>
    </row>
    <row r="20" spans="1:13" s="26" customFormat="1" x14ac:dyDescent="0.35">
      <c r="A20" s="22">
        <v>46010</v>
      </c>
      <c r="B20" s="23" t="s">
        <v>3284</v>
      </c>
      <c r="C20" s="23" t="s">
        <v>2668</v>
      </c>
      <c r="D20" s="24">
        <v>5</v>
      </c>
      <c r="E20" s="23">
        <v>28</v>
      </c>
      <c r="F20" s="23">
        <v>3</v>
      </c>
      <c r="G20" s="23" t="s">
        <v>2667</v>
      </c>
      <c r="H20" s="23" t="s">
        <v>2667</v>
      </c>
      <c r="I20" s="23" t="s">
        <v>2667</v>
      </c>
      <c r="J20" s="23" t="s">
        <v>3402</v>
      </c>
      <c r="K20" s="23"/>
      <c r="L20" s="23"/>
      <c r="M20" s="23"/>
    </row>
    <row r="21" spans="1:13" s="26" customFormat="1" x14ac:dyDescent="0.35">
      <c r="A21" s="22">
        <v>45919</v>
      </c>
      <c r="B21" s="23" t="s">
        <v>3127</v>
      </c>
      <c r="C21" s="23" t="s">
        <v>2673</v>
      </c>
      <c r="D21" s="24">
        <v>2</v>
      </c>
      <c r="E21" s="23">
        <v>28</v>
      </c>
      <c r="F21" s="23">
        <v>1</v>
      </c>
      <c r="G21" s="23"/>
      <c r="H21" s="23" t="s">
        <v>2667</v>
      </c>
      <c r="I21" s="23" t="s">
        <v>306</v>
      </c>
      <c r="J21" s="23" t="s">
        <v>3399</v>
      </c>
      <c r="K21" s="23"/>
      <c r="L21" s="23" t="s">
        <v>2667</v>
      </c>
      <c r="M21" s="23" t="s">
        <v>306</v>
      </c>
    </row>
    <row r="22" spans="1:13" s="26" customFormat="1" x14ac:dyDescent="0.35">
      <c r="A22" s="22">
        <v>45946</v>
      </c>
      <c r="B22" s="23" t="s">
        <v>2804</v>
      </c>
      <c r="C22" s="23" t="s">
        <v>2670</v>
      </c>
      <c r="D22" s="24" t="s">
        <v>2788</v>
      </c>
      <c r="E22" s="23">
        <v>28</v>
      </c>
      <c r="F22" s="23">
        <v>0</v>
      </c>
      <c r="G22" s="23" t="s">
        <v>2667</v>
      </c>
      <c r="H22" s="23" t="s">
        <v>2667</v>
      </c>
      <c r="I22" s="23"/>
      <c r="J22" s="23"/>
      <c r="K22" s="23"/>
      <c r="L22" s="23"/>
      <c r="M22" s="23"/>
    </row>
    <row r="23" spans="1:13" s="26" customFormat="1" x14ac:dyDescent="0.35">
      <c r="A23" s="22">
        <v>45983</v>
      </c>
      <c r="B23" s="23" t="s">
        <v>3015</v>
      </c>
      <c r="C23" s="23" t="s">
        <v>2670</v>
      </c>
      <c r="D23" s="24">
        <v>10</v>
      </c>
      <c r="E23" s="23">
        <v>28</v>
      </c>
      <c r="F23" s="23">
        <v>2</v>
      </c>
      <c r="G23" s="23" t="s">
        <v>2667</v>
      </c>
      <c r="H23" s="23" t="s">
        <v>2667</v>
      </c>
      <c r="I23" s="23" t="s">
        <v>306</v>
      </c>
      <c r="J23" s="23"/>
      <c r="K23" s="23"/>
      <c r="L23" s="23"/>
      <c r="M23" s="23"/>
    </row>
    <row r="24" spans="1:13" s="26" customFormat="1" x14ac:dyDescent="0.35">
      <c r="A24" s="22">
        <v>45733</v>
      </c>
      <c r="B24" s="23" t="s">
        <v>2813</v>
      </c>
      <c r="C24" s="23" t="s">
        <v>2670</v>
      </c>
      <c r="D24" s="24">
        <v>8</v>
      </c>
      <c r="E24" s="23">
        <v>28</v>
      </c>
      <c r="F24" s="23">
        <v>3</v>
      </c>
      <c r="G24" s="23" t="s">
        <v>306</v>
      </c>
      <c r="H24" s="23" t="s">
        <v>2667</v>
      </c>
      <c r="I24" s="23"/>
      <c r="J24" s="23"/>
      <c r="K24" s="23"/>
      <c r="L24" s="23"/>
      <c r="M24" s="23"/>
    </row>
    <row r="25" spans="1:13" s="26" customFormat="1" x14ac:dyDescent="0.35">
      <c r="A25" s="22">
        <v>45733</v>
      </c>
      <c r="B25" s="23" t="s">
        <v>2813</v>
      </c>
      <c r="C25" s="23" t="s">
        <v>2670</v>
      </c>
      <c r="D25" s="24">
        <v>8</v>
      </c>
      <c r="E25" s="23">
        <v>28</v>
      </c>
      <c r="F25" s="23">
        <v>3</v>
      </c>
      <c r="G25" s="23" t="s">
        <v>306</v>
      </c>
      <c r="H25" s="23" t="s">
        <v>2667</v>
      </c>
      <c r="I25" s="23"/>
      <c r="J25" s="23"/>
      <c r="K25" s="23"/>
      <c r="L25" s="23"/>
      <c r="M25" s="23"/>
    </row>
    <row r="26" spans="1:13" s="26" customFormat="1" x14ac:dyDescent="0.35">
      <c r="A26" s="22">
        <v>46009</v>
      </c>
      <c r="B26" s="23" t="s">
        <v>2841</v>
      </c>
      <c r="C26" s="23" t="s">
        <v>2673</v>
      </c>
      <c r="D26" s="24" t="s">
        <v>2702</v>
      </c>
      <c r="E26" s="23">
        <v>28</v>
      </c>
      <c r="F26" s="23">
        <v>4</v>
      </c>
      <c r="G26" s="23"/>
      <c r="H26" s="23"/>
      <c r="I26" s="23"/>
      <c r="J26" s="23"/>
      <c r="K26" s="23"/>
      <c r="L26" s="23"/>
      <c r="M26" s="23"/>
    </row>
    <row r="27" spans="1:13" s="26" customFormat="1" x14ac:dyDescent="0.35">
      <c r="A27" s="22">
        <v>46009</v>
      </c>
      <c r="B27" s="23" t="s">
        <v>2841</v>
      </c>
      <c r="C27" s="23" t="s">
        <v>2673</v>
      </c>
      <c r="D27" s="24" t="s">
        <v>2702</v>
      </c>
      <c r="E27" s="23">
        <v>28</v>
      </c>
      <c r="F27" s="23">
        <v>4</v>
      </c>
      <c r="G27" s="23"/>
      <c r="H27" s="23"/>
      <c r="I27" s="23"/>
      <c r="J27" s="23"/>
      <c r="K27" s="23"/>
      <c r="L27" s="23"/>
      <c r="M27" s="23"/>
    </row>
    <row r="28" spans="1:13" s="26" customFormat="1" x14ac:dyDescent="0.35">
      <c r="A28" s="22">
        <v>45988</v>
      </c>
      <c r="B28" s="23" t="s">
        <v>3212</v>
      </c>
      <c r="C28" s="23" t="s">
        <v>2670</v>
      </c>
      <c r="D28" s="24">
        <v>10</v>
      </c>
      <c r="E28" s="23">
        <v>28</v>
      </c>
      <c r="F28" s="23">
        <v>2</v>
      </c>
      <c r="G28" s="23" t="s">
        <v>2667</v>
      </c>
      <c r="H28" s="23" t="s">
        <v>2667</v>
      </c>
      <c r="I28" s="23" t="s">
        <v>2667</v>
      </c>
      <c r="J28" s="23" t="s">
        <v>2667</v>
      </c>
      <c r="K28" s="23"/>
      <c r="L28" s="23" t="s">
        <v>2667</v>
      </c>
      <c r="M28" s="23" t="s">
        <v>306</v>
      </c>
    </row>
    <row r="29" spans="1:13" s="23" customFormat="1" x14ac:dyDescent="0.35">
      <c r="A29" s="22">
        <v>45687</v>
      </c>
      <c r="B29" s="23" t="s">
        <v>2708</v>
      </c>
      <c r="C29" s="23" t="s">
        <v>55</v>
      </c>
      <c r="D29" s="24" t="s">
        <v>1255</v>
      </c>
      <c r="E29" s="23">
        <v>28</v>
      </c>
      <c r="F29" s="23">
        <v>3</v>
      </c>
      <c r="G29" s="23" t="s">
        <v>2667</v>
      </c>
      <c r="H29" s="23" t="s">
        <v>2667</v>
      </c>
      <c r="I29" s="23" t="s">
        <v>306</v>
      </c>
      <c r="J29" s="23" t="s">
        <v>2667</v>
      </c>
      <c r="L29" s="23" t="s">
        <v>2667</v>
      </c>
      <c r="M29" s="23" t="s">
        <v>306</v>
      </c>
    </row>
    <row r="30" spans="1:13" s="23" customFormat="1" x14ac:dyDescent="0.35">
      <c r="A30" s="22">
        <v>46004</v>
      </c>
      <c r="B30" s="23" t="s">
        <v>3442</v>
      </c>
      <c r="C30" s="23" t="s">
        <v>2167</v>
      </c>
      <c r="D30" s="24" t="s">
        <v>2167</v>
      </c>
      <c r="E30" s="23">
        <v>28</v>
      </c>
      <c r="F30" s="23">
        <v>2</v>
      </c>
      <c r="G30" s="23" t="s">
        <v>306</v>
      </c>
      <c r="H30" s="23" t="s">
        <v>2667</v>
      </c>
      <c r="I30" s="23" t="s">
        <v>2667</v>
      </c>
      <c r="J30" s="23" t="s">
        <v>2667</v>
      </c>
      <c r="L30" s="23" t="s">
        <v>2667</v>
      </c>
      <c r="M30" s="23" t="s">
        <v>2667</v>
      </c>
    </row>
    <row r="31" spans="1:13" s="23" customFormat="1" x14ac:dyDescent="0.35">
      <c r="A31" s="22">
        <v>45943</v>
      </c>
      <c r="B31" s="23" t="s">
        <v>3442</v>
      </c>
      <c r="C31" s="23" t="s">
        <v>2167</v>
      </c>
      <c r="D31" s="24" t="s">
        <v>2167</v>
      </c>
      <c r="E31" s="23">
        <v>28</v>
      </c>
      <c r="F31" s="23">
        <v>2</v>
      </c>
      <c r="H31" s="23" t="s">
        <v>2667</v>
      </c>
      <c r="I31" s="23" t="s">
        <v>2667</v>
      </c>
      <c r="J31" s="23" t="s">
        <v>2667</v>
      </c>
      <c r="L31" s="23" t="s">
        <v>2667</v>
      </c>
      <c r="M31" s="23" t="s">
        <v>2667</v>
      </c>
    </row>
    <row r="32" spans="1:13" s="23" customFormat="1" x14ac:dyDescent="0.35">
      <c r="A32" s="22">
        <v>45747</v>
      </c>
      <c r="B32" s="23" t="s">
        <v>2745</v>
      </c>
      <c r="C32" s="23" t="s">
        <v>2167</v>
      </c>
      <c r="D32" s="24" t="s">
        <v>56</v>
      </c>
      <c r="E32" s="23">
        <v>28</v>
      </c>
      <c r="F32" s="23">
        <v>1</v>
      </c>
      <c r="G32" s="23" t="s">
        <v>2667</v>
      </c>
      <c r="H32" s="23" t="s">
        <v>2667</v>
      </c>
      <c r="I32" s="23" t="s">
        <v>306</v>
      </c>
      <c r="J32" s="23" t="s">
        <v>2667</v>
      </c>
      <c r="L32" s="23" t="s">
        <v>2667</v>
      </c>
      <c r="M32" s="23" t="s">
        <v>306</v>
      </c>
    </row>
    <row r="33" spans="1:13" s="23" customFormat="1" x14ac:dyDescent="0.35">
      <c r="A33" s="22">
        <v>46194</v>
      </c>
      <c r="B33" s="23" t="s">
        <v>2746</v>
      </c>
      <c r="C33" s="23" t="s">
        <v>2673</v>
      </c>
      <c r="D33" s="24" t="s">
        <v>2747</v>
      </c>
      <c r="E33" s="23">
        <v>28</v>
      </c>
      <c r="F33" s="23">
        <v>1</v>
      </c>
      <c r="G33" s="23" t="s">
        <v>2667</v>
      </c>
      <c r="H33" s="23" t="s">
        <v>2667</v>
      </c>
      <c r="I33" s="23" t="s">
        <v>2667</v>
      </c>
      <c r="J33" s="23" t="s">
        <v>2667</v>
      </c>
      <c r="L33" s="23" t="s">
        <v>2667</v>
      </c>
      <c r="M33" s="23" t="s">
        <v>2667</v>
      </c>
    </row>
    <row r="34" spans="1:13" s="23" customFormat="1" x14ac:dyDescent="0.35">
      <c r="A34" s="22">
        <v>46312</v>
      </c>
      <c r="B34" s="23" t="s">
        <v>88</v>
      </c>
      <c r="C34" s="23" t="s">
        <v>2670</v>
      </c>
      <c r="D34" s="24">
        <v>7</v>
      </c>
      <c r="E34" s="23">
        <v>28</v>
      </c>
      <c r="F34" s="23">
        <v>1</v>
      </c>
      <c r="G34" s="23" t="s">
        <v>2667</v>
      </c>
      <c r="H34" s="23" t="s">
        <v>2667</v>
      </c>
      <c r="I34" s="23" t="s">
        <v>2667</v>
      </c>
      <c r="J34" s="23" t="s">
        <v>2667</v>
      </c>
      <c r="L34" s="23" t="s">
        <v>2667</v>
      </c>
      <c r="M34" s="23" t="s">
        <v>306</v>
      </c>
    </row>
    <row r="35" spans="1:13" s="23" customFormat="1" x14ac:dyDescent="0.35">
      <c r="A35" s="22">
        <v>46008</v>
      </c>
      <c r="B35" s="23" t="s">
        <v>2786</v>
      </c>
      <c r="C35" s="23" t="s">
        <v>2670</v>
      </c>
      <c r="D35" s="24">
        <v>10</v>
      </c>
      <c r="E35" s="23">
        <v>28</v>
      </c>
      <c r="F35" s="23">
        <v>5</v>
      </c>
      <c r="G35" s="23" t="s">
        <v>2667</v>
      </c>
      <c r="H35" s="23" t="s">
        <v>2667</v>
      </c>
      <c r="I35" s="23" t="s">
        <v>2667</v>
      </c>
      <c r="J35" s="23" t="s">
        <v>2667</v>
      </c>
      <c r="L35" s="23" t="s">
        <v>2667</v>
      </c>
      <c r="M35" s="23" t="s">
        <v>2667</v>
      </c>
    </row>
    <row r="36" spans="1:13" s="23" customFormat="1" x14ac:dyDescent="0.35">
      <c r="A36" s="22">
        <v>44951</v>
      </c>
      <c r="B36" s="23" t="s">
        <v>2956</v>
      </c>
      <c r="C36" s="23" t="s">
        <v>2670</v>
      </c>
      <c r="D36" s="24">
        <v>9</v>
      </c>
      <c r="E36" s="23">
        <v>28</v>
      </c>
      <c r="F36" s="23">
        <v>2</v>
      </c>
      <c r="G36" s="23" t="s">
        <v>2667</v>
      </c>
      <c r="H36" s="23" t="s">
        <v>2667</v>
      </c>
      <c r="I36" s="23" t="s">
        <v>2667</v>
      </c>
      <c r="J36" s="23" t="s">
        <v>2667</v>
      </c>
      <c r="L36" s="23" t="s">
        <v>2667</v>
      </c>
      <c r="M36" s="23" t="s">
        <v>306</v>
      </c>
    </row>
    <row r="37" spans="1:13" s="23" customFormat="1" x14ac:dyDescent="0.35">
      <c r="A37" s="22">
        <v>45703</v>
      </c>
      <c r="B37" s="23" t="s">
        <v>2968</v>
      </c>
      <c r="C37" s="23" t="s">
        <v>2670</v>
      </c>
      <c r="D37" s="24" t="s">
        <v>2799</v>
      </c>
      <c r="E37" s="23">
        <v>28</v>
      </c>
      <c r="F37" s="23">
        <v>7</v>
      </c>
      <c r="G37" s="23" t="s">
        <v>2667</v>
      </c>
      <c r="H37" s="23" t="s">
        <v>2667</v>
      </c>
      <c r="I37" s="23" t="s">
        <v>2667</v>
      </c>
      <c r="J37" s="23" t="s">
        <v>2667</v>
      </c>
      <c r="L37" s="23" t="s">
        <v>2667</v>
      </c>
      <c r="M37" s="23" t="s">
        <v>2667</v>
      </c>
    </row>
    <row r="38" spans="1:13" s="23" customFormat="1" x14ac:dyDescent="0.35">
      <c r="A38" s="22">
        <v>46007</v>
      </c>
      <c r="B38" s="23" t="s">
        <v>3443</v>
      </c>
      <c r="C38" s="23" t="s">
        <v>978</v>
      </c>
      <c r="D38" s="24" t="s">
        <v>978</v>
      </c>
      <c r="E38" s="23">
        <v>28</v>
      </c>
      <c r="F38" s="23">
        <v>2</v>
      </c>
      <c r="G38" s="23" t="s">
        <v>2667</v>
      </c>
      <c r="H38" s="23" t="s">
        <v>2667</v>
      </c>
      <c r="I38" s="23" t="s">
        <v>306</v>
      </c>
      <c r="J38" s="23" t="s">
        <v>2667</v>
      </c>
      <c r="L38" s="23" t="s">
        <v>2667</v>
      </c>
      <c r="M38" s="23" t="s">
        <v>2667</v>
      </c>
    </row>
    <row r="39" spans="1:13" s="23" customFormat="1" x14ac:dyDescent="0.35">
      <c r="A39" s="22">
        <v>45774</v>
      </c>
      <c r="B39" s="23" t="s">
        <v>3026</v>
      </c>
      <c r="C39" s="23" t="s">
        <v>1261</v>
      </c>
      <c r="D39" s="24" t="s">
        <v>1261</v>
      </c>
      <c r="E39" s="23">
        <v>28</v>
      </c>
      <c r="F39" s="23">
        <v>2</v>
      </c>
      <c r="G39" s="23" t="s">
        <v>306</v>
      </c>
      <c r="H39" s="23" t="s">
        <v>2667</v>
      </c>
      <c r="I39" s="23" t="s">
        <v>2667</v>
      </c>
      <c r="J39" s="23" t="s">
        <v>2667</v>
      </c>
      <c r="L39" s="23" t="s">
        <v>2667</v>
      </c>
      <c r="M39" s="23" t="s">
        <v>2667</v>
      </c>
    </row>
    <row r="40" spans="1:13" s="23" customFormat="1" x14ac:dyDescent="0.35">
      <c r="A40" s="22">
        <v>45974</v>
      </c>
      <c r="B40" s="23" t="s">
        <v>3231</v>
      </c>
      <c r="C40" s="23" t="s">
        <v>2167</v>
      </c>
      <c r="D40" s="24" t="s">
        <v>2733</v>
      </c>
      <c r="E40" s="23">
        <v>28</v>
      </c>
      <c r="F40" s="23">
        <v>1</v>
      </c>
      <c r="G40" s="23" t="s">
        <v>2667</v>
      </c>
      <c r="H40" s="23" t="s">
        <v>2667</v>
      </c>
      <c r="I40" s="23" t="s">
        <v>2667</v>
      </c>
      <c r="J40" s="23" t="s">
        <v>2667</v>
      </c>
      <c r="L40" s="23" t="s">
        <v>2667</v>
      </c>
      <c r="M40" s="23" t="s">
        <v>306</v>
      </c>
    </row>
    <row r="41" spans="1:13" s="23" customFormat="1" x14ac:dyDescent="0.35">
      <c r="A41" s="22">
        <v>45977</v>
      </c>
      <c r="B41" s="23" t="s">
        <v>748</v>
      </c>
      <c r="C41" s="23" t="s">
        <v>130</v>
      </c>
      <c r="D41" s="24" t="s">
        <v>130</v>
      </c>
      <c r="E41" s="23">
        <v>28</v>
      </c>
      <c r="F41" s="23">
        <v>3</v>
      </c>
      <c r="G41" s="23" t="s">
        <v>2667</v>
      </c>
      <c r="H41" s="23" t="s">
        <v>2667</v>
      </c>
      <c r="I41" s="23" t="s">
        <v>306</v>
      </c>
      <c r="J41" s="23" t="s">
        <v>2667</v>
      </c>
      <c r="L41" s="23" t="s">
        <v>2667</v>
      </c>
      <c r="M41" s="23" t="s">
        <v>306</v>
      </c>
    </row>
    <row r="42" spans="1:13" s="23" customFormat="1" x14ac:dyDescent="0.35">
      <c r="A42" s="22">
        <v>46006</v>
      </c>
      <c r="B42" s="23" t="s">
        <v>2967</v>
      </c>
      <c r="C42" s="23" t="s">
        <v>2670</v>
      </c>
      <c r="D42" s="24" t="s">
        <v>353</v>
      </c>
      <c r="E42" s="23">
        <v>28</v>
      </c>
      <c r="F42" s="23">
        <v>2</v>
      </c>
      <c r="G42" s="23" t="s">
        <v>2667</v>
      </c>
      <c r="H42" s="23" t="s">
        <v>2667</v>
      </c>
      <c r="I42" s="23" t="s">
        <v>2667</v>
      </c>
      <c r="L42" s="23" t="s">
        <v>2667</v>
      </c>
      <c r="M42" s="23" t="s">
        <v>306</v>
      </c>
    </row>
    <row r="43" spans="1:13" s="23" customFormat="1" x14ac:dyDescent="0.35">
      <c r="A43" s="22">
        <v>46006</v>
      </c>
      <c r="B43" s="23" t="s">
        <v>3304</v>
      </c>
      <c r="C43" s="23" t="s">
        <v>2673</v>
      </c>
      <c r="D43" s="24">
        <v>3</v>
      </c>
      <c r="E43" s="23">
        <v>28</v>
      </c>
      <c r="F43" s="23">
        <v>2</v>
      </c>
      <c r="G43" s="23" t="s">
        <v>2667</v>
      </c>
      <c r="H43" s="23" t="s">
        <v>2667</v>
      </c>
      <c r="I43" s="23" t="s">
        <v>2667</v>
      </c>
      <c r="J43" s="23" t="s">
        <v>2675</v>
      </c>
      <c r="L43" s="23" t="s">
        <v>2667</v>
      </c>
      <c r="M43" s="23" t="s">
        <v>2667</v>
      </c>
    </row>
    <row r="44" spans="1:13" s="23" customFormat="1" x14ac:dyDescent="0.35">
      <c r="A44" s="22">
        <v>46010</v>
      </c>
      <c r="B44" s="23" t="s">
        <v>1120</v>
      </c>
      <c r="C44" s="23" t="s">
        <v>2167</v>
      </c>
      <c r="D44" s="24" t="s">
        <v>3024</v>
      </c>
      <c r="E44" s="23">
        <v>28</v>
      </c>
      <c r="F44" s="23">
        <v>8</v>
      </c>
      <c r="G44" s="23" t="s">
        <v>2667</v>
      </c>
      <c r="H44" s="23" t="s">
        <v>2667</v>
      </c>
      <c r="I44" s="23" t="s">
        <v>306</v>
      </c>
      <c r="L44" s="23" t="s">
        <v>2667</v>
      </c>
      <c r="M44" s="23" t="s">
        <v>306</v>
      </c>
    </row>
    <row r="45" spans="1:13" s="23" customFormat="1" x14ac:dyDescent="0.35">
      <c r="A45" s="22">
        <v>45980</v>
      </c>
      <c r="B45" s="23" t="s">
        <v>3106</v>
      </c>
      <c r="C45" s="23" t="s">
        <v>978</v>
      </c>
      <c r="D45" s="24" t="s">
        <v>978</v>
      </c>
      <c r="E45" s="23">
        <v>28</v>
      </c>
      <c r="F45" s="23">
        <v>2</v>
      </c>
      <c r="G45" s="23" t="s">
        <v>2667</v>
      </c>
      <c r="H45" s="23" t="s">
        <v>2667</v>
      </c>
      <c r="I45" s="23" t="s">
        <v>306</v>
      </c>
      <c r="L45" s="23" t="s">
        <v>2667</v>
      </c>
      <c r="M45" s="23" t="s">
        <v>2667</v>
      </c>
    </row>
    <row r="46" spans="1:13" s="23" customFormat="1" x14ac:dyDescent="0.35">
      <c r="A46" s="22">
        <v>46002</v>
      </c>
      <c r="B46" s="23" t="s">
        <v>3254</v>
      </c>
      <c r="C46" s="23" t="s">
        <v>978</v>
      </c>
      <c r="D46" s="24" t="s">
        <v>978</v>
      </c>
      <c r="E46" s="23">
        <v>28</v>
      </c>
      <c r="F46" s="23">
        <v>2</v>
      </c>
      <c r="G46" s="23" t="s">
        <v>2667</v>
      </c>
      <c r="H46" s="23" t="s">
        <v>2667</v>
      </c>
      <c r="I46" s="23" t="s">
        <v>306</v>
      </c>
      <c r="L46" s="23" t="s">
        <v>2667</v>
      </c>
      <c r="M46" s="23" t="s">
        <v>2667</v>
      </c>
    </row>
    <row r="47" spans="1:13" s="23" customFormat="1" x14ac:dyDescent="0.35">
      <c r="A47" s="22">
        <v>45897</v>
      </c>
      <c r="B47" s="23" t="s">
        <v>1718</v>
      </c>
      <c r="C47" s="23" t="s">
        <v>2673</v>
      </c>
      <c r="D47" s="24" t="s">
        <v>2887</v>
      </c>
      <c r="E47" s="23">
        <v>28</v>
      </c>
      <c r="F47" s="23">
        <v>4</v>
      </c>
      <c r="G47" s="23" t="s">
        <v>2667</v>
      </c>
      <c r="H47" s="23" t="s">
        <v>2667</v>
      </c>
      <c r="I47" s="23" t="s">
        <v>306</v>
      </c>
      <c r="L47" s="23" t="s">
        <v>2667</v>
      </c>
      <c r="M47" s="23" t="s">
        <v>306</v>
      </c>
    </row>
    <row r="48" spans="1:13" s="26" customFormat="1" x14ac:dyDescent="0.35">
      <c r="A48" s="22">
        <v>46012</v>
      </c>
      <c r="B48" s="23" t="s">
        <v>2894</v>
      </c>
      <c r="C48" s="23" t="s">
        <v>2668</v>
      </c>
      <c r="D48" s="24">
        <v>4</v>
      </c>
      <c r="E48" s="23">
        <f>55/2</f>
        <v>27.5</v>
      </c>
      <c r="F48" s="23">
        <f>4/2</f>
        <v>2</v>
      </c>
      <c r="G48" s="23" t="s">
        <v>2667</v>
      </c>
      <c r="H48" s="23" t="s">
        <v>2667</v>
      </c>
      <c r="I48" s="23" t="s">
        <v>2667</v>
      </c>
      <c r="J48" s="23" t="s">
        <v>2667</v>
      </c>
      <c r="K48" s="23"/>
      <c r="L48" s="23" t="s">
        <v>2667</v>
      </c>
      <c r="M48" s="23" t="s">
        <v>2667</v>
      </c>
    </row>
    <row r="49" spans="1:13" s="26" customFormat="1" x14ac:dyDescent="0.35">
      <c r="A49" s="22">
        <v>46012</v>
      </c>
      <c r="B49" s="23" t="s">
        <v>2894</v>
      </c>
      <c r="C49" s="23" t="s">
        <v>2668</v>
      </c>
      <c r="D49" s="24">
        <v>4</v>
      </c>
      <c r="E49" s="23">
        <f>55/2</f>
        <v>27.5</v>
      </c>
      <c r="F49" s="23">
        <f>4/2</f>
        <v>2</v>
      </c>
      <c r="G49" s="23" t="s">
        <v>2667</v>
      </c>
      <c r="H49" s="23" t="s">
        <v>2667</v>
      </c>
      <c r="I49" s="23" t="s">
        <v>2667</v>
      </c>
      <c r="J49" s="23" t="s">
        <v>2667</v>
      </c>
      <c r="K49" s="23"/>
      <c r="L49" s="23" t="s">
        <v>2667</v>
      </c>
      <c r="M49" s="23" t="s">
        <v>2667</v>
      </c>
    </row>
    <row r="50" spans="1:13" s="26" customFormat="1" x14ac:dyDescent="0.35">
      <c r="A50" s="22">
        <v>45945</v>
      </c>
      <c r="B50" s="23" t="s">
        <v>3303</v>
      </c>
      <c r="C50" s="23" t="s">
        <v>2673</v>
      </c>
      <c r="D50" s="24" t="s">
        <v>2702</v>
      </c>
      <c r="E50" s="23">
        <v>27</v>
      </c>
      <c r="F50" s="23">
        <v>4</v>
      </c>
      <c r="G50" s="23" t="s">
        <v>306</v>
      </c>
      <c r="H50" s="23" t="s">
        <v>2667</v>
      </c>
      <c r="I50" s="23" t="s">
        <v>2667</v>
      </c>
      <c r="J50" s="23" t="s">
        <v>2359</v>
      </c>
      <c r="K50" s="23"/>
      <c r="L50" s="23" t="s">
        <v>2667</v>
      </c>
      <c r="M50" s="23" t="s">
        <v>2667</v>
      </c>
    </row>
    <row r="51" spans="1:13" s="26" customFormat="1" x14ac:dyDescent="0.35">
      <c r="A51" s="22">
        <v>45940</v>
      </c>
      <c r="B51" s="23" t="s">
        <v>3160</v>
      </c>
      <c r="C51" s="23" t="s">
        <v>2668</v>
      </c>
      <c r="D51" s="24" t="s">
        <v>3133</v>
      </c>
      <c r="E51" s="23">
        <v>27</v>
      </c>
      <c r="F51" s="23">
        <v>3</v>
      </c>
      <c r="G51" s="23" t="s">
        <v>2667</v>
      </c>
      <c r="H51" s="23" t="s">
        <v>2667</v>
      </c>
      <c r="I51" s="23" t="s">
        <v>306</v>
      </c>
      <c r="J51" s="23"/>
      <c r="K51" s="23"/>
      <c r="L51" s="23"/>
      <c r="M51" s="23"/>
    </row>
    <row r="52" spans="1:13" s="26" customFormat="1" x14ac:dyDescent="0.35">
      <c r="A52" s="22">
        <v>46009</v>
      </c>
      <c r="B52" s="23" t="s">
        <v>2833</v>
      </c>
      <c r="C52" s="23" t="s">
        <v>2670</v>
      </c>
      <c r="D52" s="24">
        <v>9</v>
      </c>
      <c r="E52" s="23">
        <f t="shared" ref="E52:E59" si="1">54/2</f>
        <v>27</v>
      </c>
      <c r="F52" s="23">
        <v>1</v>
      </c>
      <c r="G52" s="23" t="s">
        <v>2667</v>
      </c>
      <c r="H52" s="23" t="s">
        <v>2667</v>
      </c>
      <c r="I52" s="23" t="s">
        <v>2667</v>
      </c>
      <c r="J52" s="23" t="s">
        <v>2667</v>
      </c>
      <c r="K52" s="23"/>
      <c r="L52" s="23" t="s">
        <v>2667</v>
      </c>
      <c r="M52" s="23" t="s">
        <v>2667</v>
      </c>
    </row>
    <row r="53" spans="1:13" s="26" customFormat="1" x14ac:dyDescent="0.35">
      <c r="A53" s="22">
        <v>46009</v>
      </c>
      <c r="B53" s="23" t="s">
        <v>2833</v>
      </c>
      <c r="C53" s="23" t="s">
        <v>2670</v>
      </c>
      <c r="D53" s="24">
        <v>9</v>
      </c>
      <c r="E53" s="23">
        <f t="shared" si="1"/>
        <v>27</v>
      </c>
      <c r="F53" s="23">
        <v>0</v>
      </c>
      <c r="G53" s="23" t="s">
        <v>2667</v>
      </c>
      <c r="H53" s="23" t="s">
        <v>2667</v>
      </c>
      <c r="I53" s="23" t="s">
        <v>2667</v>
      </c>
      <c r="J53" s="23" t="s">
        <v>2667</v>
      </c>
      <c r="K53" s="23"/>
      <c r="L53" s="23"/>
      <c r="M53" s="23"/>
    </row>
    <row r="54" spans="1:13" s="26" customFormat="1" x14ac:dyDescent="0.35">
      <c r="A54" s="22">
        <v>45906</v>
      </c>
      <c r="B54" s="23" t="s">
        <v>3313</v>
      </c>
      <c r="C54" s="23" t="s">
        <v>2668</v>
      </c>
      <c r="D54" s="24" t="s">
        <v>2802</v>
      </c>
      <c r="E54" s="23">
        <f t="shared" si="1"/>
        <v>27</v>
      </c>
      <c r="F54" s="23">
        <f>4/2</f>
        <v>2</v>
      </c>
      <c r="G54" s="23" t="s">
        <v>2667</v>
      </c>
      <c r="H54" s="23" t="s">
        <v>2667</v>
      </c>
      <c r="I54" s="23" t="s">
        <v>306</v>
      </c>
      <c r="J54" s="23" t="s">
        <v>2667</v>
      </c>
      <c r="K54" s="23"/>
      <c r="L54" s="23" t="s">
        <v>2667</v>
      </c>
      <c r="M54" s="23" t="s">
        <v>306</v>
      </c>
    </row>
    <row r="55" spans="1:13" s="26" customFormat="1" x14ac:dyDescent="0.35">
      <c r="A55" s="22">
        <v>45906</v>
      </c>
      <c r="B55" s="23" t="s">
        <v>3313</v>
      </c>
      <c r="C55" s="23" t="s">
        <v>2668</v>
      </c>
      <c r="D55" s="24" t="s">
        <v>2802</v>
      </c>
      <c r="E55" s="23">
        <f t="shared" si="1"/>
        <v>27</v>
      </c>
      <c r="F55" s="23">
        <f>4/2</f>
        <v>2</v>
      </c>
      <c r="G55" s="23" t="s">
        <v>2667</v>
      </c>
      <c r="H55" s="23" t="s">
        <v>2667</v>
      </c>
      <c r="I55" s="23" t="s">
        <v>306</v>
      </c>
      <c r="J55" s="23" t="s">
        <v>2667</v>
      </c>
      <c r="K55" s="23"/>
      <c r="L55" s="23" t="s">
        <v>2667</v>
      </c>
      <c r="M55" s="23" t="s">
        <v>306</v>
      </c>
    </row>
    <row r="56" spans="1:13" s="26" customFormat="1" x14ac:dyDescent="0.35">
      <c r="A56" s="22">
        <v>46009</v>
      </c>
      <c r="B56" s="23" t="s">
        <v>2837</v>
      </c>
      <c r="C56" s="23" t="s">
        <v>2668</v>
      </c>
      <c r="D56" s="24">
        <v>5</v>
      </c>
      <c r="E56" s="23">
        <f t="shared" si="1"/>
        <v>27</v>
      </c>
      <c r="F56" s="23">
        <f>5/2</f>
        <v>2.5</v>
      </c>
      <c r="G56" s="23" t="s">
        <v>2667</v>
      </c>
      <c r="H56" s="23" t="s">
        <v>2667</v>
      </c>
      <c r="I56" s="23" t="s">
        <v>2667</v>
      </c>
      <c r="J56" s="23" t="s">
        <v>2359</v>
      </c>
      <c r="K56" s="23"/>
      <c r="L56" s="23" t="s">
        <v>2667</v>
      </c>
      <c r="M56" s="23" t="s">
        <v>2667</v>
      </c>
    </row>
    <row r="57" spans="1:13" s="26" customFormat="1" x14ac:dyDescent="0.35">
      <c r="A57" s="22">
        <v>46009</v>
      </c>
      <c r="B57" s="23" t="s">
        <v>2837</v>
      </c>
      <c r="C57" s="23" t="s">
        <v>2668</v>
      </c>
      <c r="D57" s="24">
        <v>5</v>
      </c>
      <c r="E57" s="23">
        <f t="shared" si="1"/>
        <v>27</v>
      </c>
      <c r="F57" s="23">
        <f>5/2</f>
        <v>2.5</v>
      </c>
      <c r="G57" s="23" t="s">
        <v>2667</v>
      </c>
      <c r="H57" s="23" t="s">
        <v>2667</v>
      </c>
      <c r="I57" s="23" t="s">
        <v>2667</v>
      </c>
      <c r="J57" s="23" t="s">
        <v>2359</v>
      </c>
      <c r="K57" s="23"/>
      <c r="L57" s="23" t="s">
        <v>2667</v>
      </c>
      <c r="M57" s="23" t="s">
        <v>2667</v>
      </c>
    </row>
    <row r="58" spans="1:13" s="26" customFormat="1" x14ac:dyDescent="0.35">
      <c r="A58" s="22">
        <v>45989</v>
      </c>
      <c r="B58" s="23" t="s">
        <v>3014</v>
      </c>
      <c r="C58" s="23" t="s">
        <v>2167</v>
      </c>
      <c r="D58" s="24" t="s">
        <v>2186</v>
      </c>
      <c r="E58" s="23">
        <f t="shared" si="1"/>
        <v>27</v>
      </c>
      <c r="F58" s="23">
        <f>3/2</f>
        <v>1.5</v>
      </c>
      <c r="G58" s="23" t="s">
        <v>2667</v>
      </c>
      <c r="H58" s="23" t="s">
        <v>2667</v>
      </c>
      <c r="I58" s="23" t="s">
        <v>306</v>
      </c>
      <c r="J58" s="23"/>
      <c r="K58" s="23"/>
      <c r="L58" s="23" t="s">
        <v>2667</v>
      </c>
      <c r="M58" s="23" t="s">
        <v>2667</v>
      </c>
    </row>
    <row r="59" spans="1:13" s="26" customFormat="1" x14ac:dyDescent="0.35">
      <c r="A59" s="22">
        <v>45989</v>
      </c>
      <c r="B59" s="23" t="s">
        <v>3014</v>
      </c>
      <c r="C59" s="23" t="s">
        <v>2167</v>
      </c>
      <c r="D59" s="24" t="s">
        <v>2186</v>
      </c>
      <c r="E59" s="23">
        <f t="shared" si="1"/>
        <v>27</v>
      </c>
      <c r="F59" s="23">
        <f>3/2</f>
        <v>1.5</v>
      </c>
      <c r="G59" s="23" t="s">
        <v>2667</v>
      </c>
      <c r="H59" s="23" t="s">
        <v>2667</v>
      </c>
      <c r="I59" s="23" t="s">
        <v>306</v>
      </c>
      <c r="J59" s="23"/>
      <c r="K59" s="23"/>
      <c r="L59" s="23"/>
      <c r="M59" s="23"/>
    </row>
    <row r="60" spans="1:13" s="26" customFormat="1" x14ac:dyDescent="0.35">
      <c r="A60" s="22">
        <v>45988</v>
      </c>
      <c r="B60" s="23" t="s">
        <v>3247</v>
      </c>
      <c r="C60" s="23" t="s">
        <v>2668</v>
      </c>
      <c r="D60" s="24">
        <v>4</v>
      </c>
      <c r="E60" s="23">
        <v>27</v>
      </c>
      <c r="F60" s="23">
        <v>3</v>
      </c>
      <c r="G60" s="23" t="s">
        <v>2667</v>
      </c>
      <c r="H60" s="23" t="s">
        <v>2667</v>
      </c>
      <c r="I60" s="23" t="s">
        <v>306</v>
      </c>
      <c r="J60" s="23" t="s">
        <v>2667</v>
      </c>
      <c r="K60" s="23"/>
      <c r="L60" s="23" t="s">
        <v>2667</v>
      </c>
      <c r="M60" s="23" t="s">
        <v>2667</v>
      </c>
    </row>
    <row r="61" spans="1:13" s="26" customFormat="1" x14ac:dyDescent="0.35">
      <c r="A61" s="22">
        <v>45988</v>
      </c>
      <c r="B61" s="23" t="s">
        <v>3247</v>
      </c>
      <c r="C61" s="23" t="s">
        <v>2668</v>
      </c>
      <c r="D61" s="24">
        <v>4</v>
      </c>
      <c r="E61" s="23">
        <v>27</v>
      </c>
      <c r="F61" s="23">
        <v>3</v>
      </c>
      <c r="G61" s="23" t="s">
        <v>2667</v>
      </c>
      <c r="H61" s="23" t="s">
        <v>2667</v>
      </c>
      <c r="I61" s="23" t="s">
        <v>306</v>
      </c>
      <c r="J61" s="23" t="s">
        <v>2667</v>
      </c>
      <c r="K61" s="23"/>
      <c r="L61" s="23"/>
      <c r="M61" s="23"/>
    </row>
    <row r="62" spans="1:13" s="26" customFormat="1" x14ac:dyDescent="0.35">
      <c r="A62" s="22">
        <v>46010</v>
      </c>
      <c r="B62" s="23" t="s">
        <v>3284</v>
      </c>
      <c r="C62" s="23" t="s">
        <v>2668</v>
      </c>
      <c r="D62" s="24">
        <v>5</v>
      </c>
      <c r="E62" s="23">
        <v>27</v>
      </c>
      <c r="F62" s="23">
        <v>3</v>
      </c>
      <c r="G62" s="23" t="s">
        <v>2667</v>
      </c>
      <c r="H62" s="23" t="s">
        <v>2667</v>
      </c>
      <c r="I62" s="23" t="s">
        <v>2667</v>
      </c>
      <c r="J62" s="23" t="s">
        <v>3402</v>
      </c>
      <c r="K62" s="23"/>
      <c r="L62" s="23" t="s">
        <v>2667</v>
      </c>
      <c r="M62" s="23" t="s">
        <v>2667</v>
      </c>
    </row>
    <row r="63" spans="1:13" s="26" customFormat="1" x14ac:dyDescent="0.35">
      <c r="A63" s="22">
        <v>46010</v>
      </c>
      <c r="B63" s="23" t="s">
        <v>3284</v>
      </c>
      <c r="C63" s="23" t="s">
        <v>2668</v>
      </c>
      <c r="D63" s="24">
        <v>5</v>
      </c>
      <c r="E63" s="23">
        <v>27</v>
      </c>
      <c r="F63" s="23">
        <v>3</v>
      </c>
      <c r="G63" s="23" t="s">
        <v>2667</v>
      </c>
      <c r="H63" s="23" t="s">
        <v>2667</v>
      </c>
      <c r="I63" s="23" t="s">
        <v>2667</v>
      </c>
      <c r="J63" s="23" t="s">
        <v>3402</v>
      </c>
      <c r="K63" s="23"/>
      <c r="L63" s="23"/>
      <c r="M63" s="23"/>
    </row>
    <row r="64" spans="1:13" s="26" customFormat="1" x14ac:dyDescent="0.35">
      <c r="A64" s="22">
        <v>45921</v>
      </c>
      <c r="B64" s="23" t="s">
        <v>3297</v>
      </c>
      <c r="C64" s="23" t="s">
        <v>2670</v>
      </c>
      <c r="D64" s="24">
        <v>10</v>
      </c>
      <c r="E64" s="23">
        <v>27</v>
      </c>
      <c r="F64" s="23">
        <v>10</v>
      </c>
      <c r="G64" s="23" t="s">
        <v>2667</v>
      </c>
      <c r="H64" s="23" t="s">
        <v>2667</v>
      </c>
      <c r="I64" s="23" t="s">
        <v>2667</v>
      </c>
      <c r="J64" s="23" t="s">
        <v>2667</v>
      </c>
      <c r="K64" s="23"/>
      <c r="L64" s="23" t="s">
        <v>306</v>
      </c>
      <c r="M64" s="23" t="s">
        <v>2667</v>
      </c>
    </row>
    <row r="65" spans="1:13" s="26" customFormat="1" x14ac:dyDescent="0.35">
      <c r="A65" s="22">
        <v>45921</v>
      </c>
      <c r="B65" s="23" t="s">
        <v>3297</v>
      </c>
      <c r="C65" s="23" t="s">
        <v>2670</v>
      </c>
      <c r="D65" s="24">
        <v>10</v>
      </c>
      <c r="E65" s="23">
        <v>27</v>
      </c>
      <c r="F65" s="23">
        <v>10</v>
      </c>
      <c r="G65" s="23" t="s">
        <v>2667</v>
      </c>
      <c r="H65" s="23" t="s">
        <v>2667</v>
      </c>
      <c r="I65" s="23" t="s">
        <v>2667</v>
      </c>
      <c r="J65" s="23" t="s">
        <v>2667</v>
      </c>
      <c r="K65" s="23"/>
      <c r="L65" s="23" t="s">
        <v>306</v>
      </c>
      <c r="M65" s="23" t="s">
        <v>2667</v>
      </c>
    </row>
    <row r="66" spans="1:13" s="26" customFormat="1" x14ac:dyDescent="0.35">
      <c r="A66" s="22">
        <v>45919</v>
      </c>
      <c r="B66" s="23" t="s">
        <v>3127</v>
      </c>
      <c r="C66" s="23" t="s">
        <v>2673</v>
      </c>
      <c r="D66" s="24">
        <v>2</v>
      </c>
      <c r="E66" s="23">
        <v>27</v>
      </c>
      <c r="F66" s="23">
        <v>3</v>
      </c>
      <c r="G66" s="23"/>
      <c r="H66" s="23" t="s">
        <v>2667</v>
      </c>
      <c r="I66" s="23" t="s">
        <v>306</v>
      </c>
      <c r="J66" s="23" t="s">
        <v>3399</v>
      </c>
      <c r="K66" s="23"/>
      <c r="L66" s="23" t="s">
        <v>2667</v>
      </c>
      <c r="M66" s="23" t="s">
        <v>306</v>
      </c>
    </row>
    <row r="67" spans="1:13" s="26" customFormat="1" x14ac:dyDescent="0.35">
      <c r="A67" s="22">
        <v>45919</v>
      </c>
      <c r="B67" s="23" t="s">
        <v>3127</v>
      </c>
      <c r="C67" s="23" t="s">
        <v>2673</v>
      </c>
      <c r="D67" s="24">
        <v>2</v>
      </c>
      <c r="E67" s="23">
        <v>27</v>
      </c>
      <c r="F67" s="23">
        <v>3</v>
      </c>
      <c r="G67" s="23"/>
      <c r="H67" s="23" t="s">
        <v>2667</v>
      </c>
      <c r="I67" s="23" t="s">
        <v>306</v>
      </c>
      <c r="J67" s="23" t="s">
        <v>3399</v>
      </c>
      <c r="K67" s="23"/>
      <c r="L67" s="23" t="s">
        <v>2667</v>
      </c>
      <c r="M67" s="23" t="s">
        <v>306</v>
      </c>
    </row>
    <row r="68" spans="1:13" s="26" customFormat="1" x14ac:dyDescent="0.35">
      <c r="A68" s="22">
        <v>45919</v>
      </c>
      <c r="B68" s="23" t="s">
        <v>3127</v>
      </c>
      <c r="C68" s="23" t="s">
        <v>2673</v>
      </c>
      <c r="D68" s="24">
        <v>2</v>
      </c>
      <c r="E68" s="23">
        <v>27</v>
      </c>
      <c r="F68" s="23">
        <v>3</v>
      </c>
      <c r="G68" s="23"/>
      <c r="H68" s="23" t="s">
        <v>2667</v>
      </c>
      <c r="I68" s="23" t="s">
        <v>306</v>
      </c>
      <c r="J68" s="23" t="s">
        <v>3399</v>
      </c>
      <c r="K68" s="23"/>
      <c r="L68" s="23" t="s">
        <v>2667</v>
      </c>
      <c r="M68" s="23" t="s">
        <v>306</v>
      </c>
    </row>
    <row r="69" spans="1:13" s="26" customFormat="1" x14ac:dyDescent="0.35">
      <c r="A69" s="22">
        <v>45946</v>
      </c>
      <c r="B69" s="23" t="s">
        <v>2804</v>
      </c>
      <c r="C69" s="23" t="s">
        <v>2670</v>
      </c>
      <c r="D69" s="24" t="s">
        <v>2788</v>
      </c>
      <c r="E69" s="23">
        <v>27</v>
      </c>
      <c r="F69" s="23">
        <v>1</v>
      </c>
      <c r="G69" s="23" t="s">
        <v>2667</v>
      </c>
      <c r="H69" s="23" t="s">
        <v>2667</v>
      </c>
      <c r="I69" s="23" t="s">
        <v>2667</v>
      </c>
      <c r="J69" s="23"/>
      <c r="K69" s="23"/>
      <c r="L69" s="23" t="s">
        <v>2667</v>
      </c>
      <c r="M69" s="23" t="s">
        <v>2667</v>
      </c>
    </row>
    <row r="70" spans="1:13" s="26" customFormat="1" x14ac:dyDescent="0.35">
      <c r="A70" s="22">
        <v>45946</v>
      </c>
      <c r="B70" s="23" t="s">
        <v>2804</v>
      </c>
      <c r="C70" s="23" t="s">
        <v>2670</v>
      </c>
      <c r="D70" s="24" t="s">
        <v>2788</v>
      </c>
      <c r="E70" s="23">
        <v>27</v>
      </c>
      <c r="F70" s="23">
        <v>1</v>
      </c>
      <c r="G70" s="23" t="s">
        <v>2667</v>
      </c>
      <c r="H70" s="23" t="s">
        <v>2667</v>
      </c>
      <c r="I70" s="23"/>
      <c r="J70" s="23"/>
      <c r="K70" s="23"/>
      <c r="L70" s="23"/>
      <c r="M70" s="23"/>
    </row>
    <row r="71" spans="1:13" s="26" customFormat="1" x14ac:dyDescent="0.35">
      <c r="A71" s="22">
        <v>45946</v>
      </c>
      <c r="B71" s="23" t="s">
        <v>2804</v>
      </c>
      <c r="C71" s="23" t="s">
        <v>2670</v>
      </c>
      <c r="D71" s="24" t="s">
        <v>2788</v>
      </c>
      <c r="E71" s="23">
        <v>27</v>
      </c>
      <c r="F71" s="23">
        <v>0</v>
      </c>
      <c r="G71" s="23" t="s">
        <v>2667</v>
      </c>
      <c r="H71" s="23" t="s">
        <v>2667</v>
      </c>
      <c r="I71" s="23"/>
      <c r="J71" s="23"/>
      <c r="K71" s="23"/>
      <c r="L71" s="23"/>
      <c r="M71" s="23"/>
    </row>
    <row r="72" spans="1:13" s="26" customFormat="1" x14ac:dyDescent="0.35">
      <c r="A72" s="22">
        <v>45984</v>
      </c>
      <c r="B72" s="23" t="s">
        <v>3017</v>
      </c>
      <c r="C72" s="23" t="s">
        <v>2670</v>
      </c>
      <c r="D72" s="24">
        <v>10</v>
      </c>
      <c r="E72" s="23">
        <v>27</v>
      </c>
      <c r="F72" s="23">
        <v>1</v>
      </c>
      <c r="G72" s="23" t="s">
        <v>2667</v>
      </c>
      <c r="H72" s="23" t="s">
        <v>2667</v>
      </c>
      <c r="I72" s="23" t="s">
        <v>306</v>
      </c>
      <c r="J72" s="23"/>
      <c r="K72" s="23"/>
      <c r="L72" s="23" t="s">
        <v>2667</v>
      </c>
      <c r="M72" s="23" t="s">
        <v>306</v>
      </c>
    </row>
    <row r="73" spans="1:13" s="26" customFormat="1" x14ac:dyDescent="0.35">
      <c r="A73" s="22">
        <v>45984</v>
      </c>
      <c r="B73" s="23" t="s">
        <v>3017</v>
      </c>
      <c r="C73" s="23" t="s">
        <v>2670</v>
      </c>
      <c r="D73" s="24">
        <v>10</v>
      </c>
      <c r="E73" s="23">
        <v>27</v>
      </c>
      <c r="F73" s="23">
        <v>1</v>
      </c>
      <c r="G73" s="23" t="s">
        <v>2667</v>
      </c>
      <c r="H73" s="23" t="s">
        <v>2667</v>
      </c>
      <c r="I73" s="23" t="s">
        <v>306</v>
      </c>
      <c r="J73" s="23"/>
      <c r="K73" s="23"/>
      <c r="L73" s="23" t="s">
        <v>2667</v>
      </c>
      <c r="M73" s="23" t="s">
        <v>306</v>
      </c>
    </row>
    <row r="74" spans="1:13" s="26" customFormat="1" x14ac:dyDescent="0.35">
      <c r="A74" s="22">
        <v>45984</v>
      </c>
      <c r="B74" s="23" t="s">
        <v>3017</v>
      </c>
      <c r="C74" s="23" t="s">
        <v>2670</v>
      </c>
      <c r="D74" s="24">
        <v>10</v>
      </c>
      <c r="E74" s="23">
        <v>27</v>
      </c>
      <c r="F74" s="23">
        <v>1</v>
      </c>
      <c r="G74" s="23" t="s">
        <v>2667</v>
      </c>
      <c r="H74" s="23" t="s">
        <v>2667</v>
      </c>
      <c r="I74" s="23" t="s">
        <v>306</v>
      </c>
      <c r="J74" s="23"/>
      <c r="K74" s="23"/>
      <c r="L74" s="23" t="s">
        <v>2667</v>
      </c>
      <c r="M74" s="23" t="s">
        <v>306</v>
      </c>
    </row>
    <row r="75" spans="1:13" s="26" customFormat="1" x14ac:dyDescent="0.35">
      <c r="A75" s="22">
        <v>45984</v>
      </c>
      <c r="B75" s="23" t="s">
        <v>3017</v>
      </c>
      <c r="C75" s="23" t="s">
        <v>2670</v>
      </c>
      <c r="D75" s="24">
        <v>10</v>
      </c>
      <c r="E75" s="23">
        <v>27</v>
      </c>
      <c r="F75" s="23">
        <v>1</v>
      </c>
      <c r="G75" s="23" t="s">
        <v>2667</v>
      </c>
      <c r="H75" s="23" t="s">
        <v>2667</v>
      </c>
      <c r="I75" s="23" t="s">
        <v>306</v>
      </c>
      <c r="J75" s="23"/>
      <c r="K75" s="23"/>
      <c r="L75" s="23" t="s">
        <v>2667</v>
      </c>
      <c r="M75" s="23" t="s">
        <v>306</v>
      </c>
    </row>
    <row r="76" spans="1:13" s="26" customFormat="1" x14ac:dyDescent="0.35">
      <c r="A76" s="22">
        <v>45984</v>
      </c>
      <c r="B76" s="23" t="s">
        <v>3017</v>
      </c>
      <c r="C76" s="23" t="s">
        <v>2670</v>
      </c>
      <c r="D76" s="24">
        <v>10</v>
      </c>
      <c r="E76" s="23">
        <v>27</v>
      </c>
      <c r="F76" s="23">
        <v>0</v>
      </c>
      <c r="G76" s="23" t="s">
        <v>2667</v>
      </c>
      <c r="H76" s="23" t="s">
        <v>2667</v>
      </c>
      <c r="I76" s="23" t="s">
        <v>306</v>
      </c>
      <c r="J76" s="23"/>
      <c r="K76" s="23"/>
      <c r="L76" s="23" t="s">
        <v>2667</v>
      </c>
      <c r="M76" s="23" t="s">
        <v>306</v>
      </c>
    </row>
    <row r="77" spans="1:13" s="26" customFormat="1" x14ac:dyDescent="0.35">
      <c r="A77" s="22">
        <v>45996</v>
      </c>
      <c r="B77" s="23" t="s">
        <v>783</v>
      </c>
      <c r="C77" s="23" t="s">
        <v>2670</v>
      </c>
      <c r="D77" s="24" t="s">
        <v>2788</v>
      </c>
      <c r="E77" s="23">
        <v>27</v>
      </c>
      <c r="F77" s="23">
        <v>1</v>
      </c>
      <c r="G77" s="23" t="s">
        <v>2667</v>
      </c>
      <c r="H77" s="23" t="s">
        <v>2667</v>
      </c>
      <c r="I77" s="23" t="s">
        <v>2667</v>
      </c>
      <c r="J77" s="23" t="s">
        <v>1854</v>
      </c>
      <c r="K77" s="23"/>
      <c r="L77" s="23"/>
      <c r="M77" s="23"/>
    </row>
    <row r="78" spans="1:13" s="26" customFormat="1" x14ac:dyDescent="0.35">
      <c r="A78" s="22">
        <v>45733</v>
      </c>
      <c r="B78" s="23" t="s">
        <v>2813</v>
      </c>
      <c r="C78" s="23" t="s">
        <v>2670</v>
      </c>
      <c r="D78" s="24">
        <v>8</v>
      </c>
      <c r="E78" s="23">
        <v>27</v>
      </c>
      <c r="F78" s="23">
        <v>2</v>
      </c>
      <c r="G78" s="23" t="s">
        <v>306</v>
      </c>
      <c r="H78" s="23" t="s">
        <v>2667</v>
      </c>
      <c r="I78" s="23" t="s">
        <v>2667</v>
      </c>
      <c r="J78" s="23" t="s">
        <v>2667</v>
      </c>
      <c r="K78" s="23"/>
      <c r="L78" s="23" t="s">
        <v>2667</v>
      </c>
      <c r="M78" s="23" t="s">
        <v>2667</v>
      </c>
    </row>
    <row r="79" spans="1:13" s="26" customFormat="1" x14ac:dyDescent="0.35">
      <c r="A79" s="22">
        <v>45733</v>
      </c>
      <c r="B79" s="23" t="s">
        <v>2813</v>
      </c>
      <c r="C79" s="23" t="s">
        <v>2670</v>
      </c>
      <c r="D79" s="24">
        <v>8</v>
      </c>
      <c r="E79" s="23">
        <v>27</v>
      </c>
      <c r="F79" s="23">
        <v>3</v>
      </c>
      <c r="G79" s="23" t="s">
        <v>306</v>
      </c>
      <c r="H79" s="23" t="s">
        <v>2667</v>
      </c>
      <c r="I79" s="23"/>
      <c r="J79" s="23"/>
      <c r="K79" s="23"/>
      <c r="L79" s="23"/>
      <c r="M79" s="23"/>
    </row>
    <row r="80" spans="1:13" s="26" customFormat="1" x14ac:dyDescent="0.35">
      <c r="A80" s="22">
        <v>46009</v>
      </c>
      <c r="B80" s="23" t="s">
        <v>2841</v>
      </c>
      <c r="C80" s="23" t="s">
        <v>2673</v>
      </c>
      <c r="D80" s="24" t="s">
        <v>2702</v>
      </c>
      <c r="E80" s="23">
        <v>27</v>
      </c>
      <c r="F80" s="23">
        <v>4</v>
      </c>
      <c r="G80" s="23" t="s">
        <v>2667</v>
      </c>
      <c r="H80" s="23" t="s">
        <v>2667</v>
      </c>
      <c r="I80" s="23" t="s">
        <v>2667</v>
      </c>
      <c r="J80" s="23" t="s">
        <v>2667</v>
      </c>
      <c r="K80" s="23"/>
      <c r="L80" s="23" t="s">
        <v>2667</v>
      </c>
      <c r="M80" s="23" t="s">
        <v>2667</v>
      </c>
    </row>
    <row r="81" spans="1:13" s="26" customFormat="1" x14ac:dyDescent="0.35">
      <c r="A81" s="22">
        <v>46009</v>
      </c>
      <c r="B81" s="23" t="s">
        <v>2841</v>
      </c>
      <c r="C81" s="23" t="s">
        <v>2673</v>
      </c>
      <c r="D81" s="24" t="s">
        <v>2702</v>
      </c>
      <c r="E81" s="23">
        <v>27</v>
      </c>
      <c r="F81" s="23">
        <v>4</v>
      </c>
      <c r="G81" s="23"/>
      <c r="H81" s="23"/>
      <c r="I81" s="23"/>
      <c r="J81" s="23"/>
      <c r="K81" s="23"/>
      <c r="L81" s="23"/>
      <c r="M81" s="23"/>
    </row>
    <row r="82" spans="1:13" s="26" customFormat="1" x14ac:dyDescent="0.35">
      <c r="A82" s="22">
        <v>45988</v>
      </c>
      <c r="B82" s="23" t="s">
        <v>3212</v>
      </c>
      <c r="C82" s="23" t="s">
        <v>2670</v>
      </c>
      <c r="D82" s="24">
        <v>10</v>
      </c>
      <c r="E82" s="23">
        <v>27</v>
      </c>
      <c r="F82" s="23">
        <v>2</v>
      </c>
      <c r="G82" s="23" t="s">
        <v>2667</v>
      </c>
      <c r="H82" s="23" t="s">
        <v>2667</v>
      </c>
      <c r="I82" s="23" t="s">
        <v>2667</v>
      </c>
      <c r="J82" s="23" t="s">
        <v>2667</v>
      </c>
      <c r="K82" s="23"/>
      <c r="L82" s="23" t="s">
        <v>2667</v>
      </c>
      <c r="M82" s="23" t="s">
        <v>306</v>
      </c>
    </row>
    <row r="83" spans="1:13" s="26" customFormat="1" x14ac:dyDescent="0.35">
      <c r="A83" s="22">
        <v>45988</v>
      </c>
      <c r="B83" s="23" t="s">
        <v>3212</v>
      </c>
      <c r="C83" s="23" t="s">
        <v>2670</v>
      </c>
      <c r="D83" s="24">
        <v>10</v>
      </c>
      <c r="E83" s="23">
        <v>27</v>
      </c>
      <c r="F83" s="23">
        <v>2</v>
      </c>
      <c r="G83" s="23" t="s">
        <v>2667</v>
      </c>
      <c r="H83" s="23" t="s">
        <v>2667</v>
      </c>
      <c r="I83" s="23" t="s">
        <v>2667</v>
      </c>
      <c r="J83" s="23" t="s">
        <v>2667</v>
      </c>
      <c r="K83" s="23"/>
      <c r="L83" s="23" t="s">
        <v>2667</v>
      </c>
      <c r="M83" s="23" t="s">
        <v>306</v>
      </c>
    </row>
    <row r="84" spans="1:13" s="26" customFormat="1" x14ac:dyDescent="0.35">
      <c r="A84" s="22">
        <v>45988</v>
      </c>
      <c r="B84" s="23" t="s">
        <v>3212</v>
      </c>
      <c r="C84" s="23" t="s">
        <v>2670</v>
      </c>
      <c r="D84" s="24">
        <v>10</v>
      </c>
      <c r="E84" s="23">
        <v>27</v>
      </c>
      <c r="F84" s="23">
        <v>2</v>
      </c>
      <c r="G84" s="23" t="s">
        <v>2667</v>
      </c>
      <c r="H84" s="23" t="s">
        <v>2667</v>
      </c>
      <c r="I84" s="23" t="s">
        <v>2667</v>
      </c>
      <c r="J84" s="23" t="s">
        <v>2667</v>
      </c>
      <c r="K84" s="23"/>
      <c r="L84" s="23" t="s">
        <v>2667</v>
      </c>
      <c r="M84" s="23" t="s">
        <v>306</v>
      </c>
    </row>
    <row r="85" spans="1:13" s="26" customFormat="1" x14ac:dyDescent="0.35">
      <c r="A85" s="22">
        <v>45988</v>
      </c>
      <c r="B85" s="23" t="s">
        <v>3212</v>
      </c>
      <c r="C85" s="23" t="s">
        <v>2670</v>
      </c>
      <c r="D85" s="24">
        <v>10</v>
      </c>
      <c r="E85" s="23">
        <v>27</v>
      </c>
      <c r="F85" s="23">
        <v>1</v>
      </c>
      <c r="G85" s="23" t="s">
        <v>2667</v>
      </c>
      <c r="H85" s="23" t="s">
        <v>2667</v>
      </c>
      <c r="I85" s="23" t="s">
        <v>2667</v>
      </c>
      <c r="J85" s="23" t="s">
        <v>2667</v>
      </c>
      <c r="K85" s="23"/>
      <c r="L85" s="23" t="s">
        <v>2667</v>
      </c>
      <c r="M85" s="23" t="s">
        <v>306</v>
      </c>
    </row>
    <row r="86" spans="1:13" s="26" customFormat="1" x14ac:dyDescent="0.35">
      <c r="A86" s="22">
        <v>45988</v>
      </c>
      <c r="B86" s="23" t="s">
        <v>3212</v>
      </c>
      <c r="C86" s="23" t="s">
        <v>2670</v>
      </c>
      <c r="D86" s="24">
        <v>10</v>
      </c>
      <c r="E86" s="23">
        <v>27</v>
      </c>
      <c r="F86" s="23">
        <v>1</v>
      </c>
      <c r="G86" s="23" t="s">
        <v>2667</v>
      </c>
      <c r="H86" s="23" t="s">
        <v>2667</v>
      </c>
      <c r="I86" s="23" t="s">
        <v>2667</v>
      </c>
      <c r="J86" s="23" t="s">
        <v>2667</v>
      </c>
      <c r="K86" s="23"/>
      <c r="L86" s="23" t="s">
        <v>2667</v>
      </c>
      <c r="M86" s="23" t="s">
        <v>306</v>
      </c>
    </row>
    <row r="87" spans="1:13" s="26" customFormat="1" x14ac:dyDescent="0.35">
      <c r="A87" s="22">
        <v>45988</v>
      </c>
      <c r="B87" s="23" t="s">
        <v>3212</v>
      </c>
      <c r="C87" s="23" t="s">
        <v>2670</v>
      </c>
      <c r="D87" s="24">
        <v>10</v>
      </c>
      <c r="E87" s="23">
        <v>27</v>
      </c>
      <c r="F87" s="23">
        <v>2</v>
      </c>
      <c r="G87" s="23" t="s">
        <v>2667</v>
      </c>
      <c r="H87" s="23" t="s">
        <v>2667</v>
      </c>
      <c r="I87" s="23" t="s">
        <v>2667</v>
      </c>
      <c r="J87" s="23" t="s">
        <v>2667</v>
      </c>
      <c r="K87" s="23"/>
      <c r="L87" s="23" t="s">
        <v>2667</v>
      </c>
      <c r="M87" s="23" t="s">
        <v>306</v>
      </c>
    </row>
    <row r="88" spans="1:13" s="26" customFormat="1" x14ac:dyDescent="0.35">
      <c r="A88" s="22">
        <v>45915</v>
      </c>
      <c r="B88" s="23" t="s">
        <v>2701</v>
      </c>
      <c r="C88" s="23" t="s">
        <v>2673</v>
      </c>
      <c r="D88" s="24" t="s">
        <v>560</v>
      </c>
      <c r="E88" s="23">
        <v>27</v>
      </c>
      <c r="F88" s="23">
        <v>2</v>
      </c>
      <c r="G88" s="23" t="s">
        <v>2667</v>
      </c>
      <c r="H88" s="23" t="s">
        <v>2667</v>
      </c>
      <c r="I88" s="23" t="s">
        <v>306</v>
      </c>
      <c r="J88" s="23" t="s">
        <v>2667</v>
      </c>
      <c r="K88" s="23"/>
      <c r="L88" s="23" t="s">
        <v>2667</v>
      </c>
      <c r="M88" s="23" t="s">
        <v>306</v>
      </c>
    </row>
    <row r="89" spans="1:13" s="26" customFormat="1" x14ac:dyDescent="0.35">
      <c r="A89" s="22">
        <v>46014</v>
      </c>
      <c r="B89" s="23" t="s">
        <v>2708</v>
      </c>
      <c r="C89" s="23" t="s">
        <v>2167</v>
      </c>
      <c r="D89" s="24" t="s">
        <v>2167</v>
      </c>
      <c r="E89" s="23">
        <v>27</v>
      </c>
      <c r="F89" s="23">
        <v>2</v>
      </c>
      <c r="G89" s="23" t="s">
        <v>2667</v>
      </c>
      <c r="H89" s="23" t="s">
        <v>2667</v>
      </c>
      <c r="I89" s="23" t="s">
        <v>2667</v>
      </c>
      <c r="J89" s="23" t="s">
        <v>2667</v>
      </c>
      <c r="K89" s="23"/>
      <c r="L89" s="23" t="s">
        <v>2667</v>
      </c>
      <c r="M89" s="23" t="s">
        <v>306</v>
      </c>
    </row>
    <row r="90" spans="1:13" s="26" customFormat="1" x14ac:dyDescent="0.35">
      <c r="A90" s="22">
        <v>46014</v>
      </c>
      <c r="B90" s="23" t="s">
        <v>2708</v>
      </c>
      <c r="C90" s="23" t="s">
        <v>2167</v>
      </c>
      <c r="D90" s="24" t="s">
        <v>2167</v>
      </c>
      <c r="E90" s="23">
        <v>27</v>
      </c>
      <c r="F90" s="23">
        <v>2</v>
      </c>
      <c r="G90" s="23" t="s">
        <v>2667</v>
      </c>
      <c r="H90" s="23" t="s">
        <v>2667</v>
      </c>
      <c r="I90" s="23" t="s">
        <v>2667</v>
      </c>
      <c r="J90" s="23" t="s">
        <v>2667</v>
      </c>
      <c r="K90" s="23"/>
      <c r="L90" s="23" t="s">
        <v>2667</v>
      </c>
      <c r="M90" s="23" t="s">
        <v>306</v>
      </c>
    </row>
    <row r="91" spans="1:13" s="26" customFormat="1" x14ac:dyDescent="0.35">
      <c r="A91" s="22">
        <v>45908</v>
      </c>
      <c r="B91" s="23" t="s">
        <v>1350</v>
      </c>
      <c r="C91" s="23" t="s">
        <v>2167</v>
      </c>
      <c r="D91" s="24" t="s">
        <v>2167</v>
      </c>
      <c r="E91" s="23">
        <v>27</v>
      </c>
      <c r="F91" s="23">
        <v>1</v>
      </c>
      <c r="G91" s="23" t="s">
        <v>2667</v>
      </c>
      <c r="H91" s="23" t="s">
        <v>2667</v>
      </c>
      <c r="I91" s="23" t="s">
        <v>2667</v>
      </c>
      <c r="J91" s="23" t="s">
        <v>2667</v>
      </c>
      <c r="K91" s="23"/>
      <c r="L91" s="23" t="s">
        <v>2667</v>
      </c>
      <c r="M91" s="23" t="s">
        <v>306</v>
      </c>
    </row>
    <row r="92" spans="1:13" s="26" customFormat="1" x14ac:dyDescent="0.35">
      <c r="A92" s="22">
        <v>45744</v>
      </c>
      <c r="B92" s="23" t="s">
        <v>157</v>
      </c>
      <c r="C92" s="23" t="s">
        <v>2673</v>
      </c>
      <c r="D92" s="24">
        <v>3</v>
      </c>
      <c r="E92" s="23">
        <v>27</v>
      </c>
      <c r="F92" s="23">
        <v>2</v>
      </c>
      <c r="G92" s="23" t="s">
        <v>2667</v>
      </c>
      <c r="H92" s="23" t="s">
        <v>2667</v>
      </c>
      <c r="I92" s="23" t="s">
        <v>2667</v>
      </c>
      <c r="J92" s="23" t="s">
        <v>2667</v>
      </c>
      <c r="K92" s="23"/>
      <c r="L92" s="23" t="s">
        <v>2667</v>
      </c>
      <c r="M92" s="23" t="s">
        <v>306</v>
      </c>
    </row>
    <row r="93" spans="1:13" s="26" customFormat="1" x14ac:dyDescent="0.35">
      <c r="A93" s="22">
        <v>45949</v>
      </c>
      <c r="B93" s="23" t="s">
        <v>3059</v>
      </c>
      <c r="C93" s="23" t="s">
        <v>2668</v>
      </c>
      <c r="D93" s="24">
        <v>6</v>
      </c>
      <c r="E93" s="23">
        <v>27</v>
      </c>
      <c r="F93" s="23">
        <v>7</v>
      </c>
      <c r="G93" s="23" t="s">
        <v>2667</v>
      </c>
      <c r="H93" s="23" t="s">
        <v>2667</v>
      </c>
      <c r="I93" s="23" t="s">
        <v>306</v>
      </c>
      <c r="J93" s="23" t="s">
        <v>2667</v>
      </c>
      <c r="K93" s="23"/>
      <c r="L93" s="23" t="s">
        <v>2667</v>
      </c>
      <c r="M93" s="23" t="s">
        <v>2667</v>
      </c>
    </row>
    <row r="94" spans="1:13" s="26" customFormat="1" x14ac:dyDescent="0.35">
      <c r="A94" s="22">
        <v>45942</v>
      </c>
      <c r="B94" s="23" t="s">
        <v>388</v>
      </c>
      <c r="C94" s="23" t="s">
        <v>2670</v>
      </c>
      <c r="D94" s="24">
        <v>9</v>
      </c>
      <c r="E94" s="23">
        <v>27</v>
      </c>
      <c r="F94" s="23">
        <v>2</v>
      </c>
      <c r="G94" s="23" t="s">
        <v>2667</v>
      </c>
      <c r="H94" s="23" t="s">
        <v>2667</v>
      </c>
      <c r="I94" s="23" t="s">
        <v>306</v>
      </c>
      <c r="J94" s="23" t="s">
        <v>2667</v>
      </c>
      <c r="K94" s="23"/>
      <c r="L94" s="23" t="s">
        <v>2667</v>
      </c>
      <c r="M94" s="23" t="s">
        <v>306</v>
      </c>
    </row>
    <row r="95" spans="1:13" s="26" customFormat="1" x14ac:dyDescent="0.35">
      <c r="A95" s="22">
        <v>45986</v>
      </c>
      <c r="B95" s="23" t="s">
        <v>2691</v>
      </c>
      <c r="C95" s="23" t="s">
        <v>2670</v>
      </c>
      <c r="D95" s="24">
        <v>9</v>
      </c>
      <c r="E95" s="23">
        <v>27</v>
      </c>
      <c r="F95" s="23">
        <v>3</v>
      </c>
      <c r="G95" s="23" t="s">
        <v>2667</v>
      </c>
      <c r="H95" s="23" t="s">
        <v>2667</v>
      </c>
      <c r="I95" s="23" t="s">
        <v>2667</v>
      </c>
      <c r="J95" s="23" t="s">
        <v>2359</v>
      </c>
      <c r="K95" s="23"/>
      <c r="L95" s="23" t="s">
        <v>2667</v>
      </c>
      <c r="M95" s="23" t="s">
        <v>2667</v>
      </c>
    </row>
    <row r="96" spans="1:13" s="26" customFormat="1" x14ac:dyDescent="0.35">
      <c r="A96" s="22">
        <v>45988</v>
      </c>
      <c r="B96" s="23" t="s">
        <v>2724</v>
      </c>
      <c r="C96" s="23" t="s">
        <v>978</v>
      </c>
      <c r="D96" s="24" t="s">
        <v>978</v>
      </c>
      <c r="E96" s="23">
        <v>27</v>
      </c>
      <c r="F96" s="23">
        <v>1</v>
      </c>
      <c r="G96" s="23" t="s">
        <v>2667</v>
      </c>
      <c r="H96" s="23" t="s">
        <v>2667</v>
      </c>
      <c r="I96" s="23" t="s">
        <v>2667</v>
      </c>
      <c r="J96" s="23"/>
      <c r="K96" s="23"/>
      <c r="L96" s="23" t="s">
        <v>2667</v>
      </c>
      <c r="M96" s="23" t="s">
        <v>306</v>
      </c>
    </row>
    <row r="97" spans="1:13" s="26" customFormat="1" x14ac:dyDescent="0.35">
      <c r="A97" s="22">
        <v>45943</v>
      </c>
      <c r="B97" s="23" t="s">
        <v>845</v>
      </c>
      <c r="C97" s="23" t="s">
        <v>2668</v>
      </c>
      <c r="D97" s="24">
        <v>6</v>
      </c>
      <c r="E97" s="23">
        <v>27</v>
      </c>
      <c r="F97" s="23">
        <v>3</v>
      </c>
      <c r="G97" s="23" t="s">
        <v>2667</v>
      </c>
      <c r="H97" s="23" t="s">
        <v>2667</v>
      </c>
      <c r="I97" s="23" t="s">
        <v>306</v>
      </c>
      <c r="J97" s="23" t="s">
        <v>1854</v>
      </c>
      <c r="K97" s="23"/>
      <c r="L97" s="23" t="s">
        <v>2667</v>
      </c>
      <c r="M97" s="23" t="s">
        <v>2667</v>
      </c>
    </row>
    <row r="98" spans="1:13" s="26" customFormat="1" x14ac:dyDescent="0.35">
      <c r="A98" s="22">
        <v>45982</v>
      </c>
      <c r="B98" s="23" t="s">
        <v>3241</v>
      </c>
      <c r="C98" s="23" t="s">
        <v>2167</v>
      </c>
      <c r="D98" s="24" t="s">
        <v>56</v>
      </c>
      <c r="E98" s="23">
        <v>27</v>
      </c>
      <c r="F98" s="23">
        <v>2</v>
      </c>
      <c r="G98" s="23" t="s">
        <v>2667</v>
      </c>
      <c r="H98" s="23" t="s">
        <v>2667</v>
      </c>
      <c r="I98" s="23" t="s">
        <v>306</v>
      </c>
      <c r="J98" s="23"/>
      <c r="K98" s="23"/>
      <c r="L98" s="23" t="s">
        <v>2667</v>
      </c>
      <c r="M98" s="23" t="s">
        <v>2667</v>
      </c>
    </row>
    <row r="99" spans="1:13" s="26" customFormat="1" x14ac:dyDescent="0.35">
      <c r="A99" s="22">
        <v>45881</v>
      </c>
      <c r="B99" s="23" t="s">
        <v>1718</v>
      </c>
      <c r="C99" s="23" t="s">
        <v>2673</v>
      </c>
      <c r="D99" s="24" t="s">
        <v>3042</v>
      </c>
      <c r="E99" s="23">
        <v>27</v>
      </c>
      <c r="F99" s="23">
        <v>4</v>
      </c>
      <c r="G99" s="23" t="s">
        <v>306</v>
      </c>
      <c r="H99" s="23" t="s">
        <v>2667</v>
      </c>
      <c r="I99" s="23" t="s">
        <v>2667</v>
      </c>
      <c r="J99" s="23"/>
      <c r="K99" s="23"/>
      <c r="L99" s="23" t="s">
        <v>2667</v>
      </c>
      <c r="M99" s="23" t="s">
        <v>306</v>
      </c>
    </row>
    <row r="100" spans="1:13" s="26" customFormat="1" x14ac:dyDescent="0.35">
      <c r="A100" s="22">
        <v>45928</v>
      </c>
      <c r="B100" s="23" t="s">
        <v>3318</v>
      </c>
      <c r="C100" s="23" t="s">
        <v>2670</v>
      </c>
      <c r="D100" s="24">
        <v>10</v>
      </c>
      <c r="E100" s="23">
        <v>27</v>
      </c>
      <c r="F100" s="23">
        <v>2</v>
      </c>
      <c r="G100" s="23" t="s">
        <v>2667</v>
      </c>
      <c r="H100" s="23" t="s">
        <v>2667</v>
      </c>
      <c r="I100" s="23" t="s">
        <v>306</v>
      </c>
      <c r="J100" s="23"/>
      <c r="K100" s="23"/>
      <c r="L100" s="23" t="s">
        <v>2667</v>
      </c>
      <c r="M100" s="23" t="s">
        <v>2667</v>
      </c>
    </row>
    <row r="101" spans="1:13" s="26" customFormat="1" x14ac:dyDescent="0.35">
      <c r="A101" s="22">
        <v>45688</v>
      </c>
      <c r="B101" s="23" t="s">
        <v>2713</v>
      </c>
      <c r="C101" s="23" t="s">
        <v>2670</v>
      </c>
      <c r="D101" s="24">
        <v>10</v>
      </c>
      <c r="E101" s="23">
        <v>27</v>
      </c>
      <c r="F101" s="23">
        <v>2</v>
      </c>
      <c r="G101" s="23" t="s">
        <v>2667</v>
      </c>
      <c r="H101" s="23" t="s">
        <v>2667</v>
      </c>
      <c r="I101" s="23" t="s">
        <v>2667</v>
      </c>
      <c r="J101" s="23"/>
      <c r="K101" s="23"/>
      <c r="L101" s="23" t="s">
        <v>2667</v>
      </c>
      <c r="M101" s="23" t="s">
        <v>2667</v>
      </c>
    </row>
    <row r="102" spans="1:13" s="23" customFormat="1" x14ac:dyDescent="0.35">
      <c r="A102" s="22">
        <v>45688</v>
      </c>
      <c r="B102" s="23" t="s">
        <v>2713</v>
      </c>
      <c r="C102" s="23" t="s">
        <v>2670</v>
      </c>
      <c r="D102" s="24">
        <v>10</v>
      </c>
      <c r="E102" s="23">
        <v>27</v>
      </c>
      <c r="F102" s="23">
        <v>2</v>
      </c>
      <c r="G102" s="23" t="s">
        <v>2667</v>
      </c>
      <c r="H102" s="23" t="s">
        <v>2667</v>
      </c>
      <c r="I102" s="23" t="s">
        <v>2667</v>
      </c>
      <c r="L102" s="23" t="s">
        <v>2667</v>
      </c>
      <c r="M102" s="23" t="s">
        <v>2667</v>
      </c>
    </row>
    <row r="103" spans="1:13" s="23" customFormat="1" x14ac:dyDescent="0.35">
      <c r="A103" s="22">
        <v>46010</v>
      </c>
      <c r="B103" s="23" t="s">
        <v>2834</v>
      </c>
      <c r="C103" s="23" t="s">
        <v>2670</v>
      </c>
      <c r="D103" s="24" t="s">
        <v>2790</v>
      </c>
      <c r="E103" s="23">
        <f>53/2</f>
        <v>26.5</v>
      </c>
      <c r="F103" s="23">
        <f>11/2</f>
        <v>5.5</v>
      </c>
      <c r="G103" s="23" t="s">
        <v>2667</v>
      </c>
      <c r="H103" s="23" t="s">
        <v>2667</v>
      </c>
      <c r="I103" s="23" t="s">
        <v>2667</v>
      </c>
      <c r="J103" s="23" t="s">
        <v>2667</v>
      </c>
      <c r="L103" s="23" t="s">
        <v>2667</v>
      </c>
      <c r="M103" s="23" t="s">
        <v>306</v>
      </c>
    </row>
    <row r="104" spans="1:13" s="26" customFormat="1" x14ac:dyDescent="0.35">
      <c r="A104" s="22">
        <v>46010</v>
      </c>
      <c r="B104" s="23" t="s">
        <v>2834</v>
      </c>
      <c r="C104" s="23" t="s">
        <v>2670</v>
      </c>
      <c r="D104" s="24" t="s">
        <v>2790</v>
      </c>
      <c r="E104" s="23">
        <f>53/2</f>
        <v>26.5</v>
      </c>
      <c r="F104" s="23">
        <f>11/2</f>
        <v>5.5</v>
      </c>
      <c r="G104" s="23" t="s">
        <v>2667</v>
      </c>
      <c r="H104" s="23" t="s">
        <v>2667</v>
      </c>
      <c r="I104" s="23" t="s">
        <v>2667</v>
      </c>
      <c r="J104" s="23" t="s">
        <v>2667</v>
      </c>
      <c r="K104" s="23"/>
      <c r="L104" s="23" t="s">
        <v>2667</v>
      </c>
      <c r="M104" s="23" t="s">
        <v>306</v>
      </c>
    </row>
    <row r="105" spans="1:13" s="26" customFormat="1" x14ac:dyDescent="0.35">
      <c r="A105" s="22">
        <v>45989</v>
      </c>
      <c r="B105" s="23" t="s">
        <v>3007</v>
      </c>
      <c r="C105" s="23" t="s">
        <v>2171</v>
      </c>
      <c r="D105" s="24" t="s">
        <v>2171</v>
      </c>
      <c r="E105" s="23">
        <f>53/2</f>
        <v>26.5</v>
      </c>
      <c r="F105" s="23">
        <f>12/2</f>
        <v>6</v>
      </c>
      <c r="G105" s="23" t="s">
        <v>2667</v>
      </c>
      <c r="H105" s="23" t="s">
        <v>2667</v>
      </c>
      <c r="I105" s="23" t="s">
        <v>306</v>
      </c>
      <c r="J105" s="23" t="s">
        <v>2667</v>
      </c>
      <c r="K105" s="23"/>
      <c r="L105" s="23" t="s">
        <v>2667</v>
      </c>
      <c r="M105" s="23" t="s">
        <v>2667</v>
      </c>
    </row>
    <row r="106" spans="1:13" s="26" customFormat="1" x14ac:dyDescent="0.35">
      <c r="A106" s="22">
        <v>45989</v>
      </c>
      <c r="B106" s="23" t="s">
        <v>3007</v>
      </c>
      <c r="C106" s="23" t="s">
        <v>2171</v>
      </c>
      <c r="D106" s="24" t="s">
        <v>2171</v>
      </c>
      <c r="E106" s="23">
        <f>53/2</f>
        <v>26.5</v>
      </c>
      <c r="F106" s="23">
        <f>12/2</f>
        <v>6</v>
      </c>
      <c r="G106" s="23" t="s">
        <v>2667</v>
      </c>
      <c r="H106" s="23" t="s">
        <v>2667</v>
      </c>
      <c r="I106" s="23" t="s">
        <v>306</v>
      </c>
      <c r="J106" s="23" t="s">
        <v>2667</v>
      </c>
      <c r="K106" s="23"/>
      <c r="L106" s="23" t="s">
        <v>2667</v>
      </c>
      <c r="M106" s="23" t="s">
        <v>2667</v>
      </c>
    </row>
    <row r="107" spans="1:13" s="26" customFormat="1" x14ac:dyDescent="0.35">
      <c r="A107" s="22">
        <v>45941</v>
      </c>
      <c r="B107" s="23" t="s">
        <v>1461</v>
      </c>
      <c r="C107" s="23" t="s">
        <v>2670</v>
      </c>
      <c r="D107" s="24">
        <v>10</v>
      </c>
      <c r="E107" s="23">
        <f t="shared" ref="E107:E112" si="2">52/2</f>
        <v>26</v>
      </c>
      <c r="F107" s="23">
        <v>2</v>
      </c>
      <c r="G107" s="23" t="s">
        <v>2667</v>
      </c>
      <c r="H107" s="23" t="s">
        <v>2667</v>
      </c>
      <c r="I107" s="23" t="s">
        <v>2667</v>
      </c>
      <c r="J107" s="23" t="s">
        <v>2667</v>
      </c>
      <c r="K107" s="23"/>
      <c r="L107" s="23" t="s">
        <v>2667</v>
      </c>
      <c r="M107" s="23" t="s">
        <v>306</v>
      </c>
    </row>
    <row r="108" spans="1:13" s="26" customFormat="1" x14ac:dyDescent="0.35">
      <c r="A108" s="22">
        <v>45941</v>
      </c>
      <c r="B108" s="23" t="s">
        <v>1461</v>
      </c>
      <c r="C108" s="23" t="s">
        <v>2670</v>
      </c>
      <c r="D108" s="24">
        <v>10</v>
      </c>
      <c r="E108" s="23">
        <f t="shared" si="2"/>
        <v>26</v>
      </c>
      <c r="F108" s="23">
        <v>2</v>
      </c>
      <c r="G108" s="23" t="s">
        <v>2667</v>
      </c>
      <c r="H108" s="23" t="s">
        <v>2667</v>
      </c>
      <c r="I108" s="23" t="s">
        <v>2667</v>
      </c>
      <c r="J108" s="23" t="s">
        <v>2667</v>
      </c>
      <c r="K108" s="23"/>
      <c r="L108" s="23" t="s">
        <v>2667</v>
      </c>
      <c r="M108" s="23" t="s">
        <v>306</v>
      </c>
    </row>
    <row r="109" spans="1:13" s="26" customFormat="1" x14ac:dyDescent="0.35">
      <c r="A109" s="22">
        <v>45986</v>
      </c>
      <c r="B109" s="23" t="s">
        <v>3308</v>
      </c>
      <c r="C109" s="23" t="s">
        <v>2670</v>
      </c>
      <c r="D109" s="24">
        <v>9</v>
      </c>
      <c r="E109" s="23">
        <f t="shared" si="2"/>
        <v>26</v>
      </c>
      <c r="F109" s="23">
        <v>2</v>
      </c>
      <c r="G109" s="23" t="s">
        <v>2667</v>
      </c>
      <c r="H109" s="23" t="s">
        <v>2667</v>
      </c>
      <c r="I109" s="23" t="s">
        <v>306</v>
      </c>
      <c r="J109" s="23" t="s">
        <v>2667</v>
      </c>
      <c r="K109" s="23"/>
      <c r="L109" s="23" t="s">
        <v>2667</v>
      </c>
      <c r="M109" s="23" t="s">
        <v>306</v>
      </c>
    </row>
    <row r="110" spans="1:13" s="23" customFormat="1" x14ac:dyDescent="0.35">
      <c r="A110" s="22">
        <v>45986</v>
      </c>
      <c r="B110" s="23" t="s">
        <v>3308</v>
      </c>
      <c r="C110" s="23" t="s">
        <v>2670</v>
      </c>
      <c r="D110" s="24">
        <v>9</v>
      </c>
      <c r="E110" s="23">
        <f t="shared" si="2"/>
        <v>26</v>
      </c>
      <c r="F110" s="23">
        <v>2</v>
      </c>
      <c r="G110" s="23" t="s">
        <v>2667</v>
      </c>
      <c r="H110" s="23" t="s">
        <v>2667</v>
      </c>
      <c r="I110" s="23" t="s">
        <v>306</v>
      </c>
      <c r="J110" s="23" t="s">
        <v>2667</v>
      </c>
      <c r="L110" s="23" t="s">
        <v>2667</v>
      </c>
      <c r="M110" s="23" t="s">
        <v>306</v>
      </c>
    </row>
    <row r="111" spans="1:13" s="23" customFormat="1" x14ac:dyDescent="0.35">
      <c r="A111" s="22">
        <v>45947</v>
      </c>
      <c r="B111" s="23" t="s">
        <v>2775</v>
      </c>
      <c r="C111" s="23" t="s">
        <v>2670</v>
      </c>
      <c r="D111" s="24">
        <v>9</v>
      </c>
      <c r="E111" s="23">
        <f t="shared" si="2"/>
        <v>26</v>
      </c>
      <c r="F111" s="23">
        <v>1</v>
      </c>
      <c r="G111" s="23" t="s">
        <v>2667</v>
      </c>
      <c r="H111" s="23" t="s">
        <v>2667</v>
      </c>
      <c r="I111" s="23" t="s">
        <v>2667</v>
      </c>
      <c r="J111" s="23" t="s">
        <v>705</v>
      </c>
      <c r="L111" s="23" t="s">
        <v>2667</v>
      </c>
      <c r="M111" s="23" t="s">
        <v>2667</v>
      </c>
    </row>
    <row r="112" spans="1:13" s="23" customFormat="1" x14ac:dyDescent="0.35">
      <c r="A112" s="22">
        <v>45947</v>
      </c>
      <c r="B112" s="23" t="s">
        <v>2775</v>
      </c>
      <c r="C112" s="23" t="s">
        <v>2670</v>
      </c>
      <c r="D112" s="24">
        <v>9</v>
      </c>
      <c r="E112" s="23">
        <f t="shared" si="2"/>
        <v>26</v>
      </c>
      <c r="F112" s="23">
        <v>1</v>
      </c>
      <c r="G112" s="23" t="s">
        <v>2667</v>
      </c>
      <c r="H112" s="23" t="s">
        <v>2667</v>
      </c>
      <c r="I112" s="23" t="s">
        <v>2667</v>
      </c>
      <c r="J112" s="23" t="s">
        <v>705</v>
      </c>
      <c r="L112" s="23" t="s">
        <v>2667</v>
      </c>
      <c r="M112" s="23" t="s">
        <v>2667</v>
      </c>
    </row>
    <row r="113" spans="1:13" s="23" customFormat="1" x14ac:dyDescent="0.35">
      <c r="A113" s="22">
        <v>45945</v>
      </c>
      <c r="B113" s="23" t="s">
        <v>3303</v>
      </c>
      <c r="C113" s="23" t="s">
        <v>2673</v>
      </c>
      <c r="D113" s="24" t="s">
        <v>2702</v>
      </c>
      <c r="E113" s="23">
        <v>26</v>
      </c>
      <c r="F113" s="23">
        <v>4</v>
      </c>
      <c r="G113" t="s">
        <v>306</v>
      </c>
      <c r="H113" s="23" t="s">
        <v>2667</v>
      </c>
      <c r="I113" s="23" t="s">
        <v>2667</v>
      </c>
      <c r="J113" s="23" t="s">
        <v>2359</v>
      </c>
      <c r="L113" s="23" t="s">
        <v>2667</v>
      </c>
      <c r="M113" s="23" t="s">
        <v>2667</v>
      </c>
    </row>
    <row r="114" spans="1:13" s="23" customFormat="1" x14ac:dyDescent="0.35">
      <c r="A114" s="22">
        <v>45945</v>
      </c>
      <c r="B114" s="23" t="s">
        <v>3303</v>
      </c>
      <c r="C114" s="23" t="s">
        <v>2673</v>
      </c>
      <c r="D114" s="24" t="s">
        <v>2702</v>
      </c>
      <c r="E114" s="23">
        <v>26</v>
      </c>
      <c r="F114" s="23">
        <v>4</v>
      </c>
      <c r="G114" t="s">
        <v>306</v>
      </c>
      <c r="H114" s="23" t="s">
        <v>2667</v>
      </c>
      <c r="I114" s="23" t="s">
        <v>2667</v>
      </c>
      <c r="J114" s="23" t="s">
        <v>2359</v>
      </c>
      <c r="L114" s="23" t="s">
        <v>2667</v>
      </c>
      <c r="M114" s="23" t="s">
        <v>2667</v>
      </c>
    </row>
    <row r="115" spans="1:13" s="23" customFormat="1" x14ac:dyDescent="0.35">
      <c r="A115" s="22">
        <v>45940</v>
      </c>
      <c r="B115" s="23" t="s">
        <v>3160</v>
      </c>
      <c r="C115" s="23" t="s">
        <v>2668</v>
      </c>
      <c r="D115" s="24" t="s">
        <v>3133</v>
      </c>
      <c r="E115" s="23">
        <v>26</v>
      </c>
      <c r="F115" s="23">
        <v>2</v>
      </c>
      <c r="G115" s="23" t="s">
        <v>2667</v>
      </c>
      <c r="H115" s="23" t="s">
        <v>2667</v>
      </c>
      <c r="I115" s="23" t="s">
        <v>306</v>
      </c>
      <c r="L115" s="23" t="s">
        <v>2667</v>
      </c>
      <c r="M115" s="23" t="s">
        <v>2667</v>
      </c>
    </row>
    <row r="116" spans="1:13" s="26" customFormat="1" x14ac:dyDescent="0.35">
      <c r="A116" s="22">
        <v>45940</v>
      </c>
      <c r="B116" s="23" t="s">
        <v>3160</v>
      </c>
      <c r="C116" s="23" t="s">
        <v>2668</v>
      </c>
      <c r="D116" s="24" t="s">
        <v>3133</v>
      </c>
      <c r="E116" s="23">
        <v>26</v>
      </c>
      <c r="F116" s="23">
        <v>2</v>
      </c>
      <c r="G116" s="23" t="s">
        <v>2667</v>
      </c>
      <c r="H116" s="23" t="s">
        <v>2667</v>
      </c>
      <c r="I116" s="23" t="s">
        <v>306</v>
      </c>
      <c r="J116" s="23"/>
      <c r="K116" s="23"/>
      <c r="L116" s="23"/>
      <c r="M116" s="23"/>
    </row>
    <row r="117" spans="1:13" s="26" customFormat="1" x14ac:dyDescent="0.35">
      <c r="A117" s="22">
        <v>46004</v>
      </c>
      <c r="B117" s="23" t="s">
        <v>3422</v>
      </c>
      <c r="C117" s="23" t="s">
        <v>2670</v>
      </c>
      <c r="D117" s="24" t="s">
        <v>2788</v>
      </c>
      <c r="E117" s="23">
        <f t="shared" ref="E117:E122" si="3">78/3</f>
        <v>26</v>
      </c>
      <c r="F117" s="23">
        <v>1</v>
      </c>
      <c r="G117" s="23"/>
      <c r="H117" s="23" t="s">
        <v>2667</v>
      </c>
      <c r="I117" s="23" t="s">
        <v>306</v>
      </c>
      <c r="J117" s="23" t="s">
        <v>2667</v>
      </c>
      <c r="K117" s="23"/>
      <c r="L117" s="23" t="s">
        <v>2667</v>
      </c>
      <c r="M117" s="23" t="s">
        <v>2667</v>
      </c>
    </row>
    <row r="118" spans="1:13" s="26" customFormat="1" x14ac:dyDescent="0.35">
      <c r="A118" s="22">
        <v>46004</v>
      </c>
      <c r="B118" s="23" t="s">
        <v>3422</v>
      </c>
      <c r="C118" s="23" t="s">
        <v>2670</v>
      </c>
      <c r="D118" s="24" t="s">
        <v>2788</v>
      </c>
      <c r="E118" s="23">
        <f t="shared" si="3"/>
        <v>26</v>
      </c>
      <c r="F118" s="23">
        <v>1</v>
      </c>
      <c r="G118" s="23"/>
      <c r="H118" s="23" t="s">
        <v>2667</v>
      </c>
      <c r="I118" s="23" t="s">
        <v>306</v>
      </c>
      <c r="J118" s="23"/>
      <c r="K118" s="23"/>
      <c r="L118" s="23"/>
      <c r="M118" s="23"/>
    </row>
    <row r="119" spans="1:13" s="26" customFormat="1" x14ac:dyDescent="0.35">
      <c r="A119" s="22">
        <v>46004</v>
      </c>
      <c r="B119" s="23" t="s">
        <v>3422</v>
      </c>
      <c r="C119" s="23" t="s">
        <v>2670</v>
      </c>
      <c r="D119" s="24" t="s">
        <v>2788</v>
      </c>
      <c r="E119" s="23">
        <f t="shared" si="3"/>
        <v>26</v>
      </c>
      <c r="F119" s="23">
        <v>0</v>
      </c>
      <c r="G119" s="23"/>
      <c r="H119" s="23" t="s">
        <v>2667</v>
      </c>
      <c r="I119" s="23" t="s">
        <v>306</v>
      </c>
      <c r="J119" s="23"/>
      <c r="K119" s="23"/>
      <c r="L119" s="23"/>
      <c r="M119" s="23"/>
    </row>
    <row r="120" spans="1:13" s="26" customFormat="1" x14ac:dyDescent="0.35">
      <c r="A120" s="22">
        <v>45705</v>
      </c>
      <c r="B120" s="23" t="s">
        <v>3087</v>
      </c>
      <c r="C120" s="23" t="s">
        <v>2673</v>
      </c>
      <c r="D120" s="24" t="s">
        <v>2702</v>
      </c>
      <c r="E120" s="23">
        <f t="shared" si="3"/>
        <v>26</v>
      </c>
      <c r="F120" s="25">
        <f>10/3</f>
        <v>3.3333333333333335</v>
      </c>
      <c r="G120" s="23"/>
      <c r="H120" s="23" t="s">
        <v>2667</v>
      </c>
      <c r="I120" s="23" t="s">
        <v>306</v>
      </c>
      <c r="J120" s="23" t="s">
        <v>2675</v>
      </c>
      <c r="K120" s="23"/>
      <c r="L120" s="23" t="s">
        <v>2667</v>
      </c>
      <c r="M120" s="23" t="s">
        <v>306</v>
      </c>
    </row>
    <row r="121" spans="1:13" s="26" customFormat="1" x14ac:dyDescent="0.35">
      <c r="A121" s="22">
        <v>45705</v>
      </c>
      <c r="B121" s="23" t="s">
        <v>3087</v>
      </c>
      <c r="C121" s="23" t="s">
        <v>2673</v>
      </c>
      <c r="D121" s="24" t="s">
        <v>2702</v>
      </c>
      <c r="E121" s="23">
        <f t="shared" si="3"/>
        <v>26</v>
      </c>
      <c r="F121" s="25">
        <f>10/3</f>
        <v>3.3333333333333335</v>
      </c>
      <c r="G121" s="23" t="s">
        <v>2667</v>
      </c>
      <c r="H121" s="23" t="s">
        <v>2667</v>
      </c>
      <c r="I121" s="23" t="s">
        <v>306</v>
      </c>
      <c r="J121" s="23" t="s">
        <v>2675</v>
      </c>
      <c r="K121" s="23"/>
      <c r="L121" s="23" t="s">
        <v>2667</v>
      </c>
      <c r="M121" s="23" t="s">
        <v>306</v>
      </c>
    </row>
    <row r="122" spans="1:13" s="26" customFormat="1" x14ac:dyDescent="0.35">
      <c r="A122" s="22">
        <v>45705</v>
      </c>
      <c r="B122" s="23" t="s">
        <v>3087</v>
      </c>
      <c r="C122" s="23" t="s">
        <v>2673</v>
      </c>
      <c r="D122" s="24" t="s">
        <v>2702</v>
      </c>
      <c r="E122" s="23">
        <f t="shared" si="3"/>
        <v>26</v>
      </c>
      <c r="F122" s="25">
        <f>10/3</f>
        <v>3.3333333333333335</v>
      </c>
      <c r="G122" s="23" t="s">
        <v>2667</v>
      </c>
      <c r="H122" s="23" t="s">
        <v>2667</v>
      </c>
      <c r="I122" s="23" t="s">
        <v>306</v>
      </c>
      <c r="J122" s="23" t="s">
        <v>2675</v>
      </c>
      <c r="K122" s="23"/>
      <c r="L122" s="23" t="s">
        <v>2667</v>
      </c>
      <c r="M122" s="23" t="s">
        <v>306</v>
      </c>
    </row>
    <row r="123" spans="1:13" s="26" customFormat="1" x14ac:dyDescent="0.35">
      <c r="A123" s="22">
        <v>45934</v>
      </c>
      <c r="B123" s="23" t="s">
        <v>2912</v>
      </c>
      <c r="C123" s="23" t="s">
        <v>2670</v>
      </c>
      <c r="D123" s="24" t="s">
        <v>2824</v>
      </c>
      <c r="E123" s="23">
        <v>26</v>
      </c>
      <c r="F123" s="23">
        <v>4</v>
      </c>
      <c r="G123" s="23" t="s">
        <v>2667</v>
      </c>
      <c r="H123" s="23" t="s">
        <v>2667</v>
      </c>
      <c r="I123" s="23" t="s">
        <v>2667</v>
      </c>
      <c r="J123" s="23" t="s">
        <v>2667</v>
      </c>
      <c r="K123" s="23"/>
      <c r="L123" s="23" t="s">
        <v>2667</v>
      </c>
      <c r="M123" s="23" t="s">
        <v>2667</v>
      </c>
    </row>
    <row r="124" spans="1:13" s="23" customFormat="1" x14ac:dyDescent="0.35">
      <c r="A124" s="22">
        <v>45934</v>
      </c>
      <c r="B124" s="23" t="s">
        <v>2912</v>
      </c>
      <c r="C124" s="23" t="s">
        <v>2670</v>
      </c>
      <c r="D124" s="24" t="s">
        <v>2824</v>
      </c>
      <c r="E124" s="23">
        <v>26</v>
      </c>
      <c r="F124" s="23">
        <v>4</v>
      </c>
      <c r="G124" s="23" t="s">
        <v>2667</v>
      </c>
      <c r="H124" s="23" t="s">
        <v>2667</v>
      </c>
      <c r="I124" s="23" t="s">
        <v>2667</v>
      </c>
      <c r="J124" s="23" t="s">
        <v>2667</v>
      </c>
      <c r="L124" s="23" t="s">
        <v>2667</v>
      </c>
      <c r="M124" s="23" t="s">
        <v>2667</v>
      </c>
    </row>
    <row r="125" spans="1:13" s="23" customFormat="1" x14ac:dyDescent="0.35">
      <c r="A125" s="22">
        <v>45934</v>
      </c>
      <c r="B125" s="23" t="s">
        <v>2912</v>
      </c>
      <c r="C125" s="23" t="s">
        <v>2670</v>
      </c>
      <c r="D125" s="24" t="s">
        <v>2824</v>
      </c>
      <c r="E125" s="23">
        <v>26</v>
      </c>
      <c r="F125" s="23">
        <v>2</v>
      </c>
      <c r="G125" s="23" t="s">
        <v>2667</v>
      </c>
      <c r="H125" s="23" t="s">
        <v>2667</v>
      </c>
      <c r="I125" s="23" t="s">
        <v>2667</v>
      </c>
      <c r="J125" s="23" t="s">
        <v>2667</v>
      </c>
      <c r="L125" s="23" t="s">
        <v>2667</v>
      </c>
      <c r="M125" s="23" t="s">
        <v>2667</v>
      </c>
    </row>
    <row r="126" spans="1:13" s="26" customFormat="1" x14ac:dyDescent="0.35">
      <c r="A126" s="22">
        <v>45921</v>
      </c>
      <c r="B126" s="23" t="s">
        <v>3297</v>
      </c>
      <c r="C126" s="23" t="s">
        <v>2670</v>
      </c>
      <c r="D126" s="24">
        <v>10</v>
      </c>
      <c r="E126" s="23">
        <v>26</v>
      </c>
      <c r="F126" s="23">
        <v>10</v>
      </c>
      <c r="G126" s="23" t="s">
        <v>2667</v>
      </c>
      <c r="H126" s="23" t="s">
        <v>2667</v>
      </c>
      <c r="I126" s="23" t="s">
        <v>2667</v>
      </c>
      <c r="J126" s="23" t="s">
        <v>2667</v>
      </c>
      <c r="K126" s="23"/>
      <c r="L126" s="23" t="s">
        <v>306</v>
      </c>
      <c r="M126" s="23" t="s">
        <v>2667</v>
      </c>
    </row>
    <row r="127" spans="1:13" s="26" customFormat="1" x14ac:dyDescent="0.35">
      <c r="A127" s="22">
        <v>45983</v>
      </c>
      <c r="B127" s="23" t="s">
        <v>3015</v>
      </c>
      <c r="C127" s="23" t="s">
        <v>2670</v>
      </c>
      <c r="D127" s="24">
        <v>10</v>
      </c>
      <c r="E127" s="23">
        <v>26</v>
      </c>
      <c r="F127" s="23">
        <v>3</v>
      </c>
      <c r="G127" s="23" t="s">
        <v>2667</v>
      </c>
      <c r="H127" s="23" t="s">
        <v>2667</v>
      </c>
      <c r="I127" s="23" t="s">
        <v>306</v>
      </c>
      <c r="J127" s="23"/>
      <c r="K127" s="23"/>
      <c r="L127" s="23" t="s">
        <v>2667</v>
      </c>
      <c r="M127" s="23" t="s">
        <v>2667</v>
      </c>
    </row>
    <row r="128" spans="1:13" s="23" customFormat="1" x14ac:dyDescent="0.35">
      <c r="A128" s="22">
        <v>45983</v>
      </c>
      <c r="B128" s="23" t="s">
        <v>3015</v>
      </c>
      <c r="C128" s="23" t="s">
        <v>2670</v>
      </c>
      <c r="D128" s="24">
        <v>10</v>
      </c>
      <c r="E128" s="23">
        <v>26</v>
      </c>
      <c r="F128" s="23">
        <v>3</v>
      </c>
      <c r="G128" s="23" t="s">
        <v>2667</v>
      </c>
      <c r="H128" s="23" t="s">
        <v>2667</v>
      </c>
      <c r="I128" s="23" t="s">
        <v>306</v>
      </c>
    </row>
    <row r="129" spans="1:13" s="23" customFormat="1" x14ac:dyDescent="0.35">
      <c r="A129" s="22">
        <v>45983</v>
      </c>
      <c r="B129" s="23" t="s">
        <v>3015</v>
      </c>
      <c r="C129" s="23" t="s">
        <v>2670</v>
      </c>
      <c r="D129" s="24">
        <v>10</v>
      </c>
      <c r="E129" s="23">
        <v>26</v>
      </c>
      <c r="F129" s="23">
        <v>2</v>
      </c>
      <c r="G129" s="23" t="s">
        <v>2667</v>
      </c>
      <c r="H129" s="23" t="s">
        <v>2667</v>
      </c>
      <c r="I129" s="23" t="s">
        <v>306</v>
      </c>
    </row>
    <row r="130" spans="1:13" s="23" customFormat="1" x14ac:dyDescent="0.35">
      <c r="A130" s="22">
        <v>45708</v>
      </c>
      <c r="B130" s="23" t="s">
        <v>3079</v>
      </c>
      <c r="C130" s="23" t="s">
        <v>2668</v>
      </c>
      <c r="D130" s="24">
        <v>5</v>
      </c>
      <c r="E130" s="23">
        <v>26</v>
      </c>
      <c r="F130" s="23">
        <v>2</v>
      </c>
      <c r="G130" s="23" t="s">
        <v>2667</v>
      </c>
      <c r="H130" s="23" t="s">
        <v>2667</v>
      </c>
      <c r="I130" s="23" t="s">
        <v>306</v>
      </c>
      <c r="J130" s="23" t="s">
        <v>2667</v>
      </c>
      <c r="L130" s="23" t="s">
        <v>2667</v>
      </c>
      <c r="M130" s="23" t="s">
        <v>47</v>
      </c>
    </row>
    <row r="131" spans="1:13" s="23" customFormat="1" x14ac:dyDescent="0.35">
      <c r="A131" s="22">
        <v>45708</v>
      </c>
      <c r="B131" s="23" t="s">
        <v>3079</v>
      </c>
      <c r="C131" s="23" t="s">
        <v>2668</v>
      </c>
      <c r="D131" s="24">
        <v>5</v>
      </c>
      <c r="E131" s="23">
        <v>26</v>
      </c>
      <c r="F131" s="23">
        <v>2</v>
      </c>
      <c r="G131" s="23" t="s">
        <v>2667</v>
      </c>
      <c r="H131" s="23" t="s">
        <v>2667</v>
      </c>
      <c r="I131" s="23" t="s">
        <v>306</v>
      </c>
      <c r="M131" s="23" t="s">
        <v>47</v>
      </c>
    </row>
    <row r="132" spans="1:13" s="23" customFormat="1" x14ac:dyDescent="0.35">
      <c r="A132" s="22">
        <v>45919</v>
      </c>
      <c r="B132" s="23" t="s">
        <v>2852</v>
      </c>
      <c r="C132" s="23" t="s">
        <v>2670</v>
      </c>
      <c r="D132" s="24">
        <v>10</v>
      </c>
      <c r="E132" s="23">
        <v>26</v>
      </c>
      <c r="F132" s="23">
        <v>5</v>
      </c>
      <c r="G132" s="23" t="s">
        <v>2667</v>
      </c>
      <c r="I132" s="23" t="s">
        <v>2667</v>
      </c>
      <c r="J132" s="23" t="s">
        <v>2667</v>
      </c>
      <c r="L132" s="23" t="s">
        <v>2667</v>
      </c>
      <c r="M132" s="23" t="s">
        <v>2667</v>
      </c>
    </row>
    <row r="133" spans="1:13" s="23" customFormat="1" x14ac:dyDescent="0.35">
      <c r="A133" s="22">
        <v>45919</v>
      </c>
      <c r="B133" s="23" t="s">
        <v>2852</v>
      </c>
      <c r="C133" s="23" t="s">
        <v>2670</v>
      </c>
      <c r="D133" s="24">
        <v>10</v>
      </c>
      <c r="E133" s="23">
        <v>26</v>
      </c>
      <c r="F133" s="23">
        <v>5</v>
      </c>
      <c r="G133" s="23" t="s">
        <v>2667</v>
      </c>
    </row>
    <row r="134" spans="1:13" s="23" customFormat="1" x14ac:dyDescent="0.35">
      <c r="A134" s="22">
        <v>45764</v>
      </c>
      <c r="B134" s="23" t="s">
        <v>2767</v>
      </c>
      <c r="C134" s="23" t="s">
        <v>2683</v>
      </c>
      <c r="D134" s="24" t="s">
        <v>2768</v>
      </c>
      <c r="E134" s="23">
        <v>26</v>
      </c>
      <c r="F134" s="23">
        <v>1</v>
      </c>
      <c r="G134" s="23" t="s">
        <v>2667</v>
      </c>
    </row>
    <row r="135" spans="1:13" s="23" customFormat="1" x14ac:dyDescent="0.35">
      <c r="A135" s="22">
        <v>45921</v>
      </c>
      <c r="B135" s="23" t="s">
        <v>82</v>
      </c>
      <c r="C135" s="23" t="s">
        <v>2670</v>
      </c>
      <c r="D135" s="24" t="s">
        <v>2788</v>
      </c>
      <c r="E135" s="23">
        <v>26</v>
      </c>
      <c r="F135" s="23">
        <v>2</v>
      </c>
      <c r="G135" s="23" t="s">
        <v>2667</v>
      </c>
    </row>
    <row r="136" spans="1:13" s="23" customFormat="1" x14ac:dyDescent="0.35">
      <c r="A136" s="22">
        <v>46003</v>
      </c>
      <c r="B136" s="23" t="s">
        <v>1310</v>
      </c>
      <c r="C136" s="23" t="s">
        <v>2670</v>
      </c>
      <c r="D136" s="24">
        <v>10</v>
      </c>
      <c r="E136" s="23">
        <v>26</v>
      </c>
      <c r="F136" s="23">
        <v>1</v>
      </c>
      <c r="G136" s="23" t="s">
        <v>306</v>
      </c>
      <c r="H136" s="23" t="s">
        <v>2667</v>
      </c>
      <c r="I136" s="23" t="s">
        <v>2667</v>
      </c>
      <c r="L136" s="23" t="s">
        <v>2667</v>
      </c>
      <c r="M136" s="23" t="s">
        <v>2667</v>
      </c>
    </row>
    <row r="137" spans="1:13" s="23" customFormat="1" x14ac:dyDescent="0.35">
      <c r="A137" s="22">
        <v>46003</v>
      </c>
      <c r="B137" s="23" t="s">
        <v>1310</v>
      </c>
      <c r="C137" s="23" t="s">
        <v>2670</v>
      </c>
      <c r="D137" s="24">
        <v>10</v>
      </c>
      <c r="E137" s="23">
        <v>26</v>
      </c>
      <c r="F137" s="23">
        <v>1</v>
      </c>
      <c r="G137" s="23" t="s">
        <v>306</v>
      </c>
      <c r="H137" s="23" t="s">
        <v>2667</v>
      </c>
      <c r="I137" s="23" t="s">
        <v>2667</v>
      </c>
      <c r="L137" s="23" t="s">
        <v>2667</v>
      </c>
      <c r="M137" s="23" t="s">
        <v>2667</v>
      </c>
    </row>
    <row r="138" spans="1:13" s="23" customFormat="1" x14ac:dyDescent="0.35">
      <c r="A138" s="22">
        <v>46003</v>
      </c>
      <c r="B138" s="23" t="s">
        <v>1310</v>
      </c>
      <c r="C138" s="23" t="s">
        <v>2670</v>
      </c>
      <c r="D138" s="24">
        <v>10</v>
      </c>
      <c r="E138" s="23">
        <v>26</v>
      </c>
      <c r="F138" s="23">
        <v>1</v>
      </c>
      <c r="G138" s="23" t="s">
        <v>306</v>
      </c>
      <c r="H138" s="23" t="s">
        <v>2667</v>
      </c>
      <c r="I138" s="23" t="s">
        <v>2667</v>
      </c>
      <c r="L138" s="23" t="s">
        <v>2667</v>
      </c>
      <c r="M138" s="23" t="s">
        <v>2667</v>
      </c>
    </row>
    <row r="139" spans="1:13" s="23" customFormat="1" x14ac:dyDescent="0.35">
      <c r="A139" s="22">
        <v>46003</v>
      </c>
      <c r="B139" s="23" t="s">
        <v>1310</v>
      </c>
      <c r="C139" s="23" t="s">
        <v>2670</v>
      </c>
      <c r="D139" s="24">
        <v>10</v>
      </c>
      <c r="E139" s="23">
        <v>26</v>
      </c>
      <c r="F139" s="23">
        <v>1</v>
      </c>
      <c r="G139" s="23" t="s">
        <v>306</v>
      </c>
      <c r="H139" s="23" t="s">
        <v>2667</v>
      </c>
      <c r="I139" s="23" t="s">
        <v>2667</v>
      </c>
      <c r="L139" s="23" t="s">
        <v>2667</v>
      </c>
      <c r="M139" s="23" t="s">
        <v>2667</v>
      </c>
    </row>
    <row r="140" spans="1:13" s="23" customFormat="1" x14ac:dyDescent="0.35">
      <c r="A140" s="22">
        <v>46003</v>
      </c>
      <c r="B140" s="23" t="s">
        <v>1310</v>
      </c>
      <c r="C140" s="23" t="s">
        <v>2670</v>
      </c>
      <c r="D140" s="24">
        <v>10</v>
      </c>
      <c r="E140" s="23">
        <v>26</v>
      </c>
      <c r="F140" s="23">
        <v>1</v>
      </c>
      <c r="G140" s="23" t="s">
        <v>306</v>
      </c>
      <c r="H140" s="23" t="s">
        <v>2667</v>
      </c>
      <c r="I140" s="23" t="s">
        <v>2667</v>
      </c>
      <c r="L140" s="23" t="s">
        <v>2667</v>
      </c>
      <c r="M140" s="23" t="s">
        <v>2667</v>
      </c>
    </row>
    <row r="141" spans="1:13" s="23" customFormat="1" x14ac:dyDescent="0.35">
      <c r="A141" s="22">
        <v>46003</v>
      </c>
      <c r="B141" s="23" t="s">
        <v>1310</v>
      </c>
      <c r="C141" s="23" t="s">
        <v>2670</v>
      </c>
      <c r="D141" s="24">
        <v>10</v>
      </c>
      <c r="E141" s="23">
        <v>26</v>
      </c>
      <c r="F141" s="23">
        <v>3</v>
      </c>
      <c r="G141" s="23" t="s">
        <v>306</v>
      </c>
      <c r="H141" s="23" t="s">
        <v>2667</v>
      </c>
      <c r="I141" s="23" t="s">
        <v>2667</v>
      </c>
      <c r="L141" s="23" t="s">
        <v>2667</v>
      </c>
      <c r="M141" s="23" t="s">
        <v>2667</v>
      </c>
    </row>
    <row r="142" spans="1:13" s="23" customFormat="1" x14ac:dyDescent="0.35">
      <c r="A142" s="22">
        <v>46004</v>
      </c>
      <c r="B142" s="23" t="s">
        <v>2842</v>
      </c>
      <c r="C142" s="23" t="s">
        <v>2668</v>
      </c>
      <c r="D142" s="24">
        <v>6</v>
      </c>
      <c r="E142" s="23">
        <v>26</v>
      </c>
      <c r="F142" s="23">
        <v>2</v>
      </c>
      <c r="G142" s="23" t="s">
        <v>2667</v>
      </c>
      <c r="H142" s="23" t="s">
        <v>2667</v>
      </c>
      <c r="I142" s="23" t="s">
        <v>2667</v>
      </c>
      <c r="J142" s="23" t="s">
        <v>2667</v>
      </c>
      <c r="L142" s="23" t="s">
        <v>2667</v>
      </c>
      <c r="M142" s="23" t="s">
        <v>306</v>
      </c>
    </row>
    <row r="143" spans="1:13" s="23" customFormat="1" x14ac:dyDescent="0.35">
      <c r="A143" s="22">
        <v>45965</v>
      </c>
      <c r="B143" s="23" t="s">
        <v>321</v>
      </c>
      <c r="C143" s="23" t="s">
        <v>2167</v>
      </c>
      <c r="D143" s="24" t="s">
        <v>2167</v>
      </c>
      <c r="E143" s="23">
        <v>26</v>
      </c>
      <c r="F143" s="23">
        <v>2</v>
      </c>
      <c r="G143" s="23" t="s">
        <v>2667</v>
      </c>
      <c r="H143" s="23" t="s">
        <v>2667</v>
      </c>
      <c r="I143" s="23" t="s">
        <v>306</v>
      </c>
      <c r="J143" s="23" t="s">
        <v>2667</v>
      </c>
      <c r="L143" s="23" t="s">
        <v>2667</v>
      </c>
      <c r="M143" s="23" t="s">
        <v>2667</v>
      </c>
    </row>
    <row r="144" spans="1:13" s="23" customFormat="1" x14ac:dyDescent="0.35">
      <c r="A144" s="22">
        <v>46014</v>
      </c>
      <c r="B144" s="23" t="s">
        <v>2708</v>
      </c>
      <c r="C144" s="23" t="s">
        <v>2167</v>
      </c>
      <c r="D144" s="24" t="s">
        <v>2167</v>
      </c>
      <c r="E144" s="23">
        <v>26</v>
      </c>
      <c r="F144" s="23">
        <v>1</v>
      </c>
      <c r="G144" s="23" t="s">
        <v>2667</v>
      </c>
      <c r="H144" s="23" t="s">
        <v>2667</v>
      </c>
      <c r="I144" s="23" t="s">
        <v>2667</v>
      </c>
      <c r="J144" s="23" t="s">
        <v>2667</v>
      </c>
      <c r="L144" s="23" t="s">
        <v>2667</v>
      </c>
      <c r="M144" s="23" t="s">
        <v>306</v>
      </c>
    </row>
    <row r="145" spans="1:13" s="23" customFormat="1" x14ac:dyDescent="0.35">
      <c r="A145" s="22">
        <v>46007</v>
      </c>
      <c r="B145" s="23" t="s">
        <v>3444</v>
      </c>
      <c r="C145" s="23" t="s">
        <v>64</v>
      </c>
      <c r="D145" s="24" t="s">
        <v>3020</v>
      </c>
      <c r="E145" s="23">
        <v>26</v>
      </c>
      <c r="F145" s="23">
        <v>8</v>
      </c>
      <c r="G145" s="23" t="s">
        <v>2667</v>
      </c>
      <c r="H145" s="23" t="s">
        <v>2667</v>
      </c>
      <c r="I145" s="23" t="s">
        <v>2667</v>
      </c>
      <c r="J145" s="23" t="s">
        <v>2667</v>
      </c>
      <c r="L145" s="23" t="s">
        <v>2667</v>
      </c>
      <c r="M145" s="23" t="s">
        <v>2667</v>
      </c>
    </row>
    <row r="146" spans="1:13" s="23" customFormat="1" x14ac:dyDescent="0.35">
      <c r="A146" s="22">
        <v>46006</v>
      </c>
      <c r="B146" s="23" t="s">
        <v>2974</v>
      </c>
      <c r="C146" s="23" t="s">
        <v>2673</v>
      </c>
      <c r="D146" s="24">
        <v>3</v>
      </c>
      <c r="E146" s="23">
        <v>26</v>
      </c>
      <c r="F146" s="23">
        <v>6</v>
      </c>
      <c r="G146" s="23" t="s">
        <v>2667</v>
      </c>
      <c r="H146" s="23" t="s">
        <v>2667</v>
      </c>
      <c r="I146" s="23" t="s">
        <v>306</v>
      </c>
      <c r="J146" s="23" t="s">
        <v>2667</v>
      </c>
      <c r="L146" s="23" t="s">
        <v>2667</v>
      </c>
      <c r="M146" s="23" t="s">
        <v>2667</v>
      </c>
    </row>
    <row r="147" spans="1:13" s="23" customFormat="1" x14ac:dyDescent="0.35">
      <c r="A147" s="22">
        <v>45971</v>
      </c>
      <c r="B147" s="23" t="s">
        <v>410</v>
      </c>
      <c r="C147" s="23" t="s">
        <v>2167</v>
      </c>
      <c r="D147" s="24" t="s">
        <v>2905</v>
      </c>
      <c r="E147" s="23">
        <v>26</v>
      </c>
      <c r="F147" s="23">
        <v>1</v>
      </c>
      <c r="G147" s="23" t="s">
        <v>2667</v>
      </c>
      <c r="H147" s="23" t="s">
        <v>2667</v>
      </c>
      <c r="I147" s="23" t="s">
        <v>2667</v>
      </c>
      <c r="J147" s="23" t="s">
        <v>2667</v>
      </c>
      <c r="L147" s="23" t="s">
        <v>2667</v>
      </c>
      <c r="M147" s="23" t="s">
        <v>306</v>
      </c>
    </row>
    <row r="148" spans="1:13" s="23" customFormat="1" x14ac:dyDescent="0.35">
      <c r="A148" s="22" t="s">
        <v>3074</v>
      </c>
      <c r="B148" s="23" t="s">
        <v>3075</v>
      </c>
      <c r="C148" s="23" t="s">
        <v>2673</v>
      </c>
      <c r="D148" s="24" t="s">
        <v>3020</v>
      </c>
      <c r="E148" s="23">
        <v>26</v>
      </c>
      <c r="F148" s="23">
        <v>6</v>
      </c>
      <c r="G148" s="23" t="s">
        <v>2667</v>
      </c>
      <c r="H148" s="23" t="s">
        <v>2667</v>
      </c>
      <c r="I148" s="23" t="s">
        <v>2667</v>
      </c>
      <c r="J148" s="23" t="s">
        <v>2667</v>
      </c>
      <c r="L148" s="23" t="s">
        <v>2667</v>
      </c>
      <c r="M148" s="23" t="s">
        <v>306</v>
      </c>
    </row>
    <row r="149" spans="1:13" s="23" customFormat="1" x14ac:dyDescent="0.35">
      <c r="A149" s="22">
        <v>45979</v>
      </c>
      <c r="B149" s="23" t="s">
        <v>3124</v>
      </c>
      <c r="C149" s="23" t="s">
        <v>2673</v>
      </c>
      <c r="D149" s="24" t="s">
        <v>3020</v>
      </c>
      <c r="E149" s="23">
        <v>26</v>
      </c>
      <c r="F149" s="23">
        <v>8</v>
      </c>
      <c r="G149" s="23" t="s">
        <v>2667</v>
      </c>
      <c r="H149" s="23" t="s">
        <v>2667</v>
      </c>
      <c r="I149" s="23" t="s">
        <v>2667</v>
      </c>
      <c r="J149" s="23" t="s">
        <v>2667</v>
      </c>
      <c r="L149" s="23" t="s">
        <v>2667</v>
      </c>
      <c r="M149" s="23" t="s">
        <v>306</v>
      </c>
    </row>
    <row r="150" spans="1:13" s="23" customFormat="1" x14ac:dyDescent="0.35">
      <c r="A150" s="22">
        <v>45947</v>
      </c>
      <c r="B150" s="23" t="s">
        <v>2689</v>
      </c>
      <c r="C150" s="23" t="s">
        <v>2167</v>
      </c>
      <c r="D150" s="24" t="s">
        <v>55</v>
      </c>
      <c r="E150" s="23">
        <v>26</v>
      </c>
      <c r="F150" s="23">
        <v>1</v>
      </c>
      <c r="G150" s="23" t="s">
        <v>2667</v>
      </c>
      <c r="H150" s="23" t="s">
        <v>2667</v>
      </c>
      <c r="I150" s="23" t="s">
        <v>2667</v>
      </c>
      <c r="L150" s="23" t="s">
        <v>2667</v>
      </c>
      <c r="M150" s="23" t="s">
        <v>306</v>
      </c>
    </row>
    <row r="151" spans="1:13" s="23" customFormat="1" x14ac:dyDescent="0.35">
      <c r="A151" s="22">
        <v>45986</v>
      </c>
      <c r="B151" s="23" t="s">
        <v>2691</v>
      </c>
      <c r="C151" s="23" t="s">
        <v>2670</v>
      </c>
      <c r="D151" s="24">
        <v>9</v>
      </c>
      <c r="E151" s="23">
        <v>26</v>
      </c>
      <c r="F151" s="23">
        <v>3</v>
      </c>
      <c r="G151" s="23" t="s">
        <v>2667</v>
      </c>
      <c r="H151" s="23" t="s">
        <v>2667</v>
      </c>
      <c r="I151" s="23" t="s">
        <v>2667</v>
      </c>
      <c r="J151" s="23" t="s">
        <v>2359</v>
      </c>
      <c r="L151" s="23" t="s">
        <v>2667</v>
      </c>
      <c r="M151" s="23" t="s">
        <v>2667</v>
      </c>
    </row>
    <row r="152" spans="1:13" s="23" customFormat="1" x14ac:dyDescent="0.35">
      <c r="A152" s="22">
        <v>45687</v>
      </c>
      <c r="B152" s="23" t="s">
        <v>2729</v>
      </c>
      <c r="C152" s="23" t="s">
        <v>2673</v>
      </c>
      <c r="D152" s="24">
        <v>2</v>
      </c>
      <c r="E152" s="23">
        <v>26</v>
      </c>
      <c r="F152" s="23">
        <v>1</v>
      </c>
      <c r="G152" s="23" t="s">
        <v>2667</v>
      </c>
      <c r="H152" s="23" t="s">
        <v>2667</v>
      </c>
      <c r="I152" s="23" t="s">
        <v>306</v>
      </c>
      <c r="L152" s="23" t="s">
        <v>2667</v>
      </c>
      <c r="M152" s="23" t="s">
        <v>306</v>
      </c>
    </row>
    <row r="153" spans="1:13" s="23" customFormat="1" x14ac:dyDescent="0.35">
      <c r="A153" s="22">
        <v>45948</v>
      </c>
      <c r="B153" s="23" t="s">
        <v>2840</v>
      </c>
      <c r="C153" s="23" t="s">
        <v>978</v>
      </c>
      <c r="D153" s="24" t="s">
        <v>978</v>
      </c>
      <c r="E153" s="23">
        <v>26</v>
      </c>
      <c r="F153" s="23">
        <v>2</v>
      </c>
      <c r="G153" s="23" t="s">
        <v>2667</v>
      </c>
      <c r="H153" s="23" t="s">
        <v>2667</v>
      </c>
      <c r="I153" s="23" t="s">
        <v>2667</v>
      </c>
      <c r="J153" s="23" t="s">
        <v>1854</v>
      </c>
      <c r="L153" s="23" t="s">
        <v>2667</v>
      </c>
      <c r="M153" s="23" t="s">
        <v>2667</v>
      </c>
    </row>
    <row r="154" spans="1:13" s="23" customFormat="1" x14ac:dyDescent="0.35">
      <c r="A154" s="22">
        <v>45977</v>
      </c>
      <c r="B154" s="23" t="s">
        <v>3060</v>
      </c>
      <c r="C154" s="23" t="s">
        <v>2167</v>
      </c>
      <c r="D154" s="24" t="s">
        <v>3061</v>
      </c>
      <c r="E154" s="23">
        <v>26</v>
      </c>
      <c r="F154" s="23">
        <v>1</v>
      </c>
      <c r="G154" s="23" t="s">
        <v>2667</v>
      </c>
      <c r="H154" s="23" t="s">
        <v>2667</v>
      </c>
      <c r="I154" s="23" t="s">
        <v>306</v>
      </c>
      <c r="L154" s="23" t="s">
        <v>2667</v>
      </c>
      <c r="M154" s="23" t="s">
        <v>306</v>
      </c>
    </row>
    <row r="155" spans="1:13" s="23" customFormat="1" x14ac:dyDescent="0.35">
      <c r="A155" s="22">
        <v>45999</v>
      </c>
      <c r="B155" s="23" t="s">
        <v>3208</v>
      </c>
      <c r="C155" s="23" t="s">
        <v>2668</v>
      </c>
      <c r="D155" s="24">
        <v>4</v>
      </c>
      <c r="E155" s="23">
        <v>26</v>
      </c>
      <c r="F155" s="23">
        <v>2</v>
      </c>
      <c r="G155" s="23" t="s">
        <v>2667</v>
      </c>
      <c r="H155" s="23" t="s">
        <v>2667</v>
      </c>
      <c r="I155" s="23" t="s">
        <v>2667</v>
      </c>
      <c r="L155" s="23" t="s">
        <v>2667</v>
      </c>
      <c r="M155" s="23" t="s">
        <v>306</v>
      </c>
    </row>
    <row r="156" spans="1:13" s="23" customFormat="1" x14ac:dyDescent="0.35">
      <c r="A156" s="22">
        <v>45941</v>
      </c>
      <c r="B156" s="23" t="s">
        <v>2716</v>
      </c>
      <c r="C156" s="23" t="s">
        <v>2670</v>
      </c>
      <c r="D156" s="24">
        <v>9</v>
      </c>
      <c r="E156" s="23">
        <v>26</v>
      </c>
      <c r="F156" s="23">
        <v>2</v>
      </c>
      <c r="G156" s="23" t="s">
        <v>2667</v>
      </c>
      <c r="H156" s="23" t="s">
        <v>2667</v>
      </c>
      <c r="I156" s="23" t="s">
        <v>306</v>
      </c>
      <c r="L156" s="23" t="s">
        <v>2667</v>
      </c>
      <c r="M156" s="23" t="s">
        <v>306</v>
      </c>
    </row>
    <row r="157" spans="1:13" s="23" customFormat="1" x14ac:dyDescent="0.35">
      <c r="A157" s="22">
        <v>45690</v>
      </c>
      <c r="B157" s="23" t="s">
        <v>470</v>
      </c>
      <c r="C157" s="23" t="s">
        <v>2673</v>
      </c>
      <c r="D157" s="24">
        <v>0</v>
      </c>
      <c r="E157" s="25">
        <f>77/3</f>
        <v>25.666666666666668</v>
      </c>
      <c r="F157" s="23">
        <v>1</v>
      </c>
      <c r="G157" s="23" t="s">
        <v>2667</v>
      </c>
      <c r="H157" s="23" t="s">
        <v>2667</v>
      </c>
      <c r="I157" s="23" t="s">
        <v>306</v>
      </c>
      <c r="J157" s="23" t="s">
        <v>2667</v>
      </c>
      <c r="L157" s="23" t="s">
        <v>2667</v>
      </c>
      <c r="M157" s="23" t="s">
        <v>306</v>
      </c>
    </row>
    <row r="158" spans="1:13" s="23" customFormat="1" x14ac:dyDescent="0.35">
      <c r="A158" s="22">
        <v>45690</v>
      </c>
      <c r="B158" s="23" t="s">
        <v>470</v>
      </c>
      <c r="C158" s="23" t="s">
        <v>2673</v>
      </c>
      <c r="D158" s="24">
        <v>0</v>
      </c>
      <c r="E158" s="25">
        <f>77/3</f>
        <v>25.666666666666668</v>
      </c>
      <c r="F158" s="23">
        <v>0</v>
      </c>
      <c r="G158" s="23" t="s">
        <v>2667</v>
      </c>
      <c r="H158" s="23" t="s">
        <v>2667</v>
      </c>
      <c r="I158" s="23" t="s">
        <v>306</v>
      </c>
      <c r="J158" s="23" t="s">
        <v>2667</v>
      </c>
      <c r="L158" s="23" t="s">
        <v>2667</v>
      </c>
      <c r="M158" s="23" t="s">
        <v>306</v>
      </c>
    </row>
    <row r="159" spans="1:13" s="23" customFormat="1" x14ac:dyDescent="0.35">
      <c r="A159" s="22">
        <v>45690</v>
      </c>
      <c r="B159" s="23" t="s">
        <v>470</v>
      </c>
      <c r="C159" s="23" t="s">
        <v>2673</v>
      </c>
      <c r="D159" s="24">
        <v>0</v>
      </c>
      <c r="E159" s="25">
        <f>77/3</f>
        <v>25.666666666666668</v>
      </c>
      <c r="F159" s="23">
        <v>0</v>
      </c>
      <c r="G159" s="23" t="s">
        <v>2667</v>
      </c>
      <c r="H159" s="23" t="s">
        <v>2667</v>
      </c>
      <c r="I159" s="23" t="s">
        <v>306</v>
      </c>
      <c r="J159" s="23" t="s">
        <v>2667</v>
      </c>
      <c r="L159" s="23" t="s">
        <v>2667</v>
      </c>
      <c r="M159" s="23" t="s">
        <v>306</v>
      </c>
    </row>
    <row r="160" spans="1:13" s="23" customFormat="1" x14ac:dyDescent="0.35">
      <c r="A160" s="22">
        <v>45979</v>
      </c>
      <c r="B160" s="23" t="s">
        <v>1824</v>
      </c>
      <c r="C160" s="23" t="s">
        <v>2673</v>
      </c>
      <c r="D160" s="24" t="s">
        <v>3031</v>
      </c>
      <c r="E160" s="23">
        <f>51/2</f>
        <v>25.5</v>
      </c>
      <c r="F160" s="23">
        <f>7/2</f>
        <v>3.5</v>
      </c>
      <c r="G160" s="23" t="s">
        <v>2667</v>
      </c>
      <c r="H160" s="23" t="s">
        <v>2667</v>
      </c>
      <c r="I160" s="23" t="s">
        <v>306</v>
      </c>
      <c r="L160" s="23" t="s">
        <v>2667</v>
      </c>
      <c r="M160" s="23" t="s">
        <v>2667</v>
      </c>
    </row>
    <row r="161" spans="1:13" s="23" customFormat="1" x14ac:dyDescent="0.35">
      <c r="A161" s="22">
        <v>45979</v>
      </c>
      <c r="B161" s="23" t="s">
        <v>1824</v>
      </c>
      <c r="C161" s="23" t="s">
        <v>2673</v>
      </c>
      <c r="D161" s="24" t="s">
        <v>3031</v>
      </c>
      <c r="E161" s="23">
        <f>51/2</f>
        <v>25.5</v>
      </c>
      <c r="F161" s="23">
        <f>7/2</f>
        <v>3.5</v>
      </c>
      <c r="G161" s="23" t="s">
        <v>2667</v>
      </c>
      <c r="H161" s="23" t="s">
        <v>2667</v>
      </c>
      <c r="I161" s="23" t="s">
        <v>306</v>
      </c>
    </row>
    <row r="162" spans="1:13" s="23" customFormat="1" x14ac:dyDescent="0.35">
      <c r="A162" s="22">
        <v>45948</v>
      </c>
      <c r="B162" s="23" t="s">
        <v>2832</v>
      </c>
      <c r="C162" s="23" t="s">
        <v>2670</v>
      </c>
      <c r="D162" s="24">
        <v>7</v>
      </c>
      <c r="E162" s="25">
        <f>76/3</f>
        <v>25.333333333333332</v>
      </c>
      <c r="F162" s="25">
        <f>5/3</f>
        <v>1.6666666666666667</v>
      </c>
      <c r="G162" s="23" t="s">
        <v>2667</v>
      </c>
      <c r="H162" s="23" t="s">
        <v>2667</v>
      </c>
      <c r="I162" s="23" t="s">
        <v>2667</v>
      </c>
      <c r="J162" s="23" t="s">
        <v>2667</v>
      </c>
      <c r="L162" s="23" t="s">
        <v>2667</v>
      </c>
      <c r="M162" s="23" t="s">
        <v>2667</v>
      </c>
    </row>
    <row r="163" spans="1:13" s="23" customFormat="1" x14ac:dyDescent="0.35">
      <c r="A163" s="22">
        <v>45948</v>
      </c>
      <c r="B163" s="23" t="s">
        <v>2832</v>
      </c>
      <c r="C163" s="23" t="s">
        <v>2670</v>
      </c>
      <c r="D163" s="24">
        <v>7</v>
      </c>
      <c r="E163" s="25">
        <f>76/3</f>
        <v>25.333333333333332</v>
      </c>
      <c r="F163" s="25">
        <f>5/3</f>
        <v>1.6666666666666667</v>
      </c>
      <c r="G163" s="23" t="s">
        <v>2667</v>
      </c>
      <c r="H163" s="23" t="s">
        <v>2667</v>
      </c>
      <c r="I163" s="23" t="s">
        <v>2667</v>
      </c>
      <c r="J163" s="23" t="s">
        <v>2667</v>
      </c>
    </row>
    <row r="164" spans="1:13" s="23" customFormat="1" x14ac:dyDescent="0.35">
      <c r="A164" s="22">
        <v>45948</v>
      </c>
      <c r="B164" s="23" t="s">
        <v>2832</v>
      </c>
      <c r="C164" s="23" t="s">
        <v>2670</v>
      </c>
      <c r="D164" s="24">
        <v>7</v>
      </c>
      <c r="E164" s="25">
        <f>76/3</f>
        <v>25.333333333333332</v>
      </c>
      <c r="F164" s="25">
        <f>5/3</f>
        <v>1.6666666666666667</v>
      </c>
      <c r="G164" s="23" t="s">
        <v>2667</v>
      </c>
      <c r="H164" s="23" t="s">
        <v>2667</v>
      </c>
      <c r="I164" s="23" t="s">
        <v>2667</v>
      </c>
      <c r="J164" s="23" t="s">
        <v>2667</v>
      </c>
    </row>
    <row r="165" spans="1:13" s="23" customFormat="1" x14ac:dyDescent="0.35">
      <c r="A165" s="22">
        <v>46008</v>
      </c>
      <c r="B165" s="23" t="s">
        <v>1564</v>
      </c>
      <c r="C165" s="23" t="s">
        <v>3425</v>
      </c>
      <c r="D165" s="24">
        <v>5</v>
      </c>
      <c r="E165" s="23">
        <f>50/2</f>
        <v>25</v>
      </c>
      <c r="F165" s="23">
        <f>7/2</f>
        <v>3.5</v>
      </c>
      <c r="G165" s="23" t="s">
        <v>2667</v>
      </c>
      <c r="H165" s="23" t="s">
        <v>2667</v>
      </c>
      <c r="I165" s="23" t="s">
        <v>306</v>
      </c>
      <c r="J165" s="23" t="s">
        <v>2667</v>
      </c>
      <c r="L165" s="23" t="s">
        <v>2667</v>
      </c>
      <c r="M165" s="23" t="s">
        <v>306</v>
      </c>
    </row>
    <row r="166" spans="1:13" s="23" customFormat="1" x14ac:dyDescent="0.35">
      <c r="A166" s="22">
        <v>46008</v>
      </c>
      <c r="B166" s="23" t="s">
        <v>1564</v>
      </c>
      <c r="C166" s="23" t="s">
        <v>3425</v>
      </c>
      <c r="D166" s="24">
        <v>5</v>
      </c>
      <c r="E166" s="23">
        <f>50/2</f>
        <v>25</v>
      </c>
      <c r="F166" s="23">
        <f>7/2</f>
        <v>3.5</v>
      </c>
      <c r="G166" s="23" t="s">
        <v>2667</v>
      </c>
      <c r="H166" s="23" t="s">
        <v>2667</v>
      </c>
      <c r="I166" s="23" t="s">
        <v>306</v>
      </c>
      <c r="J166" s="23" t="s">
        <v>2667</v>
      </c>
      <c r="L166" s="23" t="s">
        <v>2667</v>
      </c>
      <c r="M166" s="23" t="s">
        <v>306</v>
      </c>
    </row>
    <row r="167" spans="1:13" s="23" customFormat="1" x14ac:dyDescent="0.35">
      <c r="A167" s="22">
        <v>45699</v>
      </c>
      <c r="B167" s="23" t="s">
        <v>2116</v>
      </c>
      <c r="C167" s="23" t="s">
        <v>2673</v>
      </c>
      <c r="D167" s="24">
        <v>3</v>
      </c>
      <c r="E167" s="23">
        <f>50/2</f>
        <v>25</v>
      </c>
      <c r="F167" s="23">
        <f>5/2</f>
        <v>2.5</v>
      </c>
      <c r="G167" s="23" t="s">
        <v>2667</v>
      </c>
      <c r="H167" s="23" t="s">
        <v>2667</v>
      </c>
      <c r="I167" s="23" t="s">
        <v>306</v>
      </c>
      <c r="J167" s="23" t="s">
        <v>2667</v>
      </c>
      <c r="L167" s="23" t="s">
        <v>2667</v>
      </c>
      <c r="M167" s="23" t="s">
        <v>2667</v>
      </c>
    </row>
    <row r="168" spans="1:13" s="23" customFormat="1" x14ac:dyDescent="0.35">
      <c r="A168" s="22">
        <v>45699</v>
      </c>
      <c r="B168" s="23" t="s">
        <v>2116</v>
      </c>
      <c r="C168" s="23" t="s">
        <v>2673</v>
      </c>
      <c r="D168" s="24">
        <v>3</v>
      </c>
      <c r="E168" s="23">
        <f>50/2</f>
        <v>25</v>
      </c>
      <c r="F168" s="23">
        <f>5/2</f>
        <v>2.5</v>
      </c>
      <c r="G168" s="23" t="s">
        <v>2667</v>
      </c>
      <c r="H168" s="23" t="s">
        <v>2667</v>
      </c>
      <c r="I168" s="23" t="s">
        <v>306</v>
      </c>
      <c r="J168" s="23" t="s">
        <v>2667</v>
      </c>
      <c r="L168" s="23" t="s">
        <v>2667</v>
      </c>
      <c r="M168" s="23" t="s">
        <v>2667</v>
      </c>
    </row>
    <row r="169" spans="1:13" s="23" customFormat="1" x14ac:dyDescent="0.35">
      <c r="A169" s="22">
        <v>46002</v>
      </c>
      <c r="B169" s="23" t="s">
        <v>2907</v>
      </c>
      <c r="C169" s="23" t="s">
        <v>2670</v>
      </c>
      <c r="D169" s="24" t="s">
        <v>2799</v>
      </c>
      <c r="E169" s="23">
        <v>25</v>
      </c>
      <c r="F169" s="23">
        <v>2.5</v>
      </c>
      <c r="G169" s="23" t="s">
        <v>2667</v>
      </c>
      <c r="H169" s="23" t="s">
        <v>2667</v>
      </c>
      <c r="I169" s="23" t="s">
        <v>2667</v>
      </c>
      <c r="J169" s="23" t="s">
        <v>2667</v>
      </c>
      <c r="L169" s="23" t="s">
        <v>2667</v>
      </c>
      <c r="M169" s="23" t="s">
        <v>306</v>
      </c>
    </row>
    <row r="170" spans="1:13" s="23" customFormat="1" x14ac:dyDescent="0.35">
      <c r="A170" s="22">
        <v>46002</v>
      </c>
      <c r="B170" s="23" t="s">
        <v>2907</v>
      </c>
      <c r="C170" s="23" t="s">
        <v>2670</v>
      </c>
      <c r="D170" s="24" t="s">
        <v>2799</v>
      </c>
      <c r="E170" s="23">
        <v>25</v>
      </c>
      <c r="F170" s="23">
        <v>2.5</v>
      </c>
      <c r="G170" s="23" t="s">
        <v>2667</v>
      </c>
      <c r="H170" s="23" t="s">
        <v>2667</v>
      </c>
      <c r="I170" s="23" t="s">
        <v>2667</v>
      </c>
      <c r="J170" s="23" t="s">
        <v>2667</v>
      </c>
      <c r="L170" s="23" t="s">
        <v>2667</v>
      </c>
      <c r="M170" s="23" t="s">
        <v>306</v>
      </c>
    </row>
    <row r="171" spans="1:13" s="23" customFormat="1" x14ac:dyDescent="0.35">
      <c r="A171" s="22">
        <v>45962</v>
      </c>
      <c r="B171" s="23" t="s">
        <v>844</v>
      </c>
      <c r="C171" s="23" t="s">
        <v>2668</v>
      </c>
      <c r="D171" s="24">
        <v>4</v>
      </c>
      <c r="E171" s="23">
        <v>25</v>
      </c>
      <c r="F171" s="23">
        <v>2</v>
      </c>
      <c r="G171" s="23" t="s">
        <v>2667</v>
      </c>
      <c r="H171" s="23" t="s">
        <v>2667</v>
      </c>
      <c r="I171" s="23" t="s">
        <v>2667</v>
      </c>
      <c r="J171" s="23" t="s">
        <v>2667</v>
      </c>
      <c r="L171" s="23" t="s">
        <v>2667</v>
      </c>
      <c r="M171" s="23" t="s">
        <v>2667</v>
      </c>
    </row>
    <row r="172" spans="1:13" s="23" customFormat="1" x14ac:dyDescent="0.35">
      <c r="A172" s="22">
        <v>45962</v>
      </c>
      <c r="B172" s="23" t="s">
        <v>844</v>
      </c>
      <c r="C172" s="23" t="s">
        <v>2668</v>
      </c>
      <c r="D172" s="24">
        <v>4</v>
      </c>
      <c r="E172" s="23">
        <v>25</v>
      </c>
      <c r="F172" s="23">
        <v>2</v>
      </c>
      <c r="G172" s="23" t="s">
        <v>2667</v>
      </c>
      <c r="H172" s="23" t="s">
        <v>2667</v>
      </c>
      <c r="I172" s="23" t="s">
        <v>2667</v>
      </c>
      <c r="J172" s="23" t="s">
        <v>2667</v>
      </c>
      <c r="L172" s="23" t="s">
        <v>2667</v>
      </c>
      <c r="M172" s="23" t="s">
        <v>2667</v>
      </c>
    </row>
    <row r="173" spans="1:13" s="23" customFormat="1" x14ac:dyDescent="0.35">
      <c r="A173" s="22">
        <v>45926</v>
      </c>
      <c r="B173" s="23" t="s">
        <v>1261</v>
      </c>
      <c r="C173" s="23" t="s">
        <v>1261</v>
      </c>
      <c r="D173" s="24" t="s">
        <v>1261</v>
      </c>
      <c r="E173" s="23">
        <v>25</v>
      </c>
      <c r="F173" s="23">
        <v>1</v>
      </c>
      <c r="G173" s="23" t="s">
        <v>2667</v>
      </c>
      <c r="H173" s="23" t="s">
        <v>2667</v>
      </c>
      <c r="I173" s="23" t="s">
        <v>306</v>
      </c>
      <c r="L173" s="23" t="s">
        <v>2667</v>
      </c>
      <c r="M173" s="23" t="s">
        <v>306</v>
      </c>
    </row>
    <row r="174" spans="1:13" s="23" customFormat="1" x14ac:dyDescent="0.35">
      <c r="A174" s="22">
        <v>45926</v>
      </c>
      <c r="B174" s="23" t="s">
        <v>1261</v>
      </c>
      <c r="C174" s="23" t="s">
        <v>1261</v>
      </c>
      <c r="D174" s="24" t="s">
        <v>1261</v>
      </c>
      <c r="E174" s="23">
        <v>25</v>
      </c>
      <c r="F174" s="23">
        <v>1</v>
      </c>
      <c r="G174" s="23" t="s">
        <v>2667</v>
      </c>
      <c r="H174" s="23" t="s">
        <v>2667</v>
      </c>
      <c r="I174" s="23" t="s">
        <v>306</v>
      </c>
      <c r="L174" s="23" t="s">
        <v>2667</v>
      </c>
      <c r="M174" s="23" t="s">
        <v>306</v>
      </c>
    </row>
    <row r="175" spans="1:13" s="23" customFormat="1" x14ac:dyDescent="0.35">
      <c r="A175" s="22">
        <v>45900</v>
      </c>
      <c r="B175" s="23" t="s">
        <v>2749</v>
      </c>
      <c r="C175" s="23" t="s">
        <v>2673</v>
      </c>
      <c r="D175" s="24">
        <v>3</v>
      </c>
      <c r="E175" s="23">
        <f t="shared" ref="E175:E186" si="4">75/3</f>
        <v>25</v>
      </c>
      <c r="F175" s="25">
        <f t="shared" ref="F175:F180" si="5">4/3</f>
        <v>1.3333333333333333</v>
      </c>
      <c r="G175" s="23" t="s">
        <v>2667</v>
      </c>
      <c r="H175" s="23" t="s">
        <v>2667</v>
      </c>
      <c r="I175" s="23" t="s">
        <v>2667</v>
      </c>
      <c r="J175" s="23" t="s">
        <v>2667</v>
      </c>
      <c r="L175" s="23" t="s">
        <v>2667</v>
      </c>
      <c r="M175" s="23" t="s">
        <v>306</v>
      </c>
    </row>
    <row r="176" spans="1:13" s="23" customFormat="1" x14ac:dyDescent="0.35">
      <c r="A176" s="22">
        <v>45900</v>
      </c>
      <c r="B176" s="23" t="s">
        <v>2749</v>
      </c>
      <c r="C176" s="23" t="s">
        <v>2673</v>
      </c>
      <c r="D176" s="24">
        <v>3</v>
      </c>
      <c r="E176" s="23">
        <f t="shared" si="4"/>
        <v>25</v>
      </c>
      <c r="F176" s="25">
        <f t="shared" si="5"/>
        <v>1.3333333333333333</v>
      </c>
      <c r="G176" s="23" t="s">
        <v>2667</v>
      </c>
      <c r="H176" s="23" t="s">
        <v>2667</v>
      </c>
      <c r="I176" s="23" t="s">
        <v>2667</v>
      </c>
      <c r="J176" s="23" t="s">
        <v>2667</v>
      </c>
      <c r="L176" s="23" t="s">
        <v>2667</v>
      </c>
      <c r="M176" s="23" t="s">
        <v>306</v>
      </c>
    </row>
    <row r="177" spans="1:13" s="23" customFormat="1" x14ac:dyDescent="0.35">
      <c r="A177" s="22">
        <v>45900</v>
      </c>
      <c r="B177" s="23" t="s">
        <v>2749</v>
      </c>
      <c r="C177" s="23" t="s">
        <v>2673</v>
      </c>
      <c r="D177" s="24">
        <v>3</v>
      </c>
      <c r="E177" s="23">
        <f t="shared" si="4"/>
        <v>25</v>
      </c>
      <c r="F177" s="25">
        <f t="shared" si="5"/>
        <v>1.3333333333333333</v>
      </c>
      <c r="G177" s="23" t="s">
        <v>2667</v>
      </c>
      <c r="H177" s="23" t="s">
        <v>2667</v>
      </c>
      <c r="I177" s="23" t="s">
        <v>2667</v>
      </c>
      <c r="J177" s="23" t="s">
        <v>2667</v>
      </c>
      <c r="L177" s="23" t="s">
        <v>2667</v>
      </c>
      <c r="M177" s="23" t="s">
        <v>306</v>
      </c>
    </row>
    <row r="178" spans="1:13" s="23" customFormat="1" x14ac:dyDescent="0.35">
      <c r="A178" s="22">
        <v>45989</v>
      </c>
      <c r="B178" s="23" t="s">
        <v>2699</v>
      </c>
      <c r="C178" s="23" t="s">
        <v>978</v>
      </c>
      <c r="D178" s="24" t="s">
        <v>978</v>
      </c>
      <c r="E178" s="23">
        <f t="shared" si="4"/>
        <v>25</v>
      </c>
      <c r="F178" s="23">
        <f t="shared" si="5"/>
        <v>1.3333333333333333</v>
      </c>
      <c r="G178" s="23" t="s">
        <v>2667</v>
      </c>
      <c r="H178" s="23" t="s">
        <v>2667</v>
      </c>
      <c r="I178" s="23" t="s">
        <v>306</v>
      </c>
      <c r="J178" s="23" t="s">
        <v>2667</v>
      </c>
      <c r="L178" s="23" t="s">
        <v>2667</v>
      </c>
      <c r="M178" s="23" t="s">
        <v>306</v>
      </c>
    </row>
    <row r="179" spans="1:13" s="23" customFormat="1" x14ac:dyDescent="0.35">
      <c r="A179" s="22">
        <v>45989</v>
      </c>
      <c r="B179" s="23" t="s">
        <v>2699</v>
      </c>
      <c r="C179" s="23" t="s">
        <v>978</v>
      </c>
      <c r="D179" s="24" t="s">
        <v>978</v>
      </c>
      <c r="E179" s="23">
        <f t="shared" si="4"/>
        <v>25</v>
      </c>
      <c r="F179" s="23">
        <f t="shared" si="5"/>
        <v>1.3333333333333333</v>
      </c>
      <c r="G179" s="23" t="s">
        <v>2667</v>
      </c>
      <c r="H179" s="23" t="s">
        <v>2667</v>
      </c>
      <c r="I179" s="23" t="s">
        <v>306</v>
      </c>
      <c r="J179" s="23" t="s">
        <v>2667</v>
      </c>
      <c r="L179" s="23" t="s">
        <v>2667</v>
      </c>
      <c r="M179" s="23" t="s">
        <v>306</v>
      </c>
    </row>
    <row r="180" spans="1:13" s="23" customFormat="1" x14ac:dyDescent="0.35">
      <c r="A180" s="22">
        <v>45989</v>
      </c>
      <c r="B180" s="23" t="s">
        <v>2699</v>
      </c>
      <c r="C180" s="23" t="s">
        <v>978</v>
      </c>
      <c r="D180" s="24" t="s">
        <v>978</v>
      </c>
      <c r="E180" s="23">
        <f t="shared" si="4"/>
        <v>25</v>
      </c>
      <c r="F180" s="23">
        <f t="shared" si="5"/>
        <v>1.3333333333333333</v>
      </c>
      <c r="G180" s="23" t="s">
        <v>2667</v>
      </c>
      <c r="H180" s="23" t="s">
        <v>2667</v>
      </c>
      <c r="I180" s="23" t="s">
        <v>306</v>
      </c>
      <c r="J180" s="23" t="s">
        <v>2667</v>
      </c>
      <c r="L180" s="23" t="s">
        <v>2667</v>
      </c>
      <c r="M180" s="23" t="s">
        <v>306</v>
      </c>
    </row>
    <row r="181" spans="1:13" s="23" customFormat="1" x14ac:dyDescent="0.35">
      <c r="A181" s="22">
        <v>46001</v>
      </c>
      <c r="B181" s="23" t="s">
        <v>1041</v>
      </c>
      <c r="C181" s="23" t="s">
        <v>2670</v>
      </c>
      <c r="D181" s="24">
        <v>7</v>
      </c>
      <c r="E181" s="23">
        <f t="shared" si="4"/>
        <v>25</v>
      </c>
      <c r="F181" s="23">
        <f>5/3</f>
        <v>1.6666666666666667</v>
      </c>
      <c r="G181" s="23" t="s">
        <v>2667</v>
      </c>
      <c r="H181" s="23" t="s">
        <v>2667</v>
      </c>
      <c r="I181" s="23" t="s">
        <v>2667</v>
      </c>
      <c r="J181" s="23" t="s">
        <v>2667</v>
      </c>
      <c r="L181" s="23" t="s">
        <v>2667</v>
      </c>
      <c r="M181" s="23" t="s">
        <v>2667</v>
      </c>
    </row>
    <row r="182" spans="1:13" s="23" customFormat="1" x14ac:dyDescent="0.35">
      <c r="A182" s="22">
        <v>46001</v>
      </c>
      <c r="B182" s="23" t="s">
        <v>1041</v>
      </c>
      <c r="C182" s="23" t="s">
        <v>2670</v>
      </c>
      <c r="D182" s="24">
        <v>7</v>
      </c>
      <c r="E182" s="23">
        <f t="shared" si="4"/>
        <v>25</v>
      </c>
      <c r="F182" s="23">
        <f>5/3</f>
        <v>1.6666666666666667</v>
      </c>
      <c r="G182" s="23" t="s">
        <v>2667</v>
      </c>
      <c r="H182" s="23" t="s">
        <v>2667</v>
      </c>
      <c r="I182" s="23" t="s">
        <v>2667</v>
      </c>
      <c r="J182" s="23" t="s">
        <v>2667</v>
      </c>
      <c r="L182" s="23" t="s">
        <v>2667</v>
      </c>
      <c r="M182" s="23" t="s">
        <v>2667</v>
      </c>
    </row>
    <row r="183" spans="1:13" s="23" customFormat="1" x14ac:dyDescent="0.35">
      <c r="A183" s="22">
        <v>46001</v>
      </c>
      <c r="B183" s="23" t="s">
        <v>1041</v>
      </c>
      <c r="C183" s="23" t="s">
        <v>2670</v>
      </c>
      <c r="D183" s="24">
        <v>7</v>
      </c>
      <c r="E183" s="23">
        <f t="shared" si="4"/>
        <v>25</v>
      </c>
      <c r="F183" s="23">
        <f>5/3</f>
        <v>1.6666666666666667</v>
      </c>
      <c r="G183" s="23" t="s">
        <v>2667</v>
      </c>
      <c r="H183" s="23" t="s">
        <v>2667</v>
      </c>
      <c r="I183" s="23" t="s">
        <v>2667</v>
      </c>
      <c r="J183" s="23" t="s">
        <v>2667</v>
      </c>
      <c r="L183" s="23" t="s">
        <v>2667</v>
      </c>
      <c r="M183" s="23" t="s">
        <v>2667</v>
      </c>
    </row>
    <row r="184" spans="1:13" s="23" customFormat="1" x14ac:dyDescent="0.35">
      <c r="A184" s="22">
        <v>46004</v>
      </c>
      <c r="B184" s="23" t="s">
        <v>2222</v>
      </c>
      <c r="C184" s="23" t="s">
        <v>2668</v>
      </c>
      <c r="D184" s="24">
        <v>4</v>
      </c>
      <c r="E184" s="23">
        <f t="shared" si="4"/>
        <v>25</v>
      </c>
      <c r="F184" s="23">
        <f>7/3</f>
        <v>2.3333333333333335</v>
      </c>
      <c r="G184" s="23" t="s">
        <v>2667</v>
      </c>
      <c r="H184" s="23" t="s">
        <v>2667</v>
      </c>
      <c r="I184" s="23" t="s">
        <v>306</v>
      </c>
      <c r="L184" s="23" t="s">
        <v>2667</v>
      </c>
      <c r="M184" s="23" t="s">
        <v>2667</v>
      </c>
    </row>
    <row r="185" spans="1:13" s="23" customFormat="1" x14ac:dyDescent="0.35">
      <c r="A185" s="22">
        <v>46004</v>
      </c>
      <c r="B185" s="23" t="s">
        <v>2222</v>
      </c>
      <c r="C185" s="23" t="s">
        <v>2668</v>
      </c>
      <c r="D185" s="24">
        <v>4</v>
      </c>
      <c r="E185" s="23">
        <f t="shared" si="4"/>
        <v>25</v>
      </c>
      <c r="F185" s="23">
        <f>7/3</f>
        <v>2.3333333333333335</v>
      </c>
      <c r="G185" s="23" t="s">
        <v>2667</v>
      </c>
      <c r="H185" s="23" t="s">
        <v>2667</v>
      </c>
      <c r="I185" s="23" t="s">
        <v>306</v>
      </c>
    </row>
    <row r="186" spans="1:13" s="23" customFormat="1" x14ac:dyDescent="0.35">
      <c r="A186" s="22">
        <v>46004</v>
      </c>
      <c r="B186" s="23" t="s">
        <v>2222</v>
      </c>
      <c r="C186" s="23" t="s">
        <v>2668</v>
      </c>
      <c r="D186" s="24">
        <v>4</v>
      </c>
      <c r="E186" s="23">
        <f t="shared" si="4"/>
        <v>25</v>
      </c>
      <c r="F186" s="23">
        <f>7/3</f>
        <v>2.3333333333333335</v>
      </c>
      <c r="G186" s="23" t="s">
        <v>2667</v>
      </c>
      <c r="H186" s="23" t="s">
        <v>2667</v>
      </c>
      <c r="I186" s="23" t="s">
        <v>306</v>
      </c>
    </row>
    <row r="187" spans="1:13" s="23" customFormat="1" x14ac:dyDescent="0.35">
      <c r="A187" s="22">
        <v>45708</v>
      </c>
      <c r="B187" s="23" t="s">
        <v>3079</v>
      </c>
      <c r="C187" s="23" t="s">
        <v>2668</v>
      </c>
      <c r="D187" s="24">
        <v>5</v>
      </c>
      <c r="E187" s="23">
        <v>25</v>
      </c>
      <c r="F187" s="23">
        <v>2</v>
      </c>
      <c r="G187" s="23" t="s">
        <v>2667</v>
      </c>
      <c r="H187" s="23" t="s">
        <v>2667</v>
      </c>
      <c r="I187" s="23" t="s">
        <v>306</v>
      </c>
      <c r="M187" s="23" t="s">
        <v>47</v>
      </c>
    </row>
    <row r="188" spans="1:13" s="23" customFormat="1" x14ac:dyDescent="0.35">
      <c r="A188" s="22">
        <v>45708</v>
      </c>
      <c r="B188" s="23" t="s">
        <v>3079</v>
      </c>
      <c r="C188" s="23" t="s">
        <v>2668</v>
      </c>
      <c r="D188" s="24">
        <v>5</v>
      </c>
      <c r="E188" s="23">
        <v>25</v>
      </c>
      <c r="F188" s="23">
        <v>2</v>
      </c>
      <c r="G188" s="23" t="s">
        <v>2667</v>
      </c>
      <c r="H188" s="23" t="s">
        <v>2667</v>
      </c>
      <c r="I188" s="23" t="s">
        <v>306</v>
      </c>
      <c r="M188" s="23" t="s">
        <v>47</v>
      </c>
    </row>
    <row r="189" spans="1:13" s="23" customFormat="1" x14ac:dyDescent="0.35">
      <c r="A189" s="22">
        <v>45919</v>
      </c>
      <c r="B189" s="23" t="s">
        <v>2852</v>
      </c>
      <c r="C189" s="23" t="s">
        <v>2670</v>
      </c>
      <c r="D189" s="24">
        <v>10</v>
      </c>
      <c r="E189" s="23">
        <v>25</v>
      </c>
      <c r="F189" s="23">
        <v>5</v>
      </c>
      <c r="G189" s="23" t="s">
        <v>2667</v>
      </c>
    </row>
    <row r="190" spans="1:13" s="23" customFormat="1" x14ac:dyDescent="0.35">
      <c r="A190" s="22">
        <v>45919</v>
      </c>
      <c r="B190" s="23" t="s">
        <v>2852</v>
      </c>
      <c r="C190" s="23" t="s">
        <v>2670</v>
      </c>
      <c r="D190" s="24">
        <v>10</v>
      </c>
      <c r="E190" s="23">
        <v>25</v>
      </c>
      <c r="F190" s="23">
        <v>5</v>
      </c>
      <c r="G190" s="23" t="s">
        <v>2667</v>
      </c>
    </row>
    <row r="191" spans="1:13" s="23" customFormat="1" x14ac:dyDescent="0.35">
      <c r="A191" s="22">
        <v>45764</v>
      </c>
      <c r="B191" s="23" t="s">
        <v>2767</v>
      </c>
      <c r="C191" s="23" t="s">
        <v>2683</v>
      </c>
      <c r="D191" s="24" t="s">
        <v>2768</v>
      </c>
      <c r="E191" s="23">
        <v>25</v>
      </c>
      <c r="F191" s="23">
        <v>1</v>
      </c>
      <c r="G191" s="23" t="s">
        <v>2667</v>
      </c>
      <c r="H191" s="23" t="s">
        <v>2667</v>
      </c>
      <c r="I191" s="23" t="s">
        <v>2667</v>
      </c>
      <c r="J191" s="23" t="s">
        <v>2667</v>
      </c>
      <c r="L191" s="23" t="s">
        <v>2667</v>
      </c>
      <c r="M191" s="23" t="s">
        <v>2667</v>
      </c>
    </row>
    <row r="192" spans="1:13" s="23" customFormat="1" x14ac:dyDescent="0.35">
      <c r="A192" s="22">
        <v>45764</v>
      </c>
      <c r="B192" s="23" t="s">
        <v>2767</v>
      </c>
      <c r="C192" s="23" t="s">
        <v>2683</v>
      </c>
      <c r="D192" s="24" t="s">
        <v>2768</v>
      </c>
      <c r="E192" s="23">
        <v>25</v>
      </c>
      <c r="F192" s="23">
        <v>1</v>
      </c>
      <c r="G192" s="23" t="s">
        <v>2667</v>
      </c>
    </row>
    <row r="193" spans="1:13" s="23" customFormat="1" x14ac:dyDescent="0.35">
      <c r="A193" s="22">
        <v>45764</v>
      </c>
      <c r="B193" s="23" t="s">
        <v>2767</v>
      </c>
      <c r="C193" s="23" t="s">
        <v>2683</v>
      </c>
      <c r="D193" s="24" t="s">
        <v>2768</v>
      </c>
      <c r="E193" s="23">
        <v>25</v>
      </c>
      <c r="F193" s="23">
        <v>1</v>
      </c>
      <c r="G193" s="23" t="s">
        <v>2667</v>
      </c>
    </row>
    <row r="194" spans="1:13" s="23" customFormat="1" x14ac:dyDescent="0.35">
      <c r="A194" s="22">
        <v>46004</v>
      </c>
      <c r="B194" s="23" t="s">
        <v>3071</v>
      </c>
      <c r="C194" s="23" t="s">
        <v>2668</v>
      </c>
      <c r="D194" s="24" t="s">
        <v>2698</v>
      </c>
      <c r="E194" s="23">
        <v>25</v>
      </c>
      <c r="F194" s="23">
        <v>3</v>
      </c>
      <c r="G194" s="23" t="s">
        <v>2667</v>
      </c>
      <c r="H194" s="23" t="s">
        <v>2667</v>
      </c>
      <c r="I194" s="23" t="s">
        <v>2667</v>
      </c>
      <c r="J194" s="23" t="s">
        <v>2667</v>
      </c>
      <c r="L194" s="23" t="s">
        <v>2667</v>
      </c>
      <c r="M194" s="23" t="s">
        <v>306</v>
      </c>
    </row>
    <row r="195" spans="1:13" s="23" customFormat="1" x14ac:dyDescent="0.35">
      <c r="A195" s="22">
        <v>46004</v>
      </c>
      <c r="B195" s="23" t="s">
        <v>3071</v>
      </c>
      <c r="C195" s="23" t="s">
        <v>2668</v>
      </c>
      <c r="D195" s="24" t="s">
        <v>2698</v>
      </c>
      <c r="E195" s="23">
        <v>25</v>
      </c>
      <c r="F195" s="23">
        <v>3</v>
      </c>
      <c r="G195" s="23" t="s">
        <v>2667</v>
      </c>
      <c r="H195" s="23" t="s">
        <v>2667</v>
      </c>
      <c r="I195" s="23" t="s">
        <v>2667</v>
      </c>
      <c r="J195" s="23" t="s">
        <v>2667</v>
      </c>
      <c r="L195" s="23" t="s">
        <v>2667</v>
      </c>
      <c r="M195" s="23" t="s">
        <v>306</v>
      </c>
    </row>
    <row r="196" spans="1:13" s="23" customFormat="1" x14ac:dyDescent="0.35">
      <c r="A196" s="22">
        <v>46004</v>
      </c>
      <c r="B196" s="23" t="s">
        <v>3071</v>
      </c>
      <c r="C196" s="23" t="s">
        <v>2668</v>
      </c>
      <c r="D196" s="24" t="s">
        <v>2698</v>
      </c>
      <c r="E196" s="23">
        <v>25</v>
      </c>
      <c r="F196" s="23">
        <v>3</v>
      </c>
      <c r="G196" s="23" t="s">
        <v>2667</v>
      </c>
      <c r="H196" s="23" t="s">
        <v>2667</v>
      </c>
      <c r="I196" s="23" t="s">
        <v>2667</v>
      </c>
      <c r="J196" s="23" t="s">
        <v>2667</v>
      </c>
      <c r="L196" s="23" t="s">
        <v>2667</v>
      </c>
      <c r="M196" s="23" t="s">
        <v>306</v>
      </c>
    </row>
    <row r="197" spans="1:13" s="23" customFormat="1" x14ac:dyDescent="0.35">
      <c r="A197" s="22">
        <v>46004</v>
      </c>
      <c r="B197" s="23" t="s">
        <v>3071</v>
      </c>
      <c r="C197" s="23" t="s">
        <v>2668</v>
      </c>
      <c r="D197" s="24" t="s">
        <v>2698</v>
      </c>
      <c r="E197" s="23">
        <v>25</v>
      </c>
      <c r="F197" s="23">
        <v>2</v>
      </c>
      <c r="G197" s="23" t="s">
        <v>2667</v>
      </c>
      <c r="H197" s="23" t="s">
        <v>2667</v>
      </c>
      <c r="I197" s="23" t="s">
        <v>2667</v>
      </c>
      <c r="J197" s="23" t="s">
        <v>2667</v>
      </c>
      <c r="L197" s="23" t="s">
        <v>2667</v>
      </c>
      <c r="M197" s="23" t="s">
        <v>306</v>
      </c>
    </row>
    <row r="198" spans="1:13" s="23" customFormat="1" x14ac:dyDescent="0.35">
      <c r="A198" s="22">
        <v>46010</v>
      </c>
      <c r="B198" s="23" t="s">
        <v>61</v>
      </c>
      <c r="C198" s="23" t="s">
        <v>2670</v>
      </c>
      <c r="D198" s="24">
        <v>10</v>
      </c>
      <c r="E198" s="23">
        <v>25</v>
      </c>
      <c r="F198" s="23">
        <v>2</v>
      </c>
      <c r="G198" s="23" t="s">
        <v>2667</v>
      </c>
      <c r="H198" s="23" t="s">
        <v>2667</v>
      </c>
      <c r="I198" s="23" t="s">
        <v>2667</v>
      </c>
      <c r="J198" s="23" t="s">
        <v>2359</v>
      </c>
      <c r="L198" s="23" t="s">
        <v>2667</v>
      </c>
      <c r="M198" s="23" t="s">
        <v>306</v>
      </c>
    </row>
    <row r="199" spans="1:13" s="23" customFormat="1" x14ac:dyDescent="0.35">
      <c r="A199" s="22">
        <v>46010</v>
      </c>
      <c r="B199" s="23" t="s">
        <v>61</v>
      </c>
      <c r="C199" s="23" t="s">
        <v>2670</v>
      </c>
      <c r="D199" s="24">
        <v>10</v>
      </c>
      <c r="E199" s="23">
        <v>25</v>
      </c>
      <c r="F199" s="23">
        <v>2</v>
      </c>
      <c r="G199" s="23" t="s">
        <v>2667</v>
      </c>
      <c r="H199" s="23" t="s">
        <v>2667</v>
      </c>
      <c r="I199" s="23" t="s">
        <v>2667</v>
      </c>
      <c r="J199" s="23" t="s">
        <v>2359</v>
      </c>
      <c r="L199" s="23" t="s">
        <v>2667</v>
      </c>
      <c r="M199" s="23" t="s">
        <v>306</v>
      </c>
    </row>
    <row r="200" spans="1:13" s="23" customFormat="1" x14ac:dyDescent="0.35">
      <c r="A200" s="22">
        <v>46010</v>
      </c>
      <c r="B200" s="23" t="s">
        <v>61</v>
      </c>
      <c r="C200" s="23" t="s">
        <v>2670</v>
      </c>
      <c r="D200" s="24">
        <v>10</v>
      </c>
      <c r="E200" s="23">
        <v>25</v>
      </c>
      <c r="F200" s="23">
        <v>1</v>
      </c>
      <c r="G200" s="23" t="s">
        <v>2667</v>
      </c>
      <c r="H200" s="23" t="s">
        <v>2667</v>
      </c>
      <c r="I200" s="23" t="s">
        <v>2667</v>
      </c>
      <c r="J200" s="23" t="s">
        <v>2359</v>
      </c>
      <c r="L200" s="23" t="s">
        <v>2667</v>
      </c>
      <c r="M200" s="23" t="s">
        <v>306</v>
      </c>
    </row>
    <row r="201" spans="1:13" s="23" customFormat="1" x14ac:dyDescent="0.35">
      <c r="A201" s="22">
        <v>46010</v>
      </c>
      <c r="B201" s="23" t="s">
        <v>61</v>
      </c>
      <c r="C201" s="23" t="s">
        <v>2670</v>
      </c>
      <c r="D201" s="24">
        <v>10</v>
      </c>
      <c r="E201" s="23">
        <v>25</v>
      </c>
      <c r="F201" s="23">
        <v>1</v>
      </c>
      <c r="G201" s="23" t="s">
        <v>2667</v>
      </c>
      <c r="H201" s="23" t="s">
        <v>2667</v>
      </c>
      <c r="I201" s="23" t="s">
        <v>2667</v>
      </c>
      <c r="J201" s="23" t="s">
        <v>2359</v>
      </c>
      <c r="L201" s="23" t="s">
        <v>2667</v>
      </c>
      <c r="M201" s="23" t="s">
        <v>306</v>
      </c>
    </row>
    <row r="202" spans="1:13" s="23" customFormat="1" x14ac:dyDescent="0.35">
      <c r="A202" s="22">
        <v>45921</v>
      </c>
      <c r="B202" s="23" t="s">
        <v>82</v>
      </c>
      <c r="C202" s="23" t="s">
        <v>2670</v>
      </c>
      <c r="D202" s="24" t="s">
        <v>2788</v>
      </c>
      <c r="E202" s="23">
        <v>25</v>
      </c>
      <c r="F202" s="23">
        <v>1</v>
      </c>
      <c r="G202" s="23" t="s">
        <v>2667</v>
      </c>
      <c r="H202" s="23" t="s">
        <v>2667</v>
      </c>
      <c r="I202" s="23" t="s">
        <v>2667</v>
      </c>
      <c r="J202" s="23" t="s">
        <v>2667</v>
      </c>
      <c r="L202" s="23" t="s">
        <v>2667</v>
      </c>
      <c r="M202" s="23" t="s">
        <v>2667</v>
      </c>
    </row>
    <row r="203" spans="1:13" s="23" customFormat="1" x14ac:dyDescent="0.35">
      <c r="A203" s="22">
        <v>45921</v>
      </c>
      <c r="B203" s="23" t="s">
        <v>82</v>
      </c>
      <c r="C203" s="23" t="s">
        <v>2670</v>
      </c>
      <c r="D203" s="24" t="s">
        <v>2788</v>
      </c>
      <c r="E203" s="23">
        <v>25</v>
      </c>
      <c r="F203" s="23">
        <v>1</v>
      </c>
      <c r="G203" s="23" t="s">
        <v>2667</v>
      </c>
    </row>
    <row r="204" spans="1:13" s="23" customFormat="1" x14ac:dyDescent="0.35">
      <c r="A204" s="22">
        <v>45921</v>
      </c>
      <c r="B204" s="23" t="s">
        <v>82</v>
      </c>
      <c r="C204" s="23" t="s">
        <v>2670</v>
      </c>
      <c r="D204" s="24" t="s">
        <v>2788</v>
      </c>
      <c r="E204" s="23">
        <v>25</v>
      </c>
      <c r="F204" s="23">
        <v>1</v>
      </c>
      <c r="G204" s="23" t="s">
        <v>2667</v>
      </c>
    </row>
    <row r="205" spans="1:13" s="23" customFormat="1" x14ac:dyDescent="0.35">
      <c r="A205" s="22">
        <v>45921</v>
      </c>
      <c r="B205" s="23" t="s">
        <v>82</v>
      </c>
      <c r="C205" s="23" t="s">
        <v>2670</v>
      </c>
      <c r="D205" s="24" t="s">
        <v>2788</v>
      </c>
      <c r="E205" s="23">
        <v>25</v>
      </c>
      <c r="F205" s="23">
        <v>1</v>
      </c>
      <c r="G205" s="23" t="s">
        <v>2667</v>
      </c>
    </row>
    <row r="206" spans="1:13" s="23" customFormat="1" x14ac:dyDescent="0.35">
      <c r="A206" s="22">
        <v>45996</v>
      </c>
      <c r="B206" s="23" t="s">
        <v>783</v>
      </c>
      <c r="C206" s="23" t="s">
        <v>2670</v>
      </c>
      <c r="D206" s="24" t="s">
        <v>2788</v>
      </c>
      <c r="E206" s="23">
        <v>25</v>
      </c>
      <c r="F206" s="23">
        <v>2</v>
      </c>
      <c r="G206" s="23" t="s">
        <v>2667</v>
      </c>
      <c r="H206" s="23" t="s">
        <v>2667</v>
      </c>
      <c r="I206" s="23" t="s">
        <v>2667</v>
      </c>
      <c r="J206" s="23" t="s">
        <v>1854</v>
      </c>
      <c r="L206" s="23" t="s">
        <v>2667</v>
      </c>
      <c r="M206" s="23" t="s">
        <v>2667</v>
      </c>
    </row>
    <row r="207" spans="1:13" s="23" customFormat="1" x14ac:dyDescent="0.35">
      <c r="A207" s="22">
        <v>45996</v>
      </c>
      <c r="B207" s="23" t="s">
        <v>783</v>
      </c>
      <c r="C207" s="23" t="s">
        <v>2670</v>
      </c>
      <c r="D207" s="24" t="s">
        <v>2788</v>
      </c>
      <c r="E207" s="23">
        <v>25</v>
      </c>
      <c r="F207" s="23">
        <v>2</v>
      </c>
      <c r="G207" s="23" t="s">
        <v>2667</v>
      </c>
      <c r="H207" s="23" t="s">
        <v>2667</v>
      </c>
      <c r="I207" s="23" t="s">
        <v>2667</v>
      </c>
      <c r="J207" s="23" t="s">
        <v>1854</v>
      </c>
    </row>
    <row r="208" spans="1:13" s="23" customFormat="1" x14ac:dyDescent="0.35">
      <c r="A208" s="22">
        <v>45996</v>
      </c>
      <c r="B208" s="23" t="s">
        <v>783</v>
      </c>
      <c r="C208" s="23" t="s">
        <v>2670</v>
      </c>
      <c r="D208" s="24" t="s">
        <v>2788</v>
      </c>
      <c r="E208" s="23">
        <v>25</v>
      </c>
      <c r="F208" s="23">
        <v>1</v>
      </c>
      <c r="G208" s="23" t="s">
        <v>2667</v>
      </c>
      <c r="H208" s="23" t="s">
        <v>2667</v>
      </c>
      <c r="I208" s="23" t="s">
        <v>2667</v>
      </c>
      <c r="J208" s="23" t="s">
        <v>1854</v>
      </c>
    </row>
    <row r="209" spans="1:13" s="23" customFormat="1" x14ac:dyDescent="0.35">
      <c r="A209" s="22">
        <v>45996</v>
      </c>
      <c r="B209" s="23" t="s">
        <v>783</v>
      </c>
      <c r="C209" s="23" t="s">
        <v>2670</v>
      </c>
      <c r="D209" s="24" t="s">
        <v>2788</v>
      </c>
      <c r="E209" s="23">
        <v>25</v>
      </c>
      <c r="F209" s="23">
        <v>1</v>
      </c>
      <c r="G209" s="23" t="s">
        <v>2667</v>
      </c>
      <c r="H209" s="23" t="s">
        <v>2667</v>
      </c>
      <c r="I209" s="23" t="s">
        <v>2667</v>
      </c>
      <c r="J209" s="23" t="s">
        <v>1854</v>
      </c>
    </row>
    <row r="210" spans="1:13" s="23" customFormat="1" x14ac:dyDescent="0.35">
      <c r="A210" s="22">
        <v>45705</v>
      </c>
      <c r="B210" s="23" t="s">
        <v>2787</v>
      </c>
      <c r="C210" s="23" t="s">
        <v>2670</v>
      </c>
      <c r="D210" s="24" t="s">
        <v>2788</v>
      </c>
      <c r="E210" s="23">
        <v>25</v>
      </c>
      <c r="F210" s="23">
        <v>1</v>
      </c>
      <c r="G210" s="23" t="s">
        <v>2667</v>
      </c>
    </row>
    <row r="211" spans="1:13" s="23" customFormat="1" x14ac:dyDescent="0.35">
      <c r="A211" s="22">
        <v>45705</v>
      </c>
      <c r="B211" s="23" t="s">
        <v>2787</v>
      </c>
      <c r="C211" s="23" t="s">
        <v>2670</v>
      </c>
      <c r="D211" s="24" t="s">
        <v>2788</v>
      </c>
      <c r="E211" s="23">
        <v>25</v>
      </c>
      <c r="F211" s="23">
        <v>1</v>
      </c>
      <c r="G211" s="23" t="s">
        <v>2667</v>
      </c>
    </row>
    <row r="212" spans="1:13" s="23" customFormat="1" x14ac:dyDescent="0.35">
      <c r="A212" s="22">
        <v>45705</v>
      </c>
      <c r="B212" s="23" t="s">
        <v>2787</v>
      </c>
      <c r="C212" s="23" t="s">
        <v>2670</v>
      </c>
      <c r="D212" s="24" t="s">
        <v>2788</v>
      </c>
      <c r="E212" s="23">
        <v>25</v>
      </c>
      <c r="F212" s="23">
        <v>0</v>
      </c>
      <c r="G212" s="23" t="s">
        <v>2667</v>
      </c>
    </row>
    <row r="213" spans="1:13" s="23" customFormat="1" x14ac:dyDescent="0.35">
      <c r="A213" s="22">
        <v>45897</v>
      </c>
      <c r="B213" s="23" t="s">
        <v>1286</v>
      </c>
      <c r="C213" s="23" t="s">
        <v>978</v>
      </c>
      <c r="D213" s="24" t="s">
        <v>978</v>
      </c>
      <c r="E213" s="23">
        <v>25</v>
      </c>
      <c r="F213" s="23">
        <v>2</v>
      </c>
      <c r="G213" s="23" t="s">
        <v>2667</v>
      </c>
      <c r="H213" s="23" t="s">
        <v>2667</v>
      </c>
      <c r="I213" s="23" t="s">
        <v>306</v>
      </c>
      <c r="J213" s="23" t="s">
        <v>2667</v>
      </c>
      <c r="L213" s="23" t="s">
        <v>2667</v>
      </c>
      <c r="M213" s="23" t="s">
        <v>2667</v>
      </c>
    </row>
    <row r="214" spans="1:13" s="23" customFormat="1" x14ac:dyDescent="0.35">
      <c r="A214" s="22">
        <v>45897</v>
      </c>
      <c r="B214" s="23" t="s">
        <v>1286</v>
      </c>
      <c r="C214" s="23" t="s">
        <v>978</v>
      </c>
      <c r="D214" s="24" t="s">
        <v>978</v>
      </c>
      <c r="E214" s="23">
        <v>25</v>
      </c>
      <c r="F214" s="23">
        <v>2</v>
      </c>
      <c r="G214" s="23" t="s">
        <v>2667</v>
      </c>
      <c r="H214" s="23" t="s">
        <v>2667</v>
      </c>
      <c r="I214" s="23" t="s">
        <v>306</v>
      </c>
      <c r="J214" s="23" t="s">
        <v>2667</v>
      </c>
      <c r="L214" s="23" t="s">
        <v>2667</v>
      </c>
      <c r="M214" s="23" t="s">
        <v>2667</v>
      </c>
    </row>
    <row r="215" spans="1:13" s="23" customFormat="1" x14ac:dyDescent="0.35">
      <c r="A215" s="22">
        <v>45897</v>
      </c>
      <c r="B215" s="23" t="s">
        <v>1286</v>
      </c>
      <c r="C215" s="23" t="s">
        <v>978</v>
      </c>
      <c r="D215" s="24" t="s">
        <v>978</v>
      </c>
      <c r="E215" s="23">
        <v>25</v>
      </c>
      <c r="F215" s="23">
        <v>2</v>
      </c>
      <c r="G215" s="23" t="s">
        <v>2667</v>
      </c>
      <c r="H215" s="23" t="s">
        <v>2667</v>
      </c>
      <c r="I215" s="23" t="s">
        <v>306</v>
      </c>
      <c r="J215" s="23" t="s">
        <v>2667</v>
      </c>
      <c r="L215" s="23" t="s">
        <v>2667</v>
      </c>
      <c r="M215" s="23" t="s">
        <v>2667</v>
      </c>
    </row>
    <row r="216" spans="1:13" s="23" customFormat="1" x14ac:dyDescent="0.35">
      <c r="A216" s="22">
        <v>45897</v>
      </c>
      <c r="B216" s="23" t="s">
        <v>1286</v>
      </c>
      <c r="C216" s="23" t="s">
        <v>978</v>
      </c>
      <c r="D216" s="24" t="s">
        <v>978</v>
      </c>
      <c r="E216" s="23">
        <v>25</v>
      </c>
      <c r="F216" s="23">
        <v>2</v>
      </c>
      <c r="G216" s="23" t="s">
        <v>2667</v>
      </c>
      <c r="H216" s="23" t="s">
        <v>2667</v>
      </c>
      <c r="I216" s="23" t="s">
        <v>306</v>
      </c>
      <c r="J216" s="23" t="s">
        <v>2667</v>
      </c>
      <c r="L216" s="23" t="s">
        <v>2667</v>
      </c>
      <c r="M216" s="23" t="s">
        <v>2667</v>
      </c>
    </row>
    <row r="217" spans="1:13" s="23" customFormat="1" x14ac:dyDescent="0.35">
      <c r="A217" s="22">
        <v>45897</v>
      </c>
      <c r="B217" s="23" t="s">
        <v>1286</v>
      </c>
      <c r="C217" s="23" t="s">
        <v>978</v>
      </c>
      <c r="D217" s="24" t="s">
        <v>978</v>
      </c>
      <c r="E217" s="23">
        <v>25</v>
      </c>
      <c r="F217" s="23">
        <v>2</v>
      </c>
      <c r="G217" s="23" t="s">
        <v>2667</v>
      </c>
      <c r="H217" s="23" t="s">
        <v>2667</v>
      </c>
      <c r="I217" s="23" t="s">
        <v>306</v>
      </c>
      <c r="J217" s="23" t="s">
        <v>2667</v>
      </c>
      <c r="L217" s="23" t="s">
        <v>2667</v>
      </c>
      <c r="M217" s="23" t="s">
        <v>2667</v>
      </c>
    </row>
    <row r="218" spans="1:13" s="23" customFormat="1" x14ac:dyDescent="0.35">
      <c r="A218" s="22">
        <v>45897</v>
      </c>
      <c r="B218" s="23" t="s">
        <v>1286</v>
      </c>
      <c r="C218" s="23" t="s">
        <v>978</v>
      </c>
      <c r="D218" s="24" t="s">
        <v>978</v>
      </c>
      <c r="E218" s="23">
        <v>25</v>
      </c>
      <c r="F218" s="23">
        <v>2</v>
      </c>
      <c r="G218" s="23" t="s">
        <v>2667</v>
      </c>
      <c r="H218" s="23" t="s">
        <v>2667</v>
      </c>
      <c r="I218" s="23" t="s">
        <v>306</v>
      </c>
      <c r="J218" s="23" t="s">
        <v>2667</v>
      </c>
      <c r="L218" s="23" t="s">
        <v>2667</v>
      </c>
      <c r="M218" s="23" t="s">
        <v>2667</v>
      </c>
    </row>
    <row r="219" spans="1:13" s="23" customFormat="1" x14ac:dyDescent="0.35">
      <c r="A219" s="22">
        <v>45897</v>
      </c>
      <c r="B219" s="23" t="s">
        <v>1286</v>
      </c>
      <c r="C219" s="23" t="s">
        <v>978</v>
      </c>
      <c r="D219" s="24" t="s">
        <v>978</v>
      </c>
      <c r="E219" s="23">
        <v>25</v>
      </c>
      <c r="F219" s="23">
        <v>2</v>
      </c>
      <c r="G219" s="23" t="s">
        <v>2667</v>
      </c>
      <c r="H219" s="23" t="s">
        <v>2667</v>
      </c>
      <c r="I219" s="23" t="s">
        <v>306</v>
      </c>
      <c r="J219" s="23" t="s">
        <v>2667</v>
      </c>
      <c r="L219" s="23" t="s">
        <v>2667</v>
      </c>
      <c r="M219" s="23" t="s">
        <v>2667</v>
      </c>
    </row>
    <row r="220" spans="1:13" s="23" customFormat="1" x14ac:dyDescent="0.35">
      <c r="A220" s="22">
        <v>45897</v>
      </c>
      <c r="B220" s="23" t="s">
        <v>1286</v>
      </c>
      <c r="C220" s="23" t="s">
        <v>978</v>
      </c>
      <c r="D220" s="24" t="s">
        <v>978</v>
      </c>
      <c r="E220" s="23">
        <v>25</v>
      </c>
      <c r="F220" s="23">
        <v>2</v>
      </c>
      <c r="G220" s="23" t="s">
        <v>2667</v>
      </c>
      <c r="H220" s="23" t="s">
        <v>2667</v>
      </c>
      <c r="I220" s="23" t="s">
        <v>306</v>
      </c>
      <c r="J220" s="23" t="s">
        <v>2667</v>
      </c>
      <c r="L220" s="23" t="s">
        <v>2667</v>
      </c>
      <c r="M220" s="23" t="s">
        <v>2667</v>
      </c>
    </row>
    <row r="221" spans="1:13" s="23" customFormat="1" x14ac:dyDescent="0.35">
      <c r="A221" s="22">
        <v>45897</v>
      </c>
      <c r="B221" s="23" t="s">
        <v>1286</v>
      </c>
      <c r="C221" s="23" t="s">
        <v>978</v>
      </c>
      <c r="D221" s="24" t="s">
        <v>978</v>
      </c>
      <c r="E221" s="23">
        <v>25</v>
      </c>
      <c r="F221" s="23">
        <v>1</v>
      </c>
      <c r="G221" s="23" t="s">
        <v>2667</v>
      </c>
      <c r="H221" s="23" t="s">
        <v>2667</v>
      </c>
      <c r="I221" s="23" t="s">
        <v>306</v>
      </c>
      <c r="J221" s="23" t="s">
        <v>2667</v>
      </c>
      <c r="L221" s="23" t="s">
        <v>2667</v>
      </c>
      <c r="M221" s="23" t="s">
        <v>2667</v>
      </c>
    </row>
    <row r="222" spans="1:13" s="23" customFormat="1" x14ac:dyDescent="0.35">
      <c r="A222" s="22">
        <v>45897</v>
      </c>
      <c r="B222" s="23" t="s">
        <v>1286</v>
      </c>
      <c r="C222" s="23" t="s">
        <v>978</v>
      </c>
      <c r="D222" s="24" t="s">
        <v>978</v>
      </c>
      <c r="E222" s="23">
        <v>25</v>
      </c>
      <c r="F222" s="23">
        <v>1</v>
      </c>
      <c r="G222" s="23" t="s">
        <v>2667</v>
      </c>
      <c r="H222" s="23" t="s">
        <v>2667</v>
      </c>
      <c r="I222" s="23" t="s">
        <v>306</v>
      </c>
      <c r="J222" s="23" t="s">
        <v>2667</v>
      </c>
      <c r="L222" s="23" t="s">
        <v>2667</v>
      </c>
      <c r="M222" s="23" t="s">
        <v>2667</v>
      </c>
    </row>
    <row r="223" spans="1:13" s="23" customFormat="1" x14ac:dyDescent="0.35">
      <c r="A223" s="22">
        <v>45996</v>
      </c>
      <c r="B223" s="23" t="s">
        <v>2929</v>
      </c>
      <c r="C223" s="23" t="s">
        <v>2670</v>
      </c>
      <c r="D223" s="24" t="s">
        <v>2799</v>
      </c>
      <c r="E223" s="23">
        <v>25</v>
      </c>
      <c r="F223" s="23">
        <v>2</v>
      </c>
      <c r="G223" s="23" t="s">
        <v>2667</v>
      </c>
      <c r="H223" s="23" t="s">
        <v>2667</v>
      </c>
      <c r="I223" s="23" t="s">
        <v>2667</v>
      </c>
      <c r="L223" s="23" t="s">
        <v>2667</v>
      </c>
      <c r="M223" s="23" t="s">
        <v>2667</v>
      </c>
    </row>
    <row r="224" spans="1:13" s="23" customFormat="1" x14ac:dyDescent="0.35">
      <c r="A224" s="22">
        <v>45996</v>
      </c>
      <c r="B224" s="23" t="s">
        <v>2929</v>
      </c>
      <c r="C224" s="23" t="s">
        <v>2670</v>
      </c>
      <c r="D224" s="24" t="s">
        <v>2799</v>
      </c>
      <c r="E224" s="23">
        <v>25</v>
      </c>
      <c r="F224" s="23">
        <v>2</v>
      </c>
    </row>
    <row r="225" spans="1:13" s="23" customFormat="1" x14ac:dyDescent="0.35">
      <c r="A225" s="22">
        <v>45996</v>
      </c>
      <c r="B225" s="23" t="s">
        <v>2929</v>
      </c>
      <c r="C225" s="23" t="s">
        <v>2670</v>
      </c>
      <c r="D225" s="24" t="s">
        <v>2799</v>
      </c>
      <c r="E225" s="23">
        <v>25</v>
      </c>
      <c r="F225" s="23">
        <v>1</v>
      </c>
    </row>
    <row r="226" spans="1:13" s="23" customFormat="1" x14ac:dyDescent="0.35">
      <c r="A226" s="22">
        <v>45996</v>
      </c>
      <c r="B226" s="23" t="s">
        <v>2929</v>
      </c>
      <c r="C226" s="23" t="s">
        <v>2670</v>
      </c>
      <c r="D226" s="24" t="s">
        <v>2799</v>
      </c>
      <c r="E226" s="23">
        <v>25</v>
      </c>
      <c r="F226" s="23">
        <v>1</v>
      </c>
    </row>
    <row r="227" spans="1:13" s="23" customFormat="1" x14ac:dyDescent="0.35">
      <c r="A227" s="22">
        <v>45996</v>
      </c>
      <c r="B227" s="23" t="s">
        <v>2929</v>
      </c>
      <c r="C227" s="23" t="s">
        <v>2670</v>
      </c>
      <c r="D227" s="24" t="s">
        <v>2799</v>
      </c>
      <c r="E227" s="23">
        <v>25</v>
      </c>
      <c r="F227" s="23">
        <v>1</v>
      </c>
    </row>
    <row r="228" spans="1:13" s="23" customFormat="1" x14ac:dyDescent="0.35">
      <c r="A228" s="22">
        <v>45996</v>
      </c>
      <c r="B228" s="23" t="s">
        <v>2929</v>
      </c>
      <c r="C228" s="23" t="s">
        <v>2670</v>
      </c>
      <c r="D228" s="24" t="s">
        <v>2799</v>
      </c>
      <c r="E228" s="23">
        <v>25</v>
      </c>
      <c r="F228" s="23">
        <v>3</v>
      </c>
    </row>
    <row r="229" spans="1:13" s="23" customFormat="1" x14ac:dyDescent="0.35">
      <c r="A229" s="22">
        <v>45996</v>
      </c>
      <c r="B229" s="23" t="s">
        <v>171</v>
      </c>
      <c r="C229" s="23" t="s">
        <v>1261</v>
      </c>
      <c r="D229" s="24" t="s">
        <v>1261</v>
      </c>
      <c r="E229" s="23">
        <v>25</v>
      </c>
      <c r="F229" s="23">
        <v>2</v>
      </c>
      <c r="G229" s="23" t="s">
        <v>2667</v>
      </c>
      <c r="H229" s="23" t="s">
        <v>2667</v>
      </c>
      <c r="I229" s="23" t="s">
        <v>2667</v>
      </c>
      <c r="J229" s="23" t="s">
        <v>2667</v>
      </c>
      <c r="L229" s="23" t="s">
        <v>2667</v>
      </c>
      <c r="M229" s="23" t="s">
        <v>306</v>
      </c>
    </row>
    <row r="230" spans="1:13" s="23" customFormat="1" x14ac:dyDescent="0.35">
      <c r="A230" s="22">
        <v>45996</v>
      </c>
      <c r="B230" s="23" t="s">
        <v>171</v>
      </c>
      <c r="C230" s="23" t="s">
        <v>1261</v>
      </c>
      <c r="D230" s="24" t="s">
        <v>1261</v>
      </c>
      <c r="E230" s="23">
        <v>25</v>
      </c>
      <c r="F230" s="23">
        <v>1</v>
      </c>
      <c r="G230" s="23" t="s">
        <v>2667</v>
      </c>
      <c r="H230" s="23" t="s">
        <v>2667</v>
      </c>
      <c r="I230" s="23" t="s">
        <v>2667</v>
      </c>
      <c r="J230" s="23" t="s">
        <v>2667</v>
      </c>
      <c r="L230" s="23" t="s">
        <v>2667</v>
      </c>
      <c r="M230" s="23" t="s">
        <v>306</v>
      </c>
    </row>
    <row r="231" spans="1:13" s="23" customFormat="1" x14ac:dyDescent="0.35">
      <c r="A231" s="22">
        <v>45915</v>
      </c>
      <c r="B231" s="23" t="s">
        <v>2701</v>
      </c>
      <c r="C231" s="23" t="s">
        <v>2673</v>
      </c>
      <c r="D231" s="24" t="s">
        <v>560</v>
      </c>
      <c r="E231" s="23">
        <v>25</v>
      </c>
      <c r="F231" s="23">
        <v>2</v>
      </c>
      <c r="G231" s="23" t="s">
        <v>2667</v>
      </c>
      <c r="H231" s="23" t="s">
        <v>2667</v>
      </c>
      <c r="I231" s="23" t="s">
        <v>306</v>
      </c>
      <c r="J231" s="23" t="s">
        <v>2667</v>
      </c>
      <c r="L231" s="23" t="s">
        <v>2667</v>
      </c>
      <c r="M231" s="23" t="s">
        <v>306</v>
      </c>
    </row>
    <row r="232" spans="1:13" s="23" customFormat="1" x14ac:dyDescent="0.35">
      <c r="A232" s="22">
        <v>45915</v>
      </c>
      <c r="B232" s="23" t="s">
        <v>2701</v>
      </c>
      <c r="C232" s="23" t="s">
        <v>2673</v>
      </c>
      <c r="D232" s="24" t="s">
        <v>560</v>
      </c>
      <c r="E232" s="23">
        <v>25</v>
      </c>
      <c r="F232" s="23">
        <v>2</v>
      </c>
      <c r="G232" s="23" t="s">
        <v>2667</v>
      </c>
      <c r="H232" s="23" t="s">
        <v>2667</v>
      </c>
      <c r="I232" s="23" t="s">
        <v>306</v>
      </c>
      <c r="J232" s="23" t="s">
        <v>2667</v>
      </c>
      <c r="L232" s="23" t="s">
        <v>2667</v>
      </c>
      <c r="M232" s="23" t="s">
        <v>306</v>
      </c>
    </row>
    <row r="233" spans="1:13" s="23" customFormat="1" x14ac:dyDescent="0.35">
      <c r="A233" s="22">
        <v>45915</v>
      </c>
      <c r="B233" s="23" t="s">
        <v>2701</v>
      </c>
      <c r="C233" s="23" t="s">
        <v>2673</v>
      </c>
      <c r="D233" s="24" t="s">
        <v>560</v>
      </c>
      <c r="E233" s="23">
        <v>25</v>
      </c>
      <c r="F233" s="23">
        <v>2</v>
      </c>
      <c r="G233" s="23" t="s">
        <v>2667</v>
      </c>
      <c r="H233" s="23" t="s">
        <v>2667</v>
      </c>
      <c r="I233" s="23" t="s">
        <v>306</v>
      </c>
      <c r="J233" s="23" t="s">
        <v>2667</v>
      </c>
      <c r="L233" s="23" t="s">
        <v>2667</v>
      </c>
      <c r="M233" s="23" t="s">
        <v>306</v>
      </c>
    </row>
    <row r="234" spans="1:13" s="23" customFormat="1" x14ac:dyDescent="0.35">
      <c r="A234" s="22">
        <v>45915</v>
      </c>
      <c r="B234" s="23" t="s">
        <v>2701</v>
      </c>
      <c r="C234" s="23" t="s">
        <v>2673</v>
      </c>
      <c r="D234" s="24" t="s">
        <v>560</v>
      </c>
      <c r="E234" s="23">
        <v>25</v>
      </c>
      <c r="F234" s="23">
        <v>2</v>
      </c>
      <c r="G234" s="23" t="s">
        <v>2667</v>
      </c>
      <c r="H234" s="23" t="s">
        <v>2667</v>
      </c>
      <c r="I234" s="23" t="s">
        <v>306</v>
      </c>
      <c r="J234" s="23" t="s">
        <v>2667</v>
      </c>
      <c r="L234" s="23" t="s">
        <v>2667</v>
      </c>
      <c r="M234" s="23" t="s">
        <v>306</v>
      </c>
    </row>
    <row r="235" spans="1:13" s="23" customFormat="1" x14ac:dyDescent="0.35">
      <c r="A235" s="22">
        <v>45764</v>
      </c>
      <c r="B235" s="23" t="s">
        <v>317</v>
      </c>
      <c r="C235" s="23" t="s">
        <v>2673</v>
      </c>
      <c r="D235" s="24" t="s">
        <v>3020</v>
      </c>
      <c r="E235" s="23">
        <v>25</v>
      </c>
      <c r="F235" s="23">
        <v>6</v>
      </c>
      <c r="G235" s="23" t="s">
        <v>2667</v>
      </c>
      <c r="H235" s="23" t="s">
        <v>2667</v>
      </c>
      <c r="I235" s="23" t="s">
        <v>306</v>
      </c>
      <c r="J235" s="23" t="s">
        <v>2667</v>
      </c>
      <c r="L235" s="23" t="s">
        <v>2667</v>
      </c>
      <c r="M235" s="23" t="s">
        <v>2667</v>
      </c>
    </row>
    <row r="236" spans="1:13" s="23" customFormat="1" x14ac:dyDescent="0.35">
      <c r="A236" s="22">
        <v>46009</v>
      </c>
      <c r="B236" s="23" t="s">
        <v>2843</v>
      </c>
      <c r="C236" s="23" t="s">
        <v>1261</v>
      </c>
      <c r="D236" s="24" t="s">
        <v>1261</v>
      </c>
      <c r="E236" s="23">
        <v>25</v>
      </c>
      <c r="F236" s="23">
        <v>2</v>
      </c>
      <c r="G236" s="23" t="s">
        <v>306</v>
      </c>
      <c r="H236" s="23" t="s">
        <v>2667</v>
      </c>
      <c r="I236" s="23" t="s">
        <v>2667</v>
      </c>
      <c r="J236" s="23" t="s">
        <v>2667</v>
      </c>
      <c r="L236" s="23" t="s">
        <v>2667</v>
      </c>
      <c r="M236" s="23" t="s">
        <v>306</v>
      </c>
    </row>
    <row r="237" spans="1:13" s="23" customFormat="1" x14ac:dyDescent="0.35">
      <c r="A237" s="22">
        <v>45759</v>
      </c>
      <c r="B237" s="23" t="s">
        <v>3445</v>
      </c>
      <c r="C237" s="23" t="s">
        <v>64</v>
      </c>
      <c r="D237" s="24" t="s">
        <v>3020</v>
      </c>
      <c r="E237" s="23">
        <v>25</v>
      </c>
      <c r="F237" s="23">
        <v>4</v>
      </c>
      <c r="G237" s="23" t="s">
        <v>2667</v>
      </c>
      <c r="H237" s="23" t="s">
        <v>2667</v>
      </c>
      <c r="I237" s="23" t="s">
        <v>2667</v>
      </c>
      <c r="J237" s="23" t="s">
        <v>2667</v>
      </c>
      <c r="L237" s="23" t="s">
        <v>2667</v>
      </c>
      <c r="M237" s="23" t="s">
        <v>306</v>
      </c>
    </row>
    <row r="238" spans="1:13" s="23" customFormat="1" x14ac:dyDescent="0.35">
      <c r="A238" s="22">
        <v>45935</v>
      </c>
      <c r="B238" s="23" t="s">
        <v>1253</v>
      </c>
      <c r="C238" s="23" t="s">
        <v>2167</v>
      </c>
      <c r="D238" s="24" t="s">
        <v>56</v>
      </c>
      <c r="E238" s="23">
        <v>25</v>
      </c>
      <c r="F238" s="23">
        <v>1</v>
      </c>
      <c r="G238" s="23" t="s">
        <v>2667</v>
      </c>
      <c r="H238" s="23" t="s">
        <v>2667</v>
      </c>
      <c r="I238" s="23" t="s">
        <v>306</v>
      </c>
      <c r="J238" s="23" t="s">
        <v>2667</v>
      </c>
      <c r="L238" s="23" t="s">
        <v>2667</v>
      </c>
      <c r="M238" s="23" t="s">
        <v>2667</v>
      </c>
    </row>
    <row r="239" spans="1:13" s="23" customFormat="1" x14ac:dyDescent="0.35">
      <c r="A239" s="22">
        <v>45915</v>
      </c>
      <c r="B239" s="23" t="s">
        <v>259</v>
      </c>
      <c r="C239" s="23" t="s">
        <v>2670</v>
      </c>
      <c r="D239" s="24" t="s">
        <v>2824</v>
      </c>
      <c r="E239" s="23">
        <v>25</v>
      </c>
      <c r="F239" s="23">
        <v>7</v>
      </c>
      <c r="G239" s="23" t="s">
        <v>2667</v>
      </c>
      <c r="H239" s="23" t="s">
        <v>2667</v>
      </c>
      <c r="I239" s="23" t="s">
        <v>2667</v>
      </c>
      <c r="J239" s="23" t="s">
        <v>2667</v>
      </c>
      <c r="L239" s="23" t="s">
        <v>2667</v>
      </c>
      <c r="M239" s="23" t="s">
        <v>306</v>
      </c>
    </row>
    <row r="240" spans="1:13" s="23" customFormat="1" x14ac:dyDescent="0.35">
      <c r="A240" s="22">
        <v>45264</v>
      </c>
      <c r="B240" s="23" t="s">
        <v>99</v>
      </c>
      <c r="C240" s="23" t="s">
        <v>2673</v>
      </c>
      <c r="D240" s="24">
        <v>3</v>
      </c>
      <c r="E240" s="23">
        <v>25</v>
      </c>
      <c r="F240" s="23">
        <v>2</v>
      </c>
      <c r="G240" s="23" t="s">
        <v>2667</v>
      </c>
      <c r="H240" s="23" t="s">
        <v>2667</v>
      </c>
      <c r="I240" s="23" t="s">
        <v>2667</v>
      </c>
      <c r="J240" s="23" t="s">
        <v>2667</v>
      </c>
      <c r="L240" s="23" t="s">
        <v>2667</v>
      </c>
      <c r="M240" s="23" t="s">
        <v>306</v>
      </c>
    </row>
    <row r="241" spans="1:13" s="23" customFormat="1" x14ac:dyDescent="0.35">
      <c r="A241" s="22">
        <v>45954</v>
      </c>
      <c r="B241" s="23" t="s">
        <v>3446</v>
      </c>
      <c r="C241" s="23" t="s">
        <v>2167</v>
      </c>
      <c r="D241" s="24" t="s">
        <v>56</v>
      </c>
      <c r="E241" s="23">
        <v>25</v>
      </c>
      <c r="F241" s="23">
        <v>2</v>
      </c>
      <c r="G241" s="23" t="s">
        <v>2667</v>
      </c>
      <c r="H241" s="23" t="s">
        <v>2667</v>
      </c>
      <c r="I241" s="23" t="s">
        <v>306</v>
      </c>
      <c r="J241" s="23" t="s">
        <v>2667</v>
      </c>
      <c r="L241" s="23" t="s">
        <v>2667</v>
      </c>
      <c r="M241" s="23" t="s">
        <v>2667</v>
      </c>
    </row>
    <row r="242" spans="1:13" s="23" customFormat="1" x14ac:dyDescent="0.35">
      <c r="A242" s="22">
        <v>45987</v>
      </c>
      <c r="B242" s="23" t="s">
        <v>3447</v>
      </c>
      <c r="C242" s="23" t="s">
        <v>2167</v>
      </c>
      <c r="D242" s="24" t="s">
        <v>2167</v>
      </c>
      <c r="E242" s="23">
        <v>25</v>
      </c>
      <c r="F242" s="23">
        <v>2</v>
      </c>
      <c r="G242" s="23" t="s">
        <v>2667</v>
      </c>
      <c r="H242" s="23" t="s">
        <v>2667</v>
      </c>
      <c r="I242" s="23" t="s">
        <v>2667</v>
      </c>
      <c r="J242" s="23" t="s">
        <v>2667</v>
      </c>
      <c r="L242" s="23" t="s">
        <v>2667</v>
      </c>
      <c r="M242" s="23" t="s">
        <v>2667</v>
      </c>
    </row>
    <row r="243" spans="1:13" s="23" customFormat="1" x14ac:dyDescent="0.35">
      <c r="A243" s="22">
        <v>45963</v>
      </c>
      <c r="B243" s="23" t="s">
        <v>3225</v>
      </c>
      <c r="C243" s="23" t="s">
        <v>2673</v>
      </c>
      <c r="D243" s="24">
        <v>2</v>
      </c>
      <c r="E243" s="23">
        <v>25</v>
      </c>
      <c r="F243" s="23">
        <v>2</v>
      </c>
      <c r="G243" s="23" t="s">
        <v>2667</v>
      </c>
      <c r="H243" s="23" t="s">
        <v>2667</v>
      </c>
      <c r="I243" s="23" t="s">
        <v>2667</v>
      </c>
      <c r="J243" s="23" t="s">
        <v>2667</v>
      </c>
      <c r="L243" s="23" t="s">
        <v>2667</v>
      </c>
      <c r="M243" s="23" t="s">
        <v>306</v>
      </c>
    </row>
    <row r="244" spans="1:13" s="23" customFormat="1" x14ac:dyDescent="0.35">
      <c r="A244" s="22">
        <v>45988</v>
      </c>
      <c r="B244" s="23" t="s">
        <v>2622</v>
      </c>
      <c r="C244" s="23" t="s">
        <v>2670</v>
      </c>
      <c r="D244" s="24">
        <v>9</v>
      </c>
      <c r="E244" s="23">
        <v>25</v>
      </c>
      <c r="F244" s="23">
        <v>2</v>
      </c>
      <c r="G244" s="23" t="s">
        <v>2667</v>
      </c>
      <c r="H244" s="23" t="s">
        <v>2667</v>
      </c>
      <c r="I244" s="23" t="s">
        <v>306</v>
      </c>
      <c r="J244" s="23" t="s">
        <v>2667</v>
      </c>
      <c r="L244" s="23" t="s">
        <v>2667</v>
      </c>
      <c r="M244" s="23" t="s">
        <v>306</v>
      </c>
    </row>
    <row r="245" spans="1:13" s="23" customFormat="1" x14ac:dyDescent="0.35">
      <c r="A245" s="22">
        <v>45954</v>
      </c>
      <c r="B245" s="23" t="s">
        <v>507</v>
      </c>
      <c r="C245" s="23" t="s">
        <v>47</v>
      </c>
      <c r="D245" s="24" t="s">
        <v>47</v>
      </c>
      <c r="E245" s="23">
        <v>25</v>
      </c>
      <c r="F245" s="23">
        <v>3</v>
      </c>
      <c r="G245" s="23" t="s">
        <v>2667</v>
      </c>
      <c r="H245" s="23" t="s">
        <v>2667</v>
      </c>
      <c r="I245" s="23" t="s">
        <v>2667</v>
      </c>
      <c r="J245" s="23" t="s">
        <v>2667</v>
      </c>
      <c r="L245" s="23" t="s">
        <v>2667</v>
      </c>
      <c r="M245" s="23" t="s">
        <v>2667</v>
      </c>
    </row>
    <row r="246" spans="1:13" s="23" customFormat="1" x14ac:dyDescent="0.35">
      <c r="A246" s="22">
        <v>45958</v>
      </c>
      <c r="B246" s="23" t="s">
        <v>99</v>
      </c>
      <c r="C246" s="23" t="s">
        <v>47</v>
      </c>
      <c r="D246" s="24" t="s">
        <v>47</v>
      </c>
      <c r="E246" s="23">
        <v>25</v>
      </c>
      <c r="F246" s="23">
        <v>3</v>
      </c>
      <c r="G246" s="23" t="s">
        <v>2667</v>
      </c>
      <c r="H246" s="23" t="s">
        <v>2667</v>
      </c>
      <c r="I246" s="23" t="s">
        <v>2667</v>
      </c>
      <c r="J246" s="23" t="s">
        <v>2667</v>
      </c>
      <c r="L246" s="23" t="s">
        <v>2667</v>
      </c>
      <c r="M246" s="23" t="s">
        <v>2667</v>
      </c>
    </row>
    <row r="247" spans="1:13" s="23" customFormat="1" x14ac:dyDescent="0.35">
      <c r="A247" s="22">
        <v>46007</v>
      </c>
      <c r="B247" s="23" t="s">
        <v>3264</v>
      </c>
      <c r="C247" s="23" t="s">
        <v>2670</v>
      </c>
      <c r="D247" s="24">
        <v>9</v>
      </c>
      <c r="E247" s="23">
        <v>25</v>
      </c>
      <c r="F247" s="23">
        <v>2</v>
      </c>
      <c r="G247" s="23" t="s">
        <v>2667</v>
      </c>
      <c r="H247" s="23" t="s">
        <v>2667</v>
      </c>
      <c r="I247" s="23" t="s">
        <v>306</v>
      </c>
      <c r="L247" s="23" t="s">
        <v>2667</v>
      </c>
      <c r="M247" s="23" t="s">
        <v>2667</v>
      </c>
    </row>
    <row r="248" spans="1:13" s="23" customFormat="1" x14ac:dyDescent="0.35">
      <c r="A248" s="22">
        <v>45953</v>
      </c>
      <c r="B248" s="23" t="s">
        <v>2222</v>
      </c>
      <c r="C248" s="23" t="s">
        <v>2670</v>
      </c>
      <c r="D248" s="24">
        <v>9</v>
      </c>
      <c r="E248" s="23">
        <v>25</v>
      </c>
      <c r="F248" s="23">
        <v>3</v>
      </c>
      <c r="G248" s="23" t="s">
        <v>2667</v>
      </c>
      <c r="H248" s="23" t="s">
        <v>2667</v>
      </c>
      <c r="I248" s="23" t="s">
        <v>306</v>
      </c>
      <c r="J248" s="23" t="s">
        <v>2359</v>
      </c>
      <c r="L248" s="23" t="s">
        <v>2667</v>
      </c>
      <c r="M248" s="23" t="s">
        <v>2667</v>
      </c>
    </row>
    <row r="249" spans="1:13" s="23" customFormat="1" x14ac:dyDescent="0.35">
      <c r="A249" s="22">
        <v>45953</v>
      </c>
      <c r="B249" s="23" t="s">
        <v>2222</v>
      </c>
      <c r="C249" s="23" t="s">
        <v>2670</v>
      </c>
      <c r="D249" s="24">
        <v>9</v>
      </c>
      <c r="E249" s="23">
        <v>25</v>
      </c>
      <c r="F249" s="23">
        <v>2</v>
      </c>
      <c r="G249" s="23" t="s">
        <v>2667</v>
      </c>
      <c r="H249" s="23" t="s">
        <v>2667</v>
      </c>
      <c r="I249" s="23" t="s">
        <v>306</v>
      </c>
      <c r="J249" s="23" t="s">
        <v>2359</v>
      </c>
      <c r="L249" s="23" t="s">
        <v>2667</v>
      </c>
      <c r="M249" s="23" t="s">
        <v>2667</v>
      </c>
    </row>
    <row r="250" spans="1:13" s="23" customFormat="1" x14ac:dyDescent="0.35">
      <c r="A250" s="22">
        <v>45953</v>
      </c>
      <c r="B250" s="23" t="s">
        <v>2222</v>
      </c>
      <c r="C250" s="23" t="s">
        <v>2670</v>
      </c>
      <c r="D250" s="24">
        <v>9</v>
      </c>
      <c r="E250" s="23">
        <v>25</v>
      </c>
      <c r="F250" s="23">
        <v>3</v>
      </c>
      <c r="G250" s="23" t="s">
        <v>2667</v>
      </c>
      <c r="H250" s="23" t="s">
        <v>2667</v>
      </c>
      <c r="I250" s="23" t="s">
        <v>306</v>
      </c>
      <c r="J250" s="23" t="s">
        <v>2359</v>
      </c>
      <c r="L250" s="23" t="s">
        <v>2667</v>
      </c>
      <c r="M250" s="23" t="s">
        <v>2667</v>
      </c>
    </row>
    <row r="251" spans="1:13" s="23" customFormat="1" x14ac:dyDescent="0.35">
      <c r="A251" s="22">
        <v>45942</v>
      </c>
      <c r="B251" s="23" t="s">
        <v>58</v>
      </c>
      <c r="C251" s="23" t="s">
        <v>2670</v>
      </c>
      <c r="D251" s="24">
        <v>8</v>
      </c>
      <c r="E251" s="23">
        <v>25</v>
      </c>
      <c r="F251" s="23">
        <v>2</v>
      </c>
      <c r="G251" s="23" t="s">
        <v>2667</v>
      </c>
      <c r="H251" s="23" t="s">
        <v>2667</v>
      </c>
      <c r="I251" s="23" t="s">
        <v>2667</v>
      </c>
      <c r="J251" s="23" t="s">
        <v>2359</v>
      </c>
      <c r="L251" s="23" t="s">
        <v>2667</v>
      </c>
      <c r="M251" s="23" t="s">
        <v>306</v>
      </c>
    </row>
    <row r="252" spans="1:13" s="23" customFormat="1" x14ac:dyDescent="0.35">
      <c r="A252" s="22">
        <v>45988</v>
      </c>
      <c r="B252" s="23" t="s">
        <v>2999</v>
      </c>
      <c r="C252" s="23" t="s">
        <v>2673</v>
      </c>
      <c r="D252" s="24" t="s">
        <v>3020</v>
      </c>
      <c r="E252" s="23">
        <v>25</v>
      </c>
      <c r="F252" s="23">
        <v>5</v>
      </c>
      <c r="G252" s="23" t="s">
        <v>2667</v>
      </c>
      <c r="H252" s="23" t="s">
        <v>2667</v>
      </c>
      <c r="I252" s="23" t="s">
        <v>306</v>
      </c>
      <c r="L252" s="23" t="s">
        <v>2667</v>
      </c>
      <c r="M252" s="23" t="s">
        <v>2667</v>
      </c>
    </row>
    <row r="253" spans="1:13" s="23" customFormat="1" x14ac:dyDescent="0.35">
      <c r="A253" s="22">
        <v>45929</v>
      </c>
      <c r="B253" s="23" t="s">
        <v>2689</v>
      </c>
      <c r="C253" s="23" t="s">
        <v>2668</v>
      </c>
      <c r="D253" s="24" t="s">
        <v>2714</v>
      </c>
      <c r="E253" s="23">
        <v>25</v>
      </c>
      <c r="F253" s="23">
        <v>2</v>
      </c>
      <c r="G253" s="23" t="s">
        <v>2667</v>
      </c>
      <c r="H253" s="23" t="s">
        <v>2667</v>
      </c>
      <c r="I253" s="23" t="s">
        <v>2667</v>
      </c>
      <c r="L253" s="23" t="s">
        <v>2667</v>
      </c>
      <c r="M253" s="23" t="s">
        <v>306</v>
      </c>
    </row>
    <row r="254" spans="1:13" s="23" customFormat="1" x14ac:dyDescent="0.35">
      <c r="A254" s="22">
        <v>46006</v>
      </c>
      <c r="B254" s="23" t="s">
        <v>2965</v>
      </c>
      <c r="C254" s="23" t="s">
        <v>2167</v>
      </c>
      <c r="D254" s="24" t="s">
        <v>2629</v>
      </c>
      <c r="E254" s="23">
        <v>25</v>
      </c>
      <c r="F254" s="23">
        <v>2</v>
      </c>
      <c r="G254" s="23" t="s">
        <v>2667</v>
      </c>
      <c r="H254" s="23" t="s">
        <v>2667</v>
      </c>
      <c r="I254" s="23" t="s">
        <v>2667</v>
      </c>
      <c r="L254" s="23" t="s">
        <v>2667</v>
      </c>
      <c r="M254" s="23" t="s">
        <v>2667</v>
      </c>
    </row>
    <row r="255" spans="1:13" s="23" customFormat="1" x14ac:dyDescent="0.35">
      <c r="A255" s="22">
        <v>46004</v>
      </c>
      <c r="B255" s="23" t="s">
        <v>3149</v>
      </c>
      <c r="C255" s="23" t="s">
        <v>2670</v>
      </c>
      <c r="D255" s="24">
        <v>10</v>
      </c>
      <c r="E255" s="23">
        <v>25</v>
      </c>
      <c r="F255" s="23">
        <v>2</v>
      </c>
      <c r="G255" s="23" t="s">
        <v>2667</v>
      </c>
      <c r="H255" s="23" t="s">
        <v>2667</v>
      </c>
      <c r="I255" s="23" t="s">
        <v>306</v>
      </c>
      <c r="L255" s="23" t="s">
        <v>2667</v>
      </c>
      <c r="M255" s="23" t="s">
        <v>306</v>
      </c>
    </row>
    <row r="256" spans="1:13" s="23" customFormat="1" x14ac:dyDescent="0.35">
      <c r="A256" s="22">
        <v>45978</v>
      </c>
      <c r="B256" s="23" t="s">
        <v>495</v>
      </c>
      <c r="C256" s="23" t="s">
        <v>2668</v>
      </c>
      <c r="D256" s="24">
        <v>5</v>
      </c>
      <c r="E256" s="23">
        <v>25</v>
      </c>
      <c r="F256" s="23">
        <v>2</v>
      </c>
      <c r="G256" s="23" t="s">
        <v>2667</v>
      </c>
      <c r="H256" s="23" t="s">
        <v>2667</v>
      </c>
      <c r="I256" s="23" t="s">
        <v>306</v>
      </c>
      <c r="L256" s="23" t="s">
        <v>2667</v>
      </c>
      <c r="M256" s="23" t="s">
        <v>306</v>
      </c>
    </row>
    <row r="257" spans="1:13" s="23" customFormat="1" x14ac:dyDescent="0.35">
      <c r="A257" s="22">
        <v>45887</v>
      </c>
      <c r="B257" s="23" t="s">
        <v>489</v>
      </c>
      <c r="C257" s="23" t="s">
        <v>2670</v>
      </c>
      <c r="D257" s="24">
        <v>8</v>
      </c>
      <c r="E257" s="23">
        <v>25</v>
      </c>
      <c r="F257" s="23">
        <v>2</v>
      </c>
      <c r="G257" s="23" t="s">
        <v>2667</v>
      </c>
      <c r="H257" s="23" t="s">
        <v>2667</v>
      </c>
      <c r="I257" s="23" t="s">
        <v>2667</v>
      </c>
      <c r="L257" s="23" t="s">
        <v>2667</v>
      </c>
      <c r="M257" s="23" t="s">
        <v>306</v>
      </c>
    </row>
    <row r="258" spans="1:13" s="23" customFormat="1" x14ac:dyDescent="0.35">
      <c r="A258" s="22">
        <v>45668</v>
      </c>
      <c r="B258" s="23" t="s">
        <v>3111</v>
      </c>
      <c r="C258" s="23" t="s">
        <v>2673</v>
      </c>
      <c r="D258" s="24" t="s">
        <v>2778</v>
      </c>
      <c r="E258" s="23">
        <v>25</v>
      </c>
      <c r="F258" s="23">
        <v>3</v>
      </c>
      <c r="G258" s="23" t="s">
        <v>2667</v>
      </c>
      <c r="H258" s="23" t="s">
        <v>2667</v>
      </c>
      <c r="I258" s="23" t="s">
        <v>306</v>
      </c>
      <c r="L258" s="23" t="s">
        <v>2667</v>
      </c>
      <c r="M258" s="23" t="s">
        <v>306</v>
      </c>
    </row>
    <row r="259" spans="1:13" s="23" customFormat="1" x14ac:dyDescent="0.35">
      <c r="A259" s="22">
        <v>46004</v>
      </c>
      <c r="B259" s="23" t="s">
        <v>2825</v>
      </c>
      <c r="C259" s="23" t="s">
        <v>2167</v>
      </c>
      <c r="D259" s="24" t="s">
        <v>3024</v>
      </c>
      <c r="E259" s="23">
        <f>74/3</f>
        <v>24.666666666666668</v>
      </c>
      <c r="F259" s="23">
        <f>4/3</f>
        <v>1.3333333333333333</v>
      </c>
      <c r="G259" s="23" t="s">
        <v>2667</v>
      </c>
      <c r="H259" s="23" t="s">
        <v>2667</v>
      </c>
      <c r="I259" s="23" t="s">
        <v>2667</v>
      </c>
      <c r="J259" s="23" t="s">
        <v>2667</v>
      </c>
      <c r="L259" s="23" t="s">
        <v>2667</v>
      </c>
      <c r="M259" s="23" t="s">
        <v>2667</v>
      </c>
    </row>
    <row r="260" spans="1:13" s="23" customFormat="1" x14ac:dyDescent="0.35">
      <c r="A260" s="22">
        <v>46004</v>
      </c>
      <c r="B260" s="23" t="s">
        <v>2825</v>
      </c>
      <c r="C260" s="23" t="s">
        <v>2167</v>
      </c>
      <c r="D260" s="24" t="s">
        <v>3024</v>
      </c>
      <c r="E260" s="23">
        <f>74/3</f>
        <v>24.666666666666668</v>
      </c>
      <c r="F260" s="23">
        <f>4/3</f>
        <v>1.3333333333333333</v>
      </c>
      <c r="G260" s="23" t="s">
        <v>2667</v>
      </c>
      <c r="H260" s="23" t="s">
        <v>2667</v>
      </c>
      <c r="I260" s="23" t="s">
        <v>2667</v>
      </c>
      <c r="J260" s="23" t="s">
        <v>2667</v>
      </c>
    </row>
    <row r="261" spans="1:13" s="23" customFormat="1" x14ac:dyDescent="0.35">
      <c r="A261" s="22">
        <v>46004</v>
      </c>
      <c r="B261" s="23" t="s">
        <v>2825</v>
      </c>
      <c r="C261" s="23" t="s">
        <v>2167</v>
      </c>
      <c r="D261" s="24" t="s">
        <v>3024</v>
      </c>
      <c r="E261" s="23">
        <f>74/3</f>
        <v>24.666666666666668</v>
      </c>
      <c r="F261" s="23">
        <f>4/3</f>
        <v>1.3333333333333333</v>
      </c>
      <c r="G261" s="23" t="s">
        <v>2667</v>
      </c>
      <c r="H261" s="23" t="s">
        <v>2667</v>
      </c>
      <c r="I261" s="23" t="s">
        <v>2667</v>
      </c>
      <c r="J261" s="23" t="s">
        <v>2667</v>
      </c>
    </row>
    <row r="262" spans="1:13" s="23" customFormat="1" x14ac:dyDescent="0.35">
      <c r="A262" s="22">
        <v>45977</v>
      </c>
      <c r="B262" s="23" t="s">
        <v>2845</v>
      </c>
      <c r="C262" s="23" t="s">
        <v>2668</v>
      </c>
      <c r="D262" s="24" t="s">
        <v>2714</v>
      </c>
      <c r="E262" s="23">
        <f t="shared" ref="E262:E267" si="6">49/2</f>
        <v>24.5</v>
      </c>
      <c r="F262" s="23">
        <f>3/2</f>
        <v>1.5</v>
      </c>
      <c r="G262" s="23" t="s">
        <v>2667</v>
      </c>
      <c r="H262" s="23" t="s">
        <v>2667</v>
      </c>
      <c r="I262" s="23" t="s">
        <v>306</v>
      </c>
      <c r="L262" s="23" t="s">
        <v>2667</v>
      </c>
      <c r="M262" s="23" t="s">
        <v>306</v>
      </c>
    </row>
    <row r="263" spans="1:13" s="23" customFormat="1" x14ac:dyDescent="0.35">
      <c r="A263" s="22">
        <v>45977</v>
      </c>
      <c r="B263" s="23" t="s">
        <v>2845</v>
      </c>
      <c r="C263" s="23" t="s">
        <v>2668</v>
      </c>
      <c r="D263" s="24" t="s">
        <v>2714</v>
      </c>
      <c r="E263" s="23">
        <f t="shared" si="6"/>
        <v>24.5</v>
      </c>
      <c r="F263" s="23">
        <f>3/2</f>
        <v>1.5</v>
      </c>
      <c r="G263" s="23" t="s">
        <v>2667</v>
      </c>
      <c r="H263" s="23" t="s">
        <v>2667</v>
      </c>
      <c r="I263" s="23" t="s">
        <v>306</v>
      </c>
      <c r="L263" s="23" t="s">
        <v>2667</v>
      </c>
      <c r="M263" s="23" t="s">
        <v>306</v>
      </c>
    </row>
    <row r="264" spans="1:13" s="23" customFormat="1" x14ac:dyDescent="0.35">
      <c r="A264" s="22">
        <v>45879</v>
      </c>
      <c r="B264" s="23" t="s">
        <v>3270</v>
      </c>
      <c r="C264" s="23" t="s">
        <v>2670</v>
      </c>
      <c r="D264" s="24">
        <v>7</v>
      </c>
      <c r="E264" s="23">
        <f t="shared" si="6"/>
        <v>24.5</v>
      </c>
      <c r="F264" s="23">
        <v>2</v>
      </c>
      <c r="G264" s="23" t="s">
        <v>2667</v>
      </c>
      <c r="H264" s="23" t="s">
        <v>2667</v>
      </c>
      <c r="I264" s="23" t="s">
        <v>306</v>
      </c>
      <c r="J264" s="23" t="s">
        <v>1854</v>
      </c>
      <c r="L264" s="23" t="s">
        <v>2667</v>
      </c>
      <c r="M264" s="23" t="s">
        <v>306</v>
      </c>
    </row>
    <row r="265" spans="1:13" s="23" customFormat="1" x14ac:dyDescent="0.35">
      <c r="A265" s="22">
        <v>45879</v>
      </c>
      <c r="B265" s="23" t="s">
        <v>3270</v>
      </c>
      <c r="C265" s="23" t="s">
        <v>2670</v>
      </c>
      <c r="D265" s="24">
        <v>7</v>
      </c>
      <c r="E265" s="23">
        <f t="shared" si="6"/>
        <v>24.5</v>
      </c>
      <c r="F265" s="23">
        <v>2</v>
      </c>
      <c r="G265" s="23" t="s">
        <v>2667</v>
      </c>
      <c r="H265" s="23" t="s">
        <v>2667</v>
      </c>
      <c r="I265" s="23" t="s">
        <v>306</v>
      </c>
      <c r="J265" s="23" t="s">
        <v>1854</v>
      </c>
      <c r="L265" s="23" t="s">
        <v>2667</v>
      </c>
      <c r="M265" s="23" t="s">
        <v>306</v>
      </c>
    </row>
    <row r="266" spans="1:13" s="23" customFormat="1" x14ac:dyDescent="0.35">
      <c r="A266" s="22">
        <v>45937</v>
      </c>
      <c r="B266" s="23" t="s">
        <v>2874</v>
      </c>
      <c r="C266" s="23" t="s">
        <v>2167</v>
      </c>
      <c r="D266" s="24" t="s">
        <v>206</v>
      </c>
      <c r="E266" s="23">
        <f t="shared" si="6"/>
        <v>24.5</v>
      </c>
      <c r="F266" s="23">
        <v>1</v>
      </c>
      <c r="G266" s="23" t="s">
        <v>2667</v>
      </c>
      <c r="H266" s="23" t="s">
        <v>2667</v>
      </c>
      <c r="I266" s="23" t="s">
        <v>2667</v>
      </c>
      <c r="J266" s="23" t="s">
        <v>2667</v>
      </c>
      <c r="L266" s="23" t="s">
        <v>2667</v>
      </c>
      <c r="M266" s="23" t="s">
        <v>2667</v>
      </c>
    </row>
    <row r="267" spans="1:13" s="23" customFormat="1" x14ac:dyDescent="0.35">
      <c r="A267" s="22">
        <v>45937</v>
      </c>
      <c r="B267" s="23" t="s">
        <v>2874</v>
      </c>
      <c r="C267" s="23" t="s">
        <v>2167</v>
      </c>
      <c r="D267" s="24" t="s">
        <v>206</v>
      </c>
      <c r="E267" s="23">
        <f t="shared" si="6"/>
        <v>24.5</v>
      </c>
      <c r="F267" s="23">
        <v>1</v>
      </c>
      <c r="G267" s="23" t="s">
        <v>2667</v>
      </c>
      <c r="H267" s="23" t="s">
        <v>2667</v>
      </c>
      <c r="I267" s="23" t="s">
        <v>2667</v>
      </c>
      <c r="J267" s="23" t="s">
        <v>2667</v>
      </c>
      <c r="L267" s="23" t="s">
        <v>2667</v>
      </c>
      <c r="M267" s="23" t="s">
        <v>2667</v>
      </c>
    </row>
    <row r="268" spans="1:13" s="23" customFormat="1" x14ac:dyDescent="0.35">
      <c r="A268" s="22">
        <v>45813</v>
      </c>
      <c r="B268" s="23" t="s">
        <v>2940</v>
      </c>
      <c r="C268" s="23" t="s">
        <v>2670</v>
      </c>
      <c r="D268" s="24">
        <v>8</v>
      </c>
      <c r="E268" s="23">
        <f>73/3</f>
        <v>24.333333333333332</v>
      </c>
      <c r="F268" s="23">
        <f>7/3</f>
        <v>2.3333333333333335</v>
      </c>
      <c r="G268" s="23" t="s">
        <v>2667</v>
      </c>
      <c r="H268" s="23" t="s">
        <v>2667</v>
      </c>
      <c r="I268" s="23" t="s">
        <v>306</v>
      </c>
      <c r="J268" s="23" t="s">
        <v>2667</v>
      </c>
      <c r="L268" s="23" t="s">
        <v>2667</v>
      </c>
      <c r="M268" s="23" t="s">
        <v>2667</v>
      </c>
    </row>
    <row r="269" spans="1:13" s="23" customFormat="1" x14ac:dyDescent="0.35">
      <c r="A269" s="22">
        <v>45813</v>
      </c>
      <c r="B269" s="23" t="s">
        <v>2940</v>
      </c>
      <c r="C269" s="23" t="s">
        <v>2670</v>
      </c>
      <c r="D269" s="24">
        <v>8</v>
      </c>
      <c r="E269" s="23">
        <f>73/3</f>
        <v>24.333333333333332</v>
      </c>
      <c r="F269" s="23">
        <f>7/3</f>
        <v>2.3333333333333335</v>
      </c>
      <c r="G269" s="23" t="s">
        <v>2667</v>
      </c>
      <c r="H269" s="23" t="s">
        <v>2667</v>
      </c>
      <c r="I269" s="23" t="s">
        <v>306</v>
      </c>
      <c r="J269" s="23" t="s">
        <v>2667</v>
      </c>
    </row>
    <row r="270" spans="1:13" s="23" customFormat="1" x14ac:dyDescent="0.35">
      <c r="A270" s="22">
        <v>45813</v>
      </c>
      <c r="B270" s="23" t="s">
        <v>2940</v>
      </c>
      <c r="C270" s="23" t="s">
        <v>2670</v>
      </c>
      <c r="D270" s="24">
        <v>8</v>
      </c>
      <c r="E270" s="23">
        <f>73/3</f>
        <v>24.333333333333332</v>
      </c>
      <c r="F270" s="23">
        <f>7/3</f>
        <v>2.3333333333333335</v>
      </c>
      <c r="G270" s="23" t="s">
        <v>2667</v>
      </c>
      <c r="H270" s="23" t="s">
        <v>2667</v>
      </c>
      <c r="I270" s="23" t="s">
        <v>306</v>
      </c>
      <c r="J270" s="23" t="s">
        <v>2667</v>
      </c>
    </row>
    <row r="271" spans="1:13" s="23" customFormat="1" x14ac:dyDescent="0.35">
      <c r="A271" s="22">
        <v>46010</v>
      </c>
      <c r="B271" s="23" t="s">
        <v>489</v>
      </c>
      <c r="C271" s="23" t="s">
        <v>2668</v>
      </c>
      <c r="D271" s="24">
        <v>5</v>
      </c>
      <c r="E271" s="23">
        <f>48/2</f>
        <v>24</v>
      </c>
      <c r="F271" s="23">
        <v>2</v>
      </c>
      <c r="G271" s="23" t="s">
        <v>2667</v>
      </c>
      <c r="H271" s="23" t="s">
        <v>2667</v>
      </c>
      <c r="I271" s="23" t="s">
        <v>306</v>
      </c>
      <c r="J271" s="23" t="s">
        <v>2667</v>
      </c>
      <c r="L271" s="23" t="s">
        <v>2667</v>
      </c>
      <c r="M271" s="23" t="s">
        <v>306</v>
      </c>
    </row>
    <row r="272" spans="1:13" s="23" customFormat="1" x14ac:dyDescent="0.35">
      <c r="A272" s="22">
        <v>46010</v>
      </c>
      <c r="B272" s="23" t="s">
        <v>489</v>
      </c>
      <c r="C272" s="23" t="s">
        <v>2668</v>
      </c>
      <c r="D272" s="24">
        <v>5</v>
      </c>
      <c r="E272" s="23">
        <f>48/2</f>
        <v>24</v>
      </c>
      <c r="F272" s="23">
        <v>2</v>
      </c>
      <c r="G272" s="23" t="s">
        <v>2667</v>
      </c>
      <c r="H272" s="23" t="s">
        <v>2667</v>
      </c>
      <c r="I272" s="23" t="s">
        <v>306</v>
      </c>
      <c r="J272" s="23" t="s">
        <v>2667</v>
      </c>
      <c r="L272" s="23" t="s">
        <v>2667</v>
      </c>
      <c r="M272" s="23" t="s">
        <v>306</v>
      </c>
    </row>
    <row r="273" spans="1:13" s="23" customFormat="1" x14ac:dyDescent="0.35">
      <c r="A273" s="22">
        <v>45683</v>
      </c>
      <c r="B273" s="23" t="s">
        <v>3006</v>
      </c>
      <c r="C273" s="23" t="s">
        <v>2668</v>
      </c>
      <c r="D273" s="24">
        <v>6</v>
      </c>
      <c r="E273" s="23">
        <v>24</v>
      </c>
      <c r="F273" s="23">
        <v>1</v>
      </c>
      <c r="H273" s="23" t="s">
        <v>2667</v>
      </c>
      <c r="I273" s="23" t="s">
        <v>2667</v>
      </c>
      <c r="J273" s="23" t="s">
        <v>2667</v>
      </c>
      <c r="L273" s="23" t="s">
        <v>2667</v>
      </c>
      <c r="M273" s="23" t="s">
        <v>2667</v>
      </c>
    </row>
    <row r="274" spans="1:13" s="23" customFormat="1" x14ac:dyDescent="0.35">
      <c r="A274" s="22">
        <v>45683</v>
      </c>
      <c r="B274" s="23" t="s">
        <v>3006</v>
      </c>
      <c r="C274" s="23" t="s">
        <v>2668</v>
      </c>
      <c r="D274" s="24">
        <v>6</v>
      </c>
      <c r="E274" s="23">
        <v>24</v>
      </c>
      <c r="F274" s="23">
        <v>1</v>
      </c>
      <c r="H274" s="23" t="s">
        <v>2667</v>
      </c>
      <c r="I274" s="23" t="s">
        <v>2667</v>
      </c>
      <c r="J274" s="23" t="s">
        <v>2667</v>
      </c>
      <c r="L274" s="23" t="s">
        <v>2667</v>
      </c>
      <c r="M274" s="23" t="s">
        <v>2667</v>
      </c>
    </row>
    <row r="275" spans="1:13" s="23" customFormat="1" x14ac:dyDescent="0.35">
      <c r="A275" s="22">
        <v>46001</v>
      </c>
      <c r="B275" s="23" t="s">
        <v>461</v>
      </c>
      <c r="C275" s="23" t="s">
        <v>2668</v>
      </c>
      <c r="D275" s="24">
        <v>5</v>
      </c>
      <c r="E275" s="23">
        <f>48/2</f>
        <v>24</v>
      </c>
      <c r="F275" s="23">
        <f>3/2</f>
        <v>1.5</v>
      </c>
      <c r="G275" s="23" t="s">
        <v>2667</v>
      </c>
      <c r="H275" s="23" t="s">
        <v>2667</v>
      </c>
      <c r="I275" s="23" t="s">
        <v>306</v>
      </c>
      <c r="J275" s="23" t="s">
        <v>2667</v>
      </c>
      <c r="L275" s="23" t="s">
        <v>2667</v>
      </c>
      <c r="M275" s="23" t="s">
        <v>306</v>
      </c>
    </row>
    <row r="276" spans="1:13" s="23" customFormat="1" x14ac:dyDescent="0.35">
      <c r="A276" s="22">
        <v>46001</v>
      </c>
      <c r="B276" s="23" t="s">
        <v>461</v>
      </c>
      <c r="C276" s="23" t="s">
        <v>2668</v>
      </c>
      <c r="D276" s="24">
        <v>5</v>
      </c>
      <c r="E276" s="23">
        <f>48/2</f>
        <v>24</v>
      </c>
      <c r="F276" s="23">
        <f>3/2</f>
        <v>1.5</v>
      </c>
      <c r="G276" s="23" t="s">
        <v>2667</v>
      </c>
      <c r="H276" s="23" t="s">
        <v>2667</v>
      </c>
      <c r="I276" s="23" t="s">
        <v>306</v>
      </c>
      <c r="J276" s="23" t="s">
        <v>2667</v>
      </c>
      <c r="L276" s="23" t="s">
        <v>2667</v>
      </c>
      <c r="M276" s="23" t="s">
        <v>306</v>
      </c>
    </row>
    <row r="277" spans="1:13" s="23" customFormat="1" x14ac:dyDescent="0.35">
      <c r="A277" s="22">
        <v>45765</v>
      </c>
      <c r="B277" s="23" t="s">
        <v>1072</v>
      </c>
      <c r="C277" s="23" t="s">
        <v>2670</v>
      </c>
      <c r="D277" s="24" t="s">
        <v>2788</v>
      </c>
      <c r="E277" s="23">
        <f>72/3</f>
        <v>24</v>
      </c>
      <c r="F277" s="23">
        <v>1</v>
      </c>
      <c r="G277" s="23" t="s">
        <v>2667</v>
      </c>
      <c r="H277" s="23" t="s">
        <v>2667</v>
      </c>
      <c r="I277" s="23" t="s">
        <v>306</v>
      </c>
      <c r="J277" s="23" t="s">
        <v>2667</v>
      </c>
      <c r="L277" s="23" t="s">
        <v>2667</v>
      </c>
      <c r="M277" s="23" t="s">
        <v>2667</v>
      </c>
    </row>
    <row r="278" spans="1:13" s="23" customFormat="1" x14ac:dyDescent="0.35">
      <c r="A278" s="22">
        <v>45765</v>
      </c>
      <c r="B278" s="23" t="s">
        <v>1072</v>
      </c>
      <c r="C278" s="23" t="s">
        <v>2670</v>
      </c>
      <c r="D278" s="24" t="s">
        <v>2788</v>
      </c>
      <c r="E278" s="23">
        <f>72/3</f>
        <v>24</v>
      </c>
      <c r="F278" s="23">
        <v>1</v>
      </c>
      <c r="G278" s="23" t="s">
        <v>2667</v>
      </c>
      <c r="H278" s="23" t="s">
        <v>2667</v>
      </c>
      <c r="I278" s="23" t="s">
        <v>306</v>
      </c>
    </row>
    <row r="279" spans="1:13" s="23" customFormat="1" x14ac:dyDescent="0.35">
      <c r="A279" s="22">
        <v>45765</v>
      </c>
      <c r="B279" s="23" t="s">
        <v>1072</v>
      </c>
      <c r="C279" s="23" t="s">
        <v>2670</v>
      </c>
      <c r="D279" s="24" t="s">
        <v>2788</v>
      </c>
      <c r="E279" s="23">
        <f>72/3</f>
        <v>24</v>
      </c>
      <c r="F279" s="23">
        <v>0</v>
      </c>
      <c r="G279" s="23" t="s">
        <v>2667</v>
      </c>
      <c r="H279" s="23" t="s">
        <v>2667</v>
      </c>
      <c r="I279" s="23" t="s">
        <v>306</v>
      </c>
    </row>
    <row r="280" spans="1:13" s="23" customFormat="1" x14ac:dyDescent="0.35">
      <c r="A280" s="22">
        <v>45705</v>
      </c>
      <c r="B280" s="23" t="s">
        <v>2787</v>
      </c>
      <c r="C280" s="23" t="s">
        <v>2670</v>
      </c>
      <c r="D280" s="24" t="s">
        <v>2788</v>
      </c>
      <c r="E280" s="23">
        <v>24</v>
      </c>
      <c r="F280" s="23">
        <v>1</v>
      </c>
      <c r="G280" s="23" t="s">
        <v>2667</v>
      </c>
      <c r="H280" s="23" t="s">
        <v>2667</v>
      </c>
      <c r="I280" s="23" t="s">
        <v>2667</v>
      </c>
      <c r="J280" s="23" t="s">
        <v>2667</v>
      </c>
      <c r="L280" s="23" t="s">
        <v>2667</v>
      </c>
      <c r="M280" s="23" t="s">
        <v>2667</v>
      </c>
    </row>
    <row r="281" spans="1:13" s="23" customFormat="1" x14ac:dyDescent="0.35">
      <c r="A281" s="22">
        <v>45705</v>
      </c>
      <c r="B281" s="23" t="s">
        <v>2787</v>
      </c>
      <c r="C281" s="23" t="s">
        <v>2670</v>
      </c>
      <c r="D281" s="24" t="s">
        <v>2788</v>
      </c>
      <c r="E281" s="23">
        <v>24</v>
      </c>
      <c r="F281" s="23">
        <v>1</v>
      </c>
      <c r="G281" s="23" t="s">
        <v>2667</v>
      </c>
    </row>
    <row r="282" spans="1:13" s="23" customFormat="1" x14ac:dyDescent="0.35">
      <c r="A282" s="22">
        <v>46001</v>
      </c>
      <c r="B282" s="23" t="s">
        <v>3267</v>
      </c>
      <c r="C282" s="23" t="s">
        <v>2670</v>
      </c>
      <c r="D282" s="24">
        <v>10</v>
      </c>
      <c r="E282" s="23">
        <v>24</v>
      </c>
      <c r="F282" s="23">
        <v>1</v>
      </c>
      <c r="G282" s="23" t="s">
        <v>2667</v>
      </c>
      <c r="H282" s="23" t="s">
        <v>2667</v>
      </c>
      <c r="I282" s="23" t="s">
        <v>2667</v>
      </c>
      <c r="L282" s="23" t="s">
        <v>2667</v>
      </c>
      <c r="M282" s="23" t="s">
        <v>306</v>
      </c>
    </row>
    <row r="283" spans="1:13" s="23" customFormat="1" x14ac:dyDescent="0.35">
      <c r="A283" s="22">
        <v>46001</v>
      </c>
      <c r="B283" s="23" t="s">
        <v>3267</v>
      </c>
      <c r="C283" s="23" t="s">
        <v>2670</v>
      </c>
      <c r="D283" s="24">
        <v>10</v>
      </c>
      <c r="E283" s="23">
        <v>24</v>
      </c>
      <c r="F283" s="23">
        <v>1</v>
      </c>
      <c r="G283" s="23" t="s">
        <v>2667</v>
      </c>
      <c r="H283" s="23" t="s">
        <v>2667</v>
      </c>
      <c r="I283" s="23" t="s">
        <v>2667</v>
      </c>
      <c r="L283" s="23" t="s">
        <v>2667</v>
      </c>
      <c r="M283" s="23" t="s">
        <v>306</v>
      </c>
    </row>
    <row r="284" spans="1:13" s="23" customFormat="1" x14ac:dyDescent="0.35">
      <c r="A284" s="22">
        <v>46001</v>
      </c>
      <c r="B284" s="23" t="s">
        <v>3267</v>
      </c>
      <c r="C284" s="23" t="s">
        <v>2670</v>
      </c>
      <c r="D284" s="24">
        <v>10</v>
      </c>
      <c r="E284" s="23">
        <v>24</v>
      </c>
      <c r="F284" s="23">
        <v>1</v>
      </c>
      <c r="G284" s="23" t="s">
        <v>2667</v>
      </c>
      <c r="H284" s="23" t="s">
        <v>2667</v>
      </c>
      <c r="I284" s="23" t="s">
        <v>2667</v>
      </c>
      <c r="L284" s="23" t="s">
        <v>2667</v>
      </c>
      <c r="M284" s="23" t="s">
        <v>306</v>
      </c>
    </row>
    <row r="285" spans="1:13" s="23" customFormat="1" x14ac:dyDescent="0.35">
      <c r="A285" s="22">
        <v>46001</v>
      </c>
      <c r="B285" s="23" t="s">
        <v>3267</v>
      </c>
      <c r="C285" s="23" t="s">
        <v>2670</v>
      </c>
      <c r="D285" s="24">
        <v>10</v>
      </c>
      <c r="E285" s="23">
        <v>24</v>
      </c>
      <c r="F285" s="23">
        <v>1</v>
      </c>
      <c r="G285" s="23" t="s">
        <v>2667</v>
      </c>
      <c r="H285" s="23" t="s">
        <v>2667</v>
      </c>
      <c r="I285" s="23" t="s">
        <v>2667</v>
      </c>
      <c r="L285" s="23" t="s">
        <v>2667</v>
      </c>
      <c r="M285" s="23" t="s">
        <v>306</v>
      </c>
    </row>
    <row r="286" spans="1:13" s="23" customFormat="1" x14ac:dyDescent="0.35">
      <c r="A286" s="22">
        <v>46001</v>
      </c>
      <c r="B286" s="23" t="s">
        <v>3267</v>
      </c>
      <c r="C286" s="23" t="s">
        <v>2670</v>
      </c>
      <c r="D286" s="24">
        <v>10</v>
      </c>
      <c r="E286" s="23">
        <v>24</v>
      </c>
      <c r="F286" s="23">
        <v>0</v>
      </c>
      <c r="G286" s="23" t="s">
        <v>2667</v>
      </c>
      <c r="H286" s="23" t="s">
        <v>2667</v>
      </c>
      <c r="I286" s="23" t="s">
        <v>2667</v>
      </c>
      <c r="L286" s="23" t="s">
        <v>2667</v>
      </c>
      <c r="M286" s="23" t="s">
        <v>306</v>
      </c>
    </row>
    <row r="287" spans="1:13" s="23" customFormat="1" x14ac:dyDescent="0.35">
      <c r="A287" s="22">
        <v>45980</v>
      </c>
      <c r="B287" s="23" t="s">
        <v>3230</v>
      </c>
      <c r="C287" s="23" t="s">
        <v>2167</v>
      </c>
      <c r="D287" s="24" t="s">
        <v>3187</v>
      </c>
      <c r="E287" s="23">
        <v>24</v>
      </c>
      <c r="F287" s="23">
        <v>1</v>
      </c>
      <c r="G287" s="23" t="s">
        <v>2667</v>
      </c>
      <c r="H287" s="23" t="s">
        <v>2667</v>
      </c>
      <c r="I287" s="23" t="s">
        <v>306</v>
      </c>
      <c r="L287" s="23" t="s">
        <v>2667</v>
      </c>
      <c r="M287" s="23" t="s">
        <v>2667</v>
      </c>
    </row>
    <row r="288" spans="1:13" s="23" customFormat="1" x14ac:dyDescent="0.35">
      <c r="A288" s="22">
        <v>45980</v>
      </c>
      <c r="B288" s="23" t="s">
        <v>3230</v>
      </c>
      <c r="C288" s="23" t="s">
        <v>2167</v>
      </c>
      <c r="D288" s="24" t="s">
        <v>3187</v>
      </c>
      <c r="E288" s="23">
        <v>24</v>
      </c>
      <c r="F288" s="23">
        <v>1</v>
      </c>
      <c r="G288" s="23" t="s">
        <v>2667</v>
      </c>
      <c r="H288" s="23" t="s">
        <v>2667</v>
      </c>
      <c r="I288" s="23" t="s">
        <v>306</v>
      </c>
    </row>
    <row r="289" spans="1:13" s="23" customFormat="1" x14ac:dyDescent="0.35">
      <c r="A289" s="22">
        <v>45980</v>
      </c>
      <c r="B289" s="23" t="s">
        <v>3230</v>
      </c>
      <c r="C289" s="23" t="s">
        <v>2167</v>
      </c>
      <c r="D289" s="24" t="s">
        <v>3187</v>
      </c>
      <c r="E289" s="23">
        <v>24</v>
      </c>
      <c r="F289" s="23">
        <v>1</v>
      </c>
      <c r="G289" s="23" t="s">
        <v>2667</v>
      </c>
      <c r="H289" s="23" t="s">
        <v>2667</v>
      </c>
      <c r="I289" s="23" t="s">
        <v>306</v>
      </c>
    </row>
    <row r="290" spans="1:13" s="23" customFormat="1" x14ac:dyDescent="0.35">
      <c r="A290" s="22">
        <v>45980</v>
      </c>
      <c r="B290" s="23" t="s">
        <v>3230</v>
      </c>
      <c r="C290" s="23" t="s">
        <v>2167</v>
      </c>
      <c r="D290" s="24" t="s">
        <v>3187</v>
      </c>
      <c r="E290" s="23">
        <v>24</v>
      </c>
      <c r="F290" s="23">
        <v>1</v>
      </c>
      <c r="G290" s="23" t="s">
        <v>2667</v>
      </c>
      <c r="H290" s="23" t="s">
        <v>2667</v>
      </c>
      <c r="I290" s="23" t="s">
        <v>306</v>
      </c>
    </row>
    <row r="291" spans="1:13" s="23" customFormat="1" x14ac:dyDescent="0.35">
      <c r="A291" s="22">
        <v>45980</v>
      </c>
      <c r="B291" s="23" t="s">
        <v>3230</v>
      </c>
      <c r="C291" s="23" t="s">
        <v>2167</v>
      </c>
      <c r="D291" s="24" t="s">
        <v>3187</v>
      </c>
      <c r="E291" s="23">
        <v>24</v>
      </c>
      <c r="F291" s="23">
        <v>0</v>
      </c>
      <c r="G291" s="23" t="s">
        <v>2667</v>
      </c>
      <c r="H291" s="23" t="s">
        <v>2667</v>
      </c>
      <c r="I291" s="23" t="s">
        <v>306</v>
      </c>
    </row>
    <row r="292" spans="1:13" s="23" customFormat="1" x14ac:dyDescent="0.35">
      <c r="A292" s="22">
        <v>45967</v>
      </c>
      <c r="B292" s="23" t="s">
        <v>3140</v>
      </c>
      <c r="C292" s="23" t="s">
        <v>2668</v>
      </c>
      <c r="D292" s="24" t="s">
        <v>2853</v>
      </c>
      <c r="E292" s="23">
        <v>24</v>
      </c>
      <c r="F292" s="23">
        <v>3</v>
      </c>
      <c r="G292" s="23" t="s">
        <v>2667</v>
      </c>
      <c r="H292" s="23" t="s">
        <v>2667</v>
      </c>
      <c r="I292" s="23" t="s">
        <v>306</v>
      </c>
      <c r="J292" s="23" t="s">
        <v>2667</v>
      </c>
      <c r="L292" s="23" t="s">
        <v>2667</v>
      </c>
      <c r="M292" s="23" t="s">
        <v>2667</v>
      </c>
    </row>
    <row r="293" spans="1:13" s="23" customFormat="1" x14ac:dyDescent="0.35">
      <c r="A293" s="22">
        <v>45967</v>
      </c>
      <c r="B293" s="23" t="s">
        <v>3140</v>
      </c>
      <c r="C293" s="23" t="s">
        <v>2668</v>
      </c>
      <c r="D293" s="24" t="s">
        <v>2853</v>
      </c>
      <c r="E293" s="23">
        <v>24</v>
      </c>
      <c r="F293" s="23">
        <v>3</v>
      </c>
      <c r="G293" s="23" t="s">
        <v>2667</v>
      </c>
      <c r="H293" s="23" t="s">
        <v>2667</v>
      </c>
      <c r="I293" s="23" t="s">
        <v>306</v>
      </c>
      <c r="J293" s="23" t="s">
        <v>2667</v>
      </c>
    </row>
    <row r="294" spans="1:13" s="23" customFormat="1" x14ac:dyDescent="0.35">
      <c r="A294" s="22">
        <v>45732</v>
      </c>
      <c r="B294" s="23" t="s">
        <v>3220</v>
      </c>
      <c r="C294" s="23" t="s">
        <v>2670</v>
      </c>
      <c r="D294" s="24" t="s">
        <v>2788</v>
      </c>
      <c r="E294" s="23">
        <v>24</v>
      </c>
      <c r="F294" s="23">
        <v>2</v>
      </c>
      <c r="G294" s="23" t="s">
        <v>2667</v>
      </c>
      <c r="H294" s="23" t="s">
        <v>2667</v>
      </c>
      <c r="I294" s="23" t="s">
        <v>2667</v>
      </c>
      <c r="J294" s="23" t="s">
        <v>2667</v>
      </c>
      <c r="L294" s="23" t="s">
        <v>2667</v>
      </c>
      <c r="M294" s="23" t="s">
        <v>2667</v>
      </c>
    </row>
    <row r="295" spans="1:13" s="23" customFormat="1" x14ac:dyDescent="0.35">
      <c r="A295" s="22">
        <v>45732</v>
      </c>
      <c r="B295" s="23" t="s">
        <v>3220</v>
      </c>
      <c r="C295" s="23" t="s">
        <v>2670</v>
      </c>
      <c r="D295" s="24" t="s">
        <v>2788</v>
      </c>
      <c r="E295" s="23">
        <v>24</v>
      </c>
      <c r="F295" s="23">
        <v>2</v>
      </c>
      <c r="G295" s="23" t="s">
        <v>2667</v>
      </c>
    </row>
    <row r="296" spans="1:13" s="23" customFormat="1" x14ac:dyDescent="0.35">
      <c r="A296" s="22">
        <v>45987</v>
      </c>
      <c r="B296" s="23" t="s">
        <v>3326</v>
      </c>
      <c r="C296" s="23" t="s">
        <v>2668</v>
      </c>
      <c r="D296" s="24">
        <v>5</v>
      </c>
      <c r="E296" s="23">
        <v>24</v>
      </c>
      <c r="F296" s="23">
        <v>2</v>
      </c>
      <c r="G296" s="23" t="s">
        <v>2667</v>
      </c>
      <c r="H296" s="23" t="s">
        <v>2667</v>
      </c>
      <c r="I296" s="23" t="s">
        <v>306</v>
      </c>
      <c r="J296" s="23" t="s">
        <v>2667</v>
      </c>
      <c r="L296" s="23" t="s">
        <v>2667</v>
      </c>
      <c r="M296" s="23" t="s">
        <v>2667</v>
      </c>
    </row>
    <row r="297" spans="1:13" s="23" customFormat="1" x14ac:dyDescent="0.35">
      <c r="A297" s="22">
        <v>45987</v>
      </c>
      <c r="B297" s="23" t="s">
        <v>3326</v>
      </c>
      <c r="C297" s="23" t="s">
        <v>2668</v>
      </c>
      <c r="D297" s="24">
        <v>5</v>
      </c>
      <c r="E297" s="23">
        <v>24</v>
      </c>
      <c r="F297" s="23">
        <v>2</v>
      </c>
      <c r="G297" s="23" t="s">
        <v>2667</v>
      </c>
      <c r="H297" s="23" t="s">
        <v>2667</v>
      </c>
      <c r="I297" s="23" t="s">
        <v>306</v>
      </c>
      <c r="J297" s="23" t="s">
        <v>2667</v>
      </c>
      <c r="L297" s="23" t="s">
        <v>2667</v>
      </c>
      <c r="M297" s="23" t="s">
        <v>2667</v>
      </c>
    </row>
    <row r="298" spans="1:13" s="23" customFormat="1" x14ac:dyDescent="0.35">
      <c r="A298" s="22">
        <v>45964</v>
      </c>
      <c r="B298" s="23" t="s">
        <v>1566</v>
      </c>
      <c r="C298" s="23" t="s">
        <v>2670</v>
      </c>
      <c r="D298" s="24">
        <v>7</v>
      </c>
      <c r="E298" s="23">
        <v>24</v>
      </c>
      <c r="F298" s="23">
        <v>2</v>
      </c>
      <c r="G298" s="23" t="s">
        <v>2667</v>
      </c>
      <c r="H298" s="23" t="s">
        <v>2667</v>
      </c>
      <c r="I298" s="23" t="s">
        <v>2667</v>
      </c>
      <c r="J298" s="23" t="s">
        <v>2667</v>
      </c>
      <c r="L298" s="23" t="s">
        <v>2667</v>
      </c>
      <c r="M298" s="23" t="s">
        <v>2667</v>
      </c>
    </row>
    <row r="299" spans="1:13" s="23" customFormat="1" x14ac:dyDescent="0.35">
      <c r="A299" s="22">
        <v>45992</v>
      </c>
      <c r="B299" s="23" t="s">
        <v>367</v>
      </c>
      <c r="C299" s="23" t="s">
        <v>2167</v>
      </c>
      <c r="D299" s="24" t="s">
        <v>2725</v>
      </c>
      <c r="E299" s="23">
        <v>24</v>
      </c>
      <c r="F299" s="23">
        <v>1</v>
      </c>
      <c r="G299" s="23" t="s">
        <v>2667</v>
      </c>
      <c r="H299" s="23" t="s">
        <v>2667</v>
      </c>
      <c r="I299" s="23" t="s">
        <v>2667</v>
      </c>
      <c r="J299" s="23" t="s">
        <v>2667</v>
      </c>
      <c r="L299" s="23" t="s">
        <v>2667</v>
      </c>
      <c r="M299" s="23" t="s">
        <v>2667</v>
      </c>
    </row>
    <row r="300" spans="1:13" s="23" customFormat="1" x14ac:dyDescent="0.35">
      <c r="A300" s="22">
        <v>45948</v>
      </c>
      <c r="B300" s="23" t="s">
        <v>2836</v>
      </c>
      <c r="C300" s="23" t="s">
        <v>2668</v>
      </c>
      <c r="D300" s="24">
        <v>6</v>
      </c>
      <c r="E300" s="23">
        <v>24</v>
      </c>
      <c r="F300" s="23">
        <v>6</v>
      </c>
      <c r="G300" s="23" t="s">
        <v>2667</v>
      </c>
      <c r="H300" s="23" t="s">
        <v>2667</v>
      </c>
      <c r="I300" s="23" t="s">
        <v>2667</v>
      </c>
      <c r="J300" s="23" t="s">
        <v>2667</v>
      </c>
      <c r="L300" s="23" t="s">
        <v>2667</v>
      </c>
      <c r="M300" s="23" t="s">
        <v>306</v>
      </c>
    </row>
    <row r="301" spans="1:13" s="23" customFormat="1" x14ac:dyDescent="0.35">
      <c r="A301" s="22">
        <v>45813</v>
      </c>
      <c r="B301" s="23" t="s">
        <v>2906</v>
      </c>
      <c r="C301" s="23" t="s">
        <v>2670</v>
      </c>
      <c r="D301" s="24">
        <v>9</v>
      </c>
      <c r="E301" s="23">
        <v>24</v>
      </c>
      <c r="F301" s="23">
        <v>2</v>
      </c>
      <c r="G301" s="23" t="s">
        <v>2667</v>
      </c>
      <c r="H301" s="23" t="s">
        <v>2667</v>
      </c>
      <c r="I301" s="23" t="s">
        <v>2667</v>
      </c>
      <c r="J301" s="23" t="s">
        <v>2667</v>
      </c>
      <c r="L301" s="23" t="s">
        <v>2667</v>
      </c>
      <c r="M301" s="23" t="s">
        <v>2667</v>
      </c>
    </row>
    <row r="302" spans="1:13" s="23" customFormat="1" x14ac:dyDescent="0.35">
      <c r="A302" s="22">
        <v>45934</v>
      </c>
      <c r="B302" s="23" t="s">
        <v>2910</v>
      </c>
      <c r="C302" s="23" t="s">
        <v>55</v>
      </c>
      <c r="D302" s="24" t="s">
        <v>130</v>
      </c>
      <c r="E302" s="23">
        <v>24</v>
      </c>
      <c r="F302" s="23">
        <v>9</v>
      </c>
      <c r="G302" s="23" t="s">
        <v>2667</v>
      </c>
      <c r="H302" s="23" t="s">
        <v>2667</v>
      </c>
      <c r="I302" s="23" t="s">
        <v>2667</v>
      </c>
      <c r="J302" s="23" t="s">
        <v>2667</v>
      </c>
      <c r="L302" s="23" t="s">
        <v>2667</v>
      </c>
      <c r="M302" s="23" t="s">
        <v>2667</v>
      </c>
    </row>
    <row r="303" spans="1:13" s="23" customFormat="1" x14ac:dyDescent="0.35">
      <c r="A303" s="22">
        <v>46002</v>
      </c>
      <c r="B303" s="23" t="s">
        <v>698</v>
      </c>
      <c r="C303" s="23" t="s">
        <v>2167</v>
      </c>
      <c r="D303" s="24" t="s">
        <v>2167</v>
      </c>
      <c r="E303" s="23">
        <v>24</v>
      </c>
      <c r="F303" s="23">
        <v>4</v>
      </c>
      <c r="G303" s="23" t="s">
        <v>2667</v>
      </c>
      <c r="H303" s="23" t="s">
        <v>2667</v>
      </c>
      <c r="I303" s="23" t="s">
        <v>2667</v>
      </c>
      <c r="J303" s="23" t="s">
        <v>2667</v>
      </c>
      <c r="L303" s="23" t="s">
        <v>2667</v>
      </c>
      <c r="M303" s="23" t="s">
        <v>2667</v>
      </c>
    </row>
    <row r="304" spans="1:13" s="23" customFormat="1" x14ac:dyDescent="0.35">
      <c r="A304" s="22">
        <v>45989</v>
      </c>
      <c r="B304" s="23" t="s">
        <v>3003</v>
      </c>
      <c r="C304" s="23" t="s">
        <v>2673</v>
      </c>
      <c r="D304" s="24">
        <v>1</v>
      </c>
      <c r="E304" s="23">
        <v>24</v>
      </c>
      <c r="F304" s="23">
        <v>4</v>
      </c>
      <c r="G304" s="23" t="s">
        <v>2667</v>
      </c>
      <c r="H304" s="23" t="s">
        <v>2667</v>
      </c>
      <c r="I304" s="23" t="s">
        <v>2667</v>
      </c>
      <c r="J304" s="23" t="s">
        <v>2667</v>
      </c>
      <c r="L304" s="23" t="s">
        <v>2667</v>
      </c>
      <c r="M304" s="23" t="s">
        <v>2667</v>
      </c>
    </row>
    <row r="305" spans="1:13" s="23" customFormat="1" x14ac:dyDescent="0.35">
      <c r="A305" s="22">
        <v>45699</v>
      </c>
      <c r="B305" s="23" t="s">
        <v>1667</v>
      </c>
      <c r="C305" s="23" t="s">
        <v>2670</v>
      </c>
      <c r="D305" s="24">
        <v>8</v>
      </c>
      <c r="E305" s="23">
        <v>24</v>
      </c>
      <c r="F305" s="23">
        <v>2</v>
      </c>
      <c r="G305" s="23" t="s">
        <v>2667</v>
      </c>
      <c r="H305" s="23" t="s">
        <v>2667</v>
      </c>
      <c r="I305" s="23" t="s">
        <v>306</v>
      </c>
      <c r="J305" s="23" t="s">
        <v>2667</v>
      </c>
      <c r="L305" s="23" t="s">
        <v>2667</v>
      </c>
      <c r="M305" s="23" t="s">
        <v>2667</v>
      </c>
    </row>
    <row r="306" spans="1:13" s="23" customFormat="1" x14ac:dyDescent="0.35">
      <c r="A306" s="22">
        <v>45699</v>
      </c>
      <c r="B306" s="23" t="s">
        <v>388</v>
      </c>
      <c r="C306" s="23" t="s">
        <v>2668</v>
      </c>
      <c r="D306" s="24">
        <v>5</v>
      </c>
      <c r="E306" s="23">
        <v>24</v>
      </c>
      <c r="F306" s="23">
        <v>2</v>
      </c>
      <c r="G306" s="23" t="s">
        <v>2667</v>
      </c>
      <c r="H306" s="23" t="s">
        <v>2667</v>
      </c>
      <c r="I306" s="23" t="s">
        <v>2667</v>
      </c>
      <c r="J306" s="23" t="s">
        <v>2667</v>
      </c>
      <c r="L306" s="23" t="s">
        <v>2667</v>
      </c>
      <c r="M306" s="23" t="s">
        <v>306</v>
      </c>
    </row>
    <row r="307" spans="1:13" s="23" customFormat="1" x14ac:dyDescent="0.35">
      <c r="A307" s="22">
        <v>46005</v>
      </c>
      <c r="B307" s="23" t="s">
        <v>388</v>
      </c>
      <c r="C307" s="23" t="s">
        <v>2668</v>
      </c>
      <c r="D307" s="24">
        <v>4</v>
      </c>
      <c r="E307" s="23">
        <v>24</v>
      </c>
      <c r="F307" s="23">
        <v>2</v>
      </c>
      <c r="G307" s="23" t="s">
        <v>2667</v>
      </c>
      <c r="H307" s="23" t="s">
        <v>2667</v>
      </c>
      <c r="I307" s="23" t="s">
        <v>306</v>
      </c>
      <c r="J307" s="23" t="s">
        <v>2667</v>
      </c>
      <c r="L307" s="23" t="s">
        <v>2667</v>
      </c>
      <c r="M307" s="23" t="s">
        <v>306</v>
      </c>
    </row>
    <row r="308" spans="1:13" s="23" customFormat="1" x14ac:dyDescent="0.35">
      <c r="A308" s="22">
        <v>45880</v>
      </c>
      <c r="B308" s="23" t="s">
        <v>3086</v>
      </c>
      <c r="C308" s="23" t="s">
        <v>2673</v>
      </c>
      <c r="D308" s="24">
        <v>3</v>
      </c>
      <c r="E308" s="23">
        <v>24</v>
      </c>
      <c r="F308" s="23">
        <v>8</v>
      </c>
      <c r="G308" s="23" t="s">
        <v>2667</v>
      </c>
      <c r="H308" s="23" t="s">
        <v>2667</v>
      </c>
      <c r="I308" s="23" t="s">
        <v>2667</v>
      </c>
      <c r="J308" s="23" t="s">
        <v>2667</v>
      </c>
      <c r="L308" s="23" t="s">
        <v>2667</v>
      </c>
      <c r="M308" s="23" t="s">
        <v>2667</v>
      </c>
    </row>
    <row r="309" spans="1:13" s="23" customFormat="1" x14ac:dyDescent="0.35">
      <c r="A309" s="22">
        <v>45788</v>
      </c>
      <c r="B309" s="23" t="s">
        <v>3105</v>
      </c>
      <c r="C309" s="23" t="s">
        <v>2668</v>
      </c>
      <c r="D309" s="24">
        <v>6</v>
      </c>
      <c r="E309" s="23">
        <v>24</v>
      </c>
      <c r="F309" s="23">
        <v>2</v>
      </c>
      <c r="G309" s="23" t="s">
        <v>2667</v>
      </c>
      <c r="H309" s="23" t="s">
        <v>2667</v>
      </c>
      <c r="I309" s="23" t="s">
        <v>2667</v>
      </c>
      <c r="J309" s="23" t="s">
        <v>2667</v>
      </c>
      <c r="L309" s="23" t="s">
        <v>2667</v>
      </c>
      <c r="M309" s="23" t="s">
        <v>306</v>
      </c>
    </row>
    <row r="310" spans="1:13" s="23" customFormat="1" x14ac:dyDescent="0.35">
      <c r="A310" s="22">
        <v>45989</v>
      </c>
      <c r="B310" s="23" t="s">
        <v>495</v>
      </c>
      <c r="C310" s="23" t="s">
        <v>2673</v>
      </c>
      <c r="D310" s="24">
        <v>2</v>
      </c>
      <c r="E310" s="23">
        <v>24</v>
      </c>
      <c r="F310" s="23">
        <v>2</v>
      </c>
      <c r="G310" s="23" t="s">
        <v>2667</v>
      </c>
      <c r="H310" s="23" t="s">
        <v>2667</v>
      </c>
      <c r="I310" s="23" t="s">
        <v>306</v>
      </c>
      <c r="J310" s="23" t="s">
        <v>2667</v>
      </c>
      <c r="L310" s="23" t="s">
        <v>2667</v>
      </c>
      <c r="M310" s="23" t="s">
        <v>306</v>
      </c>
    </row>
    <row r="311" spans="1:13" s="23" customFormat="1" x14ac:dyDescent="0.35">
      <c r="A311" s="22">
        <v>45816</v>
      </c>
      <c r="B311" s="23" t="s">
        <v>468</v>
      </c>
      <c r="C311" s="23" t="s">
        <v>2670</v>
      </c>
      <c r="D311" s="24" t="s">
        <v>2824</v>
      </c>
      <c r="E311" s="23">
        <v>24</v>
      </c>
      <c r="F311" s="23">
        <v>3</v>
      </c>
      <c r="G311" s="23" t="s">
        <v>2667</v>
      </c>
      <c r="H311" s="23" t="s">
        <v>2667</v>
      </c>
      <c r="I311" s="23" t="s">
        <v>2667</v>
      </c>
      <c r="J311" s="23" t="s">
        <v>2667</v>
      </c>
      <c r="L311" s="23" t="s">
        <v>2667</v>
      </c>
      <c r="M311" s="23" t="s">
        <v>306</v>
      </c>
    </row>
    <row r="312" spans="1:13" s="23" customFormat="1" x14ac:dyDescent="0.35">
      <c r="A312" s="22">
        <v>46010</v>
      </c>
      <c r="B312" s="23" t="s">
        <v>3228</v>
      </c>
      <c r="C312" s="23" t="s">
        <v>2670</v>
      </c>
      <c r="D312" s="24">
        <v>7</v>
      </c>
      <c r="E312" s="23">
        <v>24</v>
      </c>
      <c r="F312" s="23">
        <v>2</v>
      </c>
      <c r="G312" s="23" t="s">
        <v>2667</v>
      </c>
      <c r="H312" s="23" t="s">
        <v>2667</v>
      </c>
      <c r="I312" s="23" t="s">
        <v>2667</v>
      </c>
      <c r="J312" s="23" t="s">
        <v>2667</v>
      </c>
      <c r="L312" s="23" t="s">
        <v>2667</v>
      </c>
      <c r="M312" s="23" t="s">
        <v>2667</v>
      </c>
    </row>
    <row r="313" spans="1:13" s="23" customFormat="1" x14ac:dyDescent="0.35">
      <c r="A313" s="22">
        <v>46002</v>
      </c>
      <c r="B313" s="23" t="s">
        <v>99</v>
      </c>
      <c r="C313" s="23" t="s">
        <v>2668</v>
      </c>
      <c r="D313" s="24">
        <v>5</v>
      </c>
      <c r="E313" s="23">
        <v>24</v>
      </c>
      <c r="F313" s="23">
        <v>1</v>
      </c>
      <c r="G313" s="23" t="s">
        <v>2667</v>
      </c>
      <c r="H313" s="23" t="s">
        <v>2667</v>
      </c>
      <c r="I313" s="23" t="s">
        <v>306</v>
      </c>
      <c r="J313" s="23" t="s">
        <v>2667</v>
      </c>
      <c r="L313" s="23" t="s">
        <v>2667</v>
      </c>
      <c r="M313" s="23" t="s">
        <v>306</v>
      </c>
    </row>
    <row r="314" spans="1:13" s="23" customFormat="1" x14ac:dyDescent="0.35">
      <c r="A314" s="22">
        <v>45989</v>
      </c>
      <c r="B314" s="23" t="s">
        <v>3005</v>
      </c>
      <c r="C314" s="23" t="s">
        <v>2673</v>
      </c>
      <c r="D314" s="24">
        <v>1</v>
      </c>
      <c r="E314" s="23">
        <v>24</v>
      </c>
      <c r="F314" s="23">
        <v>5</v>
      </c>
      <c r="G314" s="23" t="s">
        <v>2667</v>
      </c>
      <c r="H314" s="23" t="s">
        <v>2667</v>
      </c>
      <c r="I314" s="23" t="s">
        <v>2667</v>
      </c>
      <c r="L314" s="23" t="s">
        <v>2667</v>
      </c>
      <c r="M314" s="23" t="s">
        <v>2667</v>
      </c>
    </row>
    <row r="315" spans="1:13" s="23" customFormat="1" x14ac:dyDescent="0.35">
      <c r="A315" s="22">
        <v>45900</v>
      </c>
      <c r="B315" s="23" t="s">
        <v>495</v>
      </c>
      <c r="C315" s="23" t="s">
        <v>2668</v>
      </c>
      <c r="D315" s="24">
        <v>6</v>
      </c>
      <c r="E315" s="23">
        <v>24</v>
      </c>
      <c r="F315" s="23">
        <v>1</v>
      </c>
      <c r="G315" s="23" t="s">
        <v>2667</v>
      </c>
      <c r="H315" s="23" t="s">
        <v>2667</v>
      </c>
      <c r="I315" s="23" t="s">
        <v>306</v>
      </c>
      <c r="J315" s="23" t="s">
        <v>2359</v>
      </c>
      <c r="L315" s="23" t="s">
        <v>2667</v>
      </c>
      <c r="M315" s="23" t="s">
        <v>2667</v>
      </c>
    </row>
    <row r="316" spans="1:13" s="23" customFormat="1" x14ac:dyDescent="0.35">
      <c r="A316" s="22">
        <v>44951</v>
      </c>
      <c r="B316" s="23" t="s">
        <v>388</v>
      </c>
      <c r="C316" s="23" t="s">
        <v>2668</v>
      </c>
      <c r="D316" s="24">
        <v>4</v>
      </c>
      <c r="E316" s="23">
        <v>24</v>
      </c>
      <c r="F316" s="23">
        <v>2</v>
      </c>
      <c r="G316" s="23" t="s">
        <v>2667</v>
      </c>
      <c r="H316" s="23" t="s">
        <v>2667</v>
      </c>
      <c r="I316" s="23" t="s">
        <v>306</v>
      </c>
      <c r="L316" s="23" t="s">
        <v>2667</v>
      </c>
      <c r="M316" s="23" t="s">
        <v>2667</v>
      </c>
    </row>
    <row r="317" spans="1:13" s="23" customFormat="1" x14ac:dyDescent="0.35">
      <c r="A317" s="22">
        <v>45986</v>
      </c>
      <c r="B317" s="23" t="s">
        <v>495</v>
      </c>
      <c r="C317" s="23" t="s">
        <v>2668</v>
      </c>
      <c r="D317" s="24">
        <v>6</v>
      </c>
      <c r="E317" s="23">
        <v>24</v>
      </c>
      <c r="F317" s="23">
        <v>3</v>
      </c>
      <c r="G317" s="23" t="s">
        <v>2667</v>
      </c>
      <c r="H317" s="23" t="s">
        <v>2667</v>
      </c>
      <c r="I317" s="23" t="s">
        <v>306</v>
      </c>
      <c r="J317" s="23" t="s">
        <v>3396</v>
      </c>
      <c r="L317" s="23" t="s">
        <v>2667</v>
      </c>
      <c r="M317" s="23" t="s">
        <v>2667</v>
      </c>
    </row>
    <row r="318" spans="1:13" s="23" customFormat="1" x14ac:dyDescent="0.35">
      <c r="A318" s="22">
        <v>45733</v>
      </c>
      <c r="B318" s="23" t="s">
        <v>388</v>
      </c>
      <c r="C318" s="23" t="s">
        <v>2670</v>
      </c>
      <c r="D318" s="24">
        <v>9</v>
      </c>
      <c r="E318" s="23">
        <v>24</v>
      </c>
      <c r="F318" s="23">
        <v>2</v>
      </c>
      <c r="G318" s="23" t="s">
        <v>2667</v>
      </c>
      <c r="H318" s="23" t="s">
        <v>2667</v>
      </c>
      <c r="I318" s="23" t="s">
        <v>2667</v>
      </c>
      <c r="L318" s="23" t="s">
        <v>2667</v>
      </c>
      <c r="M318" s="23" t="s">
        <v>2667</v>
      </c>
    </row>
    <row r="319" spans="1:13" s="23" customFormat="1" x14ac:dyDescent="0.35">
      <c r="A319" s="22">
        <v>45992</v>
      </c>
      <c r="B319" s="23" t="s">
        <v>3084</v>
      </c>
      <c r="C319" s="23" t="s">
        <v>2668</v>
      </c>
      <c r="D319" s="24">
        <v>6</v>
      </c>
      <c r="E319" s="23">
        <v>24</v>
      </c>
      <c r="F319" s="23">
        <v>2</v>
      </c>
      <c r="G319" s="23" t="s">
        <v>2667</v>
      </c>
      <c r="H319" s="23" t="s">
        <v>2667</v>
      </c>
      <c r="I319" s="23" t="s">
        <v>2667</v>
      </c>
      <c r="L319" s="23" t="s">
        <v>2667</v>
      </c>
      <c r="M319" s="23" t="s">
        <v>2667</v>
      </c>
    </row>
    <row r="320" spans="1:13" s="23" customFormat="1" x14ac:dyDescent="0.35">
      <c r="A320" s="22">
        <v>45996</v>
      </c>
      <c r="B320" s="23" t="s">
        <v>88</v>
      </c>
      <c r="C320" s="23" t="s">
        <v>2167</v>
      </c>
      <c r="D320" s="24" t="s">
        <v>2186</v>
      </c>
      <c r="E320" s="23">
        <v>24</v>
      </c>
      <c r="F320" s="23">
        <v>1</v>
      </c>
      <c r="G320" s="23" t="s">
        <v>2667</v>
      </c>
      <c r="H320" s="23" t="s">
        <v>2667</v>
      </c>
      <c r="I320" s="23" t="s">
        <v>2667</v>
      </c>
      <c r="L320" s="23" t="s">
        <v>2667</v>
      </c>
      <c r="M320" s="23" t="s">
        <v>306</v>
      </c>
    </row>
    <row r="321" spans="1:13" s="23" customFormat="1" x14ac:dyDescent="0.35">
      <c r="A321" s="22">
        <v>46003</v>
      </c>
      <c r="B321" s="23" t="s">
        <v>89</v>
      </c>
      <c r="C321" s="23" t="s">
        <v>2673</v>
      </c>
      <c r="D321" s="24">
        <v>0</v>
      </c>
      <c r="E321" s="23">
        <v>24</v>
      </c>
      <c r="F321" s="23">
        <v>1</v>
      </c>
      <c r="G321" s="23" t="s">
        <v>2667</v>
      </c>
      <c r="H321" s="23" t="s">
        <v>2667</v>
      </c>
      <c r="I321" s="23" t="s">
        <v>306</v>
      </c>
      <c r="L321" s="23" t="s">
        <v>2667</v>
      </c>
      <c r="M321" s="23" t="s">
        <v>306</v>
      </c>
    </row>
    <row r="322" spans="1:13" s="23" customFormat="1" x14ac:dyDescent="0.35">
      <c r="A322" s="22">
        <v>46003</v>
      </c>
      <c r="B322" s="23" t="s">
        <v>89</v>
      </c>
      <c r="C322" s="23" t="s">
        <v>2673</v>
      </c>
      <c r="D322" s="24">
        <v>0</v>
      </c>
      <c r="E322" s="23">
        <v>24</v>
      </c>
      <c r="F322" s="23">
        <v>1</v>
      </c>
      <c r="G322" s="23" t="s">
        <v>2667</v>
      </c>
      <c r="H322" s="23" t="s">
        <v>2667</v>
      </c>
      <c r="I322" s="23" t="s">
        <v>306</v>
      </c>
      <c r="L322" s="23" t="s">
        <v>2667</v>
      </c>
      <c r="M322" s="23" t="s">
        <v>306</v>
      </c>
    </row>
    <row r="323" spans="1:13" s="23" customFormat="1" x14ac:dyDescent="0.35">
      <c r="A323" s="22">
        <v>45746</v>
      </c>
      <c r="B323" s="23" t="s">
        <v>2720</v>
      </c>
      <c r="C323" s="23" t="s">
        <v>2670</v>
      </c>
      <c r="D323" s="24">
        <v>7</v>
      </c>
      <c r="E323" s="23">
        <v>24</v>
      </c>
      <c r="F323" s="23">
        <v>3</v>
      </c>
      <c r="G323" s="23" t="s">
        <v>2667</v>
      </c>
      <c r="H323" s="23" t="s">
        <v>2667</v>
      </c>
      <c r="I323" s="23" t="s">
        <v>2667</v>
      </c>
      <c r="K323"/>
      <c r="L323" t="s">
        <v>2667</v>
      </c>
      <c r="M323" t="s">
        <v>2667</v>
      </c>
    </row>
    <row r="324" spans="1:13" s="23" customFormat="1" x14ac:dyDescent="0.35">
      <c r="A324" s="22">
        <v>45942</v>
      </c>
      <c r="B324" s="23" t="s">
        <v>3043</v>
      </c>
      <c r="C324" s="23" t="s">
        <v>2670</v>
      </c>
      <c r="D324" s="24">
        <v>10</v>
      </c>
      <c r="E324" s="23">
        <f t="shared" ref="E324:E329" si="7">71/3</f>
        <v>23.666666666666668</v>
      </c>
      <c r="F324" s="23">
        <f>15/3</f>
        <v>5</v>
      </c>
      <c r="G324" s="23" t="s">
        <v>2667</v>
      </c>
      <c r="H324" s="23" t="s">
        <v>2667</v>
      </c>
      <c r="I324" s="23" t="s">
        <v>2667</v>
      </c>
      <c r="J324" s="23" t="s">
        <v>2667</v>
      </c>
      <c r="L324" s="23" t="s">
        <v>2667</v>
      </c>
      <c r="M324" s="23" t="s">
        <v>2667</v>
      </c>
    </row>
    <row r="325" spans="1:13" s="23" customFormat="1" x14ac:dyDescent="0.35">
      <c r="A325" s="22">
        <v>45942</v>
      </c>
      <c r="B325" s="23" t="s">
        <v>3043</v>
      </c>
      <c r="C325" s="23" t="s">
        <v>2670</v>
      </c>
      <c r="D325" s="24">
        <v>10</v>
      </c>
      <c r="E325" s="23">
        <f t="shared" si="7"/>
        <v>23.666666666666668</v>
      </c>
      <c r="F325" s="23">
        <f>15/3</f>
        <v>5</v>
      </c>
      <c r="G325" s="23" t="s">
        <v>2667</v>
      </c>
    </row>
    <row r="326" spans="1:13" s="23" customFormat="1" x14ac:dyDescent="0.35">
      <c r="A326" s="22">
        <v>45942</v>
      </c>
      <c r="B326" s="23" t="s">
        <v>3043</v>
      </c>
      <c r="C326" s="23" t="s">
        <v>2670</v>
      </c>
      <c r="D326" s="24">
        <v>10</v>
      </c>
      <c r="E326" s="23">
        <f t="shared" si="7"/>
        <v>23.666666666666668</v>
      </c>
      <c r="F326" s="23">
        <f>15/3</f>
        <v>5</v>
      </c>
      <c r="G326" s="23" t="s">
        <v>2667</v>
      </c>
    </row>
    <row r="327" spans="1:13" s="23" customFormat="1" x14ac:dyDescent="0.35">
      <c r="A327" s="22">
        <v>45789</v>
      </c>
      <c r="B327" s="23" t="s">
        <v>3209</v>
      </c>
      <c r="C327" s="23" t="s">
        <v>2668</v>
      </c>
      <c r="D327" s="24" t="s">
        <v>2714</v>
      </c>
      <c r="E327" s="23">
        <f t="shared" si="7"/>
        <v>23.666666666666668</v>
      </c>
      <c r="F327" s="23">
        <f>5/3</f>
        <v>1.6666666666666667</v>
      </c>
      <c r="G327" s="23" t="s">
        <v>2667</v>
      </c>
      <c r="H327" s="23" t="s">
        <v>2667</v>
      </c>
      <c r="I327" s="23" t="s">
        <v>306</v>
      </c>
      <c r="L327" s="23" t="s">
        <v>2667</v>
      </c>
      <c r="M327" s="23" t="s">
        <v>2667</v>
      </c>
    </row>
    <row r="328" spans="1:13" s="23" customFormat="1" x14ac:dyDescent="0.35">
      <c r="A328" s="22">
        <v>45789</v>
      </c>
      <c r="B328" s="23" t="s">
        <v>3209</v>
      </c>
      <c r="C328" s="23" t="s">
        <v>2668</v>
      </c>
      <c r="D328" s="24" t="s">
        <v>2714</v>
      </c>
      <c r="E328" s="23">
        <f t="shared" si="7"/>
        <v>23.666666666666668</v>
      </c>
      <c r="F328" s="23">
        <f>5/3</f>
        <v>1.6666666666666667</v>
      </c>
      <c r="G328" s="23" t="s">
        <v>2667</v>
      </c>
      <c r="H328" s="23" t="s">
        <v>2667</v>
      </c>
      <c r="I328" s="23" t="s">
        <v>306</v>
      </c>
    </row>
    <row r="329" spans="1:13" s="23" customFormat="1" x14ac:dyDescent="0.35">
      <c r="A329" s="22">
        <v>45789</v>
      </c>
      <c r="B329" s="23" t="s">
        <v>3209</v>
      </c>
      <c r="C329" s="23" t="s">
        <v>2668</v>
      </c>
      <c r="D329" s="24" t="s">
        <v>2714</v>
      </c>
      <c r="E329" s="23">
        <f t="shared" si="7"/>
        <v>23.666666666666668</v>
      </c>
      <c r="F329" s="23">
        <f>5/3</f>
        <v>1.6666666666666667</v>
      </c>
      <c r="G329" s="23" t="s">
        <v>2667</v>
      </c>
      <c r="H329" s="23" t="s">
        <v>2667</v>
      </c>
      <c r="I329" s="23" t="s">
        <v>306</v>
      </c>
    </row>
    <row r="330" spans="1:13" s="23" customFormat="1" x14ac:dyDescent="0.35">
      <c r="A330" s="22">
        <v>45789</v>
      </c>
      <c r="B330" s="23" t="s">
        <v>2689</v>
      </c>
      <c r="C330" s="23" t="s">
        <v>2673</v>
      </c>
      <c r="D330" s="24" t="s">
        <v>2702</v>
      </c>
      <c r="E330" s="23">
        <f>47/2</f>
        <v>23.5</v>
      </c>
      <c r="F330" s="23">
        <v>2.5</v>
      </c>
      <c r="G330" s="23" t="s">
        <v>2667</v>
      </c>
      <c r="H330" s="23" t="s">
        <v>2667</v>
      </c>
      <c r="I330" s="23" t="s">
        <v>306</v>
      </c>
      <c r="J330" s="23" t="s">
        <v>2667</v>
      </c>
      <c r="L330" s="23" t="s">
        <v>2667</v>
      </c>
      <c r="M330" s="23" t="s">
        <v>306</v>
      </c>
    </row>
    <row r="331" spans="1:13" s="23" customFormat="1" x14ac:dyDescent="0.35">
      <c r="A331" s="22">
        <v>45789</v>
      </c>
      <c r="B331" s="23" t="s">
        <v>2689</v>
      </c>
      <c r="C331" s="23" t="s">
        <v>2673</v>
      </c>
      <c r="D331" s="24" t="s">
        <v>2702</v>
      </c>
      <c r="E331" s="23">
        <f>47/2</f>
        <v>23.5</v>
      </c>
      <c r="F331" s="23">
        <v>2.5</v>
      </c>
      <c r="G331" s="23" t="s">
        <v>2667</v>
      </c>
      <c r="H331" s="23" t="s">
        <v>2667</v>
      </c>
      <c r="I331" s="23" t="s">
        <v>306</v>
      </c>
      <c r="J331" s="23" t="s">
        <v>2667</v>
      </c>
      <c r="L331" s="23" t="s">
        <v>2667</v>
      </c>
      <c r="M331" s="23" t="s">
        <v>306</v>
      </c>
    </row>
    <row r="332" spans="1:13" s="23" customFormat="1" x14ac:dyDescent="0.35">
      <c r="A332" s="22">
        <v>45941</v>
      </c>
      <c r="B332" s="23" t="s">
        <v>1667</v>
      </c>
      <c r="C332" s="23" t="s">
        <v>2668</v>
      </c>
      <c r="D332" s="24">
        <v>5</v>
      </c>
      <c r="E332" s="23">
        <v>23.5</v>
      </c>
      <c r="F332" s="23">
        <f>3/2</f>
        <v>1.5</v>
      </c>
      <c r="G332" s="23" t="s">
        <v>2667</v>
      </c>
      <c r="H332" s="23" t="s">
        <v>2667</v>
      </c>
      <c r="I332" s="23" t="s">
        <v>306</v>
      </c>
      <c r="L332" s="23" t="s">
        <v>2667</v>
      </c>
      <c r="M332" s="23" t="s">
        <v>2667</v>
      </c>
    </row>
    <row r="333" spans="1:13" s="23" customFormat="1" x14ac:dyDescent="0.35">
      <c r="A333" s="22">
        <v>45941</v>
      </c>
      <c r="B333" s="23" t="s">
        <v>1667</v>
      </c>
      <c r="C333" s="23" t="s">
        <v>2668</v>
      </c>
      <c r="D333" s="24">
        <v>5</v>
      </c>
      <c r="E333" s="23">
        <v>23.5</v>
      </c>
      <c r="F333" s="23">
        <f>3/2</f>
        <v>1.5</v>
      </c>
      <c r="G333" s="23" t="s">
        <v>2667</v>
      </c>
      <c r="H333" s="23" t="s">
        <v>2667</v>
      </c>
      <c r="I333" s="23" t="s">
        <v>306</v>
      </c>
      <c r="L333" s="23" t="s">
        <v>2667</v>
      </c>
      <c r="M333" s="23" t="s">
        <v>2667</v>
      </c>
    </row>
    <row r="334" spans="1:13" s="23" customFormat="1" x14ac:dyDescent="0.35">
      <c r="A334" s="22">
        <v>45940</v>
      </c>
      <c r="B334" s="23" t="s">
        <v>1600</v>
      </c>
      <c r="C334" s="23" t="s">
        <v>2673</v>
      </c>
      <c r="D334" s="24">
        <v>3</v>
      </c>
      <c r="E334" s="23">
        <f>47/2</f>
        <v>23.5</v>
      </c>
      <c r="F334" s="23">
        <v>3</v>
      </c>
      <c r="G334" s="23" t="s">
        <v>2667</v>
      </c>
      <c r="H334" s="23" t="s">
        <v>2667</v>
      </c>
      <c r="I334" s="23" t="s">
        <v>306</v>
      </c>
      <c r="J334" s="23" t="s">
        <v>2675</v>
      </c>
      <c r="L334" s="23" t="s">
        <v>2667</v>
      </c>
      <c r="M334" s="23" t="s">
        <v>2667</v>
      </c>
    </row>
    <row r="335" spans="1:13" s="23" customFormat="1" x14ac:dyDescent="0.35">
      <c r="A335" s="22">
        <v>45940</v>
      </c>
      <c r="B335" s="23" t="s">
        <v>1600</v>
      </c>
      <c r="C335" s="23" t="s">
        <v>2673</v>
      </c>
      <c r="D335" s="24">
        <v>3</v>
      </c>
      <c r="E335" s="23">
        <f>47/2</f>
        <v>23.5</v>
      </c>
      <c r="F335" s="23">
        <v>3</v>
      </c>
      <c r="G335" s="23" t="s">
        <v>2667</v>
      </c>
      <c r="H335" s="23" t="s">
        <v>2667</v>
      </c>
      <c r="I335" s="23" t="s">
        <v>306</v>
      </c>
      <c r="J335" s="23" t="s">
        <v>2675</v>
      </c>
      <c r="L335" s="23" t="s">
        <v>2667</v>
      </c>
      <c r="M335" s="23" t="s">
        <v>2667</v>
      </c>
    </row>
    <row r="336" spans="1:13" s="23" customFormat="1" x14ac:dyDescent="0.35">
      <c r="A336" s="22">
        <v>45768</v>
      </c>
      <c r="B336" s="23" t="s">
        <v>658</v>
      </c>
      <c r="C336" s="23" t="s">
        <v>2670</v>
      </c>
      <c r="D336" s="24">
        <v>10</v>
      </c>
      <c r="E336" s="23">
        <f t="shared" ref="E336:E347" si="8">70/3</f>
        <v>23.333333333333332</v>
      </c>
      <c r="F336" s="23">
        <f>5/3</f>
        <v>1.6666666666666667</v>
      </c>
      <c r="G336" s="23" t="s">
        <v>2667</v>
      </c>
      <c r="H336" s="23" t="s">
        <v>2667</v>
      </c>
      <c r="I336" s="23" t="s">
        <v>2667</v>
      </c>
      <c r="J336" s="23" t="s">
        <v>2667</v>
      </c>
      <c r="L336" s="23" t="s">
        <v>2667</v>
      </c>
      <c r="M336" s="23" t="s">
        <v>2667</v>
      </c>
    </row>
    <row r="337" spans="1:13" s="23" customFormat="1" x14ac:dyDescent="0.35">
      <c r="A337" s="22">
        <v>45768</v>
      </c>
      <c r="B337" s="23" t="s">
        <v>658</v>
      </c>
      <c r="C337" s="23" t="s">
        <v>2670</v>
      </c>
      <c r="D337" s="24">
        <v>10</v>
      </c>
      <c r="E337" s="23">
        <f t="shared" si="8"/>
        <v>23.333333333333332</v>
      </c>
      <c r="F337" s="23">
        <f>5/3</f>
        <v>1.6666666666666667</v>
      </c>
      <c r="G337" s="23" t="s">
        <v>2667</v>
      </c>
    </row>
    <row r="338" spans="1:13" s="23" customFormat="1" x14ac:dyDescent="0.35">
      <c r="A338" s="22">
        <v>45768</v>
      </c>
      <c r="B338" s="23" t="s">
        <v>658</v>
      </c>
      <c r="C338" s="23" t="s">
        <v>2670</v>
      </c>
      <c r="D338" s="24">
        <v>10</v>
      </c>
      <c r="E338" s="23">
        <f t="shared" si="8"/>
        <v>23.333333333333332</v>
      </c>
      <c r="F338" s="23">
        <f>5/3</f>
        <v>1.6666666666666667</v>
      </c>
      <c r="G338" s="23" t="s">
        <v>2667</v>
      </c>
    </row>
    <row r="339" spans="1:13" s="23" customFormat="1" x14ac:dyDescent="0.35">
      <c r="A339" s="22">
        <v>45700</v>
      </c>
      <c r="B339" s="23" t="s">
        <v>489</v>
      </c>
      <c r="C339" s="23" t="s">
        <v>2670</v>
      </c>
      <c r="D339" s="24" t="s">
        <v>2799</v>
      </c>
      <c r="E339" s="23">
        <f t="shared" si="8"/>
        <v>23.333333333333332</v>
      </c>
      <c r="F339" s="23">
        <f t="shared" ref="F339:F344" si="9">4/3</f>
        <v>1.3333333333333333</v>
      </c>
      <c r="G339" s="23" t="s">
        <v>2667</v>
      </c>
      <c r="H339" s="23" t="s">
        <v>2667</v>
      </c>
      <c r="I339" s="23" t="s">
        <v>2667</v>
      </c>
      <c r="J339" s="23" t="s">
        <v>2667</v>
      </c>
      <c r="L339" s="23" t="s">
        <v>2667</v>
      </c>
      <c r="M339" s="23" t="s">
        <v>306</v>
      </c>
    </row>
    <row r="340" spans="1:13" s="23" customFormat="1" x14ac:dyDescent="0.35">
      <c r="A340" s="22">
        <v>45700</v>
      </c>
      <c r="B340" s="23" t="s">
        <v>489</v>
      </c>
      <c r="C340" s="23" t="s">
        <v>2670</v>
      </c>
      <c r="D340" s="24" t="s">
        <v>2799</v>
      </c>
      <c r="E340" s="23">
        <f t="shared" si="8"/>
        <v>23.333333333333332</v>
      </c>
      <c r="F340" s="23">
        <f t="shared" si="9"/>
        <v>1.3333333333333333</v>
      </c>
      <c r="G340" s="23" t="s">
        <v>2667</v>
      </c>
      <c r="H340" s="23" t="s">
        <v>2667</v>
      </c>
      <c r="I340" s="23" t="s">
        <v>2667</v>
      </c>
      <c r="J340" s="23" t="s">
        <v>2667</v>
      </c>
      <c r="L340" s="23" t="s">
        <v>2667</v>
      </c>
      <c r="M340" s="23" t="s">
        <v>306</v>
      </c>
    </row>
    <row r="341" spans="1:13" s="23" customFormat="1" x14ac:dyDescent="0.35">
      <c r="A341" s="22">
        <v>45700</v>
      </c>
      <c r="B341" s="23" t="s">
        <v>489</v>
      </c>
      <c r="C341" s="23" t="s">
        <v>2670</v>
      </c>
      <c r="D341" s="24" t="s">
        <v>2799</v>
      </c>
      <c r="E341" s="23">
        <f t="shared" si="8"/>
        <v>23.333333333333332</v>
      </c>
      <c r="F341" s="23">
        <f t="shared" si="9"/>
        <v>1.3333333333333333</v>
      </c>
      <c r="G341" s="23" t="s">
        <v>2667</v>
      </c>
      <c r="H341" s="23" t="s">
        <v>2667</v>
      </c>
      <c r="I341" s="23" t="s">
        <v>2667</v>
      </c>
      <c r="J341" s="23" t="s">
        <v>2667</v>
      </c>
      <c r="L341" s="23" t="s">
        <v>2667</v>
      </c>
      <c r="M341" s="23" t="s">
        <v>306</v>
      </c>
    </row>
    <row r="342" spans="1:13" x14ac:dyDescent="0.35">
      <c r="A342" s="22">
        <v>45790</v>
      </c>
      <c r="B342" s="23" t="s">
        <v>3207</v>
      </c>
      <c r="C342" s="23" t="s">
        <v>2670</v>
      </c>
      <c r="D342" s="24">
        <v>7</v>
      </c>
      <c r="E342" s="23">
        <f t="shared" si="8"/>
        <v>23.333333333333332</v>
      </c>
      <c r="F342" s="23">
        <f t="shared" si="9"/>
        <v>1.3333333333333333</v>
      </c>
      <c r="G342" s="23" t="s">
        <v>2667</v>
      </c>
      <c r="H342" s="23" t="s">
        <v>2667</v>
      </c>
      <c r="I342" s="23" t="s">
        <v>306</v>
      </c>
      <c r="J342" s="23" t="s">
        <v>1854</v>
      </c>
      <c r="K342" s="23"/>
      <c r="L342" s="23" t="s">
        <v>2667</v>
      </c>
      <c r="M342" s="23" t="s">
        <v>2667</v>
      </c>
    </row>
    <row r="343" spans="1:13" x14ac:dyDescent="0.35">
      <c r="A343" s="22">
        <v>45790</v>
      </c>
      <c r="B343" s="23" t="s">
        <v>3207</v>
      </c>
      <c r="C343" s="23" t="s">
        <v>2670</v>
      </c>
      <c r="D343" s="24">
        <v>7</v>
      </c>
      <c r="E343" s="23">
        <f t="shared" si="8"/>
        <v>23.333333333333332</v>
      </c>
      <c r="F343" s="23">
        <f t="shared" si="9"/>
        <v>1.3333333333333333</v>
      </c>
      <c r="G343" s="23" t="s">
        <v>2667</v>
      </c>
      <c r="H343" s="23" t="s">
        <v>2667</v>
      </c>
      <c r="I343" s="23" t="s">
        <v>306</v>
      </c>
      <c r="J343" s="23" t="s">
        <v>1854</v>
      </c>
      <c r="K343" s="23"/>
      <c r="L343" s="23" t="s">
        <v>2667</v>
      </c>
      <c r="M343" s="23" t="s">
        <v>2667</v>
      </c>
    </row>
    <row r="344" spans="1:13" x14ac:dyDescent="0.35">
      <c r="A344" s="22">
        <v>45790</v>
      </c>
      <c r="B344" s="23" t="s">
        <v>3207</v>
      </c>
      <c r="C344" s="23" t="s">
        <v>2670</v>
      </c>
      <c r="D344" s="24">
        <v>7</v>
      </c>
      <c r="E344" s="23">
        <f t="shared" si="8"/>
        <v>23.333333333333332</v>
      </c>
      <c r="F344" s="23">
        <f t="shared" si="9"/>
        <v>1.3333333333333333</v>
      </c>
      <c r="G344" s="23" t="s">
        <v>2667</v>
      </c>
      <c r="H344" s="23" t="s">
        <v>2667</v>
      </c>
      <c r="I344" s="23" t="s">
        <v>306</v>
      </c>
      <c r="J344" s="23" t="s">
        <v>1854</v>
      </c>
      <c r="K344" s="23"/>
      <c r="L344" s="23" t="s">
        <v>2667</v>
      </c>
      <c r="M344" s="23" t="s">
        <v>2667</v>
      </c>
    </row>
    <row r="345" spans="1:13" x14ac:dyDescent="0.35">
      <c r="A345" s="22">
        <v>45993</v>
      </c>
      <c r="B345" s="23" t="s">
        <v>2899</v>
      </c>
      <c r="C345" s="23" t="s">
        <v>2670</v>
      </c>
      <c r="D345" s="24">
        <v>10</v>
      </c>
      <c r="E345" s="23">
        <f t="shared" si="8"/>
        <v>23.333333333333332</v>
      </c>
      <c r="F345" s="23">
        <f>10/3</f>
        <v>3.3333333333333335</v>
      </c>
      <c r="G345" s="23" t="s">
        <v>2667</v>
      </c>
      <c r="H345" s="23" t="s">
        <v>2667</v>
      </c>
      <c r="I345" s="23" t="s">
        <v>2667</v>
      </c>
      <c r="J345" s="23"/>
      <c r="K345" s="23"/>
      <c r="L345" s="23" t="s">
        <v>2667</v>
      </c>
      <c r="M345" s="23" t="s">
        <v>2667</v>
      </c>
    </row>
    <row r="346" spans="1:13" x14ac:dyDescent="0.35">
      <c r="A346" s="22">
        <v>45993</v>
      </c>
      <c r="B346" s="23" t="s">
        <v>2899</v>
      </c>
      <c r="C346" s="23" t="s">
        <v>2670</v>
      </c>
      <c r="D346" s="24">
        <v>10</v>
      </c>
      <c r="E346" s="23">
        <f t="shared" si="8"/>
        <v>23.333333333333332</v>
      </c>
      <c r="F346" s="23">
        <f>10/3</f>
        <v>3.3333333333333335</v>
      </c>
      <c r="G346" s="23" t="s">
        <v>2667</v>
      </c>
      <c r="H346" s="23" t="s">
        <v>2667</v>
      </c>
      <c r="I346" s="23" t="s">
        <v>2667</v>
      </c>
      <c r="J346" s="23"/>
      <c r="K346" s="23"/>
      <c r="L346" s="23" t="s">
        <v>2667</v>
      </c>
      <c r="M346" s="23" t="s">
        <v>2667</v>
      </c>
    </row>
    <row r="347" spans="1:13" x14ac:dyDescent="0.35">
      <c r="A347" s="22">
        <v>45993</v>
      </c>
      <c r="B347" s="23" t="s">
        <v>2899</v>
      </c>
      <c r="C347" s="23" t="s">
        <v>2670</v>
      </c>
      <c r="D347" s="24">
        <v>10</v>
      </c>
      <c r="E347" s="23">
        <f t="shared" si="8"/>
        <v>23.333333333333332</v>
      </c>
      <c r="F347" s="23">
        <f>10/3</f>
        <v>3.3333333333333335</v>
      </c>
      <c r="G347" s="23" t="s">
        <v>2667</v>
      </c>
      <c r="H347" s="23" t="s">
        <v>2667</v>
      </c>
      <c r="I347" s="23" t="s">
        <v>2667</v>
      </c>
      <c r="J347" s="23"/>
      <c r="K347" s="23"/>
      <c r="L347" s="23" t="s">
        <v>2667</v>
      </c>
      <c r="M347" s="23" t="s">
        <v>2667</v>
      </c>
    </row>
    <row r="348" spans="1:13" s="23" customFormat="1" x14ac:dyDescent="0.35">
      <c r="A348" s="22">
        <v>45955</v>
      </c>
      <c r="B348" s="23" t="s">
        <v>2927</v>
      </c>
      <c r="C348" s="23" t="s">
        <v>2670</v>
      </c>
      <c r="D348" s="24">
        <v>8</v>
      </c>
      <c r="E348" s="23">
        <f t="shared" ref="E348:E357" si="10">46/2</f>
        <v>23</v>
      </c>
      <c r="F348" s="23">
        <f>3/2</f>
        <v>1.5</v>
      </c>
      <c r="G348" s="23" t="s">
        <v>2667</v>
      </c>
      <c r="H348" s="23" t="s">
        <v>2667</v>
      </c>
      <c r="I348" s="23" t="s">
        <v>306</v>
      </c>
      <c r="J348" s="23" t="s">
        <v>2667</v>
      </c>
      <c r="L348" s="23" t="s">
        <v>2667</v>
      </c>
      <c r="M348" s="23" t="s">
        <v>306</v>
      </c>
    </row>
    <row r="349" spans="1:13" s="23" customFormat="1" x14ac:dyDescent="0.35">
      <c r="A349" s="22">
        <v>45955</v>
      </c>
      <c r="B349" s="23" t="s">
        <v>2927</v>
      </c>
      <c r="C349" s="23" t="s">
        <v>2670</v>
      </c>
      <c r="D349" s="24">
        <v>8</v>
      </c>
      <c r="E349" s="23">
        <f t="shared" si="10"/>
        <v>23</v>
      </c>
      <c r="F349" s="23">
        <f>3/2</f>
        <v>1.5</v>
      </c>
      <c r="G349" s="23" t="s">
        <v>2667</v>
      </c>
      <c r="H349" s="23" t="s">
        <v>2667</v>
      </c>
      <c r="I349" s="23" t="s">
        <v>306</v>
      </c>
      <c r="J349" s="23" t="s">
        <v>2667</v>
      </c>
      <c r="L349" s="23" t="s">
        <v>2667</v>
      </c>
      <c r="M349" s="23" t="s">
        <v>306</v>
      </c>
    </row>
    <row r="350" spans="1:13" s="23" customFormat="1" x14ac:dyDescent="0.35">
      <c r="A350" s="22">
        <v>46007</v>
      </c>
      <c r="B350" s="23" t="s">
        <v>1468</v>
      </c>
      <c r="C350" s="23" t="s">
        <v>2673</v>
      </c>
      <c r="D350" s="24" t="s">
        <v>3168</v>
      </c>
      <c r="E350" s="23">
        <f t="shared" si="10"/>
        <v>23</v>
      </c>
      <c r="F350" s="23">
        <v>3</v>
      </c>
      <c r="G350" s="23" t="s">
        <v>2667</v>
      </c>
      <c r="H350" s="23" t="s">
        <v>2667</v>
      </c>
      <c r="I350" s="23" t="s">
        <v>306</v>
      </c>
      <c r="J350" s="23" t="s">
        <v>2667</v>
      </c>
      <c r="L350" s="23" t="s">
        <v>2667</v>
      </c>
      <c r="M350" s="23" t="s">
        <v>306</v>
      </c>
    </row>
    <row r="351" spans="1:13" s="23" customFormat="1" x14ac:dyDescent="0.35">
      <c r="A351" s="22">
        <v>46007</v>
      </c>
      <c r="B351" s="23" t="s">
        <v>1468</v>
      </c>
      <c r="C351" s="23" t="s">
        <v>2673</v>
      </c>
      <c r="D351" s="24" t="s">
        <v>3168</v>
      </c>
      <c r="E351" s="23">
        <f t="shared" si="10"/>
        <v>23</v>
      </c>
      <c r="F351" s="23">
        <v>3</v>
      </c>
      <c r="G351" s="23" t="s">
        <v>2667</v>
      </c>
      <c r="H351" s="23" t="s">
        <v>2667</v>
      </c>
      <c r="I351" s="23" t="s">
        <v>306</v>
      </c>
      <c r="J351" s="23" t="s">
        <v>2667</v>
      </c>
      <c r="L351" s="23" t="s">
        <v>2667</v>
      </c>
      <c r="M351" s="23" t="s">
        <v>306</v>
      </c>
    </row>
    <row r="352" spans="1:13" s="23" customFormat="1" x14ac:dyDescent="0.35">
      <c r="A352" s="22">
        <v>45921</v>
      </c>
      <c r="B352" s="23" t="s">
        <v>3215</v>
      </c>
      <c r="C352" s="23" t="s">
        <v>2668</v>
      </c>
      <c r="D352" s="24">
        <v>5</v>
      </c>
      <c r="E352" s="23">
        <f t="shared" si="10"/>
        <v>23</v>
      </c>
      <c r="F352" s="23">
        <v>2</v>
      </c>
      <c r="G352" s="23" t="s">
        <v>2667</v>
      </c>
      <c r="H352" s="23" t="s">
        <v>2667</v>
      </c>
      <c r="I352" s="23" t="s">
        <v>2667</v>
      </c>
      <c r="J352" s="23" t="s">
        <v>2667</v>
      </c>
      <c r="L352" s="23" t="s">
        <v>2667</v>
      </c>
      <c r="M352" s="23" t="s">
        <v>306</v>
      </c>
    </row>
    <row r="353" spans="1:13" s="23" customFormat="1" x14ac:dyDescent="0.35">
      <c r="A353" s="22">
        <v>45921</v>
      </c>
      <c r="B353" s="23" t="s">
        <v>3215</v>
      </c>
      <c r="C353" s="23" t="s">
        <v>2668</v>
      </c>
      <c r="D353" s="24">
        <v>5</v>
      </c>
      <c r="E353" s="23">
        <f t="shared" si="10"/>
        <v>23</v>
      </c>
      <c r="F353" s="23">
        <v>2</v>
      </c>
      <c r="G353" s="23" t="s">
        <v>2667</v>
      </c>
      <c r="H353" s="23" t="s">
        <v>2667</v>
      </c>
      <c r="I353" s="23" t="s">
        <v>2667</v>
      </c>
      <c r="J353" s="23" t="s">
        <v>2667</v>
      </c>
      <c r="L353" s="23" t="s">
        <v>2667</v>
      </c>
      <c r="M353" s="23" t="s">
        <v>306</v>
      </c>
    </row>
    <row r="354" spans="1:13" x14ac:dyDescent="0.35">
      <c r="A354" s="22">
        <v>46020</v>
      </c>
      <c r="B354" s="23" t="s">
        <v>1684</v>
      </c>
      <c r="C354" s="23" t="s">
        <v>2670</v>
      </c>
      <c r="D354" s="24">
        <v>7</v>
      </c>
      <c r="E354" s="23">
        <f t="shared" si="10"/>
        <v>23</v>
      </c>
      <c r="F354" s="23">
        <f>3/2</f>
        <v>1.5</v>
      </c>
      <c r="G354" s="23" t="s">
        <v>2667</v>
      </c>
      <c r="H354" s="23" t="s">
        <v>2667</v>
      </c>
      <c r="I354" s="23" t="s">
        <v>2667</v>
      </c>
      <c r="J354" s="23" t="s">
        <v>2667</v>
      </c>
      <c r="K354" s="23"/>
      <c r="L354" s="23" t="s">
        <v>2667</v>
      </c>
      <c r="M354" s="23" t="s">
        <v>2667</v>
      </c>
    </row>
    <row r="355" spans="1:13" x14ac:dyDescent="0.35">
      <c r="A355" s="22">
        <v>46020</v>
      </c>
      <c r="B355" s="23" t="s">
        <v>1684</v>
      </c>
      <c r="C355" s="23" t="s">
        <v>2670</v>
      </c>
      <c r="D355" s="24">
        <v>7</v>
      </c>
      <c r="E355" s="23">
        <f t="shared" si="10"/>
        <v>23</v>
      </c>
      <c r="F355" s="23">
        <f>3/2</f>
        <v>1.5</v>
      </c>
      <c r="G355" s="23" t="s">
        <v>2667</v>
      </c>
      <c r="H355" s="23" t="s">
        <v>2667</v>
      </c>
      <c r="I355" s="23" t="s">
        <v>2667</v>
      </c>
      <c r="J355" s="23" t="s">
        <v>2667</v>
      </c>
      <c r="K355" s="23"/>
      <c r="L355" s="23" t="s">
        <v>2667</v>
      </c>
      <c r="M355" s="23" t="s">
        <v>2667</v>
      </c>
    </row>
    <row r="356" spans="1:13" x14ac:dyDescent="0.35">
      <c r="A356" s="22">
        <v>45940</v>
      </c>
      <c r="B356" s="23" t="s">
        <v>1968</v>
      </c>
      <c r="C356" s="23" t="s">
        <v>2670</v>
      </c>
      <c r="D356" s="24">
        <v>8</v>
      </c>
      <c r="E356" s="23">
        <f t="shared" si="10"/>
        <v>23</v>
      </c>
      <c r="F356" s="23">
        <f>3/2</f>
        <v>1.5</v>
      </c>
      <c r="G356" s="23" t="s">
        <v>2667</v>
      </c>
      <c r="H356" s="23" t="s">
        <v>2667</v>
      </c>
      <c r="I356" s="23" t="s">
        <v>306</v>
      </c>
      <c r="J356" s="23"/>
      <c r="K356" s="23"/>
      <c r="L356" s="23" t="s">
        <v>2667</v>
      </c>
      <c r="M356" s="23" t="s">
        <v>2667</v>
      </c>
    </row>
    <row r="357" spans="1:13" x14ac:dyDescent="0.35">
      <c r="A357" s="22">
        <v>45940</v>
      </c>
      <c r="B357" s="23" t="s">
        <v>1968</v>
      </c>
      <c r="C357" s="23" t="s">
        <v>2670</v>
      </c>
      <c r="D357" s="24">
        <v>8</v>
      </c>
      <c r="E357" s="23">
        <f t="shared" si="10"/>
        <v>23</v>
      </c>
      <c r="F357" s="23">
        <f>3/2</f>
        <v>1.5</v>
      </c>
      <c r="G357" s="23" t="s">
        <v>2667</v>
      </c>
      <c r="H357" s="23" t="s">
        <v>2667</v>
      </c>
      <c r="I357" s="23" t="s">
        <v>306</v>
      </c>
      <c r="J357" s="23"/>
      <c r="K357" s="23"/>
      <c r="L357" s="23" t="s">
        <v>2667</v>
      </c>
      <c r="M357" s="23" t="s">
        <v>2667</v>
      </c>
    </row>
    <row r="358" spans="1:13" x14ac:dyDescent="0.35">
      <c r="A358" s="22">
        <v>46154</v>
      </c>
      <c r="B358" s="23" t="s">
        <v>3275</v>
      </c>
      <c r="C358" s="23" t="s">
        <v>2670</v>
      </c>
      <c r="D358" s="24" t="s">
        <v>2788</v>
      </c>
      <c r="E358" s="23">
        <v>23</v>
      </c>
      <c r="F358" s="23">
        <v>1</v>
      </c>
      <c r="G358" s="23" t="s">
        <v>2667</v>
      </c>
      <c r="H358" s="23" t="s">
        <v>2667</v>
      </c>
      <c r="I358" s="23" t="s">
        <v>2667</v>
      </c>
      <c r="J358" s="23" t="s">
        <v>2667</v>
      </c>
      <c r="K358" s="23"/>
      <c r="L358" s="23" t="s">
        <v>2667</v>
      </c>
      <c r="M358" s="23" t="s">
        <v>2667</v>
      </c>
    </row>
    <row r="359" spans="1:13" x14ac:dyDescent="0.35">
      <c r="A359" s="22">
        <v>46154</v>
      </c>
      <c r="B359" s="23" t="s">
        <v>3275</v>
      </c>
      <c r="C359" s="23" t="s">
        <v>2670</v>
      </c>
      <c r="D359" s="24" t="s">
        <v>2788</v>
      </c>
      <c r="E359" s="23">
        <v>23</v>
      </c>
      <c r="F359" s="23">
        <v>1</v>
      </c>
      <c r="G359" s="23" t="s">
        <v>2667</v>
      </c>
      <c r="H359" s="23"/>
      <c r="I359" s="23"/>
      <c r="J359" s="23"/>
      <c r="K359" s="23"/>
      <c r="L359" s="23"/>
      <c r="M359" s="23"/>
    </row>
    <row r="360" spans="1:13" x14ac:dyDescent="0.35">
      <c r="A360" s="22">
        <v>46154</v>
      </c>
      <c r="B360" s="23" t="s">
        <v>3275</v>
      </c>
      <c r="C360" s="23" t="s">
        <v>2670</v>
      </c>
      <c r="D360" s="24" t="s">
        <v>2788</v>
      </c>
      <c r="E360" s="23">
        <v>23</v>
      </c>
      <c r="F360" s="23">
        <v>1</v>
      </c>
      <c r="G360" s="23" t="s">
        <v>2667</v>
      </c>
      <c r="H360" s="23"/>
      <c r="I360" s="23"/>
      <c r="J360" s="23"/>
      <c r="K360" s="23"/>
      <c r="L360" s="23"/>
      <c r="M360" s="23"/>
    </row>
    <row r="361" spans="1:13" x14ac:dyDescent="0.35">
      <c r="A361" s="22">
        <v>46154</v>
      </c>
      <c r="B361" s="23" t="s">
        <v>3275</v>
      </c>
      <c r="C361" s="23" t="s">
        <v>2670</v>
      </c>
      <c r="D361" s="24" t="s">
        <v>2788</v>
      </c>
      <c r="E361" s="23">
        <v>23</v>
      </c>
      <c r="F361" s="23">
        <v>1</v>
      </c>
      <c r="G361" s="23" t="s">
        <v>2667</v>
      </c>
      <c r="H361" s="23"/>
      <c r="I361" s="23"/>
      <c r="J361" s="23"/>
      <c r="K361" s="23"/>
      <c r="L361" s="23"/>
      <c r="M361" s="23"/>
    </row>
    <row r="362" spans="1:13" x14ac:dyDescent="0.35">
      <c r="A362" s="22">
        <v>45984</v>
      </c>
      <c r="B362" s="23" t="s">
        <v>1468</v>
      </c>
      <c r="C362" s="23" t="s">
        <v>2668</v>
      </c>
      <c r="D362" s="24">
        <v>6</v>
      </c>
      <c r="E362" s="23">
        <v>23</v>
      </c>
      <c r="F362" s="23">
        <v>1</v>
      </c>
      <c r="G362" s="23" t="s">
        <v>2667</v>
      </c>
      <c r="H362" s="23"/>
      <c r="I362" s="23"/>
      <c r="J362" s="23"/>
      <c r="K362" s="23"/>
      <c r="L362" s="23"/>
      <c r="M362" s="23"/>
    </row>
    <row r="363" spans="1:13" x14ac:dyDescent="0.35">
      <c r="A363" s="22">
        <v>45984</v>
      </c>
      <c r="B363" s="23" t="s">
        <v>1468</v>
      </c>
      <c r="C363" s="23" t="s">
        <v>2668</v>
      </c>
      <c r="D363" s="24">
        <v>6</v>
      </c>
      <c r="E363" s="23">
        <v>23</v>
      </c>
      <c r="F363" s="23">
        <v>1</v>
      </c>
      <c r="G363" s="23" t="s">
        <v>2667</v>
      </c>
      <c r="H363" s="23"/>
      <c r="I363" s="23"/>
      <c r="J363" s="23"/>
      <c r="K363" s="23"/>
      <c r="L363" s="23"/>
      <c r="M363" s="23"/>
    </row>
    <row r="364" spans="1:13" x14ac:dyDescent="0.35">
      <c r="A364" s="22">
        <v>45835</v>
      </c>
      <c r="B364" s="23" t="s">
        <v>857</v>
      </c>
      <c r="C364" s="23" t="s">
        <v>2167</v>
      </c>
      <c r="D364" s="24" t="s">
        <v>3325</v>
      </c>
      <c r="E364" s="23">
        <v>23</v>
      </c>
      <c r="F364" s="23">
        <v>1</v>
      </c>
      <c r="G364" s="23" t="s">
        <v>2667</v>
      </c>
      <c r="H364" s="23" t="s">
        <v>2667</v>
      </c>
      <c r="I364" s="23" t="s">
        <v>306</v>
      </c>
      <c r="J364" s="23"/>
      <c r="K364" s="23"/>
      <c r="L364" s="23" t="s">
        <v>2667</v>
      </c>
      <c r="M364" s="23" t="s">
        <v>306</v>
      </c>
    </row>
    <row r="365" spans="1:13" x14ac:dyDescent="0.35">
      <c r="A365" s="22">
        <v>45835</v>
      </c>
      <c r="B365" s="23" t="s">
        <v>857</v>
      </c>
      <c r="C365" s="23" t="s">
        <v>2167</v>
      </c>
      <c r="D365" s="24" t="s">
        <v>3325</v>
      </c>
      <c r="E365" s="23">
        <v>23</v>
      </c>
      <c r="F365" s="23">
        <v>2</v>
      </c>
      <c r="G365" s="23" t="s">
        <v>2667</v>
      </c>
      <c r="H365" s="23" t="s">
        <v>2667</v>
      </c>
      <c r="I365" s="23" t="s">
        <v>306</v>
      </c>
      <c r="J365" s="23"/>
      <c r="K365" s="23"/>
      <c r="L365" s="23" t="s">
        <v>2667</v>
      </c>
      <c r="M365" s="23" t="s">
        <v>306</v>
      </c>
    </row>
    <row r="366" spans="1:13" x14ac:dyDescent="0.35">
      <c r="A366" s="22">
        <v>45967</v>
      </c>
      <c r="B366" s="23" t="s">
        <v>3140</v>
      </c>
      <c r="C366" s="23" t="s">
        <v>2668</v>
      </c>
      <c r="D366" s="24" t="s">
        <v>2853</v>
      </c>
      <c r="E366" s="23">
        <v>23</v>
      </c>
      <c r="F366" s="23">
        <v>3</v>
      </c>
      <c r="G366" s="23" t="s">
        <v>2667</v>
      </c>
      <c r="H366" s="23" t="s">
        <v>2667</v>
      </c>
      <c r="I366" s="23" t="s">
        <v>306</v>
      </c>
      <c r="J366" s="23" t="s">
        <v>2667</v>
      </c>
      <c r="K366" s="23"/>
      <c r="L366" s="23"/>
      <c r="M366" s="23"/>
    </row>
    <row r="367" spans="1:13" x14ac:dyDescent="0.35">
      <c r="A367" s="22">
        <v>45967</v>
      </c>
      <c r="B367" s="23" t="s">
        <v>3140</v>
      </c>
      <c r="C367" s="23" t="s">
        <v>2668</v>
      </c>
      <c r="D367" s="24" t="s">
        <v>2853</v>
      </c>
      <c r="E367" s="23">
        <v>23</v>
      </c>
      <c r="F367" s="23">
        <v>3</v>
      </c>
      <c r="G367" s="23" t="s">
        <v>2667</v>
      </c>
      <c r="H367" s="23" t="s">
        <v>2667</v>
      </c>
      <c r="I367" s="23" t="s">
        <v>306</v>
      </c>
      <c r="J367" s="23"/>
      <c r="K367" s="23"/>
      <c r="L367" s="23"/>
      <c r="M367" s="23"/>
    </row>
    <row r="368" spans="1:13" x14ac:dyDescent="0.35">
      <c r="A368" s="22">
        <v>45967</v>
      </c>
      <c r="B368" s="23" t="s">
        <v>3140</v>
      </c>
      <c r="C368" s="23" t="s">
        <v>2668</v>
      </c>
      <c r="D368" s="24" t="s">
        <v>2853</v>
      </c>
      <c r="E368" s="23">
        <v>23</v>
      </c>
      <c r="F368" s="23">
        <v>4</v>
      </c>
      <c r="G368" s="23" t="s">
        <v>2667</v>
      </c>
      <c r="H368" s="23" t="s">
        <v>2667</v>
      </c>
      <c r="I368" s="23" t="s">
        <v>306</v>
      </c>
      <c r="J368" s="23"/>
      <c r="K368" s="23"/>
      <c r="L368" s="23"/>
      <c r="M368" s="23"/>
    </row>
    <row r="369" spans="1:13" x14ac:dyDescent="0.35">
      <c r="A369" s="22">
        <v>45732</v>
      </c>
      <c r="B369" s="23" t="s">
        <v>3220</v>
      </c>
      <c r="C369" s="23" t="s">
        <v>2670</v>
      </c>
      <c r="D369" s="24" t="s">
        <v>2788</v>
      </c>
      <c r="E369" s="23">
        <v>23</v>
      </c>
      <c r="F369" s="23">
        <v>2</v>
      </c>
      <c r="G369" s="23" t="s">
        <v>2667</v>
      </c>
      <c r="H369" s="23"/>
      <c r="I369" s="23"/>
      <c r="J369" s="23"/>
      <c r="K369" s="23"/>
      <c r="L369" s="23"/>
      <c r="M369" s="23"/>
    </row>
    <row r="370" spans="1:13" x14ac:dyDescent="0.35">
      <c r="A370" s="22">
        <v>45732</v>
      </c>
      <c r="B370" s="23" t="s">
        <v>3220</v>
      </c>
      <c r="C370" s="23" t="s">
        <v>2670</v>
      </c>
      <c r="D370" s="24" t="s">
        <v>2788</v>
      </c>
      <c r="E370" s="23">
        <v>23</v>
      </c>
      <c r="F370" s="23">
        <v>3</v>
      </c>
      <c r="G370" s="23" t="s">
        <v>2667</v>
      </c>
      <c r="H370" s="23"/>
      <c r="I370" s="23"/>
      <c r="J370" s="23"/>
      <c r="K370" s="23"/>
      <c r="L370" s="23"/>
      <c r="M370" s="23"/>
    </row>
    <row r="371" spans="1:13" x14ac:dyDescent="0.35">
      <c r="A371" s="22">
        <v>45732</v>
      </c>
      <c r="B371" s="23" t="s">
        <v>3220</v>
      </c>
      <c r="C371" s="23" t="s">
        <v>2670</v>
      </c>
      <c r="D371" s="24" t="s">
        <v>2788</v>
      </c>
      <c r="E371" s="23">
        <v>23</v>
      </c>
      <c r="F371" s="23">
        <v>3</v>
      </c>
      <c r="G371" s="23" t="s">
        <v>2667</v>
      </c>
      <c r="H371" s="23"/>
      <c r="I371" s="23"/>
      <c r="J371" s="23"/>
      <c r="K371" s="23"/>
      <c r="L371" s="23"/>
      <c r="M371" s="23"/>
    </row>
    <row r="372" spans="1:13" x14ac:dyDescent="0.35">
      <c r="A372" s="22">
        <v>45986</v>
      </c>
      <c r="B372" s="23" t="s">
        <v>2669</v>
      </c>
      <c r="C372" s="23" t="s">
        <v>2670</v>
      </c>
      <c r="D372" s="24">
        <v>7</v>
      </c>
      <c r="E372" s="23">
        <v>23</v>
      </c>
      <c r="F372" s="23">
        <v>3</v>
      </c>
      <c r="G372" s="23" t="s">
        <v>2667</v>
      </c>
      <c r="H372" s="23" t="s">
        <v>2667</v>
      </c>
      <c r="I372" s="23" t="s">
        <v>2667</v>
      </c>
      <c r="J372" s="23" t="s">
        <v>2667</v>
      </c>
      <c r="K372" s="23"/>
      <c r="L372" s="23" t="s">
        <v>2667</v>
      </c>
      <c r="M372" s="23" t="s">
        <v>2667</v>
      </c>
    </row>
    <row r="373" spans="1:13" x14ac:dyDescent="0.35">
      <c r="A373" s="22">
        <v>45986</v>
      </c>
      <c r="B373" s="23" t="s">
        <v>495</v>
      </c>
      <c r="C373" s="23" t="s">
        <v>2668</v>
      </c>
      <c r="D373" s="24">
        <v>6</v>
      </c>
      <c r="E373" s="23">
        <v>23</v>
      </c>
      <c r="F373" s="23">
        <v>1</v>
      </c>
      <c r="G373" s="23" t="s">
        <v>2667</v>
      </c>
      <c r="H373" s="23" t="s">
        <v>2667</v>
      </c>
      <c r="I373" s="23" t="s">
        <v>2667</v>
      </c>
      <c r="J373" s="23" t="s">
        <v>2667</v>
      </c>
      <c r="K373" s="23"/>
      <c r="L373" s="23" t="s">
        <v>2667</v>
      </c>
      <c r="M373" s="23" t="s">
        <v>2667</v>
      </c>
    </row>
    <row r="374" spans="1:13" x14ac:dyDescent="0.35">
      <c r="A374" s="22">
        <v>45987</v>
      </c>
      <c r="B374" s="23" t="s">
        <v>3326</v>
      </c>
      <c r="C374" s="23" t="s">
        <v>2668</v>
      </c>
      <c r="D374" s="24">
        <v>5</v>
      </c>
      <c r="E374" s="23">
        <v>23</v>
      </c>
      <c r="F374" s="23">
        <v>2</v>
      </c>
      <c r="G374" s="23" t="s">
        <v>2667</v>
      </c>
      <c r="H374" s="23" t="s">
        <v>2667</v>
      </c>
      <c r="I374" s="23" t="s">
        <v>306</v>
      </c>
      <c r="J374" s="23" t="s">
        <v>2667</v>
      </c>
      <c r="K374" s="23"/>
      <c r="L374" s="23" t="s">
        <v>2667</v>
      </c>
      <c r="M374" s="23" t="s">
        <v>2667</v>
      </c>
    </row>
    <row r="375" spans="1:13" x14ac:dyDescent="0.35">
      <c r="A375" s="22">
        <v>45900</v>
      </c>
      <c r="B375" s="23" t="s">
        <v>900</v>
      </c>
      <c r="C375" s="23" t="s">
        <v>2167</v>
      </c>
      <c r="D375" s="24" t="s">
        <v>2167</v>
      </c>
      <c r="E375" s="23">
        <v>23</v>
      </c>
      <c r="F375" s="23">
        <v>1</v>
      </c>
      <c r="G375" s="23" t="s">
        <v>2667</v>
      </c>
      <c r="H375" s="23" t="s">
        <v>2667</v>
      </c>
      <c r="I375" s="23" t="s">
        <v>306</v>
      </c>
      <c r="J375" s="23" t="s">
        <v>2667</v>
      </c>
      <c r="K375" s="23"/>
      <c r="L375" s="23" t="s">
        <v>2667</v>
      </c>
      <c r="M375" s="23" t="s">
        <v>2667</v>
      </c>
    </row>
    <row r="376" spans="1:13" s="23" customFormat="1" x14ac:dyDescent="0.35">
      <c r="A376" s="22">
        <v>45960</v>
      </c>
      <c r="B376" s="23" t="s">
        <v>1241</v>
      </c>
      <c r="C376" s="23" t="s">
        <v>978</v>
      </c>
      <c r="D376" s="24" t="s">
        <v>978</v>
      </c>
      <c r="E376" s="23">
        <v>23</v>
      </c>
      <c r="F376" s="23">
        <v>1</v>
      </c>
      <c r="G376" s="23" t="s">
        <v>2667</v>
      </c>
      <c r="H376" s="23" t="s">
        <v>2667</v>
      </c>
      <c r="I376" s="23" t="s">
        <v>306</v>
      </c>
      <c r="J376" s="23" t="s">
        <v>2667</v>
      </c>
      <c r="L376" s="23" t="s">
        <v>2667</v>
      </c>
      <c r="M376" s="23" t="s">
        <v>306</v>
      </c>
    </row>
    <row r="377" spans="1:13" s="23" customFormat="1" x14ac:dyDescent="0.35">
      <c r="A377" s="22">
        <v>45686</v>
      </c>
      <c r="B377" s="23" t="s">
        <v>2732</v>
      </c>
      <c r="C377" s="23" t="s">
        <v>2167</v>
      </c>
      <c r="D377" s="24" t="s">
        <v>2167</v>
      </c>
      <c r="E377" s="23">
        <v>23</v>
      </c>
      <c r="F377" s="23">
        <v>2</v>
      </c>
      <c r="G377" s="23" t="s">
        <v>2667</v>
      </c>
      <c r="H377" s="23" t="s">
        <v>2667</v>
      </c>
      <c r="I377" s="23" t="s">
        <v>2667</v>
      </c>
      <c r="J377" s="23" t="s">
        <v>2667</v>
      </c>
      <c r="L377" s="23" t="s">
        <v>2667</v>
      </c>
      <c r="M377" s="23" t="s">
        <v>2667</v>
      </c>
    </row>
    <row r="378" spans="1:13" s="23" customFormat="1" x14ac:dyDescent="0.35">
      <c r="A378" s="22">
        <v>45952</v>
      </c>
      <c r="B378" s="23" t="s">
        <v>2760</v>
      </c>
      <c r="C378" s="23" t="s">
        <v>2683</v>
      </c>
      <c r="D378" s="24" t="s">
        <v>3448</v>
      </c>
      <c r="E378" s="23">
        <v>23</v>
      </c>
      <c r="F378" s="23">
        <v>4</v>
      </c>
      <c r="G378" s="23" t="s">
        <v>2667</v>
      </c>
      <c r="H378" s="23" t="s">
        <v>2667</v>
      </c>
      <c r="I378" s="23" t="s">
        <v>306</v>
      </c>
      <c r="J378" s="23" t="s">
        <v>2667</v>
      </c>
      <c r="L378" s="23" t="s">
        <v>2667</v>
      </c>
      <c r="M378" s="23" t="s">
        <v>306</v>
      </c>
    </row>
    <row r="379" spans="1:13" s="23" customFormat="1" x14ac:dyDescent="0.35">
      <c r="A379" s="22">
        <v>46013</v>
      </c>
      <c r="B379" s="23" t="s">
        <v>2764</v>
      </c>
      <c r="C379" s="23" t="s">
        <v>2673</v>
      </c>
      <c r="D379" s="24" t="s">
        <v>2765</v>
      </c>
      <c r="E379" s="23">
        <v>23</v>
      </c>
      <c r="F379" s="23">
        <v>6</v>
      </c>
      <c r="G379" s="23" t="s">
        <v>2667</v>
      </c>
      <c r="H379" s="23" t="s">
        <v>2667</v>
      </c>
      <c r="I379" s="23" t="s">
        <v>306</v>
      </c>
      <c r="J379" s="23" t="s">
        <v>2667</v>
      </c>
      <c r="L379" s="23" t="s">
        <v>2667</v>
      </c>
      <c r="M379" s="23" t="s">
        <v>306</v>
      </c>
    </row>
    <row r="380" spans="1:13" s="23" customFormat="1" x14ac:dyDescent="0.35">
      <c r="A380" s="22">
        <v>46010</v>
      </c>
      <c r="B380" s="23" t="s">
        <v>247</v>
      </c>
      <c r="C380" s="23" t="s">
        <v>2673</v>
      </c>
      <c r="D380" s="24">
        <v>1</v>
      </c>
      <c r="E380" s="23">
        <v>23</v>
      </c>
      <c r="F380" s="23">
        <v>3</v>
      </c>
      <c r="G380" s="23" t="s">
        <v>2667</v>
      </c>
      <c r="H380" s="23" t="s">
        <v>2667</v>
      </c>
      <c r="I380" s="23" t="s">
        <v>2667</v>
      </c>
      <c r="J380" s="23" t="s">
        <v>2667</v>
      </c>
      <c r="L380" s="23" t="s">
        <v>2667</v>
      </c>
      <c r="M380" s="23" t="s">
        <v>306</v>
      </c>
    </row>
    <row r="381" spans="1:13" s="23" customFormat="1" x14ac:dyDescent="0.35">
      <c r="A381" s="22">
        <v>45919</v>
      </c>
      <c r="B381" s="23" t="s">
        <v>247</v>
      </c>
      <c r="C381" s="23" t="s">
        <v>2673</v>
      </c>
      <c r="D381" s="24">
        <v>1</v>
      </c>
      <c r="E381" s="23">
        <v>23</v>
      </c>
      <c r="F381" s="23">
        <v>3</v>
      </c>
      <c r="G381" s="23" t="s">
        <v>2667</v>
      </c>
      <c r="H381" s="23" t="s">
        <v>2667</v>
      </c>
      <c r="I381" s="23" t="s">
        <v>306</v>
      </c>
      <c r="J381" s="23" t="s">
        <v>2667</v>
      </c>
      <c r="L381" s="23" t="s">
        <v>2667</v>
      </c>
      <c r="M381" s="23" t="s">
        <v>2667</v>
      </c>
    </row>
    <row r="382" spans="1:13" s="23" customFormat="1" x14ac:dyDescent="0.35">
      <c r="A382" s="22">
        <v>46010</v>
      </c>
      <c r="B382" s="23" t="s">
        <v>1468</v>
      </c>
      <c r="C382" s="23" t="s">
        <v>2670</v>
      </c>
      <c r="D382" s="24">
        <v>7</v>
      </c>
      <c r="E382" s="23">
        <v>23</v>
      </c>
      <c r="F382" s="23">
        <v>2</v>
      </c>
      <c r="G382" s="23" t="s">
        <v>2667</v>
      </c>
      <c r="H382" s="23" t="s">
        <v>2667</v>
      </c>
      <c r="I382" s="23" t="s">
        <v>2667</v>
      </c>
      <c r="J382" s="23" t="s">
        <v>2667</v>
      </c>
      <c r="L382" s="23" t="s">
        <v>2667</v>
      </c>
      <c r="M382" s="23" t="s">
        <v>306</v>
      </c>
    </row>
    <row r="383" spans="1:13" s="23" customFormat="1" x14ac:dyDescent="0.35">
      <c r="A383" s="22">
        <v>45982</v>
      </c>
      <c r="B383" s="23" t="s">
        <v>961</v>
      </c>
      <c r="C383" s="23" t="s">
        <v>2683</v>
      </c>
      <c r="D383" s="24" t="s">
        <v>2683</v>
      </c>
      <c r="E383" s="23">
        <v>23</v>
      </c>
      <c r="F383" s="23">
        <v>1</v>
      </c>
      <c r="G383" s="23" t="s">
        <v>2667</v>
      </c>
      <c r="H383" s="23" t="s">
        <v>2667</v>
      </c>
      <c r="I383" s="23" t="s">
        <v>2667</v>
      </c>
      <c r="J383" s="23" t="s">
        <v>2667</v>
      </c>
      <c r="L383" s="23" t="s">
        <v>2667</v>
      </c>
      <c r="M383" s="23" t="s">
        <v>2667</v>
      </c>
    </row>
    <row r="384" spans="1:13" s="23" customFormat="1" x14ac:dyDescent="0.35">
      <c r="A384" s="22">
        <v>45935</v>
      </c>
      <c r="B384" s="23" t="s">
        <v>2319</v>
      </c>
      <c r="C384" s="23" t="s">
        <v>2670</v>
      </c>
      <c r="D384" s="24">
        <v>10</v>
      </c>
      <c r="E384" s="23">
        <v>23</v>
      </c>
      <c r="F384" s="23">
        <v>2</v>
      </c>
      <c r="G384" s="23" t="s">
        <v>2667</v>
      </c>
      <c r="H384" s="23" t="s">
        <v>2667</v>
      </c>
      <c r="I384" s="23" t="s">
        <v>2667</v>
      </c>
      <c r="J384" s="23" t="s">
        <v>2667</v>
      </c>
      <c r="L384" s="23" t="s">
        <v>2667</v>
      </c>
      <c r="M384" s="23" t="s">
        <v>2667</v>
      </c>
    </row>
    <row r="385" spans="1:15" s="23" customFormat="1" x14ac:dyDescent="0.35">
      <c r="A385" s="22">
        <v>45976</v>
      </c>
      <c r="B385" s="23" t="s">
        <v>2970</v>
      </c>
      <c r="C385" s="23" t="s">
        <v>2673</v>
      </c>
      <c r="D385" s="24">
        <v>0</v>
      </c>
      <c r="E385" s="23">
        <v>23</v>
      </c>
      <c r="F385" s="23">
        <v>3</v>
      </c>
      <c r="G385" s="23" t="s">
        <v>2667</v>
      </c>
      <c r="H385" s="23" t="s">
        <v>2667</v>
      </c>
      <c r="I385" s="23" t="s">
        <v>2667</v>
      </c>
      <c r="J385" s="23" t="s">
        <v>2667</v>
      </c>
      <c r="L385" s="23" t="s">
        <v>2667</v>
      </c>
      <c r="M385" s="23" t="s">
        <v>306</v>
      </c>
    </row>
    <row r="386" spans="1:15" s="23" customFormat="1" x14ac:dyDescent="0.35">
      <c r="A386" s="22">
        <v>45813</v>
      </c>
      <c r="B386" s="23" t="s">
        <v>2975</v>
      </c>
      <c r="C386" s="23" t="s">
        <v>2668</v>
      </c>
      <c r="D386" s="24" t="s">
        <v>2976</v>
      </c>
      <c r="E386" s="23">
        <v>23</v>
      </c>
      <c r="F386" s="23">
        <v>2</v>
      </c>
      <c r="G386" s="23" t="s">
        <v>2667</v>
      </c>
      <c r="H386" s="23" t="s">
        <v>2667</v>
      </c>
      <c r="I386" s="23" t="s">
        <v>2667</v>
      </c>
      <c r="J386" s="23" t="s">
        <v>2667</v>
      </c>
      <c r="L386" s="23" t="s">
        <v>2667</v>
      </c>
      <c r="M386" s="23" t="s">
        <v>306</v>
      </c>
    </row>
    <row r="387" spans="1:15" s="23" customFormat="1" x14ac:dyDescent="0.35">
      <c r="A387" s="22">
        <v>45978</v>
      </c>
      <c r="B387" s="23" t="s">
        <v>461</v>
      </c>
      <c r="C387" s="23" t="s">
        <v>2668</v>
      </c>
      <c r="D387" s="24">
        <v>6</v>
      </c>
      <c r="E387" s="23">
        <v>23</v>
      </c>
      <c r="F387" s="23">
        <v>2</v>
      </c>
      <c r="G387" s="23" t="s">
        <v>2667</v>
      </c>
      <c r="H387" s="23" t="s">
        <v>2667</v>
      </c>
      <c r="I387" s="23" t="s">
        <v>2667</v>
      </c>
      <c r="J387" s="23" t="s">
        <v>2667</v>
      </c>
      <c r="L387" s="23" t="s">
        <v>2667</v>
      </c>
      <c r="M387" s="23" t="s">
        <v>306</v>
      </c>
      <c r="O387" s="29"/>
    </row>
    <row r="388" spans="1:15" s="23" customFormat="1" x14ac:dyDescent="0.35">
      <c r="A388" s="22">
        <v>45824</v>
      </c>
      <c r="B388" s="23" t="s">
        <v>388</v>
      </c>
      <c r="C388" s="23" t="s">
        <v>2668</v>
      </c>
      <c r="D388" s="24">
        <v>5</v>
      </c>
      <c r="E388" s="23">
        <v>23</v>
      </c>
      <c r="F388" s="23">
        <v>1</v>
      </c>
      <c r="G388" s="23" t="s">
        <v>2667</v>
      </c>
      <c r="H388" s="23" t="s">
        <v>2667</v>
      </c>
      <c r="I388" s="23" t="s">
        <v>2667</v>
      </c>
      <c r="J388" s="23" t="s">
        <v>2667</v>
      </c>
      <c r="L388" s="23" t="s">
        <v>2667</v>
      </c>
      <c r="M388" s="23" t="s">
        <v>2667</v>
      </c>
    </row>
    <row r="389" spans="1:15" s="23" customFormat="1" x14ac:dyDescent="0.35">
      <c r="A389" s="22">
        <v>45941</v>
      </c>
      <c r="B389" s="23" t="s">
        <v>3082</v>
      </c>
      <c r="C389" s="23" t="s">
        <v>2670</v>
      </c>
      <c r="D389" s="24">
        <v>7</v>
      </c>
      <c r="E389" s="23">
        <v>23</v>
      </c>
      <c r="F389" s="23">
        <v>2</v>
      </c>
      <c r="G389" s="23" t="s">
        <v>2667</v>
      </c>
      <c r="H389" s="23" t="s">
        <v>2667</v>
      </c>
      <c r="I389" s="23" t="s">
        <v>306</v>
      </c>
      <c r="J389" s="23" t="s">
        <v>2667</v>
      </c>
      <c r="L389" s="23" t="s">
        <v>2667</v>
      </c>
      <c r="M389" s="23" t="s">
        <v>2667</v>
      </c>
    </row>
    <row r="390" spans="1:15" s="23" customFormat="1" x14ac:dyDescent="0.35">
      <c r="A390" s="22">
        <v>45979</v>
      </c>
      <c r="B390" s="23" t="s">
        <v>3082</v>
      </c>
      <c r="C390" s="23" t="s">
        <v>2673</v>
      </c>
      <c r="D390" s="24">
        <v>0</v>
      </c>
      <c r="E390" s="23">
        <v>23</v>
      </c>
      <c r="F390" s="23">
        <v>3</v>
      </c>
      <c r="G390" s="23" t="s">
        <v>2667</v>
      </c>
      <c r="H390" s="23" t="s">
        <v>2667</v>
      </c>
      <c r="I390" s="23" t="s">
        <v>2667</v>
      </c>
      <c r="J390" s="23" t="s">
        <v>2667</v>
      </c>
      <c r="L390" s="23" t="s">
        <v>2667</v>
      </c>
      <c r="M390" s="23" t="s">
        <v>306</v>
      </c>
    </row>
    <row r="391" spans="1:15" s="23" customFormat="1" x14ac:dyDescent="0.35">
      <c r="A391" s="22">
        <v>45880</v>
      </c>
      <c r="B391" s="23" t="s">
        <v>844</v>
      </c>
      <c r="C391" s="23" t="s">
        <v>2668</v>
      </c>
      <c r="D391" s="24">
        <v>5</v>
      </c>
      <c r="E391" s="23">
        <v>23</v>
      </c>
      <c r="F391" s="23">
        <v>6</v>
      </c>
      <c r="G391" s="23" t="s">
        <v>2667</v>
      </c>
      <c r="H391" s="23" t="s">
        <v>2667</v>
      </c>
      <c r="I391" s="23" t="s">
        <v>2667</v>
      </c>
      <c r="J391" s="23" t="s">
        <v>2667</v>
      </c>
      <c r="L391" s="23" t="s">
        <v>2667</v>
      </c>
      <c r="M391" s="23" t="s">
        <v>2667</v>
      </c>
    </row>
    <row r="392" spans="1:15" s="23" customFormat="1" x14ac:dyDescent="0.35">
      <c r="A392" s="22">
        <v>45823</v>
      </c>
      <c r="B392" s="23" t="s">
        <v>3142</v>
      </c>
      <c r="C392" s="23" t="s">
        <v>2670</v>
      </c>
      <c r="D392" s="24">
        <v>7</v>
      </c>
      <c r="E392" s="23">
        <v>23</v>
      </c>
      <c r="F392" s="23">
        <v>2</v>
      </c>
      <c r="G392" s="23" t="s">
        <v>2667</v>
      </c>
      <c r="H392" s="23" t="s">
        <v>2667</v>
      </c>
      <c r="I392" s="23" t="s">
        <v>306</v>
      </c>
      <c r="J392" s="23" t="s">
        <v>2667</v>
      </c>
      <c r="L392" s="23" t="s">
        <v>2667</v>
      </c>
      <c r="M392" s="23" t="s">
        <v>2667</v>
      </c>
    </row>
    <row r="393" spans="1:15" s="23" customFormat="1" x14ac:dyDescent="0.35">
      <c r="A393" s="22">
        <v>45933</v>
      </c>
      <c r="B393" s="23" t="s">
        <v>2583</v>
      </c>
      <c r="C393" s="23" t="s">
        <v>2668</v>
      </c>
      <c r="D393" s="24">
        <v>4</v>
      </c>
      <c r="E393" s="23">
        <v>23</v>
      </c>
      <c r="F393" s="23">
        <v>2</v>
      </c>
      <c r="G393" s="23" t="s">
        <v>2667</v>
      </c>
      <c r="H393" s="23" t="s">
        <v>2667</v>
      </c>
      <c r="I393" s="23" t="s">
        <v>306</v>
      </c>
      <c r="J393" s="23" t="s">
        <v>2667</v>
      </c>
      <c r="L393" s="23" t="s">
        <v>2667</v>
      </c>
      <c r="M393" s="23" t="s">
        <v>306</v>
      </c>
    </row>
    <row r="394" spans="1:15" s="23" customFormat="1" x14ac:dyDescent="0.35">
      <c r="A394" s="22">
        <v>45912</v>
      </c>
      <c r="B394" s="23" t="s">
        <v>3166</v>
      </c>
      <c r="C394" s="23" t="s">
        <v>2670</v>
      </c>
      <c r="D394" s="24">
        <v>7</v>
      </c>
      <c r="E394" s="23">
        <v>23</v>
      </c>
      <c r="F394" s="23">
        <v>1</v>
      </c>
      <c r="G394" s="23" t="s">
        <v>2667</v>
      </c>
      <c r="H394" s="23" t="s">
        <v>2667</v>
      </c>
      <c r="I394" s="23" t="s">
        <v>306</v>
      </c>
      <c r="J394" s="23" t="s">
        <v>2667</v>
      </c>
      <c r="L394" s="23" t="s">
        <v>2667</v>
      </c>
      <c r="M394" s="23" t="s">
        <v>306</v>
      </c>
    </row>
    <row r="395" spans="1:15" s="23" customFormat="1" x14ac:dyDescent="0.35">
      <c r="A395" s="22">
        <v>45690</v>
      </c>
      <c r="B395" s="23" t="s">
        <v>103</v>
      </c>
      <c r="C395" s="23" t="s">
        <v>2668</v>
      </c>
      <c r="D395" s="24">
        <v>4</v>
      </c>
      <c r="E395" s="23">
        <v>23</v>
      </c>
      <c r="F395" s="23">
        <v>2</v>
      </c>
      <c r="G395" s="23" t="s">
        <v>2667</v>
      </c>
      <c r="H395" s="23" t="s">
        <v>2667</v>
      </c>
      <c r="I395" s="23" t="s">
        <v>306</v>
      </c>
      <c r="J395" s="23" t="s">
        <v>2667</v>
      </c>
      <c r="L395" s="23" t="s">
        <v>2667</v>
      </c>
      <c r="M395" s="23" t="s">
        <v>306</v>
      </c>
    </row>
    <row r="396" spans="1:15" s="23" customFormat="1" x14ac:dyDescent="0.35">
      <c r="A396" s="22">
        <v>45986</v>
      </c>
      <c r="B396" s="23" t="s">
        <v>80</v>
      </c>
      <c r="C396" s="23" t="s">
        <v>2668</v>
      </c>
      <c r="D396" s="24" t="s">
        <v>2714</v>
      </c>
      <c r="E396" s="23">
        <v>23</v>
      </c>
      <c r="F396" s="23">
        <v>17</v>
      </c>
      <c r="G396" s="23" t="s">
        <v>2667</v>
      </c>
      <c r="H396" s="23" t="s">
        <v>2667</v>
      </c>
      <c r="I396" s="23" t="s">
        <v>306</v>
      </c>
      <c r="J396" s="23" t="s">
        <v>2667</v>
      </c>
      <c r="L396" s="23" t="s">
        <v>2667</v>
      </c>
      <c r="M396" s="23" t="s">
        <v>306</v>
      </c>
    </row>
    <row r="397" spans="1:15" x14ac:dyDescent="0.35">
      <c r="A397" s="22">
        <v>45826</v>
      </c>
      <c r="B397" s="23" t="s">
        <v>388</v>
      </c>
      <c r="C397" s="23" t="s">
        <v>2673</v>
      </c>
      <c r="D397" s="24">
        <v>3</v>
      </c>
      <c r="E397" s="23">
        <v>23</v>
      </c>
      <c r="F397" s="23">
        <v>2</v>
      </c>
      <c r="G397" s="23" t="s">
        <v>2667</v>
      </c>
      <c r="H397" s="23" t="s">
        <v>2667</v>
      </c>
      <c r="I397" s="23" t="s">
        <v>2667</v>
      </c>
      <c r="J397" s="23"/>
      <c r="K397" s="23"/>
      <c r="L397" s="23" t="s">
        <v>2667</v>
      </c>
      <c r="M397" s="23" t="s">
        <v>306</v>
      </c>
    </row>
    <row r="398" spans="1:15" x14ac:dyDescent="0.35">
      <c r="A398" s="22">
        <v>45958</v>
      </c>
      <c r="B398" s="23" t="s">
        <v>3184</v>
      </c>
      <c r="C398" s="23" t="s">
        <v>2167</v>
      </c>
      <c r="D398" s="24" t="s">
        <v>56</v>
      </c>
      <c r="E398" s="23">
        <v>23</v>
      </c>
      <c r="F398" s="23">
        <v>1</v>
      </c>
      <c r="G398" s="23" t="s">
        <v>2667</v>
      </c>
      <c r="H398" s="23" t="s">
        <v>2667</v>
      </c>
      <c r="I398" s="23" t="s">
        <v>2667</v>
      </c>
      <c r="J398" s="23"/>
      <c r="K398" s="23"/>
      <c r="L398" s="23" t="s">
        <v>2667</v>
      </c>
      <c r="M398" s="23" t="s">
        <v>306</v>
      </c>
    </row>
    <row r="399" spans="1:15" x14ac:dyDescent="0.35">
      <c r="A399" s="22">
        <v>45961</v>
      </c>
      <c r="B399" s="23" t="s">
        <v>2944</v>
      </c>
      <c r="C399" s="23" t="s">
        <v>2683</v>
      </c>
      <c r="D399" s="24" t="s">
        <v>3409</v>
      </c>
      <c r="E399" s="23">
        <v>23</v>
      </c>
      <c r="F399" s="23">
        <v>4</v>
      </c>
      <c r="G399" s="23" t="s">
        <v>2667</v>
      </c>
      <c r="H399" s="23" t="s">
        <v>2667</v>
      </c>
      <c r="I399" s="23" t="s">
        <v>2667</v>
      </c>
      <c r="J399" s="23"/>
      <c r="K399" s="23"/>
      <c r="L399" s="23" t="s">
        <v>2667</v>
      </c>
      <c r="M399" s="23" t="s">
        <v>306</v>
      </c>
    </row>
    <row r="400" spans="1:15" x14ac:dyDescent="0.35">
      <c r="A400" s="22">
        <v>45986</v>
      </c>
      <c r="B400" s="23" t="s">
        <v>2674</v>
      </c>
      <c r="C400" s="23" t="s">
        <v>2668</v>
      </c>
      <c r="D400" s="24">
        <v>4</v>
      </c>
      <c r="E400" s="23">
        <v>23</v>
      </c>
      <c r="F400" s="23">
        <v>3</v>
      </c>
      <c r="G400" s="23" t="s">
        <v>2667</v>
      </c>
      <c r="H400" s="23" t="s">
        <v>2667</v>
      </c>
      <c r="I400" s="23" t="s">
        <v>306</v>
      </c>
      <c r="J400" s="23" t="s">
        <v>2675</v>
      </c>
      <c r="K400" s="23"/>
      <c r="L400" s="23" t="s">
        <v>2667</v>
      </c>
      <c r="M400" s="23" t="s">
        <v>2667</v>
      </c>
    </row>
    <row r="401" spans="1:13" x14ac:dyDescent="0.35">
      <c r="A401" s="22">
        <v>45995</v>
      </c>
      <c r="B401" s="23" t="s">
        <v>1667</v>
      </c>
      <c r="C401" s="23" t="s">
        <v>2670</v>
      </c>
      <c r="D401" s="24">
        <v>8</v>
      </c>
      <c r="E401" s="23">
        <v>23</v>
      </c>
      <c r="F401" s="23">
        <v>21</v>
      </c>
      <c r="G401" s="23" t="s">
        <v>2667</v>
      </c>
      <c r="H401" s="23" t="s">
        <v>2667</v>
      </c>
      <c r="I401" s="23" t="s">
        <v>2667</v>
      </c>
      <c r="J401" s="23"/>
      <c r="K401" s="23"/>
      <c r="L401" s="23" t="s">
        <v>2667</v>
      </c>
      <c r="M401" s="23" t="s">
        <v>306</v>
      </c>
    </row>
    <row r="402" spans="1:13" s="23" customFormat="1" x14ac:dyDescent="0.35">
      <c r="A402" s="22">
        <v>46001</v>
      </c>
      <c r="B402" s="23" t="s">
        <v>45</v>
      </c>
      <c r="C402" s="23" t="s">
        <v>2670</v>
      </c>
      <c r="D402" s="24">
        <v>9</v>
      </c>
      <c r="E402" s="23">
        <v>23</v>
      </c>
      <c r="F402" s="23">
        <v>2</v>
      </c>
      <c r="G402" s="23" t="s">
        <v>2667</v>
      </c>
      <c r="H402" s="23" t="s">
        <v>2667</v>
      </c>
      <c r="I402" s="23" t="s">
        <v>306</v>
      </c>
      <c r="L402" s="23" t="s">
        <v>2667</v>
      </c>
      <c r="M402" s="23" t="s">
        <v>306</v>
      </c>
    </row>
    <row r="403" spans="1:13" s="23" customFormat="1" x14ac:dyDescent="0.35">
      <c r="A403" s="22">
        <v>46006</v>
      </c>
      <c r="B403" s="23" t="s">
        <v>489</v>
      </c>
      <c r="C403" s="23" t="s">
        <v>2668</v>
      </c>
      <c r="D403" s="24">
        <v>4</v>
      </c>
      <c r="E403" s="23">
        <v>23</v>
      </c>
      <c r="F403" s="23">
        <v>24</v>
      </c>
      <c r="G403" s="23" t="s">
        <v>2667</v>
      </c>
      <c r="H403" s="23" t="s">
        <v>2667</v>
      </c>
      <c r="I403" s="23" t="s">
        <v>306</v>
      </c>
      <c r="L403" s="23" t="s">
        <v>2667</v>
      </c>
      <c r="M403" s="23" t="s">
        <v>306</v>
      </c>
    </row>
    <row r="404" spans="1:13" x14ac:dyDescent="0.35">
      <c r="A404" s="22">
        <v>45958</v>
      </c>
      <c r="B404" s="23" t="s">
        <v>1253</v>
      </c>
      <c r="C404" s="23" t="s">
        <v>2167</v>
      </c>
      <c r="D404" s="24" t="s">
        <v>2167</v>
      </c>
      <c r="E404" s="23">
        <v>23</v>
      </c>
      <c r="F404" s="23">
        <v>1</v>
      </c>
      <c r="G404" s="23" t="s">
        <v>2667</v>
      </c>
      <c r="H404" s="23" t="s">
        <v>2667</v>
      </c>
      <c r="I404" s="23" t="s">
        <v>2667</v>
      </c>
      <c r="J404" s="23"/>
      <c r="K404" s="23"/>
      <c r="L404" s="23"/>
      <c r="M404" s="23"/>
    </row>
    <row r="405" spans="1:13" x14ac:dyDescent="0.35">
      <c r="A405" s="27">
        <v>45789</v>
      </c>
      <c r="B405" s="26" t="s">
        <v>3088</v>
      </c>
      <c r="C405" s="26" t="s">
        <v>2670</v>
      </c>
      <c r="D405" s="28" t="s">
        <v>2788</v>
      </c>
      <c r="E405" s="26">
        <f t="shared" ref="E405:E410" si="11">45/2</f>
        <v>22.5</v>
      </c>
      <c r="F405" s="26">
        <v>2</v>
      </c>
      <c r="G405" s="26" t="s">
        <v>2667</v>
      </c>
      <c r="H405" s="26" t="s">
        <v>2667</v>
      </c>
      <c r="I405" s="26" t="s">
        <v>2667</v>
      </c>
      <c r="J405" s="26" t="s">
        <v>2667</v>
      </c>
      <c r="K405" s="26"/>
      <c r="L405" s="26" t="s">
        <v>2667</v>
      </c>
      <c r="M405" s="26" t="s">
        <v>2667</v>
      </c>
    </row>
    <row r="406" spans="1:13" x14ac:dyDescent="0.35">
      <c r="A406" s="27">
        <v>45789</v>
      </c>
      <c r="B406" s="26" t="s">
        <v>3088</v>
      </c>
      <c r="C406" s="26" t="s">
        <v>2670</v>
      </c>
      <c r="D406" s="28" t="s">
        <v>2788</v>
      </c>
      <c r="E406" s="26">
        <f t="shared" si="11"/>
        <v>22.5</v>
      </c>
      <c r="F406" s="26">
        <v>2</v>
      </c>
      <c r="G406" s="26" t="s">
        <v>2667</v>
      </c>
      <c r="H406" s="26" t="s">
        <v>2667</v>
      </c>
      <c r="I406" s="26" t="s">
        <v>2667</v>
      </c>
      <c r="J406" s="26" t="s">
        <v>2667</v>
      </c>
      <c r="K406" s="26"/>
      <c r="L406" s="26" t="s">
        <v>2667</v>
      </c>
      <c r="M406" s="26" t="s">
        <v>2667</v>
      </c>
    </row>
    <row r="407" spans="1:13" x14ac:dyDescent="0.35">
      <c r="A407" s="27">
        <v>45980</v>
      </c>
      <c r="B407" s="26" t="s">
        <v>3431</v>
      </c>
      <c r="C407" s="26" t="s">
        <v>3430</v>
      </c>
      <c r="D407" s="28" t="s">
        <v>3020</v>
      </c>
      <c r="E407" s="26">
        <f t="shared" si="11"/>
        <v>22.5</v>
      </c>
      <c r="F407" s="26">
        <v>4</v>
      </c>
      <c r="G407" s="26" t="s">
        <v>2667</v>
      </c>
      <c r="H407" s="26" t="s">
        <v>2667</v>
      </c>
      <c r="I407" s="26" t="s">
        <v>306</v>
      </c>
      <c r="J407" s="26" t="s">
        <v>2667</v>
      </c>
      <c r="K407" s="26"/>
      <c r="L407" s="26" t="s">
        <v>2667</v>
      </c>
      <c r="M407" s="26" t="s">
        <v>306</v>
      </c>
    </row>
    <row r="408" spans="1:13" x14ac:dyDescent="0.35">
      <c r="A408" s="27">
        <v>45980</v>
      </c>
      <c r="B408" s="26" t="s">
        <v>3431</v>
      </c>
      <c r="C408" s="26" t="s">
        <v>3430</v>
      </c>
      <c r="D408" s="28" t="s">
        <v>3020</v>
      </c>
      <c r="E408" s="26">
        <f t="shared" si="11"/>
        <v>22.5</v>
      </c>
      <c r="F408" s="26">
        <v>4</v>
      </c>
      <c r="G408" s="26" t="s">
        <v>2667</v>
      </c>
      <c r="H408" s="26" t="s">
        <v>2667</v>
      </c>
      <c r="I408" s="26" t="s">
        <v>306</v>
      </c>
      <c r="J408" s="26" t="s">
        <v>2667</v>
      </c>
      <c r="K408" s="26"/>
      <c r="L408" s="26" t="s">
        <v>2667</v>
      </c>
      <c r="M408" s="26" t="s">
        <v>306</v>
      </c>
    </row>
    <row r="409" spans="1:13" x14ac:dyDescent="0.35">
      <c r="A409" s="27">
        <v>46007</v>
      </c>
      <c r="B409" s="26" t="s">
        <v>3172</v>
      </c>
      <c r="C409" s="26" t="s">
        <v>2673</v>
      </c>
      <c r="D409" s="28" t="s">
        <v>2778</v>
      </c>
      <c r="E409" s="26">
        <f t="shared" si="11"/>
        <v>22.5</v>
      </c>
      <c r="F409" s="26">
        <v>2</v>
      </c>
      <c r="G409" s="26" t="s">
        <v>2667</v>
      </c>
      <c r="H409" s="26" t="s">
        <v>2667</v>
      </c>
      <c r="I409" s="26" t="s">
        <v>2667</v>
      </c>
      <c r="J409" s="26" t="s">
        <v>2667</v>
      </c>
      <c r="K409" s="26"/>
      <c r="L409" s="26" t="s">
        <v>2667</v>
      </c>
      <c r="M409" s="26" t="s">
        <v>2667</v>
      </c>
    </row>
    <row r="410" spans="1:13" x14ac:dyDescent="0.35">
      <c r="A410" s="27">
        <v>46007</v>
      </c>
      <c r="B410" s="26" t="s">
        <v>3172</v>
      </c>
      <c r="C410" s="26" t="s">
        <v>2673</v>
      </c>
      <c r="D410" s="28" t="s">
        <v>2778</v>
      </c>
      <c r="E410" s="26">
        <f t="shared" si="11"/>
        <v>22.5</v>
      </c>
      <c r="F410" s="26">
        <v>2</v>
      </c>
      <c r="G410" s="26" t="s">
        <v>2667</v>
      </c>
      <c r="H410" s="26" t="s">
        <v>2667</v>
      </c>
      <c r="I410" s="26" t="s">
        <v>2667</v>
      </c>
      <c r="J410" s="26" t="s">
        <v>2667</v>
      </c>
      <c r="K410" s="26"/>
      <c r="L410" s="26" t="s">
        <v>2667</v>
      </c>
      <c r="M410" s="26" t="s">
        <v>2667</v>
      </c>
    </row>
    <row r="411" spans="1:13" x14ac:dyDescent="0.35">
      <c r="A411" s="22">
        <v>45728</v>
      </c>
      <c r="B411" s="23" t="s">
        <v>3079</v>
      </c>
      <c r="C411" s="23" t="s">
        <v>2668</v>
      </c>
      <c r="D411" s="24">
        <v>5</v>
      </c>
      <c r="E411" s="23">
        <v>22.5</v>
      </c>
      <c r="F411" s="23">
        <v>2</v>
      </c>
      <c r="G411" s="23"/>
      <c r="H411" s="23" t="s">
        <v>2667</v>
      </c>
      <c r="I411" s="23" t="s">
        <v>2667</v>
      </c>
      <c r="J411" s="23"/>
      <c r="K411" s="23"/>
      <c r="L411" s="23" t="s">
        <v>2667</v>
      </c>
      <c r="M411" s="23" t="s">
        <v>2667</v>
      </c>
    </row>
    <row r="412" spans="1:13" x14ac:dyDescent="0.35">
      <c r="A412" s="22">
        <v>45728</v>
      </c>
      <c r="B412" s="23" t="s">
        <v>3079</v>
      </c>
      <c r="C412" s="23" t="s">
        <v>2668</v>
      </c>
      <c r="D412" s="24">
        <v>5</v>
      </c>
      <c r="E412" s="23">
        <v>22.5</v>
      </c>
      <c r="F412" s="23">
        <v>1</v>
      </c>
      <c r="G412" s="23"/>
      <c r="H412" s="23" t="s">
        <v>2667</v>
      </c>
      <c r="I412" s="23" t="s">
        <v>2667</v>
      </c>
      <c r="J412" s="23"/>
      <c r="K412" s="23"/>
      <c r="L412" s="23"/>
      <c r="M412" s="23"/>
    </row>
    <row r="413" spans="1:13" x14ac:dyDescent="0.35">
      <c r="A413" s="27">
        <v>46000</v>
      </c>
      <c r="B413" s="26" t="s">
        <v>3299</v>
      </c>
      <c r="C413" s="26" t="s">
        <v>2683</v>
      </c>
      <c r="D413" s="28" t="s">
        <v>200</v>
      </c>
      <c r="E413" s="26">
        <f>45/2</f>
        <v>22.5</v>
      </c>
      <c r="F413" s="26">
        <f>7/2</f>
        <v>3.5</v>
      </c>
      <c r="G413" s="26" t="s">
        <v>2667</v>
      </c>
      <c r="H413" s="26" t="s">
        <v>2667</v>
      </c>
      <c r="I413" s="26" t="s">
        <v>2667</v>
      </c>
      <c r="J413" s="26"/>
      <c r="K413" s="26"/>
      <c r="L413" s="26" t="s">
        <v>2667</v>
      </c>
      <c r="M413" s="26" t="s">
        <v>2667</v>
      </c>
    </row>
    <row r="414" spans="1:13" x14ac:dyDescent="0.35">
      <c r="A414" s="27">
        <v>46000</v>
      </c>
      <c r="B414" s="26" t="s">
        <v>3299</v>
      </c>
      <c r="C414" s="26" t="s">
        <v>2683</v>
      </c>
      <c r="D414" s="28" t="s">
        <v>200</v>
      </c>
      <c r="E414" s="26">
        <f>45/2</f>
        <v>22.5</v>
      </c>
      <c r="F414" s="26">
        <f>7/2</f>
        <v>3.5</v>
      </c>
      <c r="G414" s="26" t="s">
        <v>2667</v>
      </c>
      <c r="H414" s="26" t="s">
        <v>2667</v>
      </c>
      <c r="I414" s="26" t="s">
        <v>2667</v>
      </c>
      <c r="J414" s="26"/>
      <c r="K414" s="26"/>
      <c r="L414" s="26"/>
      <c r="M414" s="26"/>
    </row>
    <row r="415" spans="1:13" x14ac:dyDescent="0.35">
      <c r="A415" s="27">
        <v>45972</v>
      </c>
      <c r="B415" s="26" t="s">
        <v>3107</v>
      </c>
      <c r="C415" s="26" t="s">
        <v>2673</v>
      </c>
      <c r="D415" s="28">
        <v>2</v>
      </c>
      <c r="E415" s="26">
        <f>45/2</f>
        <v>22.5</v>
      </c>
      <c r="F415" s="26">
        <v>3</v>
      </c>
      <c r="G415" s="26" t="s">
        <v>2667</v>
      </c>
      <c r="H415" s="26" t="s">
        <v>2667</v>
      </c>
      <c r="I415" s="26" t="s">
        <v>2667</v>
      </c>
      <c r="J415" s="26"/>
      <c r="K415" s="26"/>
      <c r="L415" s="26" t="s">
        <v>2667</v>
      </c>
      <c r="M415" s="26" t="s">
        <v>306</v>
      </c>
    </row>
    <row r="416" spans="1:13" x14ac:dyDescent="0.35">
      <c r="A416" s="27">
        <v>45972</v>
      </c>
      <c r="B416" s="26" t="s">
        <v>3107</v>
      </c>
      <c r="C416" s="26" t="s">
        <v>2673</v>
      </c>
      <c r="D416" s="28">
        <v>2</v>
      </c>
      <c r="E416" s="26">
        <f>45/2</f>
        <v>22.5</v>
      </c>
      <c r="F416" s="26">
        <v>3</v>
      </c>
      <c r="G416" s="26"/>
      <c r="H416" s="26" t="s">
        <v>2667</v>
      </c>
      <c r="I416" s="26" t="s">
        <v>2667</v>
      </c>
      <c r="J416" s="26"/>
      <c r="K416" s="26"/>
      <c r="L416" s="26" t="s">
        <v>2667</v>
      </c>
      <c r="M416" s="26" t="s">
        <v>306</v>
      </c>
    </row>
    <row r="417" spans="1:13" x14ac:dyDescent="0.35">
      <c r="A417" s="27">
        <v>46012</v>
      </c>
      <c r="B417" s="26" t="s">
        <v>3139</v>
      </c>
      <c r="C417" s="26" t="s">
        <v>2668</v>
      </c>
      <c r="D417" s="28" t="s">
        <v>2740</v>
      </c>
      <c r="E417" s="26">
        <v>22.5</v>
      </c>
      <c r="F417" s="26">
        <v>1</v>
      </c>
      <c r="G417" s="26"/>
      <c r="H417" s="26" t="s">
        <v>2667</v>
      </c>
      <c r="I417" s="26" t="s">
        <v>306</v>
      </c>
      <c r="J417" s="26"/>
      <c r="K417" s="26"/>
      <c r="L417" s="26" t="s">
        <v>2667</v>
      </c>
      <c r="M417" s="26" t="s">
        <v>306</v>
      </c>
    </row>
    <row r="418" spans="1:13" x14ac:dyDescent="0.35">
      <c r="A418" s="27">
        <v>46012</v>
      </c>
      <c r="B418" s="26" t="s">
        <v>3139</v>
      </c>
      <c r="C418" s="26" t="s">
        <v>2668</v>
      </c>
      <c r="D418" s="28" t="s">
        <v>2740</v>
      </c>
      <c r="E418" s="26">
        <v>22.5</v>
      </c>
      <c r="F418" s="26">
        <v>1</v>
      </c>
      <c r="G418" s="26"/>
      <c r="H418" s="26" t="s">
        <v>2667</v>
      </c>
      <c r="I418" s="26" t="s">
        <v>306</v>
      </c>
      <c r="J418" s="26"/>
      <c r="K418" s="26"/>
      <c r="L418" s="26" t="s">
        <v>2667</v>
      </c>
      <c r="M418" s="26" t="s">
        <v>306</v>
      </c>
    </row>
    <row r="419" spans="1:13" x14ac:dyDescent="0.35">
      <c r="A419" s="22">
        <v>45820</v>
      </c>
      <c r="B419" s="23" t="s">
        <v>2789</v>
      </c>
      <c r="C419" s="23" t="s">
        <v>2670</v>
      </c>
      <c r="D419" s="24" t="s">
        <v>2790</v>
      </c>
      <c r="E419" s="23">
        <f t="shared" ref="E419:E424" si="12">45/2</f>
        <v>22.5</v>
      </c>
      <c r="F419" s="23">
        <v>1</v>
      </c>
      <c r="G419" s="23" t="s">
        <v>2667</v>
      </c>
      <c r="H419" s="23" t="s">
        <v>2667</v>
      </c>
      <c r="I419" s="23" t="s">
        <v>2667</v>
      </c>
      <c r="J419" s="23" t="s">
        <v>2667</v>
      </c>
      <c r="K419" s="23"/>
      <c r="L419" s="23" t="s">
        <v>2667</v>
      </c>
      <c r="M419" s="23" t="s">
        <v>2667</v>
      </c>
    </row>
    <row r="420" spans="1:13" x14ac:dyDescent="0.35">
      <c r="A420" s="22">
        <v>45820</v>
      </c>
      <c r="B420" s="23" t="s">
        <v>2789</v>
      </c>
      <c r="C420" s="23" t="s">
        <v>2670</v>
      </c>
      <c r="D420" s="24" t="s">
        <v>2790</v>
      </c>
      <c r="E420" s="23">
        <f t="shared" si="12"/>
        <v>22.5</v>
      </c>
      <c r="F420" s="23">
        <v>1</v>
      </c>
      <c r="G420" s="23" t="s">
        <v>2667</v>
      </c>
      <c r="H420" s="23"/>
      <c r="I420" s="23"/>
      <c r="J420" s="23"/>
      <c r="K420" s="23"/>
      <c r="L420" s="23"/>
      <c r="M420" s="23"/>
    </row>
    <row r="421" spans="1:13" x14ac:dyDescent="0.35">
      <c r="A421" s="22">
        <v>45916</v>
      </c>
      <c r="B421" s="23" t="s">
        <v>1350</v>
      </c>
      <c r="C421" s="23" t="s">
        <v>2167</v>
      </c>
      <c r="D421" s="24" t="s">
        <v>2791</v>
      </c>
      <c r="E421" s="23">
        <f t="shared" si="12"/>
        <v>22.5</v>
      </c>
      <c r="F421" s="23">
        <v>1</v>
      </c>
      <c r="G421" s="23" t="s">
        <v>2667</v>
      </c>
      <c r="H421" s="23" t="s">
        <v>2667</v>
      </c>
      <c r="I421" s="23" t="s">
        <v>2667</v>
      </c>
      <c r="J421" s="23" t="s">
        <v>2667</v>
      </c>
      <c r="K421" s="23"/>
      <c r="L421" s="23" t="s">
        <v>2667</v>
      </c>
      <c r="M421" s="23" t="s">
        <v>306</v>
      </c>
    </row>
    <row r="422" spans="1:13" x14ac:dyDescent="0.35">
      <c r="A422" s="22">
        <v>45916</v>
      </c>
      <c r="B422" s="23" t="s">
        <v>1350</v>
      </c>
      <c r="C422" s="23" t="s">
        <v>2167</v>
      </c>
      <c r="D422" s="24" t="s">
        <v>2791</v>
      </c>
      <c r="E422" s="23">
        <f t="shared" si="12"/>
        <v>22.5</v>
      </c>
      <c r="F422" s="23">
        <v>1</v>
      </c>
      <c r="G422" s="23" t="s">
        <v>2667</v>
      </c>
      <c r="H422" s="23" t="s">
        <v>2667</v>
      </c>
      <c r="I422" s="23" t="s">
        <v>2667</v>
      </c>
      <c r="J422" s="23" t="s">
        <v>2667</v>
      </c>
      <c r="K422" s="23"/>
      <c r="L422" s="23" t="s">
        <v>2667</v>
      </c>
      <c r="M422" s="23" t="s">
        <v>306</v>
      </c>
    </row>
    <row r="423" spans="1:13" x14ac:dyDescent="0.35">
      <c r="A423" s="22">
        <v>45904</v>
      </c>
      <c r="B423" s="23" t="s">
        <v>2846</v>
      </c>
      <c r="C423" s="23" t="s">
        <v>2670</v>
      </c>
      <c r="D423" s="24">
        <v>8</v>
      </c>
      <c r="E423" s="23">
        <f t="shared" si="12"/>
        <v>22.5</v>
      </c>
      <c r="F423" s="23">
        <v>1</v>
      </c>
      <c r="G423" s="23" t="s">
        <v>2667</v>
      </c>
      <c r="H423" s="23" t="s">
        <v>2667</v>
      </c>
      <c r="I423" s="23" t="s">
        <v>2667</v>
      </c>
      <c r="J423" s="23" t="s">
        <v>2667</v>
      </c>
      <c r="K423" s="23"/>
      <c r="L423" s="23" t="s">
        <v>2667</v>
      </c>
      <c r="M423" s="23" t="s">
        <v>2667</v>
      </c>
    </row>
    <row r="424" spans="1:13" x14ac:dyDescent="0.35">
      <c r="A424" s="22">
        <v>45904</v>
      </c>
      <c r="B424" s="23" t="s">
        <v>2846</v>
      </c>
      <c r="C424" s="23" t="s">
        <v>2670</v>
      </c>
      <c r="D424" s="24">
        <v>8</v>
      </c>
      <c r="E424" s="23">
        <f t="shared" si="12"/>
        <v>22.5</v>
      </c>
      <c r="F424" s="23">
        <v>1</v>
      </c>
      <c r="G424" s="23" t="s">
        <v>2667</v>
      </c>
      <c r="H424" s="23" t="s">
        <v>2667</v>
      </c>
      <c r="I424" s="23" t="s">
        <v>2667</v>
      </c>
      <c r="J424" s="23" t="s">
        <v>2667</v>
      </c>
      <c r="K424" s="23"/>
      <c r="L424" s="23" t="s">
        <v>2667</v>
      </c>
      <c r="M424" s="23" t="s">
        <v>2667</v>
      </c>
    </row>
    <row r="425" spans="1:13" x14ac:dyDescent="0.35">
      <c r="A425" s="22">
        <v>45946</v>
      </c>
      <c r="B425" s="23" t="s">
        <v>3041</v>
      </c>
      <c r="C425" s="23" t="s">
        <v>2673</v>
      </c>
      <c r="D425" s="24" t="s">
        <v>3042</v>
      </c>
      <c r="E425" s="23">
        <f>67/3</f>
        <v>22.333333333333332</v>
      </c>
      <c r="F425" s="23">
        <f>10/3</f>
        <v>3.3333333333333335</v>
      </c>
      <c r="G425" s="23" t="s">
        <v>2667</v>
      </c>
      <c r="H425" s="23" t="s">
        <v>2667</v>
      </c>
      <c r="I425" s="23" t="s">
        <v>306</v>
      </c>
      <c r="J425" s="23"/>
      <c r="K425" s="23"/>
      <c r="L425" s="23" t="s">
        <v>2667</v>
      </c>
      <c r="M425" s="23" t="s">
        <v>2667</v>
      </c>
    </row>
    <row r="426" spans="1:13" x14ac:dyDescent="0.35">
      <c r="A426" s="22">
        <v>45946</v>
      </c>
      <c r="B426" s="23" t="s">
        <v>3041</v>
      </c>
      <c r="C426" s="23" t="s">
        <v>2673</v>
      </c>
      <c r="D426" s="24" t="s">
        <v>3042</v>
      </c>
      <c r="E426" s="23">
        <f>67/3</f>
        <v>22.333333333333332</v>
      </c>
      <c r="F426" s="23">
        <f>10/3</f>
        <v>3.3333333333333335</v>
      </c>
      <c r="G426" s="23" t="s">
        <v>2667</v>
      </c>
      <c r="H426" s="23" t="s">
        <v>2667</v>
      </c>
      <c r="I426" s="23" t="s">
        <v>306</v>
      </c>
      <c r="J426" s="23"/>
      <c r="K426" s="23"/>
      <c r="L426" s="23" t="s">
        <v>2667</v>
      </c>
      <c r="M426" s="23" t="s">
        <v>2667</v>
      </c>
    </row>
    <row r="427" spans="1:13" x14ac:dyDescent="0.35">
      <c r="A427" s="22">
        <v>45946</v>
      </c>
      <c r="B427" s="23" t="s">
        <v>3041</v>
      </c>
      <c r="C427" s="23" t="s">
        <v>2673</v>
      </c>
      <c r="D427" s="24" t="s">
        <v>3042</v>
      </c>
      <c r="E427" s="23">
        <f>67/3</f>
        <v>22.333333333333332</v>
      </c>
      <c r="F427" s="23">
        <f>10/3</f>
        <v>3.3333333333333335</v>
      </c>
      <c r="G427" s="23" t="s">
        <v>2667</v>
      </c>
      <c r="H427" s="23" t="s">
        <v>2667</v>
      </c>
      <c r="I427" s="23" t="s">
        <v>306</v>
      </c>
      <c r="J427" s="23"/>
      <c r="K427" s="23"/>
      <c r="L427" s="23" t="s">
        <v>2667</v>
      </c>
      <c r="M427" s="23" t="s">
        <v>2667</v>
      </c>
    </row>
    <row r="428" spans="1:13" x14ac:dyDescent="0.35">
      <c r="A428" s="27">
        <v>45992</v>
      </c>
      <c r="B428" s="26" t="s">
        <v>2873</v>
      </c>
      <c r="C428" s="26" t="s">
        <v>2167</v>
      </c>
      <c r="D428" s="28" t="s">
        <v>206</v>
      </c>
      <c r="E428" s="26">
        <f>44/2</f>
        <v>22</v>
      </c>
      <c r="F428" s="26">
        <v>2</v>
      </c>
      <c r="G428" s="26" t="s">
        <v>2667</v>
      </c>
      <c r="H428" s="26" t="s">
        <v>2667</v>
      </c>
      <c r="I428" s="26" t="s">
        <v>2667</v>
      </c>
      <c r="J428" s="26" t="s">
        <v>2667</v>
      </c>
      <c r="K428" s="26"/>
      <c r="L428" s="26" t="s">
        <v>2667</v>
      </c>
      <c r="M428" s="26" t="s">
        <v>306</v>
      </c>
    </row>
    <row r="429" spans="1:13" x14ac:dyDescent="0.35">
      <c r="A429" s="27">
        <v>45992</v>
      </c>
      <c r="B429" s="26" t="s">
        <v>2873</v>
      </c>
      <c r="C429" s="26" t="s">
        <v>2167</v>
      </c>
      <c r="D429" s="28" t="s">
        <v>206</v>
      </c>
      <c r="E429" s="26">
        <f>44/2</f>
        <v>22</v>
      </c>
      <c r="F429" s="26">
        <v>1</v>
      </c>
      <c r="G429" s="26" t="s">
        <v>2667</v>
      </c>
      <c r="H429" s="26" t="s">
        <v>2667</v>
      </c>
      <c r="I429" s="26" t="s">
        <v>2667</v>
      </c>
      <c r="J429" s="26" t="s">
        <v>2667</v>
      </c>
      <c r="K429" s="26"/>
      <c r="L429" s="26" t="s">
        <v>2667</v>
      </c>
      <c r="M429" s="26" t="s">
        <v>306</v>
      </c>
    </row>
    <row r="430" spans="1:13" x14ac:dyDescent="0.35">
      <c r="A430" s="27">
        <v>45979</v>
      </c>
      <c r="B430" s="26" t="s">
        <v>3048</v>
      </c>
      <c r="C430" s="26" t="s">
        <v>2668</v>
      </c>
      <c r="D430" s="28">
        <v>5</v>
      </c>
      <c r="E430" s="26">
        <v>22</v>
      </c>
      <c r="F430" s="26">
        <v>2</v>
      </c>
      <c r="G430" s="26" t="s">
        <v>2667</v>
      </c>
      <c r="H430" s="26"/>
      <c r="I430" s="26" t="s">
        <v>2667</v>
      </c>
      <c r="J430" s="26" t="s">
        <v>2667</v>
      </c>
      <c r="K430" s="26"/>
      <c r="L430" s="26" t="s">
        <v>2667</v>
      </c>
      <c r="M430" s="26" t="s">
        <v>2667</v>
      </c>
    </row>
    <row r="431" spans="1:13" x14ac:dyDescent="0.35">
      <c r="A431" s="27">
        <v>45979</v>
      </c>
      <c r="B431" s="26" t="s">
        <v>3048</v>
      </c>
      <c r="C431" s="26" t="s">
        <v>2668</v>
      </c>
      <c r="D431" s="28">
        <v>5</v>
      </c>
      <c r="E431" s="26">
        <v>22</v>
      </c>
      <c r="F431" s="26">
        <v>2</v>
      </c>
      <c r="G431" s="26" t="s">
        <v>2667</v>
      </c>
      <c r="H431" s="26" t="s">
        <v>2667</v>
      </c>
      <c r="I431" s="26" t="s">
        <v>2667</v>
      </c>
      <c r="J431" s="26" t="s">
        <v>2667</v>
      </c>
      <c r="K431" s="26"/>
      <c r="L431" s="26" t="s">
        <v>2667</v>
      </c>
      <c r="M431" s="26" t="s">
        <v>2667</v>
      </c>
    </row>
    <row r="432" spans="1:13" x14ac:dyDescent="0.35">
      <c r="A432" s="27">
        <v>46004</v>
      </c>
      <c r="B432" s="26" t="s">
        <v>3432</v>
      </c>
      <c r="C432" s="26" t="s">
        <v>2670</v>
      </c>
      <c r="D432" s="28">
        <v>10</v>
      </c>
      <c r="E432" s="26">
        <v>22</v>
      </c>
      <c r="F432" s="26">
        <v>3.5</v>
      </c>
      <c r="G432" s="26" t="s">
        <v>2667</v>
      </c>
      <c r="H432" s="26" t="s">
        <v>2667</v>
      </c>
      <c r="I432" s="26" t="s">
        <v>306</v>
      </c>
      <c r="J432" s="26" t="s">
        <v>2667</v>
      </c>
      <c r="K432" s="26"/>
      <c r="L432" s="26" t="s">
        <v>2667</v>
      </c>
      <c r="M432" s="26"/>
    </row>
    <row r="433" spans="1:13" x14ac:dyDescent="0.35">
      <c r="A433" s="27">
        <v>46004</v>
      </c>
      <c r="B433" s="26" t="s">
        <v>3432</v>
      </c>
      <c r="C433" s="26" t="s">
        <v>2670</v>
      </c>
      <c r="D433" s="28">
        <v>10</v>
      </c>
      <c r="E433" s="26">
        <v>22</v>
      </c>
      <c r="F433" s="26">
        <v>3.5</v>
      </c>
      <c r="G433" s="26" t="s">
        <v>2667</v>
      </c>
      <c r="H433" s="26" t="s">
        <v>2667</v>
      </c>
      <c r="I433" s="26" t="s">
        <v>306</v>
      </c>
      <c r="J433" s="26" t="s">
        <v>2667</v>
      </c>
      <c r="K433" s="26"/>
      <c r="L433" s="26"/>
      <c r="M433" s="26"/>
    </row>
    <row r="434" spans="1:13" x14ac:dyDescent="0.35">
      <c r="A434" s="27">
        <v>45911</v>
      </c>
      <c r="B434" s="26" t="s">
        <v>3251</v>
      </c>
      <c r="C434" s="26" t="s">
        <v>2673</v>
      </c>
      <c r="D434" s="28" t="s">
        <v>2702</v>
      </c>
      <c r="E434" s="26">
        <v>22</v>
      </c>
      <c r="F434" s="26">
        <v>2</v>
      </c>
      <c r="G434" s="26" t="s">
        <v>2667</v>
      </c>
      <c r="H434" s="26" t="s">
        <v>2667</v>
      </c>
      <c r="I434" s="26" t="s">
        <v>2667</v>
      </c>
      <c r="J434" s="26" t="s">
        <v>2667</v>
      </c>
      <c r="K434" s="26"/>
      <c r="L434" s="26" t="s">
        <v>2667</v>
      </c>
      <c r="M434" s="26" t="s">
        <v>2667</v>
      </c>
    </row>
    <row r="435" spans="1:13" x14ac:dyDescent="0.35">
      <c r="A435" s="27">
        <v>45911</v>
      </c>
      <c r="B435" s="26" t="s">
        <v>3251</v>
      </c>
      <c r="C435" s="26" t="s">
        <v>2673</v>
      </c>
      <c r="D435" s="28" t="s">
        <v>2702</v>
      </c>
      <c r="E435" s="26">
        <v>22</v>
      </c>
      <c r="F435" s="26">
        <v>2</v>
      </c>
      <c r="G435" s="26" t="s">
        <v>2667</v>
      </c>
      <c r="H435" s="26" t="s">
        <v>2667</v>
      </c>
      <c r="I435" s="26" t="s">
        <v>2667</v>
      </c>
      <c r="J435" s="26"/>
      <c r="K435" s="26"/>
      <c r="L435" s="26"/>
      <c r="M435" s="26"/>
    </row>
    <row r="436" spans="1:13" x14ac:dyDescent="0.35">
      <c r="A436" s="27">
        <v>45927</v>
      </c>
      <c r="B436" s="26" t="s">
        <v>3142</v>
      </c>
      <c r="C436" s="26" t="s">
        <v>2673</v>
      </c>
      <c r="D436" s="28">
        <v>3</v>
      </c>
      <c r="E436" s="26">
        <v>22</v>
      </c>
      <c r="F436" s="26">
        <v>1</v>
      </c>
      <c r="G436" s="26" t="s">
        <v>2667</v>
      </c>
      <c r="H436" s="26" t="s">
        <v>2667</v>
      </c>
      <c r="I436" s="26" t="s">
        <v>2667</v>
      </c>
      <c r="J436" s="26" t="s">
        <v>2667</v>
      </c>
      <c r="K436" s="26"/>
      <c r="L436" s="26" t="s">
        <v>2667</v>
      </c>
      <c r="M436" s="26" t="s">
        <v>2667</v>
      </c>
    </row>
    <row r="437" spans="1:13" x14ac:dyDescent="0.35">
      <c r="A437" s="27">
        <v>45927</v>
      </c>
      <c r="B437" s="26" t="s">
        <v>3142</v>
      </c>
      <c r="C437" s="26" t="s">
        <v>2673</v>
      </c>
      <c r="D437" s="28">
        <v>3</v>
      </c>
      <c r="E437" s="26">
        <v>22</v>
      </c>
      <c r="F437" s="26">
        <v>1</v>
      </c>
      <c r="G437" s="26" t="s">
        <v>2667</v>
      </c>
      <c r="H437" s="26" t="s">
        <v>2667</v>
      </c>
      <c r="I437" s="26" t="s">
        <v>2667</v>
      </c>
      <c r="J437" s="26" t="s">
        <v>2667</v>
      </c>
      <c r="K437" s="26"/>
      <c r="L437" s="26"/>
      <c r="M437" s="26"/>
    </row>
    <row r="438" spans="1:13" x14ac:dyDescent="0.35">
      <c r="A438" s="22">
        <v>45926</v>
      </c>
      <c r="B438" s="23" t="s">
        <v>376</v>
      </c>
      <c r="C438" s="23" t="s">
        <v>2673</v>
      </c>
      <c r="D438" s="24">
        <v>3</v>
      </c>
      <c r="E438" s="23">
        <v>22</v>
      </c>
      <c r="F438" s="23">
        <v>2</v>
      </c>
      <c r="G438" s="23" t="s">
        <v>2667</v>
      </c>
      <c r="H438" s="23" t="s">
        <v>2667</v>
      </c>
      <c r="I438" s="23" t="s">
        <v>2667</v>
      </c>
      <c r="J438" s="23"/>
      <c r="K438" s="23"/>
      <c r="L438" s="23" t="s">
        <v>2667</v>
      </c>
      <c r="M438" s="23" t="s">
        <v>306</v>
      </c>
    </row>
    <row r="439" spans="1:13" x14ac:dyDescent="0.35">
      <c r="A439" s="22">
        <v>45926</v>
      </c>
      <c r="B439" s="23" t="s">
        <v>376</v>
      </c>
      <c r="C439" s="23" t="s">
        <v>2673</v>
      </c>
      <c r="D439" s="24">
        <v>3</v>
      </c>
      <c r="E439" s="23">
        <v>22</v>
      </c>
      <c r="F439" s="23">
        <v>2</v>
      </c>
      <c r="G439" s="23" t="s">
        <v>2667</v>
      </c>
      <c r="H439" s="23" t="s">
        <v>2667</v>
      </c>
      <c r="I439" s="23" t="s">
        <v>2667</v>
      </c>
      <c r="J439" s="23"/>
      <c r="K439" s="23"/>
      <c r="L439" s="23" t="s">
        <v>2667</v>
      </c>
      <c r="M439" s="23" t="s">
        <v>306</v>
      </c>
    </row>
    <row r="440" spans="1:13" x14ac:dyDescent="0.35">
      <c r="A440" s="22">
        <v>45984</v>
      </c>
      <c r="B440" s="23" t="s">
        <v>1468</v>
      </c>
      <c r="C440" s="23" t="s">
        <v>2668</v>
      </c>
      <c r="D440" s="24">
        <v>6</v>
      </c>
      <c r="E440" s="23">
        <v>22</v>
      </c>
      <c r="F440" s="23">
        <v>2</v>
      </c>
      <c r="G440" s="23" t="s">
        <v>2667</v>
      </c>
      <c r="H440" s="23" t="s">
        <v>2667</v>
      </c>
      <c r="I440" s="23" t="s">
        <v>2667</v>
      </c>
      <c r="J440" s="23" t="s">
        <v>2667</v>
      </c>
      <c r="K440" s="23"/>
      <c r="L440" s="23" t="s">
        <v>2667</v>
      </c>
      <c r="M440" s="23" t="s">
        <v>2667</v>
      </c>
    </row>
    <row r="441" spans="1:13" x14ac:dyDescent="0.35">
      <c r="A441" s="22">
        <v>45984</v>
      </c>
      <c r="B441" s="23" t="s">
        <v>1468</v>
      </c>
      <c r="C441" s="23" t="s">
        <v>2668</v>
      </c>
      <c r="D441" s="24">
        <v>6</v>
      </c>
      <c r="E441" s="23">
        <v>22</v>
      </c>
      <c r="F441" s="23">
        <v>2</v>
      </c>
      <c r="G441" s="23" t="s">
        <v>2667</v>
      </c>
      <c r="H441" s="23"/>
      <c r="I441" s="23"/>
      <c r="J441" s="23"/>
      <c r="K441" s="23"/>
      <c r="L441" s="23"/>
      <c r="M441" s="23"/>
    </row>
    <row r="442" spans="1:13" x14ac:dyDescent="0.35">
      <c r="A442" s="22">
        <v>45835</v>
      </c>
      <c r="B442" s="23" t="s">
        <v>857</v>
      </c>
      <c r="C442" s="23" t="s">
        <v>2167</v>
      </c>
      <c r="D442" s="24" t="s">
        <v>3325</v>
      </c>
      <c r="E442" s="23">
        <v>22</v>
      </c>
      <c r="F442" s="23">
        <v>1</v>
      </c>
      <c r="G442" s="23" t="s">
        <v>2667</v>
      </c>
      <c r="H442" s="23" t="s">
        <v>2667</v>
      </c>
      <c r="I442" s="23" t="s">
        <v>306</v>
      </c>
      <c r="J442" s="23"/>
      <c r="K442" s="23"/>
      <c r="L442" s="23" t="s">
        <v>2667</v>
      </c>
      <c r="M442" s="23" t="s">
        <v>306</v>
      </c>
    </row>
    <row r="443" spans="1:13" x14ac:dyDescent="0.35">
      <c r="A443" s="22">
        <v>45835</v>
      </c>
      <c r="B443" s="23" t="s">
        <v>857</v>
      </c>
      <c r="C443" s="23" t="s">
        <v>2167</v>
      </c>
      <c r="D443" s="24" t="s">
        <v>3325</v>
      </c>
      <c r="E443" s="23">
        <v>22</v>
      </c>
      <c r="F443" s="23">
        <v>1</v>
      </c>
      <c r="G443" s="23" t="s">
        <v>2667</v>
      </c>
      <c r="H443" s="23" t="s">
        <v>2667</v>
      </c>
      <c r="I443" s="23" t="s">
        <v>306</v>
      </c>
      <c r="J443" s="23"/>
      <c r="K443" s="23"/>
      <c r="L443" s="23" t="s">
        <v>2667</v>
      </c>
      <c r="M443" s="23" t="s">
        <v>306</v>
      </c>
    </row>
    <row r="444" spans="1:13" x14ac:dyDescent="0.35">
      <c r="A444" s="22">
        <v>45980</v>
      </c>
      <c r="B444" s="23" t="s">
        <v>3420</v>
      </c>
      <c r="C444" s="23" t="s">
        <v>64</v>
      </c>
      <c r="D444" s="24" t="s">
        <v>3024</v>
      </c>
      <c r="E444" s="23">
        <v>22</v>
      </c>
      <c r="F444" s="23">
        <v>2</v>
      </c>
      <c r="G444" s="23"/>
      <c r="H444" s="23" t="s">
        <v>2667</v>
      </c>
      <c r="I444" s="23" t="s">
        <v>306</v>
      </c>
      <c r="J444" s="23"/>
      <c r="K444" s="23"/>
      <c r="L444" s="23" t="s">
        <v>2667</v>
      </c>
      <c r="M444" s="23" t="s">
        <v>306</v>
      </c>
    </row>
    <row r="445" spans="1:13" x14ac:dyDescent="0.35">
      <c r="A445" s="22">
        <v>45996</v>
      </c>
      <c r="B445" s="23" t="s">
        <v>2679</v>
      </c>
      <c r="C445" s="23" t="s">
        <v>2167</v>
      </c>
      <c r="D445" s="24" t="s">
        <v>2167</v>
      </c>
      <c r="E445" s="23">
        <v>22</v>
      </c>
      <c r="F445" s="23">
        <v>1</v>
      </c>
      <c r="G445" s="23" t="s">
        <v>2667</v>
      </c>
      <c r="H445" s="23" t="s">
        <v>2667</v>
      </c>
      <c r="I445" s="23" t="s">
        <v>2667</v>
      </c>
      <c r="J445" s="23" t="s">
        <v>2667</v>
      </c>
      <c r="K445" s="23"/>
      <c r="L445" s="23" t="s">
        <v>2667</v>
      </c>
      <c r="M445" s="23" t="s">
        <v>2667</v>
      </c>
    </row>
    <row r="446" spans="1:13" x14ac:dyDescent="0.35">
      <c r="A446" s="22">
        <v>45996</v>
      </c>
      <c r="B446" s="23" t="s">
        <v>2679</v>
      </c>
      <c r="C446" s="23" t="s">
        <v>2167</v>
      </c>
      <c r="D446" s="24" t="s">
        <v>2167</v>
      </c>
      <c r="E446" s="23">
        <v>22</v>
      </c>
      <c r="F446" s="23">
        <v>1</v>
      </c>
      <c r="G446" s="23" t="s">
        <v>2667</v>
      </c>
      <c r="H446" s="23" t="s">
        <v>2667</v>
      </c>
      <c r="I446" s="23" t="s">
        <v>2667</v>
      </c>
      <c r="J446" s="23" t="s">
        <v>2667</v>
      </c>
      <c r="K446" s="23"/>
      <c r="L446" s="23" t="s">
        <v>2667</v>
      </c>
      <c r="M446" s="23" t="s">
        <v>2667</v>
      </c>
    </row>
    <row r="447" spans="1:13" s="23" customFormat="1" x14ac:dyDescent="0.35">
      <c r="A447" s="22">
        <v>45687</v>
      </c>
      <c r="B447" s="23" t="s">
        <v>2731</v>
      </c>
      <c r="C447" s="23" t="s">
        <v>2670</v>
      </c>
      <c r="D447" s="24">
        <v>10</v>
      </c>
      <c r="E447" s="23">
        <v>22</v>
      </c>
      <c r="F447" s="23">
        <v>2</v>
      </c>
      <c r="G447" s="23" t="s">
        <v>2667</v>
      </c>
      <c r="H447" s="23" t="s">
        <v>2667</v>
      </c>
      <c r="I447" s="23" t="s">
        <v>2667</v>
      </c>
      <c r="J447" s="23" t="s">
        <v>2667</v>
      </c>
      <c r="L447" s="23" t="s">
        <v>2667</v>
      </c>
      <c r="M447" s="23" t="s">
        <v>306</v>
      </c>
    </row>
    <row r="448" spans="1:13" s="23" customFormat="1" x14ac:dyDescent="0.35">
      <c r="A448" s="22">
        <v>45917</v>
      </c>
      <c r="B448" s="23" t="s">
        <v>3442</v>
      </c>
      <c r="C448" s="23" t="s">
        <v>55</v>
      </c>
      <c r="D448" s="24" t="s">
        <v>55</v>
      </c>
      <c r="E448" s="23">
        <v>22</v>
      </c>
      <c r="F448" s="23">
        <v>1</v>
      </c>
      <c r="G448" s="23" t="s">
        <v>2667</v>
      </c>
      <c r="H448" s="23" t="s">
        <v>2667</v>
      </c>
      <c r="I448" s="23" t="s">
        <v>2667</v>
      </c>
      <c r="J448" s="23" t="s">
        <v>2667</v>
      </c>
      <c r="L448" s="23" t="s">
        <v>2667</v>
      </c>
      <c r="M448" s="23" t="s">
        <v>2667</v>
      </c>
    </row>
    <row r="449" spans="1:13" s="23" customFormat="1" x14ac:dyDescent="0.35">
      <c r="A449" s="22">
        <v>45930</v>
      </c>
      <c r="B449" s="23" t="s">
        <v>489</v>
      </c>
      <c r="C449" s="23" t="s">
        <v>2670</v>
      </c>
      <c r="D449" s="24">
        <v>9</v>
      </c>
      <c r="E449" s="23">
        <v>22</v>
      </c>
      <c r="F449" s="23">
        <v>2</v>
      </c>
      <c r="G449" s="23" t="s">
        <v>2667</v>
      </c>
      <c r="H449" s="23" t="s">
        <v>2667</v>
      </c>
      <c r="I449" s="23" t="s">
        <v>2667</v>
      </c>
      <c r="J449" s="23" t="s">
        <v>2667</v>
      </c>
      <c r="L449" s="23" t="s">
        <v>2667</v>
      </c>
      <c r="M449" s="23" t="s">
        <v>2667</v>
      </c>
    </row>
    <row r="450" spans="1:13" s="23" customFormat="1" x14ac:dyDescent="0.35">
      <c r="A450" s="22">
        <v>45998</v>
      </c>
      <c r="B450" s="23" t="s">
        <v>1195</v>
      </c>
      <c r="C450" s="23" t="s">
        <v>2670</v>
      </c>
      <c r="D450" s="24">
        <v>9</v>
      </c>
      <c r="E450" s="23">
        <v>22</v>
      </c>
      <c r="F450" s="23">
        <v>2</v>
      </c>
      <c r="G450" s="23" t="s">
        <v>2667</v>
      </c>
      <c r="H450" s="23" t="s">
        <v>2667</v>
      </c>
      <c r="I450" s="23" t="s">
        <v>2667</v>
      </c>
      <c r="J450" s="23" t="s">
        <v>2667</v>
      </c>
      <c r="L450" s="23" t="s">
        <v>2667</v>
      </c>
      <c r="M450" s="23" t="s">
        <v>2667</v>
      </c>
    </row>
    <row r="451" spans="1:13" s="23" customFormat="1" x14ac:dyDescent="0.35">
      <c r="A451" s="22">
        <v>45887</v>
      </c>
      <c r="B451" s="23" t="s">
        <v>1960</v>
      </c>
      <c r="C451" s="23" t="s">
        <v>2668</v>
      </c>
      <c r="D451" s="24">
        <v>4</v>
      </c>
      <c r="E451" s="23">
        <v>22</v>
      </c>
      <c r="F451" s="23">
        <v>2</v>
      </c>
      <c r="G451" s="23" t="s">
        <v>2667</v>
      </c>
      <c r="H451" s="23" t="s">
        <v>2667</v>
      </c>
      <c r="I451" s="23" t="s">
        <v>2667</v>
      </c>
      <c r="J451" s="23" t="s">
        <v>2667</v>
      </c>
      <c r="L451" s="23" t="s">
        <v>2667</v>
      </c>
      <c r="M451" s="23" t="s">
        <v>2667</v>
      </c>
    </row>
    <row r="452" spans="1:13" s="23" customFormat="1" x14ac:dyDescent="0.35">
      <c r="A452" s="22">
        <v>46009</v>
      </c>
      <c r="B452" s="23" t="s">
        <v>2839</v>
      </c>
      <c r="C452" s="23" t="s">
        <v>2670</v>
      </c>
      <c r="D452" s="24">
        <v>10</v>
      </c>
      <c r="E452" s="23">
        <v>22</v>
      </c>
      <c r="F452" s="23">
        <v>2</v>
      </c>
      <c r="G452" s="23" t="s">
        <v>2667</v>
      </c>
      <c r="H452" s="23" t="s">
        <v>2667</v>
      </c>
      <c r="I452" s="23" t="s">
        <v>306</v>
      </c>
      <c r="J452" s="23" t="s">
        <v>2667</v>
      </c>
      <c r="L452" s="23" t="s">
        <v>2667</v>
      </c>
      <c r="M452" s="23" t="s">
        <v>2667</v>
      </c>
    </row>
    <row r="453" spans="1:13" s="23" customFormat="1" x14ac:dyDescent="0.35">
      <c r="A453" s="22">
        <v>45929</v>
      </c>
      <c r="B453" s="23" t="s">
        <v>2855</v>
      </c>
      <c r="C453" s="23" t="s">
        <v>2670</v>
      </c>
      <c r="D453" s="24">
        <v>9</v>
      </c>
      <c r="E453" s="23">
        <v>22</v>
      </c>
      <c r="F453" s="23">
        <v>3</v>
      </c>
      <c r="G453" s="23" t="s">
        <v>2667</v>
      </c>
      <c r="H453" s="23" t="s">
        <v>2667</v>
      </c>
      <c r="I453" s="23" t="s">
        <v>2667</v>
      </c>
      <c r="J453" s="23" t="s">
        <v>2667</v>
      </c>
      <c r="L453" s="23" t="s">
        <v>2667</v>
      </c>
      <c r="M453" s="23" t="s">
        <v>306</v>
      </c>
    </row>
    <row r="454" spans="1:13" s="23" customFormat="1" x14ac:dyDescent="0.35">
      <c r="A454" s="22">
        <v>45709</v>
      </c>
      <c r="B454" s="23" t="s">
        <v>141</v>
      </c>
      <c r="C454" s="23" t="s">
        <v>2673</v>
      </c>
      <c r="D454" s="24">
        <v>1</v>
      </c>
      <c r="E454" s="23">
        <v>22</v>
      </c>
      <c r="F454" s="23">
        <v>3</v>
      </c>
      <c r="G454" s="23" t="s">
        <v>2667</v>
      </c>
      <c r="H454" s="23" t="s">
        <v>2667</v>
      </c>
      <c r="I454" s="23" t="s">
        <v>306</v>
      </c>
      <c r="J454" s="23" t="s">
        <v>2667</v>
      </c>
      <c r="L454" s="23" t="s">
        <v>2667</v>
      </c>
      <c r="M454" s="23" t="s">
        <v>2667</v>
      </c>
    </row>
    <row r="455" spans="1:13" s="23" customFormat="1" x14ac:dyDescent="0.35">
      <c r="A455" s="22">
        <v>45935</v>
      </c>
      <c r="B455" s="23" t="s">
        <v>1449</v>
      </c>
      <c r="C455" s="23" t="s">
        <v>2670</v>
      </c>
      <c r="D455" s="24">
        <v>10</v>
      </c>
      <c r="E455" s="23">
        <v>22</v>
      </c>
      <c r="F455" s="23">
        <v>1</v>
      </c>
      <c r="G455" s="23" t="s">
        <v>2667</v>
      </c>
      <c r="H455" s="23" t="s">
        <v>2667</v>
      </c>
      <c r="I455" s="23" t="s">
        <v>2667</v>
      </c>
      <c r="J455" s="23" t="s">
        <v>2667</v>
      </c>
      <c r="L455" s="23" t="s">
        <v>2667</v>
      </c>
      <c r="M455" s="23" t="s">
        <v>2667</v>
      </c>
    </row>
    <row r="456" spans="1:13" s="23" customFormat="1" x14ac:dyDescent="0.35">
      <c r="A456" s="22">
        <v>46000</v>
      </c>
      <c r="B456" s="23" t="s">
        <v>2953</v>
      </c>
      <c r="C456" s="23" t="s">
        <v>2673</v>
      </c>
      <c r="D456" s="24">
        <v>3</v>
      </c>
      <c r="E456" s="23">
        <v>22</v>
      </c>
      <c r="F456" s="23">
        <v>3</v>
      </c>
      <c r="G456" s="23" t="s">
        <v>2667</v>
      </c>
      <c r="H456" s="23" t="s">
        <v>2667</v>
      </c>
      <c r="I456" s="23" t="s">
        <v>2667</v>
      </c>
      <c r="J456" s="23" t="s">
        <v>2667</v>
      </c>
      <c r="L456" s="23" t="s">
        <v>2667</v>
      </c>
      <c r="M456" s="23" t="s">
        <v>2667</v>
      </c>
    </row>
    <row r="457" spans="1:13" s="23" customFormat="1" x14ac:dyDescent="0.35">
      <c r="A457" s="22">
        <v>46006</v>
      </c>
      <c r="B457" s="23" t="s">
        <v>2980</v>
      </c>
      <c r="C457" s="23" t="s">
        <v>2670</v>
      </c>
      <c r="D457" s="24">
        <v>7</v>
      </c>
      <c r="E457" s="23">
        <v>22</v>
      </c>
      <c r="F457" s="23">
        <v>2</v>
      </c>
      <c r="G457" s="23" t="s">
        <v>2667</v>
      </c>
      <c r="H457" s="23" t="s">
        <v>2667</v>
      </c>
      <c r="I457" s="23" t="s">
        <v>306</v>
      </c>
      <c r="J457" s="23" t="s">
        <v>2667</v>
      </c>
      <c r="L457" s="23" t="s">
        <v>2667</v>
      </c>
      <c r="M457" s="23" t="s">
        <v>306</v>
      </c>
    </row>
    <row r="458" spans="1:13" s="23" customFormat="1" x14ac:dyDescent="0.35">
      <c r="A458" s="22">
        <v>45977</v>
      </c>
      <c r="B458" s="23" t="s">
        <v>3039</v>
      </c>
      <c r="C458" s="23" t="s">
        <v>2670</v>
      </c>
      <c r="D458" s="24">
        <v>7</v>
      </c>
      <c r="E458" s="23">
        <v>22</v>
      </c>
      <c r="F458" s="23">
        <v>2</v>
      </c>
      <c r="G458" s="23" t="s">
        <v>2667</v>
      </c>
      <c r="H458" s="23" t="s">
        <v>2667</v>
      </c>
      <c r="I458" s="23" t="s">
        <v>306</v>
      </c>
      <c r="J458" s="23" t="s">
        <v>2667</v>
      </c>
      <c r="L458" s="23" t="s">
        <v>2667</v>
      </c>
      <c r="M458" s="23" t="s">
        <v>306</v>
      </c>
    </row>
    <row r="459" spans="1:13" s="23" customFormat="1" x14ac:dyDescent="0.35">
      <c r="A459" s="22">
        <v>45973</v>
      </c>
      <c r="B459" s="23" t="s">
        <v>3226</v>
      </c>
      <c r="C459" s="23" t="s">
        <v>47</v>
      </c>
      <c r="D459" s="24" t="s">
        <v>47</v>
      </c>
      <c r="E459" s="23">
        <v>22</v>
      </c>
      <c r="F459" s="23">
        <v>3</v>
      </c>
      <c r="G459" s="23" t="s">
        <v>2667</v>
      </c>
      <c r="H459" s="23" t="s">
        <v>2667</v>
      </c>
      <c r="I459" s="23" t="s">
        <v>2667</v>
      </c>
      <c r="J459" s="23" t="s">
        <v>2667</v>
      </c>
      <c r="L459" s="23" t="s">
        <v>2667</v>
      </c>
      <c r="M459" s="23" t="s">
        <v>2667</v>
      </c>
    </row>
    <row r="460" spans="1:13" s="23" customFormat="1" x14ac:dyDescent="0.35">
      <c r="A460" s="22">
        <v>45881</v>
      </c>
      <c r="B460" s="23" t="s">
        <v>388</v>
      </c>
      <c r="C460" s="23" t="s">
        <v>2673</v>
      </c>
      <c r="D460" s="24">
        <v>1</v>
      </c>
      <c r="E460" s="23">
        <v>22</v>
      </c>
      <c r="F460" s="23">
        <v>2</v>
      </c>
      <c r="G460" s="23" t="s">
        <v>2667</v>
      </c>
      <c r="H460" s="23" t="s">
        <v>2667</v>
      </c>
      <c r="I460" s="23" t="s">
        <v>2667</v>
      </c>
      <c r="J460" s="23" t="s">
        <v>2667</v>
      </c>
      <c r="L460" s="23" t="s">
        <v>2667</v>
      </c>
      <c r="M460" s="23" t="s">
        <v>306</v>
      </c>
    </row>
    <row r="461" spans="1:13" s="23" customFormat="1" x14ac:dyDescent="0.35">
      <c r="A461" s="22">
        <v>45779</v>
      </c>
      <c r="B461" s="23" t="s">
        <v>388</v>
      </c>
      <c r="C461" s="23" t="s">
        <v>2668</v>
      </c>
      <c r="D461" s="24">
        <v>6</v>
      </c>
      <c r="E461" s="23">
        <v>22</v>
      </c>
      <c r="F461" s="23">
        <v>4</v>
      </c>
      <c r="G461" s="23" t="s">
        <v>2667</v>
      </c>
      <c r="H461" s="23" t="s">
        <v>2667</v>
      </c>
      <c r="I461" s="23" t="s">
        <v>2667</v>
      </c>
      <c r="J461" s="23" t="s">
        <v>2667</v>
      </c>
      <c r="L461" s="23" t="s">
        <v>2667</v>
      </c>
      <c r="M461" s="23" t="s">
        <v>2667</v>
      </c>
    </row>
    <row r="462" spans="1:13" s="23" customFormat="1" x14ac:dyDescent="0.35">
      <c r="A462" s="22">
        <v>45699</v>
      </c>
      <c r="B462" s="23" t="s">
        <v>388</v>
      </c>
      <c r="C462" s="23" t="s">
        <v>2670</v>
      </c>
      <c r="D462" s="24">
        <v>7</v>
      </c>
      <c r="E462" s="23">
        <v>22</v>
      </c>
      <c r="F462" s="23">
        <v>1</v>
      </c>
      <c r="G462" s="23" t="s">
        <v>2667</v>
      </c>
      <c r="H462" s="23" t="s">
        <v>2667</v>
      </c>
      <c r="I462" s="23" t="s">
        <v>2667</v>
      </c>
      <c r="J462" s="23" t="s">
        <v>2667</v>
      </c>
      <c r="L462" s="23" t="s">
        <v>2667</v>
      </c>
      <c r="M462" s="23" t="s">
        <v>306</v>
      </c>
    </row>
    <row r="463" spans="1:13" s="23" customFormat="1" x14ac:dyDescent="0.35">
      <c r="A463" s="22">
        <v>45704</v>
      </c>
      <c r="B463" s="23" t="s">
        <v>3082</v>
      </c>
      <c r="C463" s="23" t="s">
        <v>2670</v>
      </c>
      <c r="D463" s="24">
        <v>8</v>
      </c>
      <c r="E463" s="23">
        <v>22</v>
      </c>
      <c r="F463" s="23">
        <v>1</v>
      </c>
      <c r="G463" s="23" t="s">
        <v>2667</v>
      </c>
      <c r="H463" s="23" t="s">
        <v>2667</v>
      </c>
      <c r="I463" s="23" t="s">
        <v>306</v>
      </c>
      <c r="J463" s="23" t="s">
        <v>2667</v>
      </c>
      <c r="L463" s="23" t="s">
        <v>2667</v>
      </c>
      <c r="M463" s="23" t="s">
        <v>306</v>
      </c>
    </row>
    <row r="464" spans="1:13" s="23" customFormat="1" x14ac:dyDescent="0.35">
      <c r="A464" s="22">
        <v>45940</v>
      </c>
      <c r="B464" s="23" t="s">
        <v>841</v>
      </c>
      <c r="C464" s="23" t="s">
        <v>2673</v>
      </c>
      <c r="D464" s="24">
        <v>2</v>
      </c>
      <c r="E464" s="23">
        <v>22</v>
      </c>
      <c r="F464" s="23">
        <v>3</v>
      </c>
      <c r="G464" s="23" t="s">
        <v>2667</v>
      </c>
      <c r="H464" s="23" t="s">
        <v>2667</v>
      </c>
      <c r="I464" s="23" t="s">
        <v>2667</v>
      </c>
      <c r="J464" s="23" t="s">
        <v>2667</v>
      </c>
      <c r="L464" s="23" t="s">
        <v>2667</v>
      </c>
      <c r="M464" s="23" t="s">
        <v>306</v>
      </c>
    </row>
    <row r="465" spans="1:13" s="23" customFormat="1" x14ac:dyDescent="0.35">
      <c r="A465" s="22">
        <v>45961</v>
      </c>
      <c r="B465" s="23" t="s">
        <v>138</v>
      </c>
      <c r="C465" s="23" t="s">
        <v>2668</v>
      </c>
      <c r="D465" s="24">
        <v>6</v>
      </c>
      <c r="E465" s="23">
        <v>22</v>
      </c>
      <c r="F465" s="23">
        <v>1</v>
      </c>
      <c r="G465" s="23" t="s">
        <v>2667</v>
      </c>
      <c r="H465" s="23" t="s">
        <v>2667</v>
      </c>
      <c r="I465" s="23" t="s">
        <v>306</v>
      </c>
      <c r="J465" s="23" t="s">
        <v>2667</v>
      </c>
      <c r="L465" s="23" t="s">
        <v>2667</v>
      </c>
      <c r="M465" s="23" t="s">
        <v>306</v>
      </c>
    </row>
    <row r="466" spans="1:13" s="23" customFormat="1" x14ac:dyDescent="0.35">
      <c r="A466" s="22">
        <v>45712</v>
      </c>
      <c r="B466" s="23" t="s">
        <v>138</v>
      </c>
      <c r="C466" s="23" t="s">
        <v>2673</v>
      </c>
      <c r="D466" s="24">
        <v>2</v>
      </c>
      <c r="E466" s="23">
        <v>22</v>
      </c>
      <c r="F466" s="23">
        <v>2</v>
      </c>
      <c r="G466" s="23" t="s">
        <v>2667</v>
      </c>
      <c r="H466" s="23" t="s">
        <v>2667</v>
      </c>
      <c r="I466" s="23" t="s">
        <v>2667</v>
      </c>
      <c r="J466" s="23" t="s">
        <v>2667</v>
      </c>
      <c r="L466" s="23" t="s">
        <v>2667</v>
      </c>
      <c r="M466" s="23" t="s">
        <v>2667</v>
      </c>
    </row>
    <row r="467" spans="1:13" s="23" customFormat="1" x14ac:dyDescent="0.35">
      <c r="A467" s="22">
        <v>45960</v>
      </c>
      <c r="B467" s="23" t="s">
        <v>3154</v>
      </c>
      <c r="C467" s="23" t="s">
        <v>978</v>
      </c>
      <c r="D467" s="24" t="s">
        <v>978</v>
      </c>
      <c r="E467" s="23">
        <v>22</v>
      </c>
      <c r="F467" s="23">
        <v>2</v>
      </c>
      <c r="G467" s="23" t="s">
        <v>2667</v>
      </c>
      <c r="H467" s="23" t="s">
        <v>2667</v>
      </c>
      <c r="I467" s="23" t="s">
        <v>306</v>
      </c>
      <c r="J467" s="23" t="s">
        <v>2667</v>
      </c>
      <c r="L467" s="23" t="s">
        <v>2667</v>
      </c>
      <c r="M467" s="23" t="s">
        <v>2667</v>
      </c>
    </row>
    <row r="468" spans="1:13" s="23" customFormat="1" x14ac:dyDescent="0.35">
      <c r="A468" s="22">
        <v>45906</v>
      </c>
      <c r="B468" s="23" t="s">
        <v>507</v>
      </c>
      <c r="C468" s="23" t="s">
        <v>2668</v>
      </c>
      <c r="D468" s="24">
        <v>4</v>
      </c>
      <c r="E468" s="23">
        <v>22</v>
      </c>
      <c r="F468" s="23">
        <v>2</v>
      </c>
      <c r="G468" s="23" t="s">
        <v>2667</v>
      </c>
      <c r="H468" s="23" t="s">
        <v>2667</v>
      </c>
      <c r="I468" s="23" t="s">
        <v>306</v>
      </c>
      <c r="J468" s="23" t="s">
        <v>2667</v>
      </c>
      <c r="L468" s="23" t="s">
        <v>2667</v>
      </c>
      <c r="M468" s="23" t="s">
        <v>306</v>
      </c>
    </row>
    <row r="469" spans="1:13" s="23" customFormat="1" x14ac:dyDescent="0.35">
      <c r="A469" s="22">
        <v>46007</v>
      </c>
      <c r="B469" s="23" t="s">
        <v>1082</v>
      </c>
      <c r="C469" s="23" t="s">
        <v>2670</v>
      </c>
      <c r="D469" s="24" t="s">
        <v>2824</v>
      </c>
      <c r="E469" s="23">
        <v>22</v>
      </c>
      <c r="F469" s="23">
        <v>7</v>
      </c>
      <c r="G469" s="23" t="s">
        <v>2667</v>
      </c>
      <c r="H469" s="23" t="s">
        <v>2667</v>
      </c>
      <c r="I469" s="23" t="s">
        <v>306</v>
      </c>
      <c r="J469" s="23" t="s">
        <v>2667</v>
      </c>
      <c r="L469" s="23" t="s">
        <v>2667</v>
      </c>
      <c r="M469" s="23" t="s">
        <v>2667</v>
      </c>
    </row>
    <row r="470" spans="1:13" s="23" customFormat="1" x14ac:dyDescent="0.35">
      <c r="A470" s="22">
        <v>45920</v>
      </c>
      <c r="B470" s="23" t="s">
        <v>3184</v>
      </c>
      <c r="C470" s="23" t="s">
        <v>2673</v>
      </c>
      <c r="D470" s="24">
        <v>2</v>
      </c>
      <c r="E470" s="23">
        <v>22</v>
      </c>
      <c r="F470" s="23">
        <v>1</v>
      </c>
      <c r="G470" s="23" t="s">
        <v>2667</v>
      </c>
      <c r="H470" s="23" t="s">
        <v>2667</v>
      </c>
      <c r="I470" s="23" t="s">
        <v>2667</v>
      </c>
      <c r="J470" s="23" t="s">
        <v>2667</v>
      </c>
      <c r="L470" s="23" t="s">
        <v>2667</v>
      </c>
      <c r="M470" s="23" t="s">
        <v>2667</v>
      </c>
    </row>
    <row r="471" spans="1:13" s="23" customFormat="1" x14ac:dyDescent="0.35">
      <c r="A471" s="22">
        <v>45994</v>
      </c>
      <c r="B471" s="23" t="s">
        <v>3199</v>
      </c>
      <c r="C471" s="23" t="s">
        <v>2668</v>
      </c>
      <c r="D471" s="24">
        <v>5</v>
      </c>
      <c r="E471" s="23">
        <v>22</v>
      </c>
      <c r="F471" s="23">
        <v>1</v>
      </c>
      <c r="G471" s="23" t="s">
        <v>2667</v>
      </c>
      <c r="H471" s="23" t="s">
        <v>2667</v>
      </c>
      <c r="I471" s="23" t="s">
        <v>2667</v>
      </c>
      <c r="J471" s="23" t="s">
        <v>2667</v>
      </c>
      <c r="L471" s="23" t="s">
        <v>2667</v>
      </c>
      <c r="M471" s="23" t="s">
        <v>306</v>
      </c>
    </row>
    <row r="472" spans="1:13" s="23" customFormat="1" x14ac:dyDescent="0.35">
      <c r="A472" s="22">
        <v>45920</v>
      </c>
      <c r="B472" s="23" t="s">
        <v>3203</v>
      </c>
      <c r="C472" s="23" t="s">
        <v>2673</v>
      </c>
      <c r="D472" s="24">
        <v>2</v>
      </c>
      <c r="E472" s="23">
        <v>22</v>
      </c>
      <c r="F472" s="23">
        <v>13</v>
      </c>
      <c r="G472" s="23" t="s">
        <v>2667</v>
      </c>
      <c r="H472" s="23" t="s">
        <v>2667</v>
      </c>
      <c r="I472" s="23" t="s">
        <v>306</v>
      </c>
      <c r="J472" s="23" t="s">
        <v>2667</v>
      </c>
      <c r="L472" s="23" t="s">
        <v>2667</v>
      </c>
      <c r="M472" s="23" t="s">
        <v>2667</v>
      </c>
    </row>
    <row r="473" spans="1:13" s="23" customFormat="1" x14ac:dyDescent="0.35">
      <c r="A473" s="30" t="s">
        <v>3279</v>
      </c>
      <c r="B473" s="23" t="s">
        <v>3449</v>
      </c>
      <c r="C473" s="23" t="s">
        <v>2668</v>
      </c>
      <c r="D473" s="24" t="s">
        <v>2853</v>
      </c>
      <c r="E473" s="23">
        <v>22</v>
      </c>
      <c r="F473" s="23">
        <v>4</v>
      </c>
      <c r="G473" s="23" t="s">
        <v>2667</v>
      </c>
      <c r="H473" s="23" t="s">
        <v>2667</v>
      </c>
      <c r="I473" s="23" t="s">
        <v>2667</v>
      </c>
      <c r="J473" s="23" t="s">
        <v>2667</v>
      </c>
      <c r="L473" s="23" t="s">
        <v>2667</v>
      </c>
      <c r="M473" s="23" t="s">
        <v>306</v>
      </c>
    </row>
    <row r="474" spans="1:13" s="23" customFormat="1" x14ac:dyDescent="0.35">
      <c r="A474" s="22">
        <v>46000</v>
      </c>
      <c r="B474" s="23" t="s">
        <v>1960</v>
      </c>
      <c r="C474" s="23" t="s">
        <v>2673</v>
      </c>
      <c r="D474" s="24" t="s">
        <v>3031</v>
      </c>
      <c r="E474" s="23">
        <v>22</v>
      </c>
      <c r="F474" s="23">
        <v>2</v>
      </c>
      <c r="G474" s="23" t="s">
        <v>2667</v>
      </c>
      <c r="H474" s="23" t="s">
        <v>2667</v>
      </c>
      <c r="I474" s="23" t="s">
        <v>2667</v>
      </c>
      <c r="J474" s="23" t="s">
        <v>2667</v>
      </c>
      <c r="L474" s="23" t="s">
        <v>2667</v>
      </c>
      <c r="M474" s="23" t="s">
        <v>306</v>
      </c>
    </row>
    <row r="475" spans="1:13" s="23" customFormat="1" x14ac:dyDescent="0.35">
      <c r="A475" s="22">
        <v>46000</v>
      </c>
      <c r="B475" s="23" t="s">
        <v>2128</v>
      </c>
      <c r="C475" s="23" t="s">
        <v>2673</v>
      </c>
      <c r="D475" s="24" t="s">
        <v>3283</v>
      </c>
      <c r="E475" s="23">
        <v>22</v>
      </c>
      <c r="F475" s="23">
        <v>2</v>
      </c>
      <c r="G475" s="23" t="s">
        <v>2667</v>
      </c>
      <c r="H475" s="23" t="s">
        <v>2667</v>
      </c>
      <c r="I475" s="23" t="s">
        <v>2667</v>
      </c>
      <c r="J475" s="23" t="s">
        <v>2667</v>
      </c>
      <c r="L475" s="23" t="s">
        <v>2667</v>
      </c>
      <c r="M475" s="23" t="s">
        <v>2667</v>
      </c>
    </row>
    <row r="476" spans="1:13" s="23" customFormat="1" x14ac:dyDescent="0.35">
      <c r="A476" s="22">
        <v>45890</v>
      </c>
      <c r="B476" s="23" t="s">
        <v>3302</v>
      </c>
      <c r="C476" s="23" t="s">
        <v>2673</v>
      </c>
      <c r="D476" s="24">
        <v>0</v>
      </c>
      <c r="E476" s="23">
        <v>22</v>
      </c>
      <c r="F476" s="23">
        <v>1</v>
      </c>
      <c r="G476" s="23" t="s">
        <v>2667</v>
      </c>
      <c r="H476" s="23" t="s">
        <v>2667</v>
      </c>
      <c r="I476" s="23" t="s">
        <v>2667</v>
      </c>
      <c r="J476" s="23" t="s">
        <v>2667</v>
      </c>
      <c r="L476" s="23" t="s">
        <v>2667</v>
      </c>
      <c r="M476" s="23" t="s">
        <v>2667</v>
      </c>
    </row>
    <row r="477" spans="1:13" x14ac:dyDescent="0.35">
      <c r="A477" s="22">
        <v>45731</v>
      </c>
      <c r="B477" s="23" t="s">
        <v>837</v>
      </c>
      <c r="C477" s="23" t="s">
        <v>2673</v>
      </c>
      <c r="D477" s="24">
        <v>1</v>
      </c>
      <c r="E477" s="23">
        <v>22</v>
      </c>
      <c r="F477" s="23">
        <v>3</v>
      </c>
      <c r="G477" s="23" t="s">
        <v>2667</v>
      </c>
      <c r="H477" s="23" t="s">
        <v>2667</v>
      </c>
      <c r="I477" s="23" t="s">
        <v>2667</v>
      </c>
      <c r="J477" s="23" t="s">
        <v>2675</v>
      </c>
      <c r="K477" s="23"/>
      <c r="L477" s="23" t="s">
        <v>2667</v>
      </c>
      <c r="M477" s="23" t="s">
        <v>2667</v>
      </c>
    </row>
    <row r="478" spans="1:13" x14ac:dyDescent="0.35">
      <c r="A478" s="22">
        <v>46002</v>
      </c>
      <c r="B478" s="23" t="s">
        <v>3250</v>
      </c>
      <c r="C478" s="23" t="s">
        <v>2167</v>
      </c>
      <c r="D478" s="24" t="s">
        <v>55</v>
      </c>
      <c r="E478" s="23">
        <v>22</v>
      </c>
      <c r="F478" s="23">
        <v>2</v>
      </c>
      <c r="G478" s="23" t="s">
        <v>2667</v>
      </c>
      <c r="H478" s="23" t="s">
        <v>2667</v>
      </c>
      <c r="I478" s="23" t="s">
        <v>306</v>
      </c>
      <c r="J478" s="23"/>
      <c r="K478" s="23"/>
      <c r="L478" s="23" t="s">
        <v>2667</v>
      </c>
      <c r="M478" s="23" t="s">
        <v>2667</v>
      </c>
    </row>
    <row r="479" spans="1:13" x14ac:dyDescent="0.35">
      <c r="A479" s="22">
        <v>45914</v>
      </c>
      <c r="B479" s="23" t="s">
        <v>238</v>
      </c>
      <c r="C479" s="23" t="s">
        <v>2670</v>
      </c>
      <c r="D479" s="24">
        <v>9</v>
      </c>
      <c r="E479" s="23">
        <v>22</v>
      </c>
      <c r="F479" s="23">
        <v>1</v>
      </c>
      <c r="G479" s="23" t="s">
        <v>306</v>
      </c>
      <c r="H479" s="23" t="s">
        <v>2667</v>
      </c>
      <c r="I479" s="23" t="s">
        <v>2667</v>
      </c>
      <c r="J479" s="23"/>
      <c r="K479" s="23"/>
      <c r="L479" s="23" t="s">
        <v>2667</v>
      </c>
      <c r="M479" s="23" t="s">
        <v>306</v>
      </c>
    </row>
    <row r="480" spans="1:13" x14ac:dyDescent="0.35">
      <c r="A480" s="22">
        <v>45789</v>
      </c>
      <c r="B480" s="23" t="s">
        <v>3411</v>
      </c>
      <c r="C480" s="23" t="s">
        <v>2673</v>
      </c>
      <c r="D480" s="24">
        <v>2</v>
      </c>
      <c r="E480" s="23">
        <v>22</v>
      </c>
      <c r="F480" s="23">
        <v>1</v>
      </c>
      <c r="G480" s="23" t="s">
        <v>2667</v>
      </c>
      <c r="H480" s="23" t="s">
        <v>2667</v>
      </c>
      <c r="I480" s="23" t="s">
        <v>2667</v>
      </c>
      <c r="J480" s="23"/>
      <c r="K480" s="23"/>
      <c r="L480" s="23" t="s">
        <v>2667</v>
      </c>
      <c r="M480" s="23" t="s">
        <v>306</v>
      </c>
    </row>
    <row r="481" spans="1:13" s="23" customFormat="1" x14ac:dyDescent="0.35">
      <c r="A481" s="22">
        <v>45941</v>
      </c>
      <c r="B481" s="23" t="s">
        <v>3044</v>
      </c>
      <c r="C481" s="23" t="s">
        <v>1261</v>
      </c>
      <c r="D481" s="24" t="s">
        <v>1261</v>
      </c>
      <c r="E481" s="23">
        <v>22</v>
      </c>
      <c r="F481" s="23">
        <v>2</v>
      </c>
      <c r="G481" s="23" t="s">
        <v>2667</v>
      </c>
      <c r="H481" s="23" t="s">
        <v>2667</v>
      </c>
      <c r="I481" s="23" t="s">
        <v>2667</v>
      </c>
      <c r="L481" s="23" t="s">
        <v>2667</v>
      </c>
      <c r="M481" s="23" t="s">
        <v>2667</v>
      </c>
    </row>
    <row r="482" spans="1:13" x14ac:dyDescent="0.35">
      <c r="A482" s="22">
        <v>45980</v>
      </c>
      <c r="B482" s="23" t="s">
        <v>3141</v>
      </c>
      <c r="C482" s="23" t="s">
        <v>2668</v>
      </c>
      <c r="D482" s="24">
        <v>5</v>
      </c>
      <c r="E482" s="23">
        <v>22</v>
      </c>
      <c r="F482" s="23">
        <v>2</v>
      </c>
      <c r="G482" s="23" t="s">
        <v>2667</v>
      </c>
      <c r="H482" s="23" t="s">
        <v>2667</v>
      </c>
      <c r="I482" s="23" t="s">
        <v>306</v>
      </c>
      <c r="J482" s="23" t="s">
        <v>1854</v>
      </c>
      <c r="K482" s="23"/>
      <c r="L482" s="23" t="s">
        <v>2667</v>
      </c>
      <c r="M482" s="23" t="s">
        <v>2667</v>
      </c>
    </row>
    <row r="483" spans="1:13" x14ac:dyDescent="0.35">
      <c r="A483" s="22">
        <v>45774</v>
      </c>
      <c r="B483" s="23" t="s">
        <v>2103</v>
      </c>
      <c r="C483" s="23" t="s">
        <v>3401</v>
      </c>
      <c r="D483" s="24" t="s">
        <v>2667</v>
      </c>
      <c r="E483" s="23">
        <v>22</v>
      </c>
      <c r="F483" s="23">
        <v>3</v>
      </c>
      <c r="G483" s="23" t="s">
        <v>2667</v>
      </c>
      <c r="H483" s="23" t="s">
        <v>2667</v>
      </c>
      <c r="I483" s="23" t="s">
        <v>306</v>
      </c>
      <c r="J483" s="23" t="s">
        <v>3416</v>
      </c>
      <c r="K483" s="23"/>
      <c r="L483" s="23" t="s">
        <v>2667</v>
      </c>
      <c r="M483" s="23" t="s">
        <v>306</v>
      </c>
    </row>
    <row r="484" spans="1:13" x14ac:dyDescent="0.35">
      <c r="A484" s="22">
        <v>45900</v>
      </c>
      <c r="B484" s="23" t="s">
        <v>3100</v>
      </c>
      <c r="C484" s="23" t="s">
        <v>2668</v>
      </c>
      <c r="D484" s="24">
        <v>4</v>
      </c>
      <c r="E484" s="23">
        <v>22</v>
      </c>
      <c r="F484" s="23">
        <v>2</v>
      </c>
      <c r="G484" s="23" t="s">
        <v>2667</v>
      </c>
      <c r="H484" s="23" t="s">
        <v>2667</v>
      </c>
      <c r="I484" s="23" t="s">
        <v>306</v>
      </c>
      <c r="J484" s="23" t="s">
        <v>2359</v>
      </c>
      <c r="K484" s="23"/>
      <c r="L484" s="23" t="s">
        <v>2667</v>
      </c>
      <c r="M484" s="23" t="s">
        <v>306</v>
      </c>
    </row>
    <row r="485" spans="1:13" x14ac:dyDescent="0.35">
      <c r="A485" s="22">
        <v>45995</v>
      </c>
      <c r="B485" s="23" t="s">
        <v>3098</v>
      </c>
      <c r="C485" s="23" t="s">
        <v>2670</v>
      </c>
      <c r="D485" s="24">
        <v>7</v>
      </c>
      <c r="E485" s="23">
        <v>22</v>
      </c>
      <c r="F485" s="23">
        <v>3</v>
      </c>
      <c r="G485" s="23" t="s">
        <v>2667</v>
      </c>
      <c r="H485" s="23" t="s">
        <v>2667</v>
      </c>
      <c r="I485" s="23" t="s">
        <v>2667</v>
      </c>
      <c r="J485" s="23" t="s">
        <v>624</v>
      </c>
      <c r="K485" s="23"/>
      <c r="L485" s="23" t="s">
        <v>2667</v>
      </c>
      <c r="M485" s="23" t="s">
        <v>2667</v>
      </c>
    </row>
    <row r="486" spans="1:13" s="23" customFormat="1" x14ac:dyDescent="0.35">
      <c r="A486" s="22">
        <v>45978</v>
      </c>
      <c r="B486" s="23" t="s">
        <v>3186</v>
      </c>
      <c r="C486" s="23" t="s">
        <v>2167</v>
      </c>
      <c r="D486" s="24" t="s">
        <v>3187</v>
      </c>
      <c r="E486" s="23">
        <v>22</v>
      </c>
      <c r="F486" s="23">
        <v>2</v>
      </c>
      <c r="G486" s="23" t="s">
        <v>2667</v>
      </c>
      <c r="H486" s="23" t="s">
        <v>2667</v>
      </c>
      <c r="I486" s="23" t="s">
        <v>2667</v>
      </c>
      <c r="L486" s="23" t="s">
        <v>2667</v>
      </c>
      <c r="M486" s="23" t="s">
        <v>2667</v>
      </c>
    </row>
    <row r="487" spans="1:13" s="23" customFormat="1" x14ac:dyDescent="0.35">
      <c r="A487" s="22">
        <v>45817</v>
      </c>
      <c r="B487" s="23" t="s">
        <v>1804</v>
      </c>
      <c r="C487" s="23" t="s">
        <v>2167</v>
      </c>
      <c r="D487" s="24" t="s">
        <v>2817</v>
      </c>
      <c r="E487" s="23">
        <v>22</v>
      </c>
      <c r="F487" s="23">
        <v>3</v>
      </c>
      <c r="G487" s="23" t="s">
        <v>2667</v>
      </c>
      <c r="H487" s="23" t="s">
        <v>2667</v>
      </c>
      <c r="I487" s="23" t="s">
        <v>2667</v>
      </c>
      <c r="L487" s="23" t="s">
        <v>2667</v>
      </c>
      <c r="M487" s="23" t="s">
        <v>2667</v>
      </c>
    </row>
    <row r="488" spans="1:13" x14ac:dyDescent="0.35">
      <c r="A488" s="22">
        <v>45958</v>
      </c>
      <c r="B488" s="23" t="s">
        <v>1253</v>
      </c>
      <c r="C488" s="23" t="s">
        <v>2167</v>
      </c>
      <c r="D488" s="24" t="s">
        <v>2167</v>
      </c>
      <c r="E488" s="23">
        <v>22</v>
      </c>
      <c r="F488" s="23">
        <v>2</v>
      </c>
      <c r="G488" s="23" t="s">
        <v>2667</v>
      </c>
      <c r="H488" s="23" t="s">
        <v>2667</v>
      </c>
      <c r="I488" s="23" t="s">
        <v>2667</v>
      </c>
      <c r="J488" s="23"/>
      <c r="K488" s="23"/>
      <c r="L488" s="23" t="s">
        <v>2667</v>
      </c>
      <c r="M488" s="23" t="s">
        <v>2667</v>
      </c>
    </row>
    <row r="489" spans="1:13" x14ac:dyDescent="0.35">
      <c r="A489" s="22">
        <v>45986</v>
      </c>
      <c r="B489" s="23" t="s">
        <v>3421</v>
      </c>
      <c r="C489" s="23" t="s">
        <v>158</v>
      </c>
      <c r="D489" s="24" t="s">
        <v>158</v>
      </c>
      <c r="E489" s="26">
        <f t="shared" ref="E489:E496" si="13">87/4</f>
        <v>21.75</v>
      </c>
      <c r="F489" s="23">
        <v>1</v>
      </c>
      <c r="G489" s="26"/>
      <c r="H489" s="23" t="s">
        <v>2667</v>
      </c>
      <c r="I489" s="23" t="s">
        <v>2667</v>
      </c>
      <c r="J489" s="23" t="s">
        <v>2667</v>
      </c>
      <c r="K489" s="23"/>
      <c r="L489" s="23" t="s">
        <v>2667</v>
      </c>
      <c r="M489" s="23" t="s">
        <v>2667</v>
      </c>
    </row>
    <row r="490" spans="1:13" x14ac:dyDescent="0.35">
      <c r="A490" s="22">
        <v>45986</v>
      </c>
      <c r="B490" s="23" t="s">
        <v>3421</v>
      </c>
      <c r="C490" s="23" t="s">
        <v>158</v>
      </c>
      <c r="D490" s="24" t="s">
        <v>158</v>
      </c>
      <c r="E490" s="26">
        <f t="shared" si="13"/>
        <v>21.75</v>
      </c>
      <c r="F490" s="23">
        <v>1</v>
      </c>
      <c r="G490" s="23" t="s">
        <v>2667</v>
      </c>
      <c r="H490" s="23" t="s">
        <v>2667</v>
      </c>
      <c r="I490" s="23"/>
      <c r="J490" s="23"/>
      <c r="K490" s="23"/>
      <c r="L490" s="23"/>
      <c r="M490" s="23"/>
    </row>
    <row r="491" spans="1:13" x14ac:dyDescent="0.35">
      <c r="A491" s="22">
        <v>45986</v>
      </c>
      <c r="B491" s="23" t="s">
        <v>3421</v>
      </c>
      <c r="C491" s="23" t="s">
        <v>158</v>
      </c>
      <c r="D491" s="24" t="s">
        <v>158</v>
      </c>
      <c r="E491" s="26">
        <f t="shared" si="13"/>
        <v>21.75</v>
      </c>
      <c r="F491" s="23">
        <v>1</v>
      </c>
      <c r="G491" s="23" t="s">
        <v>2667</v>
      </c>
      <c r="H491" s="23" t="s">
        <v>2667</v>
      </c>
      <c r="I491" s="23"/>
      <c r="J491" s="23"/>
      <c r="K491" s="23"/>
      <c r="L491" s="23"/>
      <c r="M491" s="23"/>
    </row>
    <row r="492" spans="1:13" x14ac:dyDescent="0.35">
      <c r="A492" s="22">
        <v>45986</v>
      </c>
      <c r="B492" s="23" t="s">
        <v>3421</v>
      </c>
      <c r="C492" s="23" t="s">
        <v>158</v>
      </c>
      <c r="D492" s="24" t="s">
        <v>158</v>
      </c>
      <c r="E492" s="26">
        <f t="shared" si="13"/>
        <v>21.75</v>
      </c>
      <c r="F492" s="23">
        <v>2</v>
      </c>
      <c r="G492" s="23"/>
      <c r="H492" s="23"/>
      <c r="I492" s="23"/>
      <c r="J492" s="23"/>
      <c r="K492" s="23"/>
      <c r="L492" s="23"/>
      <c r="M492" s="23"/>
    </row>
    <row r="493" spans="1:13" x14ac:dyDescent="0.35">
      <c r="A493" s="22">
        <v>45980</v>
      </c>
      <c r="B493" s="23" t="s">
        <v>2994</v>
      </c>
      <c r="C493" s="23" t="s">
        <v>2673</v>
      </c>
      <c r="D493" s="24" t="s">
        <v>2702</v>
      </c>
      <c r="E493" s="23">
        <f t="shared" si="13"/>
        <v>21.75</v>
      </c>
      <c r="F493" s="23">
        <v>2</v>
      </c>
      <c r="G493" s="23"/>
      <c r="H493" s="23" t="s">
        <v>2667</v>
      </c>
      <c r="I493" s="23" t="s">
        <v>2667</v>
      </c>
      <c r="J493" s="23" t="s">
        <v>2667</v>
      </c>
      <c r="K493" s="23"/>
      <c r="L493" s="23" t="s">
        <v>2667</v>
      </c>
      <c r="M493" s="23" t="s">
        <v>2667</v>
      </c>
    </row>
    <row r="494" spans="1:13" x14ac:dyDescent="0.35">
      <c r="A494" s="22">
        <v>45980</v>
      </c>
      <c r="B494" s="23" t="s">
        <v>2994</v>
      </c>
      <c r="C494" s="23" t="s">
        <v>2673</v>
      </c>
      <c r="D494" s="24" t="s">
        <v>2702</v>
      </c>
      <c r="E494" s="23">
        <f t="shared" si="13"/>
        <v>21.75</v>
      </c>
      <c r="F494" s="23">
        <v>2</v>
      </c>
      <c r="G494" s="23" t="s">
        <v>2667</v>
      </c>
      <c r="H494" s="23" t="s">
        <v>2667</v>
      </c>
      <c r="I494" s="23" t="s">
        <v>2667</v>
      </c>
      <c r="J494" s="23" t="s">
        <v>2667</v>
      </c>
      <c r="K494" s="23"/>
      <c r="L494" s="23"/>
      <c r="M494" s="23"/>
    </row>
    <row r="495" spans="1:13" x14ac:dyDescent="0.35">
      <c r="A495" s="22">
        <v>45980</v>
      </c>
      <c r="B495" s="23" t="s">
        <v>2994</v>
      </c>
      <c r="C495" s="23" t="s">
        <v>2673</v>
      </c>
      <c r="D495" s="24" t="s">
        <v>2702</v>
      </c>
      <c r="E495" s="23">
        <f t="shared" si="13"/>
        <v>21.75</v>
      </c>
      <c r="F495" s="23">
        <v>2</v>
      </c>
      <c r="G495" s="23"/>
      <c r="H495" s="23" t="s">
        <v>2667</v>
      </c>
      <c r="I495" s="23" t="s">
        <v>2667</v>
      </c>
      <c r="J495" s="23" t="s">
        <v>2667</v>
      </c>
      <c r="K495" s="23"/>
      <c r="L495" s="23"/>
      <c r="M495" s="23"/>
    </row>
    <row r="496" spans="1:13" x14ac:dyDescent="0.35">
      <c r="A496" s="22">
        <v>45980</v>
      </c>
      <c r="B496" s="23" t="s">
        <v>2994</v>
      </c>
      <c r="C496" s="23" t="s">
        <v>2673</v>
      </c>
      <c r="D496" s="24" t="s">
        <v>2702</v>
      </c>
      <c r="E496" s="23">
        <f t="shared" si="13"/>
        <v>21.75</v>
      </c>
      <c r="F496" s="23">
        <v>4</v>
      </c>
      <c r="G496" s="23"/>
      <c r="H496" s="23"/>
      <c r="I496" s="23"/>
      <c r="J496" s="23"/>
      <c r="K496" s="23"/>
      <c r="L496" s="23"/>
      <c r="M496" s="23"/>
    </row>
    <row r="497" spans="1:13" x14ac:dyDescent="0.35">
      <c r="A497" s="22">
        <v>45817</v>
      </c>
      <c r="B497" s="23" t="s">
        <v>2816</v>
      </c>
      <c r="C497" s="23" t="s">
        <v>2167</v>
      </c>
      <c r="D497" s="24" t="s">
        <v>2817</v>
      </c>
      <c r="E497" s="23">
        <f>65/3</f>
        <v>21.666666666666668</v>
      </c>
      <c r="F497" s="23">
        <v>1</v>
      </c>
      <c r="G497" s="23" t="s">
        <v>2667</v>
      </c>
      <c r="H497" s="23" t="s">
        <v>2667</v>
      </c>
      <c r="I497" s="23" t="s">
        <v>306</v>
      </c>
      <c r="J497" s="23" t="s">
        <v>2667</v>
      </c>
      <c r="K497" s="23"/>
      <c r="L497" s="23"/>
      <c r="M497" s="23"/>
    </row>
    <row r="498" spans="1:13" x14ac:dyDescent="0.35">
      <c r="A498" s="22">
        <v>45817</v>
      </c>
      <c r="B498" s="23" t="s">
        <v>2816</v>
      </c>
      <c r="C498" s="23" t="s">
        <v>2167</v>
      </c>
      <c r="D498" s="24" t="s">
        <v>2817</v>
      </c>
      <c r="E498" s="23">
        <f>65/3</f>
        <v>21.666666666666668</v>
      </c>
      <c r="F498" s="23">
        <v>1</v>
      </c>
      <c r="G498" s="23" t="s">
        <v>2667</v>
      </c>
      <c r="H498" s="23" t="s">
        <v>2667</v>
      </c>
      <c r="I498" s="23" t="s">
        <v>306</v>
      </c>
      <c r="J498" s="23" t="s">
        <v>2667</v>
      </c>
      <c r="K498" s="23"/>
      <c r="L498" s="23"/>
      <c r="M498" s="23"/>
    </row>
    <row r="499" spans="1:13" x14ac:dyDescent="0.35">
      <c r="A499" s="22">
        <v>45817</v>
      </c>
      <c r="B499" s="23" t="s">
        <v>2816</v>
      </c>
      <c r="C499" s="23" t="s">
        <v>2167</v>
      </c>
      <c r="D499" s="24" t="s">
        <v>2817</v>
      </c>
      <c r="E499" s="23">
        <f>65/3</f>
        <v>21.666666666666668</v>
      </c>
      <c r="F499" s="23">
        <v>0</v>
      </c>
      <c r="G499" s="23" t="s">
        <v>2667</v>
      </c>
      <c r="H499" s="23" t="s">
        <v>2667</v>
      </c>
      <c r="I499" s="23" t="s">
        <v>306</v>
      </c>
      <c r="J499" s="23" t="s">
        <v>2667</v>
      </c>
      <c r="K499" s="23"/>
      <c r="L499" s="23" t="s">
        <v>2667</v>
      </c>
      <c r="M499" s="23" t="s">
        <v>2667</v>
      </c>
    </row>
    <row r="500" spans="1:13" x14ac:dyDescent="0.35">
      <c r="A500" s="22">
        <v>45873</v>
      </c>
      <c r="B500" s="23" t="s">
        <v>3221</v>
      </c>
      <c r="C500" s="23" t="s">
        <v>2167</v>
      </c>
      <c r="D500" s="24" t="s">
        <v>3024</v>
      </c>
      <c r="E500" s="23">
        <v>21.5</v>
      </c>
      <c r="F500" s="23">
        <v>1</v>
      </c>
      <c r="G500" s="23" t="s">
        <v>2667</v>
      </c>
      <c r="H500" s="23" t="s">
        <v>2667</v>
      </c>
      <c r="I500" s="23" t="s">
        <v>2667</v>
      </c>
      <c r="J500" s="23"/>
      <c r="K500" s="23"/>
      <c r="L500" s="23" t="s">
        <v>2667</v>
      </c>
      <c r="M500" s="23" t="s">
        <v>2667</v>
      </c>
    </row>
    <row r="501" spans="1:13" x14ac:dyDescent="0.35">
      <c r="A501" s="22">
        <v>45873</v>
      </c>
      <c r="B501" s="23" t="s">
        <v>3221</v>
      </c>
      <c r="C501" s="23" t="s">
        <v>2167</v>
      </c>
      <c r="D501" s="24" t="s">
        <v>3024</v>
      </c>
      <c r="E501" s="23">
        <v>21.5</v>
      </c>
      <c r="F501" s="23">
        <v>1</v>
      </c>
      <c r="G501" s="23" t="s">
        <v>2667</v>
      </c>
      <c r="H501" s="23" t="s">
        <v>2667</v>
      </c>
      <c r="I501" s="23" t="s">
        <v>2667</v>
      </c>
      <c r="J501" s="23"/>
      <c r="K501" s="23"/>
      <c r="L501" s="23"/>
      <c r="M501" s="23"/>
    </row>
    <row r="502" spans="1:13" x14ac:dyDescent="0.35">
      <c r="A502" s="22">
        <v>45873</v>
      </c>
      <c r="B502" s="23" t="s">
        <v>3221</v>
      </c>
      <c r="C502" s="23" t="s">
        <v>2167</v>
      </c>
      <c r="D502" s="24" t="s">
        <v>3024</v>
      </c>
      <c r="E502" s="23">
        <v>21.5</v>
      </c>
      <c r="F502" s="23">
        <v>1</v>
      </c>
      <c r="G502" s="23" t="s">
        <v>2667</v>
      </c>
      <c r="H502" s="23"/>
      <c r="I502" s="23"/>
      <c r="J502" s="23"/>
      <c r="K502" s="23"/>
      <c r="L502" s="23"/>
      <c r="M502" s="23"/>
    </row>
    <row r="503" spans="1:13" x14ac:dyDescent="0.35">
      <c r="A503" s="22">
        <v>45873</v>
      </c>
      <c r="B503" s="23" t="s">
        <v>3221</v>
      </c>
      <c r="C503" s="23" t="s">
        <v>2167</v>
      </c>
      <c r="D503" s="24" t="s">
        <v>3024</v>
      </c>
      <c r="E503" s="23">
        <v>21.5</v>
      </c>
      <c r="F503" s="23">
        <v>0</v>
      </c>
      <c r="G503" s="23" t="s">
        <v>2667</v>
      </c>
      <c r="H503" s="23"/>
      <c r="I503" s="23"/>
      <c r="J503" s="23"/>
      <c r="K503" s="23"/>
      <c r="L503" s="23"/>
      <c r="M503" s="23"/>
    </row>
    <row r="504" spans="1:13" x14ac:dyDescent="0.35">
      <c r="A504" s="27">
        <v>45747</v>
      </c>
      <c r="B504" s="26" t="s">
        <v>2996</v>
      </c>
      <c r="C504" s="26" t="s">
        <v>2670</v>
      </c>
      <c r="D504" s="28">
        <v>7</v>
      </c>
      <c r="E504" s="26">
        <f>43/2</f>
        <v>21.5</v>
      </c>
      <c r="F504" s="26">
        <v>2</v>
      </c>
      <c r="G504" s="26" t="s">
        <v>2667</v>
      </c>
      <c r="H504" s="26" t="s">
        <v>2667</v>
      </c>
      <c r="I504" s="26" t="s">
        <v>2667</v>
      </c>
      <c r="J504" s="26" t="s">
        <v>2667</v>
      </c>
      <c r="K504" s="26"/>
      <c r="L504" s="26" t="s">
        <v>2667</v>
      </c>
      <c r="M504" s="26" t="s">
        <v>2667</v>
      </c>
    </row>
    <row r="505" spans="1:13" x14ac:dyDescent="0.35">
      <c r="A505" s="27">
        <v>45747</v>
      </c>
      <c r="B505" s="26" t="s">
        <v>2996</v>
      </c>
      <c r="C505" s="26" t="s">
        <v>2670</v>
      </c>
      <c r="D505" s="28">
        <v>7</v>
      </c>
      <c r="E505" s="26">
        <f>43/2</f>
        <v>21.5</v>
      </c>
      <c r="F505" s="26">
        <v>2</v>
      </c>
      <c r="G505" s="26" t="s">
        <v>2667</v>
      </c>
      <c r="H505" s="26"/>
      <c r="I505" s="26"/>
      <c r="J505" s="26"/>
      <c r="K505" s="26"/>
      <c r="L505" s="26"/>
      <c r="M505" s="26"/>
    </row>
    <row r="506" spans="1:13" x14ac:dyDescent="0.35">
      <c r="A506" s="27">
        <v>45920</v>
      </c>
      <c r="B506" s="26" t="s">
        <v>2639</v>
      </c>
      <c r="C506" s="26" t="s">
        <v>2670</v>
      </c>
      <c r="D506" s="28" t="s">
        <v>2799</v>
      </c>
      <c r="E506" s="26">
        <f>43/2</f>
        <v>21.5</v>
      </c>
      <c r="F506" s="26">
        <v>1</v>
      </c>
      <c r="G506" s="26"/>
      <c r="H506" s="26" t="s">
        <v>2667</v>
      </c>
      <c r="I506" s="26" t="s">
        <v>2667</v>
      </c>
      <c r="J506" s="26" t="s">
        <v>2667</v>
      </c>
      <c r="K506" s="26"/>
      <c r="L506" s="26" t="s">
        <v>2667</v>
      </c>
      <c r="M506" s="26"/>
    </row>
    <row r="507" spans="1:13" x14ac:dyDescent="0.35">
      <c r="A507" s="27">
        <v>45920</v>
      </c>
      <c r="B507" s="26" t="s">
        <v>2639</v>
      </c>
      <c r="C507" s="26" t="s">
        <v>2670</v>
      </c>
      <c r="D507" s="28" t="s">
        <v>2799</v>
      </c>
      <c r="E507" s="26">
        <f>43/2</f>
        <v>21.5</v>
      </c>
      <c r="F507" s="26">
        <v>1</v>
      </c>
      <c r="G507" s="26"/>
      <c r="H507" s="26" t="s">
        <v>2667</v>
      </c>
      <c r="I507" s="26" t="s">
        <v>2667</v>
      </c>
      <c r="J507" s="26" t="s">
        <v>2667</v>
      </c>
      <c r="K507" s="26"/>
      <c r="L507" s="26" t="s">
        <v>2667</v>
      </c>
      <c r="M507" s="26"/>
    </row>
    <row r="508" spans="1:13" x14ac:dyDescent="0.35">
      <c r="A508" s="27">
        <v>45816</v>
      </c>
      <c r="B508" s="26" t="s">
        <v>3433</v>
      </c>
      <c r="C508" s="26" t="s">
        <v>2668</v>
      </c>
      <c r="D508" s="28" t="s">
        <v>2802</v>
      </c>
      <c r="E508" s="26">
        <v>21.5</v>
      </c>
      <c r="F508" s="26">
        <v>2</v>
      </c>
      <c r="G508" s="26" t="s">
        <v>2667</v>
      </c>
      <c r="H508" s="26" t="s">
        <v>2667</v>
      </c>
      <c r="I508" s="26" t="s">
        <v>2667</v>
      </c>
      <c r="J508" s="26" t="s">
        <v>2667</v>
      </c>
      <c r="K508" s="26"/>
      <c r="L508" s="26" t="s">
        <v>2667</v>
      </c>
      <c r="M508" s="26" t="s">
        <v>306</v>
      </c>
    </row>
    <row r="509" spans="1:13" x14ac:dyDescent="0.35">
      <c r="A509" s="27">
        <v>45816</v>
      </c>
      <c r="B509" s="26" t="s">
        <v>3433</v>
      </c>
      <c r="C509" s="26" t="s">
        <v>2668</v>
      </c>
      <c r="D509" s="28" t="s">
        <v>2802</v>
      </c>
      <c r="E509" s="26">
        <v>21.5</v>
      </c>
      <c r="F509" s="26">
        <v>1</v>
      </c>
      <c r="G509" s="26"/>
      <c r="H509" s="26" t="s">
        <v>2667</v>
      </c>
      <c r="I509" s="26" t="s">
        <v>2667</v>
      </c>
      <c r="J509" s="26" t="s">
        <v>2667</v>
      </c>
      <c r="K509" s="26"/>
      <c r="L509" s="26" t="s">
        <v>2667</v>
      </c>
      <c r="M509" s="26" t="s">
        <v>306</v>
      </c>
    </row>
    <row r="510" spans="1:13" x14ac:dyDescent="0.35">
      <c r="A510" s="22">
        <v>45900</v>
      </c>
      <c r="B510" s="23" t="s">
        <v>2937</v>
      </c>
      <c r="C510" s="23" t="s">
        <v>2670</v>
      </c>
      <c r="D510" s="24">
        <v>9</v>
      </c>
      <c r="E510" s="23">
        <v>21.5</v>
      </c>
      <c r="F510" s="23">
        <v>1</v>
      </c>
      <c r="G510" s="23" t="s">
        <v>2667</v>
      </c>
      <c r="H510" s="23" t="s">
        <v>2667</v>
      </c>
      <c r="I510" s="23" t="s">
        <v>2667</v>
      </c>
      <c r="J510" s="23"/>
      <c r="K510" s="23"/>
      <c r="L510" s="23" t="s">
        <v>2667</v>
      </c>
      <c r="M510" s="23" t="s">
        <v>2667</v>
      </c>
    </row>
    <row r="511" spans="1:13" x14ac:dyDescent="0.35">
      <c r="A511" s="22">
        <v>45900</v>
      </c>
      <c r="B511" s="23" t="s">
        <v>2937</v>
      </c>
      <c r="C511" s="23" t="s">
        <v>2670</v>
      </c>
      <c r="D511" s="24">
        <v>9</v>
      </c>
      <c r="E511" s="23">
        <v>21.5</v>
      </c>
      <c r="F511" s="23">
        <v>1</v>
      </c>
      <c r="G511" s="23" t="s">
        <v>2667</v>
      </c>
      <c r="H511" s="23" t="s">
        <v>2667</v>
      </c>
      <c r="I511" s="23" t="s">
        <v>2667</v>
      </c>
      <c r="J511" s="23"/>
      <c r="K511" s="23"/>
      <c r="L511" s="23"/>
      <c r="M511" s="23"/>
    </row>
    <row r="512" spans="1:13" x14ac:dyDescent="0.35">
      <c r="A512" s="22">
        <v>46007</v>
      </c>
      <c r="B512" s="23" t="s">
        <v>1564</v>
      </c>
      <c r="C512" s="23" t="s">
        <v>2673</v>
      </c>
      <c r="D512" s="24" t="s">
        <v>2778</v>
      </c>
      <c r="E512" s="23">
        <v>21.5</v>
      </c>
      <c r="F512" s="23">
        <v>2.5</v>
      </c>
      <c r="G512" s="23" t="s">
        <v>306</v>
      </c>
      <c r="H512" s="23" t="s">
        <v>2667</v>
      </c>
      <c r="I512" s="23" t="s">
        <v>2667</v>
      </c>
      <c r="J512" s="23"/>
      <c r="K512" s="23"/>
      <c r="L512" s="23" t="s">
        <v>2667</v>
      </c>
      <c r="M512" s="23" t="s">
        <v>306</v>
      </c>
    </row>
    <row r="513" spans="1:13" x14ac:dyDescent="0.35">
      <c r="A513" s="22">
        <v>46007</v>
      </c>
      <c r="B513" s="23" t="s">
        <v>1564</v>
      </c>
      <c r="C513" s="23" t="s">
        <v>2673</v>
      </c>
      <c r="D513" s="24" t="s">
        <v>2778</v>
      </c>
      <c r="E513" s="23">
        <v>21.5</v>
      </c>
      <c r="F513" s="23">
        <v>2.5</v>
      </c>
      <c r="G513" s="23" t="s">
        <v>306</v>
      </c>
      <c r="H513" s="23" t="s">
        <v>2667</v>
      </c>
      <c r="I513" s="23" t="s">
        <v>2667</v>
      </c>
      <c r="J513" s="23"/>
      <c r="K513" s="23"/>
      <c r="L513" s="23" t="s">
        <v>2667</v>
      </c>
      <c r="M513" s="23" t="s">
        <v>306</v>
      </c>
    </row>
    <row r="514" spans="1:13" x14ac:dyDescent="0.35">
      <c r="A514" s="22">
        <v>46001</v>
      </c>
      <c r="B514" s="23" t="s">
        <v>2948</v>
      </c>
      <c r="C514" s="23" t="s">
        <v>2670</v>
      </c>
      <c r="D514" s="24" t="s">
        <v>2949</v>
      </c>
      <c r="E514" s="23">
        <v>21.5</v>
      </c>
      <c r="F514" s="23">
        <v>3</v>
      </c>
      <c r="G514" s="23" t="s">
        <v>2667</v>
      </c>
      <c r="H514" s="23" t="s">
        <v>2667</v>
      </c>
      <c r="I514" s="23" t="s">
        <v>306</v>
      </c>
      <c r="J514" s="23"/>
      <c r="K514" s="23"/>
      <c r="L514" s="23" t="s">
        <v>2667</v>
      </c>
      <c r="M514" s="23" t="s">
        <v>2667</v>
      </c>
    </row>
    <row r="515" spans="1:13" x14ac:dyDescent="0.35">
      <c r="A515" s="22">
        <v>46001</v>
      </c>
      <c r="B515" s="23" t="s">
        <v>2948</v>
      </c>
      <c r="C515" s="23" t="s">
        <v>2670</v>
      </c>
      <c r="D515" s="24" t="s">
        <v>2949</v>
      </c>
      <c r="E515" s="23">
        <v>21.5</v>
      </c>
      <c r="F515" s="23">
        <v>3</v>
      </c>
      <c r="G515" s="23" t="s">
        <v>2667</v>
      </c>
      <c r="H515" s="23" t="s">
        <v>2667</v>
      </c>
      <c r="I515" s="23" t="s">
        <v>306</v>
      </c>
      <c r="J515" s="23"/>
      <c r="K515" s="23"/>
      <c r="L515" s="23" t="s">
        <v>2667</v>
      </c>
      <c r="M515" s="23" t="s">
        <v>2667</v>
      </c>
    </row>
    <row r="516" spans="1:13" x14ac:dyDescent="0.35">
      <c r="A516" s="22">
        <v>45960</v>
      </c>
      <c r="B516" s="23" t="s">
        <v>2727</v>
      </c>
      <c r="C516" s="23" t="s">
        <v>2673</v>
      </c>
      <c r="D516" s="24">
        <v>2</v>
      </c>
      <c r="E516" s="23">
        <f t="shared" ref="E516:E533" si="14">64/3</f>
        <v>21.333333333333332</v>
      </c>
      <c r="F516" s="23">
        <f>4/3</f>
        <v>1.3333333333333333</v>
      </c>
      <c r="G516" s="23" t="s">
        <v>2667</v>
      </c>
      <c r="H516" s="23" t="s">
        <v>2667</v>
      </c>
      <c r="I516" s="23" t="s">
        <v>2667</v>
      </c>
      <c r="J516" s="23" t="s">
        <v>2667</v>
      </c>
      <c r="K516" s="23"/>
      <c r="L516" s="23" t="s">
        <v>2667</v>
      </c>
      <c r="M516" s="23" t="s">
        <v>306</v>
      </c>
    </row>
    <row r="517" spans="1:13" x14ac:dyDescent="0.35">
      <c r="A517" s="22">
        <v>45960</v>
      </c>
      <c r="B517" s="23" t="s">
        <v>2727</v>
      </c>
      <c r="C517" s="23" t="s">
        <v>2673</v>
      </c>
      <c r="D517" s="24">
        <v>2</v>
      </c>
      <c r="E517" s="23">
        <f t="shared" si="14"/>
        <v>21.333333333333332</v>
      </c>
      <c r="F517" s="23">
        <f>4/3</f>
        <v>1.3333333333333333</v>
      </c>
      <c r="G517" s="23" t="s">
        <v>2667</v>
      </c>
      <c r="H517" s="23" t="s">
        <v>2667</v>
      </c>
      <c r="I517" s="23" t="s">
        <v>2667</v>
      </c>
      <c r="J517" s="23" t="s">
        <v>2667</v>
      </c>
      <c r="K517" s="23"/>
      <c r="L517" s="23" t="s">
        <v>2667</v>
      </c>
      <c r="M517" s="23" t="s">
        <v>306</v>
      </c>
    </row>
    <row r="518" spans="1:13" x14ac:dyDescent="0.35">
      <c r="A518" s="22">
        <v>45960</v>
      </c>
      <c r="B518" s="23" t="s">
        <v>2727</v>
      </c>
      <c r="C518" s="23" t="s">
        <v>2673</v>
      </c>
      <c r="D518" s="24">
        <v>2</v>
      </c>
      <c r="E518" s="23">
        <f t="shared" si="14"/>
        <v>21.333333333333332</v>
      </c>
      <c r="F518" s="23">
        <f>4/3</f>
        <v>1.3333333333333333</v>
      </c>
      <c r="G518" s="23" t="s">
        <v>2667</v>
      </c>
      <c r="H518" s="23" t="s">
        <v>2667</v>
      </c>
      <c r="I518" s="23" t="s">
        <v>2667</v>
      </c>
      <c r="J518" s="23" t="s">
        <v>2667</v>
      </c>
      <c r="K518" s="23"/>
      <c r="L518" s="23" t="s">
        <v>2667</v>
      </c>
      <c r="M518" s="23" t="s">
        <v>306</v>
      </c>
    </row>
    <row r="519" spans="1:13" x14ac:dyDescent="0.35">
      <c r="A519" s="22">
        <v>45912</v>
      </c>
      <c r="B519" s="23" t="s">
        <v>2797</v>
      </c>
      <c r="C519" s="23" t="s">
        <v>2670</v>
      </c>
      <c r="D519" s="24" t="s">
        <v>2788</v>
      </c>
      <c r="E519" s="23">
        <f t="shared" si="14"/>
        <v>21.333333333333332</v>
      </c>
      <c r="F519" s="23">
        <v>1</v>
      </c>
      <c r="G519" s="23" t="s">
        <v>2667</v>
      </c>
      <c r="H519" s="23" t="s">
        <v>2667</v>
      </c>
      <c r="I519" s="23" t="s">
        <v>306</v>
      </c>
      <c r="J519" s="23" t="s">
        <v>2667</v>
      </c>
      <c r="K519" s="23"/>
      <c r="L519" s="23" t="s">
        <v>2667</v>
      </c>
      <c r="M519" s="23" t="s">
        <v>306</v>
      </c>
    </row>
    <row r="520" spans="1:13" x14ac:dyDescent="0.35">
      <c r="A520" s="22">
        <v>45912</v>
      </c>
      <c r="B520" s="23" t="s">
        <v>2797</v>
      </c>
      <c r="C520" s="23" t="s">
        <v>2670</v>
      </c>
      <c r="D520" s="24" t="s">
        <v>2788</v>
      </c>
      <c r="E520" s="23">
        <f t="shared" si="14"/>
        <v>21.333333333333332</v>
      </c>
      <c r="F520" s="23">
        <v>1</v>
      </c>
      <c r="G520" s="23" t="s">
        <v>2667</v>
      </c>
      <c r="H520" s="23" t="s">
        <v>2667</v>
      </c>
      <c r="I520" s="23" t="s">
        <v>306</v>
      </c>
      <c r="J520" s="23" t="s">
        <v>2667</v>
      </c>
      <c r="K520" s="23"/>
      <c r="L520" s="23" t="s">
        <v>2667</v>
      </c>
      <c r="M520" s="23" t="s">
        <v>306</v>
      </c>
    </row>
    <row r="521" spans="1:13" x14ac:dyDescent="0.35">
      <c r="A521" s="22">
        <v>45912</v>
      </c>
      <c r="B521" s="23" t="s">
        <v>2797</v>
      </c>
      <c r="C521" s="23" t="s">
        <v>2670</v>
      </c>
      <c r="D521" s="24" t="s">
        <v>2788</v>
      </c>
      <c r="E521" s="23">
        <f t="shared" si="14"/>
        <v>21.333333333333332</v>
      </c>
      <c r="F521" s="23">
        <v>0</v>
      </c>
      <c r="G521" s="23" t="s">
        <v>2667</v>
      </c>
      <c r="H521" s="23" t="s">
        <v>2667</v>
      </c>
      <c r="I521" s="23" t="s">
        <v>306</v>
      </c>
      <c r="J521" s="23" t="s">
        <v>2667</v>
      </c>
      <c r="K521" s="23"/>
      <c r="L521" s="23" t="s">
        <v>2667</v>
      </c>
      <c r="M521" s="23" t="s">
        <v>306</v>
      </c>
    </row>
    <row r="522" spans="1:13" x14ac:dyDescent="0.35">
      <c r="A522" s="22">
        <v>46009</v>
      </c>
      <c r="B522" s="23" t="s">
        <v>2618</v>
      </c>
      <c r="C522" s="23" t="s">
        <v>2668</v>
      </c>
      <c r="D522" s="24" t="s">
        <v>2835</v>
      </c>
      <c r="E522" s="23">
        <f t="shared" si="14"/>
        <v>21.333333333333332</v>
      </c>
      <c r="F522" s="23">
        <f>6/3</f>
        <v>2</v>
      </c>
      <c r="G522" s="23" t="s">
        <v>2667</v>
      </c>
      <c r="H522" s="23" t="s">
        <v>2667</v>
      </c>
      <c r="I522" s="23" t="s">
        <v>2667</v>
      </c>
      <c r="J522" s="23" t="s">
        <v>2667</v>
      </c>
      <c r="K522" s="23"/>
      <c r="L522" s="23" t="s">
        <v>2667</v>
      </c>
      <c r="M522" s="23" t="s">
        <v>2667</v>
      </c>
    </row>
    <row r="523" spans="1:13" x14ac:dyDescent="0.35">
      <c r="A523" s="22">
        <v>46009</v>
      </c>
      <c r="B523" s="23" t="s">
        <v>2618</v>
      </c>
      <c r="C523" s="23" t="s">
        <v>2668</v>
      </c>
      <c r="D523" s="24" t="s">
        <v>2835</v>
      </c>
      <c r="E523" s="23">
        <f t="shared" si="14"/>
        <v>21.333333333333332</v>
      </c>
      <c r="F523" s="23">
        <f>6/3</f>
        <v>2</v>
      </c>
      <c r="G523" s="23" t="s">
        <v>2667</v>
      </c>
      <c r="H523" s="23" t="s">
        <v>2667</v>
      </c>
      <c r="I523" s="23" t="s">
        <v>2667</v>
      </c>
      <c r="J523" s="23" t="s">
        <v>2667</v>
      </c>
      <c r="K523" s="23"/>
      <c r="L523" s="23" t="s">
        <v>2667</v>
      </c>
      <c r="M523" s="23" t="s">
        <v>2667</v>
      </c>
    </row>
    <row r="524" spans="1:13" x14ac:dyDescent="0.35">
      <c r="A524" s="22">
        <v>46009</v>
      </c>
      <c r="B524" s="23" t="s">
        <v>2618</v>
      </c>
      <c r="C524" s="23" t="s">
        <v>2668</v>
      </c>
      <c r="D524" s="24" t="s">
        <v>2835</v>
      </c>
      <c r="E524" s="23">
        <f t="shared" si="14"/>
        <v>21.333333333333332</v>
      </c>
      <c r="F524" s="23">
        <f>6/3</f>
        <v>2</v>
      </c>
      <c r="G524" s="23" t="s">
        <v>2667</v>
      </c>
      <c r="H524" s="23" t="s">
        <v>2667</v>
      </c>
      <c r="I524" s="23" t="s">
        <v>2667</v>
      </c>
      <c r="J524" s="23" t="s">
        <v>2667</v>
      </c>
      <c r="K524" s="23"/>
      <c r="L524" s="23" t="s">
        <v>2667</v>
      </c>
      <c r="M524" s="23" t="s">
        <v>2667</v>
      </c>
    </row>
    <row r="525" spans="1:13" x14ac:dyDescent="0.35">
      <c r="A525" s="22">
        <v>45919</v>
      </c>
      <c r="B525" s="23" t="s">
        <v>2844</v>
      </c>
      <c r="C525" s="23" t="s">
        <v>2673</v>
      </c>
      <c r="D525" s="24">
        <v>1</v>
      </c>
      <c r="E525" s="23">
        <f t="shared" si="14"/>
        <v>21.333333333333332</v>
      </c>
      <c r="F525" s="23">
        <f>7/3</f>
        <v>2.3333333333333335</v>
      </c>
      <c r="G525" s="23" t="s">
        <v>2667</v>
      </c>
      <c r="H525" s="23" t="s">
        <v>2667</v>
      </c>
      <c r="I525" s="23" t="s">
        <v>2667</v>
      </c>
      <c r="J525" s="23" t="s">
        <v>2667</v>
      </c>
      <c r="K525" s="23"/>
      <c r="L525" s="23" t="s">
        <v>2667</v>
      </c>
      <c r="M525" s="23" t="s">
        <v>2667</v>
      </c>
    </row>
    <row r="526" spans="1:13" x14ac:dyDescent="0.35">
      <c r="A526" s="22">
        <v>45919</v>
      </c>
      <c r="B526" s="23" t="s">
        <v>2844</v>
      </c>
      <c r="C526" s="23" t="s">
        <v>2673</v>
      </c>
      <c r="D526" s="24">
        <v>1</v>
      </c>
      <c r="E526" s="23">
        <f t="shared" si="14"/>
        <v>21.333333333333332</v>
      </c>
      <c r="F526" s="23">
        <f>7/3</f>
        <v>2.3333333333333335</v>
      </c>
      <c r="G526" s="23" t="s">
        <v>2667</v>
      </c>
      <c r="H526" s="23" t="s">
        <v>2667</v>
      </c>
      <c r="I526" s="23" t="s">
        <v>2667</v>
      </c>
      <c r="J526" s="23" t="s">
        <v>2667</v>
      </c>
      <c r="K526" s="23"/>
      <c r="L526" s="23"/>
      <c r="M526" s="23"/>
    </row>
    <row r="527" spans="1:13" x14ac:dyDescent="0.35">
      <c r="A527" s="22">
        <v>45919</v>
      </c>
      <c r="B527" s="23" t="s">
        <v>2844</v>
      </c>
      <c r="C527" s="23" t="s">
        <v>2673</v>
      </c>
      <c r="D527" s="24">
        <v>1</v>
      </c>
      <c r="E527" s="23">
        <f t="shared" si="14"/>
        <v>21.333333333333332</v>
      </c>
      <c r="F527" s="23">
        <f>7/3</f>
        <v>2.3333333333333335</v>
      </c>
      <c r="G527" s="23" t="s">
        <v>2667</v>
      </c>
      <c r="H527" s="23" t="s">
        <v>2667</v>
      </c>
      <c r="I527" s="23" t="s">
        <v>2667</v>
      </c>
      <c r="J527" s="23" t="s">
        <v>2667</v>
      </c>
      <c r="K527" s="23"/>
      <c r="L527" s="23"/>
      <c r="M527" s="23"/>
    </row>
    <row r="528" spans="1:13" x14ac:dyDescent="0.35">
      <c r="A528" s="22">
        <v>45946</v>
      </c>
      <c r="B528" s="23" t="s">
        <v>3033</v>
      </c>
      <c r="C528" s="23" t="s">
        <v>2670</v>
      </c>
      <c r="D528" s="24">
        <v>9</v>
      </c>
      <c r="E528" s="23">
        <f t="shared" si="14"/>
        <v>21.333333333333332</v>
      </c>
      <c r="F528" s="23">
        <f t="shared" ref="F528:F533" si="15">3/3</f>
        <v>1</v>
      </c>
      <c r="G528" s="23" t="s">
        <v>2667</v>
      </c>
      <c r="H528" s="23" t="s">
        <v>2667</v>
      </c>
      <c r="I528" s="23" t="s">
        <v>306</v>
      </c>
      <c r="J528" s="23" t="s">
        <v>2667</v>
      </c>
      <c r="K528" s="23"/>
      <c r="L528" s="23" t="s">
        <v>2667</v>
      </c>
      <c r="M528" s="23" t="s">
        <v>2667</v>
      </c>
    </row>
    <row r="529" spans="1:13" x14ac:dyDescent="0.35">
      <c r="A529" s="22">
        <v>45946</v>
      </c>
      <c r="B529" s="23" t="s">
        <v>3033</v>
      </c>
      <c r="C529" s="23" t="s">
        <v>2670</v>
      </c>
      <c r="D529" s="24">
        <v>9</v>
      </c>
      <c r="E529" s="23">
        <f t="shared" si="14"/>
        <v>21.333333333333332</v>
      </c>
      <c r="F529" s="23">
        <f t="shared" si="15"/>
        <v>1</v>
      </c>
      <c r="G529" s="23" t="s">
        <v>2667</v>
      </c>
      <c r="H529" s="23" t="s">
        <v>2667</v>
      </c>
      <c r="I529" s="23" t="s">
        <v>306</v>
      </c>
      <c r="J529" s="23" t="s">
        <v>2667</v>
      </c>
      <c r="K529" s="23"/>
      <c r="L529" s="23"/>
      <c r="M529" s="23"/>
    </row>
    <row r="530" spans="1:13" x14ac:dyDescent="0.35">
      <c r="A530" s="22">
        <v>45946</v>
      </c>
      <c r="B530" s="23" t="s">
        <v>3033</v>
      </c>
      <c r="C530" s="23" t="s">
        <v>2670</v>
      </c>
      <c r="D530" s="24">
        <v>9</v>
      </c>
      <c r="E530" s="23">
        <f t="shared" si="14"/>
        <v>21.333333333333332</v>
      </c>
      <c r="F530" s="23">
        <f t="shared" si="15"/>
        <v>1</v>
      </c>
      <c r="G530" s="23" t="s">
        <v>2667</v>
      </c>
      <c r="H530" s="23" t="s">
        <v>2667</v>
      </c>
      <c r="I530" s="23" t="s">
        <v>306</v>
      </c>
      <c r="J530" s="23" t="s">
        <v>2667</v>
      </c>
      <c r="K530" s="23"/>
      <c r="L530" s="23"/>
      <c r="M530" s="23"/>
    </row>
    <row r="531" spans="1:13" x14ac:dyDescent="0.35">
      <c r="A531" s="22">
        <v>45999</v>
      </c>
      <c r="B531" s="23" t="s">
        <v>1176</v>
      </c>
      <c r="C531" s="23" t="s">
        <v>2668</v>
      </c>
      <c r="D531" s="24">
        <v>6</v>
      </c>
      <c r="E531" s="23">
        <f t="shared" si="14"/>
        <v>21.333333333333332</v>
      </c>
      <c r="F531" s="23">
        <f t="shared" si="15"/>
        <v>1</v>
      </c>
      <c r="G531" s="23" t="s">
        <v>2667</v>
      </c>
      <c r="H531" s="23" t="s">
        <v>2667</v>
      </c>
      <c r="I531" s="23" t="s">
        <v>2667</v>
      </c>
      <c r="J531" s="23" t="s">
        <v>2667</v>
      </c>
      <c r="K531" s="23"/>
      <c r="L531" s="23" t="s">
        <v>2667</v>
      </c>
      <c r="M531" s="23" t="s">
        <v>306</v>
      </c>
    </row>
    <row r="532" spans="1:13" x14ac:dyDescent="0.35">
      <c r="A532" s="22">
        <v>45999</v>
      </c>
      <c r="B532" s="23" t="s">
        <v>1176</v>
      </c>
      <c r="C532" s="23" t="s">
        <v>2668</v>
      </c>
      <c r="D532" s="24">
        <v>6</v>
      </c>
      <c r="E532" s="23">
        <f t="shared" si="14"/>
        <v>21.333333333333332</v>
      </c>
      <c r="F532" s="23">
        <f t="shared" si="15"/>
        <v>1</v>
      </c>
      <c r="G532" s="23" t="s">
        <v>2667</v>
      </c>
      <c r="H532" s="23" t="s">
        <v>2667</v>
      </c>
      <c r="I532" s="23" t="s">
        <v>2667</v>
      </c>
      <c r="J532" s="23" t="s">
        <v>2667</v>
      </c>
      <c r="K532" s="23"/>
      <c r="L532" s="23" t="s">
        <v>2667</v>
      </c>
      <c r="M532" s="23" t="s">
        <v>306</v>
      </c>
    </row>
    <row r="533" spans="1:13" x14ac:dyDescent="0.35">
      <c r="A533" s="22">
        <v>45999</v>
      </c>
      <c r="B533" s="23" t="s">
        <v>1176</v>
      </c>
      <c r="C533" s="23" t="s">
        <v>2668</v>
      </c>
      <c r="D533" s="24">
        <v>6</v>
      </c>
      <c r="E533" s="23">
        <f t="shared" si="14"/>
        <v>21.333333333333332</v>
      </c>
      <c r="F533" s="23">
        <f t="shared" si="15"/>
        <v>1</v>
      </c>
      <c r="G533" s="23" t="s">
        <v>2667</v>
      </c>
      <c r="H533" s="23" t="s">
        <v>2667</v>
      </c>
      <c r="I533" s="23" t="s">
        <v>2667</v>
      </c>
      <c r="J533" s="23" t="s">
        <v>2667</v>
      </c>
      <c r="K533" s="23"/>
      <c r="L533" s="23" t="s">
        <v>2667</v>
      </c>
      <c r="M533" s="23" t="s">
        <v>306</v>
      </c>
    </row>
    <row r="534" spans="1:13" x14ac:dyDescent="0.35">
      <c r="A534" s="27">
        <v>46362</v>
      </c>
      <c r="B534" s="26" t="s">
        <v>2922</v>
      </c>
      <c r="C534" s="26" t="s">
        <v>55</v>
      </c>
      <c r="D534" s="28" t="s">
        <v>2132</v>
      </c>
      <c r="E534" s="26">
        <v>21</v>
      </c>
      <c r="F534" s="26">
        <v>4</v>
      </c>
      <c r="G534" s="26" t="s">
        <v>2667</v>
      </c>
      <c r="H534" s="26" t="s">
        <v>2667</v>
      </c>
      <c r="I534" s="26" t="s">
        <v>2667</v>
      </c>
      <c r="J534" s="26" t="s">
        <v>2667</v>
      </c>
      <c r="K534" s="26"/>
      <c r="L534" s="26" t="s">
        <v>2667</v>
      </c>
      <c r="M534" s="26" t="s">
        <v>306</v>
      </c>
    </row>
    <row r="535" spans="1:13" x14ac:dyDescent="0.35">
      <c r="A535" s="27">
        <v>45794</v>
      </c>
      <c r="B535" s="26" t="s">
        <v>2805</v>
      </c>
      <c r="C535" s="26" t="s">
        <v>2670</v>
      </c>
      <c r="D535" s="28">
        <v>9</v>
      </c>
      <c r="E535" s="26">
        <f>42/2</f>
        <v>21</v>
      </c>
      <c r="F535" s="26">
        <v>1</v>
      </c>
      <c r="G535" s="26" t="s">
        <v>2667</v>
      </c>
      <c r="H535" s="26" t="s">
        <v>2667</v>
      </c>
      <c r="I535" s="26" t="s">
        <v>2667</v>
      </c>
      <c r="J535" s="26" t="s">
        <v>2667</v>
      </c>
      <c r="K535" s="26"/>
      <c r="L535" s="26" t="s">
        <v>2667</v>
      </c>
      <c r="M535" s="26" t="s">
        <v>2667</v>
      </c>
    </row>
    <row r="536" spans="1:13" x14ac:dyDescent="0.35">
      <c r="A536" s="27">
        <v>45794</v>
      </c>
      <c r="B536" s="26" t="s">
        <v>2805</v>
      </c>
      <c r="C536" s="26" t="s">
        <v>2670</v>
      </c>
      <c r="D536" s="28">
        <v>9</v>
      </c>
      <c r="E536" s="26">
        <f>42/2</f>
        <v>21</v>
      </c>
      <c r="F536" s="26">
        <v>1</v>
      </c>
      <c r="G536" s="26" t="s">
        <v>2667</v>
      </c>
      <c r="H536" s="26" t="s">
        <v>2667</v>
      </c>
      <c r="I536" s="26" t="s">
        <v>2667</v>
      </c>
      <c r="J536" s="26" t="s">
        <v>2667</v>
      </c>
      <c r="K536" s="26"/>
      <c r="L536" s="26" t="s">
        <v>2667</v>
      </c>
      <c r="M536" s="26" t="s">
        <v>2667</v>
      </c>
    </row>
    <row r="537" spans="1:13" x14ac:dyDescent="0.35">
      <c r="A537" s="27">
        <v>46005</v>
      </c>
      <c r="B537" s="26" t="s">
        <v>2908</v>
      </c>
      <c r="C537" s="26" t="s">
        <v>2673</v>
      </c>
      <c r="D537" s="28" t="s">
        <v>2909</v>
      </c>
      <c r="E537" s="26">
        <v>21</v>
      </c>
      <c r="F537" s="26">
        <v>1.5</v>
      </c>
      <c r="G537" s="26"/>
      <c r="H537" s="26" t="s">
        <v>2667</v>
      </c>
      <c r="I537" s="26" t="s">
        <v>306</v>
      </c>
      <c r="J537" s="26" t="s">
        <v>2667</v>
      </c>
      <c r="K537" s="26"/>
      <c r="L537" s="26" t="s">
        <v>2667</v>
      </c>
      <c r="M537" s="26" t="s">
        <v>306</v>
      </c>
    </row>
    <row r="538" spans="1:13" x14ac:dyDescent="0.35">
      <c r="A538" s="27">
        <v>46005</v>
      </c>
      <c r="B538" s="26" t="s">
        <v>2908</v>
      </c>
      <c r="C538" s="26" t="s">
        <v>2673</v>
      </c>
      <c r="D538" s="28" t="s">
        <v>2909</v>
      </c>
      <c r="E538" s="26">
        <v>21</v>
      </c>
      <c r="F538" s="26">
        <v>1.5</v>
      </c>
      <c r="G538" s="26"/>
      <c r="H538" s="26" t="s">
        <v>2667</v>
      </c>
      <c r="I538" s="26" t="s">
        <v>306</v>
      </c>
      <c r="J538" s="26" t="s">
        <v>2667</v>
      </c>
      <c r="K538" s="26"/>
      <c r="L538" s="26" t="s">
        <v>2667</v>
      </c>
      <c r="M538" s="26" t="s">
        <v>306</v>
      </c>
    </row>
    <row r="539" spans="1:13" x14ac:dyDescent="0.35">
      <c r="A539" s="27">
        <v>46003</v>
      </c>
      <c r="B539" s="26" t="s">
        <v>3434</v>
      </c>
      <c r="C539" s="26" t="s">
        <v>2673</v>
      </c>
      <c r="D539" s="28" t="s">
        <v>3148</v>
      </c>
      <c r="E539" s="26">
        <v>21</v>
      </c>
      <c r="F539" s="26">
        <v>1</v>
      </c>
      <c r="G539" s="26" t="s">
        <v>2667</v>
      </c>
      <c r="H539" s="26" t="s">
        <v>2667</v>
      </c>
      <c r="I539" s="26" t="s">
        <v>2667</v>
      </c>
      <c r="J539" s="26" t="s">
        <v>2667</v>
      </c>
      <c r="K539" s="26"/>
      <c r="L539" s="26" t="s">
        <v>2667</v>
      </c>
      <c r="M539" s="26" t="s">
        <v>2667</v>
      </c>
    </row>
    <row r="540" spans="1:13" x14ac:dyDescent="0.35">
      <c r="A540" s="27">
        <v>46003</v>
      </c>
      <c r="B540" s="26" t="s">
        <v>3434</v>
      </c>
      <c r="C540" s="26" t="s">
        <v>2673</v>
      </c>
      <c r="D540" s="28" t="s">
        <v>3148</v>
      </c>
      <c r="E540" s="26">
        <v>21</v>
      </c>
      <c r="F540" s="26">
        <v>1</v>
      </c>
      <c r="G540" s="26" t="s">
        <v>2667</v>
      </c>
      <c r="H540" s="26" t="s">
        <v>2667</v>
      </c>
      <c r="I540" s="26" t="s">
        <v>2667</v>
      </c>
      <c r="J540" s="26" t="s">
        <v>2667</v>
      </c>
      <c r="K540" s="26"/>
      <c r="L540" s="26" t="s">
        <v>2667</v>
      </c>
      <c r="M540" s="26" t="s">
        <v>2667</v>
      </c>
    </row>
    <row r="541" spans="1:13" x14ac:dyDescent="0.35">
      <c r="A541" s="27">
        <v>45793</v>
      </c>
      <c r="B541" s="26" t="s">
        <v>3176</v>
      </c>
      <c r="C541" s="26" t="s">
        <v>2167</v>
      </c>
      <c r="D541" s="28" t="s">
        <v>2134</v>
      </c>
      <c r="E541" s="26">
        <v>21</v>
      </c>
      <c r="F541" s="26">
        <v>2.5</v>
      </c>
      <c r="G541" s="26" t="s">
        <v>2667</v>
      </c>
      <c r="H541" s="26" t="s">
        <v>2667</v>
      </c>
      <c r="I541" s="26" t="s">
        <v>306</v>
      </c>
      <c r="J541" s="26" t="s">
        <v>2667</v>
      </c>
      <c r="K541" s="26"/>
      <c r="L541" s="26" t="s">
        <v>2667</v>
      </c>
      <c r="M541" s="26"/>
    </row>
    <row r="542" spans="1:13" x14ac:dyDescent="0.35">
      <c r="A542" s="27">
        <v>45793</v>
      </c>
      <c r="B542" s="26" t="s">
        <v>3176</v>
      </c>
      <c r="C542" s="26" t="s">
        <v>2167</v>
      </c>
      <c r="D542" s="28" t="s">
        <v>2134</v>
      </c>
      <c r="E542" s="26">
        <v>21</v>
      </c>
      <c r="F542" s="26">
        <v>2.5</v>
      </c>
      <c r="G542" s="26" t="s">
        <v>2667</v>
      </c>
      <c r="H542" s="26" t="s">
        <v>2667</v>
      </c>
      <c r="I542" s="26" t="s">
        <v>306</v>
      </c>
      <c r="J542" s="26" t="s">
        <v>2667</v>
      </c>
      <c r="K542" s="26"/>
      <c r="L542" s="26" t="s">
        <v>2667</v>
      </c>
      <c r="M542" s="26"/>
    </row>
    <row r="543" spans="1:13" x14ac:dyDescent="0.35">
      <c r="A543" s="22">
        <v>45988</v>
      </c>
      <c r="B543" s="23" t="s">
        <v>367</v>
      </c>
      <c r="C543" s="23" t="s">
        <v>2167</v>
      </c>
      <c r="D543" s="24" t="s">
        <v>56</v>
      </c>
      <c r="E543" s="23">
        <v>21</v>
      </c>
      <c r="F543" s="23">
        <v>1.5</v>
      </c>
      <c r="G543" s="23" t="s">
        <v>2667</v>
      </c>
      <c r="H543" s="23" t="s">
        <v>2667</v>
      </c>
      <c r="I543" s="23" t="s">
        <v>2667</v>
      </c>
      <c r="J543" s="23"/>
      <c r="K543" s="23"/>
      <c r="L543" s="23" t="s">
        <v>2667</v>
      </c>
      <c r="M543" s="23" t="s">
        <v>2667</v>
      </c>
    </row>
    <row r="544" spans="1:13" x14ac:dyDescent="0.35">
      <c r="A544" s="22">
        <v>45988</v>
      </c>
      <c r="B544" s="23" t="s">
        <v>367</v>
      </c>
      <c r="C544" s="23" t="s">
        <v>2167</v>
      </c>
      <c r="D544" s="24" t="s">
        <v>56</v>
      </c>
      <c r="E544" s="23">
        <v>21</v>
      </c>
      <c r="F544" s="23">
        <v>1.5</v>
      </c>
      <c r="G544" s="23" t="s">
        <v>2667</v>
      </c>
      <c r="H544" s="23" t="s">
        <v>2667</v>
      </c>
      <c r="I544" s="23" t="s">
        <v>2667</v>
      </c>
      <c r="J544" s="23"/>
      <c r="K544" s="23"/>
      <c r="L544" s="23" t="s">
        <v>2667</v>
      </c>
      <c r="M544" s="23" t="s">
        <v>2667</v>
      </c>
    </row>
    <row r="545" spans="1:13" x14ac:dyDescent="0.35">
      <c r="A545" s="27">
        <v>45996</v>
      </c>
      <c r="B545" s="26" t="s">
        <v>1187</v>
      </c>
      <c r="C545" s="26" t="s">
        <v>2668</v>
      </c>
      <c r="D545" s="28">
        <v>6</v>
      </c>
      <c r="E545" s="26">
        <v>21</v>
      </c>
      <c r="F545" s="26">
        <v>1</v>
      </c>
      <c r="G545" s="26" t="s">
        <v>2667</v>
      </c>
      <c r="H545" s="26" t="s">
        <v>2667</v>
      </c>
      <c r="I545" s="26" t="s">
        <v>2667</v>
      </c>
      <c r="J545" s="26"/>
      <c r="K545" s="26"/>
      <c r="L545" s="26" t="s">
        <v>2667</v>
      </c>
      <c r="M545" s="26" t="s">
        <v>306</v>
      </c>
    </row>
    <row r="546" spans="1:13" x14ac:dyDescent="0.35">
      <c r="A546" s="27">
        <v>45996</v>
      </c>
      <c r="B546" s="26" t="s">
        <v>1187</v>
      </c>
      <c r="C546" s="26" t="s">
        <v>2668</v>
      </c>
      <c r="D546" s="28">
        <v>6</v>
      </c>
      <c r="E546" s="26">
        <v>21</v>
      </c>
      <c r="F546" s="26">
        <v>1</v>
      </c>
      <c r="G546" s="26" t="s">
        <v>2667</v>
      </c>
      <c r="H546" s="26" t="s">
        <v>2667</v>
      </c>
      <c r="I546" s="26" t="s">
        <v>2667</v>
      </c>
      <c r="J546" s="26"/>
      <c r="K546" s="26"/>
      <c r="L546" s="26" t="s">
        <v>2667</v>
      </c>
      <c r="M546" s="26" t="s">
        <v>306</v>
      </c>
    </row>
    <row r="547" spans="1:13" x14ac:dyDescent="0.35">
      <c r="A547" s="22">
        <v>45993</v>
      </c>
      <c r="B547" s="23" t="s">
        <v>2885</v>
      </c>
      <c r="C547" s="23" t="s">
        <v>2673</v>
      </c>
      <c r="D547" s="24">
        <v>0</v>
      </c>
      <c r="E547" s="23">
        <f t="shared" ref="E547:E552" si="16">63/3</f>
        <v>21</v>
      </c>
      <c r="F547" s="23">
        <f>7/3</f>
        <v>2.3333333333333335</v>
      </c>
      <c r="G547" s="23" t="s">
        <v>2667</v>
      </c>
      <c r="H547" s="23" t="s">
        <v>2667</v>
      </c>
      <c r="I547" s="23" t="s">
        <v>2667</v>
      </c>
      <c r="J547" s="23" t="s">
        <v>2667</v>
      </c>
      <c r="K547" s="23"/>
      <c r="L547" s="23" t="s">
        <v>2667</v>
      </c>
      <c r="M547" s="23" t="s">
        <v>306</v>
      </c>
    </row>
    <row r="548" spans="1:13" x14ac:dyDescent="0.35">
      <c r="A548" s="22">
        <v>45993</v>
      </c>
      <c r="B548" s="23" t="s">
        <v>2885</v>
      </c>
      <c r="C548" s="23" t="s">
        <v>2673</v>
      </c>
      <c r="D548" s="24">
        <v>0</v>
      </c>
      <c r="E548" s="23">
        <f t="shared" si="16"/>
        <v>21</v>
      </c>
      <c r="F548" s="23">
        <f>7/3</f>
        <v>2.3333333333333335</v>
      </c>
      <c r="G548" s="23" t="s">
        <v>2667</v>
      </c>
      <c r="H548" s="23" t="s">
        <v>2667</v>
      </c>
      <c r="I548" s="23" t="s">
        <v>2667</v>
      </c>
      <c r="J548" s="23" t="s">
        <v>2667</v>
      </c>
      <c r="K548" s="23"/>
      <c r="L548" s="23" t="s">
        <v>2667</v>
      </c>
      <c r="M548" s="23" t="s">
        <v>306</v>
      </c>
    </row>
    <row r="549" spans="1:13" x14ac:dyDescent="0.35">
      <c r="A549" s="22">
        <v>45993</v>
      </c>
      <c r="B549" s="23" t="s">
        <v>2885</v>
      </c>
      <c r="C549" s="23" t="s">
        <v>2673</v>
      </c>
      <c r="D549" s="24">
        <v>0</v>
      </c>
      <c r="E549" s="23">
        <f t="shared" si="16"/>
        <v>21</v>
      </c>
      <c r="F549" s="23">
        <f>7/3</f>
        <v>2.3333333333333335</v>
      </c>
      <c r="G549" s="23" t="s">
        <v>2667</v>
      </c>
      <c r="H549" s="23" t="s">
        <v>2667</v>
      </c>
      <c r="I549" s="23" t="s">
        <v>2667</v>
      </c>
      <c r="J549" s="23" t="s">
        <v>2667</v>
      </c>
      <c r="K549" s="23"/>
      <c r="L549" s="23" t="s">
        <v>2667</v>
      </c>
      <c r="M549" s="23" t="s">
        <v>306</v>
      </c>
    </row>
    <row r="550" spans="1:13" x14ac:dyDescent="0.35">
      <c r="A550" s="22">
        <v>45838</v>
      </c>
      <c r="B550" s="23" t="s">
        <v>2085</v>
      </c>
      <c r="C550" s="23" t="s">
        <v>2673</v>
      </c>
      <c r="D550" s="24">
        <v>3</v>
      </c>
      <c r="E550" s="23">
        <f t="shared" si="16"/>
        <v>21</v>
      </c>
      <c r="F550" s="23">
        <v>1</v>
      </c>
      <c r="G550" s="23" t="s">
        <v>2667</v>
      </c>
      <c r="H550" s="23" t="s">
        <v>2667</v>
      </c>
      <c r="I550" s="23" t="s">
        <v>2667</v>
      </c>
      <c r="J550" s="23" t="s">
        <v>2667</v>
      </c>
      <c r="K550" s="23"/>
      <c r="L550" s="23" t="s">
        <v>2667</v>
      </c>
      <c r="M550" s="23" t="s">
        <v>2667</v>
      </c>
    </row>
    <row r="551" spans="1:13" x14ac:dyDescent="0.35">
      <c r="A551" s="22">
        <v>45838</v>
      </c>
      <c r="B551" s="23" t="s">
        <v>2085</v>
      </c>
      <c r="C551" s="23" t="s">
        <v>2673</v>
      </c>
      <c r="D551" s="24">
        <v>3</v>
      </c>
      <c r="E551" s="23">
        <f t="shared" si="16"/>
        <v>21</v>
      </c>
      <c r="F551" s="23">
        <v>1</v>
      </c>
      <c r="G551" s="23" t="s">
        <v>2667</v>
      </c>
      <c r="H551" s="23" t="s">
        <v>2667</v>
      </c>
      <c r="I551" s="23" t="s">
        <v>2667</v>
      </c>
      <c r="J551" s="23" t="s">
        <v>2667</v>
      </c>
      <c r="K551" s="23"/>
      <c r="L551" s="23" t="s">
        <v>2667</v>
      </c>
      <c r="M551" s="23" t="s">
        <v>2667</v>
      </c>
    </row>
    <row r="552" spans="1:13" x14ac:dyDescent="0.35">
      <c r="A552" s="22">
        <v>45838</v>
      </c>
      <c r="B552" s="23" t="s">
        <v>2085</v>
      </c>
      <c r="C552" s="23" t="s">
        <v>2673</v>
      </c>
      <c r="D552" s="24">
        <v>3</v>
      </c>
      <c r="E552" s="23">
        <f t="shared" si="16"/>
        <v>21</v>
      </c>
      <c r="F552" s="23">
        <v>0</v>
      </c>
      <c r="G552" s="23" t="s">
        <v>2667</v>
      </c>
      <c r="H552" s="23" t="s">
        <v>2667</v>
      </c>
      <c r="I552" s="23" t="s">
        <v>2667</v>
      </c>
      <c r="J552" s="23" t="s">
        <v>2667</v>
      </c>
      <c r="K552" s="23"/>
      <c r="L552" s="23" t="s">
        <v>2667</v>
      </c>
      <c r="M552" s="23" t="s">
        <v>2667</v>
      </c>
    </row>
    <row r="553" spans="1:13" x14ac:dyDescent="0.35">
      <c r="A553" s="22">
        <v>45986</v>
      </c>
      <c r="B553" s="23" t="s">
        <v>2690</v>
      </c>
      <c r="C553" s="23" t="s">
        <v>2670</v>
      </c>
      <c r="D553" s="24">
        <v>10</v>
      </c>
      <c r="E553" s="23">
        <v>21</v>
      </c>
      <c r="F553" s="23">
        <v>3</v>
      </c>
      <c r="G553" s="23" t="s">
        <v>2667</v>
      </c>
      <c r="H553" s="23" t="s">
        <v>2667</v>
      </c>
      <c r="I553" s="23" t="s">
        <v>2667</v>
      </c>
      <c r="J553" s="23" t="s">
        <v>2667</v>
      </c>
      <c r="K553" s="23"/>
      <c r="L553" s="23" t="s">
        <v>2667</v>
      </c>
      <c r="M553" s="23" t="s">
        <v>306</v>
      </c>
    </row>
    <row r="554" spans="1:13" x14ac:dyDescent="0.35">
      <c r="A554" s="22">
        <v>45986</v>
      </c>
      <c r="B554" s="23" t="s">
        <v>2692</v>
      </c>
      <c r="C554" s="23" t="s">
        <v>2670</v>
      </c>
      <c r="D554" s="24">
        <v>10</v>
      </c>
      <c r="E554" s="23">
        <v>21</v>
      </c>
      <c r="F554" s="23">
        <v>2</v>
      </c>
      <c r="G554" s="23" t="s">
        <v>2667</v>
      </c>
      <c r="H554" s="23" t="s">
        <v>2667</v>
      </c>
      <c r="I554" s="23" t="s">
        <v>2667</v>
      </c>
      <c r="J554" s="23" t="s">
        <v>2667</v>
      </c>
      <c r="K554" s="23"/>
      <c r="L554" s="23" t="s">
        <v>2667</v>
      </c>
      <c r="M554" s="23" t="s">
        <v>2667</v>
      </c>
    </row>
    <row r="555" spans="1:13" x14ac:dyDescent="0.35">
      <c r="A555" s="22">
        <v>45986</v>
      </c>
      <c r="B555" s="23" t="s">
        <v>2692</v>
      </c>
      <c r="C555" s="23" t="s">
        <v>2670</v>
      </c>
      <c r="D555" s="24">
        <v>10</v>
      </c>
      <c r="E555" s="23">
        <v>21</v>
      </c>
      <c r="F555" s="23">
        <v>1</v>
      </c>
      <c r="G555" s="23" t="s">
        <v>2667</v>
      </c>
      <c r="H555" s="23" t="s">
        <v>2667</v>
      </c>
      <c r="I555" s="23" t="s">
        <v>2667</v>
      </c>
      <c r="J555" s="23" t="s">
        <v>2667</v>
      </c>
      <c r="K555" s="23"/>
      <c r="L555" s="23" t="s">
        <v>2667</v>
      </c>
      <c r="M555" s="23" t="s">
        <v>2667</v>
      </c>
    </row>
    <row r="556" spans="1:13" x14ac:dyDescent="0.35">
      <c r="A556" s="22">
        <v>45887</v>
      </c>
      <c r="B556" s="23" t="s">
        <v>1216</v>
      </c>
      <c r="C556" s="23" t="s">
        <v>2167</v>
      </c>
      <c r="D556" s="24" t="s">
        <v>2167</v>
      </c>
      <c r="E556" s="23">
        <v>21</v>
      </c>
      <c r="F556" s="23">
        <v>1</v>
      </c>
      <c r="G556" s="23" t="s">
        <v>2667</v>
      </c>
      <c r="H556" s="23" t="s">
        <v>2667</v>
      </c>
      <c r="I556" s="23" t="s">
        <v>2667</v>
      </c>
      <c r="J556" s="23" t="s">
        <v>2667</v>
      </c>
      <c r="K556" s="23"/>
      <c r="L556" s="23" t="s">
        <v>2667</v>
      </c>
      <c r="M556" s="23" t="s">
        <v>2667</v>
      </c>
    </row>
    <row r="557" spans="1:13" x14ac:dyDescent="0.35">
      <c r="A557" s="22">
        <v>45957</v>
      </c>
      <c r="B557" s="23" t="s">
        <v>102</v>
      </c>
      <c r="C557" s="23" t="s">
        <v>2668</v>
      </c>
      <c r="D557" s="24">
        <v>6</v>
      </c>
      <c r="E557" s="23">
        <v>21</v>
      </c>
      <c r="F557" s="23">
        <v>2</v>
      </c>
      <c r="G557" s="23" t="s">
        <v>2667</v>
      </c>
      <c r="H557" s="23" t="s">
        <v>2667</v>
      </c>
      <c r="I557" s="23" t="s">
        <v>2667</v>
      </c>
      <c r="J557" s="23" t="s">
        <v>2667</v>
      </c>
      <c r="K557" s="23"/>
      <c r="L557" s="23" t="s">
        <v>2667</v>
      </c>
      <c r="M557" s="23" t="s">
        <v>306</v>
      </c>
    </row>
    <row r="558" spans="1:13" s="23" customFormat="1" x14ac:dyDescent="0.35">
      <c r="A558" s="22">
        <v>45924</v>
      </c>
      <c r="B558" s="23" t="s">
        <v>3450</v>
      </c>
      <c r="C558" s="23" t="s">
        <v>64</v>
      </c>
      <c r="D558" s="24" t="s">
        <v>3020</v>
      </c>
      <c r="E558" s="23">
        <v>21</v>
      </c>
      <c r="F558" s="23">
        <v>4</v>
      </c>
      <c r="G558" s="23" t="s">
        <v>2667</v>
      </c>
      <c r="H558" s="23" t="s">
        <v>2667</v>
      </c>
      <c r="I558" s="23" t="s">
        <v>306</v>
      </c>
      <c r="J558" s="23" t="s">
        <v>2667</v>
      </c>
      <c r="L558" s="23" t="s">
        <v>2667</v>
      </c>
      <c r="M558" s="23" t="s">
        <v>2667</v>
      </c>
    </row>
    <row r="559" spans="1:13" s="23" customFormat="1" x14ac:dyDescent="0.35">
      <c r="A559" s="22">
        <v>46003</v>
      </c>
      <c r="B559" s="23" t="s">
        <v>374</v>
      </c>
      <c r="C559" s="23" t="s">
        <v>2668</v>
      </c>
      <c r="D559" s="24">
        <v>5</v>
      </c>
      <c r="E559" s="23">
        <v>21</v>
      </c>
      <c r="F559" s="23">
        <v>1</v>
      </c>
      <c r="G559" s="23" t="s">
        <v>2667</v>
      </c>
      <c r="H559" s="23" t="s">
        <v>2667</v>
      </c>
      <c r="I559" s="23" t="s">
        <v>2667</v>
      </c>
      <c r="J559" s="23" t="s">
        <v>2667</v>
      </c>
      <c r="L559" s="23" t="s">
        <v>2667</v>
      </c>
      <c r="M559" s="23" t="s">
        <v>306</v>
      </c>
    </row>
    <row r="560" spans="1:13" s="23" customFormat="1" x14ac:dyDescent="0.35">
      <c r="A560" s="22">
        <v>45980</v>
      </c>
      <c r="B560" s="23" t="s">
        <v>1506</v>
      </c>
      <c r="C560" s="23" t="s">
        <v>2668</v>
      </c>
      <c r="D560" s="24">
        <v>5</v>
      </c>
      <c r="E560" s="23">
        <v>21</v>
      </c>
      <c r="F560" s="23">
        <v>2</v>
      </c>
      <c r="G560" s="23" t="s">
        <v>2667</v>
      </c>
      <c r="H560" s="23" t="s">
        <v>2667</v>
      </c>
      <c r="I560" s="23" t="s">
        <v>2667</v>
      </c>
      <c r="J560" s="23" t="s">
        <v>2667</v>
      </c>
      <c r="L560" s="23" t="s">
        <v>2667</v>
      </c>
      <c r="M560" s="23" t="s">
        <v>306</v>
      </c>
    </row>
    <row r="561" spans="1:13" s="23" customFormat="1" x14ac:dyDescent="0.35">
      <c r="A561" s="22">
        <v>46012</v>
      </c>
      <c r="B561" s="23" t="s">
        <v>2892</v>
      </c>
      <c r="C561" s="23" t="s">
        <v>2673</v>
      </c>
      <c r="D561" s="24">
        <v>3</v>
      </c>
      <c r="E561" s="23">
        <v>21</v>
      </c>
      <c r="F561" s="23">
        <v>3</v>
      </c>
      <c r="G561" s="23" t="s">
        <v>2667</v>
      </c>
      <c r="H561" s="23" t="s">
        <v>2667</v>
      </c>
      <c r="I561" s="23" t="s">
        <v>2667</v>
      </c>
      <c r="J561" s="23" t="s">
        <v>2667</v>
      </c>
      <c r="L561" s="23" t="s">
        <v>2667</v>
      </c>
      <c r="M561" s="23" t="s">
        <v>2667</v>
      </c>
    </row>
    <row r="562" spans="1:13" s="23" customFormat="1" x14ac:dyDescent="0.35">
      <c r="A562" s="22">
        <v>45731</v>
      </c>
      <c r="B562" s="23" t="s">
        <v>980</v>
      </c>
      <c r="C562" s="23" t="s">
        <v>2167</v>
      </c>
      <c r="D562" s="24" t="s">
        <v>2905</v>
      </c>
      <c r="E562" s="23">
        <v>21</v>
      </c>
      <c r="F562" s="23">
        <v>2</v>
      </c>
      <c r="G562" s="23" t="s">
        <v>2667</v>
      </c>
      <c r="H562" s="23" t="s">
        <v>2667</v>
      </c>
      <c r="I562" s="23" t="s">
        <v>2667</v>
      </c>
      <c r="J562" s="23" t="s">
        <v>2667</v>
      </c>
      <c r="L562" s="23" t="s">
        <v>2667</v>
      </c>
      <c r="M562" s="23" t="s">
        <v>2667</v>
      </c>
    </row>
    <row r="563" spans="1:13" s="23" customFormat="1" x14ac:dyDescent="0.35">
      <c r="A563" s="22">
        <v>45820</v>
      </c>
      <c r="B563" s="23" t="s">
        <v>90</v>
      </c>
      <c r="C563" s="23" t="s">
        <v>2673</v>
      </c>
      <c r="D563" s="24">
        <v>1</v>
      </c>
      <c r="E563" s="23">
        <v>21</v>
      </c>
      <c r="F563" s="23">
        <v>3</v>
      </c>
      <c r="G563" s="23" t="s">
        <v>2667</v>
      </c>
      <c r="H563" s="23" t="s">
        <v>2667</v>
      </c>
      <c r="I563" s="23" t="s">
        <v>2667</v>
      </c>
      <c r="J563" s="23" t="s">
        <v>2667</v>
      </c>
      <c r="L563" s="23" t="s">
        <v>2667</v>
      </c>
      <c r="M563" s="23" t="s">
        <v>306</v>
      </c>
    </row>
    <row r="564" spans="1:13" s="23" customFormat="1" x14ac:dyDescent="0.35">
      <c r="A564" s="22">
        <v>45789</v>
      </c>
      <c r="B564" s="23" t="s">
        <v>841</v>
      </c>
      <c r="C564" s="23" t="s">
        <v>2673</v>
      </c>
      <c r="D564" s="24">
        <v>3</v>
      </c>
      <c r="E564" s="23">
        <v>21</v>
      </c>
      <c r="F564" s="23">
        <v>3</v>
      </c>
      <c r="G564" s="23" t="s">
        <v>2667</v>
      </c>
      <c r="H564" s="23" t="s">
        <v>306</v>
      </c>
      <c r="I564" s="23" t="s">
        <v>2667</v>
      </c>
      <c r="J564" s="23" t="s">
        <v>2667</v>
      </c>
      <c r="L564" s="23" t="s">
        <v>2667</v>
      </c>
      <c r="M564" s="23" t="s">
        <v>306</v>
      </c>
    </row>
    <row r="565" spans="1:13" s="23" customFormat="1" x14ac:dyDescent="0.35">
      <c r="A565" s="22">
        <v>45944</v>
      </c>
      <c r="B565" s="23" t="s">
        <v>2984</v>
      </c>
      <c r="C565" s="23" t="s">
        <v>55</v>
      </c>
      <c r="D565" s="24" t="s">
        <v>55</v>
      </c>
      <c r="E565" s="23">
        <v>21</v>
      </c>
      <c r="F565" s="23">
        <v>2</v>
      </c>
      <c r="G565" s="23" t="s">
        <v>2667</v>
      </c>
      <c r="H565" s="23" t="s">
        <v>2667</v>
      </c>
      <c r="I565" s="23" t="s">
        <v>2667</v>
      </c>
      <c r="J565" s="23" t="s">
        <v>2667</v>
      </c>
      <c r="L565" s="23" t="s">
        <v>2667</v>
      </c>
      <c r="M565" s="23" t="s">
        <v>306</v>
      </c>
    </row>
    <row r="566" spans="1:13" s="23" customFormat="1" x14ac:dyDescent="0.35">
      <c r="A566" s="22">
        <v>46002</v>
      </c>
      <c r="B566" s="23" t="s">
        <v>3027</v>
      </c>
      <c r="C566" s="23" t="s">
        <v>2673</v>
      </c>
      <c r="D566" s="24">
        <v>3</v>
      </c>
      <c r="E566" s="23">
        <v>21</v>
      </c>
      <c r="F566" s="23">
        <v>3</v>
      </c>
      <c r="G566" s="23" t="s">
        <v>2667</v>
      </c>
      <c r="H566" s="23" t="s">
        <v>2667</v>
      </c>
      <c r="I566" s="23" t="s">
        <v>306</v>
      </c>
      <c r="J566" s="23" t="s">
        <v>2667</v>
      </c>
      <c r="L566" s="23" t="s">
        <v>2667</v>
      </c>
      <c r="M566" s="23" t="s">
        <v>306</v>
      </c>
    </row>
    <row r="567" spans="1:13" s="23" customFormat="1" x14ac:dyDescent="0.35">
      <c r="A567" s="22">
        <v>45994</v>
      </c>
      <c r="B567" s="23" t="s">
        <v>3069</v>
      </c>
      <c r="C567" s="23" t="s">
        <v>2668</v>
      </c>
      <c r="D567" s="24" t="s">
        <v>3020</v>
      </c>
      <c r="E567" s="23">
        <v>21</v>
      </c>
      <c r="F567" s="23">
        <v>4</v>
      </c>
      <c r="G567" s="23" t="s">
        <v>2667</v>
      </c>
      <c r="H567" s="23" t="s">
        <v>2667</v>
      </c>
      <c r="I567" s="23" t="s">
        <v>2667</v>
      </c>
      <c r="J567" s="23" t="s">
        <v>2667</v>
      </c>
      <c r="L567" s="23" t="s">
        <v>2667</v>
      </c>
      <c r="M567" s="23" t="s">
        <v>2667</v>
      </c>
    </row>
    <row r="568" spans="1:13" s="23" customFormat="1" x14ac:dyDescent="0.35">
      <c r="A568" s="22">
        <v>46003</v>
      </c>
      <c r="B568" s="23" t="s">
        <v>3070</v>
      </c>
      <c r="C568" s="23" t="s">
        <v>978</v>
      </c>
      <c r="D568" s="24" t="s">
        <v>978</v>
      </c>
      <c r="E568" s="23">
        <v>21</v>
      </c>
      <c r="F568" s="23">
        <v>1</v>
      </c>
      <c r="G568" s="23" t="s">
        <v>2667</v>
      </c>
      <c r="H568" s="23" t="s">
        <v>2667</v>
      </c>
      <c r="I568" s="23" t="s">
        <v>2667</v>
      </c>
      <c r="J568" s="23" t="s">
        <v>2667</v>
      </c>
      <c r="L568" s="23" t="s">
        <v>2667</v>
      </c>
      <c r="M568" s="23" t="s">
        <v>306</v>
      </c>
    </row>
    <row r="569" spans="1:13" s="23" customFormat="1" x14ac:dyDescent="0.35">
      <c r="A569" s="22">
        <v>46003</v>
      </c>
      <c r="B569" s="23" t="s">
        <v>388</v>
      </c>
      <c r="C569" s="23" t="s">
        <v>2670</v>
      </c>
      <c r="D569" s="24">
        <v>7</v>
      </c>
      <c r="E569" s="23">
        <v>21</v>
      </c>
      <c r="F569" s="23">
        <v>2</v>
      </c>
      <c r="G569" s="23" t="s">
        <v>2667</v>
      </c>
      <c r="H569" s="23" t="s">
        <v>2667</v>
      </c>
      <c r="I569" s="23" t="s">
        <v>2667</v>
      </c>
      <c r="J569" s="23" t="s">
        <v>2667</v>
      </c>
      <c r="L569" s="23" t="s">
        <v>2667</v>
      </c>
      <c r="M569" s="23" t="s">
        <v>2667</v>
      </c>
    </row>
    <row r="570" spans="1:13" s="23" customFormat="1" x14ac:dyDescent="0.35">
      <c r="A570" s="22">
        <v>46008</v>
      </c>
      <c r="B570" s="23" t="s">
        <v>3082</v>
      </c>
      <c r="C570" s="23" t="s">
        <v>2673</v>
      </c>
      <c r="D570" s="24">
        <v>3</v>
      </c>
      <c r="E570" s="23">
        <v>21</v>
      </c>
      <c r="F570" s="23">
        <v>2</v>
      </c>
      <c r="G570" s="23" t="s">
        <v>2667</v>
      </c>
      <c r="H570" s="23" t="s">
        <v>2667</v>
      </c>
      <c r="I570" s="23" t="s">
        <v>2667</v>
      </c>
      <c r="J570" s="23" t="s">
        <v>2667</v>
      </c>
      <c r="L570" s="23" t="s">
        <v>2667</v>
      </c>
      <c r="M570" s="23" t="s">
        <v>306</v>
      </c>
    </row>
    <row r="571" spans="1:13" s="23" customFormat="1" x14ac:dyDescent="0.35">
      <c r="A571" s="22">
        <v>46003</v>
      </c>
      <c r="B571" s="23" t="s">
        <v>466</v>
      </c>
      <c r="C571" s="23" t="s">
        <v>2670</v>
      </c>
      <c r="D571" s="24">
        <v>7</v>
      </c>
      <c r="E571" s="23">
        <v>21</v>
      </c>
      <c r="F571" s="23">
        <v>2</v>
      </c>
      <c r="G571" s="23" t="s">
        <v>2667</v>
      </c>
      <c r="H571" s="23" t="s">
        <v>2667</v>
      </c>
      <c r="I571" s="23" t="s">
        <v>306</v>
      </c>
      <c r="J571" s="23" t="s">
        <v>2667</v>
      </c>
      <c r="L571" s="23" t="s">
        <v>2667</v>
      </c>
      <c r="M571" s="23" t="s">
        <v>2667</v>
      </c>
    </row>
    <row r="572" spans="1:13" s="23" customFormat="1" x14ac:dyDescent="0.35">
      <c r="A572" s="22">
        <v>46004</v>
      </c>
      <c r="B572" s="23" t="s">
        <v>3144</v>
      </c>
      <c r="C572" s="23" t="s">
        <v>2668</v>
      </c>
      <c r="D572" s="24">
        <v>5</v>
      </c>
      <c r="E572" s="23">
        <v>21</v>
      </c>
      <c r="F572" s="23">
        <v>2</v>
      </c>
      <c r="G572" s="23" t="s">
        <v>2667</v>
      </c>
      <c r="H572" s="23" t="s">
        <v>2667</v>
      </c>
      <c r="I572" s="23" t="s">
        <v>306</v>
      </c>
      <c r="J572" s="23" t="s">
        <v>2667</v>
      </c>
      <c r="L572" s="23" t="s">
        <v>2667</v>
      </c>
      <c r="M572" s="23" t="s">
        <v>306</v>
      </c>
    </row>
    <row r="573" spans="1:13" s="23" customFormat="1" x14ac:dyDescent="0.35">
      <c r="A573" s="22">
        <v>46004</v>
      </c>
      <c r="B573" s="23" t="s">
        <v>1237</v>
      </c>
      <c r="C573" s="23" t="s">
        <v>2668</v>
      </c>
      <c r="D573" s="24">
        <v>5</v>
      </c>
      <c r="E573" s="23">
        <v>21</v>
      </c>
      <c r="F573" s="23">
        <v>2</v>
      </c>
      <c r="G573" s="23" t="s">
        <v>2667</v>
      </c>
      <c r="H573" s="23" t="s">
        <v>2667</v>
      </c>
      <c r="I573" s="23" t="s">
        <v>306</v>
      </c>
      <c r="J573" s="23" t="s">
        <v>2667</v>
      </c>
      <c r="L573" s="23" t="s">
        <v>2667</v>
      </c>
      <c r="M573" s="23" t="s">
        <v>2667</v>
      </c>
    </row>
    <row r="574" spans="1:13" s="23" customFormat="1" x14ac:dyDescent="0.35">
      <c r="A574" s="22">
        <v>46002</v>
      </c>
      <c r="B574" s="23" t="s">
        <v>3163</v>
      </c>
      <c r="C574" s="23" t="s">
        <v>2673</v>
      </c>
      <c r="D574" s="24">
        <v>0</v>
      </c>
      <c r="E574" s="23">
        <v>21</v>
      </c>
      <c r="F574" s="23">
        <v>4</v>
      </c>
      <c r="G574" s="23" t="s">
        <v>2667</v>
      </c>
      <c r="H574" s="23" t="s">
        <v>2667</v>
      </c>
      <c r="I574" s="23" t="s">
        <v>306</v>
      </c>
      <c r="J574" s="23" t="s">
        <v>2667</v>
      </c>
      <c r="L574" s="23" t="s">
        <v>2667</v>
      </c>
      <c r="M574" s="23" t="s">
        <v>306</v>
      </c>
    </row>
    <row r="575" spans="1:13" s="23" customFormat="1" x14ac:dyDescent="0.35">
      <c r="A575" s="22">
        <v>45988</v>
      </c>
      <c r="B575" s="23" t="s">
        <v>495</v>
      </c>
      <c r="C575" s="23" t="s">
        <v>2673</v>
      </c>
      <c r="D575" s="24">
        <v>1</v>
      </c>
      <c r="E575" s="23">
        <v>21</v>
      </c>
      <c r="F575" s="23">
        <v>2</v>
      </c>
      <c r="G575" s="23" t="s">
        <v>2667</v>
      </c>
      <c r="H575" s="23" t="s">
        <v>2667</v>
      </c>
      <c r="I575" s="23" t="s">
        <v>306</v>
      </c>
      <c r="J575" s="23" t="s">
        <v>2667</v>
      </c>
      <c r="L575" s="23" t="s">
        <v>2667</v>
      </c>
      <c r="M575" s="23" t="s">
        <v>2667</v>
      </c>
    </row>
    <row r="576" spans="1:13" s="23" customFormat="1" x14ac:dyDescent="0.35">
      <c r="A576" s="22">
        <v>46006</v>
      </c>
      <c r="B576" s="23" t="s">
        <v>3262</v>
      </c>
      <c r="C576" s="23" t="s">
        <v>2668</v>
      </c>
      <c r="D576" s="24">
        <v>6</v>
      </c>
      <c r="E576" s="23">
        <v>21</v>
      </c>
      <c r="F576" s="23">
        <v>2</v>
      </c>
      <c r="G576" s="23" t="s">
        <v>2667</v>
      </c>
      <c r="H576" s="23" t="s">
        <v>2667</v>
      </c>
      <c r="I576" s="23" t="s">
        <v>306</v>
      </c>
      <c r="J576" s="23" t="s">
        <v>2667</v>
      </c>
      <c r="L576" s="23" t="s">
        <v>2667</v>
      </c>
      <c r="M576" s="23" t="s">
        <v>306</v>
      </c>
    </row>
    <row r="577" spans="1:13" s="23" customFormat="1" x14ac:dyDescent="0.35">
      <c r="A577" s="22">
        <v>46001</v>
      </c>
      <c r="B577" s="23" t="s">
        <v>3269</v>
      </c>
      <c r="C577" s="23" t="s">
        <v>2670</v>
      </c>
      <c r="D577" s="24">
        <v>10</v>
      </c>
      <c r="E577" s="23">
        <v>21</v>
      </c>
      <c r="F577" s="23">
        <v>3</v>
      </c>
      <c r="G577" s="23" t="s">
        <v>2667</v>
      </c>
      <c r="H577" s="23" t="s">
        <v>2667</v>
      </c>
      <c r="I577" s="23" t="s">
        <v>2667</v>
      </c>
      <c r="J577" s="23" t="s">
        <v>2667</v>
      </c>
      <c r="L577" s="23" t="s">
        <v>2667</v>
      </c>
      <c r="M577" s="23" t="s">
        <v>306</v>
      </c>
    </row>
    <row r="578" spans="1:13" s="23" customFormat="1" x14ac:dyDescent="0.35">
      <c r="A578" s="22">
        <v>45712</v>
      </c>
      <c r="B578" s="23" t="s">
        <v>3300</v>
      </c>
      <c r="C578" s="23" t="s">
        <v>2668</v>
      </c>
      <c r="D578" s="24" t="s">
        <v>3301</v>
      </c>
      <c r="E578" s="23">
        <v>21</v>
      </c>
      <c r="F578" s="23">
        <v>3</v>
      </c>
      <c r="G578" s="23" t="s">
        <v>2667</v>
      </c>
      <c r="H578" s="23" t="s">
        <v>2667</v>
      </c>
      <c r="I578" s="23" t="s">
        <v>2667</v>
      </c>
      <c r="J578" s="23" t="s">
        <v>2667</v>
      </c>
      <c r="L578" s="23" t="s">
        <v>2667</v>
      </c>
      <c r="M578" s="23" t="s">
        <v>2667</v>
      </c>
    </row>
    <row r="579" spans="1:13" x14ac:dyDescent="0.35">
      <c r="A579" s="22">
        <v>45959</v>
      </c>
      <c r="B579" s="23" t="s">
        <v>2718</v>
      </c>
      <c r="C579" s="23" t="s">
        <v>2673</v>
      </c>
      <c r="D579" s="24">
        <v>3</v>
      </c>
      <c r="E579" s="23">
        <v>21</v>
      </c>
      <c r="F579" s="23">
        <v>2</v>
      </c>
      <c r="G579" s="23" t="s">
        <v>2667</v>
      </c>
      <c r="H579" s="23" t="s">
        <v>2667</v>
      </c>
      <c r="I579" s="23" t="s">
        <v>306</v>
      </c>
      <c r="J579" s="23"/>
      <c r="K579" s="23"/>
      <c r="L579" s="23" t="s">
        <v>2667</v>
      </c>
      <c r="M579" s="23" t="s">
        <v>2667</v>
      </c>
    </row>
    <row r="580" spans="1:13" x14ac:dyDescent="0.35">
      <c r="A580" s="22">
        <v>45813</v>
      </c>
      <c r="B580" s="23" t="s">
        <v>1468</v>
      </c>
      <c r="C580" s="23" t="s">
        <v>2670</v>
      </c>
      <c r="D580" s="24">
        <v>7</v>
      </c>
      <c r="E580" s="23">
        <v>21</v>
      </c>
      <c r="F580" s="23">
        <v>2</v>
      </c>
      <c r="G580" s="23" t="s">
        <v>2667</v>
      </c>
      <c r="H580" s="23" t="s">
        <v>2667</v>
      </c>
      <c r="I580" s="23" t="s">
        <v>306</v>
      </c>
      <c r="J580" s="23" t="s">
        <v>3398</v>
      </c>
      <c r="K580" s="23"/>
      <c r="L580" s="23" t="s">
        <v>2667</v>
      </c>
      <c r="M580" s="23" t="s">
        <v>306</v>
      </c>
    </row>
    <row r="581" spans="1:13" x14ac:dyDescent="0.35">
      <c r="A581" s="22">
        <v>45982</v>
      </c>
      <c r="B581" s="23" t="s">
        <v>1349</v>
      </c>
      <c r="C581" s="23" t="s">
        <v>978</v>
      </c>
      <c r="D581" s="24" t="s">
        <v>978</v>
      </c>
      <c r="E581" s="23">
        <v>21</v>
      </c>
      <c r="F581" s="23">
        <v>1</v>
      </c>
      <c r="G581" s="23" t="s">
        <v>2667</v>
      </c>
      <c r="H581" s="23" t="s">
        <v>2667</v>
      </c>
      <c r="I581" s="23" t="s">
        <v>306</v>
      </c>
      <c r="J581" s="23"/>
      <c r="K581" s="23"/>
      <c r="L581" s="23" t="s">
        <v>2667</v>
      </c>
      <c r="M581" s="23" t="s">
        <v>306</v>
      </c>
    </row>
    <row r="582" spans="1:13" x14ac:dyDescent="0.35">
      <c r="A582" s="22">
        <v>45993</v>
      </c>
      <c r="B582" s="23" t="s">
        <v>2922</v>
      </c>
      <c r="C582" s="23" t="s">
        <v>2167</v>
      </c>
      <c r="D582" s="24" t="s">
        <v>55</v>
      </c>
      <c r="E582" s="23">
        <v>21</v>
      </c>
      <c r="F582" s="23">
        <v>4</v>
      </c>
      <c r="G582" s="23" t="s">
        <v>2667</v>
      </c>
      <c r="H582" s="23" t="s">
        <v>2667</v>
      </c>
      <c r="I582" s="23" t="s">
        <v>2667</v>
      </c>
      <c r="J582" s="23"/>
      <c r="K582" s="23"/>
      <c r="L582" s="23" t="s">
        <v>2667</v>
      </c>
      <c r="M582" s="23" t="s">
        <v>306</v>
      </c>
    </row>
    <row r="583" spans="1:13" x14ac:dyDescent="0.35">
      <c r="A583" s="22">
        <v>45825</v>
      </c>
      <c r="B583" s="23" t="s">
        <v>3163</v>
      </c>
      <c r="C583" s="23" t="s">
        <v>2673</v>
      </c>
      <c r="D583" s="24">
        <v>0</v>
      </c>
      <c r="E583" s="23">
        <v>21</v>
      </c>
      <c r="F583" s="23">
        <v>4</v>
      </c>
      <c r="G583" s="23" t="s">
        <v>2667</v>
      </c>
      <c r="H583" s="23" t="s">
        <v>2667</v>
      </c>
      <c r="I583" s="23" t="s">
        <v>306</v>
      </c>
      <c r="J583" s="23"/>
      <c r="K583" s="23"/>
      <c r="L583" s="23" t="s">
        <v>2667</v>
      </c>
      <c r="M583" s="23" t="s">
        <v>306</v>
      </c>
    </row>
    <row r="584" spans="1:13" x14ac:dyDescent="0.35">
      <c r="A584" s="22">
        <v>46002</v>
      </c>
      <c r="B584" s="23" t="s">
        <v>3105</v>
      </c>
      <c r="C584" s="23" t="s">
        <v>2673</v>
      </c>
      <c r="D584" s="24">
        <v>0</v>
      </c>
      <c r="E584" s="23">
        <v>21</v>
      </c>
      <c r="F584" s="23">
        <v>2</v>
      </c>
      <c r="G584" s="23" t="s">
        <v>2667</v>
      </c>
      <c r="H584" s="23" t="s">
        <v>2667</v>
      </c>
      <c r="I584" s="23" t="s">
        <v>306</v>
      </c>
      <c r="J584" s="23"/>
      <c r="K584" s="23"/>
      <c r="L584" s="23" t="s">
        <v>2667</v>
      </c>
      <c r="M584" s="23" t="s">
        <v>306</v>
      </c>
    </row>
    <row r="585" spans="1:13" x14ac:dyDescent="0.35">
      <c r="A585" s="22">
        <v>45989</v>
      </c>
      <c r="B585" s="23" t="s">
        <v>3004</v>
      </c>
      <c r="C585" s="23" t="s">
        <v>2673</v>
      </c>
      <c r="D585" s="24">
        <v>1</v>
      </c>
      <c r="E585" s="23">
        <v>21</v>
      </c>
      <c r="F585" s="23">
        <v>3</v>
      </c>
      <c r="G585" s="23" t="s">
        <v>2667</v>
      </c>
      <c r="H585" s="23" t="s">
        <v>2667</v>
      </c>
      <c r="I585" s="23" t="s">
        <v>2667</v>
      </c>
      <c r="J585" s="23" t="s">
        <v>1854</v>
      </c>
      <c r="K585" s="23"/>
      <c r="L585" s="23" t="s">
        <v>2667</v>
      </c>
      <c r="M585" s="23" t="s">
        <v>2667</v>
      </c>
    </row>
    <row r="586" spans="1:13" x14ac:dyDescent="0.35">
      <c r="A586" s="22">
        <v>45716</v>
      </c>
      <c r="B586" s="23" t="s">
        <v>489</v>
      </c>
      <c r="C586" s="23" t="s">
        <v>2668</v>
      </c>
      <c r="D586" s="24">
        <v>6</v>
      </c>
      <c r="E586" s="23">
        <v>21</v>
      </c>
      <c r="F586" s="23">
        <v>2</v>
      </c>
      <c r="G586" s="23" t="s">
        <v>2667</v>
      </c>
      <c r="H586" s="23" t="s">
        <v>2667</v>
      </c>
      <c r="I586" s="23" t="s">
        <v>2667</v>
      </c>
      <c r="J586" s="23" t="s">
        <v>1854</v>
      </c>
      <c r="K586" s="23"/>
      <c r="L586" s="23" t="s">
        <v>2667</v>
      </c>
      <c r="M586" s="23" t="s">
        <v>306</v>
      </c>
    </row>
    <row r="587" spans="1:13" x14ac:dyDescent="0.35">
      <c r="A587" s="22">
        <v>45996</v>
      </c>
      <c r="B587" s="23" t="s">
        <v>1468</v>
      </c>
      <c r="C587" s="23" t="s">
        <v>2670</v>
      </c>
      <c r="D587" s="24">
        <v>7</v>
      </c>
      <c r="E587" s="23">
        <v>21</v>
      </c>
      <c r="F587" s="23">
        <v>2</v>
      </c>
      <c r="G587" s="23" t="s">
        <v>2667</v>
      </c>
      <c r="H587" s="23" t="s">
        <v>2667</v>
      </c>
      <c r="I587" s="23" t="s">
        <v>2667</v>
      </c>
      <c r="J587" s="23" t="s">
        <v>1854</v>
      </c>
      <c r="K587" s="23"/>
      <c r="L587" s="23" t="s">
        <v>2667</v>
      </c>
      <c r="M587" s="23" t="s">
        <v>306</v>
      </c>
    </row>
    <row r="588" spans="1:13" x14ac:dyDescent="0.35">
      <c r="A588" s="22">
        <v>45811</v>
      </c>
      <c r="B588" s="23" t="s">
        <v>138</v>
      </c>
      <c r="C588" s="23" t="s">
        <v>2668</v>
      </c>
      <c r="D588" s="24">
        <v>6</v>
      </c>
      <c r="E588" s="23">
        <v>21</v>
      </c>
      <c r="F588" s="23">
        <v>1</v>
      </c>
      <c r="G588" s="23" t="s">
        <v>2667</v>
      </c>
      <c r="H588" s="23" t="s">
        <v>2667</v>
      </c>
      <c r="I588" s="23" t="s">
        <v>2667</v>
      </c>
      <c r="J588" s="23" t="s">
        <v>1854</v>
      </c>
      <c r="K588" s="23"/>
      <c r="L588" s="23" t="s">
        <v>2667</v>
      </c>
      <c r="M588" s="23" t="s">
        <v>306</v>
      </c>
    </row>
    <row r="589" spans="1:13" x14ac:dyDescent="0.35">
      <c r="A589" s="22">
        <v>45966</v>
      </c>
      <c r="B589" s="23" t="s">
        <v>495</v>
      </c>
      <c r="C589" s="23" t="s">
        <v>2673</v>
      </c>
      <c r="D589" s="24">
        <v>1</v>
      </c>
      <c r="E589" s="23">
        <v>21</v>
      </c>
      <c r="F589" s="23">
        <v>3</v>
      </c>
      <c r="G589" s="23" t="s">
        <v>2667</v>
      </c>
      <c r="H589" s="23" t="s">
        <v>2667</v>
      </c>
      <c r="I589" s="23" t="s">
        <v>306</v>
      </c>
      <c r="J589" s="23" t="s">
        <v>2675</v>
      </c>
      <c r="K589" s="23"/>
      <c r="L589" s="23" t="s">
        <v>2667</v>
      </c>
      <c r="M589" s="23" t="s">
        <v>306</v>
      </c>
    </row>
    <row r="590" spans="1:13" s="23" customFormat="1" x14ac:dyDescent="0.35">
      <c r="A590" s="22">
        <v>45663</v>
      </c>
      <c r="B590" s="23" t="s">
        <v>367</v>
      </c>
      <c r="C590" s="23" t="s">
        <v>2167</v>
      </c>
      <c r="D590" s="24" t="s">
        <v>2167</v>
      </c>
      <c r="E590" s="23">
        <v>21</v>
      </c>
      <c r="F590" s="23">
        <v>1</v>
      </c>
      <c r="G590" s="23" t="s">
        <v>2667</v>
      </c>
      <c r="H590" s="23" t="s">
        <v>2667</v>
      </c>
      <c r="I590" s="23" t="s">
        <v>2667</v>
      </c>
      <c r="L590" s="23" t="s">
        <v>2667</v>
      </c>
      <c r="M590" s="23" t="s">
        <v>2667</v>
      </c>
    </row>
    <row r="591" spans="1:13" s="23" customFormat="1" x14ac:dyDescent="0.35">
      <c r="A591" s="22">
        <v>45939</v>
      </c>
      <c r="B591" s="23" t="s">
        <v>1960</v>
      </c>
      <c r="C591" s="23" t="s">
        <v>3397</v>
      </c>
      <c r="D591" s="24" t="s">
        <v>3285</v>
      </c>
      <c r="E591" s="23">
        <v>21</v>
      </c>
      <c r="F591" s="23">
        <v>2</v>
      </c>
      <c r="G591" s="23" t="s">
        <v>2667</v>
      </c>
      <c r="H591" s="23" t="s">
        <v>2667</v>
      </c>
      <c r="I591" s="23" t="s">
        <v>2667</v>
      </c>
      <c r="L591" s="23" t="s">
        <v>2667</v>
      </c>
      <c r="M591" s="23" t="s">
        <v>2667</v>
      </c>
    </row>
    <row r="592" spans="1:13" x14ac:dyDescent="0.35">
      <c r="A592" s="22">
        <v>45940</v>
      </c>
      <c r="B592" s="23" t="s">
        <v>2857</v>
      </c>
      <c r="C592" s="23" t="s">
        <v>2167</v>
      </c>
      <c r="D592" s="24" t="s">
        <v>130</v>
      </c>
      <c r="E592" s="23">
        <f t="shared" ref="E592:E597" si="17">62/3</f>
        <v>20.666666666666668</v>
      </c>
      <c r="F592" s="23">
        <f>4/3</f>
        <v>1.3333333333333333</v>
      </c>
      <c r="G592" s="23" t="s">
        <v>2667</v>
      </c>
      <c r="H592" s="23" t="s">
        <v>2667</v>
      </c>
      <c r="I592" s="23" t="s">
        <v>2667</v>
      </c>
      <c r="J592" s="23" t="s">
        <v>2667</v>
      </c>
      <c r="K592" s="23"/>
      <c r="L592" s="23" t="s">
        <v>2667</v>
      </c>
      <c r="M592" s="23" t="s">
        <v>2667</v>
      </c>
    </row>
    <row r="593" spans="1:13" x14ac:dyDescent="0.35">
      <c r="A593" s="22">
        <v>45940</v>
      </c>
      <c r="B593" s="23" t="s">
        <v>2857</v>
      </c>
      <c r="C593" s="23" t="s">
        <v>2167</v>
      </c>
      <c r="D593" s="24" t="s">
        <v>130</v>
      </c>
      <c r="E593" s="23">
        <f t="shared" si="17"/>
        <v>20.666666666666668</v>
      </c>
      <c r="F593" s="23">
        <f>4/3</f>
        <v>1.3333333333333333</v>
      </c>
      <c r="G593" s="23" t="s">
        <v>2667</v>
      </c>
      <c r="H593" s="23" t="s">
        <v>2667</v>
      </c>
      <c r="I593" s="23" t="s">
        <v>2667</v>
      </c>
      <c r="J593" s="23" t="s">
        <v>2667</v>
      </c>
      <c r="K593" s="23"/>
      <c r="L593" s="23" t="s">
        <v>2667</v>
      </c>
      <c r="M593" s="23" t="s">
        <v>2667</v>
      </c>
    </row>
    <row r="594" spans="1:13" x14ac:dyDescent="0.35">
      <c r="A594" s="22">
        <v>45940</v>
      </c>
      <c r="B594" s="23" t="s">
        <v>2857</v>
      </c>
      <c r="C594" s="23" t="s">
        <v>2167</v>
      </c>
      <c r="D594" s="24" t="s">
        <v>130</v>
      </c>
      <c r="E594" s="23">
        <f t="shared" si="17"/>
        <v>20.666666666666668</v>
      </c>
      <c r="F594" s="23">
        <f>4/3</f>
        <v>1.3333333333333333</v>
      </c>
      <c r="G594" s="23" t="s">
        <v>2667</v>
      </c>
      <c r="H594" s="23" t="s">
        <v>2667</v>
      </c>
      <c r="I594" s="23" t="s">
        <v>2667</v>
      </c>
      <c r="J594" s="23" t="s">
        <v>2667</v>
      </c>
      <c r="K594" s="23"/>
      <c r="L594" s="23" t="s">
        <v>2667</v>
      </c>
      <c r="M594" s="23" t="s">
        <v>2667</v>
      </c>
    </row>
    <row r="595" spans="1:13" x14ac:dyDescent="0.35">
      <c r="A595" s="22">
        <v>45983</v>
      </c>
      <c r="B595" s="23" t="s">
        <v>3115</v>
      </c>
      <c r="C595" s="23" t="s">
        <v>2673</v>
      </c>
      <c r="D595" s="24" t="s">
        <v>3116</v>
      </c>
      <c r="E595" s="23">
        <f t="shared" si="17"/>
        <v>20.666666666666668</v>
      </c>
      <c r="F595" s="23">
        <f>8/3</f>
        <v>2.6666666666666665</v>
      </c>
      <c r="G595" s="23" t="s">
        <v>2667</v>
      </c>
      <c r="H595" s="23" t="s">
        <v>2667</v>
      </c>
      <c r="I595" s="23" t="s">
        <v>306</v>
      </c>
      <c r="J595" s="23"/>
      <c r="K595" s="23"/>
      <c r="L595" s="23" t="s">
        <v>2667</v>
      </c>
      <c r="M595" s="23" t="s">
        <v>2667</v>
      </c>
    </row>
    <row r="596" spans="1:13" x14ac:dyDescent="0.35">
      <c r="A596" s="22">
        <v>45983</v>
      </c>
      <c r="B596" s="23" t="s">
        <v>3115</v>
      </c>
      <c r="C596" s="23" t="s">
        <v>2673</v>
      </c>
      <c r="D596" s="24" t="s">
        <v>3116</v>
      </c>
      <c r="E596" s="23">
        <f t="shared" si="17"/>
        <v>20.666666666666668</v>
      </c>
      <c r="F596" s="23">
        <f>8/3</f>
        <v>2.6666666666666665</v>
      </c>
      <c r="G596" s="23" t="s">
        <v>2667</v>
      </c>
      <c r="H596" s="23" t="s">
        <v>2667</v>
      </c>
      <c r="I596" s="23" t="s">
        <v>306</v>
      </c>
      <c r="J596" s="23"/>
      <c r="K596" s="23"/>
      <c r="L596" s="23" t="s">
        <v>2667</v>
      </c>
      <c r="M596" s="23" t="s">
        <v>2667</v>
      </c>
    </row>
    <row r="597" spans="1:13" x14ac:dyDescent="0.35">
      <c r="A597" s="22">
        <v>45983</v>
      </c>
      <c r="B597" s="23" t="s">
        <v>3115</v>
      </c>
      <c r="C597" s="23" t="s">
        <v>2673</v>
      </c>
      <c r="D597" s="24" t="s">
        <v>3116</v>
      </c>
      <c r="E597" s="23">
        <f t="shared" si="17"/>
        <v>20.666666666666668</v>
      </c>
      <c r="F597" s="23">
        <f>8/3</f>
        <v>2.6666666666666665</v>
      </c>
      <c r="G597" s="23" t="s">
        <v>2667</v>
      </c>
      <c r="H597" s="23" t="s">
        <v>2667</v>
      </c>
      <c r="I597" s="23" t="s">
        <v>306</v>
      </c>
      <c r="J597" s="23"/>
      <c r="K597" s="23"/>
      <c r="L597" s="23" t="s">
        <v>2667</v>
      </c>
      <c r="M597" s="23" t="s">
        <v>2667</v>
      </c>
    </row>
    <row r="598" spans="1:13" x14ac:dyDescent="0.35">
      <c r="A598" s="27">
        <v>46010</v>
      </c>
      <c r="B598" s="26" t="s">
        <v>2860</v>
      </c>
      <c r="C598" s="26" t="s">
        <v>2167</v>
      </c>
      <c r="D598" s="28" t="s">
        <v>2725</v>
      </c>
      <c r="E598" s="26">
        <f>41/2</f>
        <v>20.5</v>
      </c>
      <c r="F598" s="26">
        <v>1.5</v>
      </c>
      <c r="G598" s="26" t="s">
        <v>2667</v>
      </c>
      <c r="H598" s="26" t="s">
        <v>2667</v>
      </c>
      <c r="I598" s="26" t="s">
        <v>2667</v>
      </c>
      <c r="J598" s="26" t="s">
        <v>2667</v>
      </c>
      <c r="K598" s="26"/>
      <c r="L598" s="26" t="s">
        <v>2667</v>
      </c>
      <c r="M598" s="26" t="s">
        <v>2667</v>
      </c>
    </row>
    <row r="599" spans="1:13" x14ac:dyDescent="0.35">
      <c r="A599" s="27">
        <v>46010</v>
      </c>
      <c r="B599" s="26" t="s">
        <v>2860</v>
      </c>
      <c r="C599" s="26" t="s">
        <v>2167</v>
      </c>
      <c r="D599" s="28" t="s">
        <v>2725</v>
      </c>
      <c r="E599" s="26">
        <f>41/2</f>
        <v>20.5</v>
      </c>
      <c r="F599" s="26">
        <v>1.5</v>
      </c>
      <c r="G599" s="26" t="s">
        <v>2667</v>
      </c>
      <c r="H599" s="26" t="s">
        <v>2667</v>
      </c>
      <c r="I599" s="26" t="s">
        <v>2667</v>
      </c>
      <c r="J599" s="26" t="s">
        <v>2667</v>
      </c>
      <c r="K599" s="26"/>
      <c r="L599" s="26" t="s">
        <v>2667</v>
      </c>
      <c r="M599" s="26" t="s">
        <v>2667</v>
      </c>
    </row>
    <row r="600" spans="1:13" x14ac:dyDescent="0.35">
      <c r="A600" s="22">
        <v>46000</v>
      </c>
      <c r="B600" s="23" t="s">
        <v>3412</v>
      </c>
      <c r="C600" s="23" t="s">
        <v>2670</v>
      </c>
      <c r="D600" s="24">
        <v>8</v>
      </c>
      <c r="E600" s="23">
        <v>20.5</v>
      </c>
      <c r="F600" s="23">
        <v>1.5</v>
      </c>
      <c r="G600" s="23" t="s">
        <v>2667</v>
      </c>
      <c r="H600" s="23" t="s">
        <v>2667</v>
      </c>
      <c r="I600" s="23" t="s">
        <v>2667</v>
      </c>
      <c r="J600" s="23" t="s">
        <v>1854</v>
      </c>
      <c r="K600" s="23"/>
      <c r="L600" s="23" t="s">
        <v>2667</v>
      </c>
      <c r="M600" s="23" t="s">
        <v>2667</v>
      </c>
    </row>
    <row r="601" spans="1:13" x14ac:dyDescent="0.35">
      <c r="A601" s="22">
        <v>46000</v>
      </c>
      <c r="B601" s="23" t="s">
        <v>3412</v>
      </c>
      <c r="C601" s="23" t="s">
        <v>2670</v>
      </c>
      <c r="D601" s="24">
        <v>8</v>
      </c>
      <c r="E601" s="23">
        <v>20.5</v>
      </c>
      <c r="F601" s="23">
        <v>1.5</v>
      </c>
      <c r="G601" s="23" t="s">
        <v>2667</v>
      </c>
      <c r="H601" s="23" t="s">
        <v>2667</v>
      </c>
      <c r="I601" s="23" t="s">
        <v>2667</v>
      </c>
      <c r="J601" s="23" t="s">
        <v>1854</v>
      </c>
      <c r="K601" s="23"/>
      <c r="L601" s="23" t="s">
        <v>2667</v>
      </c>
      <c r="M601" s="23" t="s">
        <v>2667</v>
      </c>
    </row>
    <row r="602" spans="1:13" x14ac:dyDescent="0.35">
      <c r="A602" s="27">
        <v>45999</v>
      </c>
      <c r="B602" s="26" t="s">
        <v>3436</v>
      </c>
      <c r="C602" s="26" t="s">
        <v>2670</v>
      </c>
      <c r="D602" s="28">
        <v>7</v>
      </c>
      <c r="E602" s="26">
        <v>20</v>
      </c>
      <c r="F602" s="26">
        <v>2</v>
      </c>
      <c r="G602" s="26" t="s">
        <v>2667</v>
      </c>
      <c r="H602" s="26" t="s">
        <v>2667</v>
      </c>
      <c r="I602" s="26" t="s">
        <v>2667</v>
      </c>
      <c r="J602" s="26"/>
      <c r="K602" s="26"/>
      <c r="L602" s="26" t="s">
        <v>2667</v>
      </c>
      <c r="M602" s="26"/>
    </row>
    <row r="603" spans="1:13" x14ac:dyDescent="0.35">
      <c r="A603" s="27">
        <v>45999</v>
      </c>
      <c r="B603" s="26" t="s">
        <v>3436</v>
      </c>
      <c r="C603" s="26" t="s">
        <v>2670</v>
      </c>
      <c r="D603" s="28">
        <v>7</v>
      </c>
      <c r="E603" s="26">
        <v>20</v>
      </c>
      <c r="F603" s="26">
        <v>2</v>
      </c>
      <c r="G603" s="26" t="s">
        <v>2667</v>
      </c>
      <c r="H603" s="26" t="s">
        <v>2667</v>
      </c>
      <c r="I603" s="26" t="s">
        <v>2667</v>
      </c>
      <c r="J603" s="26"/>
      <c r="K603" s="26"/>
      <c r="L603" s="26" t="s">
        <v>2667</v>
      </c>
      <c r="M603" s="26"/>
    </row>
    <row r="604" spans="1:13" x14ac:dyDescent="0.35">
      <c r="A604" s="27">
        <v>45742</v>
      </c>
      <c r="B604" s="26" t="s">
        <v>797</v>
      </c>
      <c r="C604" s="26" t="s">
        <v>2670</v>
      </c>
      <c r="D604" s="28">
        <v>7</v>
      </c>
      <c r="E604" s="26">
        <v>20</v>
      </c>
      <c r="F604" s="26">
        <v>1</v>
      </c>
      <c r="G604" s="26" t="s">
        <v>2667</v>
      </c>
      <c r="H604" s="26" t="s">
        <v>2667</v>
      </c>
      <c r="I604" s="26" t="s">
        <v>2667</v>
      </c>
      <c r="J604" s="26" t="s">
        <v>2667</v>
      </c>
      <c r="K604" s="26"/>
      <c r="L604" s="26" t="s">
        <v>2667</v>
      </c>
      <c r="M604" s="26" t="s">
        <v>2667</v>
      </c>
    </row>
    <row r="605" spans="1:13" x14ac:dyDescent="0.35">
      <c r="A605" s="27">
        <v>45742</v>
      </c>
      <c r="B605" s="26" t="s">
        <v>797</v>
      </c>
      <c r="C605" s="26" t="s">
        <v>2670</v>
      </c>
      <c r="D605" s="28">
        <v>7</v>
      </c>
      <c r="E605" s="26">
        <v>20</v>
      </c>
      <c r="F605" s="26">
        <v>1</v>
      </c>
      <c r="G605" s="26" t="s">
        <v>2667</v>
      </c>
      <c r="H605" s="26" t="s">
        <v>2667</v>
      </c>
      <c r="I605" s="26" t="s">
        <v>2667</v>
      </c>
      <c r="J605" s="26" t="s">
        <v>2667</v>
      </c>
      <c r="K605" s="26"/>
      <c r="L605" s="26" t="s">
        <v>2667</v>
      </c>
      <c r="M605" s="26" t="s">
        <v>2667</v>
      </c>
    </row>
    <row r="606" spans="1:13" x14ac:dyDescent="0.35">
      <c r="A606" s="27">
        <v>45988</v>
      </c>
      <c r="B606" s="26" t="s">
        <v>2997</v>
      </c>
      <c r="C606" s="26" t="s">
        <v>2670</v>
      </c>
      <c r="D606" s="28" t="s">
        <v>2793</v>
      </c>
      <c r="E606" s="26">
        <v>20</v>
      </c>
      <c r="F606" s="26">
        <v>2.5</v>
      </c>
      <c r="G606" s="26" t="s">
        <v>2667</v>
      </c>
      <c r="H606" s="26" t="s">
        <v>2667</v>
      </c>
      <c r="I606" s="26" t="s">
        <v>2667</v>
      </c>
      <c r="J606" s="26" t="s">
        <v>2667</v>
      </c>
      <c r="K606" s="26"/>
      <c r="L606" s="26" t="s">
        <v>2667</v>
      </c>
      <c r="M606" s="26" t="s">
        <v>2667</v>
      </c>
    </row>
    <row r="607" spans="1:13" x14ac:dyDescent="0.35">
      <c r="A607" s="27">
        <v>45988</v>
      </c>
      <c r="B607" s="26" t="s">
        <v>2997</v>
      </c>
      <c r="C607" s="26" t="s">
        <v>2670</v>
      </c>
      <c r="D607" s="28" t="s">
        <v>2793</v>
      </c>
      <c r="E607" s="26">
        <v>20</v>
      </c>
      <c r="F607" s="26">
        <v>2.5</v>
      </c>
      <c r="G607" s="26" t="s">
        <v>2667</v>
      </c>
      <c r="H607" s="26" t="s">
        <v>2667</v>
      </c>
      <c r="I607" s="26" t="s">
        <v>2667</v>
      </c>
      <c r="J607" s="26" t="s">
        <v>2667</v>
      </c>
      <c r="K607" s="26"/>
      <c r="L607" s="26"/>
      <c r="M607" s="26"/>
    </row>
    <row r="608" spans="1:13" x14ac:dyDescent="0.35">
      <c r="A608" s="27">
        <v>45699</v>
      </c>
      <c r="B608" s="26" t="s">
        <v>3131</v>
      </c>
      <c r="C608" s="26" t="s">
        <v>2670</v>
      </c>
      <c r="D608" s="28">
        <v>8</v>
      </c>
      <c r="E608" s="26">
        <v>20</v>
      </c>
      <c r="F608" s="26">
        <v>1</v>
      </c>
      <c r="G608" s="26" t="s">
        <v>2667</v>
      </c>
      <c r="H608" s="26" t="s">
        <v>2667</v>
      </c>
      <c r="I608" s="26" t="s">
        <v>306</v>
      </c>
      <c r="J608" s="26" t="s">
        <v>2667</v>
      </c>
      <c r="K608" s="26"/>
      <c r="L608" s="26" t="s">
        <v>2667</v>
      </c>
      <c r="M608" s="26" t="s">
        <v>306</v>
      </c>
    </row>
    <row r="609" spans="1:13" x14ac:dyDescent="0.35">
      <c r="A609" s="27">
        <v>45699</v>
      </c>
      <c r="B609" s="26" t="s">
        <v>3131</v>
      </c>
      <c r="C609" s="26" t="s">
        <v>2670</v>
      </c>
      <c r="D609" s="28">
        <v>8</v>
      </c>
      <c r="E609" s="26">
        <v>20</v>
      </c>
      <c r="F609" s="26">
        <v>1</v>
      </c>
      <c r="G609" s="26" t="s">
        <v>2667</v>
      </c>
      <c r="H609" s="26" t="s">
        <v>2667</v>
      </c>
      <c r="I609" s="26" t="s">
        <v>306</v>
      </c>
      <c r="J609" s="26" t="s">
        <v>2667</v>
      </c>
      <c r="K609" s="26"/>
      <c r="L609" s="26" t="s">
        <v>2667</v>
      </c>
      <c r="M609" s="26" t="s">
        <v>306</v>
      </c>
    </row>
    <row r="610" spans="1:13" x14ac:dyDescent="0.35">
      <c r="A610" s="27">
        <v>45789</v>
      </c>
      <c r="B610" s="26" t="s">
        <v>246</v>
      </c>
      <c r="C610" s="26" t="s">
        <v>2167</v>
      </c>
      <c r="D610" s="28" t="s">
        <v>3193</v>
      </c>
      <c r="E610" s="26">
        <v>20</v>
      </c>
      <c r="F610" s="26">
        <v>2</v>
      </c>
      <c r="G610" s="26" t="s">
        <v>2667</v>
      </c>
      <c r="H610" s="26" t="s">
        <v>2667</v>
      </c>
      <c r="I610" s="26" t="s">
        <v>2667</v>
      </c>
      <c r="J610" s="26" t="s">
        <v>2667</v>
      </c>
      <c r="K610" s="26"/>
      <c r="L610" s="26" t="s">
        <v>2667</v>
      </c>
      <c r="M610" s="26" t="s">
        <v>2667</v>
      </c>
    </row>
    <row r="611" spans="1:13" x14ac:dyDescent="0.35">
      <c r="A611" s="27">
        <v>45789</v>
      </c>
      <c r="B611" s="26" t="s">
        <v>246</v>
      </c>
      <c r="C611" s="26" t="s">
        <v>2167</v>
      </c>
      <c r="D611" s="28" t="s">
        <v>3193</v>
      </c>
      <c r="E611" s="26">
        <v>20</v>
      </c>
      <c r="F611" s="26">
        <v>2</v>
      </c>
      <c r="G611" s="26" t="s">
        <v>2667</v>
      </c>
      <c r="H611" s="26" t="s">
        <v>2667</v>
      </c>
      <c r="I611" s="26" t="s">
        <v>2667</v>
      </c>
      <c r="J611" s="26" t="s">
        <v>2667</v>
      </c>
      <c r="K611" s="26"/>
      <c r="L611" s="26" t="s">
        <v>2667</v>
      </c>
      <c r="M611" s="26" t="s">
        <v>2667</v>
      </c>
    </row>
    <row r="612" spans="1:13" x14ac:dyDescent="0.35">
      <c r="A612" s="27">
        <v>45972</v>
      </c>
      <c r="B612" s="26" t="s">
        <v>3227</v>
      </c>
      <c r="C612" s="26" t="s">
        <v>2668</v>
      </c>
      <c r="D612" s="28">
        <v>4</v>
      </c>
      <c r="E612" s="26">
        <v>20</v>
      </c>
      <c r="F612" s="26">
        <v>2</v>
      </c>
      <c r="G612" s="26" t="s">
        <v>2667</v>
      </c>
      <c r="H612" s="26" t="s">
        <v>2667</v>
      </c>
      <c r="I612" s="26" t="s">
        <v>2667</v>
      </c>
      <c r="J612" s="26" t="s">
        <v>2667</v>
      </c>
      <c r="K612" s="26"/>
      <c r="L612" s="26" t="s">
        <v>2667</v>
      </c>
      <c r="M612" s="26" t="s">
        <v>2667</v>
      </c>
    </row>
    <row r="613" spans="1:13" x14ac:dyDescent="0.35">
      <c r="A613" s="27">
        <v>45972</v>
      </c>
      <c r="B613" s="26" t="s">
        <v>3227</v>
      </c>
      <c r="C613" s="26" t="s">
        <v>2668</v>
      </c>
      <c r="D613" s="28">
        <v>4</v>
      </c>
      <c r="E613" s="26">
        <v>20</v>
      </c>
      <c r="F613" s="26">
        <v>2</v>
      </c>
      <c r="G613" s="26" t="s">
        <v>2667</v>
      </c>
      <c r="H613" s="26" t="s">
        <v>2667</v>
      </c>
      <c r="I613" s="26" t="s">
        <v>2667</v>
      </c>
      <c r="J613" s="26" t="s">
        <v>2667</v>
      </c>
      <c r="K613" s="26"/>
      <c r="L613" s="26"/>
      <c r="M613" s="26"/>
    </row>
    <row r="614" spans="1:13" x14ac:dyDescent="0.35">
      <c r="A614" s="27">
        <v>45998</v>
      </c>
      <c r="B614" s="26" t="s">
        <v>1043</v>
      </c>
      <c r="C614" s="26" t="s">
        <v>2670</v>
      </c>
      <c r="D614" s="28">
        <v>10</v>
      </c>
      <c r="E614" s="26">
        <v>20</v>
      </c>
      <c r="F614" s="26">
        <v>1.5</v>
      </c>
      <c r="G614" s="26" t="s">
        <v>2667</v>
      </c>
      <c r="H614" s="26" t="s">
        <v>2667</v>
      </c>
      <c r="I614" s="26" t="s">
        <v>2667</v>
      </c>
      <c r="J614" s="26"/>
      <c r="K614" s="26"/>
      <c r="L614" s="26" t="s">
        <v>2667</v>
      </c>
      <c r="M614" s="26" t="s">
        <v>2667</v>
      </c>
    </row>
    <row r="615" spans="1:13" x14ac:dyDescent="0.35">
      <c r="A615" s="27">
        <v>45998</v>
      </c>
      <c r="B615" s="26" t="s">
        <v>1043</v>
      </c>
      <c r="C615" s="26" t="s">
        <v>2670</v>
      </c>
      <c r="D615" s="28">
        <v>10</v>
      </c>
      <c r="E615" s="26">
        <v>20</v>
      </c>
      <c r="F615" s="26">
        <v>1.5</v>
      </c>
      <c r="G615" s="26" t="s">
        <v>2667</v>
      </c>
      <c r="H615" s="26" t="s">
        <v>2667</v>
      </c>
      <c r="I615" s="26" t="s">
        <v>2667</v>
      </c>
      <c r="J615" s="26"/>
      <c r="K615" s="26"/>
      <c r="L615" s="26" t="s">
        <v>2667</v>
      </c>
      <c r="M615" s="26" t="s">
        <v>2667</v>
      </c>
    </row>
    <row r="616" spans="1:13" x14ac:dyDescent="0.35">
      <c r="A616" s="27">
        <v>45919</v>
      </c>
      <c r="B616" s="26" t="s">
        <v>3050</v>
      </c>
      <c r="C616" s="26" t="s">
        <v>2670</v>
      </c>
      <c r="D616" s="28">
        <v>8</v>
      </c>
      <c r="E616" s="26">
        <v>20</v>
      </c>
      <c r="F616" s="26">
        <v>3</v>
      </c>
      <c r="G616" s="26" t="s">
        <v>2667</v>
      </c>
      <c r="H616" s="26" t="s">
        <v>2667</v>
      </c>
      <c r="I616" s="26" t="s">
        <v>306</v>
      </c>
      <c r="J616" s="26"/>
      <c r="K616" s="26"/>
      <c r="L616" s="26" t="s">
        <v>2667</v>
      </c>
      <c r="M616" s="26" t="s">
        <v>306</v>
      </c>
    </row>
    <row r="617" spans="1:13" x14ac:dyDescent="0.35">
      <c r="A617" s="27">
        <v>45919</v>
      </c>
      <c r="B617" s="26" t="s">
        <v>3050</v>
      </c>
      <c r="C617" s="26" t="s">
        <v>2670</v>
      </c>
      <c r="D617" s="28">
        <v>8</v>
      </c>
      <c r="E617" s="26">
        <v>20</v>
      </c>
      <c r="F617" s="26">
        <v>3</v>
      </c>
      <c r="G617" s="26" t="s">
        <v>2667</v>
      </c>
      <c r="H617" s="26" t="s">
        <v>2667</v>
      </c>
      <c r="I617" s="26" t="s">
        <v>306</v>
      </c>
      <c r="J617" s="26"/>
      <c r="K617" s="26"/>
      <c r="L617" s="26" t="s">
        <v>2667</v>
      </c>
      <c r="M617" s="26" t="s">
        <v>306</v>
      </c>
    </row>
    <row r="618" spans="1:13" x14ac:dyDescent="0.35">
      <c r="A618" s="22">
        <v>45754</v>
      </c>
      <c r="B618" s="23" t="s">
        <v>3185</v>
      </c>
      <c r="C618" s="23" t="s">
        <v>2670</v>
      </c>
      <c r="D618" s="24" t="s">
        <v>2799</v>
      </c>
      <c r="E618" s="23">
        <f t="shared" ref="E618:E629" si="18">60/3</f>
        <v>20</v>
      </c>
      <c r="F618" s="23">
        <f>6/3</f>
        <v>2</v>
      </c>
      <c r="G618" s="23" t="s">
        <v>2667</v>
      </c>
      <c r="H618" s="23" t="s">
        <v>2667</v>
      </c>
      <c r="I618" s="23" t="s">
        <v>2667</v>
      </c>
      <c r="J618" s="23" t="s">
        <v>2667</v>
      </c>
      <c r="K618" s="23"/>
      <c r="L618" s="23" t="s">
        <v>2667</v>
      </c>
      <c r="M618" s="23" t="s">
        <v>2667</v>
      </c>
    </row>
    <row r="619" spans="1:13" x14ac:dyDescent="0.35">
      <c r="A619" s="22">
        <v>45754</v>
      </c>
      <c r="B619" s="23" t="s">
        <v>3185</v>
      </c>
      <c r="C619" s="23" t="s">
        <v>2670</v>
      </c>
      <c r="D619" s="24" t="s">
        <v>2799</v>
      </c>
      <c r="E619" s="23">
        <f t="shared" si="18"/>
        <v>20</v>
      </c>
      <c r="F619" s="23">
        <f>6/3</f>
        <v>2</v>
      </c>
      <c r="G619" s="23" t="s">
        <v>2667</v>
      </c>
      <c r="H619" s="23" t="s">
        <v>2667</v>
      </c>
      <c r="I619" s="23" t="s">
        <v>2667</v>
      </c>
      <c r="J619" s="23" t="s">
        <v>2667</v>
      </c>
      <c r="K619" s="23"/>
      <c r="L619" s="23"/>
      <c r="M619" s="23"/>
    </row>
    <row r="620" spans="1:13" x14ac:dyDescent="0.35">
      <c r="A620" s="22">
        <v>45754</v>
      </c>
      <c r="B620" s="23" t="s">
        <v>3185</v>
      </c>
      <c r="C620" s="23" t="s">
        <v>2670</v>
      </c>
      <c r="D620" s="24" t="s">
        <v>2799</v>
      </c>
      <c r="E620" s="23">
        <f t="shared" si="18"/>
        <v>20</v>
      </c>
      <c r="F620" s="23">
        <f>6/3</f>
        <v>2</v>
      </c>
      <c r="G620" s="23" t="s">
        <v>2667</v>
      </c>
      <c r="H620" s="23" t="s">
        <v>2667</v>
      </c>
      <c r="I620" s="23" t="s">
        <v>2667</v>
      </c>
      <c r="J620" s="23" t="s">
        <v>2667</v>
      </c>
      <c r="K620" s="23"/>
      <c r="L620" s="23"/>
      <c r="M620" s="23"/>
    </row>
    <row r="621" spans="1:13" x14ac:dyDescent="0.35">
      <c r="A621" s="22">
        <v>45989</v>
      </c>
      <c r="B621" s="23" t="s">
        <v>1567</v>
      </c>
      <c r="C621" s="23" t="s">
        <v>2673</v>
      </c>
      <c r="D621" s="24">
        <v>1</v>
      </c>
      <c r="E621" s="23">
        <f t="shared" si="18"/>
        <v>20</v>
      </c>
      <c r="F621" s="23">
        <f>7/3</f>
        <v>2.3333333333333335</v>
      </c>
      <c r="G621" s="23" t="s">
        <v>2667</v>
      </c>
      <c r="H621" s="23" t="s">
        <v>2667</v>
      </c>
      <c r="I621" s="23" t="s">
        <v>2667</v>
      </c>
      <c r="J621" s="23" t="s">
        <v>2667</v>
      </c>
      <c r="K621" s="23"/>
      <c r="L621" s="23" t="s">
        <v>2667</v>
      </c>
      <c r="M621" s="23" t="s">
        <v>2667</v>
      </c>
    </row>
    <row r="622" spans="1:13" x14ac:dyDescent="0.35">
      <c r="A622" s="22">
        <v>45989</v>
      </c>
      <c r="B622" s="23" t="s">
        <v>1567</v>
      </c>
      <c r="C622" s="23" t="s">
        <v>2673</v>
      </c>
      <c r="D622" s="24">
        <v>1</v>
      </c>
      <c r="E622" s="23">
        <f t="shared" si="18"/>
        <v>20</v>
      </c>
      <c r="F622" s="23">
        <f>7/3</f>
        <v>2.3333333333333335</v>
      </c>
      <c r="G622" s="23" t="s">
        <v>2667</v>
      </c>
      <c r="H622" s="23" t="s">
        <v>2667</v>
      </c>
      <c r="I622" s="23" t="s">
        <v>2667</v>
      </c>
      <c r="J622" s="23" t="s">
        <v>2667</v>
      </c>
      <c r="K622" s="23"/>
      <c r="L622" s="23"/>
      <c r="M622" s="23"/>
    </row>
    <row r="623" spans="1:13" x14ac:dyDescent="0.35">
      <c r="A623" s="22">
        <v>45989</v>
      </c>
      <c r="B623" s="23" t="s">
        <v>1567</v>
      </c>
      <c r="C623" s="23" t="s">
        <v>2673</v>
      </c>
      <c r="D623" s="24">
        <v>1</v>
      </c>
      <c r="E623" s="23">
        <f t="shared" si="18"/>
        <v>20</v>
      </c>
      <c r="F623" s="23">
        <f>7/3</f>
        <v>2.3333333333333335</v>
      </c>
      <c r="G623" s="23" t="s">
        <v>2667</v>
      </c>
      <c r="H623" s="23" t="s">
        <v>2667</v>
      </c>
      <c r="I623" s="23" t="s">
        <v>2667</v>
      </c>
      <c r="J623" s="23" t="s">
        <v>2667</v>
      </c>
      <c r="K623" s="23"/>
      <c r="L623" s="23"/>
      <c r="M623" s="23"/>
    </row>
    <row r="624" spans="1:13" x14ac:dyDescent="0.35">
      <c r="A624" s="22">
        <v>45972</v>
      </c>
      <c r="B624" s="23" t="s">
        <v>1067</v>
      </c>
      <c r="C624" s="23" t="s">
        <v>3366</v>
      </c>
      <c r="D624" s="24">
        <v>5</v>
      </c>
      <c r="E624" s="23">
        <f t="shared" si="18"/>
        <v>20</v>
      </c>
      <c r="F624" s="23">
        <f>4/3</f>
        <v>1.3333333333333333</v>
      </c>
      <c r="G624" s="23" t="s">
        <v>2667</v>
      </c>
      <c r="H624" s="23" t="s">
        <v>2667</v>
      </c>
      <c r="I624" s="23" t="s">
        <v>2667</v>
      </c>
      <c r="J624" s="23"/>
      <c r="K624" s="23"/>
      <c r="L624" s="23" t="s">
        <v>2667</v>
      </c>
      <c r="M624" s="23" t="s">
        <v>2667</v>
      </c>
    </row>
    <row r="625" spans="1:13" x14ac:dyDescent="0.35">
      <c r="A625" s="22">
        <v>45972</v>
      </c>
      <c r="B625" s="23" t="s">
        <v>1067</v>
      </c>
      <c r="C625" s="23" t="s">
        <v>3366</v>
      </c>
      <c r="D625" s="24">
        <v>5</v>
      </c>
      <c r="E625" s="23">
        <f t="shared" si="18"/>
        <v>20</v>
      </c>
      <c r="F625" s="23">
        <f>4/3</f>
        <v>1.3333333333333333</v>
      </c>
      <c r="G625" s="23" t="s">
        <v>2667</v>
      </c>
      <c r="H625" s="23" t="s">
        <v>2667</v>
      </c>
      <c r="I625" s="23"/>
      <c r="J625" s="23"/>
      <c r="K625" s="23"/>
      <c r="L625" s="23"/>
      <c r="M625" s="23"/>
    </row>
    <row r="626" spans="1:13" x14ac:dyDescent="0.35">
      <c r="A626" s="22">
        <v>45972</v>
      </c>
      <c r="B626" s="23" t="s">
        <v>1067</v>
      </c>
      <c r="C626" s="23" t="s">
        <v>3366</v>
      </c>
      <c r="D626" s="24">
        <v>5</v>
      </c>
      <c r="E626" s="23">
        <f t="shared" si="18"/>
        <v>20</v>
      </c>
      <c r="F626" s="23">
        <f>4/3</f>
        <v>1.3333333333333333</v>
      </c>
      <c r="G626" s="23" t="s">
        <v>2667</v>
      </c>
      <c r="H626" s="23" t="s">
        <v>2667</v>
      </c>
      <c r="I626" s="23"/>
      <c r="J626" s="23"/>
      <c r="K626" s="23"/>
      <c r="L626" s="23"/>
      <c r="M626" s="23"/>
    </row>
    <row r="627" spans="1:13" x14ac:dyDescent="0.35">
      <c r="A627" s="22">
        <v>45682</v>
      </c>
      <c r="B627" s="23" t="s">
        <v>3423</v>
      </c>
      <c r="C627" s="23" t="s">
        <v>130</v>
      </c>
      <c r="D627" s="24" t="s">
        <v>392</v>
      </c>
      <c r="E627" s="23">
        <f t="shared" si="18"/>
        <v>20</v>
      </c>
      <c r="F627" s="23">
        <f>7/3</f>
        <v>2.3333333333333335</v>
      </c>
      <c r="G627" s="23" t="s">
        <v>2667</v>
      </c>
      <c r="H627" s="23" t="s">
        <v>2667</v>
      </c>
      <c r="I627" s="23" t="s">
        <v>2667</v>
      </c>
      <c r="J627" s="23"/>
      <c r="K627" s="23"/>
      <c r="L627" s="23" t="s">
        <v>2667</v>
      </c>
      <c r="M627" s="23" t="s">
        <v>306</v>
      </c>
    </row>
    <row r="628" spans="1:13" x14ac:dyDescent="0.35">
      <c r="A628" s="22">
        <v>45682</v>
      </c>
      <c r="B628" s="23" t="s">
        <v>3423</v>
      </c>
      <c r="C628" s="23" t="s">
        <v>130</v>
      </c>
      <c r="D628" s="24" t="s">
        <v>392</v>
      </c>
      <c r="E628" s="23">
        <f t="shared" si="18"/>
        <v>20</v>
      </c>
      <c r="F628" s="23">
        <f>7/3</f>
        <v>2.3333333333333335</v>
      </c>
      <c r="G628" s="23" t="s">
        <v>2667</v>
      </c>
      <c r="H628" s="23" t="s">
        <v>2667</v>
      </c>
      <c r="I628" s="23" t="s">
        <v>2667</v>
      </c>
      <c r="J628" s="23"/>
      <c r="K628" s="23"/>
      <c r="L628" s="23" t="s">
        <v>2667</v>
      </c>
      <c r="M628" s="23" t="s">
        <v>306</v>
      </c>
    </row>
    <row r="629" spans="1:13" x14ac:dyDescent="0.35">
      <c r="A629" s="22">
        <v>45682</v>
      </c>
      <c r="B629" s="23" t="s">
        <v>3423</v>
      </c>
      <c r="C629" s="23" t="s">
        <v>130</v>
      </c>
      <c r="D629" s="24" t="s">
        <v>392</v>
      </c>
      <c r="E629" s="23">
        <f t="shared" si="18"/>
        <v>20</v>
      </c>
      <c r="F629" s="23">
        <f>7/3</f>
        <v>2.3333333333333335</v>
      </c>
      <c r="G629" s="23" t="s">
        <v>2667</v>
      </c>
      <c r="H629" s="23" t="s">
        <v>2667</v>
      </c>
      <c r="I629" s="23" t="s">
        <v>2667</v>
      </c>
      <c r="J629" s="23"/>
      <c r="K629" s="23"/>
      <c r="L629" s="23" t="s">
        <v>2667</v>
      </c>
      <c r="M629" s="23" t="s">
        <v>306</v>
      </c>
    </row>
    <row r="630" spans="1:13" x14ac:dyDescent="0.35">
      <c r="A630" s="22">
        <v>45789</v>
      </c>
      <c r="B630" s="23" t="s">
        <v>3282</v>
      </c>
      <c r="C630" s="23" t="s">
        <v>2171</v>
      </c>
      <c r="D630" s="24" t="s">
        <v>2171</v>
      </c>
      <c r="E630" s="23">
        <v>20</v>
      </c>
      <c r="F630" s="23">
        <v>1</v>
      </c>
      <c r="G630" s="23" t="s">
        <v>2667</v>
      </c>
      <c r="H630" s="23" t="s">
        <v>2667</v>
      </c>
      <c r="I630" s="23" t="s">
        <v>2667</v>
      </c>
      <c r="J630" s="23"/>
      <c r="K630" s="23"/>
      <c r="L630" s="23" t="s">
        <v>2667</v>
      </c>
      <c r="M630" s="23"/>
    </row>
    <row r="631" spans="1:13" x14ac:dyDescent="0.35">
      <c r="A631" s="22">
        <v>45789</v>
      </c>
      <c r="B631" s="23" t="s">
        <v>3282</v>
      </c>
      <c r="C631" s="23" t="s">
        <v>2171</v>
      </c>
      <c r="D631" s="24" t="s">
        <v>2171</v>
      </c>
      <c r="E631" s="23">
        <v>20</v>
      </c>
      <c r="F631" s="23">
        <v>0</v>
      </c>
      <c r="G631" s="23" t="s">
        <v>2667</v>
      </c>
      <c r="H631" s="23" t="s">
        <v>2667</v>
      </c>
      <c r="I631" s="23" t="s">
        <v>2667</v>
      </c>
      <c r="J631" s="23"/>
      <c r="K631" s="23"/>
      <c r="L631" s="23" t="s">
        <v>2667</v>
      </c>
      <c r="M631" s="23"/>
    </row>
    <row r="632" spans="1:13" x14ac:dyDescent="0.35">
      <c r="A632" s="22">
        <v>45789</v>
      </c>
      <c r="B632" s="23" t="s">
        <v>3282</v>
      </c>
      <c r="C632" s="23" t="s">
        <v>2171</v>
      </c>
      <c r="D632" s="24" t="s">
        <v>2171</v>
      </c>
      <c r="E632" s="23">
        <v>20</v>
      </c>
      <c r="F632" s="23">
        <v>0</v>
      </c>
      <c r="G632" s="23" t="s">
        <v>2667</v>
      </c>
      <c r="H632" s="23" t="s">
        <v>2667</v>
      </c>
      <c r="I632" s="23" t="s">
        <v>2667</v>
      </c>
      <c r="J632" s="23"/>
      <c r="K632" s="23"/>
      <c r="L632" s="23" t="s">
        <v>2667</v>
      </c>
      <c r="M632" s="23"/>
    </row>
    <row r="633" spans="1:13" x14ac:dyDescent="0.35">
      <c r="A633" s="22">
        <v>45986</v>
      </c>
      <c r="B633" s="23" t="s">
        <v>2671</v>
      </c>
      <c r="C633" s="23" t="s">
        <v>2668</v>
      </c>
      <c r="D633" s="24">
        <v>6</v>
      </c>
      <c r="E633" s="23">
        <v>20</v>
      </c>
      <c r="F633" s="23">
        <v>1</v>
      </c>
      <c r="G633" s="23" t="s">
        <v>2667</v>
      </c>
      <c r="H633" s="23" t="s">
        <v>2667</v>
      </c>
      <c r="I633" s="23" t="s">
        <v>306</v>
      </c>
      <c r="J633" s="23" t="s">
        <v>2667</v>
      </c>
      <c r="K633" s="23"/>
      <c r="L633" s="23" t="s">
        <v>2667</v>
      </c>
      <c r="M633" s="23" t="s">
        <v>2667</v>
      </c>
    </row>
    <row r="634" spans="1:13" x14ac:dyDescent="0.35">
      <c r="A634" s="22">
        <v>45986</v>
      </c>
      <c r="B634" s="23" t="s">
        <v>2671</v>
      </c>
      <c r="C634" s="23" t="s">
        <v>2668</v>
      </c>
      <c r="D634" s="24">
        <v>6</v>
      </c>
      <c r="E634" s="23">
        <v>20</v>
      </c>
      <c r="F634" s="23">
        <v>1</v>
      </c>
      <c r="G634" s="23" t="s">
        <v>2667</v>
      </c>
      <c r="H634" s="23" t="s">
        <v>2667</v>
      </c>
      <c r="I634" s="23" t="s">
        <v>2667</v>
      </c>
      <c r="J634" s="23" t="s">
        <v>2667</v>
      </c>
      <c r="K634" s="23"/>
      <c r="L634" s="23" t="s">
        <v>2667</v>
      </c>
      <c r="M634" s="23" t="s">
        <v>2667</v>
      </c>
    </row>
    <row r="635" spans="1:13" x14ac:dyDescent="0.35">
      <c r="A635" s="22">
        <v>45990</v>
      </c>
      <c r="B635" s="23" t="s">
        <v>2721</v>
      </c>
      <c r="C635" s="23" t="s">
        <v>2673</v>
      </c>
      <c r="D635" s="24">
        <v>3</v>
      </c>
      <c r="E635" s="23">
        <v>20</v>
      </c>
      <c r="F635" s="23">
        <v>1</v>
      </c>
      <c r="G635" s="23" t="s">
        <v>2667</v>
      </c>
      <c r="H635" s="23" t="s">
        <v>2667</v>
      </c>
      <c r="I635" s="23" t="s">
        <v>2667</v>
      </c>
      <c r="J635" s="23" t="s">
        <v>2667</v>
      </c>
      <c r="K635" s="23"/>
      <c r="L635" s="23" t="s">
        <v>2667</v>
      </c>
      <c r="M635" s="23" t="s">
        <v>306</v>
      </c>
    </row>
    <row r="636" spans="1:13" x14ac:dyDescent="0.35">
      <c r="A636" s="22">
        <v>45990</v>
      </c>
      <c r="B636" s="23" t="s">
        <v>2721</v>
      </c>
      <c r="C636" s="23" t="s">
        <v>2673</v>
      </c>
      <c r="D636" s="24">
        <v>3</v>
      </c>
      <c r="E636" s="23">
        <v>20</v>
      </c>
      <c r="F636" s="23">
        <v>2</v>
      </c>
      <c r="G636" s="23" t="s">
        <v>2667</v>
      </c>
      <c r="H636" s="23" t="s">
        <v>2667</v>
      </c>
      <c r="I636" s="23" t="s">
        <v>2667</v>
      </c>
      <c r="J636" s="23" t="s">
        <v>2667</v>
      </c>
      <c r="K636" s="23"/>
      <c r="L636" s="23" t="s">
        <v>2667</v>
      </c>
      <c r="M636" s="23" t="s">
        <v>306</v>
      </c>
    </row>
    <row r="637" spans="1:13" s="23" customFormat="1" x14ac:dyDescent="0.35">
      <c r="A637" s="22">
        <v>46013</v>
      </c>
      <c r="B637" s="23" t="s">
        <v>2743</v>
      </c>
      <c r="C637" s="23" t="s">
        <v>2167</v>
      </c>
      <c r="D637" s="24" t="s">
        <v>2251</v>
      </c>
      <c r="E637" s="23">
        <v>20</v>
      </c>
      <c r="F637" s="23">
        <v>3</v>
      </c>
      <c r="G637" s="23" t="s">
        <v>2667</v>
      </c>
      <c r="H637" s="23" t="s">
        <v>2667</v>
      </c>
      <c r="I637" s="23" t="s">
        <v>306</v>
      </c>
      <c r="J637" s="23" t="s">
        <v>2667</v>
      </c>
      <c r="L637" s="23" t="s">
        <v>2667</v>
      </c>
      <c r="M637" s="23" t="s">
        <v>2667</v>
      </c>
    </row>
    <row r="638" spans="1:13" s="23" customFormat="1" x14ac:dyDescent="0.35">
      <c r="A638" s="22">
        <v>45780</v>
      </c>
      <c r="B638" s="23" t="s">
        <v>476</v>
      </c>
      <c r="C638" s="23" t="s">
        <v>2670</v>
      </c>
      <c r="D638" s="24" t="s">
        <v>2676</v>
      </c>
      <c r="E638" s="23">
        <v>20</v>
      </c>
      <c r="F638" s="23">
        <v>2</v>
      </c>
      <c r="G638" s="23" t="s">
        <v>2667</v>
      </c>
      <c r="H638" s="23" t="s">
        <v>2667</v>
      </c>
      <c r="I638" s="23" t="s">
        <v>2667</v>
      </c>
      <c r="J638" s="23" t="s">
        <v>2667</v>
      </c>
      <c r="L638" s="23" t="s">
        <v>2667</v>
      </c>
      <c r="M638" s="23" t="s">
        <v>2667</v>
      </c>
    </row>
    <row r="639" spans="1:13" s="23" customFormat="1" x14ac:dyDescent="0.35">
      <c r="A639" s="22">
        <v>45928</v>
      </c>
      <c r="B639" s="23" t="s">
        <v>489</v>
      </c>
      <c r="C639" s="23" t="s">
        <v>2670</v>
      </c>
      <c r="D639" s="24">
        <v>7</v>
      </c>
      <c r="E639" s="23">
        <v>20</v>
      </c>
      <c r="F639" s="23">
        <v>2</v>
      </c>
      <c r="G639" s="23" t="s">
        <v>2667</v>
      </c>
      <c r="H639" s="23" t="s">
        <v>2667</v>
      </c>
      <c r="I639" s="23" t="s">
        <v>306</v>
      </c>
      <c r="J639" s="23" t="s">
        <v>2667</v>
      </c>
      <c r="L639" s="23" t="s">
        <v>2667</v>
      </c>
      <c r="M639" s="23" t="s">
        <v>306</v>
      </c>
    </row>
    <row r="640" spans="1:13" s="23" customFormat="1" x14ac:dyDescent="0.35">
      <c r="A640" s="22">
        <v>46010</v>
      </c>
      <c r="B640" s="23" t="s">
        <v>1468</v>
      </c>
      <c r="C640" s="23" t="s">
        <v>2673</v>
      </c>
      <c r="D640" s="24">
        <v>3</v>
      </c>
      <c r="E640" s="23">
        <v>20</v>
      </c>
      <c r="F640" s="23">
        <v>2</v>
      </c>
      <c r="G640" s="23" t="s">
        <v>2667</v>
      </c>
      <c r="H640" s="23" t="s">
        <v>2667</v>
      </c>
      <c r="I640" s="23" t="s">
        <v>2667</v>
      </c>
      <c r="J640" s="23" t="s">
        <v>2667</v>
      </c>
      <c r="L640" s="23" t="s">
        <v>2667</v>
      </c>
      <c r="M640" s="23" t="s">
        <v>2667</v>
      </c>
    </row>
    <row r="641" spans="1:13" s="23" customFormat="1" x14ac:dyDescent="0.35">
      <c r="A641" s="22">
        <v>45781</v>
      </c>
      <c r="B641" s="23" t="s">
        <v>3451</v>
      </c>
      <c r="C641" s="23" t="s">
        <v>2670</v>
      </c>
      <c r="D641" s="24">
        <v>9</v>
      </c>
      <c r="E641" s="23">
        <v>20</v>
      </c>
      <c r="F641" s="23">
        <v>1</v>
      </c>
      <c r="G641" s="23" t="s">
        <v>2667</v>
      </c>
      <c r="H641" s="23" t="s">
        <v>2667</v>
      </c>
      <c r="I641" s="23" t="s">
        <v>2667</v>
      </c>
      <c r="J641" s="23" t="s">
        <v>2667</v>
      </c>
      <c r="L641" s="23" t="s">
        <v>2667</v>
      </c>
      <c r="M641" s="23" t="s">
        <v>2667</v>
      </c>
    </row>
    <row r="642" spans="1:13" s="23" customFormat="1" x14ac:dyDescent="0.35">
      <c r="A642" s="22">
        <v>45828</v>
      </c>
      <c r="B642" s="23" t="s">
        <v>61</v>
      </c>
      <c r="C642" s="23" t="s">
        <v>2683</v>
      </c>
      <c r="D642" s="24" t="s">
        <v>62</v>
      </c>
      <c r="E642" s="23">
        <v>20</v>
      </c>
      <c r="F642" s="23">
        <v>2</v>
      </c>
      <c r="G642" s="23" t="s">
        <v>306</v>
      </c>
      <c r="H642" s="23" t="s">
        <v>2667</v>
      </c>
      <c r="I642" s="23" t="s">
        <v>2667</v>
      </c>
      <c r="J642" s="23" t="s">
        <v>2667</v>
      </c>
      <c r="L642" s="23" t="s">
        <v>2667</v>
      </c>
      <c r="M642" s="23" t="s">
        <v>306</v>
      </c>
    </row>
    <row r="643" spans="1:13" s="23" customFormat="1" x14ac:dyDescent="0.35">
      <c r="A643" s="22">
        <v>45956</v>
      </c>
      <c r="B643" s="23" t="s">
        <v>1394</v>
      </c>
      <c r="C643" s="23" t="s">
        <v>2673</v>
      </c>
      <c r="D643" s="24">
        <v>0</v>
      </c>
      <c r="E643" s="23">
        <v>20</v>
      </c>
      <c r="F643" s="23">
        <v>3</v>
      </c>
      <c r="G643" s="23" t="s">
        <v>2667</v>
      </c>
      <c r="H643" s="23" t="s">
        <v>2667</v>
      </c>
      <c r="I643" s="23" t="s">
        <v>2667</v>
      </c>
      <c r="J643" s="23" t="s">
        <v>2667</v>
      </c>
      <c r="L643" s="23" t="s">
        <v>2667</v>
      </c>
      <c r="M643" s="23" t="s">
        <v>2667</v>
      </c>
    </row>
    <row r="644" spans="1:13" s="23" customFormat="1" x14ac:dyDescent="0.35">
      <c r="A644" s="22">
        <v>45961</v>
      </c>
      <c r="B644" s="23" t="s">
        <v>2865</v>
      </c>
      <c r="C644" s="23" t="s">
        <v>2167</v>
      </c>
      <c r="D644" s="24" t="s">
        <v>2134</v>
      </c>
      <c r="E644" s="23">
        <v>20</v>
      </c>
      <c r="F644" s="23">
        <v>1</v>
      </c>
      <c r="G644" s="23" t="s">
        <v>2667</v>
      </c>
      <c r="H644" s="23" t="s">
        <v>2667</v>
      </c>
      <c r="I644" s="23" t="s">
        <v>2667</v>
      </c>
      <c r="J644" s="23" t="s">
        <v>2667</v>
      </c>
      <c r="L644" s="23" t="s">
        <v>2667</v>
      </c>
      <c r="M644" s="23" t="s">
        <v>2667</v>
      </c>
    </row>
    <row r="645" spans="1:13" s="23" customFormat="1" x14ac:dyDescent="0.35">
      <c r="A645" s="22">
        <v>45993</v>
      </c>
      <c r="B645" s="23" t="s">
        <v>141</v>
      </c>
      <c r="C645" s="23" t="s">
        <v>2673</v>
      </c>
      <c r="D645" s="24" t="s">
        <v>2881</v>
      </c>
      <c r="E645" s="23">
        <v>20</v>
      </c>
      <c r="F645" s="23">
        <v>2</v>
      </c>
      <c r="G645" s="23" t="s">
        <v>2667</v>
      </c>
      <c r="H645" s="23" t="s">
        <v>2667</v>
      </c>
      <c r="I645" s="23" t="s">
        <v>2667</v>
      </c>
      <c r="J645" s="23" t="s">
        <v>2667</v>
      </c>
      <c r="L645" s="23" t="s">
        <v>2667</v>
      </c>
      <c r="M645" s="23" t="s">
        <v>306</v>
      </c>
    </row>
    <row r="646" spans="1:13" s="23" customFormat="1" x14ac:dyDescent="0.35">
      <c r="A646" s="22">
        <v>45928</v>
      </c>
      <c r="B646" s="23" t="s">
        <v>1256</v>
      </c>
      <c r="C646" s="23" t="s">
        <v>2670</v>
      </c>
      <c r="D646" s="24">
        <v>9</v>
      </c>
      <c r="E646" s="23">
        <v>20</v>
      </c>
      <c r="F646" s="23">
        <v>3</v>
      </c>
      <c r="G646" s="23" t="s">
        <v>2667</v>
      </c>
      <c r="H646" s="23" t="s">
        <v>2667</v>
      </c>
      <c r="I646" s="23" t="s">
        <v>2667</v>
      </c>
      <c r="J646" s="23" t="s">
        <v>2667</v>
      </c>
      <c r="L646" s="23" t="s">
        <v>2667</v>
      </c>
      <c r="M646" s="23" t="s">
        <v>2667</v>
      </c>
    </row>
    <row r="647" spans="1:13" s="23" customFormat="1" x14ac:dyDescent="0.35">
      <c r="A647" s="22">
        <v>45996</v>
      </c>
      <c r="B647" s="23" t="s">
        <v>1081</v>
      </c>
      <c r="C647" s="23" t="s">
        <v>2673</v>
      </c>
      <c r="D647" s="24" t="s">
        <v>2759</v>
      </c>
      <c r="E647" s="23">
        <v>20</v>
      </c>
      <c r="F647" s="23">
        <v>10</v>
      </c>
      <c r="G647" s="23" t="s">
        <v>2667</v>
      </c>
      <c r="H647" s="23" t="s">
        <v>2667</v>
      </c>
      <c r="I647" s="23" t="s">
        <v>306</v>
      </c>
      <c r="J647" s="23" t="s">
        <v>2667</v>
      </c>
      <c r="L647" s="23" t="s">
        <v>2667</v>
      </c>
      <c r="M647" s="23" t="s">
        <v>2667</v>
      </c>
    </row>
    <row r="648" spans="1:13" s="23" customFormat="1" x14ac:dyDescent="0.35">
      <c r="A648" s="22">
        <v>45996</v>
      </c>
      <c r="B648" s="23" t="s">
        <v>2920</v>
      </c>
      <c r="C648" s="23" t="s">
        <v>2673</v>
      </c>
      <c r="D648" s="24">
        <v>3</v>
      </c>
      <c r="E648" s="23">
        <v>20</v>
      </c>
      <c r="F648" s="23">
        <v>2</v>
      </c>
      <c r="G648" s="23" t="s">
        <v>2667</v>
      </c>
      <c r="H648" s="23" t="s">
        <v>2667</v>
      </c>
      <c r="I648" s="23" t="s">
        <v>2667</v>
      </c>
      <c r="J648" s="23" t="s">
        <v>2667</v>
      </c>
      <c r="L648" s="23" t="s">
        <v>2667</v>
      </c>
      <c r="M648" s="23" t="s">
        <v>306</v>
      </c>
    </row>
    <row r="649" spans="1:13" s="23" customFormat="1" x14ac:dyDescent="0.35">
      <c r="A649" s="22">
        <v>46006</v>
      </c>
      <c r="B649" s="23" t="s">
        <v>489</v>
      </c>
      <c r="C649" s="23" t="s">
        <v>2670</v>
      </c>
      <c r="D649" s="24">
        <v>9</v>
      </c>
      <c r="E649" s="23">
        <v>20</v>
      </c>
      <c r="F649" s="23">
        <v>3</v>
      </c>
      <c r="G649" s="23" t="s">
        <v>2667</v>
      </c>
      <c r="H649" s="23" t="s">
        <v>2667</v>
      </c>
      <c r="I649" s="23" t="s">
        <v>2667</v>
      </c>
      <c r="J649" s="23" t="s">
        <v>2667</v>
      </c>
      <c r="L649" s="23" t="s">
        <v>2667</v>
      </c>
      <c r="M649" s="23" t="s">
        <v>306</v>
      </c>
    </row>
    <row r="650" spans="1:13" s="23" customFormat="1" x14ac:dyDescent="0.35">
      <c r="A650" s="22">
        <v>45758</v>
      </c>
      <c r="B650" s="23" t="s">
        <v>1667</v>
      </c>
      <c r="C650" s="23" t="s">
        <v>2670</v>
      </c>
      <c r="D650" s="24">
        <v>8</v>
      </c>
      <c r="E650" s="23">
        <v>20</v>
      </c>
      <c r="F650" s="23">
        <v>2</v>
      </c>
      <c r="G650" s="23" t="s">
        <v>2667</v>
      </c>
      <c r="H650" s="23" t="s">
        <v>2667</v>
      </c>
      <c r="I650" s="23" t="s">
        <v>306</v>
      </c>
      <c r="J650" s="23" t="s">
        <v>2667</v>
      </c>
      <c r="L650" s="23" t="s">
        <v>2667</v>
      </c>
      <c r="M650" s="23" t="s">
        <v>306</v>
      </c>
    </row>
    <row r="651" spans="1:13" s="23" customFormat="1" x14ac:dyDescent="0.35">
      <c r="A651" s="22">
        <v>45960</v>
      </c>
      <c r="B651" s="23" t="s">
        <v>461</v>
      </c>
      <c r="C651" s="23" t="s">
        <v>2668</v>
      </c>
      <c r="D651" s="24">
        <v>4</v>
      </c>
      <c r="E651" s="23">
        <v>20</v>
      </c>
      <c r="F651" s="23">
        <v>3</v>
      </c>
      <c r="G651" s="23" t="s">
        <v>2667</v>
      </c>
      <c r="H651" s="23" t="s">
        <v>2667</v>
      </c>
      <c r="I651" s="23" t="s">
        <v>306</v>
      </c>
      <c r="J651" s="23" t="s">
        <v>2667</v>
      </c>
      <c r="L651" s="23" t="s">
        <v>2667</v>
      </c>
      <c r="M651" s="23" t="s">
        <v>306</v>
      </c>
    </row>
    <row r="652" spans="1:13" s="23" customFormat="1" x14ac:dyDescent="0.35">
      <c r="A652" s="22">
        <v>45818</v>
      </c>
      <c r="B652" s="23" t="s">
        <v>3129</v>
      </c>
      <c r="C652" s="23" t="s">
        <v>2673</v>
      </c>
      <c r="D652" s="24">
        <v>2</v>
      </c>
      <c r="E652" s="23">
        <v>20</v>
      </c>
      <c r="F652" s="23">
        <v>12</v>
      </c>
      <c r="G652" s="23" t="s">
        <v>2667</v>
      </c>
      <c r="H652" s="23" t="s">
        <v>2667</v>
      </c>
      <c r="I652" s="23" t="s">
        <v>306</v>
      </c>
      <c r="J652" s="23" t="s">
        <v>2667</v>
      </c>
      <c r="L652" s="23" t="s">
        <v>2667</v>
      </c>
      <c r="M652" s="23" t="s">
        <v>2667</v>
      </c>
    </row>
    <row r="653" spans="1:13" s="23" customFormat="1" x14ac:dyDescent="0.35">
      <c r="A653" s="22">
        <v>46001</v>
      </c>
      <c r="B653" s="23" t="s">
        <v>3134</v>
      </c>
      <c r="C653" s="23" t="s">
        <v>2673</v>
      </c>
      <c r="D653" s="24">
        <v>1</v>
      </c>
      <c r="E653" s="23">
        <v>20</v>
      </c>
      <c r="F653" s="23">
        <v>3</v>
      </c>
      <c r="G653" s="23" t="s">
        <v>2667</v>
      </c>
      <c r="H653" s="23" t="s">
        <v>2667</v>
      </c>
      <c r="I653" s="23" t="s">
        <v>306</v>
      </c>
      <c r="J653" s="23" t="s">
        <v>2667</v>
      </c>
      <c r="L653" s="23" t="s">
        <v>2667</v>
      </c>
      <c r="M653" s="23" t="s">
        <v>306</v>
      </c>
    </row>
    <row r="654" spans="1:13" s="23" customFormat="1" x14ac:dyDescent="0.35">
      <c r="A654" s="22">
        <v>46013</v>
      </c>
      <c r="B654" s="23" t="s">
        <v>3153</v>
      </c>
      <c r="C654" s="23" t="s">
        <v>2673</v>
      </c>
      <c r="D654" s="24">
        <v>3</v>
      </c>
      <c r="E654" s="23">
        <v>20</v>
      </c>
      <c r="F654" s="23">
        <v>3</v>
      </c>
      <c r="G654" s="23" t="s">
        <v>2667</v>
      </c>
      <c r="H654" s="23" t="s">
        <v>2667</v>
      </c>
      <c r="I654" s="23" t="s">
        <v>306</v>
      </c>
      <c r="J654" s="23" t="s">
        <v>2667</v>
      </c>
      <c r="L654" s="23" t="s">
        <v>2667</v>
      </c>
      <c r="M654" s="23" t="s">
        <v>306</v>
      </c>
    </row>
    <row r="655" spans="1:13" s="23" customFormat="1" x14ac:dyDescent="0.35">
      <c r="A655" s="22">
        <v>45973</v>
      </c>
      <c r="B655" s="23" t="s">
        <v>3161</v>
      </c>
      <c r="C655" s="23" t="s">
        <v>2670</v>
      </c>
      <c r="D655" s="24">
        <v>7</v>
      </c>
      <c r="E655" s="23">
        <v>20</v>
      </c>
      <c r="F655" s="23">
        <v>1</v>
      </c>
      <c r="G655" s="23" t="s">
        <v>2667</v>
      </c>
      <c r="H655" s="23" t="s">
        <v>2667</v>
      </c>
      <c r="I655" s="23" t="s">
        <v>306</v>
      </c>
      <c r="J655" s="23" t="s">
        <v>2667</v>
      </c>
      <c r="L655" s="23" t="s">
        <v>2667</v>
      </c>
      <c r="M655" s="23" t="s">
        <v>306</v>
      </c>
    </row>
    <row r="656" spans="1:13" s="23" customFormat="1" x14ac:dyDescent="0.35">
      <c r="A656" s="22">
        <v>45994</v>
      </c>
      <c r="B656" s="23" t="s">
        <v>3206</v>
      </c>
      <c r="C656" s="23" t="s">
        <v>2670</v>
      </c>
      <c r="D656" s="24" t="s">
        <v>2685</v>
      </c>
      <c r="E656" s="23">
        <v>20</v>
      </c>
      <c r="F656" s="23">
        <v>2</v>
      </c>
      <c r="G656" s="23" t="s">
        <v>2667</v>
      </c>
      <c r="H656" s="23" t="s">
        <v>2667</v>
      </c>
      <c r="I656" s="23" t="s">
        <v>306</v>
      </c>
      <c r="J656" s="23" t="s">
        <v>2667</v>
      </c>
      <c r="L656" s="23" t="s">
        <v>2667</v>
      </c>
      <c r="M656" s="23" t="s">
        <v>306</v>
      </c>
    </row>
    <row r="657" spans="1:13" s="23" customFormat="1" x14ac:dyDescent="0.35">
      <c r="A657" s="22">
        <v>46009</v>
      </c>
      <c r="B657" s="23" t="s">
        <v>3278</v>
      </c>
      <c r="C657" s="23" t="s">
        <v>2683</v>
      </c>
      <c r="D657" s="24" t="s">
        <v>3020</v>
      </c>
      <c r="E657" s="23">
        <v>20</v>
      </c>
      <c r="F657" s="23">
        <v>4</v>
      </c>
      <c r="G657" s="23" t="s">
        <v>2667</v>
      </c>
      <c r="H657" s="23" t="s">
        <v>2667</v>
      </c>
      <c r="I657" s="23" t="s">
        <v>306</v>
      </c>
      <c r="J657" s="23" t="s">
        <v>2667</v>
      </c>
      <c r="L657" s="23" t="s">
        <v>2667</v>
      </c>
      <c r="M657" s="23" t="s">
        <v>306</v>
      </c>
    </row>
    <row r="658" spans="1:13" s="23" customFormat="1" x14ac:dyDescent="0.35">
      <c r="A658" s="22">
        <v>46015</v>
      </c>
      <c r="B658" s="23" t="s">
        <v>841</v>
      </c>
      <c r="C658" s="23" t="s">
        <v>2167</v>
      </c>
      <c r="D658" s="24" t="s">
        <v>56</v>
      </c>
      <c r="E658" s="23">
        <v>20</v>
      </c>
      <c r="F658" s="23">
        <v>2</v>
      </c>
      <c r="G658" s="23" t="s">
        <v>2667</v>
      </c>
      <c r="H658" s="23" t="s">
        <v>306</v>
      </c>
      <c r="I658" s="23" t="s">
        <v>2667</v>
      </c>
      <c r="J658" s="23" t="s">
        <v>2667</v>
      </c>
      <c r="L658" s="23" t="s">
        <v>2667</v>
      </c>
      <c r="M658" s="23" t="s">
        <v>2667</v>
      </c>
    </row>
    <row r="659" spans="1:13" s="23" customFormat="1" x14ac:dyDescent="0.35">
      <c r="A659" s="22">
        <v>45988</v>
      </c>
      <c r="B659" s="23" t="s">
        <v>3310</v>
      </c>
      <c r="C659" s="23" t="s">
        <v>2673</v>
      </c>
      <c r="D659" s="24" t="s">
        <v>3020</v>
      </c>
      <c r="E659" s="23">
        <v>20</v>
      </c>
      <c r="F659" s="23">
        <v>3</v>
      </c>
      <c r="G659" s="23" t="s">
        <v>2667</v>
      </c>
      <c r="H659" s="23" t="s">
        <v>2667</v>
      </c>
      <c r="I659" s="23" t="s">
        <v>306</v>
      </c>
      <c r="J659" s="23" t="s">
        <v>2667</v>
      </c>
      <c r="L659" s="23" t="s">
        <v>2667</v>
      </c>
      <c r="M659" s="23" t="s">
        <v>306</v>
      </c>
    </row>
    <row r="660" spans="1:13" x14ac:dyDescent="0.35">
      <c r="A660" s="22">
        <v>45996</v>
      </c>
      <c r="B660" s="23" t="s">
        <v>90</v>
      </c>
      <c r="C660" s="23" t="s">
        <v>2673</v>
      </c>
      <c r="D660" s="24">
        <v>1</v>
      </c>
      <c r="E660" s="23">
        <v>20</v>
      </c>
      <c r="F660" s="23">
        <v>2</v>
      </c>
      <c r="G660" s="23" t="s">
        <v>2667</v>
      </c>
      <c r="H660" s="23" t="s">
        <v>2667</v>
      </c>
      <c r="I660" s="23" t="s">
        <v>2667</v>
      </c>
      <c r="J660" s="23"/>
      <c r="K660" s="23"/>
      <c r="L660" s="23" t="s">
        <v>2667</v>
      </c>
      <c r="M660" s="23" t="s">
        <v>2667</v>
      </c>
    </row>
    <row r="661" spans="1:13" x14ac:dyDescent="0.35">
      <c r="A661" s="22">
        <v>45782</v>
      </c>
      <c r="B661" s="23" t="s">
        <v>90</v>
      </c>
      <c r="C661" s="23" t="s">
        <v>2673</v>
      </c>
      <c r="D661" s="24">
        <v>1</v>
      </c>
      <c r="E661" s="23">
        <v>20</v>
      </c>
      <c r="F661" s="23">
        <v>2</v>
      </c>
      <c r="G661" s="23" t="s">
        <v>2667</v>
      </c>
      <c r="H661" s="23" t="s">
        <v>2667</v>
      </c>
      <c r="I661" s="23" t="s">
        <v>2667</v>
      </c>
      <c r="J661" s="23"/>
      <c r="K661" s="23"/>
      <c r="L661" s="23" t="s">
        <v>2667</v>
      </c>
      <c r="M661" s="23" t="s">
        <v>2667</v>
      </c>
    </row>
    <row r="662" spans="1:13" x14ac:dyDescent="0.35">
      <c r="A662" s="22">
        <v>46002</v>
      </c>
      <c r="B662" s="23" t="s">
        <v>3032</v>
      </c>
      <c r="C662" s="23" t="s">
        <v>2668</v>
      </c>
      <c r="D662" s="24">
        <v>5</v>
      </c>
      <c r="E662" s="23">
        <v>20</v>
      </c>
      <c r="F662" s="23">
        <v>2</v>
      </c>
      <c r="G662" s="23" t="s">
        <v>2667</v>
      </c>
      <c r="H662" s="23" t="s">
        <v>2667</v>
      </c>
      <c r="I662" s="23" t="s">
        <v>2667</v>
      </c>
      <c r="J662" s="23"/>
      <c r="K662" s="23"/>
      <c r="L662" s="23" t="s">
        <v>2667</v>
      </c>
      <c r="M662" s="23" t="s">
        <v>2667</v>
      </c>
    </row>
    <row r="663" spans="1:13" x14ac:dyDescent="0.35">
      <c r="A663" s="22">
        <v>46009</v>
      </c>
      <c r="B663" s="23" t="s">
        <v>837</v>
      </c>
      <c r="C663" s="23" t="s">
        <v>2673</v>
      </c>
      <c r="D663" s="24">
        <v>1</v>
      </c>
      <c r="E663" s="23">
        <v>20</v>
      </c>
      <c r="F663" s="23">
        <v>3</v>
      </c>
      <c r="G663" s="23" t="s">
        <v>2667</v>
      </c>
      <c r="H663" s="23" t="s">
        <v>2667</v>
      </c>
      <c r="I663" s="23" t="s">
        <v>306</v>
      </c>
      <c r="J663" s="23"/>
      <c r="K663" s="23"/>
      <c r="L663" s="23" t="s">
        <v>2667</v>
      </c>
      <c r="M663" s="23" t="s">
        <v>2667</v>
      </c>
    </row>
    <row r="664" spans="1:13" x14ac:dyDescent="0.35">
      <c r="A664" s="22">
        <v>45988</v>
      </c>
      <c r="B664" s="23" t="s">
        <v>3194</v>
      </c>
      <c r="C664" s="23" t="s">
        <v>2668</v>
      </c>
      <c r="D664" s="24">
        <v>5</v>
      </c>
      <c r="E664" s="23">
        <v>20</v>
      </c>
      <c r="F664" s="23">
        <v>2</v>
      </c>
      <c r="G664" s="23" t="s">
        <v>2667</v>
      </c>
      <c r="H664" s="23" t="s">
        <v>2667</v>
      </c>
      <c r="I664" s="23" t="s">
        <v>2667</v>
      </c>
      <c r="J664" s="23"/>
      <c r="K664" s="23"/>
      <c r="L664" s="23" t="s">
        <v>2667</v>
      </c>
      <c r="M664" s="23" t="s">
        <v>306</v>
      </c>
    </row>
    <row r="665" spans="1:13" s="23" customFormat="1" x14ac:dyDescent="0.35">
      <c r="A665" s="22">
        <v>45685</v>
      </c>
      <c r="B665" s="23" t="s">
        <v>3155</v>
      </c>
      <c r="C665" s="23" t="s">
        <v>130</v>
      </c>
      <c r="D665" s="24" t="s">
        <v>2251</v>
      </c>
      <c r="E665" s="23">
        <v>20</v>
      </c>
      <c r="F665" s="23">
        <v>2</v>
      </c>
      <c r="G665" s="23" t="s">
        <v>2667</v>
      </c>
      <c r="H665" s="23" t="s">
        <v>2667</v>
      </c>
      <c r="I665" s="23" t="s">
        <v>306</v>
      </c>
      <c r="L665" s="23" t="s">
        <v>2667</v>
      </c>
      <c r="M665" s="23" t="s">
        <v>306</v>
      </c>
    </row>
    <row r="666" spans="1:13" x14ac:dyDescent="0.35">
      <c r="A666" s="22">
        <v>45989</v>
      </c>
      <c r="B666" s="23" t="s">
        <v>2583</v>
      </c>
      <c r="C666" s="23" t="s">
        <v>2673</v>
      </c>
      <c r="D666" s="24" t="s">
        <v>55</v>
      </c>
      <c r="E666" s="23">
        <v>20</v>
      </c>
      <c r="F666" s="23">
        <v>3</v>
      </c>
      <c r="G666" s="23" t="s">
        <v>2667</v>
      </c>
      <c r="H666" s="23" t="s">
        <v>2667</v>
      </c>
      <c r="I666" s="23" t="s">
        <v>2667</v>
      </c>
      <c r="J666" s="23" t="s">
        <v>2675</v>
      </c>
      <c r="K666" s="23"/>
      <c r="L666" s="23" t="s">
        <v>2667</v>
      </c>
      <c r="M666" s="23" t="s">
        <v>2667</v>
      </c>
    </row>
    <row r="667" spans="1:13" x14ac:dyDescent="0.35">
      <c r="A667" s="22">
        <v>46008</v>
      </c>
      <c r="B667" s="23" t="s">
        <v>489</v>
      </c>
      <c r="C667" s="23" t="s">
        <v>2668</v>
      </c>
      <c r="D667" s="24">
        <v>4</v>
      </c>
      <c r="E667" s="23">
        <v>20</v>
      </c>
      <c r="F667" s="23">
        <v>2</v>
      </c>
      <c r="G667" s="23" t="s">
        <v>2667</v>
      </c>
      <c r="H667" s="23" t="s">
        <v>2667</v>
      </c>
      <c r="I667" s="23" t="s">
        <v>2667</v>
      </c>
      <c r="J667" s="23" t="s">
        <v>1854</v>
      </c>
      <c r="K667" s="23"/>
      <c r="L667" s="23" t="s">
        <v>2667</v>
      </c>
      <c r="M667" s="23" t="s">
        <v>306</v>
      </c>
    </row>
    <row r="668" spans="1:13" x14ac:dyDescent="0.35">
      <c r="A668" s="22">
        <v>45994</v>
      </c>
      <c r="B668" s="23" t="s">
        <v>3100</v>
      </c>
      <c r="C668" s="23" t="s">
        <v>2668</v>
      </c>
      <c r="D668" s="24">
        <v>4</v>
      </c>
      <c r="E668" s="23">
        <v>20</v>
      </c>
      <c r="F668" s="23">
        <v>2</v>
      </c>
      <c r="G668" s="23" t="s">
        <v>2667</v>
      </c>
      <c r="H668" s="23" t="s">
        <v>2667</v>
      </c>
      <c r="I668" s="23" t="s">
        <v>2667</v>
      </c>
      <c r="J668" s="23" t="s">
        <v>1854</v>
      </c>
      <c r="K668" s="23"/>
      <c r="L668" s="23" t="s">
        <v>2667</v>
      </c>
      <c r="M668" s="23" t="s">
        <v>2667</v>
      </c>
    </row>
    <row r="669" spans="1:13" x14ac:dyDescent="0.35">
      <c r="A669" s="22">
        <v>46003</v>
      </c>
      <c r="B669" s="23" t="s">
        <v>1567</v>
      </c>
      <c r="C669" s="23" t="s">
        <v>2670</v>
      </c>
      <c r="D669" s="24">
        <v>7</v>
      </c>
      <c r="E669" s="23">
        <v>20</v>
      </c>
      <c r="F669" s="23">
        <v>1</v>
      </c>
      <c r="G669" s="23" t="s">
        <v>2667</v>
      </c>
      <c r="H669" s="23" t="s">
        <v>2667</v>
      </c>
      <c r="I669" s="23" t="s">
        <v>2667</v>
      </c>
      <c r="J669" s="23" t="s">
        <v>1854</v>
      </c>
      <c r="K669" s="23"/>
      <c r="L669" s="23" t="s">
        <v>2667</v>
      </c>
      <c r="M669" s="23" t="s">
        <v>306</v>
      </c>
    </row>
    <row r="670" spans="1:13" x14ac:dyDescent="0.35">
      <c r="A670" s="22">
        <v>46008</v>
      </c>
      <c r="B670" s="23" t="s">
        <v>3156</v>
      </c>
      <c r="C670" s="23" t="s">
        <v>2670</v>
      </c>
      <c r="D670" s="24">
        <v>9</v>
      </c>
      <c r="E670" s="23">
        <v>20</v>
      </c>
      <c r="F670" s="23">
        <v>1</v>
      </c>
      <c r="G670" s="23" t="s">
        <v>2667</v>
      </c>
      <c r="H670" s="23" t="s">
        <v>2667</v>
      </c>
      <c r="I670" s="23" t="s">
        <v>306</v>
      </c>
      <c r="J670" s="23"/>
      <c r="K670" s="23"/>
      <c r="L670" s="23" t="s">
        <v>2667</v>
      </c>
      <c r="M670" s="23" t="s">
        <v>2667</v>
      </c>
    </row>
    <row r="671" spans="1:13" s="23" customFormat="1" x14ac:dyDescent="0.35">
      <c r="A671" s="22">
        <v>45994</v>
      </c>
      <c r="B671" s="23" t="s">
        <v>3201</v>
      </c>
      <c r="C671" s="23" t="s">
        <v>2668</v>
      </c>
      <c r="D671" s="24">
        <v>5</v>
      </c>
      <c r="E671" s="23">
        <v>20</v>
      </c>
      <c r="F671" s="23">
        <v>2</v>
      </c>
      <c r="G671" s="23" t="s">
        <v>2667</v>
      </c>
      <c r="H671" s="23" t="s">
        <v>2667</v>
      </c>
      <c r="I671" s="23" t="s">
        <v>2667</v>
      </c>
      <c r="L671" s="23" t="s">
        <v>2667</v>
      </c>
      <c r="M671" s="23" t="s">
        <v>306</v>
      </c>
    </row>
    <row r="672" spans="1:13" s="23" customFormat="1" x14ac:dyDescent="0.35">
      <c r="A672" s="22">
        <v>45941</v>
      </c>
      <c r="B672" s="23" t="s">
        <v>3030</v>
      </c>
      <c r="C672" s="23" t="s">
        <v>2670</v>
      </c>
      <c r="D672" s="24">
        <v>10</v>
      </c>
      <c r="E672" s="23">
        <v>20</v>
      </c>
      <c r="F672" s="23">
        <v>5</v>
      </c>
      <c r="G672" s="23" t="s">
        <v>306</v>
      </c>
      <c r="H672" s="23" t="s">
        <v>2667</v>
      </c>
      <c r="I672" s="23" t="s">
        <v>2667</v>
      </c>
      <c r="J672" s="23" t="s">
        <v>624</v>
      </c>
      <c r="L672" s="23" t="s">
        <v>2667</v>
      </c>
      <c r="M672" s="23" t="s">
        <v>306</v>
      </c>
    </row>
    <row r="673" spans="1:13" s="23" customFormat="1" x14ac:dyDescent="0.35">
      <c r="A673" s="22">
        <v>45971</v>
      </c>
      <c r="B673" s="23" t="s">
        <v>919</v>
      </c>
      <c r="C673" s="23" t="s">
        <v>2670</v>
      </c>
      <c r="D673" s="24">
        <v>7</v>
      </c>
      <c r="E673" s="23">
        <v>20</v>
      </c>
      <c r="F673" s="23">
        <v>3</v>
      </c>
      <c r="G673" s="23" t="s">
        <v>2667</v>
      </c>
      <c r="H673" s="23" t="s">
        <v>2667</v>
      </c>
      <c r="I673" s="23" t="s">
        <v>306</v>
      </c>
      <c r="L673" s="23" t="s">
        <v>2667</v>
      </c>
      <c r="M673" s="23" t="s">
        <v>306</v>
      </c>
    </row>
    <row r="674" spans="1:13" s="23" customFormat="1" x14ac:dyDescent="0.35">
      <c r="A674" s="22">
        <v>45955</v>
      </c>
      <c r="B674" s="23" t="s">
        <v>459</v>
      </c>
      <c r="C674" s="23" t="s">
        <v>2670</v>
      </c>
      <c r="D674" s="24">
        <v>7</v>
      </c>
      <c r="E674" s="23">
        <v>20</v>
      </c>
      <c r="F674" s="23">
        <v>2</v>
      </c>
      <c r="G674" s="23" t="s">
        <v>2667</v>
      </c>
      <c r="H674" s="23" t="s">
        <v>2667</v>
      </c>
      <c r="I674" s="23" t="s">
        <v>306</v>
      </c>
      <c r="L674" s="23" t="s">
        <v>2667</v>
      </c>
      <c r="M674" s="23" t="s">
        <v>306</v>
      </c>
    </row>
    <row r="675" spans="1:13" x14ac:dyDescent="0.35">
      <c r="A675" s="22">
        <v>45685</v>
      </c>
      <c r="B675" s="23" t="s">
        <v>2719</v>
      </c>
      <c r="C675" s="23" t="s">
        <v>2167</v>
      </c>
      <c r="D675" s="24" t="s">
        <v>261</v>
      </c>
      <c r="E675" s="23">
        <v>20</v>
      </c>
      <c r="F675" s="23">
        <v>3</v>
      </c>
      <c r="G675" s="23" t="s">
        <v>2667</v>
      </c>
      <c r="H675" s="23" t="s">
        <v>2667</v>
      </c>
      <c r="I675" s="23" t="s">
        <v>2667</v>
      </c>
      <c r="J675" s="23"/>
      <c r="K675" s="23"/>
      <c r="L675" s="23" t="s">
        <v>2667</v>
      </c>
      <c r="M675" s="23"/>
    </row>
    <row r="676" spans="1:13" x14ac:dyDescent="0.35">
      <c r="A676" s="22">
        <v>45906</v>
      </c>
      <c r="B676" s="23" t="s">
        <v>3424</v>
      </c>
      <c r="C676" s="23" t="s">
        <v>2668</v>
      </c>
      <c r="D676" s="24" t="s">
        <v>2853</v>
      </c>
      <c r="E676" s="23">
        <f t="shared" ref="E676:E687" si="19">59/3</f>
        <v>19.666666666666668</v>
      </c>
      <c r="F676" s="23">
        <v>1</v>
      </c>
      <c r="G676" s="23" t="s">
        <v>2667</v>
      </c>
      <c r="H676" s="23" t="s">
        <v>2667</v>
      </c>
      <c r="I676" s="23" t="s">
        <v>306</v>
      </c>
      <c r="J676" s="23" t="s">
        <v>2667</v>
      </c>
      <c r="K676" s="23"/>
      <c r="L676" s="23" t="s">
        <v>2667</v>
      </c>
      <c r="M676" s="23" t="s">
        <v>306</v>
      </c>
    </row>
    <row r="677" spans="1:13" x14ac:dyDescent="0.35">
      <c r="A677" s="22">
        <v>45906</v>
      </c>
      <c r="B677" s="23" t="s">
        <v>3424</v>
      </c>
      <c r="C677" s="23" t="s">
        <v>2668</v>
      </c>
      <c r="D677" s="24" t="s">
        <v>2853</v>
      </c>
      <c r="E677" s="23">
        <f t="shared" si="19"/>
        <v>19.666666666666668</v>
      </c>
      <c r="F677" s="23">
        <v>1</v>
      </c>
      <c r="G677" s="23" t="s">
        <v>2667</v>
      </c>
      <c r="H677" s="23" t="s">
        <v>2667</v>
      </c>
      <c r="I677" s="23" t="s">
        <v>306</v>
      </c>
      <c r="J677" s="23" t="s">
        <v>2667</v>
      </c>
      <c r="K677" s="23"/>
      <c r="L677" s="23" t="s">
        <v>2667</v>
      </c>
      <c r="M677" s="23" t="s">
        <v>306</v>
      </c>
    </row>
    <row r="678" spans="1:13" x14ac:dyDescent="0.35">
      <c r="A678" s="22">
        <v>45906</v>
      </c>
      <c r="B678" s="23" t="s">
        <v>3424</v>
      </c>
      <c r="C678" s="23" t="s">
        <v>2668</v>
      </c>
      <c r="D678" s="24" t="s">
        <v>2853</v>
      </c>
      <c r="E678" s="23">
        <f t="shared" si="19"/>
        <v>19.666666666666668</v>
      </c>
      <c r="F678" s="23">
        <v>0</v>
      </c>
      <c r="G678" s="23" t="s">
        <v>2667</v>
      </c>
      <c r="H678" s="23" t="s">
        <v>2667</v>
      </c>
      <c r="I678" s="23" t="s">
        <v>306</v>
      </c>
      <c r="J678" s="23" t="s">
        <v>2667</v>
      </c>
      <c r="K678" s="23"/>
      <c r="L678" s="23" t="s">
        <v>2667</v>
      </c>
      <c r="M678" s="23" t="s">
        <v>306</v>
      </c>
    </row>
    <row r="679" spans="1:13" x14ac:dyDescent="0.35">
      <c r="A679" s="22">
        <v>45897</v>
      </c>
      <c r="B679" s="23" t="s">
        <v>3211</v>
      </c>
      <c r="C679" s="23" t="s">
        <v>2673</v>
      </c>
      <c r="D679" s="24">
        <v>1</v>
      </c>
      <c r="E679" s="23">
        <f t="shared" si="19"/>
        <v>19.666666666666668</v>
      </c>
      <c r="F679" s="23">
        <f>6/3</f>
        <v>2</v>
      </c>
      <c r="G679" s="23" t="s">
        <v>2667</v>
      </c>
      <c r="H679" s="23" t="s">
        <v>2667</v>
      </c>
      <c r="I679" s="23" t="s">
        <v>2667</v>
      </c>
      <c r="J679" s="23" t="s">
        <v>2667</v>
      </c>
      <c r="K679" s="23"/>
      <c r="L679" s="23" t="s">
        <v>2667</v>
      </c>
      <c r="M679" s="23" t="s">
        <v>306</v>
      </c>
    </row>
    <row r="680" spans="1:13" x14ac:dyDescent="0.35">
      <c r="A680" s="22">
        <v>45897</v>
      </c>
      <c r="B680" s="23" t="s">
        <v>3211</v>
      </c>
      <c r="C680" s="23" t="s">
        <v>2673</v>
      </c>
      <c r="D680" s="24">
        <v>1</v>
      </c>
      <c r="E680" s="23">
        <f t="shared" si="19"/>
        <v>19.666666666666668</v>
      </c>
      <c r="F680" s="23">
        <f>6/3</f>
        <v>2</v>
      </c>
      <c r="G680" s="23" t="s">
        <v>2667</v>
      </c>
      <c r="H680" s="23" t="s">
        <v>2667</v>
      </c>
      <c r="I680" s="23" t="s">
        <v>2667</v>
      </c>
      <c r="J680" s="23" t="s">
        <v>2667</v>
      </c>
      <c r="K680" s="23"/>
      <c r="L680" s="23" t="s">
        <v>2667</v>
      </c>
      <c r="M680" s="23" t="s">
        <v>306</v>
      </c>
    </row>
    <row r="681" spans="1:13" x14ac:dyDescent="0.35">
      <c r="A681" s="22">
        <v>45897</v>
      </c>
      <c r="B681" s="23" t="s">
        <v>3211</v>
      </c>
      <c r="C681" s="23" t="s">
        <v>2673</v>
      </c>
      <c r="D681" s="24">
        <v>1</v>
      </c>
      <c r="E681" s="23">
        <f t="shared" si="19"/>
        <v>19.666666666666668</v>
      </c>
      <c r="F681" s="23">
        <f>6/3</f>
        <v>2</v>
      </c>
      <c r="G681" s="23" t="s">
        <v>2667</v>
      </c>
      <c r="H681" s="23" t="s">
        <v>2667</v>
      </c>
      <c r="I681" s="23" t="s">
        <v>2667</v>
      </c>
      <c r="J681" s="23" t="s">
        <v>2667</v>
      </c>
      <c r="K681" s="23"/>
      <c r="L681" s="23" t="s">
        <v>2667</v>
      </c>
      <c r="M681" s="23" t="s">
        <v>306</v>
      </c>
    </row>
    <row r="682" spans="1:13" x14ac:dyDescent="0.35">
      <c r="A682" s="22">
        <v>45730</v>
      </c>
      <c r="B682" s="23" t="s">
        <v>3253</v>
      </c>
      <c r="C682" s="23" t="s">
        <v>2673</v>
      </c>
      <c r="D682" s="24" t="s">
        <v>2765</v>
      </c>
      <c r="E682" s="23">
        <f t="shared" si="19"/>
        <v>19.666666666666668</v>
      </c>
      <c r="F682" s="23">
        <f>7/3</f>
        <v>2.3333333333333335</v>
      </c>
      <c r="G682" s="23" t="s">
        <v>2667</v>
      </c>
      <c r="H682" s="23" t="s">
        <v>2667</v>
      </c>
      <c r="I682" s="23" t="s">
        <v>306</v>
      </c>
      <c r="J682" s="23" t="s">
        <v>2667</v>
      </c>
      <c r="K682" s="23"/>
      <c r="L682" s="23" t="s">
        <v>2667</v>
      </c>
      <c r="M682" s="23" t="s">
        <v>2667</v>
      </c>
    </row>
    <row r="683" spans="1:13" x14ac:dyDescent="0.35">
      <c r="A683" s="22">
        <v>45730</v>
      </c>
      <c r="B683" s="23" t="s">
        <v>3253</v>
      </c>
      <c r="C683" s="23" t="s">
        <v>2673</v>
      </c>
      <c r="D683" s="24" t="s">
        <v>2765</v>
      </c>
      <c r="E683" s="23">
        <f t="shared" si="19"/>
        <v>19.666666666666668</v>
      </c>
      <c r="F683" s="23">
        <f>7/3</f>
        <v>2.3333333333333335</v>
      </c>
      <c r="G683" s="23" t="s">
        <v>2667</v>
      </c>
      <c r="H683" s="23" t="s">
        <v>2667</v>
      </c>
      <c r="I683" s="23" t="s">
        <v>306</v>
      </c>
      <c r="J683" s="23" t="s">
        <v>2667</v>
      </c>
      <c r="K683" s="23"/>
      <c r="L683" s="23" t="s">
        <v>2667</v>
      </c>
      <c r="M683" s="23" t="s">
        <v>2667</v>
      </c>
    </row>
    <row r="684" spans="1:13" x14ac:dyDescent="0.35">
      <c r="A684" s="22">
        <v>45730</v>
      </c>
      <c r="B684" s="23" t="s">
        <v>3253</v>
      </c>
      <c r="C684" s="23" t="s">
        <v>2673</v>
      </c>
      <c r="D684" s="24" t="s">
        <v>2765</v>
      </c>
      <c r="E684" s="23">
        <f t="shared" si="19"/>
        <v>19.666666666666668</v>
      </c>
      <c r="F684" s="23">
        <f>7/3</f>
        <v>2.3333333333333335</v>
      </c>
      <c r="G684" s="23" t="s">
        <v>2667</v>
      </c>
      <c r="H684" s="23" t="s">
        <v>2667</v>
      </c>
      <c r="I684" s="23" t="s">
        <v>306</v>
      </c>
      <c r="J684" s="23" t="s">
        <v>2667</v>
      </c>
      <c r="K684" s="23"/>
      <c r="L684" s="23" t="s">
        <v>2667</v>
      </c>
      <c r="M684" s="23" t="s">
        <v>2667</v>
      </c>
    </row>
    <row r="685" spans="1:13" x14ac:dyDescent="0.35">
      <c r="A685" s="22">
        <v>45940</v>
      </c>
      <c r="B685" s="23" t="s">
        <v>2689</v>
      </c>
      <c r="C685" s="23" t="s">
        <v>2670</v>
      </c>
      <c r="D685" s="24">
        <v>10</v>
      </c>
      <c r="E685" s="23">
        <f t="shared" si="19"/>
        <v>19.666666666666668</v>
      </c>
      <c r="F685" s="23">
        <f>4/3</f>
        <v>1.3333333333333333</v>
      </c>
      <c r="G685" s="23" t="s">
        <v>2667</v>
      </c>
      <c r="H685" s="23" t="s">
        <v>2667</v>
      </c>
      <c r="I685" s="23" t="s">
        <v>306</v>
      </c>
      <c r="J685" s="23" t="s">
        <v>2667</v>
      </c>
      <c r="K685" s="23"/>
      <c r="L685" s="23" t="s">
        <v>2667</v>
      </c>
      <c r="M685" s="23" t="s">
        <v>2667</v>
      </c>
    </row>
    <row r="686" spans="1:13" x14ac:dyDescent="0.35">
      <c r="A686" s="22">
        <v>45940</v>
      </c>
      <c r="B686" s="23" t="s">
        <v>2689</v>
      </c>
      <c r="C686" s="23" t="s">
        <v>2670</v>
      </c>
      <c r="D686" s="24">
        <v>10</v>
      </c>
      <c r="E686" s="23">
        <f t="shared" si="19"/>
        <v>19.666666666666668</v>
      </c>
      <c r="F686" s="23">
        <f>4/3</f>
        <v>1.3333333333333333</v>
      </c>
      <c r="G686" s="23" t="s">
        <v>2667</v>
      </c>
      <c r="H686" s="23" t="s">
        <v>2667</v>
      </c>
      <c r="I686" s="23" t="s">
        <v>306</v>
      </c>
      <c r="J686" s="23" t="s">
        <v>2667</v>
      </c>
      <c r="K686" s="23"/>
      <c r="L686" s="23" t="s">
        <v>2667</v>
      </c>
      <c r="M686" s="23" t="s">
        <v>2667</v>
      </c>
    </row>
    <row r="687" spans="1:13" x14ac:dyDescent="0.35">
      <c r="A687" s="22">
        <v>45940</v>
      </c>
      <c r="B687" s="23" t="s">
        <v>2689</v>
      </c>
      <c r="C687" s="23" t="s">
        <v>2670</v>
      </c>
      <c r="D687" s="24">
        <v>10</v>
      </c>
      <c r="E687" s="23">
        <f t="shared" si="19"/>
        <v>19.666666666666668</v>
      </c>
      <c r="F687" s="23">
        <f>4/3</f>
        <v>1.3333333333333333</v>
      </c>
      <c r="G687" s="23" t="s">
        <v>2667</v>
      </c>
      <c r="H687" s="23" t="s">
        <v>2667</v>
      </c>
      <c r="I687" s="23" t="s">
        <v>306</v>
      </c>
      <c r="J687" s="23" t="s">
        <v>2667</v>
      </c>
      <c r="K687" s="23"/>
      <c r="L687" s="23" t="s">
        <v>2667</v>
      </c>
      <c r="M687" s="23" t="s">
        <v>2667</v>
      </c>
    </row>
    <row r="688" spans="1:13" x14ac:dyDescent="0.35">
      <c r="A688" s="27">
        <v>45726</v>
      </c>
      <c r="B688" s="26" t="s">
        <v>3435</v>
      </c>
      <c r="C688" s="26" t="s">
        <v>2670</v>
      </c>
      <c r="D688" s="28">
        <v>10</v>
      </c>
      <c r="E688" s="26">
        <f t="shared" ref="E688:E693" si="20">39/2</f>
        <v>19.5</v>
      </c>
      <c r="F688" s="26">
        <v>1</v>
      </c>
      <c r="G688" s="26" t="s">
        <v>2667</v>
      </c>
      <c r="H688" s="26" t="s">
        <v>2667</v>
      </c>
      <c r="I688" s="26" t="s">
        <v>2667</v>
      </c>
      <c r="J688" s="26" t="s">
        <v>2667</v>
      </c>
      <c r="K688" s="26"/>
      <c r="L688" s="26" t="s">
        <v>2667</v>
      </c>
      <c r="M688" s="26" t="s">
        <v>2667</v>
      </c>
    </row>
    <row r="689" spans="1:13" x14ac:dyDescent="0.35">
      <c r="A689" s="27">
        <v>45726</v>
      </c>
      <c r="B689" s="26" t="s">
        <v>3435</v>
      </c>
      <c r="C689" s="26" t="s">
        <v>2670</v>
      </c>
      <c r="D689" s="28">
        <v>10</v>
      </c>
      <c r="E689" s="26">
        <f t="shared" si="20"/>
        <v>19.5</v>
      </c>
      <c r="F689" s="26">
        <v>1</v>
      </c>
      <c r="G689" s="26" t="s">
        <v>2667</v>
      </c>
      <c r="H689" s="26" t="s">
        <v>2667</v>
      </c>
      <c r="I689" s="26" t="s">
        <v>2667</v>
      </c>
      <c r="J689" s="26" t="s">
        <v>2667</v>
      </c>
      <c r="K689" s="26"/>
      <c r="L689" s="26" t="s">
        <v>2667</v>
      </c>
      <c r="M689" s="26" t="s">
        <v>2667</v>
      </c>
    </row>
    <row r="690" spans="1:13" x14ac:dyDescent="0.35">
      <c r="A690" s="27">
        <v>45996</v>
      </c>
      <c r="B690" s="26" t="s">
        <v>2928</v>
      </c>
      <c r="C690" s="26" t="s">
        <v>2668</v>
      </c>
      <c r="D690" s="28">
        <v>6</v>
      </c>
      <c r="E690" s="26">
        <f t="shared" si="20"/>
        <v>19.5</v>
      </c>
      <c r="F690" s="26">
        <v>1.5</v>
      </c>
      <c r="G690" s="26" t="s">
        <v>2667</v>
      </c>
      <c r="H690" s="26" t="s">
        <v>2667</v>
      </c>
      <c r="I690" s="26" t="s">
        <v>2667</v>
      </c>
      <c r="J690" s="26" t="s">
        <v>2667</v>
      </c>
      <c r="K690" s="26"/>
      <c r="L690" s="26" t="s">
        <v>2667</v>
      </c>
      <c r="M690" s="26" t="s">
        <v>2667</v>
      </c>
    </row>
    <row r="691" spans="1:13" x14ac:dyDescent="0.35">
      <c r="A691" s="27">
        <v>45996</v>
      </c>
      <c r="B691" s="26" t="s">
        <v>2928</v>
      </c>
      <c r="C691" s="26" t="s">
        <v>2668</v>
      </c>
      <c r="D691" s="28">
        <v>6</v>
      </c>
      <c r="E691" s="26">
        <f t="shared" si="20"/>
        <v>19.5</v>
      </c>
      <c r="F691" s="26">
        <v>1.5</v>
      </c>
      <c r="G691" s="26" t="s">
        <v>2667</v>
      </c>
      <c r="H691" s="26" t="s">
        <v>2667</v>
      </c>
      <c r="I691" s="26" t="s">
        <v>2667</v>
      </c>
      <c r="J691" s="26" t="s">
        <v>2667</v>
      </c>
      <c r="K691" s="26"/>
      <c r="L691" s="26"/>
      <c r="M691" s="26"/>
    </row>
    <row r="692" spans="1:13" x14ac:dyDescent="0.35">
      <c r="A692" s="27">
        <v>45988</v>
      </c>
      <c r="B692" s="26" t="s">
        <v>3219</v>
      </c>
      <c r="C692" s="26" t="s">
        <v>2670</v>
      </c>
      <c r="D692" s="28">
        <v>7</v>
      </c>
      <c r="E692" s="26">
        <f t="shared" si="20"/>
        <v>19.5</v>
      </c>
      <c r="F692" s="26">
        <v>1</v>
      </c>
      <c r="G692" s="26" t="s">
        <v>2667</v>
      </c>
      <c r="H692" s="26" t="s">
        <v>2667</v>
      </c>
      <c r="I692" s="26" t="s">
        <v>2667</v>
      </c>
      <c r="J692" s="26" t="s">
        <v>2667</v>
      </c>
      <c r="K692" s="26"/>
      <c r="L692" s="26" t="s">
        <v>2667</v>
      </c>
      <c r="M692" s="26" t="s">
        <v>2667</v>
      </c>
    </row>
    <row r="693" spans="1:13" x14ac:dyDescent="0.35">
      <c r="A693" s="27">
        <v>45988</v>
      </c>
      <c r="B693" s="26" t="s">
        <v>3219</v>
      </c>
      <c r="C693" s="26" t="s">
        <v>2670</v>
      </c>
      <c r="D693" s="28">
        <v>7</v>
      </c>
      <c r="E693" s="26">
        <f t="shared" si="20"/>
        <v>19.5</v>
      </c>
      <c r="F693" s="26">
        <v>1</v>
      </c>
      <c r="G693" s="26" t="s">
        <v>2667</v>
      </c>
      <c r="H693" s="26" t="s">
        <v>2667</v>
      </c>
      <c r="I693" s="26" t="s">
        <v>2667</v>
      </c>
      <c r="J693" s="26"/>
      <c r="K693" s="26"/>
      <c r="L693" s="26"/>
      <c r="M693" s="26"/>
    </row>
    <row r="694" spans="1:13" x14ac:dyDescent="0.35">
      <c r="A694" s="27">
        <v>45919</v>
      </c>
      <c r="B694" s="26" t="s">
        <v>2950</v>
      </c>
      <c r="C694" s="26" t="s">
        <v>2670</v>
      </c>
      <c r="D694" s="28">
        <v>7</v>
      </c>
      <c r="E694" s="26">
        <v>19.5</v>
      </c>
      <c r="F694" s="26">
        <v>2</v>
      </c>
      <c r="G694" s="26" t="s">
        <v>306</v>
      </c>
      <c r="H694" s="26" t="s">
        <v>2667</v>
      </c>
      <c r="I694" s="26" t="s">
        <v>2667</v>
      </c>
      <c r="J694" s="26" t="s">
        <v>2951</v>
      </c>
      <c r="K694" s="26"/>
      <c r="L694" s="26" t="s">
        <v>2667</v>
      </c>
      <c r="M694" s="26" t="s">
        <v>306</v>
      </c>
    </row>
    <row r="695" spans="1:13" x14ac:dyDescent="0.35">
      <c r="A695" s="27">
        <v>45919</v>
      </c>
      <c r="B695" s="26" t="s">
        <v>2950</v>
      </c>
      <c r="C695" s="26" t="s">
        <v>2670</v>
      </c>
      <c r="D695" s="28">
        <v>7</v>
      </c>
      <c r="E695" s="26">
        <v>19.5</v>
      </c>
      <c r="F695" s="26">
        <v>2</v>
      </c>
      <c r="G695" s="26" t="s">
        <v>306</v>
      </c>
      <c r="H695" s="26" t="s">
        <v>2667</v>
      </c>
      <c r="I695" s="26" t="s">
        <v>2667</v>
      </c>
      <c r="J695" s="26" t="s">
        <v>2951</v>
      </c>
      <c r="K695" s="26"/>
      <c r="L695" s="26" t="s">
        <v>2667</v>
      </c>
      <c r="M695" s="26" t="s">
        <v>306</v>
      </c>
    </row>
    <row r="696" spans="1:13" x14ac:dyDescent="0.35">
      <c r="A696" s="22">
        <v>46003</v>
      </c>
      <c r="B696" s="23" t="s">
        <v>459</v>
      </c>
      <c r="C696" s="23" t="s">
        <v>2670</v>
      </c>
      <c r="D696" s="24">
        <v>9</v>
      </c>
      <c r="E696" s="23">
        <f t="shared" ref="E696:E704" si="21">58/3</f>
        <v>19.333333333333332</v>
      </c>
      <c r="F696" s="23">
        <f>6/3</f>
        <v>2</v>
      </c>
      <c r="G696" s="23" t="s">
        <v>2667</v>
      </c>
      <c r="H696" s="23" t="s">
        <v>2667</v>
      </c>
      <c r="I696" s="23" t="s">
        <v>306</v>
      </c>
      <c r="J696" s="23" t="s">
        <v>2667</v>
      </c>
      <c r="K696" s="23"/>
      <c r="L696" s="23" t="s">
        <v>2667</v>
      </c>
      <c r="M696" s="23" t="s">
        <v>306</v>
      </c>
    </row>
    <row r="697" spans="1:13" x14ac:dyDescent="0.35">
      <c r="A697" s="22">
        <v>46003</v>
      </c>
      <c r="B697" s="23" t="s">
        <v>459</v>
      </c>
      <c r="C697" s="23" t="s">
        <v>2670</v>
      </c>
      <c r="D697" s="24">
        <v>9</v>
      </c>
      <c r="E697" s="23">
        <f t="shared" si="21"/>
        <v>19.333333333333332</v>
      </c>
      <c r="F697" s="23">
        <f>6/3</f>
        <v>2</v>
      </c>
      <c r="G697" s="23" t="s">
        <v>2667</v>
      </c>
      <c r="H697" s="23" t="s">
        <v>2667</v>
      </c>
      <c r="I697" s="23" t="s">
        <v>306</v>
      </c>
      <c r="J697" s="23" t="s">
        <v>2667</v>
      </c>
      <c r="K697" s="23"/>
      <c r="L697" s="23" t="s">
        <v>2667</v>
      </c>
      <c r="M697" s="23" t="s">
        <v>306</v>
      </c>
    </row>
    <row r="698" spans="1:13" x14ac:dyDescent="0.35">
      <c r="A698" s="22">
        <v>46003</v>
      </c>
      <c r="B698" s="23" t="s">
        <v>459</v>
      </c>
      <c r="C698" s="23" t="s">
        <v>2670</v>
      </c>
      <c r="D698" s="24">
        <v>9</v>
      </c>
      <c r="E698" s="23">
        <f t="shared" si="21"/>
        <v>19.333333333333332</v>
      </c>
      <c r="F698" s="23">
        <f>6/3</f>
        <v>2</v>
      </c>
      <c r="G698" s="23" t="s">
        <v>2667</v>
      </c>
      <c r="H698" s="23" t="s">
        <v>2667</v>
      </c>
      <c r="I698" s="23" t="s">
        <v>306</v>
      </c>
      <c r="J698" s="23" t="s">
        <v>2667</v>
      </c>
      <c r="K698" s="23"/>
      <c r="L698" s="23" t="s">
        <v>2667</v>
      </c>
      <c r="M698" s="23" t="s">
        <v>306</v>
      </c>
    </row>
    <row r="699" spans="1:13" x14ac:dyDescent="0.35">
      <c r="A699" s="22">
        <v>45939</v>
      </c>
      <c r="B699" s="23" t="s">
        <v>2006</v>
      </c>
      <c r="C699" s="23" t="s">
        <v>2171</v>
      </c>
      <c r="D699" s="24" t="s">
        <v>2171</v>
      </c>
      <c r="E699" s="23">
        <f t="shared" si="21"/>
        <v>19.333333333333332</v>
      </c>
      <c r="F699" s="23">
        <f>4/3</f>
        <v>1.3333333333333333</v>
      </c>
      <c r="G699" s="23" t="s">
        <v>2667</v>
      </c>
      <c r="H699" s="23" t="s">
        <v>2667</v>
      </c>
      <c r="I699" s="23" t="s">
        <v>306</v>
      </c>
      <c r="J699" s="23" t="s">
        <v>2667</v>
      </c>
      <c r="K699" s="23"/>
      <c r="L699" s="23" t="s">
        <v>2667</v>
      </c>
      <c r="M699" s="23" t="s">
        <v>306</v>
      </c>
    </row>
    <row r="700" spans="1:13" x14ac:dyDescent="0.35">
      <c r="A700" s="22">
        <v>45939</v>
      </c>
      <c r="B700" s="23" t="s">
        <v>2006</v>
      </c>
      <c r="C700" s="23" t="s">
        <v>2171</v>
      </c>
      <c r="D700" s="24" t="s">
        <v>2171</v>
      </c>
      <c r="E700" s="23">
        <f t="shared" si="21"/>
        <v>19.333333333333332</v>
      </c>
      <c r="F700" s="23">
        <f>4/3</f>
        <v>1.3333333333333333</v>
      </c>
      <c r="G700" s="23" t="s">
        <v>2667</v>
      </c>
      <c r="H700" s="23" t="s">
        <v>2667</v>
      </c>
      <c r="I700" s="23" t="s">
        <v>306</v>
      </c>
      <c r="J700" s="23" t="s">
        <v>2667</v>
      </c>
      <c r="K700" s="23"/>
      <c r="L700" s="23" t="s">
        <v>2667</v>
      </c>
      <c r="M700" s="23" t="s">
        <v>306</v>
      </c>
    </row>
    <row r="701" spans="1:13" x14ac:dyDescent="0.35">
      <c r="A701" s="22">
        <v>45939</v>
      </c>
      <c r="B701" s="23" t="s">
        <v>2006</v>
      </c>
      <c r="C701" s="23" t="s">
        <v>2171</v>
      </c>
      <c r="D701" s="24" t="s">
        <v>2171</v>
      </c>
      <c r="E701" s="23">
        <f t="shared" si="21"/>
        <v>19.333333333333332</v>
      </c>
      <c r="F701" s="23">
        <f>4/3</f>
        <v>1.3333333333333333</v>
      </c>
      <c r="G701" s="23" t="s">
        <v>2667</v>
      </c>
      <c r="H701" s="23" t="s">
        <v>2667</v>
      </c>
      <c r="I701" s="23" t="s">
        <v>306</v>
      </c>
      <c r="J701" s="23" t="s">
        <v>2667</v>
      </c>
      <c r="K701" s="23"/>
      <c r="L701" s="23" t="s">
        <v>2667</v>
      </c>
      <c r="M701" s="23" t="s">
        <v>306</v>
      </c>
    </row>
    <row r="702" spans="1:13" x14ac:dyDescent="0.35">
      <c r="A702" s="22">
        <v>45676</v>
      </c>
      <c r="B702" s="23" t="s">
        <v>3157</v>
      </c>
      <c r="C702" s="23" t="s">
        <v>2670</v>
      </c>
      <c r="D702" s="24">
        <v>10</v>
      </c>
      <c r="E702" s="23">
        <f t="shared" si="21"/>
        <v>19.333333333333332</v>
      </c>
      <c r="F702" s="23">
        <f>6/3</f>
        <v>2</v>
      </c>
      <c r="G702" s="23" t="s">
        <v>2667</v>
      </c>
      <c r="H702" s="23" t="s">
        <v>2667</v>
      </c>
      <c r="I702" s="23" t="s">
        <v>306</v>
      </c>
      <c r="J702" s="23" t="s">
        <v>2667</v>
      </c>
      <c r="K702" s="23"/>
      <c r="L702" s="23" t="s">
        <v>2667</v>
      </c>
      <c r="M702" s="23" t="s">
        <v>2667</v>
      </c>
    </row>
    <row r="703" spans="1:13" x14ac:dyDescent="0.35">
      <c r="A703" s="22">
        <v>45676</v>
      </c>
      <c r="B703" s="23" t="s">
        <v>3157</v>
      </c>
      <c r="C703" s="23" t="s">
        <v>2670</v>
      </c>
      <c r="D703" s="24">
        <v>10</v>
      </c>
      <c r="E703" s="23">
        <f t="shared" si="21"/>
        <v>19.333333333333332</v>
      </c>
      <c r="F703" s="23">
        <f>6/3</f>
        <v>2</v>
      </c>
      <c r="G703" s="23" t="s">
        <v>2667</v>
      </c>
      <c r="H703" s="23" t="s">
        <v>2667</v>
      </c>
      <c r="I703" s="23" t="s">
        <v>306</v>
      </c>
      <c r="J703" s="23" t="s">
        <v>2667</v>
      </c>
      <c r="K703" s="23"/>
      <c r="L703" s="23" t="s">
        <v>2667</v>
      </c>
      <c r="M703" s="23" t="s">
        <v>2667</v>
      </c>
    </row>
    <row r="704" spans="1:13" x14ac:dyDescent="0.35">
      <c r="A704" s="22">
        <v>45676</v>
      </c>
      <c r="B704" s="23" t="s">
        <v>3157</v>
      </c>
      <c r="C704" s="23" t="s">
        <v>2670</v>
      </c>
      <c r="D704" s="24">
        <v>10</v>
      </c>
      <c r="E704" s="23">
        <f t="shared" si="21"/>
        <v>19.333333333333332</v>
      </c>
      <c r="F704" s="23">
        <f>6/3</f>
        <v>2</v>
      </c>
      <c r="G704" s="23" t="s">
        <v>2667</v>
      </c>
      <c r="H704" s="23" t="s">
        <v>2667</v>
      </c>
      <c r="I704" s="23" t="s">
        <v>306</v>
      </c>
      <c r="J704" s="23" t="s">
        <v>2667</v>
      </c>
      <c r="K704" s="23"/>
      <c r="L704" s="23" t="s">
        <v>2667</v>
      </c>
      <c r="M704" s="23" t="s">
        <v>2667</v>
      </c>
    </row>
    <row r="705" spans="1:13" x14ac:dyDescent="0.35">
      <c r="A705" s="27">
        <v>45286</v>
      </c>
      <c r="B705" s="26" t="s">
        <v>90</v>
      </c>
      <c r="C705" s="26" t="s">
        <v>2668</v>
      </c>
      <c r="D705" s="28" t="s">
        <v>3205</v>
      </c>
      <c r="E705" s="26">
        <f>38/2</f>
        <v>19</v>
      </c>
      <c r="F705" s="26">
        <v>2</v>
      </c>
      <c r="G705" s="26" t="s">
        <v>2667</v>
      </c>
      <c r="H705" s="26" t="s">
        <v>2667</v>
      </c>
      <c r="I705" s="26" t="s">
        <v>306</v>
      </c>
      <c r="J705" s="26" t="s">
        <v>2667</v>
      </c>
      <c r="K705" s="26"/>
      <c r="L705" s="26" t="s">
        <v>2667</v>
      </c>
      <c r="M705" s="26" t="s">
        <v>306</v>
      </c>
    </row>
    <row r="706" spans="1:13" x14ac:dyDescent="0.35">
      <c r="A706" s="27">
        <v>45286</v>
      </c>
      <c r="B706" s="26" t="s">
        <v>90</v>
      </c>
      <c r="C706" s="26" t="s">
        <v>2668</v>
      </c>
      <c r="D706" s="28" t="s">
        <v>3205</v>
      </c>
      <c r="E706" s="26">
        <f>38/2</f>
        <v>19</v>
      </c>
      <c r="F706" s="26">
        <v>2</v>
      </c>
      <c r="G706" s="26" t="s">
        <v>2667</v>
      </c>
      <c r="H706" s="26" t="s">
        <v>2667</v>
      </c>
      <c r="I706" s="26" t="s">
        <v>306</v>
      </c>
      <c r="J706" s="26" t="s">
        <v>2667</v>
      </c>
      <c r="K706" s="26"/>
      <c r="L706" s="26" t="s">
        <v>2667</v>
      </c>
      <c r="M706" s="26" t="s">
        <v>306</v>
      </c>
    </row>
    <row r="707" spans="1:13" x14ac:dyDescent="0.35">
      <c r="A707" s="27">
        <v>45999</v>
      </c>
      <c r="B707" s="26" t="s">
        <v>1732</v>
      </c>
      <c r="C707" s="26" t="s">
        <v>2673</v>
      </c>
      <c r="D707" s="28">
        <v>3</v>
      </c>
      <c r="E707" s="26">
        <v>19</v>
      </c>
      <c r="F707" s="26">
        <v>1.5</v>
      </c>
      <c r="G707" s="26"/>
      <c r="H707" s="26" t="s">
        <v>2667</v>
      </c>
      <c r="I707" s="26" t="s">
        <v>2667</v>
      </c>
      <c r="J707" s="26" t="s">
        <v>2667</v>
      </c>
      <c r="K707" s="26"/>
      <c r="L707" s="26" t="s">
        <v>2667</v>
      </c>
      <c r="M707" s="26" t="s">
        <v>306</v>
      </c>
    </row>
    <row r="708" spans="1:13" x14ac:dyDescent="0.35">
      <c r="A708" s="27">
        <v>45999</v>
      </c>
      <c r="B708" s="26" t="s">
        <v>1732</v>
      </c>
      <c r="C708" s="26" t="s">
        <v>2673</v>
      </c>
      <c r="D708" s="28">
        <v>3</v>
      </c>
      <c r="E708" s="26">
        <v>19</v>
      </c>
      <c r="F708" s="26">
        <v>1.5</v>
      </c>
      <c r="G708" s="26"/>
      <c r="H708" s="26" t="s">
        <v>2667</v>
      </c>
      <c r="I708" s="26" t="s">
        <v>2667</v>
      </c>
      <c r="J708" s="26" t="s">
        <v>2667</v>
      </c>
      <c r="K708" s="26"/>
      <c r="L708" s="26" t="s">
        <v>2667</v>
      </c>
      <c r="M708" s="26" t="s">
        <v>306</v>
      </c>
    </row>
    <row r="709" spans="1:13" x14ac:dyDescent="0.35">
      <c r="A709" s="27">
        <v>45999</v>
      </c>
      <c r="B709" s="26" t="s">
        <v>3287</v>
      </c>
      <c r="C709" s="26" t="s">
        <v>2673</v>
      </c>
      <c r="D709" s="28">
        <v>3</v>
      </c>
      <c r="E709" s="26">
        <v>19</v>
      </c>
      <c r="F709" s="26">
        <v>2.5</v>
      </c>
      <c r="G709" s="26" t="s">
        <v>2667</v>
      </c>
      <c r="H709" s="26" t="s">
        <v>2667</v>
      </c>
      <c r="I709" s="26" t="s">
        <v>2667</v>
      </c>
      <c r="J709" s="26" t="s">
        <v>2667</v>
      </c>
      <c r="K709" s="26"/>
      <c r="L709" s="26" t="s">
        <v>2667</v>
      </c>
      <c r="M709" s="26" t="s">
        <v>2667</v>
      </c>
    </row>
    <row r="710" spans="1:13" x14ac:dyDescent="0.35">
      <c r="A710" s="27">
        <v>45999</v>
      </c>
      <c r="B710" s="26" t="s">
        <v>3287</v>
      </c>
      <c r="C710" s="26" t="s">
        <v>2673</v>
      </c>
      <c r="D710" s="28">
        <v>3</v>
      </c>
      <c r="E710" s="26">
        <v>19</v>
      </c>
      <c r="F710" s="26">
        <v>2.5</v>
      </c>
      <c r="G710" s="26" t="s">
        <v>2667</v>
      </c>
      <c r="H710" s="26" t="s">
        <v>2667</v>
      </c>
      <c r="I710" s="26" t="s">
        <v>2667</v>
      </c>
      <c r="J710" s="26" t="s">
        <v>2667</v>
      </c>
      <c r="K710" s="26"/>
      <c r="L710" s="26" t="s">
        <v>2667</v>
      </c>
      <c r="M710" s="26" t="s">
        <v>2667</v>
      </c>
    </row>
    <row r="711" spans="1:13" x14ac:dyDescent="0.35">
      <c r="A711" s="27">
        <v>45990</v>
      </c>
      <c r="B711" s="26" t="s">
        <v>1833</v>
      </c>
      <c r="C711" s="26" t="s">
        <v>2670</v>
      </c>
      <c r="D711" s="28">
        <v>9</v>
      </c>
      <c r="E711" s="26">
        <v>19</v>
      </c>
      <c r="F711" s="26">
        <v>1</v>
      </c>
      <c r="G711" s="26" t="s">
        <v>2667</v>
      </c>
      <c r="H711" s="26" t="s">
        <v>2667</v>
      </c>
      <c r="I711" s="26" t="s">
        <v>2667</v>
      </c>
      <c r="J711" s="26" t="s">
        <v>2359</v>
      </c>
      <c r="K711" s="26"/>
      <c r="L711" s="26" t="s">
        <v>2667</v>
      </c>
      <c r="M711" s="26" t="s">
        <v>2667</v>
      </c>
    </row>
    <row r="712" spans="1:13" x14ac:dyDescent="0.35">
      <c r="A712" s="27">
        <v>45990</v>
      </c>
      <c r="B712" s="26" t="s">
        <v>1833</v>
      </c>
      <c r="C712" s="26" t="s">
        <v>2670</v>
      </c>
      <c r="D712" s="28">
        <v>9</v>
      </c>
      <c r="E712" s="26">
        <v>19</v>
      </c>
      <c r="F712" s="26">
        <v>1</v>
      </c>
      <c r="G712" s="26" t="s">
        <v>2667</v>
      </c>
      <c r="H712" s="26" t="s">
        <v>2667</v>
      </c>
      <c r="I712" s="26" t="s">
        <v>2667</v>
      </c>
      <c r="J712" s="26" t="s">
        <v>2359</v>
      </c>
      <c r="K712" s="26"/>
      <c r="L712" s="26" t="s">
        <v>2667</v>
      </c>
      <c r="M712" s="26" t="s">
        <v>2667</v>
      </c>
    </row>
    <row r="713" spans="1:13" x14ac:dyDescent="0.35">
      <c r="A713" s="27">
        <v>45704</v>
      </c>
      <c r="B713" s="26" t="s">
        <v>3173</v>
      </c>
      <c r="C713" s="26" t="s">
        <v>2670</v>
      </c>
      <c r="D713" s="28">
        <v>9</v>
      </c>
      <c r="E713" s="26">
        <v>19</v>
      </c>
      <c r="F713" s="26">
        <v>1.5</v>
      </c>
      <c r="G713" s="26" t="s">
        <v>2667</v>
      </c>
      <c r="H713" s="26" t="s">
        <v>2667</v>
      </c>
      <c r="I713" s="26" t="s">
        <v>306</v>
      </c>
      <c r="J713" s="26"/>
      <c r="K713" s="26"/>
      <c r="L713" s="26" t="s">
        <v>2667</v>
      </c>
      <c r="M713" s="26" t="s">
        <v>2667</v>
      </c>
    </row>
    <row r="714" spans="1:13" x14ac:dyDescent="0.35">
      <c r="A714" s="27">
        <v>45704</v>
      </c>
      <c r="B714" s="26" t="s">
        <v>3173</v>
      </c>
      <c r="C714" s="26" t="s">
        <v>2670</v>
      </c>
      <c r="D714" s="28">
        <v>9</v>
      </c>
      <c r="E714" s="26">
        <v>19</v>
      </c>
      <c r="F714" s="26">
        <v>1.5</v>
      </c>
      <c r="G714" s="26" t="s">
        <v>2667</v>
      </c>
      <c r="H714" s="26" t="s">
        <v>2667</v>
      </c>
      <c r="I714" s="26" t="s">
        <v>306</v>
      </c>
      <c r="J714" s="26"/>
      <c r="K714" s="26"/>
      <c r="L714" s="26" t="s">
        <v>2667</v>
      </c>
      <c r="M714" s="26" t="s">
        <v>2667</v>
      </c>
    </row>
    <row r="715" spans="1:13" x14ac:dyDescent="0.35">
      <c r="A715" s="27">
        <v>46008</v>
      </c>
      <c r="B715" s="26" t="s">
        <v>2812</v>
      </c>
      <c r="C715" s="26" t="s">
        <v>2673</v>
      </c>
      <c r="D715" s="28" t="s">
        <v>723</v>
      </c>
      <c r="E715" s="26">
        <v>19</v>
      </c>
      <c r="F715" s="26">
        <f>17/2</f>
        <v>8.5</v>
      </c>
      <c r="G715" s="26" t="s">
        <v>2667</v>
      </c>
      <c r="H715" s="26" t="s">
        <v>2667</v>
      </c>
      <c r="I715" s="26" t="s">
        <v>2667</v>
      </c>
      <c r="J715" s="26"/>
      <c r="K715" s="26"/>
      <c r="L715" s="26" t="s">
        <v>2667</v>
      </c>
      <c r="M715" s="26" t="s">
        <v>2667</v>
      </c>
    </row>
    <row r="716" spans="1:13" x14ac:dyDescent="0.35">
      <c r="A716" s="27">
        <v>46008</v>
      </c>
      <c r="B716" s="26" t="s">
        <v>2812</v>
      </c>
      <c r="C716" s="26" t="s">
        <v>2673</v>
      </c>
      <c r="D716" s="28" t="s">
        <v>723</v>
      </c>
      <c r="E716" s="26">
        <v>19</v>
      </c>
      <c r="F716" s="26">
        <f>17/2</f>
        <v>8.5</v>
      </c>
      <c r="G716" s="26" t="s">
        <v>2667</v>
      </c>
      <c r="H716" s="26" t="s">
        <v>2667</v>
      </c>
      <c r="I716" s="26" t="s">
        <v>2667</v>
      </c>
      <c r="J716" s="26"/>
      <c r="K716" s="26"/>
      <c r="L716" s="26" t="s">
        <v>2667</v>
      </c>
      <c r="M716" s="26" t="s">
        <v>2667</v>
      </c>
    </row>
    <row r="717" spans="1:13" x14ac:dyDescent="0.35">
      <c r="A717" s="27">
        <v>45977</v>
      </c>
      <c r="B717" s="26" t="s">
        <v>3120</v>
      </c>
      <c r="C717" s="26" t="s">
        <v>2673</v>
      </c>
      <c r="D717" s="28">
        <v>3</v>
      </c>
      <c r="E717" s="26">
        <v>19</v>
      </c>
      <c r="F717" s="26">
        <v>2.5</v>
      </c>
      <c r="G717" s="26" t="s">
        <v>2667</v>
      </c>
      <c r="H717" s="26" t="s">
        <v>2667</v>
      </c>
      <c r="I717" s="26" t="s">
        <v>2667</v>
      </c>
      <c r="J717" s="26"/>
      <c r="K717" s="26"/>
      <c r="L717" s="26" t="s">
        <v>2667</v>
      </c>
      <c r="M717" s="26" t="s">
        <v>2667</v>
      </c>
    </row>
    <row r="718" spans="1:13" x14ac:dyDescent="0.35">
      <c r="A718" s="27">
        <v>45977</v>
      </c>
      <c r="B718" s="26" t="s">
        <v>3120</v>
      </c>
      <c r="C718" s="26" t="s">
        <v>2673</v>
      </c>
      <c r="D718" s="28">
        <v>3</v>
      </c>
      <c r="E718" s="26">
        <v>19</v>
      </c>
      <c r="F718" s="26">
        <v>2.5</v>
      </c>
      <c r="G718" s="26" t="s">
        <v>2667</v>
      </c>
      <c r="H718" s="26" t="s">
        <v>2667</v>
      </c>
      <c r="I718" s="26" t="s">
        <v>2667</v>
      </c>
      <c r="J718" s="26"/>
      <c r="K718" s="26"/>
      <c r="L718" s="26"/>
      <c r="M718" s="26"/>
    </row>
    <row r="719" spans="1:13" x14ac:dyDescent="0.35">
      <c r="A719" s="27">
        <v>45687</v>
      </c>
      <c r="B719" s="26" t="s">
        <v>2716</v>
      </c>
      <c r="C719" s="26" t="s">
        <v>47</v>
      </c>
      <c r="D719" s="28" t="s">
        <v>47</v>
      </c>
      <c r="E719" s="26">
        <f t="shared" ref="E719:E724" si="22">38/2</f>
        <v>19</v>
      </c>
      <c r="F719" s="26">
        <v>2</v>
      </c>
      <c r="G719" s="26" t="s">
        <v>2667</v>
      </c>
      <c r="H719" s="26" t="s">
        <v>2667</v>
      </c>
      <c r="I719" s="26" t="s">
        <v>2667</v>
      </c>
      <c r="J719" s="26" t="s">
        <v>2667</v>
      </c>
      <c r="K719" s="26"/>
      <c r="L719" s="26" t="s">
        <v>2667</v>
      </c>
      <c r="M719" s="26" t="s">
        <v>2667</v>
      </c>
    </row>
    <row r="720" spans="1:13" x14ac:dyDescent="0.35">
      <c r="A720" s="27">
        <v>45687</v>
      </c>
      <c r="B720" s="26" t="s">
        <v>2716</v>
      </c>
      <c r="C720" s="26" t="s">
        <v>47</v>
      </c>
      <c r="D720" s="28" t="s">
        <v>47</v>
      </c>
      <c r="E720" s="26">
        <f t="shared" si="22"/>
        <v>19</v>
      </c>
      <c r="F720" s="26">
        <v>2</v>
      </c>
      <c r="G720" s="26" t="s">
        <v>2667</v>
      </c>
      <c r="H720" s="26" t="s">
        <v>2667</v>
      </c>
      <c r="I720" s="26" t="s">
        <v>2667</v>
      </c>
      <c r="J720" s="26" t="s">
        <v>2667</v>
      </c>
      <c r="K720" s="26"/>
      <c r="L720" s="26" t="s">
        <v>2667</v>
      </c>
      <c r="M720" s="26" t="s">
        <v>2667</v>
      </c>
    </row>
    <row r="721" spans="1:13" x14ac:dyDescent="0.35">
      <c r="A721" s="27">
        <v>46010</v>
      </c>
      <c r="B721" s="26" t="s">
        <v>61</v>
      </c>
      <c r="C721" s="26" t="s">
        <v>2167</v>
      </c>
      <c r="D721" s="28" t="s">
        <v>2134</v>
      </c>
      <c r="E721" s="26">
        <f t="shared" si="22"/>
        <v>19</v>
      </c>
      <c r="F721" s="26">
        <v>1</v>
      </c>
      <c r="G721" s="26" t="s">
        <v>2667</v>
      </c>
      <c r="H721" s="26" t="s">
        <v>2667</v>
      </c>
      <c r="I721" s="26" t="s">
        <v>2667</v>
      </c>
      <c r="J721" s="26" t="s">
        <v>2667</v>
      </c>
      <c r="K721" s="26"/>
      <c r="L721" s="26" t="s">
        <v>2667</v>
      </c>
      <c r="M721" s="26" t="s">
        <v>306</v>
      </c>
    </row>
    <row r="722" spans="1:13" x14ac:dyDescent="0.35">
      <c r="A722" s="27">
        <v>46010</v>
      </c>
      <c r="B722" s="26" t="s">
        <v>61</v>
      </c>
      <c r="C722" s="26" t="s">
        <v>2167</v>
      </c>
      <c r="D722" s="28" t="s">
        <v>2134</v>
      </c>
      <c r="E722" s="26">
        <f t="shared" si="22"/>
        <v>19</v>
      </c>
      <c r="F722" s="26">
        <v>1</v>
      </c>
      <c r="G722" s="26" t="s">
        <v>2667</v>
      </c>
      <c r="H722" s="26" t="s">
        <v>2667</v>
      </c>
      <c r="I722" s="26" t="s">
        <v>2667</v>
      </c>
      <c r="J722" s="26" t="s">
        <v>2667</v>
      </c>
      <c r="K722" s="26"/>
      <c r="L722" s="26" t="s">
        <v>2667</v>
      </c>
      <c r="M722" s="26" t="s">
        <v>306</v>
      </c>
    </row>
    <row r="723" spans="1:13" x14ac:dyDescent="0.35">
      <c r="A723" s="27">
        <v>45837</v>
      </c>
      <c r="B723" s="26" t="s">
        <v>2065</v>
      </c>
      <c r="C723" s="26" t="s">
        <v>2670</v>
      </c>
      <c r="D723" s="28">
        <v>9</v>
      </c>
      <c r="E723" s="26">
        <f t="shared" si="22"/>
        <v>19</v>
      </c>
      <c r="F723" s="26">
        <v>1.5</v>
      </c>
      <c r="G723" s="26" t="s">
        <v>2667</v>
      </c>
      <c r="H723" s="26" t="s">
        <v>2667</v>
      </c>
      <c r="I723" s="26" t="s">
        <v>306</v>
      </c>
      <c r="J723" s="26" t="s">
        <v>2667</v>
      </c>
      <c r="K723" s="26"/>
      <c r="L723" s="26" t="s">
        <v>2667</v>
      </c>
      <c r="M723" s="26" t="s">
        <v>306</v>
      </c>
    </row>
    <row r="724" spans="1:13" x14ac:dyDescent="0.35">
      <c r="A724" s="27">
        <v>45837</v>
      </c>
      <c r="B724" s="26" t="s">
        <v>2065</v>
      </c>
      <c r="C724" s="26" t="s">
        <v>2670</v>
      </c>
      <c r="D724" s="28">
        <v>9</v>
      </c>
      <c r="E724" s="26">
        <f t="shared" si="22"/>
        <v>19</v>
      </c>
      <c r="F724" s="26">
        <v>1.5</v>
      </c>
      <c r="G724" s="26" t="s">
        <v>2667</v>
      </c>
      <c r="H724" s="26" t="s">
        <v>2667</v>
      </c>
      <c r="I724" s="26" t="s">
        <v>306</v>
      </c>
      <c r="J724" s="26" t="s">
        <v>2667</v>
      </c>
      <c r="K724" s="26"/>
      <c r="L724" s="26" t="s">
        <v>2667</v>
      </c>
      <c r="M724" s="26" t="s">
        <v>306</v>
      </c>
    </row>
    <row r="725" spans="1:13" x14ac:dyDescent="0.35">
      <c r="A725" s="27">
        <v>45950</v>
      </c>
      <c r="B725" s="26" t="s">
        <v>3150</v>
      </c>
      <c r="C725" s="26" t="s">
        <v>2683</v>
      </c>
      <c r="D725" s="28" t="s">
        <v>3151</v>
      </c>
      <c r="E725" s="26">
        <v>19</v>
      </c>
      <c r="F725" s="26">
        <v>1</v>
      </c>
      <c r="G725" s="26" t="s">
        <v>2667</v>
      </c>
      <c r="H725" s="26" t="s">
        <v>2667</v>
      </c>
      <c r="I725" s="26" t="s">
        <v>2667</v>
      </c>
      <c r="J725" s="26" t="s">
        <v>2667</v>
      </c>
      <c r="K725" s="26"/>
      <c r="L725" s="26" t="s">
        <v>2667</v>
      </c>
      <c r="M725" s="26" t="s">
        <v>2667</v>
      </c>
    </row>
    <row r="726" spans="1:13" x14ac:dyDescent="0.35">
      <c r="A726" s="27">
        <v>45950</v>
      </c>
      <c r="B726" s="26" t="s">
        <v>3150</v>
      </c>
      <c r="C726" s="26" t="s">
        <v>2683</v>
      </c>
      <c r="D726" s="28" t="s">
        <v>3151</v>
      </c>
      <c r="E726" s="26">
        <v>19</v>
      </c>
      <c r="F726" s="26">
        <v>0</v>
      </c>
      <c r="G726" s="26" t="s">
        <v>2667</v>
      </c>
      <c r="H726" s="26" t="s">
        <v>2667</v>
      </c>
      <c r="I726" s="26" t="s">
        <v>2667</v>
      </c>
      <c r="J726" s="26" t="s">
        <v>2667</v>
      </c>
      <c r="K726" s="26"/>
      <c r="L726" s="26" t="s">
        <v>2667</v>
      </c>
      <c r="M726" s="26" t="s">
        <v>2667</v>
      </c>
    </row>
    <row r="727" spans="1:13" x14ac:dyDescent="0.35">
      <c r="A727" s="22">
        <v>45797</v>
      </c>
      <c r="B727" s="23" t="s">
        <v>3094</v>
      </c>
      <c r="C727" s="23" t="s">
        <v>2673</v>
      </c>
      <c r="D727" s="24" t="s">
        <v>3020</v>
      </c>
      <c r="E727" s="23">
        <f t="shared" ref="E727:E735" si="23">57/3</f>
        <v>19</v>
      </c>
      <c r="F727" s="23">
        <f>12/3</f>
        <v>4</v>
      </c>
      <c r="G727" s="23" t="s">
        <v>2667</v>
      </c>
      <c r="H727" s="23" t="s">
        <v>2667</v>
      </c>
      <c r="I727" s="23" t="s">
        <v>306</v>
      </c>
      <c r="J727" s="23" t="s">
        <v>2667</v>
      </c>
      <c r="K727" s="23"/>
      <c r="L727" s="23" t="s">
        <v>2667</v>
      </c>
      <c r="M727" s="23" t="s">
        <v>306</v>
      </c>
    </row>
    <row r="728" spans="1:13" x14ac:dyDescent="0.35">
      <c r="A728" s="22">
        <v>45797</v>
      </c>
      <c r="B728" s="23" t="s">
        <v>3094</v>
      </c>
      <c r="C728" s="23" t="s">
        <v>2673</v>
      </c>
      <c r="D728" s="24" t="s">
        <v>3020</v>
      </c>
      <c r="E728" s="23">
        <f t="shared" si="23"/>
        <v>19</v>
      </c>
      <c r="F728" s="23">
        <f>12/3</f>
        <v>4</v>
      </c>
      <c r="G728" s="23" t="s">
        <v>2667</v>
      </c>
      <c r="H728" s="23" t="s">
        <v>2667</v>
      </c>
      <c r="I728" s="23" t="s">
        <v>306</v>
      </c>
      <c r="J728" s="23" t="s">
        <v>2667</v>
      </c>
      <c r="K728" s="23"/>
      <c r="L728" s="23" t="s">
        <v>2667</v>
      </c>
      <c r="M728" s="23" t="s">
        <v>306</v>
      </c>
    </row>
    <row r="729" spans="1:13" x14ac:dyDescent="0.35">
      <c r="A729" s="22">
        <v>45797</v>
      </c>
      <c r="B729" s="23" t="s">
        <v>3094</v>
      </c>
      <c r="C729" s="23" t="s">
        <v>2673</v>
      </c>
      <c r="D729" s="24" t="s">
        <v>3020</v>
      </c>
      <c r="E729" s="23">
        <f t="shared" si="23"/>
        <v>19</v>
      </c>
      <c r="F729" s="23">
        <f>12/3</f>
        <v>4</v>
      </c>
      <c r="G729" s="23" t="s">
        <v>2667</v>
      </c>
      <c r="H729" s="23" t="s">
        <v>2667</v>
      </c>
      <c r="I729" s="23" t="s">
        <v>306</v>
      </c>
      <c r="J729" s="23" t="s">
        <v>2667</v>
      </c>
      <c r="K729" s="23"/>
      <c r="L729" s="23" t="s">
        <v>2667</v>
      </c>
      <c r="M729" s="23" t="s">
        <v>306</v>
      </c>
    </row>
    <row r="730" spans="1:13" x14ac:dyDescent="0.35">
      <c r="A730" s="22">
        <v>45774</v>
      </c>
      <c r="B730" s="23" t="s">
        <v>3213</v>
      </c>
      <c r="C730" s="23" t="s">
        <v>2673</v>
      </c>
      <c r="D730" s="24">
        <v>3</v>
      </c>
      <c r="E730" s="23">
        <f t="shared" si="23"/>
        <v>19</v>
      </c>
      <c r="F730" s="23">
        <f>5/3</f>
        <v>1.6666666666666667</v>
      </c>
      <c r="G730" s="23" t="s">
        <v>2667</v>
      </c>
      <c r="H730" s="23" t="s">
        <v>2667</v>
      </c>
      <c r="I730" s="23" t="s">
        <v>2667</v>
      </c>
      <c r="J730" s="23" t="s">
        <v>2667</v>
      </c>
      <c r="K730" s="23"/>
      <c r="L730" s="23" t="s">
        <v>2667</v>
      </c>
      <c r="M730" s="23" t="s">
        <v>2667</v>
      </c>
    </row>
    <row r="731" spans="1:13" x14ac:dyDescent="0.35">
      <c r="A731" s="22">
        <v>45774</v>
      </c>
      <c r="B731" s="23" t="s">
        <v>3213</v>
      </c>
      <c r="C731" s="23" t="s">
        <v>2673</v>
      </c>
      <c r="D731" s="24">
        <v>3</v>
      </c>
      <c r="E731" s="23">
        <f t="shared" si="23"/>
        <v>19</v>
      </c>
      <c r="F731" s="23">
        <f>5/3</f>
        <v>1.6666666666666667</v>
      </c>
      <c r="G731" s="23" t="s">
        <v>2667</v>
      </c>
      <c r="H731" s="23" t="s">
        <v>2667</v>
      </c>
      <c r="I731" s="23" t="s">
        <v>2667</v>
      </c>
      <c r="J731" s="23" t="s">
        <v>2667</v>
      </c>
      <c r="K731" s="23"/>
      <c r="L731" s="23"/>
      <c r="M731" s="23"/>
    </row>
    <row r="732" spans="1:13" x14ac:dyDescent="0.35">
      <c r="A732" s="22">
        <v>45774</v>
      </c>
      <c r="B732" s="23" t="s">
        <v>3213</v>
      </c>
      <c r="C732" s="23" t="s">
        <v>2673</v>
      </c>
      <c r="D732" s="24">
        <v>3</v>
      </c>
      <c r="E732" s="23">
        <f t="shared" si="23"/>
        <v>19</v>
      </c>
      <c r="F732" s="23">
        <f>5/3</f>
        <v>1.6666666666666667</v>
      </c>
      <c r="G732" s="23" t="s">
        <v>2667</v>
      </c>
      <c r="H732" s="23" t="s">
        <v>2667</v>
      </c>
      <c r="I732" s="23" t="s">
        <v>2667</v>
      </c>
      <c r="J732" s="23" t="s">
        <v>2667</v>
      </c>
      <c r="K732" s="23"/>
      <c r="L732" s="23"/>
      <c r="M732" s="23"/>
    </row>
    <row r="733" spans="1:13" x14ac:dyDescent="0.35">
      <c r="A733" s="22">
        <v>45998</v>
      </c>
      <c r="B733" s="23" t="s">
        <v>317</v>
      </c>
      <c r="C733" s="23" t="s">
        <v>2670</v>
      </c>
      <c r="D733" s="24">
        <v>7</v>
      </c>
      <c r="E733" s="23">
        <f t="shared" si="23"/>
        <v>19</v>
      </c>
      <c r="F733" s="23">
        <f>4/3</f>
        <v>1.3333333333333333</v>
      </c>
      <c r="G733" s="23" t="s">
        <v>2667</v>
      </c>
      <c r="H733" s="23" t="s">
        <v>2667</v>
      </c>
      <c r="I733" s="23" t="s">
        <v>306</v>
      </c>
      <c r="J733" s="23" t="s">
        <v>2667</v>
      </c>
      <c r="K733" s="23"/>
      <c r="L733" s="23" t="s">
        <v>2667</v>
      </c>
      <c r="M733" s="23" t="s">
        <v>2667</v>
      </c>
    </row>
    <row r="734" spans="1:13" x14ac:dyDescent="0.35">
      <c r="A734" s="22">
        <v>45998</v>
      </c>
      <c r="B734" s="23" t="s">
        <v>317</v>
      </c>
      <c r="C734" s="23" t="s">
        <v>2670</v>
      </c>
      <c r="D734" s="24">
        <v>7</v>
      </c>
      <c r="E734" s="23">
        <f t="shared" si="23"/>
        <v>19</v>
      </c>
      <c r="F734" s="23">
        <f>4/3</f>
        <v>1.3333333333333333</v>
      </c>
      <c r="G734" s="23" t="s">
        <v>2667</v>
      </c>
      <c r="H734" s="23" t="s">
        <v>2667</v>
      </c>
      <c r="I734" s="23" t="s">
        <v>306</v>
      </c>
      <c r="J734" s="23" t="s">
        <v>2667</v>
      </c>
      <c r="K734" s="23"/>
      <c r="L734" s="23"/>
      <c r="M734" s="23"/>
    </row>
    <row r="735" spans="1:13" x14ac:dyDescent="0.35">
      <c r="A735" s="22">
        <v>45998</v>
      </c>
      <c r="B735" s="23" t="s">
        <v>317</v>
      </c>
      <c r="C735" s="23" t="s">
        <v>2670</v>
      </c>
      <c r="D735" s="24">
        <v>7</v>
      </c>
      <c r="E735" s="23">
        <f t="shared" si="23"/>
        <v>19</v>
      </c>
      <c r="F735" s="23">
        <f>4/3</f>
        <v>1.3333333333333333</v>
      </c>
      <c r="G735" s="23" t="s">
        <v>2667</v>
      </c>
      <c r="H735" s="23" t="s">
        <v>2667</v>
      </c>
      <c r="I735" s="23" t="s">
        <v>306</v>
      </c>
      <c r="J735" s="23" t="s">
        <v>2667</v>
      </c>
      <c r="K735" s="23"/>
      <c r="L735" s="23"/>
      <c r="M735" s="23"/>
    </row>
    <row r="736" spans="1:13" x14ac:dyDescent="0.35">
      <c r="A736" s="22">
        <v>46004</v>
      </c>
      <c r="B736" s="23" t="s">
        <v>2693</v>
      </c>
      <c r="C736" s="23" t="s">
        <v>2668</v>
      </c>
      <c r="D736" s="24" t="s">
        <v>249</v>
      </c>
      <c r="E736" s="23">
        <v>19</v>
      </c>
      <c r="F736" s="23">
        <v>3</v>
      </c>
      <c r="G736" s="23" t="s">
        <v>2667</v>
      </c>
      <c r="H736" s="23" t="s">
        <v>2667</v>
      </c>
      <c r="I736" s="23" t="s">
        <v>2667</v>
      </c>
      <c r="J736" s="23" t="s">
        <v>2667</v>
      </c>
      <c r="K736" s="23"/>
      <c r="L736" s="23" t="s">
        <v>2667</v>
      </c>
      <c r="M736" s="23" t="s">
        <v>2667</v>
      </c>
    </row>
    <row r="737" spans="1:13" s="23" customFormat="1" x14ac:dyDescent="0.35">
      <c r="A737" s="22">
        <v>45912</v>
      </c>
      <c r="B737" s="23" t="s">
        <v>2737</v>
      </c>
      <c r="C737" s="23" t="s">
        <v>2668</v>
      </c>
      <c r="D737" s="24">
        <v>6</v>
      </c>
      <c r="E737" s="23">
        <v>19</v>
      </c>
      <c r="F737" s="23">
        <v>2</v>
      </c>
      <c r="G737" s="23" t="s">
        <v>2667</v>
      </c>
      <c r="H737" s="23" t="s">
        <v>2667</v>
      </c>
      <c r="I737" s="23" t="s">
        <v>2667</v>
      </c>
      <c r="J737" s="23" t="s">
        <v>2667</v>
      </c>
      <c r="L737" s="23" t="s">
        <v>2667</v>
      </c>
      <c r="M737" s="23" t="s">
        <v>306</v>
      </c>
    </row>
    <row r="738" spans="1:13" s="23" customFormat="1" x14ac:dyDescent="0.35">
      <c r="A738" s="22">
        <v>45808</v>
      </c>
      <c r="B738" s="23" t="s">
        <v>2583</v>
      </c>
      <c r="C738" s="23" t="s">
        <v>2668</v>
      </c>
      <c r="D738" s="24">
        <v>4</v>
      </c>
      <c r="E738" s="23">
        <v>19</v>
      </c>
      <c r="F738" s="23">
        <v>1</v>
      </c>
      <c r="G738" s="23" t="s">
        <v>2667</v>
      </c>
      <c r="H738" s="23" t="s">
        <v>2667</v>
      </c>
      <c r="I738" s="23" t="s">
        <v>2667</v>
      </c>
      <c r="J738" s="23" t="s">
        <v>2667</v>
      </c>
      <c r="L738" s="23" t="s">
        <v>2667</v>
      </c>
      <c r="M738" s="23" t="s">
        <v>2667</v>
      </c>
    </row>
    <row r="739" spans="1:13" s="23" customFormat="1" x14ac:dyDescent="0.35">
      <c r="A739" s="22">
        <v>45888</v>
      </c>
      <c r="B739" s="23" t="s">
        <v>2851</v>
      </c>
      <c r="C739" s="23" t="s">
        <v>2668</v>
      </c>
      <c r="D739" s="24">
        <v>6</v>
      </c>
      <c r="E739" s="23">
        <v>19</v>
      </c>
      <c r="F739" s="23">
        <v>1</v>
      </c>
      <c r="G739" s="23" t="s">
        <v>2667</v>
      </c>
      <c r="H739" s="23" t="s">
        <v>2667</v>
      </c>
      <c r="I739" s="23" t="s">
        <v>2667</v>
      </c>
      <c r="J739" s="23" t="s">
        <v>2667</v>
      </c>
      <c r="L739" s="23" t="s">
        <v>2667</v>
      </c>
      <c r="M739" s="23" t="s">
        <v>306</v>
      </c>
    </row>
    <row r="740" spans="1:13" s="23" customFormat="1" x14ac:dyDescent="0.35">
      <c r="A740" s="22">
        <v>45996</v>
      </c>
      <c r="B740" s="23" t="s">
        <v>2938</v>
      </c>
      <c r="C740" s="23" t="s">
        <v>2670</v>
      </c>
      <c r="D740" s="24">
        <v>9</v>
      </c>
      <c r="E740" s="23">
        <v>19</v>
      </c>
      <c r="F740" s="23">
        <v>2</v>
      </c>
      <c r="G740" s="23" t="s">
        <v>2667</v>
      </c>
      <c r="H740" s="23" t="s">
        <v>2667</v>
      </c>
      <c r="I740" s="23" t="s">
        <v>2667</v>
      </c>
      <c r="J740" s="23" t="s">
        <v>2667</v>
      </c>
      <c r="L740" s="23" t="s">
        <v>2667</v>
      </c>
      <c r="M740" s="23" t="s">
        <v>2667</v>
      </c>
    </row>
    <row r="741" spans="1:13" s="23" customFormat="1" x14ac:dyDescent="0.35">
      <c r="A741" s="22">
        <v>45892</v>
      </c>
      <c r="B741" s="23" t="s">
        <v>88</v>
      </c>
      <c r="C741" s="23" t="s">
        <v>2167</v>
      </c>
      <c r="D741" s="24" t="s">
        <v>2733</v>
      </c>
      <c r="E741" s="23">
        <v>19</v>
      </c>
      <c r="F741" s="23">
        <v>1</v>
      </c>
      <c r="G741" s="23" t="s">
        <v>2667</v>
      </c>
      <c r="H741" s="23" t="s">
        <v>2667</v>
      </c>
      <c r="I741" s="23" t="s">
        <v>306</v>
      </c>
      <c r="J741" s="23" t="s">
        <v>2667</v>
      </c>
      <c r="L741" s="23" t="s">
        <v>2667</v>
      </c>
      <c r="M741" s="23" t="s">
        <v>306</v>
      </c>
    </row>
    <row r="742" spans="1:13" s="23" customFormat="1" x14ac:dyDescent="0.35">
      <c r="A742" s="22">
        <v>45788</v>
      </c>
      <c r="B742" s="23" t="s">
        <v>2977</v>
      </c>
      <c r="C742" s="23" t="s">
        <v>2670</v>
      </c>
      <c r="D742" s="24">
        <v>10</v>
      </c>
      <c r="E742" s="23">
        <v>19</v>
      </c>
      <c r="F742" s="23">
        <v>2</v>
      </c>
      <c r="G742" s="23" t="s">
        <v>2667</v>
      </c>
      <c r="H742" s="23" t="s">
        <v>2667</v>
      </c>
      <c r="I742" s="23" t="s">
        <v>2667</v>
      </c>
      <c r="J742" s="23" t="s">
        <v>2667</v>
      </c>
      <c r="L742" s="23" t="s">
        <v>2667</v>
      </c>
      <c r="M742" s="23" t="s">
        <v>2667</v>
      </c>
    </row>
    <row r="743" spans="1:13" s="23" customFormat="1" x14ac:dyDescent="0.35">
      <c r="A743" s="22">
        <v>45996</v>
      </c>
      <c r="B743" s="23" t="s">
        <v>2982</v>
      </c>
      <c r="C743" s="23" t="s">
        <v>2670</v>
      </c>
      <c r="D743" s="24">
        <v>9</v>
      </c>
      <c r="E743" s="23">
        <v>19</v>
      </c>
      <c r="F743" s="23">
        <v>2</v>
      </c>
      <c r="G743" s="23" t="s">
        <v>2667</v>
      </c>
      <c r="H743" s="23" t="s">
        <v>2667</v>
      </c>
      <c r="I743" s="23" t="s">
        <v>2667</v>
      </c>
      <c r="J743" s="23" t="s">
        <v>2667</v>
      </c>
      <c r="L743" s="23" t="s">
        <v>2667</v>
      </c>
      <c r="M743" s="23" t="s">
        <v>306</v>
      </c>
    </row>
    <row r="744" spans="1:13" s="23" customFormat="1" x14ac:dyDescent="0.35">
      <c r="A744" s="22">
        <v>46002</v>
      </c>
      <c r="B744" s="23" t="s">
        <v>1144</v>
      </c>
      <c r="C744" s="23" t="s">
        <v>392</v>
      </c>
      <c r="D744" s="24" t="s">
        <v>392</v>
      </c>
      <c r="E744" s="23">
        <v>19</v>
      </c>
      <c r="F744" s="23">
        <v>3</v>
      </c>
      <c r="G744" s="23" t="s">
        <v>2667</v>
      </c>
      <c r="H744" s="23" t="s">
        <v>2667</v>
      </c>
      <c r="I744" s="23" t="s">
        <v>306</v>
      </c>
      <c r="J744" s="23" t="s">
        <v>2667</v>
      </c>
      <c r="L744" s="23" t="s">
        <v>2667</v>
      </c>
      <c r="M744" s="23" t="s">
        <v>2667</v>
      </c>
    </row>
    <row r="745" spans="1:13" s="23" customFormat="1" x14ac:dyDescent="0.35">
      <c r="A745" s="22">
        <v>45994</v>
      </c>
      <c r="B745" s="23" t="s">
        <v>3064</v>
      </c>
      <c r="C745" s="23" t="s">
        <v>2167</v>
      </c>
      <c r="D745" s="24" t="s">
        <v>2733</v>
      </c>
      <c r="E745" s="23">
        <v>19</v>
      </c>
      <c r="F745" s="23">
        <v>2</v>
      </c>
      <c r="G745" s="23" t="s">
        <v>2667</v>
      </c>
      <c r="H745" s="23" t="s">
        <v>2667</v>
      </c>
      <c r="I745" s="23" t="s">
        <v>2667</v>
      </c>
      <c r="J745" s="23" t="s">
        <v>2667</v>
      </c>
      <c r="L745" s="23" t="s">
        <v>2667</v>
      </c>
      <c r="M745" s="23" t="s">
        <v>2667</v>
      </c>
    </row>
    <row r="746" spans="1:13" s="23" customFormat="1" x14ac:dyDescent="0.35">
      <c r="A746" s="22">
        <v>45994</v>
      </c>
      <c r="B746" s="23" t="s">
        <v>2718</v>
      </c>
      <c r="C746" s="23" t="s">
        <v>2668</v>
      </c>
      <c r="D746" s="24">
        <v>6</v>
      </c>
      <c r="E746" s="23">
        <v>19</v>
      </c>
      <c r="F746" s="23">
        <v>1</v>
      </c>
      <c r="G746" s="23" t="s">
        <v>2667</v>
      </c>
      <c r="H746" s="23" t="s">
        <v>2667</v>
      </c>
      <c r="I746" s="23" t="s">
        <v>2667</v>
      </c>
      <c r="J746" s="23" t="s">
        <v>2667</v>
      </c>
      <c r="L746" s="23" t="s">
        <v>2667</v>
      </c>
      <c r="M746" s="23" t="s">
        <v>306</v>
      </c>
    </row>
    <row r="747" spans="1:13" s="23" customFormat="1" x14ac:dyDescent="0.35">
      <c r="A747" s="22">
        <v>45997</v>
      </c>
      <c r="B747" s="23" t="s">
        <v>3095</v>
      </c>
      <c r="C747" s="23" t="s">
        <v>2670</v>
      </c>
      <c r="D747" s="24">
        <v>8</v>
      </c>
      <c r="E747" s="23">
        <v>19</v>
      </c>
      <c r="F747" s="23">
        <v>3</v>
      </c>
      <c r="G747" s="23" t="s">
        <v>2667</v>
      </c>
      <c r="H747" s="23" t="s">
        <v>2667</v>
      </c>
      <c r="I747" s="23" t="s">
        <v>2667</v>
      </c>
      <c r="J747" s="23" t="s">
        <v>2667</v>
      </c>
      <c r="L747" s="23" t="s">
        <v>2667</v>
      </c>
      <c r="M747" s="23" t="s">
        <v>2667</v>
      </c>
    </row>
    <row r="748" spans="1:13" s="23" customFormat="1" x14ac:dyDescent="0.35">
      <c r="A748" s="22">
        <v>45977</v>
      </c>
      <c r="B748" s="23" t="s">
        <v>3105</v>
      </c>
      <c r="C748" s="23" t="s">
        <v>2673</v>
      </c>
      <c r="D748" s="24">
        <v>1</v>
      </c>
      <c r="E748" s="23">
        <v>19</v>
      </c>
      <c r="F748" s="23">
        <v>2</v>
      </c>
      <c r="G748" s="23" t="s">
        <v>2667</v>
      </c>
      <c r="H748" s="23" t="s">
        <v>2667</v>
      </c>
      <c r="I748" s="23" t="s">
        <v>306</v>
      </c>
      <c r="J748" s="23" t="s">
        <v>2667</v>
      </c>
      <c r="L748" s="23" t="s">
        <v>2667</v>
      </c>
      <c r="M748" s="23" t="s">
        <v>306</v>
      </c>
    </row>
    <row r="749" spans="1:13" s="23" customFormat="1" x14ac:dyDescent="0.35">
      <c r="A749" s="22">
        <v>46003</v>
      </c>
      <c r="B749" s="23" t="s">
        <v>3162</v>
      </c>
      <c r="C749" s="23" t="s">
        <v>2673</v>
      </c>
      <c r="D749" s="24">
        <v>3</v>
      </c>
      <c r="E749" s="23">
        <v>19</v>
      </c>
      <c r="F749" s="23">
        <v>3</v>
      </c>
      <c r="G749" s="23" t="s">
        <v>2667</v>
      </c>
      <c r="H749" s="23" t="s">
        <v>2667</v>
      </c>
      <c r="I749" s="23" t="s">
        <v>2667</v>
      </c>
      <c r="J749" s="23" t="s">
        <v>2667</v>
      </c>
      <c r="L749" s="23" t="s">
        <v>2667</v>
      </c>
      <c r="M749" s="23" t="s">
        <v>306</v>
      </c>
    </row>
    <row r="750" spans="1:13" s="23" customFormat="1" x14ac:dyDescent="0.35">
      <c r="A750" s="22">
        <v>45982</v>
      </c>
      <c r="B750" s="23" t="s">
        <v>3226</v>
      </c>
      <c r="C750" s="23" t="s">
        <v>2668</v>
      </c>
      <c r="D750" s="24">
        <v>6</v>
      </c>
      <c r="E750" s="23">
        <v>19</v>
      </c>
      <c r="F750" s="23">
        <v>1</v>
      </c>
      <c r="G750" s="23" t="s">
        <v>2667</v>
      </c>
      <c r="H750" s="23" t="s">
        <v>2667</v>
      </c>
      <c r="I750" s="23" t="s">
        <v>2667</v>
      </c>
      <c r="J750" s="23" t="s">
        <v>2667</v>
      </c>
      <c r="L750" s="23" t="s">
        <v>2667</v>
      </c>
      <c r="M750" s="23" t="s">
        <v>306</v>
      </c>
    </row>
    <row r="751" spans="1:13" s="23" customFormat="1" x14ac:dyDescent="0.35">
      <c r="A751" s="22">
        <v>45988</v>
      </c>
      <c r="B751" s="23" t="s">
        <v>3246</v>
      </c>
      <c r="C751" s="23" t="s">
        <v>2670</v>
      </c>
      <c r="D751" s="24" t="s">
        <v>2824</v>
      </c>
      <c r="E751" s="23">
        <v>19</v>
      </c>
      <c r="F751" s="23">
        <v>9</v>
      </c>
      <c r="G751" s="23" t="s">
        <v>2667</v>
      </c>
      <c r="H751" s="23" t="s">
        <v>2667</v>
      </c>
      <c r="I751" s="23" t="s">
        <v>306</v>
      </c>
      <c r="J751" s="23" t="s">
        <v>2667</v>
      </c>
      <c r="L751" s="23" t="s">
        <v>2667</v>
      </c>
      <c r="M751" s="23" t="s">
        <v>306</v>
      </c>
    </row>
    <row r="752" spans="1:13" s="23" customFormat="1" x14ac:dyDescent="0.35">
      <c r="A752" s="22">
        <v>46001</v>
      </c>
      <c r="B752" s="23" t="s">
        <v>3272</v>
      </c>
      <c r="C752" s="23" t="s">
        <v>2670</v>
      </c>
      <c r="D752" s="24">
        <v>8</v>
      </c>
      <c r="E752" s="23">
        <v>19</v>
      </c>
      <c r="F752" s="23">
        <v>1</v>
      </c>
      <c r="G752" s="23" t="s">
        <v>2667</v>
      </c>
      <c r="H752" s="23" t="s">
        <v>2667</v>
      </c>
      <c r="I752" s="23" t="s">
        <v>2667</v>
      </c>
      <c r="J752" s="23" t="s">
        <v>2667</v>
      </c>
      <c r="L752" s="23" t="s">
        <v>2667</v>
      </c>
      <c r="M752" s="23" t="s">
        <v>2667</v>
      </c>
    </row>
    <row r="753" spans="1:13" s="23" customFormat="1" x14ac:dyDescent="0.35">
      <c r="A753" s="22">
        <v>46000</v>
      </c>
      <c r="B753" s="23" t="s">
        <v>2846</v>
      </c>
      <c r="C753" s="23" t="s">
        <v>2670</v>
      </c>
      <c r="D753" s="24">
        <v>8</v>
      </c>
      <c r="E753" s="23">
        <v>19</v>
      </c>
      <c r="F753" s="23">
        <v>1</v>
      </c>
      <c r="G753" s="23" t="s">
        <v>2667</v>
      </c>
      <c r="H753" s="23" t="s">
        <v>306</v>
      </c>
      <c r="I753" s="23" t="s">
        <v>2667</v>
      </c>
      <c r="J753" s="23" t="s">
        <v>2667</v>
      </c>
      <c r="L753" s="23" t="s">
        <v>2667</v>
      </c>
      <c r="M753" s="23" t="s">
        <v>2667</v>
      </c>
    </row>
    <row r="754" spans="1:13" s="23" customFormat="1" x14ac:dyDescent="0.35">
      <c r="A754" s="22">
        <v>45994</v>
      </c>
      <c r="B754" s="23" t="s">
        <v>1553</v>
      </c>
      <c r="C754" s="23" t="s">
        <v>2668</v>
      </c>
      <c r="D754" s="24">
        <v>6</v>
      </c>
      <c r="E754" s="23">
        <v>19</v>
      </c>
      <c r="F754" s="23">
        <v>2</v>
      </c>
      <c r="G754" s="23" t="s">
        <v>2667</v>
      </c>
      <c r="H754" s="23" t="s">
        <v>306</v>
      </c>
      <c r="I754" s="23" t="s">
        <v>2667</v>
      </c>
      <c r="J754" s="23" t="s">
        <v>2667</v>
      </c>
      <c r="L754" s="23" t="s">
        <v>2667</v>
      </c>
      <c r="M754" s="23" t="s">
        <v>306</v>
      </c>
    </row>
    <row r="755" spans="1:13" x14ac:dyDescent="0.35">
      <c r="A755" s="22">
        <v>45986</v>
      </c>
      <c r="B755" s="23" t="s">
        <v>3306</v>
      </c>
      <c r="C755" s="23" t="s">
        <v>2673</v>
      </c>
      <c r="D755" s="24" t="s">
        <v>3020</v>
      </c>
      <c r="E755" s="23">
        <v>19</v>
      </c>
      <c r="F755" s="23">
        <v>4</v>
      </c>
      <c r="G755" s="23" t="s">
        <v>2667</v>
      </c>
      <c r="H755" s="23" t="s">
        <v>2667</v>
      </c>
      <c r="I755" s="23" t="s">
        <v>306</v>
      </c>
      <c r="J755" s="23"/>
      <c r="K755" s="23"/>
      <c r="L755" s="23" t="s">
        <v>2667</v>
      </c>
      <c r="M755" s="23" t="s">
        <v>306</v>
      </c>
    </row>
    <row r="756" spans="1:13" x14ac:dyDescent="0.35">
      <c r="A756" s="22">
        <v>45789</v>
      </c>
      <c r="B756" s="23" t="s">
        <v>1640</v>
      </c>
      <c r="C756" s="23" t="s">
        <v>2673</v>
      </c>
      <c r="D756" s="24" t="s">
        <v>2681</v>
      </c>
      <c r="E756" s="23">
        <v>19</v>
      </c>
      <c r="F756" s="23">
        <v>5</v>
      </c>
      <c r="G756" s="23" t="s">
        <v>2667</v>
      </c>
      <c r="H756" s="23" t="s">
        <v>2667</v>
      </c>
      <c r="I756" s="23" t="s">
        <v>306</v>
      </c>
      <c r="J756" s="23"/>
      <c r="K756" s="23"/>
      <c r="L756" s="23" t="s">
        <v>2667</v>
      </c>
      <c r="M756" s="23" t="s">
        <v>306</v>
      </c>
    </row>
    <row r="757" spans="1:13" x14ac:dyDescent="0.35">
      <c r="A757" s="22">
        <v>45992</v>
      </c>
      <c r="B757" s="23" t="s">
        <v>3410</v>
      </c>
      <c r="C757" s="23" t="s">
        <v>2667</v>
      </c>
      <c r="D757" s="24" t="s">
        <v>2667</v>
      </c>
      <c r="E757" s="23">
        <v>19</v>
      </c>
      <c r="F757" s="23">
        <v>3</v>
      </c>
      <c r="G757" s="23" t="s">
        <v>2667</v>
      </c>
      <c r="H757" s="23" t="s">
        <v>2667</v>
      </c>
      <c r="I757" s="23" t="s">
        <v>2667</v>
      </c>
      <c r="J757" s="23"/>
      <c r="K757" s="23"/>
      <c r="L757" s="23" t="s">
        <v>2667</v>
      </c>
      <c r="M757" s="23" t="s">
        <v>2667</v>
      </c>
    </row>
    <row r="758" spans="1:13" x14ac:dyDescent="0.35">
      <c r="A758" s="22">
        <v>46001</v>
      </c>
      <c r="B758" s="23" t="s">
        <v>1887</v>
      </c>
      <c r="C758" s="23" t="s">
        <v>2670</v>
      </c>
      <c r="D758" s="24">
        <v>7</v>
      </c>
      <c r="E758" s="23">
        <v>19</v>
      </c>
      <c r="F758" s="23">
        <v>2</v>
      </c>
      <c r="G758" s="23" t="s">
        <v>2667</v>
      </c>
      <c r="H758" s="23" t="s">
        <v>2667</v>
      </c>
      <c r="I758" s="23" t="s">
        <v>306</v>
      </c>
      <c r="J758" s="23" t="s">
        <v>2675</v>
      </c>
      <c r="K758" s="23"/>
      <c r="L758" s="23" t="s">
        <v>2667</v>
      </c>
      <c r="M758" s="23" t="s">
        <v>2667</v>
      </c>
    </row>
    <row r="759" spans="1:13" x14ac:dyDescent="0.35">
      <c r="A759" s="22">
        <v>45988</v>
      </c>
      <c r="B759" s="23" t="s">
        <v>3218</v>
      </c>
      <c r="C759" s="23" t="s">
        <v>2683</v>
      </c>
      <c r="D759" s="24" t="s">
        <v>158</v>
      </c>
      <c r="E759" s="23">
        <v>19</v>
      </c>
      <c r="F759" s="23">
        <v>2</v>
      </c>
      <c r="G759" s="23" t="s">
        <v>2667</v>
      </c>
      <c r="H759" s="23" t="s">
        <v>2667</v>
      </c>
      <c r="I759" s="23" t="s">
        <v>2667</v>
      </c>
      <c r="J759" s="23"/>
      <c r="K759" s="23"/>
      <c r="L759" s="23" t="s">
        <v>2667</v>
      </c>
      <c r="M759" s="23" t="s">
        <v>2667</v>
      </c>
    </row>
    <row r="760" spans="1:13" x14ac:dyDescent="0.35">
      <c r="A760" s="22">
        <v>45912</v>
      </c>
      <c r="B760" s="23" t="s">
        <v>3132</v>
      </c>
      <c r="C760" s="23" t="s">
        <v>2668</v>
      </c>
      <c r="D760" s="24" t="s">
        <v>3133</v>
      </c>
      <c r="E760" s="23">
        <v>19</v>
      </c>
      <c r="F760" s="23">
        <v>2</v>
      </c>
      <c r="G760" s="23" t="s">
        <v>2667</v>
      </c>
      <c r="H760" s="23" t="s">
        <v>2667</v>
      </c>
      <c r="I760" s="23" t="s">
        <v>306</v>
      </c>
      <c r="J760" s="23"/>
      <c r="K760" s="23"/>
      <c r="L760" s="23" t="s">
        <v>2667</v>
      </c>
      <c r="M760" s="23" t="s">
        <v>2667</v>
      </c>
    </row>
    <row r="761" spans="1:13" x14ac:dyDescent="0.35">
      <c r="A761" s="22">
        <v>45818</v>
      </c>
      <c r="B761" s="23" t="s">
        <v>3013</v>
      </c>
      <c r="C761" s="23" t="s">
        <v>1261</v>
      </c>
      <c r="D761" s="24" t="s">
        <v>1261</v>
      </c>
      <c r="E761" s="23">
        <v>19</v>
      </c>
      <c r="F761" s="23">
        <v>1</v>
      </c>
      <c r="G761" s="23" t="s">
        <v>2667</v>
      </c>
      <c r="H761" s="23" t="s">
        <v>2667</v>
      </c>
      <c r="I761" s="23" t="s">
        <v>306</v>
      </c>
      <c r="J761" s="23"/>
      <c r="K761" s="23"/>
      <c r="L761" s="23" t="s">
        <v>2667</v>
      </c>
      <c r="M761" s="23" t="s">
        <v>306</v>
      </c>
    </row>
    <row r="762" spans="1:13" x14ac:dyDescent="0.35">
      <c r="A762" s="22">
        <v>45957</v>
      </c>
      <c r="B762" s="23" t="s">
        <v>3198</v>
      </c>
      <c r="C762" s="23" t="s">
        <v>2668</v>
      </c>
      <c r="D762" s="24">
        <v>6</v>
      </c>
      <c r="E762" s="23">
        <v>19</v>
      </c>
      <c r="F762" s="23">
        <v>1</v>
      </c>
      <c r="G762" s="23" t="s">
        <v>2667</v>
      </c>
      <c r="H762" s="23" t="s">
        <v>2667</v>
      </c>
      <c r="I762" s="23" t="s">
        <v>306</v>
      </c>
      <c r="J762" s="23" t="s">
        <v>3396</v>
      </c>
      <c r="K762" s="23"/>
      <c r="L762" s="23" t="s">
        <v>2667</v>
      </c>
      <c r="M762" s="23" t="s">
        <v>306</v>
      </c>
    </row>
    <row r="763" spans="1:13" s="23" customFormat="1" x14ac:dyDescent="0.35">
      <c r="A763" s="22">
        <v>45990</v>
      </c>
      <c r="B763" s="23" t="s">
        <v>70</v>
      </c>
      <c r="C763" s="23" t="s">
        <v>2668</v>
      </c>
      <c r="D763" s="24">
        <v>6</v>
      </c>
      <c r="E763" s="23">
        <v>19</v>
      </c>
      <c r="F763" s="23">
        <v>1</v>
      </c>
      <c r="G763" s="23" t="s">
        <v>2667</v>
      </c>
      <c r="H763" s="23" t="s">
        <v>2667</v>
      </c>
      <c r="I763" s="23" t="s">
        <v>2667</v>
      </c>
      <c r="L763" s="23" t="s">
        <v>2667</v>
      </c>
      <c r="M763" s="23" t="s">
        <v>306</v>
      </c>
    </row>
    <row r="764" spans="1:13" s="23" customFormat="1" x14ac:dyDescent="0.35">
      <c r="A764" s="22">
        <v>46001</v>
      </c>
      <c r="B764" s="23" t="s">
        <v>138</v>
      </c>
      <c r="C764" s="23" t="s">
        <v>2670</v>
      </c>
      <c r="D764" s="24">
        <v>7</v>
      </c>
      <c r="E764" s="23">
        <v>19</v>
      </c>
      <c r="F764" s="23">
        <v>2</v>
      </c>
      <c r="G764" s="23" t="s">
        <v>306</v>
      </c>
      <c r="H764" s="23" t="s">
        <v>2667</v>
      </c>
      <c r="I764" s="23" t="s">
        <v>2667</v>
      </c>
      <c r="L764" s="23" t="s">
        <v>2667</v>
      </c>
      <c r="M764" s="23" t="s">
        <v>306</v>
      </c>
    </row>
    <row r="765" spans="1:13" s="23" customFormat="1" x14ac:dyDescent="0.35">
      <c r="A765" s="22">
        <v>45935</v>
      </c>
      <c r="B765" s="23" t="s">
        <v>2939</v>
      </c>
      <c r="C765" s="23" t="s">
        <v>2668</v>
      </c>
      <c r="D765" s="24">
        <v>6</v>
      </c>
      <c r="E765" s="23">
        <v>19</v>
      </c>
      <c r="F765" s="23">
        <v>2</v>
      </c>
      <c r="G765" s="23" t="s">
        <v>2667</v>
      </c>
      <c r="H765" s="23" t="s">
        <v>2667</v>
      </c>
      <c r="I765" s="23" t="s">
        <v>2667</v>
      </c>
      <c r="L765" s="23" t="s">
        <v>2667</v>
      </c>
      <c r="M765" s="23" t="s">
        <v>306</v>
      </c>
    </row>
    <row r="766" spans="1:13" x14ac:dyDescent="0.35">
      <c r="A766" s="22">
        <v>45820</v>
      </c>
      <c r="B766" s="23" t="s">
        <v>1506</v>
      </c>
      <c r="C766" s="23" t="s">
        <v>2668</v>
      </c>
      <c r="D766" s="24" t="s">
        <v>2714</v>
      </c>
      <c r="E766" s="23">
        <v>19</v>
      </c>
      <c r="F766" s="23">
        <v>2</v>
      </c>
      <c r="G766" s="23" t="s">
        <v>2667</v>
      </c>
      <c r="H766" s="23" t="s">
        <v>2667</v>
      </c>
      <c r="I766" s="23" t="s">
        <v>2667</v>
      </c>
      <c r="J766" s="23"/>
      <c r="K766" s="23"/>
      <c r="L766" s="23" t="s">
        <v>2667</v>
      </c>
      <c r="M766" s="23" t="s">
        <v>306</v>
      </c>
    </row>
    <row r="767" spans="1:13" x14ac:dyDescent="0.35">
      <c r="A767" s="22">
        <v>45685</v>
      </c>
      <c r="B767" s="23" t="s">
        <v>2719</v>
      </c>
      <c r="C767" s="23" t="s">
        <v>2167</v>
      </c>
      <c r="D767" s="24" t="s">
        <v>261</v>
      </c>
      <c r="E767" s="23">
        <v>19</v>
      </c>
      <c r="F767" s="23">
        <v>3</v>
      </c>
      <c r="G767" s="23" t="s">
        <v>2667</v>
      </c>
      <c r="H767" s="23" t="s">
        <v>2667</v>
      </c>
      <c r="I767" s="23" t="s">
        <v>2667</v>
      </c>
      <c r="J767" s="23"/>
      <c r="K767" s="23"/>
      <c r="L767" s="23" t="s">
        <v>2667</v>
      </c>
      <c r="M767" s="23" t="s">
        <v>2667</v>
      </c>
    </row>
    <row r="768" spans="1:13" x14ac:dyDescent="0.35">
      <c r="A768" s="27">
        <v>45977</v>
      </c>
      <c r="B768" s="26" t="s">
        <v>2828</v>
      </c>
      <c r="C768" s="26" t="s">
        <v>2670</v>
      </c>
      <c r="D768" s="28">
        <v>10</v>
      </c>
      <c r="E768" s="26">
        <f>37/2</f>
        <v>18.5</v>
      </c>
      <c r="F768" s="26">
        <v>0</v>
      </c>
      <c r="G768" s="26"/>
      <c r="H768" s="26" t="s">
        <v>2667</v>
      </c>
      <c r="I768" s="26" t="s">
        <v>306</v>
      </c>
      <c r="J768" s="26" t="s">
        <v>2667</v>
      </c>
      <c r="K768" s="26"/>
      <c r="L768" s="26" t="s">
        <v>2667</v>
      </c>
      <c r="M768" s="26" t="s">
        <v>306</v>
      </c>
    </row>
    <row r="769" spans="1:13" x14ac:dyDescent="0.35">
      <c r="A769" s="27">
        <v>45977</v>
      </c>
      <c r="B769" s="26" t="s">
        <v>2828</v>
      </c>
      <c r="C769" s="26" t="s">
        <v>2670</v>
      </c>
      <c r="D769" s="28">
        <v>10</v>
      </c>
      <c r="E769" s="26">
        <f>37/2</f>
        <v>18.5</v>
      </c>
      <c r="F769" s="26">
        <v>0</v>
      </c>
      <c r="G769" s="26"/>
      <c r="H769" s="26" t="s">
        <v>2667</v>
      </c>
      <c r="I769" s="26" t="s">
        <v>306</v>
      </c>
      <c r="J769" s="26" t="s">
        <v>2667</v>
      </c>
      <c r="K769" s="26"/>
      <c r="L769" s="26" t="s">
        <v>2667</v>
      </c>
      <c r="M769" s="26" t="s">
        <v>306</v>
      </c>
    </row>
    <row r="770" spans="1:13" x14ac:dyDescent="0.35">
      <c r="A770" s="27">
        <v>45972</v>
      </c>
      <c r="B770" s="26" t="s">
        <v>3437</v>
      </c>
      <c r="C770" s="26" t="s">
        <v>2167</v>
      </c>
      <c r="D770" s="28" t="s">
        <v>2733</v>
      </c>
      <c r="E770" s="26">
        <f>37/2</f>
        <v>18.5</v>
      </c>
      <c r="F770" s="26">
        <v>1</v>
      </c>
      <c r="G770" s="26" t="s">
        <v>2667</v>
      </c>
      <c r="H770" s="26" t="s">
        <v>2667</v>
      </c>
      <c r="I770" s="26" t="s">
        <v>306</v>
      </c>
      <c r="J770" s="26" t="s">
        <v>2667</v>
      </c>
      <c r="K770" s="26"/>
      <c r="L770" s="26" t="s">
        <v>2667</v>
      </c>
      <c r="M770" s="26" t="s">
        <v>2667</v>
      </c>
    </row>
    <row r="771" spans="1:13" x14ac:dyDescent="0.35">
      <c r="A771" s="27">
        <v>45972</v>
      </c>
      <c r="B771" s="26" t="s">
        <v>3437</v>
      </c>
      <c r="C771" s="26" t="s">
        <v>2167</v>
      </c>
      <c r="D771" s="28" t="s">
        <v>2733</v>
      </c>
      <c r="E771" s="26">
        <f>37/2</f>
        <v>18.5</v>
      </c>
      <c r="F771" s="26">
        <v>1</v>
      </c>
      <c r="G771" s="26"/>
      <c r="H771" s="26" t="s">
        <v>2667</v>
      </c>
      <c r="I771" s="26" t="s">
        <v>306</v>
      </c>
      <c r="J771" s="26" t="s">
        <v>2667</v>
      </c>
      <c r="K771" s="26"/>
      <c r="L771" s="26" t="s">
        <v>2667</v>
      </c>
      <c r="M771" s="26" t="s">
        <v>2667</v>
      </c>
    </row>
    <row r="772" spans="1:13" x14ac:dyDescent="0.35">
      <c r="A772" s="27">
        <v>45998</v>
      </c>
      <c r="B772" s="26" t="s">
        <v>1966</v>
      </c>
      <c r="C772" s="26" t="s">
        <v>2673</v>
      </c>
      <c r="D772" s="28">
        <v>3</v>
      </c>
      <c r="E772" s="26">
        <v>18.5</v>
      </c>
      <c r="F772" s="26">
        <v>2.5</v>
      </c>
      <c r="G772" s="26" t="s">
        <v>2667</v>
      </c>
      <c r="H772" s="26" t="s">
        <v>2667</v>
      </c>
      <c r="I772" s="26" t="s">
        <v>2667</v>
      </c>
      <c r="J772" s="26" t="s">
        <v>2667</v>
      </c>
      <c r="K772" s="26"/>
      <c r="L772" s="26" t="s">
        <v>2667</v>
      </c>
      <c r="M772" s="26" t="s">
        <v>2667</v>
      </c>
    </row>
    <row r="773" spans="1:13" x14ac:dyDescent="0.35">
      <c r="A773" s="27">
        <v>45998</v>
      </c>
      <c r="B773" s="26" t="s">
        <v>1966</v>
      </c>
      <c r="C773" s="26" t="s">
        <v>2673</v>
      </c>
      <c r="D773" s="28">
        <v>3</v>
      </c>
      <c r="E773" s="26">
        <v>18.5</v>
      </c>
      <c r="F773" s="26">
        <v>2.5</v>
      </c>
      <c r="G773" s="26" t="s">
        <v>2667</v>
      </c>
      <c r="H773" s="26" t="s">
        <v>2667</v>
      </c>
      <c r="I773" s="26" t="s">
        <v>2667</v>
      </c>
      <c r="J773" s="26" t="s">
        <v>2667</v>
      </c>
      <c r="K773" s="26"/>
      <c r="L773" s="26" t="s">
        <v>2667</v>
      </c>
      <c r="M773" s="26" t="s">
        <v>2667</v>
      </c>
    </row>
    <row r="774" spans="1:13" x14ac:dyDescent="0.35">
      <c r="A774" s="27">
        <v>45999</v>
      </c>
      <c r="B774" s="26" t="s">
        <v>2863</v>
      </c>
      <c r="C774" s="26" t="s">
        <v>2167</v>
      </c>
      <c r="D774" s="28" t="s">
        <v>2186</v>
      </c>
      <c r="E774" s="26">
        <v>18.5</v>
      </c>
      <c r="F774" s="26">
        <v>2</v>
      </c>
      <c r="G774" s="26" t="s">
        <v>2667</v>
      </c>
      <c r="H774" s="26" t="s">
        <v>2667</v>
      </c>
      <c r="I774" s="26" t="s">
        <v>2667</v>
      </c>
      <c r="J774" s="26"/>
      <c r="K774" s="26"/>
      <c r="L774" s="26" t="s">
        <v>2667</v>
      </c>
      <c r="M774" s="26" t="s">
        <v>306</v>
      </c>
    </row>
    <row r="775" spans="1:13" x14ac:dyDescent="0.35">
      <c r="A775" s="27">
        <v>45999</v>
      </c>
      <c r="B775" s="26" t="s">
        <v>2863</v>
      </c>
      <c r="C775" s="26" t="s">
        <v>2167</v>
      </c>
      <c r="D775" s="28" t="s">
        <v>2186</v>
      </c>
      <c r="E775" s="26">
        <v>18.5</v>
      </c>
      <c r="F775" s="26">
        <v>2</v>
      </c>
      <c r="G775" s="26" t="s">
        <v>2667</v>
      </c>
      <c r="H775" s="26" t="s">
        <v>2667</v>
      </c>
      <c r="I775" s="26" t="s">
        <v>2667</v>
      </c>
      <c r="J775" s="26"/>
      <c r="K775" s="26"/>
      <c r="L775" s="26" t="s">
        <v>2667</v>
      </c>
      <c r="M775" s="26" t="s">
        <v>306</v>
      </c>
    </row>
    <row r="776" spans="1:13" x14ac:dyDescent="0.35">
      <c r="A776" s="27">
        <v>45997</v>
      </c>
      <c r="B776" s="26" t="s">
        <v>2722</v>
      </c>
      <c r="C776" s="26" t="s">
        <v>978</v>
      </c>
      <c r="D776" s="28" t="s">
        <v>978</v>
      </c>
      <c r="E776" s="26">
        <f>36/2</f>
        <v>18</v>
      </c>
      <c r="F776" s="26">
        <v>1</v>
      </c>
      <c r="G776" s="26" t="s">
        <v>2667</v>
      </c>
      <c r="H776" s="26" t="s">
        <v>2667</v>
      </c>
      <c r="I776" s="26" t="s">
        <v>2667</v>
      </c>
      <c r="J776" s="26" t="s">
        <v>2667</v>
      </c>
      <c r="K776" s="26"/>
      <c r="L776" s="26" t="s">
        <v>2667</v>
      </c>
      <c r="M776" s="26" t="s">
        <v>2667</v>
      </c>
    </row>
    <row r="777" spans="1:13" x14ac:dyDescent="0.35">
      <c r="A777" s="27">
        <v>45997</v>
      </c>
      <c r="B777" s="26" t="s">
        <v>2722</v>
      </c>
      <c r="C777" s="26" t="s">
        <v>978</v>
      </c>
      <c r="D777" s="28" t="s">
        <v>978</v>
      </c>
      <c r="E777" s="26">
        <f>36/2</f>
        <v>18</v>
      </c>
      <c r="F777" s="26">
        <v>1</v>
      </c>
      <c r="G777" s="26" t="s">
        <v>2667</v>
      </c>
      <c r="H777" s="26" t="s">
        <v>2667</v>
      </c>
      <c r="I777" s="26" t="s">
        <v>2667</v>
      </c>
      <c r="J777" s="26" t="s">
        <v>2667</v>
      </c>
      <c r="K777" s="26"/>
      <c r="L777" s="26"/>
      <c r="M777" s="26"/>
    </row>
    <row r="778" spans="1:13" x14ac:dyDescent="0.35">
      <c r="A778" s="27">
        <v>45981</v>
      </c>
      <c r="B778" s="26" t="s">
        <v>47</v>
      </c>
      <c r="C778" s="26" t="s">
        <v>2670</v>
      </c>
      <c r="D778" s="28">
        <v>7</v>
      </c>
      <c r="E778" s="26">
        <v>18</v>
      </c>
      <c r="F778" s="26">
        <v>1</v>
      </c>
      <c r="G778" s="26" t="s">
        <v>2667</v>
      </c>
      <c r="H778" s="26" t="s">
        <v>2667</v>
      </c>
      <c r="I778" s="26" t="s">
        <v>2667</v>
      </c>
      <c r="J778" s="26" t="s">
        <v>2667</v>
      </c>
      <c r="K778" s="26"/>
      <c r="L778" s="26" t="s">
        <v>2667</v>
      </c>
      <c r="M778" s="26" t="s">
        <v>2667</v>
      </c>
    </row>
    <row r="779" spans="1:13" x14ac:dyDescent="0.35">
      <c r="A779" s="27">
        <v>45981</v>
      </c>
      <c r="B779" s="26" t="s">
        <v>47</v>
      </c>
      <c r="C779" s="26" t="s">
        <v>2670</v>
      </c>
      <c r="D779" s="28">
        <v>7</v>
      </c>
      <c r="E779" s="26">
        <v>18</v>
      </c>
      <c r="F779" s="26">
        <v>1</v>
      </c>
      <c r="G779" s="26" t="s">
        <v>2667</v>
      </c>
      <c r="H779" s="26" t="s">
        <v>2667</v>
      </c>
      <c r="I779" s="26" t="s">
        <v>2667</v>
      </c>
      <c r="J779" s="26" t="s">
        <v>2667</v>
      </c>
      <c r="K779" s="26"/>
      <c r="L779" s="26"/>
      <c r="M779" s="26"/>
    </row>
    <row r="780" spans="1:13" x14ac:dyDescent="0.35">
      <c r="A780" s="22">
        <v>45886</v>
      </c>
      <c r="B780" s="23" t="s">
        <v>3438</v>
      </c>
      <c r="C780" s="23" t="s">
        <v>2673</v>
      </c>
      <c r="D780" s="24" t="s">
        <v>2808</v>
      </c>
      <c r="E780" s="23">
        <v>18</v>
      </c>
      <c r="F780" s="23">
        <v>2</v>
      </c>
      <c r="G780" s="23" t="s">
        <v>2667</v>
      </c>
      <c r="H780" s="23" t="s">
        <v>2667</v>
      </c>
      <c r="I780" s="23" t="s">
        <v>2667</v>
      </c>
      <c r="J780" s="23" t="s">
        <v>3399</v>
      </c>
      <c r="K780" s="23"/>
      <c r="L780" s="23" t="s">
        <v>2667</v>
      </c>
      <c r="M780" s="23" t="s">
        <v>306</v>
      </c>
    </row>
    <row r="781" spans="1:13" x14ac:dyDescent="0.35">
      <c r="A781" s="22">
        <v>45886</v>
      </c>
      <c r="B781" s="23" t="s">
        <v>3438</v>
      </c>
      <c r="C781" s="23" t="s">
        <v>2673</v>
      </c>
      <c r="D781" s="24" t="s">
        <v>2808</v>
      </c>
      <c r="E781" s="23">
        <v>18</v>
      </c>
      <c r="F781" s="23">
        <v>2</v>
      </c>
      <c r="G781" s="23" t="s">
        <v>2667</v>
      </c>
      <c r="H781" s="23" t="s">
        <v>2667</v>
      </c>
      <c r="I781" s="23" t="s">
        <v>2667</v>
      </c>
      <c r="J781" s="23" t="s">
        <v>3399</v>
      </c>
      <c r="K781" s="23"/>
      <c r="L781" s="23" t="s">
        <v>2667</v>
      </c>
      <c r="M781" s="23" t="s">
        <v>306</v>
      </c>
    </row>
    <row r="782" spans="1:13" x14ac:dyDescent="0.35">
      <c r="A782" s="22">
        <v>45802</v>
      </c>
      <c r="B782" s="23" t="s">
        <v>2672</v>
      </c>
      <c r="C782" s="23" t="s">
        <v>2670</v>
      </c>
      <c r="D782" s="24">
        <v>7</v>
      </c>
      <c r="E782" s="23">
        <v>18</v>
      </c>
      <c r="F782" s="23">
        <v>1</v>
      </c>
      <c r="G782" s="23" t="s">
        <v>2667</v>
      </c>
      <c r="H782" s="23" t="s">
        <v>2667</v>
      </c>
      <c r="I782" s="23" t="s">
        <v>2667</v>
      </c>
      <c r="J782" s="23" t="s">
        <v>2667</v>
      </c>
      <c r="K782" s="23"/>
      <c r="L782" s="23" t="s">
        <v>2667</v>
      </c>
      <c r="M782" s="23"/>
    </row>
    <row r="783" spans="1:13" x14ac:dyDescent="0.35">
      <c r="A783" s="22">
        <v>46003</v>
      </c>
      <c r="B783" s="23" t="s">
        <v>2717</v>
      </c>
      <c r="C783" s="23" t="s">
        <v>2670</v>
      </c>
      <c r="D783" s="24" t="s">
        <v>129</v>
      </c>
      <c r="E783" s="23">
        <v>18</v>
      </c>
      <c r="F783" s="23">
        <v>1</v>
      </c>
      <c r="G783" s="23" t="s">
        <v>2667</v>
      </c>
      <c r="H783" s="23" t="s">
        <v>2667</v>
      </c>
      <c r="I783" s="23" t="s">
        <v>2667</v>
      </c>
      <c r="J783" s="23" t="s">
        <v>2667</v>
      </c>
      <c r="K783" s="23"/>
      <c r="L783" s="23" t="s">
        <v>2667</v>
      </c>
      <c r="M783" s="23" t="s">
        <v>2667</v>
      </c>
    </row>
    <row r="784" spans="1:13" s="23" customFormat="1" x14ac:dyDescent="0.35">
      <c r="A784" s="22">
        <v>46008</v>
      </c>
      <c r="B784" s="23" t="s">
        <v>489</v>
      </c>
      <c r="C784" s="23" t="s">
        <v>2670</v>
      </c>
      <c r="D784" s="24">
        <v>7</v>
      </c>
      <c r="E784" s="23">
        <v>18</v>
      </c>
      <c r="F784" s="23">
        <v>4</v>
      </c>
      <c r="G784" s="23" t="s">
        <v>2667</v>
      </c>
      <c r="H784" s="23" t="s">
        <v>2667</v>
      </c>
      <c r="I784" s="23" t="s">
        <v>2667</v>
      </c>
      <c r="J784" s="23" t="s">
        <v>2667</v>
      </c>
      <c r="L784" s="23" t="s">
        <v>2667</v>
      </c>
      <c r="M784" s="23" t="s">
        <v>306</v>
      </c>
    </row>
    <row r="785" spans="1:13" s="23" customFormat="1" x14ac:dyDescent="0.35">
      <c r="A785" s="22">
        <v>46008</v>
      </c>
      <c r="B785" s="23" t="s">
        <v>2807</v>
      </c>
      <c r="C785" s="23" t="s">
        <v>2673</v>
      </c>
      <c r="D785" s="24" t="s">
        <v>2681</v>
      </c>
      <c r="E785" s="23">
        <v>18</v>
      </c>
      <c r="F785" s="23">
        <v>3</v>
      </c>
      <c r="G785" s="23" t="s">
        <v>2667</v>
      </c>
      <c r="H785" s="23" t="s">
        <v>2667</v>
      </c>
      <c r="I785" s="23" t="s">
        <v>2667</v>
      </c>
      <c r="J785" s="23" t="s">
        <v>2667</v>
      </c>
      <c r="L785" s="23" t="s">
        <v>2667</v>
      </c>
      <c r="M785" s="23" t="s">
        <v>306</v>
      </c>
    </row>
    <row r="786" spans="1:13" s="23" customFormat="1" x14ac:dyDescent="0.35">
      <c r="A786" s="22">
        <v>45706</v>
      </c>
      <c r="B786" s="23" t="s">
        <v>141</v>
      </c>
      <c r="C786" s="23" t="s">
        <v>2668</v>
      </c>
      <c r="D786" s="24">
        <v>4</v>
      </c>
      <c r="E786" s="23">
        <v>18</v>
      </c>
      <c r="F786" s="23">
        <v>2</v>
      </c>
      <c r="G786" s="23" t="s">
        <v>2667</v>
      </c>
      <c r="H786" s="23" t="s">
        <v>2667</v>
      </c>
      <c r="I786" s="23" t="s">
        <v>2667</v>
      </c>
      <c r="J786" s="23" t="s">
        <v>2667</v>
      </c>
      <c r="L786" s="23" t="s">
        <v>2667</v>
      </c>
      <c r="M786" s="23" t="s">
        <v>306</v>
      </c>
    </row>
    <row r="787" spans="1:13" s="23" customFormat="1" x14ac:dyDescent="0.35">
      <c r="A787" s="22">
        <v>45926</v>
      </c>
      <c r="B787" s="23" t="s">
        <v>3452</v>
      </c>
      <c r="C787" s="23" t="s">
        <v>64</v>
      </c>
      <c r="D787" s="24" t="s">
        <v>3020</v>
      </c>
      <c r="E787" s="23">
        <v>18</v>
      </c>
      <c r="F787" s="23">
        <v>3</v>
      </c>
      <c r="G787" s="23" t="s">
        <v>2667</v>
      </c>
      <c r="H787" s="23" t="s">
        <v>2667</v>
      </c>
      <c r="I787" s="23" t="s">
        <v>2667</v>
      </c>
      <c r="J787" s="23" t="s">
        <v>2667</v>
      </c>
      <c r="L787" s="23" t="s">
        <v>2667</v>
      </c>
      <c r="M787" s="23" t="s">
        <v>306</v>
      </c>
    </row>
    <row r="788" spans="1:13" s="23" customFormat="1" x14ac:dyDescent="0.35">
      <c r="A788" s="22">
        <v>45912</v>
      </c>
      <c r="B788" s="23" t="s">
        <v>2880</v>
      </c>
      <c r="C788" s="23" t="s">
        <v>2670</v>
      </c>
      <c r="D788" s="24">
        <v>7</v>
      </c>
      <c r="E788" s="23">
        <v>18</v>
      </c>
      <c r="F788" s="23">
        <v>2</v>
      </c>
      <c r="G788" s="23" t="s">
        <v>2667</v>
      </c>
      <c r="H788" s="23" t="s">
        <v>2667</v>
      </c>
      <c r="I788" s="23" t="s">
        <v>306</v>
      </c>
      <c r="J788" s="23" t="s">
        <v>2667</v>
      </c>
      <c r="L788" s="23" t="s">
        <v>2667</v>
      </c>
      <c r="M788" s="23" t="s">
        <v>306</v>
      </c>
    </row>
    <row r="789" spans="1:13" s="23" customFormat="1" x14ac:dyDescent="0.35">
      <c r="A789" s="22">
        <v>45821</v>
      </c>
      <c r="B789" s="23" t="s">
        <v>2901</v>
      </c>
      <c r="C789" s="23" t="s">
        <v>64</v>
      </c>
      <c r="D789" s="24" t="s">
        <v>3020</v>
      </c>
      <c r="E789" s="23">
        <v>18</v>
      </c>
      <c r="F789" s="23">
        <v>4</v>
      </c>
      <c r="G789" s="23" t="s">
        <v>2667</v>
      </c>
      <c r="H789" s="23" t="s">
        <v>2667</v>
      </c>
      <c r="I789" s="23" t="s">
        <v>2667</v>
      </c>
      <c r="J789" s="23" t="s">
        <v>2667</v>
      </c>
      <c r="L789" s="23" t="s">
        <v>2667</v>
      </c>
      <c r="M789" s="23" t="s">
        <v>2667</v>
      </c>
    </row>
    <row r="790" spans="1:13" s="23" customFormat="1" x14ac:dyDescent="0.35">
      <c r="A790" s="22">
        <v>45996</v>
      </c>
      <c r="B790" s="23" t="s">
        <v>1918</v>
      </c>
      <c r="C790" s="23" t="s">
        <v>2683</v>
      </c>
      <c r="D790" s="24" t="s">
        <v>2683</v>
      </c>
      <c r="E790" s="23">
        <v>18</v>
      </c>
      <c r="F790" s="23">
        <v>2</v>
      </c>
      <c r="G790" s="23" t="s">
        <v>2667</v>
      </c>
      <c r="H790" s="23" t="s">
        <v>2667</v>
      </c>
      <c r="I790" s="23" t="s">
        <v>2667</v>
      </c>
      <c r="J790" s="23" t="s">
        <v>2667</v>
      </c>
      <c r="L790" s="23" t="s">
        <v>2667</v>
      </c>
      <c r="M790" s="23" t="s">
        <v>2667</v>
      </c>
    </row>
    <row r="791" spans="1:13" s="23" customFormat="1" x14ac:dyDescent="0.35">
      <c r="A791" s="22">
        <v>45977</v>
      </c>
      <c r="B791" s="23" t="s">
        <v>2914</v>
      </c>
      <c r="C791" s="23" t="s">
        <v>2673</v>
      </c>
      <c r="D791" s="24" t="s">
        <v>2681</v>
      </c>
      <c r="E791" s="23">
        <v>18</v>
      </c>
      <c r="F791" s="23">
        <v>7</v>
      </c>
      <c r="G791" s="23" t="s">
        <v>2667</v>
      </c>
      <c r="H791" s="23" t="s">
        <v>2667</v>
      </c>
      <c r="I791" s="23" t="s">
        <v>2667</v>
      </c>
      <c r="J791" s="23" t="s">
        <v>2667</v>
      </c>
      <c r="L791" s="23" t="s">
        <v>2667</v>
      </c>
      <c r="M791" s="23" t="s">
        <v>2667</v>
      </c>
    </row>
    <row r="792" spans="1:13" s="23" customFormat="1" x14ac:dyDescent="0.35">
      <c r="A792" s="22">
        <v>45946</v>
      </c>
      <c r="B792" s="23" t="s">
        <v>2917</v>
      </c>
      <c r="C792" s="23" t="s">
        <v>2673</v>
      </c>
      <c r="D792" s="24" t="s">
        <v>2681</v>
      </c>
      <c r="E792" s="23">
        <v>18</v>
      </c>
      <c r="F792" s="23">
        <v>3</v>
      </c>
      <c r="G792" s="23" t="s">
        <v>2667</v>
      </c>
      <c r="H792" s="23" t="s">
        <v>2667</v>
      </c>
      <c r="I792" s="23" t="s">
        <v>2667</v>
      </c>
      <c r="J792" s="23" t="s">
        <v>2667</v>
      </c>
      <c r="L792" s="23" t="s">
        <v>2667</v>
      </c>
      <c r="M792" s="23" t="s">
        <v>306</v>
      </c>
    </row>
    <row r="793" spans="1:13" s="23" customFormat="1" x14ac:dyDescent="0.35">
      <c r="A793" s="22">
        <v>45997</v>
      </c>
      <c r="B793" s="23" t="s">
        <v>2923</v>
      </c>
      <c r="C793" s="23" t="s">
        <v>2668</v>
      </c>
      <c r="D793" s="24">
        <v>5</v>
      </c>
      <c r="E793" s="23">
        <v>18</v>
      </c>
      <c r="F793" s="23">
        <v>3</v>
      </c>
      <c r="G793" s="23" t="s">
        <v>2667</v>
      </c>
      <c r="H793" s="23" t="s">
        <v>2667</v>
      </c>
      <c r="I793" s="23" t="s">
        <v>2667</v>
      </c>
      <c r="J793" s="23" t="s">
        <v>2667</v>
      </c>
      <c r="L793" s="23" t="s">
        <v>2667</v>
      </c>
      <c r="M793" s="23" t="s">
        <v>2667</v>
      </c>
    </row>
    <row r="794" spans="1:13" s="23" customFormat="1" x14ac:dyDescent="0.35">
      <c r="A794" s="22">
        <v>45982</v>
      </c>
      <c r="B794" s="23" t="s">
        <v>267</v>
      </c>
      <c r="C794" s="23" t="s">
        <v>2683</v>
      </c>
      <c r="D794" s="24" t="s">
        <v>585</v>
      </c>
      <c r="E794" s="23">
        <v>18</v>
      </c>
      <c r="F794" s="23">
        <v>3</v>
      </c>
      <c r="G794" s="23" t="s">
        <v>2667</v>
      </c>
      <c r="H794" s="23" t="s">
        <v>2667</v>
      </c>
      <c r="I794" s="23" t="s">
        <v>2667</v>
      </c>
      <c r="J794" s="23" t="s">
        <v>2667</v>
      </c>
      <c r="L794" s="23" t="s">
        <v>2667</v>
      </c>
      <c r="M794" s="23" t="s">
        <v>306</v>
      </c>
    </row>
    <row r="795" spans="1:13" s="23" customFormat="1" x14ac:dyDescent="0.35">
      <c r="A795" s="22">
        <v>46007</v>
      </c>
      <c r="B795" s="23" t="s">
        <v>3036</v>
      </c>
      <c r="C795" s="23" t="s">
        <v>2673</v>
      </c>
      <c r="D795" s="24">
        <v>1</v>
      </c>
      <c r="E795" s="23">
        <v>18</v>
      </c>
      <c r="F795" s="23">
        <v>2</v>
      </c>
      <c r="G795" s="23" t="s">
        <v>306</v>
      </c>
      <c r="H795" s="23" t="s">
        <v>2667</v>
      </c>
      <c r="I795" s="23" t="s">
        <v>2667</v>
      </c>
      <c r="J795" s="23" t="s">
        <v>2667</v>
      </c>
      <c r="L795" s="23" t="s">
        <v>2667</v>
      </c>
      <c r="M795" s="23" t="s">
        <v>2667</v>
      </c>
    </row>
    <row r="796" spans="1:13" s="23" customFormat="1" x14ac:dyDescent="0.35">
      <c r="A796" s="22">
        <v>45955</v>
      </c>
      <c r="B796" s="23" t="s">
        <v>388</v>
      </c>
      <c r="C796" s="23" t="s">
        <v>2670</v>
      </c>
      <c r="D796" s="24">
        <v>9</v>
      </c>
      <c r="E796" s="23">
        <v>18</v>
      </c>
      <c r="F796" s="23">
        <v>1</v>
      </c>
      <c r="G796" s="23" t="s">
        <v>2667</v>
      </c>
      <c r="H796" s="23" t="s">
        <v>2667</v>
      </c>
      <c r="I796" s="23" t="s">
        <v>2667</v>
      </c>
      <c r="J796" s="23" t="s">
        <v>2667</v>
      </c>
      <c r="L796" s="23" t="s">
        <v>2667</v>
      </c>
      <c r="M796" s="23" t="s">
        <v>306</v>
      </c>
    </row>
    <row r="797" spans="1:13" s="23" customFormat="1" x14ac:dyDescent="0.35">
      <c r="A797" s="22">
        <v>45789</v>
      </c>
      <c r="B797" s="23" t="s">
        <v>3093</v>
      </c>
      <c r="C797" s="23" t="s">
        <v>978</v>
      </c>
      <c r="D797" s="24" t="s">
        <v>978</v>
      </c>
      <c r="E797" s="23">
        <v>18</v>
      </c>
      <c r="F797" s="23">
        <v>2</v>
      </c>
      <c r="G797" s="23" t="s">
        <v>2667</v>
      </c>
      <c r="H797" s="23" t="s">
        <v>2667</v>
      </c>
      <c r="I797" s="23" t="s">
        <v>2667</v>
      </c>
      <c r="J797" s="23" t="s">
        <v>2667</v>
      </c>
      <c r="L797" s="23" t="s">
        <v>2667</v>
      </c>
      <c r="M797" s="23" t="s">
        <v>2667</v>
      </c>
    </row>
    <row r="798" spans="1:13" s="23" customFormat="1" x14ac:dyDescent="0.35">
      <c r="A798" s="22">
        <v>45995</v>
      </c>
      <c r="B798" s="23" t="s">
        <v>3097</v>
      </c>
      <c r="C798" s="23" t="s">
        <v>2668</v>
      </c>
      <c r="D798" s="24">
        <v>4</v>
      </c>
      <c r="E798" s="23">
        <v>18</v>
      </c>
      <c r="F798" s="23">
        <v>28</v>
      </c>
      <c r="G798" s="23" t="s">
        <v>2667</v>
      </c>
      <c r="H798" s="23" t="s">
        <v>2667</v>
      </c>
      <c r="I798" s="23" t="s">
        <v>2667</v>
      </c>
      <c r="J798" s="23" t="s">
        <v>2667</v>
      </c>
      <c r="L798" s="23" t="s">
        <v>2667</v>
      </c>
      <c r="M798" s="23" t="s">
        <v>2667</v>
      </c>
    </row>
    <row r="799" spans="1:13" s="23" customFormat="1" x14ac:dyDescent="0.35">
      <c r="A799" s="22">
        <v>45987</v>
      </c>
      <c r="B799" s="23" t="s">
        <v>3159</v>
      </c>
      <c r="C799" s="23" t="s">
        <v>2670</v>
      </c>
      <c r="D799" s="24">
        <v>9</v>
      </c>
      <c r="E799" s="23">
        <v>18</v>
      </c>
      <c r="F799" s="23">
        <v>4</v>
      </c>
      <c r="G799" s="23" t="s">
        <v>2667</v>
      </c>
      <c r="H799" s="23" t="s">
        <v>2667</v>
      </c>
      <c r="I799" s="23" t="s">
        <v>306</v>
      </c>
      <c r="J799" s="23" t="s">
        <v>2667</v>
      </c>
      <c r="L799" s="23" t="s">
        <v>2667</v>
      </c>
      <c r="M799" s="23" t="s">
        <v>306</v>
      </c>
    </row>
    <row r="800" spans="1:13" s="23" customFormat="1" x14ac:dyDescent="0.35">
      <c r="A800" s="22">
        <v>45981</v>
      </c>
      <c r="B800" s="23" t="s">
        <v>1111</v>
      </c>
      <c r="C800" s="23" t="s">
        <v>2683</v>
      </c>
      <c r="D800" s="24" t="s">
        <v>3020</v>
      </c>
      <c r="E800" s="23">
        <v>18</v>
      </c>
      <c r="F800" s="23">
        <v>4</v>
      </c>
      <c r="G800" s="23" t="s">
        <v>2667</v>
      </c>
      <c r="H800" s="23" t="s">
        <v>306</v>
      </c>
      <c r="I800" s="23" t="s">
        <v>2667</v>
      </c>
      <c r="J800" s="23" t="s">
        <v>2667</v>
      </c>
      <c r="L800" s="23" t="s">
        <v>2667</v>
      </c>
      <c r="M800" s="23" t="s">
        <v>306</v>
      </c>
    </row>
    <row r="801" spans="1:13" s="23" customFormat="1" x14ac:dyDescent="0.35">
      <c r="A801" s="22">
        <v>45964</v>
      </c>
      <c r="B801" s="23" t="s">
        <v>2699</v>
      </c>
      <c r="C801" s="23" t="s">
        <v>978</v>
      </c>
      <c r="D801" s="24" t="s">
        <v>978</v>
      </c>
      <c r="E801" s="23">
        <v>18</v>
      </c>
      <c r="F801" s="23">
        <v>1</v>
      </c>
      <c r="G801" s="23" t="s">
        <v>2667</v>
      </c>
      <c r="H801" s="23" t="s">
        <v>2667</v>
      </c>
      <c r="I801" s="23" t="s">
        <v>306</v>
      </c>
      <c r="J801" s="23" t="s">
        <v>2667</v>
      </c>
      <c r="L801" s="23" t="s">
        <v>2667</v>
      </c>
      <c r="M801" s="23" t="s">
        <v>306</v>
      </c>
    </row>
    <row r="802" spans="1:13" s="23" customFormat="1" x14ac:dyDescent="0.35">
      <c r="A802" s="22">
        <v>45937</v>
      </c>
      <c r="B802" s="23" t="s">
        <v>970</v>
      </c>
      <c r="C802" s="23" t="s">
        <v>55</v>
      </c>
      <c r="D802" s="24" t="s">
        <v>55</v>
      </c>
      <c r="E802" s="23">
        <v>18</v>
      </c>
      <c r="F802" s="23">
        <v>1</v>
      </c>
      <c r="G802" s="23" t="s">
        <v>2667</v>
      </c>
      <c r="H802" s="23" t="s">
        <v>2667</v>
      </c>
      <c r="I802" s="23" t="s">
        <v>2667</v>
      </c>
      <c r="J802" s="23" t="s">
        <v>2667</v>
      </c>
      <c r="L802" s="23" t="s">
        <v>2667</v>
      </c>
      <c r="M802" s="23" t="s">
        <v>2667</v>
      </c>
    </row>
    <row r="803" spans="1:13" s="23" customFormat="1" x14ac:dyDescent="0.35">
      <c r="A803" s="22">
        <v>45940</v>
      </c>
      <c r="B803" s="23" t="s">
        <v>259</v>
      </c>
      <c r="C803" s="23" t="s">
        <v>2670</v>
      </c>
      <c r="D803" s="24">
        <v>8</v>
      </c>
      <c r="E803" s="23">
        <v>18</v>
      </c>
      <c r="F803" s="23">
        <v>2</v>
      </c>
      <c r="G803" s="23" t="s">
        <v>2667</v>
      </c>
      <c r="H803" s="23" t="s">
        <v>2667</v>
      </c>
      <c r="I803" s="23" t="s">
        <v>2667</v>
      </c>
      <c r="J803" s="23" t="s">
        <v>2667</v>
      </c>
      <c r="L803" s="23" t="s">
        <v>2667</v>
      </c>
      <c r="M803" s="23" t="s">
        <v>306</v>
      </c>
    </row>
    <row r="804" spans="1:13" s="23" customFormat="1" x14ac:dyDescent="0.35">
      <c r="A804" s="22">
        <v>45954</v>
      </c>
      <c r="B804" s="23" t="s">
        <v>3233</v>
      </c>
      <c r="C804" s="23" t="s">
        <v>2668</v>
      </c>
      <c r="D804" s="24">
        <v>5</v>
      </c>
      <c r="E804" s="23">
        <v>18</v>
      </c>
      <c r="F804" s="23">
        <v>5</v>
      </c>
      <c r="G804" s="23" t="s">
        <v>2667</v>
      </c>
      <c r="H804" s="23" t="s">
        <v>2667</v>
      </c>
      <c r="I804" s="23" t="s">
        <v>2667</v>
      </c>
      <c r="J804" s="23" t="s">
        <v>2667</v>
      </c>
      <c r="L804" s="23" t="s">
        <v>2667</v>
      </c>
      <c r="M804" s="23" t="s">
        <v>306</v>
      </c>
    </row>
    <row r="805" spans="1:13" s="23" customFormat="1" x14ac:dyDescent="0.35">
      <c r="A805" s="22">
        <v>46019</v>
      </c>
      <c r="B805" s="23" t="s">
        <v>3237</v>
      </c>
      <c r="C805" s="23" t="s">
        <v>64</v>
      </c>
      <c r="D805" s="24" t="s">
        <v>3020</v>
      </c>
      <c r="E805" s="23">
        <v>18</v>
      </c>
      <c r="F805" s="23">
        <v>4</v>
      </c>
      <c r="G805" s="23" t="s">
        <v>2667</v>
      </c>
      <c r="H805" s="23" t="s">
        <v>2667</v>
      </c>
      <c r="I805" s="23" t="s">
        <v>306</v>
      </c>
      <c r="J805" s="23" t="s">
        <v>2667</v>
      </c>
      <c r="L805" s="23" t="s">
        <v>2667</v>
      </c>
      <c r="M805" s="23" t="s">
        <v>2667</v>
      </c>
    </row>
    <row r="806" spans="1:13" x14ac:dyDescent="0.35">
      <c r="A806" s="22">
        <v>45935</v>
      </c>
      <c r="B806" s="23" t="s">
        <v>2969</v>
      </c>
      <c r="C806" s="23" t="s">
        <v>2670</v>
      </c>
      <c r="D806" s="24">
        <v>7</v>
      </c>
      <c r="E806" s="23">
        <v>18</v>
      </c>
      <c r="F806" s="23">
        <v>1</v>
      </c>
      <c r="G806" s="23" t="s">
        <v>2667</v>
      </c>
      <c r="H806" s="23" t="s">
        <v>2667</v>
      </c>
      <c r="I806" s="23" t="s">
        <v>2667</v>
      </c>
      <c r="J806" s="23" t="s">
        <v>3398</v>
      </c>
      <c r="K806" s="23"/>
      <c r="L806" s="23" t="s">
        <v>2667</v>
      </c>
      <c r="M806" s="23" t="s">
        <v>306</v>
      </c>
    </row>
    <row r="807" spans="1:13" x14ac:dyDescent="0.35">
      <c r="A807" s="22">
        <v>45992</v>
      </c>
      <c r="B807" s="23" t="s">
        <v>3202</v>
      </c>
      <c r="C807" s="23" t="s">
        <v>2668</v>
      </c>
      <c r="D807" s="24" t="s">
        <v>2814</v>
      </c>
      <c r="E807" s="23">
        <v>18</v>
      </c>
      <c r="F807" s="23">
        <v>2</v>
      </c>
      <c r="G807" s="23" t="s">
        <v>2667</v>
      </c>
      <c r="H807" s="23" t="s">
        <v>2667</v>
      </c>
      <c r="I807" s="23" t="s">
        <v>2667</v>
      </c>
      <c r="J807" s="23"/>
      <c r="K807" s="23"/>
      <c r="L807" s="23" t="s">
        <v>2667</v>
      </c>
      <c r="M807" s="23" t="s">
        <v>306</v>
      </c>
    </row>
    <row r="808" spans="1:13" x14ac:dyDescent="0.35">
      <c r="A808" s="22">
        <v>45989</v>
      </c>
      <c r="B808" s="23" t="s">
        <v>388</v>
      </c>
      <c r="C808" s="23" t="s">
        <v>2673</v>
      </c>
      <c r="D808" s="24">
        <v>2</v>
      </c>
      <c r="E808" s="23">
        <v>18</v>
      </c>
      <c r="F808" s="23">
        <v>2</v>
      </c>
      <c r="G808" s="23" t="s">
        <v>2667</v>
      </c>
      <c r="H808" s="23" t="s">
        <v>2667</v>
      </c>
      <c r="I808" s="23" t="s">
        <v>2667</v>
      </c>
      <c r="J808" s="23"/>
      <c r="K808" s="23"/>
      <c r="L808" s="23" t="s">
        <v>2667</v>
      </c>
      <c r="M808" s="23" t="s">
        <v>306</v>
      </c>
    </row>
    <row r="809" spans="1:13" x14ac:dyDescent="0.35">
      <c r="A809" s="22">
        <v>45926</v>
      </c>
      <c r="B809" s="23" t="s">
        <v>3400</v>
      </c>
      <c r="C809" s="23" t="s">
        <v>2167</v>
      </c>
      <c r="D809" s="24" t="s">
        <v>158</v>
      </c>
      <c r="E809" s="23">
        <v>18</v>
      </c>
      <c r="F809" s="23">
        <v>4</v>
      </c>
      <c r="G809" s="23" t="s">
        <v>2667</v>
      </c>
      <c r="H809" s="23" t="s">
        <v>2667</v>
      </c>
      <c r="I809" s="23" t="s">
        <v>306</v>
      </c>
      <c r="J809" s="23"/>
      <c r="K809" s="23"/>
      <c r="L809" s="23" t="s">
        <v>2667</v>
      </c>
      <c r="M809" s="23" t="s">
        <v>306</v>
      </c>
    </row>
    <row r="810" spans="1:13" x14ac:dyDescent="0.35">
      <c r="A810" s="22">
        <v>45986</v>
      </c>
      <c r="B810" s="23" t="s">
        <v>3118</v>
      </c>
      <c r="C810" s="23" t="s">
        <v>2670</v>
      </c>
      <c r="D810" s="24">
        <v>7</v>
      </c>
      <c r="E810" s="23">
        <v>18</v>
      </c>
      <c r="F810" s="23">
        <v>2</v>
      </c>
      <c r="G810" s="23" t="s">
        <v>2667</v>
      </c>
      <c r="H810" s="23" t="s">
        <v>306</v>
      </c>
      <c r="I810" s="23" t="s">
        <v>2667</v>
      </c>
      <c r="J810" s="23" t="s">
        <v>2359</v>
      </c>
      <c r="K810" s="23"/>
      <c r="L810" s="23" t="s">
        <v>2667</v>
      </c>
      <c r="M810" s="23" t="s">
        <v>2667</v>
      </c>
    </row>
    <row r="811" spans="1:13" x14ac:dyDescent="0.35">
      <c r="A811" s="22">
        <v>45687</v>
      </c>
      <c r="B811" s="23" t="s">
        <v>2730</v>
      </c>
      <c r="C811" s="23" t="s">
        <v>2670</v>
      </c>
      <c r="D811" s="24">
        <v>8</v>
      </c>
      <c r="E811" s="23">
        <v>18</v>
      </c>
      <c r="F811" s="23">
        <v>2</v>
      </c>
      <c r="G811" s="23" t="s">
        <v>2667</v>
      </c>
      <c r="H811" s="23" t="s">
        <v>2667</v>
      </c>
      <c r="I811" s="23" t="s">
        <v>2667</v>
      </c>
      <c r="J811" s="23"/>
      <c r="K811" s="23"/>
      <c r="L811" s="23" t="s">
        <v>2667</v>
      </c>
      <c r="M811" s="23" t="s">
        <v>306</v>
      </c>
    </row>
    <row r="812" spans="1:13" x14ac:dyDescent="0.35">
      <c r="A812" s="22">
        <v>45771</v>
      </c>
      <c r="B812" s="23" t="s">
        <v>259</v>
      </c>
      <c r="C812" s="23" t="s">
        <v>2673</v>
      </c>
      <c r="D812" s="24">
        <v>2</v>
      </c>
      <c r="E812" s="23">
        <v>18</v>
      </c>
      <c r="F812" s="23">
        <v>2</v>
      </c>
      <c r="G812" s="23" t="s">
        <v>2667</v>
      </c>
      <c r="H812" s="23" t="s">
        <v>2667</v>
      </c>
      <c r="I812" s="23" t="s">
        <v>306</v>
      </c>
      <c r="J812" s="23"/>
      <c r="K812" s="23"/>
      <c r="L812" s="23" t="s">
        <v>2667</v>
      </c>
      <c r="M812" s="23" t="s">
        <v>306</v>
      </c>
    </row>
    <row r="813" spans="1:13" x14ac:dyDescent="0.35">
      <c r="A813" s="22">
        <v>45935</v>
      </c>
      <c r="B813" s="23" t="s">
        <v>2945</v>
      </c>
      <c r="C813" s="23" t="s">
        <v>2673</v>
      </c>
      <c r="D813" s="24" t="s">
        <v>2681</v>
      </c>
      <c r="E813" s="23">
        <v>18</v>
      </c>
      <c r="F813" s="23">
        <v>4</v>
      </c>
      <c r="G813" s="23" t="s">
        <v>2667</v>
      </c>
      <c r="H813" s="23" t="s">
        <v>2667</v>
      </c>
      <c r="I813" s="23" t="s">
        <v>2667</v>
      </c>
      <c r="J813" s="23"/>
      <c r="K813" s="23"/>
      <c r="L813" s="23" t="s">
        <v>2667</v>
      </c>
      <c r="M813" s="23" t="s">
        <v>2667</v>
      </c>
    </row>
    <row r="814" spans="1:13" x14ac:dyDescent="0.35">
      <c r="A814" s="22">
        <v>45771</v>
      </c>
      <c r="B814" s="23" t="s">
        <v>1253</v>
      </c>
      <c r="C814" s="23" t="s">
        <v>2167</v>
      </c>
      <c r="D814" s="24" t="s">
        <v>55</v>
      </c>
      <c r="E814" s="23">
        <v>18</v>
      </c>
      <c r="F814" s="23">
        <v>1</v>
      </c>
      <c r="G814" s="23" t="s">
        <v>2667</v>
      </c>
      <c r="H814" s="23" t="s">
        <v>2667</v>
      </c>
      <c r="I814" s="23" t="s">
        <v>2667</v>
      </c>
      <c r="J814" s="23"/>
      <c r="K814" s="23"/>
      <c r="L814" s="23" t="s">
        <v>2667</v>
      </c>
      <c r="M814" s="23" t="s">
        <v>2667</v>
      </c>
    </row>
    <row r="815" spans="1:13" x14ac:dyDescent="0.35">
      <c r="A815" s="22">
        <v>45762</v>
      </c>
      <c r="B815" s="23" t="s">
        <v>2664</v>
      </c>
      <c r="C815" s="23" t="s">
        <v>2670</v>
      </c>
      <c r="D815" s="24">
        <v>7</v>
      </c>
      <c r="E815" s="23">
        <v>18</v>
      </c>
      <c r="F815" s="23">
        <v>2</v>
      </c>
      <c r="G815" s="23" t="s">
        <v>2667</v>
      </c>
      <c r="H815" s="23" t="s">
        <v>2667</v>
      </c>
      <c r="I815" s="23" t="s">
        <v>2667</v>
      </c>
      <c r="J815" s="23"/>
      <c r="K815" s="23"/>
      <c r="L815" s="23" t="s">
        <v>2667</v>
      </c>
      <c r="M815" s="23" t="s">
        <v>306</v>
      </c>
    </row>
    <row r="816" spans="1:13" x14ac:dyDescent="0.35">
      <c r="A816" s="22">
        <v>45980</v>
      </c>
      <c r="B816" s="23" t="s">
        <v>495</v>
      </c>
      <c r="C816" s="23" t="s">
        <v>2670</v>
      </c>
      <c r="D816" s="24" t="s">
        <v>2782</v>
      </c>
      <c r="E816" s="23">
        <v>18</v>
      </c>
      <c r="F816" s="23">
        <v>2</v>
      </c>
      <c r="G816" s="23" t="s">
        <v>2667</v>
      </c>
      <c r="H816" s="23" t="s">
        <v>2667</v>
      </c>
      <c r="I816" s="23" t="s">
        <v>2667</v>
      </c>
      <c r="J816" s="23" t="s">
        <v>1854</v>
      </c>
      <c r="K816" s="23"/>
      <c r="L816" s="23" t="s">
        <v>2667</v>
      </c>
      <c r="M816" s="23" t="s">
        <v>2667</v>
      </c>
    </row>
    <row r="817" spans="1:13" x14ac:dyDescent="0.35">
      <c r="A817" s="22">
        <v>46006</v>
      </c>
      <c r="B817" s="23" t="s">
        <v>2947</v>
      </c>
      <c r="C817" s="23" t="s">
        <v>2670</v>
      </c>
      <c r="D817" s="24" t="s">
        <v>2824</v>
      </c>
      <c r="E817" s="23">
        <v>18</v>
      </c>
      <c r="F817" s="23">
        <v>7</v>
      </c>
      <c r="G817" s="23" t="s">
        <v>2667</v>
      </c>
      <c r="H817" s="23" t="s">
        <v>2667</v>
      </c>
      <c r="I817" s="23" t="s">
        <v>306</v>
      </c>
      <c r="J817" s="23" t="s">
        <v>2675</v>
      </c>
      <c r="K817" s="23"/>
      <c r="L817" s="23" t="s">
        <v>2667</v>
      </c>
      <c r="M817" s="23" t="s">
        <v>306</v>
      </c>
    </row>
    <row r="818" spans="1:13" x14ac:dyDescent="0.35">
      <c r="A818" s="22">
        <v>45986</v>
      </c>
      <c r="B818" s="23" t="s">
        <v>592</v>
      </c>
      <c r="C818" s="23" t="s">
        <v>2673</v>
      </c>
      <c r="D818" s="24">
        <v>0</v>
      </c>
      <c r="E818" s="23">
        <v>18</v>
      </c>
      <c r="F818" s="23">
        <v>3</v>
      </c>
      <c r="G818" s="23" t="s">
        <v>2667</v>
      </c>
      <c r="H818" s="23" t="s">
        <v>2667</v>
      </c>
      <c r="I818" s="23" t="s">
        <v>2667</v>
      </c>
      <c r="J818" s="23" t="s">
        <v>2675</v>
      </c>
      <c r="K818" s="23"/>
      <c r="L818" s="23" t="s">
        <v>2667</v>
      </c>
      <c r="M818" s="23" t="s">
        <v>306</v>
      </c>
    </row>
    <row r="819" spans="1:13" x14ac:dyDescent="0.35">
      <c r="A819" s="22">
        <v>45986</v>
      </c>
      <c r="B819" s="23" t="s">
        <v>49</v>
      </c>
      <c r="C819" s="23" t="s">
        <v>2668</v>
      </c>
      <c r="D819" s="24">
        <v>4</v>
      </c>
      <c r="E819" s="23">
        <v>18</v>
      </c>
      <c r="F819" s="23">
        <v>2</v>
      </c>
      <c r="G819" s="23" t="s">
        <v>2667</v>
      </c>
      <c r="H819" s="23" t="s">
        <v>2667</v>
      </c>
      <c r="I819" s="23" t="s">
        <v>306</v>
      </c>
      <c r="J819" s="23" t="s">
        <v>3396</v>
      </c>
      <c r="K819" s="23"/>
      <c r="L819" s="23" t="s">
        <v>2667</v>
      </c>
      <c r="M819" s="23" t="s">
        <v>2667</v>
      </c>
    </row>
    <row r="820" spans="1:13" x14ac:dyDescent="0.35">
      <c r="A820" s="22">
        <v>45972</v>
      </c>
      <c r="B820" s="23" t="s">
        <v>3171</v>
      </c>
      <c r="C820" s="23" t="s">
        <v>2670</v>
      </c>
      <c r="D820" s="24">
        <v>7</v>
      </c>
      <c r="E820" s="23">
        <v>18</v>
      </c>
      <c r="F820" s="23">
        <v>1</v>
      </c>
      <c r="G820" s="23" t="s">
        <v>2667</v>
      </c>
      <c r="H820" s="23" t="s">
        <v>2667</v>
      </c>
      <c r="I820" s="23" t="s">
        <v>306</v>
      </c>
      <c r="J820" s="23"/>
      <c r="K820" s="23"/>
      <c r="L820" s="23" t="s">
        <v>2667</v>
      </c>
      <c r="M820" s="23" t="s">
        <v>2667</v>
      </c>
    </row>
    <row r="821" spans="1:13" s="23" customFormat="1" x14ac:dyDescent="0.35">
      <c r="A821" s="22">
        <v>45993</v>
      </c>
      <c r="B821" s="23" t="s">
        <v>2893</v>
      </c>
      <c r="C821" s="23" t="s">
        <v>2683</v>
      </c>
      <c r="D821" s="24" t="s">
        <v>2683</v>
      </c>
      <c r="E821" s="23">
        <v>18</v>
      </c>
      <c r="F821" s="23">
        <v>1</v>
      </c>
      <c r="G821" s="23" t="s">
        <v>2667</v>
      </c>
      <c r="H821" s="23" t="s">
        <v>2667</v>
      </c>
      <c r="I821" s="23" t="s">
        <v>2667</v>
      </c>
      <c r="L821" s="23" t="s">
        <v>2667</v>
      </c>
      <c r="M821" s="23" t="s">
        <v>2667</v>
      </c>
    </row>
    <row r="822" spans="1:13" s="23" customFormat="1" x14ac:dyDescent="0.35">
      <c r="A822" s="22">
        <v>46001</v>
      </c>
      <c r="B822" s="23" t="s">
        <v>3277</v>
      </c>
      <c r="C822" s="23" t="s">
        <v>47</v>
      </c>
      <c r="D822" s="24" t="s">
        <v>47</v>
      </c>
      <c r="E822" s="23">
        <v>18</v>
      </c>
      <c r="F822" s="23">
        <v>3</v>
      </c>
      <c r="G822" s="23" t="s">
        <v>2667</v>
      </c>
      <c r="H822" s="23" t="s">
        <v>2667</v>
      </c>
      <c r="I822" s="23" t="s">
        <v>2667</v>
      </c>
      <c r="L822" s="23" t="s">
        <v>2667</v>
      </c>
      <c r="M822" s="23" t="s">
        <v>306</v>
      </c>
    </row>
    <row r="823" spans="1:13" x14ac:dyDescent="0.35">
      <c r="A823" s="27">
        <v>45887</v>
      </c>
      <c r="B823" s="26" t="s">
        <v>3413</v>
      </c>
      <c r="C823" s="26" t="s">
        <v>2670</v>
      </c>
      <c r="D823" s="28">
        <v>10</v>
      </c>
      <c r="E823" s="26">
        <f>35/2</f>
        <v>17.5</v>
      </c>
      <c r="F823" s="26">
        <v>3</v>
      </c>
      <c r="G823" s="26" t="s">
        <v>2667</v>
      </c>
      <c r="H823" s="26" t="s">
        <v>2667</v>
      </c>
      <c r="I823" s="26" t="s">
        <v>306</v>
      </c>
      <c r="J823" s="26" t="s">
        <v>1854</v>
      </c>
      <c r="K823" s="26"/>
      <c r="L823" s="26" t="s">
        <v>2667</v>
      </c>
      <c r="M823" s="26" t="s">
        <v>306</v>
      </c>
    </row>
    <row r="824" spans="1:13" x14ac:dyDescent="0.35">
      <c r="A824" s="27">
        <v>45887</v>
      </c>
      <c r="B824" s="26" t="s">
        <v>3413</v>
      </c>
      <c r="C824" s="26" t="s">
        <v>2670</v>
      </c>
      <c r="D824" s="28">
        <v>10</v>
      </c>
      <c r="E824" s="26">
        <f>35/2</f>
        <v>17.5</v>
      </c>
      <c r="F824" s="26">
        <v>3</v>
      </c>
      <c r="G824" s="26" t="s">
        <v>2667</v>
      </c>
      <c r="H824" s="26" t="s">
        <v>2667</v>
      </c>
      <c r="I824" s="26" t="s">
        <v>306</v>
      </c>
      <c r="J824" s="26" t="s">
        <v>1854</v>
      </c>
      <c r="K824" s="26"/>
      <c r="L824" s="26" t="s">
        <v>2667</v>
      </c>
      <c r="M824" s="26" t="s">
        <v>306</v>
      </c>
    </row>
    <row r="825" spans="1:13" x14ac:dyDescent="0.35">
      <c r="A825" s="27">
        <v>45802</v>
      </c>
      <c r="B825" s="26" t="s">
        <v>347</v>
      </c>
      <c r="C825" s="26" t="s">
        <v>2668</v>
      </c>
      <c r="D825" s="28">
        <v>6</v>
      </c>
      <c r="E825" s="26">
        <v>17.5</v>
      </c>
      <c r="F825" s="26">
        <v>2</v>
      </c>
      <c r="G825" s="26" t="s">
        <v>2667</v>
      </c>
      <c r="H825" s="26" t="s">
        <v>2667</v>
      </c>
      <c r="I825" s="26" t="s">
        <v>306</v>
      </c>
      <c r="J825" s="26" t="s">
        <v>2675</v>
      </c>
      <c r="K825" s="26"/>
      <c r="L825" s="26" t="s">
        <v>2667</v>
      </c>
      <c r="M825" s="26" t="s">
        <v>306</v>
      </c>
    </row>
    <row r="826" spans="1:13" x14ac:dyDescent="0.35">
      <c r="A826" s="27">
        <v>45802</v>
      </c>
      <c r="B826" s="26" t="s">
        <v>347</v>
      </c>
      <c r="C826" s="26" t="s">
        <v>2668</v>
      </c>
      <c r="D826" s="28">
        <v>6</v>
      </c>
      <c r="E826" s="26">
        <v>17.5</v>
      </c>
      <c r="F826" s="26">
        <v>2</v>
      </c>
      <c r="G826" s="26" t="s">
        <v>2667</v>
      </c>
      <c r="H826" s="26" t="s">
        <v>2667</v>
      </c>
      <c r="I826" s="26" t="s">
        <v>306</v>
      </c>
      <c r="J826" s="26" t="s">
        <v>2675</v>
      </c>
      <c r="K826" s="26"/>
      <c r="L826" s="26" t="s">
        <v>2667</v>
      </c>
      <c r="M826" s="26" t="s">
        <v>306</v>
      </c>
    </row>
    <row r="827" spans="1:13" x14ac:dyDescent="0.35">
      <c r="A827" s="27">
        <v>46010</v>
      </c>
      <c r="B827" s="26" t="s">
        <v>1261</v>
      </c>
      <c r="C827" s="26" t="s">
        <v>1261</v>
      </c>
      <c r="D827" s="28" t="s">
        <v>1261</v>
      </c>
      <c r="E827" s="26">
        <f>35/2</f>
        <v>17.5</v>
      </c>
      <c r="F827" s="26">
        <v>1.5</v>
      </c>
      <c r="G827" s="26" t="s">
        <v>2667</v>
      </c>
      <c r="H827" s="26" t="s">
        <v>2667</v>
      </c>
      <c r="I827" s="26" t="s">
        <v>2667</v>
      </c>
      <c r="J827" s="26" t="s">
        <v>2667</v>
      </c>
      <c r="K827" s="26"/>
      <c r="L827" s="26" t="s">
        <v>2667</v>
      </c>
      <c r="M827" s="26" t="s">
        <v>306</v>
      </c>
    </row>
    <row r="828" spans="1:13" x14ac:dyDescent="0.35">
      <c r="A828" s="27">
        <v>46010</v>
      </c>
      <c r="B828" s="26" t="s">
        <v>1261</v>
      </c>
      <c r="C828" s="26" t="s">
        <v>1261</v>
      </c>
      <c r="D828" s="28" t="s">
        <v>1261</v>
      </c>
      <c r="E828" s="26">
        <f>35/2</f>
        <v>17.5</v>
      </c>
      <c r="F828" s="26">
        <v>1.5</v>
      </c>
      <c r="G828" s="26" t="s">
        <v>2667</v>
      </c>
      <c r="H828" s="26" t="s">
        <v>2667</v>
      </c>
      <c r="I828" s="26" t="s">
        <v>2667</v>
      </c>
      <c r="J828" s="26" t="s">
        <v>2667</v>
      </c>
      <c r="K828" s="26"/>
      <c r="L828" s="26" t="s">
        <v>2667</v>
      </c>
      <c r="M828" s="26" t="s">
        <v>306</v>
      </c>
    </row>
    <row r="829" spans="1:13" x14ac:dyDescent="0.35">
      <c r="A829" s="22">
        <v>45934</v>
      </c>
      <c r="B829" s="23" t="s">
        <v>1539</v>
      </c>
      <c r="C829" s="23" t="s">
        <v>2670</v>
      </c>
      <c r="D829" s="24">
        <v>9</v>
      </c>
      <c r="E829" s="23">
        <v>17.5</v>
      </c>
      <c r="F829" s="23">
        <v>1</v>
      </c>
      <c r="G829" s="23"/>
      <c r="H829" s="23" t="s">
        <v>2667</v>
      </c>
      <c r="I829" s="23" t="s">
        <v>2667</v>
      </c>
      <c r="J829" s="23"/>
      <c r="K829" s="23"/>
      <c r="L829" s="23" t="s">
        <v>2667</v>
      </c>
      <c r="M829" s="23" t="s">
        <v>306</v>
      </c>
    </row>
    <row r="830" spans="1:13" x14ac:dyDescent="0.35">
      <c r="A830" s="22">
        <v>45934</v>
      </c>
      <c r="B830" s="23" t="s">
        <v>1539</v>
      </c>
      <c r="C830" s="23" t="s">
        <v>2670</v>
      </c>
      <c r="D830" s="24">
        <v>9</v>
      </c>
      <c r="E830" s="23">
        <v>17.5</v>
      </c>
      <c r="F830" s="23">
        <v>1</v>
      </c>
      <c r="G830" s="23"/>
      <c r="H830" s="23" t="s">
        <v>2667</v>
      </c>
      <c r="I830" s="23" t="s">
        <v>2667</v>
      </c>
      <c r="J830" s="23"/>
      <c r="K830" s="23"/>
      <c r="L830" s="23" t="s">
        <v>2667</v>
      </c>
      <c r="M830" s="23" t="s">
        <v>306</v>
      </c>
    </row>
    <row r="831" spans="1:13" x14ac:dyDescent="0.35">
      <c r="A831" s="22">
        <v>46000</v>
      </c>
      <c r="B831" s="23" t="s">
        <v>3439</v>
      </c>
      <c r="C831" s="23" t="s">
        <v>2670</v>
      </c>
      <c r="D831" s="24">
        <v>7</v>
      </c>
      <c r="E831" s="23">
        <f>35/2</f>
        <v>17.5</v>
      </c>
      <c r="F831" s="23">
        <v>1.5</v>
      </c>
      <c r="G831" s="23" t="s">
        <v>2667</v>
      </c>
      <c r="H831" s="23" t="s">
        <v>2667</v>
      </c>
      <c r="I831" s="23" t="s">
        <v>2667</v>
      </c>
      <c r="J831" s="23" t="s">
        <v>2359</v>
      </c>
      <c r="K831" s="23"/>
      <c r="L831" s="23" t="s">
        <v>2667</v>
      </c>
      <c r="M831" s="23" t="s">
        <v>2667</v>
      </c>
    </row>
    <row r="832" spans="1:13" x14ac:dyDescent="0.35">
      <c r="A832" s="22">
        <v>46000</v>
      </c>
      <c r="B832" s="23" t="s">
        <v>3439</v>
      </c>
      <c r="C832" s="23" t="s">
        <v>2670</v>
      </c>
      <c r="D832" s="24">
        <v>7</v>
      </c>
      <c r="E832" s="23">
        <f>35/2</f>
        <v>17.5</v>
      </c>
      <c r="F832" s="23">
        <v>1.5</v>
      </c>
      <c r="G832" s="23" t="s">
        <v>2667</v>
      </c>
      <c r="H832" s="23" t="s">
        <v>2667</v>
      </c>
      <c r="I832" s="23" t="s">
        <v>2667</v>
      </c>
      <c r="J832" s="23" t="s">
        <v>2359</v>
      </c>
      <c r="K832" s="23"/>
      <c r="L832" s="23" t="s">
        <v>2667</v>
      </c>
      <c r="M832" s="23" t="s">
        <v>2667</v>
      </c>
    </row>
    <row r="833" spans="1:13" x14ac:dyDescent="0.35">
      <c r="A833" s="27">
        <v>45973</v>
      </c>
      <c r="B833" s="26" t="s">
        <v>1355</v>
      </c>
      <c r="C833" s="26" t="s">
        <v>55</v>
      </c>
      <c r="D833" s="28" t="s">
        <v>130</v>
      </c>
      <c r="E833" s="26">
        <f>34/2</f>
        <v>17</v>
      </c>
      <c r="F833" s="26">
        <v>2</v>
      </c>
      <c r="G833" s="26" t="s">
        <v>2667</v>
      </c>
      <c r="H833" s="26" t="s">
        <v>2667</v>
      </c>
      <c r="I833" s="26" t="s">
        <v>2667</v>
      </c>
      <c r="J833" s="26" t="s">
        <v>2667</v>
      </c>
      <c r="K833" s="26"/>
      <c r="L833" s="26" t="s">
        <v>2667</v>
      </c>
      <c r="M833" s="26" t="s">
        <v>2667</v>
      </c>
    </row>
    <row r="834" spans="1:13" x14ac:dyDescent="0.35">
      <c r="A834" s="27">
        <v>45973</v>
      </c>
      <c r="B834" s="26" t="s">
        <v>1355</v>
      </c>
      <c r="C834" s="26" t="s">
        <v>55</v>
      </c>
      <c r="D834" s="28" t="s">
        <v>130</v>
      </c>
      <c r="E834" s="26">
        <f>34/2</f>
        <v>17</v>
      </c>
      <c r="F834" s="26">
        <v>2</v>
      </c>
      <c r="G834" s="26" t="s">
        <v>2667</v>
      </c>
      <c r="H834" s="26" t="s">
        <v>2667</v>
      </c>
      <c r="I834" s="26" t="s">
        <v>2667</v>
      </c>
      <c r="J834" s="26" t="s">
        <v>2667</v>
      </c>
      <c r="K834" s="26"/>
      <c r="L834" s="26"/>
      <c r="M834" s="26"/>
    </row>
    <row r="835" spans="1:13" x14ac:dyDescent="0.35">
      <c r="A835" s="27">
        <v>45992</v>
      </c>
      <c r="B835" s="26" t="s">
        <v>752</v>
      </c>
      <c r="C835" s="26" t="s">
        <v>2673</v>
      </c>
      <c r="D835" s="28" t="s">
        <v>2890</v>
      </c>
      <c r="E835" s="26">
        <v>17</v>
      </c>
      <c r="F835" s="26">
        <v>2.5</v>
      </c>
      <c r="G835" s="26" t="s">
        <v>2667</v>
      </c>
      <c r="H835" s="26" t="s">
        <v>2667</v>
      </c>
      <c r="I835" s="26" t="s">
        <v>2667</v>
      </c>
      <c r="J835" s="26"/>
      <c r="K835" s="26"/>
      <c r="L835" s="26" t="s">
        <v>2667</v>
      </c>
      <c r="M835" s="26" t="s">
        <v>2667</v>
      </c>
    </row>
    <row r="836" spans="1:13" x14ac:dyDescent="0.35">
      <c r="A836" s="27">
        <v>45992</v>
      </c>
      <c r="B836" s="26" t="s">
        <v>752</v>
      </c>
      <c r="C836" s="26" t="s">
        <v>2673</v>
      </c>
      <c r="D836" s="28" t="s">
        <v>2890</v>
      </c>
      <c r="E836" s="26">
        <v>17</v>
      </c>
      <c r="F836" s="26">
        <v>2.5</v>
      </c>
      <c r="G836" s="26" t="s">
        <v>2667</v>
      </c>
      <c r="H836" s="26" t="s">
        <v>2667</v>
      </c>
      <c r="I836" s="26" t="s">
        <v>2667</v>
      </c>
      <c r="J836" s="26"/>
      <c r="K836" s="26"/>
      <c r="L836" s="26"/>
      <c r="M836" s="26"/>
    </row>
    <row r="837" spans="1:13" x14ac:dyDescent="0.35">
      <c r="A837" s="27">
        <v>45985</v>
      </c>
      <c r="B837" s="26" t="s">
        <v>555</v>
      </c>
      <c r="C837" s="26" t="s">
        <v>2670</v>
      </c>
      <c r="D837" s="28" t="s">
        <v>2788</v>
      </c>
      <c r="E837" s="26">
        <f>34/2</f>
        <v>17</v>
      </c>
      <c r="F837" s="26">
        <v>2</v>
      </c>
      <c r="G837" s="26" t="s">
        <v>2667</v>
      </c>
      <c r="H837" s="26" t="s">
        <v>2667</v>
      </c>
      <c r="I837" s="26" t="s">
        <v>306</v>
      </c>
      <c r="J837" s="26"/>
      <c r="K837" s="26"/>
      <c r="L837" s="26" t="s">
        <v>2667</v>
      </c>
      <c r="M837" s="26" t="s">
        <v>2667</v>
      </c>
    </row>
    <row r="838" spans="1:13" x14ac:dyDescent="0.35">
      <c r="A838" s="27">
        <v>45985</v>
      </c>
      <c r="B838" s="26" t="s">
        <v>555</v>
      </c>
      <c r="C838" s="26" t="s">
        <v>2670</v>
      </c>
      <c r="D838" s="28" t="s">
        <v>2788</v>
      </c>
      <c r="E838" s="26">
        <f>34/2</f>
        <v>17</v>
      </c>
      <c r="F838" s="26">
        <v>2</v>
      </c>
      <c r="G838" s="26" t="s">
        <v>2667</v>
      </c>
      <c r="H838" s="26" t="s">
        <v>2667</v>
      </c>
      <c r="I838" s="26" t="s">
        <v>306</v>
      </c>
      <c r="J838" s="26"/>
      <c r="K838" s="26"/>
      <c r="L838" s="26" t="s">
        <v>2667</v>
      </c>
      <c r="M838" s="26" t="s">
        <v>2667</v>
      </c>
    </row>
    <row r="839" spans="1:13" x14ac:dyDescent="0.35">
      <c r="A839" s="22">
        <v>45802</v>
      </c>
      <c r="B839" s="23" t="s">
        <v>2672</v>
      </c>
      <c r="C839" s="23" t="s">
        <v>2670</v>
      </c>
      <c r="D839" s="24">
        <v>7</v>
      </c>
      <c r="E839" s="23">
        <v>17</v>
      </c>
      <c r="F839" s="23">
        <v>1</v>
      </c>
      <c r="G839" s="23" t="s">
        <v>2667</v>
      </c>
      <c r="H839" s="23" t="s">
        <v>2667</v>
      </c>
      <c r="I839" s="23" t="s">
        <v>2667</v>
      </c>
      <c r="J839" s="23" t="s">
        <v>2667</v>
      </c>
      <c r="K839" s="23"/>
      <c r="L839" s="23" t="s">
        <v>2667</v>
      </c>
      <c r="M839" s="23"/>
    </row>
    <row r="840" spans="1:13" x14ac:dyDescent="0.35">
      <c r="A840" s="22">
        <v>45981</v>
      </c>
      <c r="B840" s="23" t="s">
        <v>2678</v>
      </c>
      <c r="C840" s="23" t="s">
        <v>2167</v>
      </c>
      <c r="D840" s="24" t="s">
        <v>1285</v>
      </c>
      <c r="E840" s="23">
        <v>17</v>
      </c>
      <c r="F840" s="23">
        <v>1</v>
      </c>
      <c r="G840" s="23" t="s">
        <v>2667</v>
      </c>
      <c r="H840" s="23" t="s">
        <v>2667</v>
      </c>
      <c r="I840" s="23" t="s">
        <v>2667</v>
      </c>
      <c r="J840" s="23" t="s">
        <v>2667</v>
      </c>
      <c r="K840" s="23"/>
      <c r="L840" s="23" t="s">
        <v>2667</v>
      </c>
      <c r="M840" s="23" t="s">
        <v>2667</v>
      </c>
    </row>
    <row r="841" spans="1:13" x14ac:dyDescent="0.35">
      <c r="A841" s="22">
        <v>45986</v>
      </c>
      <c r="B841" s="23" t="s">
        <v>2682</v>
      </c>
      <c r="C841" s="23" t="s">
        <v>64</v>
      </c>
      <c r="D841" s="24" t="s">
        <v>3020</v>
      </c>
      <c r="E841" s="23">
        <v>17</v>
      </c>
      <c r="F841" s="23">
        <v>3</v>
      </c>
      <c r="G841" s="23" t="s">
        <v>2667</v>
      </c>
      <c r="H841" s="23" t="s">
        <v>2667</v>
      </c>
      <c r="I841" s="23" t="s">
        <v>306</v>
      </c>
      <c r="J841" s="23" t="s">
        <v>2667</v>
      </c>
      <c r="K841" s="23"/>
      <c r="L841" s="23" t="s">
        <v>2667</v>
      </c>
      <c r="M841" s="23" t="s">
        <v>306</v>
      </c>
    </row>
    <row r="842" spans="1:13" x14ac:dyDescent="0.35">
      <c r="A842" s="22">
        <v>45986</v>
      </c>
      <c r="B842" s="23" t="s">
        <v>2393</v>
      </c>
      <c r="C842" s="23" t="s">
        <v>2670</v>
      </c>
      <c r="D842" s="24" t="s">
        <v>2685</v>
      </c>
      <c r="E842" s="23">
        <v>17</v>
      </c>
      <c r="F842" s="23">
        <v>7</v>
      </c>
      <c r="G842" s="23" t="s">
        <v>2667</v>
      </c>
      <c r="H842" s="23" t="s">
        <v>2667</v>
      </c>
      <c r="I842" s="23" t="s">
        <v>306</v>
      </c>
      <c r="J842" s="23" t="s">
        <v>2667</v>
      </c>
      <c r="K842" s="23"/>
      <c r="L842" s="23" t="s">
        <v>2667</v>
      </c>
      <c r="M842" s="23" t="s">
        <v>2667</v>
      </c>
    </row>
    <row r="843" spans="1:13" x14ac:dyDescent="0.35">
      <c r="A843" s="22">
        <v>45998</v>
      </c>
      <c r="B843" s="23" t="s">
        <v>1667</v>
      </c>
      <c r="C843" s="23" t="s">
        <v>2673</v>
      </c>
      <c r="D843" s="24">
        <v>2</v>
      </c>
      <c r="E843" s="23">
        <v>17</v>
      </c>
      <c r="F843" s="23">
        <v>2</v>
      </c>
      <c r="G843" s="23" t="s">
        <v>2667</v>
      </c>
      <c r="H843" s="23" t="s">
        <v>2667</v>
      </c>
      <c r="I843" s="23" t="s">
        <v>2667</v>
      </c>
      <c r="J843" s="23" t="s">
        <v>2667</v>
      </c>
      <c r="K843" s="23"/>
      <c r="L843" s="23" t="s">
        <v>2667</v>
      </c>
      <c r="M843" s="23" t="s">
        <v>306</v>
      </c>
    </row>
    <row r="844" spans="1:13" x14ac:dyDescent="0.35">
      <c r="A844" s="22">
        <v>45953</v>
      </c>
      <c r="B844" s="23" t="s">
        <v>2706</v>
      </c>
      <c r="C844" s="23" t="s">
        <v>2683</v>
      </c>
      <c r="D844" s="24" t="s">
        <v>1446</v>
      </c>
      <c r="E844" s="23">
        <v>17</v>
      </c>
      <c r="F844" s="23">
        <v>2</v>
      </c>
      <c r="G844" s="23" t="s">
        <v>2667</v>
      </c>
      <c r="H844" s="23" t="s">
        <v>2667</v>
      </c>
      <c r="I844" s="23" t="s">
        <v>2667</v>
      </c>
      <c r="J844" s="23" t="s">
        <v>2667</v>
      </c>
      <c r="K844" s="23"/>
      <c r="L844" s="23" t="s">
        <v>2667</v>
      </c>
      <c r="M844" s="23" t="s">
        <v>2667</v>
      </c>
    </row>
    <row r="845" spans="1:13" x14ac:dyDescent="0.35">
      <c r="A845" s="22">
        <v>46004</v>
      </c>
      <c r="B845" s="23" t="s">
        <v>1656</v>
      </c>
      <c r="C845" s="23" t="s">
        <v>2670</v>
      </c>
      <c r="D845" s="24">
        <v>7</v>
      </c>
      <c r="E845" s="23">
        <v>17</v>
      </c>
      <c r="F845" s="23">
        <v>1</v>
      </c>
      <c r="G845" s="23" t="s">
        <v>2667</v>
      </c>
      <c r="H845" s="23" t="s">
        <v>2667</v>
      </c>
      <c r="I845" s="23" t="s">
        <v>306</v>
      </c>
      <c r="J845" s="23" t="s">
        <v>2667</v>
      </c>
      <c r="K845" s="23"/>
      <c r="L845" s="23" t="s">
        <v>2667</v>
      </c>
      <c r="M845" s="23" t="s">
        <v>306</v>
      </c>
    </row>
    <row r="846" spans="1:13" x14ac:dyDescent="0.35">
      <c r="A846" s="22">
        <v>46004</v>
      </c>
      <c r="B846" s="23" t="s">
        <v>1656</v>
      </c>
      <c r="C846" s="23" t="s">
        <v>2670</v>
      </c>
      <c r="D846" s="24">
        <v>7</v>
      </c>
      <c r="E846" s="23">
        <v>17</v>
      </c>
      <c r="F846" s="23">
        <v>2</v>
      </c>
      <c r="G846" s="23" t="s">
        <v>2667</v>
      </c>
      <c r="H846" s="23" t="s">
        <v>2667</v>
      </c>
      <c r="I846" s="23" t="s">
        <v>306</v>
      </c>
      <c r="J846" s="23" t="s">
        <v>2667</v>
      </c>
      <c r="K846" s="23"/>
      <c r="L846" s="23" t="s">
        <v>2667</v>
      </c>
      <c r="M846" s="23" t="s">
        <v>306</v>
      </c>
    </row>
    <row r="847" spans="1:13" s="23" customFormat="1" x14ac:dyDescent="0.35">
      <c r="A847" s="22">
        <v>45789</v>
      </c>
      <c r="B847" s="23" t="s">
        <v>2769</v>
      </c>
      <c r="C847" s="23" t="s">
        <v>2668</v>
      </c>
      <c r="D847" s="24" t="s">
        <v>2714</v>
      </c>
      <c r="E847" s="23">
        <v>17</v>
      </c>
      <c r="F847" s="23">
        <v>3</v>
      </c>
      <c r="G847" s="23" t="s">
        <v>2667</v>
      </c>
      <c r="H847" s="23" t="s">
        <v>2667</v>
      </c>
      <c r="I847" s="23" t="s">
        <v>2667</v>
      </c>
      <c r="J847" s="23" t="s">
        <v>2667</v>
      </c>
      <c r="L847" s="23" t="s">
        <v>2667</v>
      </c>
      <c r="M847" s="23" t="s">
        <v>2667</v>
      </c>
    </row>
    <row r="848" spans="1:13" s="23" customFormat="1" x14ac:dyDescent="0.35">
      <c r="A848" s="22">
        <v>45705</v>
      </c>
      <c r="B848" s="23" t="s">
        <v>489</v>
      </c>
      <c r="C848" s="23" t="s">
        <v>2673</v>
      </c>
      <c r="D848" s="24">
        <v>1</v>
      </c>
      <c r="E848" s="23">
        <v>17</v>
      </c>
      <c r="F848" s="23">
        <v>2</v>
      </c>
      <c r="G848" s="23" t="s">
        <v>2667</v>
      </c>
      <c r="H848" s="23" t="s">
        <v>2667</v>
      </c>
      <c r="I848" s="23" t="s">
        <v>2667</v>
      </c>
      <c r="J848" s="23" t="s">
        <v>2667</v>
      </c>
      <c r="L848" s="23" t="s">
        <v>2667</v>
      </c>
      <c r="M848" s="23" t="s">
        <v>306</v>
      </c>
    </row>
    <row r="849" spans="1:13" s="23" customFormat="1" x14ac:dyDescent="0.35">
      <c r="A849" s="22">
        <v>46009</v>
      </c>
      <c r="B849" s="23" t="s">
        <v>758</v>
      </c>
      <c r="C849" s="23" t="s">
        <v>2668</v>
      </c>
      <c r="D849" s="24">
        <v>4</v>
      </c>
      <c r="E849" s="23">
        <v>17</v>
      </c>
      <c r="F849" s="23">
        <v>3</v>
      </c>
      <c r="G849" s="23" t="s">
        <v>2667</v>
      </c>
      <c r="H849" s="23" t="s">
        <v>2667</v>
      </c>
      <c r="I849" s="23" t="s">
        <v>2667</v>
      </c>
      <c r="J849" s="23" t="s">
        <v>2667</v>
      </c>
      <c r="L849" s="23" t="s">
        <v>2667</v>
      </c>
      <c r="M849" s="23" t="s">
        <v>306</v>
      </c>
    </row>
    <row r="850" spans="1:13" s="23" customFormat="1" x14ac:dyDescent="0.35">
      <c r="A850" s="22">
        <v>45747</v>
      </c>
      <c r="B850" s="23" t="s">
        <v>1235</v>
      </c>
      <c r="C850" s="23" t="s">
        <v>2673</v>
      </c>
      <c r="D850" s="24" t="s">
        <v>2681</v>
      </c>
      <c r="E850" s="23">
        <v>17</v>
      </c>
      <c r="F850" s="23">
        <v>3</v>
      </c>
      <c r="G850" s="23" t="s">
        <v>2667</v>
      </c>
      <c r="H850" s="23" t="s">
        <v>2667</v>
      </c>
      <c r="I850" s="23" t="s">
        <v>2667</v>
      </c>
      <c r="J850" s="23" t="s">
        <v>2667</v>
      </c>
      <c r="L850" s="23" t="s">
        <v>2667</v>
      </c>
      <c r="M850" s="23" t="s">
        <v>2667</v>
      </c>
    </row>
    <row r="851" spans="1:13" s="23" customFormat="1" x14ac:dyDescent="0.35">
      <c r="A851" s="22">
        <v>45805</v>
      </c>
      <c r="B851" s="23" t="s">
        <v>2859</v>
      </c>
      <c r="C851" s="23" t="s">
        <v>2670</v>
      </c>
      <c r="D851" s="24">
        <v>9</v>
      </c>
      <c r="E851" s="23">
        <v>17</v>
      </c>
      <c r="F851" s="23">
        <v>2</v>
      </c>
      <c r="G851" s="23" t="s">
        <v>2667</v>
      </c>
      <c r="H851" s="23" t="s">
        <v>2667</v>
      </c>
      <c r="I851" s="23" t="s">
        <v>2667</v>
      </c>
      <c r="J851" s="23" t="s">
        <v>2667</v>
      </c>
      <c r="L851" s="23" t="s">
        <v>2667</v>
      </c>
      <c r="M851" s="23" t="s">
        <v>306</v>
      </c>
    </row>
    <row r="852" spans="1:13" s="23" customFormat="1" x14ac:dyDescent="0.35">
      <c r="A852" s="22">
        <v>45769</v>
      </c>
      <c r="B852" s="23" t="s">
        <v>2607</v>
      </c>
      <c r="C852" s="23" t="s">
        <v>2167</v>
      </c>
      <c r="D852" s="24" t="s">
        <v>2186</v>
      </c>
      <c r="E852" s="23">
        <v>17</v>
      </c>
      <c r="F852" s="23">
        <v>2</v>
      </c>
      <c r="G852" s="23" t="s">
        <v>2667</v>
      </c>
      <c r="H852" s="23" t="s">
        <v>2667</v>
      </c>
      <c r="I852" s="23" t="s">
        <v>306</v>
      </c>
      <c r="J852" s="23" t="s">
        <v>2667</v>
      </c>
      <c r="L852" s="23" t="s">
        <v>2667</v>
      </c>
      <c r="M852" s="23" t="s">
        <v>2667</v>
      </c>
    </row>
    <row r="853" spans="1:13" s="23" customFormat="1" x14ac:dyDescent="0.35">
      <c r="A853" s="22">
        <v>45999</v>
      </c>
      <c r="B853" s="23" t="s">
        <v>1241</v>
      </c>
      <c r="C853" s="23" t="s">
        <v>978</v>
      </c>
      <c r="D853" s="24" t="s">
        <v>978</v>
      </c>
      <c r="E853" s="23">
        <v>17</v>
      </c>
      <c r="F853" s="23">
        <v>1</v>
      </c>
      <c r="G853" s="23" t="s">
        <v>2667</v>
      </c>
      <c r="H853" s="23" t="s">
        <v>2667</v>
      </c>
      <c r="I853" s="23" t="s">
        <v>306</v>
      </c>
      <c r="J853" s="23" t="s">
        <v>2667</v>
      </c>
      <c r="L853" s="23" t="s">
        <v>2667</v>
      </c>
      <c r="M853" s="23" t="s">
        <v>306</v>
      </c>
    </row>
    <row r="854" spans="1:13" s="23" customFormat="1" x14ac:dyDescent="0.35">
      <c r="A854" s="22">
        <v>45898</v>
      </c>
      <c r="B854" s="23" t="s">
        <v>2930</v>
      </c>
      <c r="C854" s="23" t="s">
        <v>2673</v>
      </c>
      <c r="D854" s="24">
        <v>0</v>
      </c>
      <c r="E854" s="23">
        <v>17</v>
      </c>
      <c r="F854" s="23">
        <v>2</v>
      </c>
      <c r="G854" s="23" t="s">
        <v>2667</v>
      </c>
      <c r="H854" s="23" t="s">
        <v>2667</v>
      </c>
      <c r="I854" s="23" t="s">
        <v>2667</v>
      </c>
      <c r="J854" s="23" t="s">
        <v>2667</v>
      </c>
      <c r="L854" s="23" t="s">
        <v>2667</v>
      </c>
      <c r="M854" s="23" t="s">
        <v>2667</v>
      </c>
    </row>
    <row r="855" spans="1:13" s="23" customFormat="1" x14ac:dyDescent="0.35">
      <c r="A855" s="22">
        <v>45984</v>
      </c>
      <c r="B855" s="23" t="s">
        <v>2955</v>
      </c>
      <c r="C855" s="23" t="s">
        <v>2670</v>
      </c>
      <c r="D855" s="24">
        <v>7</v>
      </c>
      <c r="E855" s="23">
        <v>17</v>
      </c>
      <c r="F855" s="23">
        <v>2</v>
      </c>
      <c r="G855" s="23" t="s">
        <v>2667</v>
      </c>
      <c r="H855" s="23" t="s">
        <v>2667</v>
      </c>
      <c r="I855" s="23" t="s">
        <v>306</v>
      </c>
      <c r="J855" s="23" t="s">
        <v>2667</v>
      </c>
      <c r="L855" s="23" t="s">
        <v>2667</v>
      </c>
      <c r="M855" s="23" t="s">
        <v>2667</v>
      </c>
    </row>
    <row r="856" spans="1:13" s="23" customFormat="1" x14ac:dyDescent="0.35">
      <c r="A856" s="22">
        <v>45988</v>
      </c>
      <c r="B856" s="23" t="s">
        <v>3306</v>
      </c>
      <c r="C856" s="23" t="s">
        <v>64</v>
      </c>
      <c r="D856" s="24" t="s">
        <v>2681</v>
      </c>
      <c r="E856" s="23">
        <v>17</v>
      </c>
      <c r="F856" s="23">
        <v>4</v>
      </c>
      <c r="G856" s="23" t="s">
        <v>2667</v>
      </c>
      <c r="H856" s="23" t="s">
        <v>2667</v>
      </c>
      <c r="I856" s="23" t="s">
        <v>2667</v>
      </c>
      <c r="J856" s="23" t="s">
        <v>2667</v>
      </c>
      <c r="L856" s="23" t="s">
        <v>2667</v>
      </c>
      <c r="M856" s="23" t="s">
        <v>306</v>
      </c>
    </row>
    <row r="857" spans="1:13" s="23" customFormat="1" x14ac:dyDescent="0.35">
      <c r="A857" s="22">
        <v>46002</v>
      </c>
      <c r="B857" s="23" t="s">
        <v>3453</v>
      </c>
      <c r="C857" s="23" t="s">
        <v>64</v>
      </c>
      <c r="D857" s="24" t="s">
        <v>3020</v>
      </c>
      <c r="E857" s="23">
        <v>17</v>
      </c>
      <c r="F857" s="23">
        <v>5</v>
      </c>
      <c r="G857" s="23" t="s">
        <v>2667</v>
      </c>
      <c r="H857" s="23" t="s">
        <v>2667</v>
      </c>
      <c r="I857" s="23" t="s">
        <v>2667</v>
      </c>
      <c r="J857" s="23" t="s">
        <v>2667</v>
      </c>
      <c r="L857" s="23" t="s">
        <v>2667</v>
      </c>
      <c r="M857" s="23" t="s">
        <v>306</v>
      </c>
    </row>
    <row r="858" spans="1:13" s="23" customFormat="1" x14ac:dyDescent="0.35">
      <c r="A858" s="22">
        <v>45962</v>
      </c>
      <c r="B858" s="23" t="s">
        <v>1054</v>
      </c>
      <c r="C858" s="23" t="s">
        <v>2670</v>
      </c>
      <c r="D858" s="24" t="s">
        <v>2799</v>
      </c>
      <c r="E858" s="23">
        <v>17</v>
      </c>
      <c r="F858" s="23">
        <v>3</v>
      </c>
      <c r="G858" s="23" t="s">
        <v>2667</v>
      </c>
      <c r="H858" s="23" t="s">
        <v>2667</v>
      </c>
      <c r="I858" s="23" t="s">
        <v>306</v>
      </c>
      <c r="J858" s="23" t="s">
        <v>2667</v>
      </c>
      <c r="L858" s="23" t="s">
        <v>2667</v>
      </c>
      <c r="M858" s="23" t="s">
        <v>2667</v>
      </c>
    </row>
    <row r="859" spans="1:13" s="23" customFormat="1" x14ac:dyDescent="0.35">
      <c r="A859" s="22">
        <v>45699</v>
      </c>
      <c r="B859" s="23" t="s">
        <v>3083</v>
      </c>
      <c r="C859" s="23" t="s">
        <v>2673</v>
      </c>
      <c r="D859" s="24">
        <v>2</v>
      </c>
      <c r="E859" s="23">
        <v>17</v>
      </c>
      <c r="F859" s="23">
        <v>2</v>
      </c>
      <c r="G859" s="23" t="s">
        <v>2667</v>
      </c>
      <c r="H859" s="23" t="s">
        <v>2667</v>
      </c>
      <c r="I859" s="23" t="s">
        <v>2667</v>
      </c>
      <c r="J859" s="23" t="s">
        <v>2667</v>
      </c>
      <c r="L859" s="23" t="s">
        <v>2667</v>
      </c>
      <c r="M859" s="23" t="s">
        <v>306</v>
      </c>
    </row>
    <row r="860" spans="1:13" s="23" customFormat="1" x14ac:dyDescent="0.35">
      <c r="A860" s="22">
        <v>45972</v>
      </c>
      <c r="B860" s="23" t="s">
        <v>224</v>
      </c>
      <c r="C860" s="23" t="s">
        <v>2167</v>
      </c>
      <c r="D860" s="24" t="s">
        <v>56</v>
      </c>
      <c r="E860" s="23">
        <v>17</v>
      </c>
      <c r="F860" s="23">
        <v>3</v>
      </c>
      <c r="G860" s="23" t="s">
        <v>2667</v>
      </c>
      <c r="H860" s="23" t="s">
        <v>2667</v>
      </c>
      <c r="I860" s="23" t="s">
        <v>2667</v>
      </c>
      <c r="J860" s="23" t="s">
        <v>2667</v>
      </c>
      <c r="L860" s="23" t="s">
        <v>2667</v>
      </c>
      <c r="M860" s="23" t="s">
        <v>306</v>
      </c>
    </row>
    <row r="861" spans="1:13" s="23" customFormat="1" x14ac:dyDescent="0.35">
      <c r="A861" s="22">
        <v>45964</v>
      </c>
      <c r="B861" s="23" t="s">
        <v>3143</v>
      </c>
      <c r="C861" s="23" t="s">
        <v>2167</v>
      </c>
      <c r="D861" s="24" t="s">
        <v>2733</v>
      </c>
      <c r="E861" s="23">
        <v>17</v>
      </c>
      <c r="F861" s="23">
        <v>2</v>
      </c>
      <c r="G861" s="23" t="s">
        <v>2667</v>
      </c>
      <c r="H861" s="23" t="s">
        <v>2667</v>
      </c>
      <c r="I861" s="23" t="s">
        <v>306</v>
      </c>
      <c r="J861" s="23" t="s">
        <v>2667</v>
      </c>
      <c r="L861" s="23" t="s">
        <v>2667</v>
      </c>
      <c r="M861" s="23" t="s">
        <v>2667</v>
      </c>
    </row>
    <row r="862" spans="1:13" s="23" customFormat="1" x14ac:dyDescent="0.35">
      <c r="A862" s="22">
        <v>45977</v>
      </c>
      <c r="B862" s="23" t="s">
        <v>904</v>
      </c>
      <c r="C862" s="23" t="s">
        <v>2167</v>
      </c>
      <c r="D862" s="24" t="s">
        <v>2134</v>
      </c>
      <c r="E862" s="23">
        <v>17</v>
      </c>
      <c r="F862" s="23">
        <v>1</v>
      </c>
      <c r="G862" s="23" t="s">
        <v>2667</v>
      </c>
      <c r="H862" s="23" t="s">
        <v>2667</v>
      </c>
      <c r="I862" s="23" t="s">
        <v>2667</v>
      </c>
      <c r="J862" s="23" t="s">
        <v>2667</v>
      </c>
      <c r="L862" s="23" t="s">
        <v>2667</v>
      </c>
      <c r="M862" s="23" t="s">
        <v>2667</v>
      </c>
    </row>
    <row r="863" spans="1:13" s="23" customFormat="1" x14ac:dyDescent="0.35">
      <c r="A863" s="22">
        <v>46002</v>
      </c>
      <c r="B863" s="23" t="s">
        <v>788</v>
      </c>
      <c r="C863" s="23" t="s">
        <v>2668</v>
      </c>
      <c r="D863" s="24">
        <v>6</v>
      </c>
      <c r="E863" s="23">
        <v>17</v>
      </c>
      <c r="F863" s="23">
        <v>3</v>
      </c>
      <c r="G863" s="23" t="s">
        <v>2667</v>
      </c>
      <c r="H863" s="23" t="s">
        <v>2667</v>
      </c>
      <c r="I863" s="23" t="s">
        <v>306</v>
      </c>
      <c r="J863" s="23" t="s">
        <v>2667</v>
      </c>
      <c r="L863" s="23" t="s">
        <v>2667</v>
      </c>
      <c r="M863" s="23" t="s">
        <v>2667</v>
      </c>
    </row>
    <row r="864" spans="1:13" s="23" customFormat="1" x14ac:dyDescent="0.35">
      <c r="A864" s="22">
        <v>46001</v>
      </c>
      <c r="B864" s="23" t="s">
        <v>3265</v>
      </c>
      <c r="C864" s="23" t="s">
        <v>2668</v>
      </c>
      <c r="D864" s="24" t="s">
        <v>2714</v>
      </c>
      <c r="E864" s="23">
        <v>17</v>
      </c>
      <c r="F864" s="23">
        <v>3</v>
      </c>
      <c r="G864" s="23" t="s">
        <v>2667</v>
      </c>
      <c r="H864" s="23" t="s">
        <v>2667</v>
      </c>
      <c r="I864" s="23" t="s">
        <v>2667</v>
      </c>
      <c r="J864" s="23" t="s">
        <v>2667</v>
      </c>
      <c r="L864" s="23" t="s">
        <v>2667</v>
      </c>
      <c r="M864" s="23" t="s">
        <v>2667</v>
      </c>
    </row>
    <row r="865" spans="1:13" s="23" customFormat="1" x14ac:dyDescent="0.35">
      <c r="A865" s="22">
        <v>46000</v>
      </c>
      <c r="B865" s="23" t="s">
        <v>3286</v>
      </c>
      <c r="C865" s="23" t="s">
        <v>2670</v>
      </c>
      <c r="D865" s="24" t="s">
        <v>3092</v>
      </c>
      <c r="E865" s="23">
        <v>17</v>
      </c>
      <c r="F865" s="23">
        <v>2</v>
      </c>
      <c r="G865" s="23" t="s">
        <v>2667</v>
      </c>
      <c r="H865" s="23" t="s">
        <v>2667</v>
      </c>
      <c r="I865" s="23" t="s">
        <v>2667</v>
      </c>
      <c r="J865" s="23" t="s">
        <v>2667</v>
      </c>
      <c r="L865" s="23" t="s">
        <v>2667</v>
      </c>
      <c r="M865" s="23" t="s">
        <v>2667</v>
      </c>
    </row>
    <row r="866" spans="1:13" s="23" customFormat="1" x14ac:dyDescent="0.35">
      <c r="A866" s="22">
        <v>45826</v>
      </c>
      <c r="B866" s="23" t="s">
        <v>1345</v>
      </c>
      <c r="C866" s="23" t="s">
        <v>403</v>
      </c>
      <c r="D866" s="24" t="s">
        <v>3319</v>
      </c>
      <c r="E866" s="23">
        <v>17</v>
      </c>
      <c r="F866" s="23">
        <v>1</v>
      </c>
      <c r="G866" s="23" t="s">
        <v>2667</v>
      </c>
      <c r="H866" s="23" t="s">
        <v>2667</v>
      </c>
      <c r="I866" s="23" t="s">
        <v>306</v>
      </c>
      <c r="J866" s="23" t="s">
        <v>2667</v>
      </c>
      <c r="L866" s="23" t="s">
        <v>2667</v>
      </c>
      <c r="M866" s="23" t="s">
        <v>306</v>
      </c>
    </row>
    <row r="867" spans="1:13" x14ac:dyDescent="0.35">
      <c r="A867" s="22">
        <v>46002</v>
      </c>
      <c r="B867" s="23" t="s">
        <v>388</v>
      </c>
      <c r="C867" s="23" t="s">
        <v>2670</v>
      </c>
      <c r="D867" s="24">
        <v>8</v>
      </c>
      <c r="E867" s="23">
        <v>17</v>
      </c>
      <c r="F867" s="23">
        <v>1</v>
      </c>
      <c r="G867" s="23" t="s">
        <v>2667</v>
      </c>
      <c r="H867" s="23" t="s">
        <v>2667</v>
      </c>
      <c r="I867" s="23" t="s">
        <v>2667</v>
      </c>
      <c r="J867" s="23"/>
      <c r="K867" s="23"/>
      <c r="L867" s="23" t="s">
        <v>2667</v>
      </c>
      <c r="M867" s="23" t="s">
        <v>306</v>
      </c>
    </row>
    <row r="868" spans="1:13" x14ac:dyDescent="0.35">
      <c r="A868" s="22">
        <v>46002</v>
      </c>
      <c r="B868" s="23" t="s">
        <v>388</v>
      </c>
      <c r="C868" s="23" t="s">
        <v>2670</v>
      </c>
      <c r="D868" s="24">
        <v>8</v>
      </c>
      <c r="E868" s="23">
        <v>17</v>
      </c>
      <c r="F868" s="23">
        <v>1</v>
      </c>
      <c r="G868" s="23" t="s">
        <v>2667</v>
      </c>
      <c r="H868" s="23" t="s">
        <v>2667</v>
      </c>
      <c r="I868" s="23" t="s">
        <v>2667</v>
      </c>
      <c r="J868" s="23"/>
      <c r="K868" s="23"/>
      <c r="L868" s="23" t="s">
        <v>2667</v>
      </c>
      <c r="M868" s="23" t="s">
        <v>306</v>
      </c>
    </row>
    <row r="869" spans="1:13" x14ac:dyDescent="0.35">
      <c r="A869" s="22">
        <v>45788</v>
      </c>
      <c r="B869" s="23" t="s">
        <v>3016</v>
      </c>
      <c r="C869" s="23" t="s">
        <v>2673</v>
      </c>
      <c r="D869" s="24" t="s">
        <v>3020</v>
      </c>
      <c r="E869" s="23">
        <v>17</v>
      </c>
      <c r="F869" s="23">
        <v>3</v>
      </c>
      <c r="G869" s="23" t="s">
        <v>2667</v>
      </c>
      <c r="H869" s="23" t="s">
        <v>2667</v>
      </c>
      <c r="I869" s="23" t="s">
        <v>306</v>
      </c>
      <c r="J869" s="23"/>
      <c r="K869" s="23"/>
      <c r="L869" s="23" t="s">
        <v>2667</v>
      </c>
      <c r="M869" s="23" t="s">
        <v>2667</v>
      </c>
    </row>
    <row r="870" spans="1:13" x14ac:dyDescent="0.35">
      <c r="A870" s="22">
        <v>45831</v>
      </c>
      <c r="B870" s="23" t="s">
        <v>2704</v>
      </c>
      <c r="C870" s="23" t="s">
        <v>2668</v>
      </c>
      <c r="D870" s="24" t="s">
        <v>746</v>
      </c>
      <c r="E870" s="23">
        <v>17</v>
      </c>
      <c r="F870" s="23">
        <v>2</v>
      </c>
      <c r="G870" s="23" t="s">
        <v>2667</v>
      </c>
      <c r="H870" s="23" t="s">
        <v>2667</v>
      </c>
      <c r="I870" s="23" t="s">
        <v>306</v>
      </c>
      <c r="J870" s="23" t="s">
        <v>2359</v>
      </c>
      <c r="K870" s="23"/>
      <c r="L870" s="23" t="s">
        <v>2667</v>
      </c>
      <c r="M870" s="23" t="s">
        <v>306</v>
      </c>
    </row>
    <row r="871" spans="1:13" x14ac:dyDescent="0.35">
      <c r="A871" s="22">
        <v>45992</v>
      </c>
      <c r="B871" s="23" t="s">
        <v>752</v>
      </c>
      <c r="C871" s="23" t="s">
        <v>3401</v>
      </c>
      <c r="D871" s="24" t="s">
        <v>2667</v>
      </c>
      <c r="E871" s="23">
        <v>17</v>
      </c>
      <c r="F871" s="23">
        <v>3</v>
      </c>
      <c r="G871" s="23" t="s">
        <v>2667</v>
      </c>
      <c r="H871" s="23" t="s">
        <v>2667</v>
      </c>
      <c r="I871" s="23" t="s">
        <v>2667</v>
      </c>
      <c r="J871" s="23"/>
      <c r="K871" s="23"/>
      <c r="L871" s="23" t="s">
        <v>2667</v>
      </c>
      <c r="M871" s="23" t="s">
        <v>306</v>
      </c>
    </row>
    <row r="872" spans="1:13" x14ac:dyDescent="0.35">
      <c r="A872" s="22">
        <v>46002</v>
      </c>
      <c r="B872" s="23" t="s">
        <v>3011</v>
      </c>
      <c r="C872" s="23" t="s">
        <v>2673</v>
      </c>
      <c r="D872" s="24">
        <v>1</v>
      </c>
      <c r="E872" s="23">
        <v>17</v>
      </c>
      <c r="F872" s="23">
        <v>5</v>
      </c>
      <c r="G872" s="23" t="s">
        <v>2667</v>
      </c>
      <c r="H872" s="23" t="s">
        <v>2667</v>
      </c>
      <c r="I872" s="23" t="s">
        <v>306</v>
      </c>
      <c r="J872" s="23" t="s">
        <v>1854</v>
      </c>
      <c r="K872" s="23"/>
      <c r="L872" s="23" t="s">
        <v>2667</v>
      </c>
      <c r="M872" s="23" t="s">
        <v>2667</v>
      </c>
    </row>
    <row r="873" spans="1:13" x14ac:dyDescent="0.35">
      <c r="A873" s="22">
        <v>45285</v>
      </c>
      <c r="B873" s="23" t="s">
        <v>1960</v>
      </c>
      <c r="C873" s="23" t="s">
        <v>2668</v>
      </c>
      <c r="D873" s="24">
        <v>6</v>
      </c>
      <c r="E873" s="23">
        <v>17</v>
      </c>
      <c r="F873" s="23">
        <v>2</v>
      </c>
      <c r="G873" s="23" t="s">
        <v>2667</v>
      </c>
      <c r="H873" s="23" t="s">
        <v>2667</v>
      </c>
      <c r="I873" s="23" t="s">
        <v>306</v>
      </c>
      <c r="J873" s="23" t="s">
        <v>1854</v>
      </c>
      <c r="K873" s="23"/>
      <c r="L873" s="23" t="s">
        <v>2667</v>
      </c>
      <c r="M873" s="23" t="s">
        <v>2667</v>
      </c>
    </row>
    <row r="874" spans="1:13" x14ac:dyDescent="0.35">
      <c r="A874" s="22">
        <v>45948</v>
      </c>
      <c r="B874" s="23" t="s">
        <v>3323</v>
      </c>
      <c r="C874" s="23" t="s">
        <v>2167</v>
      </c>
      <c r="D874" s="24" t="s">
        <v>3324</v>
      </c>
      <c r="E874" s="23">
        <v>17</v>
      </c>
      <c r="F874" s="23">
        <v>1</v>
      </c>
      <c r="G874" s="23" t="s">
        <v>2667</v>
      </c>
      <c r="H874" s="23" t="s">
        <v>2667</v>
      </c>
      <c r="I874" s="23" t="s">
        <v>306</v>
      </c>
      <c r="J874" s="23"/>
      <c r="K874" s="23"/>
      <c r="L874" s="23" t="s">
        <v>2667</v>
      </c>
      <c r="M874" s="23" t="s">
        <v>306</v>
      </c>
    </row>
    <row r="875" spans="1:13" x14ac:dyDescent="0.35">
      <c r="A875" s="22">
        <v>46003</v>
      </c>
      <c r="B875" s="23" t="s">
        <v>86</v>
      </c>
      <c r="C875" s="23" t="s">
        <v>2670</v>
      </c>
      <c r="D875" s="24">
        <v>8</v>
      </c>
      <c r="E875" s="23">
        <v>17</v>
      </c>
      <c r="F875" s="23">
        <v>2</v>
      </c>
      <c r="G875" s="23" t="s">
        <v>2667</v>
      </c>
      <c r="H875" s="23" t="s">
        <v>2667</v>
      </c>
      <c r="I875" s="23" t="s">
        <v>306</v>
      </c>
      <c r="J875" s="23"/>
      <c r="K875" s="23"/>
      <c r="L875" s="23" t="s">
        <v>2667</v>
      </c>
      <c r="M875" s="23" t="s">
        <v>306</v>
      </c>
    </row>
    <row r="876" spans="1:13" x14ac:dyDescent="0.35">
      <c r="A876" s="22">
        <v>45768</v>
      </c>
      <c r="B876" s="23" t="s">
        <v>2708</v>
      </c>
      <c r="C876" s="23" t="s">
        <v>2167</v>
      </c>
      <c r="D876" s="24" t="s">
        <v>62</v>
      </c>
      <c r="E876" s="23">
        <v>17</v>
      </c>
      <c r="F876" s="23">
        <v>1</v>
      </c>
      <c r="G876" s="23" t="s">
        <v>2667</v>
      </c>
      <c r="H876" s="23" t="s">
        <v>2667</v>
      </c>
      <c r="I876" s="23" t="s">
        <v>306</v>
      </c>
      <c r="J876" s="23"/>
      <c r="K876" s="23"/>
      <c r="L876" s="23" t="s">
        <v>2667</v>
      </c>
      <c r="M876" s="23" t="s">
        <v>306</v>
      </c>
    </row>
    <row r="877" spans="1:13" x14ac:dyDescent="0.35">
      <c r="A877" s="22">
        <v>45894</v>
      </c>
      <c r="B877" s="23" t="s">
        <v>2711</v>
      </c>
      <c r="C877" s="23" t="s">
        <v>2668</v>
      </c>
      <c r="D877" s="24">
        <v>4</v>
      </c>
      <c r="E877" s="23">
        <v>17</v>
      </c>
      <c r="F877" s="23">
        <v>2</v>
      </c>
      <c r="G877" s="23"/>
      <c r="H877" s="23"/>
      <c r="I877" s="23"/>
      <c r="J877" s="23"/>
      <c r="K877" s="23"/>
      <c r="L877" s="23"/>
      <c r="M877" s="23"/>
    </row>
    <row r="878" spans="1:13" x14ac:dyDescent="0.35">
      <c r="A878" s="27">
        <v>46004</v>
      </c>
      <c r="B878" s="26" t="s">
        <v>2839</v>
      </c>
      <c r="C878" s="26" t="s">
        <v>2673</v>
      </c>
      <c r="D878" s="28">
        <v>3</v>
      </c>
      <c r="E878" s="26">
        <f t="shared" ref="E878:E885" si="24">33/2</f>
        <v>16.5</v>
      </c>
      <c r="F878" s="26">
        <v>2</v>
      </c>
      <c r="G878" s="26" t="s">
        <v>2667</v>
      </c>
      <c r="H878" s="26" t="s">
        <v>2667</v>
      </c>
      <c r="I878" s="26" t="s">
        <v>306</v>
      </c>
      <c r="J878" s="26" t="s">
        <v>2667</v>
      </c>
      <c r="K878" s="26"/>
      <c r="L878" s="26" t="s">
        <v>2667</v>
      </c>
      <c r="M878" s="26" t="s">
        <v>2667</v>
      </c>
    </row>
    <row r="879" spans="1:13" x14ac:dyDescent="0.35">
      <c r="A879" s="27">
        <v>46004</v>
      </c>
      <c r="B879" s="26" t="s">
        <v>2839</v>
      </c>
      <c r="C879" s="26" t="s">
        <v>2673</v>
      </c>
      <c r="D879" s="28">
        <v>3</v>
      </c>
      <c r="E879" s="26">
        <f t="shared" si="24"/>
        <v>16.5</v>
      </c>
      <c r="F879" s="26">
        <v>2</v>
      </c>
      <c r="G879" s="26" t="s">
        <v>2667</v>
      </c>
      <c r="H879" s="26" t="s">
        <v>2667</v>
      </c>
      <c r="I879" s="26" t="s">
        <v>306</v>
      </c>
      <c r="J879" s="26" t="s">
        <v>2667</v>
      </c>
      <c r="K879" s="26"/>
      <c r="L879" s="26"/>
      <c r="M879" s="26"/>
    </row>
    <row r="880" spans="1:13" x14ac:dyDescent="0.35">
      <c r="A880" s="27">
        <v>45993</v>
      </c>
      <c r="B880" s="26" t="s">
        <v>3200</v>
      </c>
      <c r="C880" s="26" t="s">
        <v>2673</v>
      </c>
      <c r="D880" s="28">
        <v>2</v>
      </c>
      <c r="E880" s="26">
        <f t="shared" si="24"/>
        <v>16.5</v>
      </c>
      <c r="F880" s="26">
        <v>3</v>
      </c>
      <c r="G880" s="26" t="s">
        <v>2667</v>
      </c>
      <c r="H880" s="26" t="s">
        <v>2667</v>
      </c>
      <c r="I880" s="26" t="s">
        <v>2667</v>
      </c>
      <c r="J880" s="26" t="s">
        <v>2667</v>
      </c>
      <c r="K880" s="26"/>
      <c r="L880" s="26" t="s">
        <v>2667</v>
      </c>
      <c r="M880" s="26" t="s">
        <v>2667</v>
      </c>
    </row>
    <row r="881" spans="1:13" x14ac:dyDescent="0.35">
      <c r="A881" s="27">
        <v>45993</v>
      </c>
      <c r="B881" s="26" t="s">
        <v>3200</v>
      </c>
      <c r="C881" s="26" t="s">
        <v>2673</v>
      </c>
      <c r="D881" s="28">
        <v>2</v>
      </c>
      <c r="E881" s="26">
        <f t="shared" si="24"/>
        <v>16.5</v>
      </c>
      <c r="F881" s="26">
        <v>3</v>
      </c>
      <c r="G881" s="26" t="s">
        <v>2667</v>
      </c>
      <c r="H881" s="26" t="s">
        <v>2667</v>
      </c>
      <c r="I881" s="26" t="s">
        <v>2667</v>
      </c>
      <c r="J881" s="26" t="s">
        <v>2667</v>
      </c>
      <c r="K881" s="26"/>
      <c r="L881" s="26"/>
      <c r="M881" s="26"/>
    </row>
    <row r="882" spans="1:13" x14ac:dyDescent="0.35">
      <c r="A882" s="27">
        <v>45994</v>
      </c>
      <c r="B882" s="26" t="s">
        <v>1143</v>
      </c>
      <c r="C882" s="26" t="s">
        <v>2670</v>
      </c>
      <c r="D882" s="28" t="s">
        <v>2788</v>
      </c>
      <c r="E882" s="26">
        <f t="shared" si="24"/>
        <v>16.5</v>
      </c>
      <c r="F882" s="26">
        <v>2.5</v>
      </c>
      <c r="G882" s="26" t="s">
        <v>2667</v>
      </c>
      <c r="H882" s="26" t="s">
        <v>2667</v>
      </c>
      <c r="I882" s="26" t="s">
        <v>2667</v>
      </c>
      <c r="J882" s="26"/>
      <c r="K882" s="26"/>
      <c r="L882" s="26" t="s">
        <v>2667</v>
      </c>
      <c r="M882" s="26" t="s">
        <v>2667</v>
      </c>
    </row>
    <row r="883" spans="1:13" x14ac:dyDescent="0.35">
      <c r="A883" s="27">
        <v>45994</v>
      </c>
      <c r="B883" s="26" t="s">
        <v>1143</v>
      </c>
      <c r="C883" s="26" t="s">
        <v>2670</v>
      </c>
      <c r="D883" s="28" t="s">
        <v>2788</v>
      </c>
      <c r="E883" s="26">
        <f t="shared" si="24"/>
        <v>16.5</v>
      </c>
      <c r="F883" s="26">
        <v>2.5</v>
      </c>
      <c r="G883" s="26" t="s">
        <v>2667</v>
      </c>
      <c r="H883" s="26" t="s">
        <v>2667</v>
      </c>
      <c r="I883" s="26" t="s">
        <v>2667</v>
      </c>
      <c r="J883" s="26"/>
      <c r="K883" s="26"/>
      <c r="L883" s="26"/>
      <c r="M883" s="26"/>
    </row>
    <row r="884" spans="1:13" x14ac:dyDescent="0.35">
      <c r="A884" s="27">
        <v>45996</v>
      </c>
      <c r="B884" s="26" t="s">
        <v>2933</v>
      </c>
      <c r="C884" s="26" t="s">
        <v>2668</v>
      </c>
      <c r="D884" s="28">
        <v>4</v>
      </c>
      <c r="E884" s="26">
        <f t="shared" si="24"/>
        <v>16.5</v>
      </c>
      <c r="F884" s="26">
        <v>1.5</v>
      </c>
      <c r="G884" s="26" t="s">
        <v>2667</v>
      </c>
      <c r="H884" s="26" t="s">
        <v>2667</v>
      </c>
      <c r="I884" s="26" t="s">
        <v>2667</v>
      </c>
      <c r="J884" s="26" t="s">
        <v>2675</v>
      </c>
      <c r="K884" s="26"/>
      <c r="L884" s="26" t="s">
        <v>2667</v>
      </c>
      <c r="M884" s="26" t="s">
        <v>2667</v>
      </c>
    </row>
    <row r="885" spans="1:13" x14ac:dyDescent="0.35">
      <c r="A885" s="27">
        <v>45996</v>
      </c>
      <c r="B885" s="26" t="s">
        <v>2933</v>
      </c>
      <c r="C885" s="26" t="s">
        <v>2668</v>
      </c>
      <c r="D885" s="28">
        <v>4</v>
      </c>
      <c r="E885" s="26">
        <f t="shared" si="24"/>
        <v>16.5</v>
      </c>
      <c r="F885" s="26">
        <v>1.5</v>
      </c>
      <c r="G885" s="26" t="s">
        <v>2667</v>
      </c>
      <c r="H885" s="26" t="s">
        <v>2667</v>
      </c>
      <c r="I885" s="26" t="s">
        <v>2667</v>
      </c>
      <c r="J885" s="26" t="s">
        <v>2675</v>
      </c>
      <c r="K885" s="26"/>
      <c r="L885" s="26"/>
      <c r="M885" s="26"/>
    </row>
    <row r="886" spans="1:13" x14ac:dyDescent="0.35">
      <c r="A886" s="27">
        <v>45976</v>
      </c>
      <c r="B886" s="26" t="s">
        <v>3429</v>
      </c>
      <c r="C886" s="26" t="s">
        <v>2670</v>
      </c>
      <c r="D886" s="28">
        <v>9</v>
      </c>
      <c r="E886" s="26">
        <f t="shared" ref="E886:E893" si="25">32/2</f>
        <v>16</v>
      </c>
      <c r="F886" s="26">
        <v>2</v>
      </c>
      <c r="G886" s="26" t="s">
        <v>2667</v>
      </c>
      <c r="H886" s="26" t="s">
        <v>2667</v>
      </c>
      <c r="I886" s="26" t="s">
        <v>306</v>
      </c>
      <c r="J886" s="26" t="s">
        <v>1854</v>
      </c>
      <c r="K886" s="26"/>
      <c r="L886" s="26" t="s">
        <v>2667</v>
      </c>
      <c r="M886" s="26" t="s">
        <v>2667</v>
      </c>
    </row>
    <row r="887" spans="1:13" x14ac:dyDescent="0.35">
      <c r="A887" s="27">
        <v>45976</v>
      </c>
      <c r="B887" s="26" t="s">
        <v>3429</v>
      </c>
      <c r="C887" s="26" t="s">
        <v>2670</v>
      </c>
      <c r="D887" s="28">
        <v>9</v>
      </c>
      <c r="E887" s="26">
        <f t="shared" si="25"/>
        <v>16</v>
      </c>
      <c r="F887" s="26">
        <v>2</v>
      </c>
      <c r="G887" s="26" t="s">
        <v>2667</v>
      </c>
      <c r="H887" s="26" t="s">
        <v>2667</v>
      </c>
      <c r="I887" s="26" t="s">
        <v>306</v>
      </c>
      <c r="J887" s="26" t="s">
        <v>1854</v>
      </c>
      <c r="K887" s="26"/>
      <c r="L887" s="26" t="s">
        <v>2667</v>
      </c>
      <c r="M887" s="26"/>
    </row>
    <row r="888" spans="1:13" x14ac:dyDescent="0.35">
      <c r="A888" s="27">
        <v>45975</v>
      </c>
      <c r="B888" s="26" t="s">
        <v>3240</v>
      </c>
      <c r="C888" s="26" t="s">
        <v>2673</v>
      </c>
      <c r="D888" s="28">
        <v>3</v>
      </c>
      <c r="E888" s="26">
        <f t="shared" si="25"/>
        <v>16</v>
      </c>
      <c r="F888" s="26">
        <v>2</v>
      </c>
      <c r="G888" s="26" t="s">
        <v>2667</v>
      </c>
      <c r="H888" s="26" t="s">
        <v>2667</v>
      </c>
      <c r="I888" s="26" t="s">
        <v>306</v>
      </c>
      <c r="J888" s="26"/>
      <c r="K888" s="26"/>
      <c r="L888" s="26" t="s">
        <v>2667</v>
      </c>
      <c r="M888" s="26" t="s">
        <v>2667</v>
      </c>
    </row>
    <row r="889" spans="1:13" x14ac:dyDescent="0.35">
      <c r="A889" s="22">
        <v>45975</v>
      </c>
      <c r="B889" s="23" t="s">
        <v>3240</v>
      </c>
      <c r="C889" s="23" t="s">
        <v>2673</v>
      </c>
      <c r="D889" s="24">
        <v>3</v>
      </c>
      <c r="E889" s="23">
        <f t="shared" si="25"/>
        <v>16</v>
      </c>
      <c r="F889" s="23">
        <v>2</v>
      </c>
      <c r="G889" s="23" t="s">
        <v>2667</v>
      </c>
      <c r="H889" s="23" t="s">
        <v>2667</v>
      </c>
      <c r="I889" s="23" t="s">
        <v>306</v>
      </c>
      <c r="J889" s="23"/>
      <c r="K889" s="23"/>
      <c r="L889" s="23"/>
      <c r="M889" s="23"/>
    </row>
    <row r="890" spans="1:13" x14ac:dyDescent="0.35">
      <c r="A890" s="27">
        <v>45912</v>
      </c>
      <c r="B890" s="26" t="s">
        <v>3440</v>
      </c>
      <c r="C890" s="26" t="s">
        <v>2670</v>
      </c>
      <c r="D890" s="28" t="s">
        <v>2799</v>
      </c>
      <c r="E890" s="26">
        <f t="shared" si="25"/>
        <v>16</v>
      </c>
      <c r="F890" s="26">
        <v>2.5</v>
      </c>
      <c r="G890" s="26" t="s">
        <v>2667</v>
      </c>
      <c r="H890" s="26" t="s">
        <v>2667</v>
      </c>
      <c r="I890" s="26" t="s">
        <v>2667</v>
      </c>
      <c r="J890" s="26"/>
      <c r="K890" s="26"/>
      <c r="L890" s="26" t="s">
        <v>2667</v>
      </c>
      <c r="M890" s="26"/>
    </row>
    <row r="891" spans="1:13" x14ac:dyDescent="0.35">
      <c r="A891" s="27">
        <v>45912</v>
      </c>
      <c r="B891" s="26" t="s">
        <v>3440</v>
      </c>
      <c r="C891" s="26" t="s">
        <v>2670</v>
      </c>
      <c r="D891" s="28" t="s">
        <v>2799</v>
      </c>
      <c r="E891" s="26">
        <f t="shared" si="25"/>
        <v>16</v>
      </c>
      <c r="F891" s="26">
        <v>2.5</v>
      </c>
      <c r="G891" s="26" t="s">
        <v>2667</v>
      </c>
      <c r="H891" s="26" t="s">
        <v>2667</v>
      </c>
      <c r="I891" s="26" t="s">
        <v>2667</v>
      </c>
      <c r="J891" s="26"/>
      <c r="K891" s="26"/>
      <c r="L891" s="26" t="s">
        <v>2667</v>
      </c>
      <c r="M891" s="26"/>
    </row>
    <row r="892" spans="1:13" s="23" customFormat="1" x14ac:dyDescent="0.35">
      <c r="A892" s="22">
        <v>45255</v>
      </c>
      <c r="B892" s="23" t="s">
        <v>3229</v>
      </c>
      <c r="C892" s="23" t="s">
        <v>978</v>
      </c>
      <c r="D892" s="24" t="s">
        <v>978</v>
      </c>
      <c r="E892" s="23">
        <f t="shared" si="25"/>
        <v>16</v>
      </c>
      <c r="F892" s="23">
        <v>3</v>
      </c>
      <c r="G892" s="23" t="s">
        <v>2667</v>
      </c>
      <c r="H892" s="23" t="s">
        <v>2667</v>
      </c>
      <c r="I892" s="23" t="s">
        <v>306</v>
      </c>
      <c r="J892" s="23" t="s">
        <v>2667</v>
      </c>
      <c r="L892" s="23" t="s">
        <v>2667</v>
      </c>
      <c r="M892" s="23" t="s">
        <v>2667</v>
      </c>
    </row>
    <row r="893" spans="1:13" s="23" customFormat="1" x14ac:dyDescent="0.35">
      <c r="A893" s="22">
        <v>45255</v>
      </c>
      <c r="B893" s="23" t="s">
        <v>3229</v>
      </c>
      <c r="C893" s="23" t="s">
        <v>978</v>
      </c>
      <c r="D893" s="24" t="s">
        <v>978</v>
      </c>
      <c r="E893" s="23">
        <f t="shared" si="25"/>
        <v>16</v>
      </c>
      <c r="F893" s="23">
        <v>1</v>
      </c>
      <c r="G893" s="23" t="s">
        <v>2667</v>
      </c>
      <c r="H893" s="23" t="s">
        <v>2667</v>
      </c>
      <c r="I893" s="23" t="s">
        <v>306</v>
      </c>
      <c r="J893" s="23" t="s">
        <v>2667</v>
      </c>
      <c r="L893" s="23" t="s">
        <v>2667</v>
      </c>
      <c r="M893" s="23" t="s">
        <v>2667</v>
      </c>
    </row>
    <row r="894" spans="1:13" x14ac:dyDescent="0.35">
      <c r="A894" s="22">
        <v>45981</v>
      </c>
      <c r="B894" s="23" t="s">
        <v>2678</v>
      </c>
      <c r="C894" s="23" t="s">
        <v>2167</v>
      </c>
      <c r="D894" s="24" t="s">
        <v>1285</v>
      </c>
      <c r="E894" s="23">
        <v>16</v>
      </c>
      <c r="F894" s="23">
        <v>1</v>
      </c>
      <c r="G894" s="23" t="s">
        <v>2667</v>
      </c>
      <c r="H894" s="23" t="s">
        <v>2667</v>
      </c>
      <c r="I894" s="23" t="s">
        <v>2667</v>
      </c>
      <c r="J894" s="23" t="s">
        <v>2667</v>
      </c>
      <c r="K894" s="23"/>
      <c r="L894" s="23" t="s">
        <v>2667</v>
      </c>
      <c r="M894" s="23" t="s">
        <v>2667</v>
      </c>
    </row>
    <row r="895" spans="1:13" x14ac:dyDescent="0.35">
      <c r="A895" s="22">
        <v>46005</v>
      </c>
      <c r="B895" s="23" t="s">
        <v>2695</v>
      </c>
      <c r="C895" s="23" t="s">
        <v>2670</v>
      </c>
      <c r="D895" s="24">
        <v>9</v>
      </c>
      <c r="E895" s="23">
        <v>16</v>
      </c>
      <c r="F895" s="23">
        <v>2</v>
      </c>
      <c r="G895" s="23"/>
      <c r="H895" s="23" t="s">
        <v>2667</v>
      </c>
      <c r="I895" s="23" t="s">
        <v>2667</v>
      </c>
      <c r="J895" s="23" t="s">
        <v>2667</v>
      </c>
      <c r="K895" s="23"/>
      <c r="L895" s="23" t="s">
        <v>2667</v>
      </c>
      <c r="M895" s="23" t="s">
        <v>2667</v>
      </c>
    </row>
    <row r="896" spans="1:13" x14ac:dyDescent="0.35">
      <c r="A896" s="22">
        <v>45961</v>
      </c>
      <c r="B896" s="23" t="s">
        <v>2712</v>
      </c>
      <c r="C896" s="23" t="s">
        <v>1261</v>
      </c>
      <c r="D896" s="24" t="s">
        <v>1261</v>
      </c>
      <c r="E896" s="23">
        <v>16</v>
      </c>
      <c r="F896" s="23">
        <v>0</v>
      </c>
      <c r="G896" s="23" t="s">
        <v>2667</v>
      </c>
      <c r="H896" s="23" t="s">
        <v>2667</v>
      </c>
      <c r="I896" s="23" t="s">
        <v>2667</v>
      </c>
      <c r="J896" s="23" t="s">
        <v>2667</v>
      </c>
      <c r="K896" s="23"/>
      <c r="L896" s="23" t="s">
        <v>2667</v>
      </c>
      <c r="M896" s="23" t="s">
        <v>2667</v>
      </c>
    </row>
    <row r="897" spans="1:13" s="23" customFormat="1" x14ac:dyDescent="0.35">
      <c r="A897" s="22">
        <v>45774</v>
      </c>
      <c r="B897" s="23" t="s">
        <v>141</v>
      </c>
      <c r="C897" s="23" t="s">
        <v>2668</v>
      </c>
      <c r="D897" s="24">
        <v>5</v>
      </c>
      <c r="E897" s="23">
        <v>16</v>
      </c>
      <c r="F897" s="23">
        <v>2</v>
      </c>
      <c r="G897" s="23" t="s">
        <v>2667</v>
      </c>
      <c r="H897" s="23" t="s">
        <v>2667</v>
      </c>
      <c r="I897" s="23" t="s">
        <v>2667</v>
      </c>
      <c r="J897" s="23" t="s">
        <v>2667</v>
      </c>
      <c r="L897" s="23" t="s">
        <v>2667</v>
      </c>
      <c r="M897" s="23" t="s">
        <v>306</v>
      </c>
    </row>
    <row r="898" spans="1:13" s="23" customFormat="1" x14ac:dyDescent="0.35">
      <c r="A898" s="22">
        <v>46009</v>
      </c>
      <c r="B898" s="23" t="s">
        <v>141</v>
      </c>
      <c r="C898" s="23" t="s">
        <v>2668</v>
      </c>
      <c r="D898" s="24">
        <v>4</v>
      </c>
      <c r="E898" s="23">
        <v>16</v>
      </c>
      <c r="F898" s="23">
        <v>2</v>
      </c>
      <c r="G898" s="23" t="s">
        <v>2667</v>
      </c>
      <c r="H898" s="23" t="s">
        <v>2667</v>
      </c>
      <c r="I898" s="23" t="s">
        <v>2667</v>
      </c>
      <c r="J898" s="23" t="s">
        <v>2667</v>
      </c>
      <c r="L898" s="23" t="s">
        <v>2667</v>
      </c>
      <c r="M898" s="23" t="s">
        <v>306</v>
      </c>
    </row>
    <row r="899" spans="1:13" s="23" customFormat="1" x14ac:dyDescent="0.35">
      <c r="A899" s="22">
        <v>46010</v>
      </c>
      <c r="B899" s="23" t="s">
        <v>374</v>
      </c>
      <c r="C899" s="23" t="s">
        <v>2668</v>
      </c>
      <c r="D899" s="24">
        <v>6</v>
      </c>
      <c r="E899" s="23">
        <v>16</v>
      </c>
      <c r="F899" s="23">
        <v>1</v>
      </c>
      <c r="G899" s="23" t="s">
        <v>2667</v>
      </c>
      <c r="H899" s="23" t="s">
        <v>2667</v>
      </c>
      <c r="I899" s="23" t="s">
        <v>306</v>
      </c>
      <c r="J899" s="23" t="s">
        <v>2667</v>
      </c>
      <c r="L899" s="23" t="s">
        <v>2667</v>
      </c>
      <c r="M899" s="23" t="s">
        <v>306</v>
      </c>
    </row>
    <row r="900" spans="1:13" s="23" customFormat="1" x14ac:dyDescent="0.35">
      <c r="A900" s="22">
        <v>45941</v>
      </c>
      <c r="B900" s="23" t="s">
        <v>1241</v>
      </c>
      <c r="C900" s="23" t="s">
        <v>978</v>
      </c>
      <c r="D900" s="24" t="s">
        <v>978</v>
      </c>
      <c r="E900" s="23">
        <v>16</v>
      </c>
      <c r="F900" s="23">
        <v>2</v>
      </c>
      <c r="G900" s="23" t="s">
        <v>2667</v>
      </c>
      <c r="H900" s="23" t="s">
        <v>2667</v>
      </c>
      <c r="I900" s="23" t="s">
        <v>306</v>
      </c>
      <c r="J900" s="23" t="s">
        <v>2667</v>
      </c>
      <c r="L900" s="23" t="s">
        <v>2667</v>
      </c>
      <c r="M900" s="23" t="s">
        <v>306</v>
      </c>
    </row>
    <row r="901" spans="1:13" s="23" customFormat="1" x14ac:dyDescent="0.35">
      <c r="A901" s="22">
        <v>45928</v>
      </c>
      <c r="B901" s="23" t="s">
        <v>2882</v>
      </c>
      <c r="C901" s="23" t="s">
        <v>2668</v>
      </c>
      <c r="D901" s="24">
        <v>4</v>
      </c>
      <c r="E901" s="23">
        <v>16</v>
      </c>
      <c r="F901" s="23">
        <v>3</v>
      </c>
      <c r="G901" s="23" t="s">
        <v>2667</v>
      </c>
      <c r="H901" s="23" t="s">
        <v>2667</v>
      </c>
      <c r="I901" s="23" t="s">
        <v>2667</v>
      </c>
      <c r="J901" s="23" t="s">
        <v>2667</v>
      </c>
      <c r="L901" s="23" t="s">
        <v>2667</v>
      </c>
      <c r="M901" s="23" t="s">
        <v>306</v>
      </c>
    </row>
    <row r="902" spans="1:13" s="23" customFormat="1" x14ac:dyDescent="0.35">
      <c r="A902" s="22">
        <v>45829</v>
      </c>
      <c r="B902" s="23" t="s">
        <v>2097</v>
      </c>
      <c r="C902" s="23" t="s">
        <v>2167</v>
      </c>
      <c r="D902" s="24" t="s">
        <v>392</v>
      </c>
      <c r="E902" s="23">
        <v>16</v>
      </c>
      <c r="F902" s="23">
        <v>3</v>
      </c>
      <c r="G902" s="23" t="s">
        <v>2667</v>
      </c>
      <c r="H902" s="23" t="s">
        <v>2667</v>
      </c>
      <c r="I902" s="23" t="s">
        <v>2667</v>
      </c>
      <c r="J902" s="23" t="s">
        <v>2667</v>
      </c>
      <c r="L902" s="23" t="s">
        <v>2667</v>
      </c>
      <c r="M902" s="23" t="s">
        <v>2667</v>
      </c>
    </row>
    <row r="903" spans="1:13" s="23" customFormat="1" x14ac:dyDescent="0.35">
      <c r="A903" s="22">
        <v>45829</v>
      </c>
      <c r="B903" s="23" t="s">
        <v>2961</v>
      </c>
      <c r="C903" s="23" t="s">
        <v>2167</v>
      </c>
      <c r="D903" s="24" t="s">
        <v>2733</v>
      </c>
      <c r="E903" s="23">
        <v>16</v>
      </c>
      <c r="F903" s="23">
        <v>3</v>
      </c>
      <c r="G903" s="23" t="s">
        <v>2667</v>
      </c>
      <c r="H903" s="23" t="s">
        <v>2667</v>
      </c>
      <c r="I903" s="23" t="s">
        <v>306</v>
      </c>
      <c r="J903" s="23" t="s">
        <v>2667</v>
      </c>
      <c r="L903" s="23" t="s">
        <v>2667</v>
      </c>
      <c r="M903" s="23" t="s">
        <v>306</v>
      </c>
    </row>
    <row r="904" spans="1:13" s="23" customFormat="1" x14ac:dyDescent="0.35">
      <c r="A904" s="22">
        <v>45973</v>
      </c>
      <c r="B904" s="23" t="s">
        <v>1564</v>
      </c>
      <c r="C904" s="23" t="s">
        <v>2673</v>
      </c>
      <c r="D904" s="24">
        <v>1</v>
      </c>
      <c r="E904" s="23">
        <v>16</v>
      </c>
      <c r="F904" s="23">
        <v>3</v>
      </c>
      <c r="G904" s="23" t="s">
        <v>2667</v>
      </c>
      <c r="H904" s="23" t="s">
        <v>2667</v>
      </c>
      <c r="I904" s="23" t="s">
        <v>2667</v>
      </c>
      <c r="J904" s="23" t="s">
        <v>2667</v>
      </c>
      <c r="L904" s="23" t="s">
        <v>2667</v>
      </c>
      <c r="M904" s="23" t="s">
        <v>306</v>
      </c>
    </row>
    <row r="905" spans="1:13" s="23" customFormat="1" x14ac:dyDescent="0.35">
      <c r="A905" s="22">
        <v>45978</v>
      </c>
      <c r="B905" s="23" t="s">
        <v>3052</v>
      </c>
      <c r="C905" s="23" t="s">
        <v>2668</v>
      </c>
      <c r="D905" s="24" t="s">
        <v>2853</v>
      </c>
      <c r="E905" s="23">
        <v>16</v>
      </c>
      <c r="F905" s="23">
        <v>5</v>
      </c>
      <c r="G905" s="23" t="s">
        <v>2667</v>
      </c>
      <c r="H905" s="23" t="s">
        <v>2667</v>
      </c>
      <c r="I905" s="23" t="s">
        <v>2667</v>
      </c>
      <c r="J905" s="23" t="s">
        <v>2667</v>
      </c>
      <c r="L905" s="23" t="s">
        <v>2667</v>
      </c>
      <c r="M905" s="23" t="s">
        <v>306</v>
      </c>
    </row>
    <row r="906" spans="1:13" s="23" customFormat="1" x14ac:dyDescent="0.35">
      <c r="A906" s="22">
        <v>45830</v>
      </c>
      <c r="B906" s="23" t="s">
        <v>3099</v>
      </c>
      <c r="C906" s="23" t="s">
        <v>2670</v>
      </c>
      <c r="D906" s="24" t="s">
        <v>2824</v>
      </c>
      <c r="E906" s="23">
        <v>16</v>
      </c>
      <c r="F906" s="23">
        <v>2</v>
      </c>
      <c r="G906" s="23" t="s">
        <v>2667</v>
      </c>
      <c r="H906" s="23" t="s">
        <v>2667</v>
      </c>
      <c r="I906" s="23" t="s">
        <v>306</v>
      </c>
      <c r="J906" s="23" t="s">
        <v>2667</v>
      </c>
      <c r="L906" s="23" t="s">
        <v>2667</v>
      </c>
      <c r="M906" s="23" t="s">
        <v>2667</v>
      </c>
    </row>
    <row r="907" spans="1:13" s="23" customFormat="1" x14ac:dyDescent="0.35">
      <c r="A907" s="22">
        <v>45972</v>
      </c>
      <c r="B907" s="23" t="s">
        <v>3123</v>
      </c>
      <c r="C907" s="23" t="s">
        <v>1261</v>
      </c>
      <c r="D907" s="24" t="s">
        <v>1261</v>
      </c>
      <c r="E907" s="23">
        <v>16</v>
      </c>
      <c r="F907" s="23">
        <v>1</v>
      </c>
      <c r="G907" s="23" t="s">
        <v>2667</v>
      </c>
      <c r="H907" s="23" t="s">
        <v>2667</v>
      </c>
      <c r="I907" s="23" t="s">
        <v>306</v>
      </c>
      <c r="J907" s="23" t="s">
        <v>2667</v>
      </c>
      <c r="L907" s="23" t="s">
        <v>2667</v>
      </c>
      <c r="M907" s="23" t="s">
        <v>306</v>
      </c>
    </row>
    <row r="908" spans="1:13" s="23" customFormat="1" x14ac:dyDescent="0.35">
      <c r="A908" s="22">
        <v>46007</v>
      </c>
      <c r="B908" s="23" t="s">
        <v>191</v>
      </c>
      <c r="C908" s="23" t="s">
        <v>2670</v>
      </c>
      <c r="D908" s="24">
        <v>7</v>
      </c>
      <c r="E908" s="23">
        <v>16</v>
      </c>
      <c r="F908" s="23">
        <v>1</v>
      </c>
      <c r="G908" s="23" t="s">
        <v>2667</v>
      </c>
      <c r="H908" s="23" t="s">
        <v>2667</v>
      </c>
      <c r="I908" s="23" t="s">
        <v>306</v>
      </c>
      <c r="J908" s="23" t="s">
        <v>2667</v>
      </c>
      <c r="L908" s="23" t="s">
        <v>2667</v>
      </c>
      <c r="M908" s="23" t="s">
        <v>306</v>
      </c>
    </row>
    <row r="909" spans="1:13" s="23" customFormat="1" x14ac:dyDescent="0.35">
      <c r="A909" s="22">
        <v>45973</v>
      </c>
      <c r="B909" s="23" t="s">
        <v>3165</v>
      </c>
      <c r="C909" s="23" t="s">
        <v>2673</v>
      </c>
      <c r="D909" s="24">
        <v>2</v>
      </c>
      <c r="E909" s="23">
        <v>16</v>
      </c>
      <c r="F909" s="23">
        <v>2</v>
      </c>
      <c r="G909" s="23" t="s">
        <v>2667</v>
      </c>
      <c r="H909" s="23" t="s">
        <v>2667</v>
      </c>
      <c r="I909" s="23" t="s">
        <v>306</v>
      </c>
      <c r="J909" s="23" t="s">
        <v>2667</v>
      </c>
      <c r="L909" s="23" t="s">
        <v>2667</v>
      </c>
      <c r="M909" s="23" t="s">
        <v>2667</v>
      </c>
    </row>
    <row r="910" spans="1:13" s="23" customFormat="1" x14ac:dyDescent="0.35">
      <c r="A910" s="22">
        <v>46010</v>
      </c>
      <c r="B910" s="23" t="s">
        <v>2126</v>
      </c>
      <c r="C910" s="23" t="s">
        <v>2673</v>
      </c>
      <c r="D910" s="24">
        <v>1</v>
      </c>
      <c r="E910" s="23">
        <v>16</v>
      </c>
      <c r="F910" s="23">
        <v>3</v>
      </c>
      <c r="G910" s="23" t="s">
        <v>2667</v>
      </c>
      <c r="H910" s="23" t="s">
        <v>2667</v>
      </c>
      <c r="I910" s="23" t="s">
        <v>2667</v>
      </c>
      <c r="J910" s="23" t="s">
        <v>2667</v>
      </c>
      <c r="L910" s="23" t="s">
        <v>2667</v>
      </c>
      <c r="M910" s="23" t="s">
        <v>306</v>
      </c>
    </row>
    <row r="911" spans="1:13" s="23" customFormat="1" x14ac:dyDescent="0.35">
      <c r="A911" s="22">
        <v>45998</v>
      </c>
      <c r="B911" s="23" t="s">
        <v>592</v>
      </c>
      <c r="C911" s="23" t="s">
        <v>47</v>
      </c>
      <c r="D911" s="24" t="s">
        <v>47</v>
      </c>
      <c r="E911" s="23">
        <v>16</v>
      </c>
      <c r="F911" s="23">
        <v>4</v>
      </c>
      <c r="G911" s="23" t="s">
        <v>2667</v>
      </c>
      <c r="H911" s="23" t="s">
        <v>2667</v>
      </c>
      <c r="I911" s="23" t="s">
        <v>2667</v>
      </c>
      <c r="J911" s="23" t="s">
        <v>2667</v>
      </c>
      <c r="L911" s="23" t="s">
        <v>2667</v>
      </c>
      <c r="M911" s="23" t="s">
        <v>2667</v>
      </c>
    </row>
    <row r="912" spans="1:13" s="23" customFormat="1" x14ac:dyDescent="0.35">
      <c r="A912" s="22">
        <v>45970</v>
      </c>
      <c r="B912" s="23" t="s">
        <v>899</v>
      </c>
      <c r="C912" s="23" t="s">
        <v>2673</v>
      </c>
      <c r="D912" s="24" t="s">
        <v>3020</v>
      </c>
      <c r="E912" s="23">
        <v>16</v>
      </c>
      <c r="F912" s="23">
        <v>3</v>
      </c>
      <c r="G912" s="23" t="s">
        <v>2667</v>
      </c>
      <c r="H912" s="23" t="s">
        <v>2667</v>
      </c>
      <c r="I912" s="23" t="s">
        <v>306</v>
      </c>
      <c r="J912" s="23" t="s">
        <v>2667</v>
      </c>
      <c r="L912" s="23" t="s">
        <v>2667</v>
      </c>
      <c r="M912" s="23" t="s">
        <v>306</v>
      </c>
    </row>
    <row r="913" spans="1:13" s="23" customFormat="1" x14ac:dyDescent="0.35">
      <c r="A913" s="22">
        <v>45698</v>
      </c>
      <c r="B913" s="23" t="s">
        <v>1411</v>
      </c>
      <c r="C913" s="23" t="s">
        <v>64</v>
      </c>
      <c r="D913" s="24" t="s">
        <v>3020</v>
      </c>
      <c r="E913" s="23">
        <v>16</v>
      </c>
      <c r="F913" s="23">
        <v>4</v>
      </c>
      <c r="G913" s="23" t="s">
        <v>2667</v>
      </c>
      <c r="H913" s="23" t="s">
        <v>2667</v>
      </c>
      <c r="I913" s="23" t="s">
        <v>2667</v>
      </c>
      <c r="J913" s="23" t="s">
        <v>2667</v>
      </c>
      <c r="L913" s="23" t="s">
        <v>2667</v>
      </c>
      <c r="M913" s="23" t="s">
        <v>2667</v>
      </c>
    </row>
    <row r="914" spans="1:13" s="23" customFormat="1" x14ac:dyDescent="0.35">
      <c r="A914" s="22">
        <v>45939</v>
      </c>
      <c r="B914" s="23" t="s">
        <v>3290</v>
      </c>
      <c r="C914" s="23" t="s">
        <v>64</v>
      </c>
      <c r="D914" s="24" t="s">
        <v>3020</v>
      </c>
      <c r="E914" s="23">
        <v>16</v>
      </c>
      <c r="F914" s="23">
        <v>3</v>
      </c>
      <c r="G914" s="23" t="s">
        <v>2667</v>
      </c>
      <c r="H914" s="23" t="s">
        <v>2667</v>
      </c>
      <c r="I914" s="23" t="s">
        <v>2667</v>
      </c>
      <c r="J914" s="23" t="s">
        <v>2667</v>
      </c>
      <c r="L914" s="23" t="s">
        <v>2667</v>
      </c>
      <c r="M914" s="23" t="s">
        <v>306</v>
      </c>
    </row>
    <row r="915" spans="1:13" s="23" customFormat="1" x14ac:dyDescent="0.35">
      <c r="A915" s="22">
        <v>45939</v>
      </c>
      <c r="B915" s="23" t="s">
        <v>3295</v>
      </c>
      <c r="C915" s="23" t="s">
        <v>2167</v>
      </c>
      <c r="D915" s="24" t="s">
        <v>2725</v>
      </c>
      <c r="E915" s="23">
        <v>16</v>
      </c>
      <c r="F915" s="23">
        <v>2</v>
      </c>
      <c r="G915" s="23" t="s">
        <v>2667</v>
      </c>
      <c r="H915" s="23" t="s">
        <v>2667</v>
      </c>
      <c r="I915" s="23" t="s">
        <v>2667</v>
      </c>
      <c r="J915" s="23" t="s">
        <v>2667</v>
      </c>
      <c r="L915" s="23" t="s">
        <v>2667</v>
      </c>
      <c r="M915" s="23" t="s">
        <v>2667</v>
      </c>
    </row>
    <row r="916" spans="1:13" s="23" customFormat="1" x14ac:dyDescent="0.35">
      <c r="A916" s="22">
        <v>45683</v>
      </c>
      <c r="B916" s="23" t="s">
        <v>613</v>
      </c>
      <c r="C916" s="23" t="s">
        <v>64</v>
      </c>
      <c r="D916" s="24" t="s">
        <v>3020</v>
      </c>
      <c r="E916" s="23">
        <v>16</v>
      </c>
      <c r="F916" s="23">
        <v>4</v>
      </c>
      <c r="G916" s="23" t="s">
        <v>2667</v>
      </c>
      <c r="H916" s="23" t="s">
        <v>2667</v>
      </c>
      <c r="I916" s="23" t="s">
        <v>2667</v>
      </c>
      <c r="J916" s="23" t="s">
        <v>2667</v>
      </c>
      <c r="L916" s="23" t="s">
        <v>2667</v>
      </c>
      <c r="M916" s="23" t="s">
        <v>306</v>
      </c>
    </row>
    <row r="917" spans="1:13" x14ac:dyDescent="0.35">
      <c r="A917" s="22">
        <v>45971</v>
      </c>
      <c r="B917" s="23" t="s">
        <v>3179</v>
      </c>
      <c r="C917" s="23" t="s">
        <v>2673</v>
      </c>
      <c r="D917" s="24" t="s">
        <v>3020</v>
      </c>
      <c r="E917" s="23">
        <v>16</v>
      </c>
      <c r="F917" s="23">
        <v>4</v>
      </c>
      <c r="G917" s="23" t="s">
        <v>2667</v>
      </c>
      <c r="H917" s="23" t="s">
        <v>2667</v>
      </c>
      <c r="I917" s="23" t="s">
        <v>2667</v>
      </c>
      <c r="J917" s="23"/>
      <c r="K917" s="23"/>
      <c r="L917" s="23" t="s">
        <v>2667</v>
      </c>
      <c r="M917" s="23" t="s">
        <v>306</v>
      </c>
    </row>
    <row r="918" spans="1:13" x14ac:dyDescent="0.35">
      <c r="A918" s="22">
        <v>45933</v>
      </c>
      <c r="B918" s="23" t="s">
        <v>3065</v>
      </c>
      <c r="C918" s="23" t="s">
        <v>2673</v>
      </c>
      <c r="D918" s="24">
        <v>1</v>
      </c>
      <c r="E918" s="23">
        <v>16</v>
      </c>
      <c r="F918" s="23">
        <v>3</v>
      </c>
      <c r="G918" s="23" t="s">
        <v>2667</v>
      </c>
      <c r="H918" s="23" t="s">
        <v>2667</v>
      </c>
      <c r="I918" s="23" t="s">
        <v>2667</v>
      </c>
      <c r="J918" s="23"/>
      <c r="K918" s="23"/>
      <c r="L918" s="23" t="s">
        <v>2667</v>
      </c>
      <c r="M918" s="23" t="s">
        <v>306</v>
      </c>
    </row>
    <row r="919" spans="1:13" x14ac:dyDescent="0.35">
      <c r="A919" s="22">
        <v>46002</v>
      </c>
      <c r="B919" s="23" t="s">
        <v>3081</v>
      </c>
      <c r="C919" s="23" t="s">
        <v>2673</v>
      </c>
      <c r="D919" s="24" t="s">
        <v>3020</v>
      </c>
      <c r="E919" s="23">
        <v>16</v>
      </c>
      <c r="F919" s="23">
        <v>3</v>
      </c>
      <c r="G919" s="23" t="s">
        <v>2667</v>
      </c>
      <c r="H919" s="23" t="s">
        <v>2667</v>
      </c>
      <c r="I919" s="23" t="s">
        <v>2667</v>
      </c>
      <c r="J919" s="23"/>
      <c r="K919" s="23"/>
      <c r="L919" s="23" t="s">
        <v>2667</v>
      </c>
      <c r="M919" s="23" t="s">
        <v>306</v>
      </c>
    </row>
    <row r="920" spans="1:13" x14ac:dyDescent="0.35">
      <c r="A920" s="22">
        <v>45986</v>
      </c>
      <c r="B920" s="23" t="s">
        <v>3311</v>
      </c>
      <c r="C920" s="23" t="s">
        <v>2673</v>
      </c>
      <c r="D920" s="24" t="s">
        <v>3020</v>
      </c>
      <c r="E920" s="23">
        <v>16</v>
      </c>
      <c r="F920" s="23">
        <v>4</v>
      </c>
      <c r="G920" s="23" t="s">
        <v>2667</v>
      </c>
      <c r="H920" s="23" t="s">
        <v>2667</v>
      </c>
      <c r="I920" s="23" t="s">
        <v>2667</v>
      </c>
      <c r="J920" s="23"/>
      <c r="K920" s="23"/>
      <c r="L920" s="23" t="s">
        <v>2667</v>
      </c>
      <c r="M920" s="23" t="s">
        <v>306</v>
      </c>
    </row>
    <row r="921" spans="1:13" x14ac:dyDescent="0.35">
      <c r="A921" s="22">
        <v>45710</v>
      </c>
      <c r="B921" s="23" t="s">
        <v>2858</v>
      </c>
      <c r="C921" s="23" t="s">
        <v>2167</v>
      </c>
      <c r="D921" s="24" t="s">
        <v>55</v>
      </c>
      <c r="E921" s="23">
        <v>16</v>
      </c>
      <c r="F921" s="23">
        <v>2</v>
      </c>
      <c r="G921" s="23" t="s">
        <v>2667</v>
      </c>
      <c r="H921" s="23" t="s">
        <v>2667</v>
      </c>
      <c r="I921" s="23" t="s">
        <v>2667</v>
      </c>
      <c r="J921" s="23"/>
      <c r="K921" s="23"/>
      <c r="L921" s="23" t="s">
        <v>2667</v>
      </c>
      <c r="M921" s="23" t="s">
        <v>306</v>
      </c>
    </row>
    <row r="922" spans="1:13" x14ac:dyDescent="0.35">
      <c r="A922" s="22">
        <v>45925</v>
      </c>
      <c r="B922" s="23" t="s">
        <v>489</v>
      </c>
      <c r="C922" s="23" t="s">
        <v>2668</v>
      </c>
      <c r="D922" s="24">
        <v>4</v>
      </c>
      <c r="E922" s="23">
        <v>16</v>
      </c>
      <c r="F922" s="23">
        <v>2</v>
      </c>
      <c r="G922" s="23" t="s">
        <v>2667</v>
      </c>
      <c r="H922" s="23" t="s">
        <v>2667</v>
      </c>
      <c r="I922" s="23" t="s">
        <v>306</v>
      </c>
      <c r="J922" s="23"/>
      <c r="K922" s="23"/>
      <c r="L922" s="23" t="s">
        <v>2667</v>
      </c>
      <c r="M922" s="23" t="s">
        <v>306</v>
      </c>
    </row>
    <row r="923" spans="1:13" x14ac:dyDescent="0.35">
      <c r="A923" s="22">
        <v>45894</v>
      </c>
      <c r="B923" s="23" t="s">
        <v>2711</v>
      </c>
      <c r="C923" s="23" t="s">
        <v>2668</v>
      </c>
      <c r="D923" s="24">
        <v>4</v>
      </c>
      <c r="E923" s="23">
        <v>16</v>
      </c>
      <c r="F923" s="23">
        <v>2</v>
      </c>
      <c r="G923" s="23" t="s">
        <v>2667</v>
      </c>
      <c r="H923" s="23" t="s">
        <v>2667</v>
      </c>
      <c r="I923" s="23" t="s">
        <v>2667</v>
      </c>
      <c r="J923" s="23"/>
      <c r="K923" s="23"/>
      <c r="L923" s="23" t="s">
        <v>2667</v>
      </c>
      <c r="M923" s="23" t="s">
        <v>2667</v>
      </c>
    </row>
    <row r="924" spans="1:13" x14ac:dyDescent="0.35">
      <c r="A924" s="27">
        <v>45968</v>
      </c>
      <c r="B924" s="26" t="s">
        <v>3191</v>
      </c>
      <c r="C924" s="26" t="s">
        <v>1261</v>
      </c>
      <c r="D924" s="28" t="s">
        <v>1261</v>
      </c>
      <c r="E924" s="26">
        <f t="shared" ref="E924:E933" si="26">31/2</f>
        <v>15.5</v>
      </c>
      <c r="F924" s="26">
        <v>1</v>
      </c>
      <c r="G924" s="26" t="s">
        <v>306</v>
      </c>
      <c r="H924" s="26" t="s">
        <v>2667</v>
      </c>
      <c r="I924" s="26" t="s">
        <v>2667</v>
      </c>
      <c r="J924" s="26" t="s">
        <v>2667</v>
      </c>
      <c r="K924" s="26"/>
      <c r="L924" s="26" t="s">
        <v>2667</v>
      </c>
      <c r="M924" s="26" t="s">
        <v>306</v>
      </c>
    </row>
    <row r="925" spans="1:13" x14ac:dyDescent="0.35">
      <c r="A925" s="27">
        <v>45968</v>
      </c>
      <c r="B925" s="26" t="s">
        <v>3191</v>
      </c>
      <c r="C925" s="26" t="s">
        <v>1261</v>
      </c>
      <c r="D925" s="28" t="s">
        <v>1261</v>
      </c>
      <c r="E925" s="26">
        <f t="shared" si="26"/>
        <v>15.5</v>
      </c>
      <c r="F925" s="26">
        <v>1</v>
      </c>
      <c r="G925" s="26" t="s">
        <v>306</v>
      </c>
      <c r="H925" s="26" t="s">
        <v>2667</v>
      </c>
      <c r="I925" s="26" t="s">
        <v>2667</v>
      </c>
      <c r="J925" s="26" t="s">
        <v>2667</v>
      </c>
      <c r="K925" s="26"/>
      <c r="L925" s="26" t="s">
        <v>2667</v>
      </c>
      <c r="M925" s="26" t="s">
        <v>306</v>
      </c>
    </row>
    <row r="926" spans="1:13" x14ac:dyDescent="0.35">
      <c r="A926" s="27">
        <v>45972</v>
      </c>
      <c r="B926" s="26" t="s">
        <v>3214</v>
      </c>
      <c r="C926" s="26" t="s">
        <v>2668</v>
      </c>
      <c r="D926" s="28">
        <v>4</v>
      </c>
      <c r="E926" s="26">
        <f t="shared" si="26"/>
        <v>15.5</v>
      </c>
      <c r="F926" s="26">
        <v>2</v>
      </c>
      <c r="G926" s="26" t="s">
        <v>2667</v>
      </c>
      <c r="H926" s="26" t="s">
        <v>2667</v>
      </c>
      <c r="I926" s="26" t="s">
        <v>2667</v>
      </c>
      <c r="J926" s="26" t="s">
        <v>2667</v>
      </c>
      <c r="K926" s="26"/>
      <c r="L926" s="26" t="s">
        <v>2667</v>
      </c>
      <c r="M926" s="26" t="s">
        <v>306</v>
      </c>
    </row>
    <row r="927" spans="1:13" x14ac:dyDescent="0.35">
      <c r="A927" s="27">
        <v>45972</v>
      </c>
      <c r="B927" s="26" t="s">
        <v>3214</v>
      </c>
      <c r="C927" s="26" t="s">
        <v>2668</v>
      </c>
      <c r="D927" s="28">
        <v>4</v>
      </c>
      <c r="E927" s="26">
        <f t="shared" si="26"/>
        <v>15.5</v>
      </c>
      <c r="F927" s="26">
        <v>2</v>
      </c>
      <c r="G927" s="26" t="s">
        <v>2667</v>
      </c>
      <c r="H927" s="26" t="s">
        <v>2667</v>
      </c>
      <c r="I927" s="26" t="s">
        <v>2667</v>
      </c>
      <c r="J927" s="26" t="s">
        <v>2667</v>
      </c>
      <c r="K927" s="26"/>
      <c r="L927" s="26" t="s">
        <v>2667</v>
      </c>
      <c r="M927" s="26" t="s">
        <v>306</v>
      </c>
    </row>
    <row r="928" spans="1:13" x14ac:dyDescent="0.35">
      <c r="A928" s="27">
        <v>45928</v>
      </c>
      <c r="B928" s="26" t="s">
        <v>3217</v>
      </c>
      <c r="C928" s="26" t="s">
        <v>2668</v>
      </c>
      <c r="D928" s="28">
        <v>6</v>
      </c>
      <c r="E928" s="26">
        <f t="shared" si="26"/>
        <v>15.5</v>
      </c>
      <c r="F928" s="26">
        <v>2</v>
      </c>
      <c r="G928" s="26" t="s">
        <v>2667</v>
      </c>
      <c r="H928" s="26" t="s">
        <v>2667</v>
      </c>
      <c r="I928" s="26" t="s">
        <v>2667</v>
      </c>
      <c r="J928" s="26" t="s">
        <v>2359</v>
      </c>
      <c r="K928" s="26"/>
      <c r="L928" s="26" t="s">
        <v>2667</v>
      </c>
      <c r="M928" s="26" t="s">
        <v>2667</v>
      </c>
    </row>
    <row r="929" spans="1:13" x14ac:dyDescent="0.35">
      <c r="A929" s="27">
        <v>45928</v>
      </c>
      <c r="B929" s="26" t="s">
        <v>3217</v>
      </c>
      <c r="C929" s="26" t="s">
        <v>2668</v>
      </c>
      <c r="D929" s="28">
        <v>6</v>
      </c>
      <c r="E929" s="26">
        <f t="shared" si="26"/>
        <v>15.5</v>
      </c>
      <c r="F929" s="26">
        <v>2</v>
      </c>
      <c r="G929" s="26" t="s">
        <v>2667</v>
      </c>
      <c r="H929" s="26" t="s">
        <v>2667</v>
      </c>
      <c r="I929" s="26" t="s">
        <v>2667</v>
      </c>
      <c r="J929" s="26" t="s">
        <v>2359</v>
      </c>
      <c r="K929" s="26"/>
      <c r="L929" s="26" t="s">
        <v>2667</v>
      </c>
      <c r="M929" s="26" t="s">
        <v>2667</v>
      </c>
    </row>
    <row r="930" spans="1:13" x14ac:dyDescent="0.35">
      <c r="A930" s="27">
        <v>45886</v>
      </c>
      <c r="B930" s="26" t="s">
        <v>1261</v>
      </c>
      <c r="C930" s="26" t="s">
        <v>1261</v>
      </c>
      <c r="D930" s="28" t="s">
        <v>1261</v>
      </c>
      <c r="E930" s="26">
        <f t="shared" si="26"/>
        <v>15.5</v>
      </c>
      <c r="F930" s="26">
        <v>1</v>
      </c>
      <c r="G930" s="26" t="s">
        <v>2667</v>
      </c>
      <c r="H930" s="26" t="s">
        <v>2667</v>
      </c>
      <c r="I930" s="26" t="s">
        <v>2667</v>
      </c>
      <c r="J930" s="26"/>
      <c r="K930" s="26"/>
      <c r="L930" s="26" t="s">
        <v>2667</v>
      </c>
      <c r="M930" s="26" t="s">
        <v>306</v>
      </c>
    </row>
    <row r="931" spans="1:13" x14ac:dyDescent="0.35">
      <c r="A931" s="27">
        <v>45886</v>
      </c>
      <c r="B931" s="26" t="s">
        <v>1261</v>
      </c>
      <c r="C931" s="26" t="s">
        <v>1261</v>
      </c>
      <c r="D931" s="28" t="s">
        <v>1261</v>
      </c>
      <c r="E931" s="26">
        <f t="shared" si="26"/>
        <v>15.5</v>
      </c>
      <c r="F931" s="26"/>
      <c r="G931" s="26" t="s">
        <v>2667</v>
      </c>
      <c r="H931" s="26" t="s">
        <v>2667</v>
      </c>
      <c r="I931" s="26" t="s">
        <v>2667</v>
      </c>
      <c r="J931" s="26"/>
      <c r="K931" s="26"/>
      <c r="L931" s="26" t="s">
        <v>2667</v>
      </c>
      <c r="M931" s="26" t="s">
        <v>306</v>
      </c>
    </row>
    <row r="932" spans="1:13" x14ac:dyDescent="0.35">
      <c r="A932" s="27">
        <v>45799</v>
      </c>
      <c r="B932" s="26" t="s">
        <v>3119</v>
      </c>
      <c r="C932" s="26" t="s">
        <v>2167</v>
      </c>
      <c r="D932" s="28" t="s">
        <v>56</v>
      </c>
      <c r="E932" s="26">
        <f t="shared" si="26"/>
        <v>15.5</v>
      </c>
      <c r="F932" s="26">
        <v>1.5</v>
      </c>
      <c r="G932" s="26" t="s">
        <v>2667</v>
      </c>
      <c r="H932" s="26" t="s">
        <v>2667</v>
      </c>
      <c r="I932" s="26" t="s">
        <v>306</v>
      </c>
      <c r="J932" s="26" t="s">
        <v>2667</v>
      </c>
      <c r="K932" s="26"/>
      <c r="L932" s="26" t="s">
        <v>2667</v>
      </c>
      <c r="M932" s="26" t="s">
        <v>2667</v>
      </c>
    </row>
    <row r="933" spans="1:13" x14ac:dyDescent="0.35">
      <c r="A933" s="27">
        <v>45799</v>
      </c>
      <c r="B933" s="26" t="s">
        <v>3119</v>
      </c>
      <c r="C933" s="26" t="s">
        <v>2167</v>
      </c>
      <c r="D933" s="28" t="s">
        <v>56</v>
      </c>
      <c r="E933" s="26">
        <f t="shared" si="26"/>
        <v>15.5</v>
      </c>
      <c r="F933" s="26">
        <v>1.5</v>
      </c>
      <c r="G933" s="26" t="s">
        <v>2667</v>
      </c>
      <c r="H933" s="26" t="s">
        <v>2667</v>
      </c>
      <c r="I933" s="26" t="s">
        <v>306</v>
      </c>
      <c r="J933" s="26" t="s">
        <v>2667</v>
      </c>
      <c r="K933" s="26"/>
      <c r="L933" s="26"/>
      <c r="M933" s="26"/>
    </row>
    <row r="934" spans="1:13" x14ac:dyDescent="0.35">
      <c r="A934" s="27">
        <v>45965</v>
      </c>
      <c r="B934" s="26" t="s">
        <v>321</v>
      </c>
      <c r="C934" s="26" t="s">
        <v>2167</v>
      </c>
      <c r="D934" s="28" t="s">
        <v>2167</v>
      </c>
      <c r="E934" s="26">
        <v>15</v>
      </c>
      <c r="F934" s="26">
        <v>1</v>
      </c>
      <c r="G934" s="26" t="s">
        <v>2667</v>
      </c>
      <c r="H934" s="26" t="s">
        <v>2667</v>
      </c>
      <c r="I934" s="26" t="s">
        <v>306</v>
      </c>
      <c r="J934" s="26" t="s">
        <v>2667</v>
      </c>
      <c r="K934" s="26"/>
      <c r="L934" s="26" t="s">
        <v>2667</v>
      </c>
      <c r="M934" s="26" t="s">
        <v>2667</v>
      </c>
    </row>
    <row r="935" spans="1:13" x14ac:dyDescent="0.35">
      <c r="A935" s="27">
        <v>45965</v>
      </c>
      <c r="B935" s="26" t="s">
        <v>321</v>
      </c>
      <c r="C935" s="26" t="s">
        <v>2167</v>
      </c>
      <c r="D935" s="28" t="s">
        <v>2167</v>
      </c>
      <c r="E935" s="26">
        <v>15</v>
      </c>
      <c r="F935" s="26">
        <v>1</v>
      </c>
      <c r="G935" s="26" t="s">
        <v>2667</v>
      </c>
      <c r="H935" s="26" t="s">
        <v>2667</v>
      </c>
      <c r="I935" s="26" t="s">
        <v>306</v>
      </c>
      <c r="J935" s="26" t="s">
        <v>2667</v>
      </c>
      <c r="K935" s="26"/>
      <c r="L935" s="26" t="s">
        <v>2667</v>
      </c>
      <c r="M935" s="26" t="s">
        <v>2667</v>
      </c>
    </row>
    <row r="936" spans="1:13" x14ac:dyDescent="0.35">
      <c r="A936" s="27">
        <v>45998</v>
      </c>
      <c r="B936" s="26" t="s">
        <v>2722</v>
      </c>
      <c r="C936" s="26" t="s">
        <v>978</v>
      </c>
      <c r="D936" s="28" t="s">
        <v>978</v>
      </c>
      <c r="E936" s="26">
        <v>15</v>
      </c>
      <c r="F936" s="26">
        <v>1</v>
      </c>
      <c r="G936" s="26" t="s">
        <v>306</v>
      </c>
      <c r="H936" s="26" t="s">
        <v>2667</v>
      </c>
      <c r="I936" s="26" t="s">
        <v>2667</v>
      </c>
      <c r="J936" s="26" t="s">
        <v>2667</v>
      </c>
      <c r="K936" s="26"/>
      <c r="L936" s="26" t="s">
        <v>2667</v>
      </c>
      <c r="M936" s="26" t="s">
        <v>2667</v>
      </c>
    </row>
    <row r="937" spans="1:13" x14ac:dyDescent="0.35">
      <c r="A937" s="27">
        <v>45998</v>
      </c>
      <c r="B937" s="26" t="s">
        <v>2722</v>
      </c>
      <c r="C937" s="26" t="s">
        <v>978</v>
      </c>
      <c r="D937" s="28" t="s">
        <v>978</v>
      </c>
      <c r="E937" s="26">
        <v>15</v>
      </c>
      <c r="F937" s="26">
        <v>1</v>
      </c>
      <c r="G937" s="26" t="s">
        <v>306</v>
      </c>
      <c r="H937" s="26" t="s">
        <v>2667</v>
      </c>
      <c r="I937" s="26" t="s">
        <v>2667</v>
      </c>
      <c r="J937" s="26" t="s">
        <v>2667</v>
      </c>
      <c r="K937" s="26"/>
      <c r="L937" s="26" t="s">
        <v>2667</v>
      </c>
      <c r="M937" s="26" t="s">
        <v>2667</v>
      </c>
    </row>
    <row r="938" spans="1:13" x14ac:dyDescent="0.35">
      <c r="A938" s="27">
        <v>45710</v>
      </c>
      <c r="B938" s="26" t="s">
        <v>2762</v>
      </c>
      <c r="C938" s="26" t="s">
        <v>2673</v>
      </c>
      <c r="D938" s="28" t="s">
        <v>2763</v>
      </c>
      <c r="E938" s="26">
        <v>15</v>
      </c>
      <c r="F938" s="26">
        <v>1</v>
      </c>
      <c r="G938" s="26" t="s">
        <v>2667</v>
      </c>
      <c r="H938" s="26" t="s">
        <v>2667</v>
      </c>
      <c r="I938" s="26" t="s">
        <v>306</v>
      </c>
      <c r="J938" s="26" t="s">
        <v>2667</v>
      </c>
      <c r="K938" s="26"/>
      <c r="L938" s="26" t="s">
        <v>2667</v>
      </c>
      <c r="M938" s="26" t="s">
        <v>2667</v>
      </c>
    </row>
    <row r="939" spans="1:13" x14ac:dyDescent="0.35">
      <c r="A939" s="27">
        <v>45710</v>
      </c>
      <c r="B939" s="26" t="s">
        <v>2762</v>
      </c>
      <c r="C939" s="26" t="s">
        <v>2673</v>
      </c>
      <c r="D939" s="28" t="s">
        <v>2763</v>
      </c>
      <c r="E939" s="26">
        <v>15</v>
      </c>
      <c r="F939" s="26">
        <v>1</v>
      </c>
      <c r="G939" s="26" t="s">
        <v>2667</v>
      </c>
      <c r="H939" s="26" t="s">
        <v>2667</v>
      </c>
      <c r="I939" s="26" t="s">
        <v>306</v>
      </c>
      <c r="J939" s="26" t="s">
        <v>2667</v>
      </c>
      <c r="K939" s="26"/>
      <c r="L939" s="26" t="s">
        <v>2667</v>
      </c>
      <c r="M939" s="26" t="s">
        <v>2667</v>
      </c>
    </row>
    <row r="940" spans="1:13" x14ac:dyDescent="0.35">
      <c r="A940" s="27">
        <v>45964</v>
      </c>
      <c r="B940" s="26" t="s">
        <v>990</v>
      </c>
      <c r="C940" s="26" t="s">
        <v>2673</v>
      </c>
      <c r="D940" s="28">
        <v>3</v>
      </c>
      <c r="E940" s="26">
        <v>15</v>
      </c>
      <c r="F940" s="26">
        <v>2</v>
      </c>
      <c r="G940" s="26" t="s">
        <v>2667</v>
      </c>
      <c r="H940" s="26" t="s">
        <v>2667</v>
      </c>
      <c r="I940" s="26" t="s">
        <v>306</v>
      </c>
      <c r="J940" s="26" t="s">
        <v>2667</v>
      </c>
      <c r="K940" s="26"/>
      <c r="L940" s="26" t="s">
        <v>2667</v>
      </c>
      <c r="M940" s="26" t="s">
        <v>306</v>
      </c>
    </row>
    <row r="941" spans="1:13" x14ac:dyDescent="0.35">
      <c r="A941" s="27">
        <v>45964</v>
      </c>
      <c r="B941" s="26" t="s">
        <v>990</v>
      </c>
      <c r="C941" s="26" t="s">
        <v>2673</v>
      </c>
      <c r="D941" s="28">
        <v>3</v>
      </c>
      <c r="E941" s="26">
        <v>15</v>
      </c>
      <c r="F941" s="26">
        <v>2</v>
      </c>
      <c r="G941" s="26" t="s">
        <v>2667</v>
      </c>
      <c r="H941" s="26" t="s">
        <v>2667</v>
      </c>
      <c r="I941" s="26" t="s">
        <v>306</v>
      </c>
      <c r="J941" s="26" t="s">
        <v>2667</v>
      </c>
      <c r="K941" s="26"/>
      <c r="L941" s="26" t="s">
        <v>2667</v>
      </c>
      <c r="M941" s="26" t="s">
        <v>306</v>
      </c>
    </row>
    <row r="942" spans="1:13" x14ac:dyDescent="0.35">
      <c r="A942" s="27">
        <v>45940</v>
      </c>
      <c r="B942" s="26" t="s">
        <v>1913</v>
      </c>
      <c r="C942" s="26" t="s">
        <v>2670</v>
      </c>
      <c r="D942" s="28">
        <v>10</v>
      </c>
      <c r="E942" s="26">
        <v>15</v>
      </c>
      <c r="F942" s="26">
        <v>1</v>
      </c>
      <c r="G942" s="26" t="s">
        <v>2667</v>
      </c>
      <c r="H942" s="26" t="s">
        <v>2667</v>
      </c>
      <c r="I942" s="26" t="s">
        <v>2667</v>
      </c>
      <c r="J942" s="26" t="s">
        <v>2667</v>
      </c>
      <c r="K942" s="26"/>
      <c r="L942" s="26" t="s">
        <v>2667</v>
      </c>
      <c r="M942" s="26" t="s">
        <v>2667</v>
      </c>
    </row>
    <row r="943" spans="1:13" x14ac:dyDescent="0.35">
      <c r="A943" s="27">
        <v>45940</v>
      </c>
      <c r="B943" s="26" t="s">
        <v>1913</v>
      </c>
      <c r="C943" s="26" t="s">
        <v>2670</v>
      </c>
      <c r="D943" s="28">
        <v>10</v>
      </c>
      <c r="E943" s="26">
        <v>15</v>
      </c>
      <c r="F943" s="26">
        <v>1</v>
      </c>
      <c r="G943" s="26" t="s">
        <v>2667</v>
      </c>
      <c r="H943" s="26" t="s">
        <v>2667</v>
      </c>
      <c r="I943" s="26" t="s">
        <v>2667</v>
      </c>
      <c r="J943" s="26" t="s">
        <v>2667</v>
      </c>
      <c r="K943" s="26"/>
      <c r="L943" s="26" t="s">
        <v>2667</v>
      </c>
      <c r="M943" s="26" t="s">
        <v>2667</v>
      </c>
    </row>
    <row r="944" spans="1:13" x14ac:dyDescent="0.35">
      <c r="A944" s="22">
        <v>45747</v>
      </c>
      <c r="B944" s="23" t="s">
        <v>213</v>
      </c>
      <c r="C944" s="23" t="s">
        <v>2673</v>
      </c>
      <c r="D944" s="24">
        <v>1</v>
      </c>
      <c r="E944" s="23">
        <v>15</v>
      </c>
      <c r="F944" s="23">
        <v>2</v>
      </c>
      <c r="G944" s="23" t="s">
        <v>2667</v>
      </c>
      <c r="H944" s="23" t="s">
        <v>2667</v>
      </c>
      <c r="I944" s="23" t="s">
        <v>306</v>
      </c>
      <c r="J944" s="23"/>
      <c r="K944" s="23"/>
      <c r="L944" s="23" t="s">
        <v>2667</v>
      </c>
      <c r="M944" s="23" t="s">
        <v>306</v>
      </c>
    </row>
    <row r="945" spans="1:13" x14ac:dyDescent="0.35">
      <c r="A945" s="22">
        <v>45747</v>
      </c>
      <c r="B945" s="23" t="s">
        <v>213</v>
      </c>
      <c r="C945" s="23" t="s">
        <v>2673</v>
      </c>
      <c r="D945" s="24">
        <v>1</v>
      </c>
      <c r="E945" s="23">
        <v>15</v>
      </c>
      <c r="F945" s="23">
        <v>2</v>
      </c>
      <c r="G945" s="23" t="s">
        <v>2667</v>
      </c>
      <c r="H945" s="23" t="s">
        <v>2667</v>
      </c>
      <c r="I945" s="23" t="s">
        <v>306</v>
      </c>
      <c r="J945" s="23"/>
      <c r="K945" s="23"/>
      <c r="L945" s="23" t="s">
        <v>2667</v>
      </c>
      <c r="M945" s="23" t="s">
        <v>306</v>
      </c>
    </row>
    <row r="946" spans="1:13" x14ac:dyDescent="0.35">
      <c r="A946" s="27">
        <v>45988</v>
      </c>
      <c r="B946" s="26" t="s">
        <v>3216</v>
      </c>
      <c r="C946" s="26" t="s">
        <v>2167</v>
      </c>
      <c r="D946" s="28" t="s">
        <v>2733</v>
      </c>
      <c r="E946" s="26">
        <v>15</v>
      </c>
      <c r="F946" s="26">
        <v>1</v>
      </c>
      <c r="G946" s="26" t="s">
        <v>2667</v>
      </c>
      <c r="H946" s="26" t="s">
        <v>2667</v>
      </c>
      <c r="I946" s="26" t="s">
        <v>306</v>
      </c>
      <c r="J946" s="26"/>
      <c r="K946" s="26"/>
      <c r="L946" s="26" t="s">
        <v>2667</v>
      </c>
      <c r="M946" s="26" t="s">
        <v>306</v>
      </c>
    </row>
    <row r="947" spans="1:13" x14ac:dyDescent="0.35">
      <c r="A947" s="27">
        <v>45988</v>
      </c>
      <c r="B947" s="26" t="s">
        <v>3216</v>
      </c>
      <c r="C947" s="26" t="s">
        <v>2167</v>
      </c>
      <c r="D947" s="28" t="s">
        <v>2733</v>
      </c>
      <c r="E947" s="26">
        <v>15</v>
      </c>
      <c r="F947" s="26">
        <v>0</v>
      </c>
      <c r="G947" s="26" t="s">
        <v>2667</v>
      </c>
      <c r="H947" s="26" t="s">
        <v>2667</v>
      </c>
      <c r="I947" s="26" t="s">
        <v>306</v>
      </c>
      <c r="J947" s="26"/>
      <c r="K947" s="26"/>
      <c r="L947" s="26" t="s">
        <v>2667</v>
      </c>
      <c r="M947" s="26" t="s">
        <v>306</v>
      </c>
    </row>
    <row r="948" spans="1:13" x14ac:dyDescent="0.35">
      <c r="A948" s="27">
        <v>45958</v>
      </c>
      <c r="B948" s="26" t="s">
        <v>3321</v>
      </c>
      <c r="C948" s="26" t="s">
        <v>1261</v>
      </c>
      <c r="D948" s="28" t="s">
        <v>1261</v>
      </c>
      <c r="E948" s="26">
        <v>15</v>
      </c>
      <c r="F948" s="26">
        <v>1</v>
      </c>
      <c r="G948" s="26" t="s">
        <v>2667</v>
      </c>
      <c r="H948" s="26" t="s">
        <v>2667</v>
      </c>
      <c r="I948" s="26" t="s">
        <v>2667</v>
      </c>
      <c r="J948" s="26"/>
      <c r="K948" s="26"/>
      <c r="L948" s="26" t="s">
        <v>2667</v>
      </c>
      <c r="M948" s="26" t="s">
        <v>306</v>
      </c>
    </row>
    <row r="949" spans="1:13" x14ac:dyDescent="0.35">
      <c r="A949" s="27">
        <v>45958</v>
      </c>
      <c r="B949" s="26" t="s">
        <v>3321</v>
      </c>
      <c r="C949" s="26" t="s">
        <v>1261</v>
      </c>
      <c r="D949" s="28" t="s">
        <v>1261</v>
      </c>
      <c r="E949" s="26">
        <v>15</v>
      </c>
      <c r="F949" s="26">
        <v>1</v>
      </c>
      <c r="G949" s="26" t="s">
        <v>2667</v>
      </c>
      <c r="H949" s="26" t="s">
        <v>2667</v>
      </c>
      <c r="I949" s="26" t="s">
        <v>2667</v>
      </c>
      <c r="J949" s="26"/>
      <c r="K949" s="26"/>
      <c r="L949" s="26" t="s">
        <v>2667</v>
      </c>
      <c r="M949" s="26" t="s">
        <v>306</v>
      </c>
    </row>
    <row r="950" spans="1:13" x14ac:dyDescent="0.35">
      <c r="A950" s="27">
        <v>45788</v>
      </c>
      <c r="B950" s="26" t="s">
        <v>3441</v>
      </c>
      <c r="C950" s="26" t="s">
        <v>2167</v>
      </c>
      <c r="D950" s="28" t="s">
        <v>2733</v>
      </c>
      <c r="E950" s="26">
        <v>15</v>
      </c>
      <c r="F950" s="26">
        <v>1</v>
      </c>
      <c r="G950" s="26" t="s">
        <v>2667</v>
      </c>
      <c r="H950" s="26" t="s">
        <v>2667</v>
      </c>
      <c r="I950" s="26" t="s">
        <v>306</v>
      </c>
      <c r="J950" s="26"/>
      <c r="K950" s="26"/>
      <c r="L950" s="26" t="s">
        <v>2667</v>
      </c>
      <c r="M950" s="26"/>
    </row>
    <row r="951" spans="1:13" x14ac:dyDescent="0.35">
      <c r="A951" s="27">
        <v>45788</v>
      </c>
      <c r="B951" s="26" t="s">
        <v>3441</v>
      </c>
      <c r="C951" s="26" t="s">
        <v>2167</v>
      </c>
      <c r="D951" s="28" t="s">
        <v>2733</v>
      </c>
      <c r="E951" s="26">
        <v>15</v>
      </c>
      <c r="F951" s="26">
        <v>1</v>
      </c>
      <c r="G951" s="26" t="s">
        <v>2667</v>
      </c>
      <c r="H951" s="26" t="s">
        <v>2667</v>
      </c>
      <c r="I951" s="26" t="s">
        <v>306</v>
      </c>
      <c r="J951" s="26"/>
      <c r="K951" s="26"/>
      <c r="L951" s="26" t="s">
        <v>2667</v>
      </c>
      <c r="M951" s="26"/>
    </row>
    <row r="952" spans="1:13" x14ac:dyDescent="0.35">
      <c r="A952" s="27">
        <v>45976</v>
      </c>
      <c r="B952" s="26" t="s">
        <v>1837</v>
      </c>
      <c r="C952" s="26" t="s">
        <v>2167</v>
      </c>
      <c r="D952" s="28" t="s">
        <v>2733</v>
      </c>
      <c r="E952" s="26">
        <v>15</v>
      </c>
      <c r="F952" s="26">
        <v>1</v>
      </c>
      <c r="G952" s="26" t="s">
        <v>2667</v>
      </c>
      <c r="H952" s="26" t="s">
        <v>2667</v>
      </c>
      <c r="I952" s="26" t="s">
        <v>306</v>
      </c>
      <c r="J952" s="26"/>
      <c r="K952" s="26"/>
      <c r="L952" s="26" t="s">
        <v>2667</v>
      </c>
      <c r="M952" s="26" t="s">
        <v>2667</v>
      </c>
    </row>
    <row r="953" spans="1:13" x14ac:dyDescent="0.35">
      <c r="A953" s="27">
        <v>45976</v>
      </c>
      <c r="B953" s="26" t="s">
        <v>1837</v>
      </c>
      <c r="C953" s="26" t="s">
        <v>2167</v>
      </c>
      <c r="D953" s="28" t="s">
        <v>2733</v>
      </c>
      <c r="E953" s="26">
        <v>15</v>
      </c>
      <c r="F953" s="26">
        <v>1</v>
      </c>
      <c r="G953" s="26" t="s">
        <v>2667</v>
      </c>
      <c r="H953" s="26" t="s">
        <v>2667</v>
      </c>
      <c r="I953" s="26" t="s">
        <v>306</v>
      </c>
      <c r="J953" s="26"/>
      <c r="K953" s="26"/>
      <c r="L953" s="26" t="s">
        <v>2667</v>
      </c>
      <c r="M953" s="26" t="s">
        <v>2667</v>
      </c>
    </row>
    <row r="954" spans="1:13" x14ac:dyDescent="0.35">
      <c r="A954" s="22">
        <v>45891</v>
      </c>
      <c r="B954" s="23" t="s">
        <v>1272</v>
      </c>
      <c r="C954" s="23" t="s">
        <v>64</v>
      </c>
      <c r="D954" s="24" t="s">
        <v>3020</v>
      </c>
      <c r="E954" s="23">
        <v>15</v>
      </c>
      <c r="F954" s="23">
        <v>5</v>
      </c>
      <c r="G954" s="23" t="s">
        <v>2667</v>
      </c>
      <c r="H954" s="23" t="s">
        <v>2667</v>
      </c>
      <c r="I954" s="23" t="s">
        <v>2667</v>
      </c>
      <c r="J954" s="23" t="s">
        <v>2667</v>
      </c>
      <c r="K954" s="23"/>
      <c r="L954" s="23" t="s">
        <v>2667</v>
      </c>
      <c r="M954" s="23" t="s">
        <v>2667</v>
      </c>
    </row>
    <row r="955" spans="1:13" s="23" customFormat="1" x14ac:dyDescent="0.35">
      <c r="A955" s="22">
        <v>45830</v>
      </c>
      <c r="B955" s="23" t="s">
        <v>489</v>
      </c>
      <c r="C955" s="23" t="s">
        <v>2670</v>
      </c>
      <c r="D955" s="24">
        <v>8</v>
      </c>
      <c r="E955" s="23">
        <v>15</v>
      </c>
      <c r="F955" s="23">
        <v>1</v>
      </c>
      <c r="G955" s="23" t="s">
        <v>2667</v>
      </c>
      <c r="H955" s="23" t="s">
        <v>2667</v>
      </c>
      <c r="I955" s="23" t="s">
        <v>2667</v>
      </c>
      <c r="J955" s="23" t="s">
        <v>2667</v>
      </c>
      <c r="L955" s="23" t="s">
        <v>2667</v>
      </c>
      <c r="M955" s="23" t="s">
        <v>306</v>
      </c>
    </row>
    <row r="956" spans="1:13" s="23" customFormat="1" x14ac:dyDescent="0.35">
      <c r="A956" s="22">
        <v>46011</v>
      </c>
      <c r="B956" s="23" t="s">
        <v>489</v>
      </c>
      <c r="C956" s="23" t="s">
        <v>2670</v>
      </c>
      <c r="D956" s="24">
        <v>7</v>
      </c>
      <c r="E956" s="23">
        <v>15</v>
      </c>
      <c r="F956" s="23">
        <v>2</v>
      </c>
      <c r="G956" s="23" t="s">
        <v>2667</v>
      </c>
      <c r="H956" s="23" t="s">
        <v>2667</v>
      </c>
      <c r="I956" s="23" t="s">
        <v>2667</v>
      </c>
      <c r="J956" s="23" t="s">
        <v>2667</v>
      </c>
      <c r="L956" s="23" t="s">
        <v>2667</v>
      </c>
      <c r="M956" s="23" t="s">
        <v>306</v>
      </c>
    </row>
    <row r="957" spans="1:13" s="23" customFormat="1" x14ac:dyDescent="0.35">
      <c r="A957" s="22">
        <v>45915</v>
      </c>
      <c r="B957" s="23" t="s">
        <v>3454</v>
      </c>
      <c r="C957" s="23" t="s">
        <v>64</v>
      </c>
      <c r="D957" s="24" t="s">
        <v>2681</v>
      </c>
      <c r="E957" s="23">
        <v>15</v>
      </c>
      <c r="F957" s="23">
        <v>2</v>
      </c>
      <c r="G957" s="23" t="s">
        <v>2667</v>
      </c>
      <c r="H957" s="23" t="s">
        <v>2667</v>
      </c>
      <c r="I957" s="23" t="s">
        <v>306</v>
      </c>
      <c r="J957" s="23" t="s">
        <v>2667</v>
      </c>
      <c r="L957" s="23" t="s">
        <v>2667</v>
      </c>
      <c r="M957" s="23" t="s">
        <v>306</v>
      </c>
    </row>
    <row r="958" spans="1:13" s="23" customFormat="1" x14ac:dyDescent="0.35">
      <c r="A958" s="22">
        <v>45897</v>
      </c>
      <c r="B958" s="23" t="s">
        <v>2785</v>
      </c>
      <c r="C958" s="23" t="s">
        <v>2683</v>
      </c>
      <c r="D958" s="24" t="s">
        <v>2684</v>
      </c>
      <c r="E958" s="23">
        <v>15</v>
      </c>
      <c r="F958" s="23">
        <v>3</v>
      </c>
      <c r="G958" s="23" t="s">
        <v>2667</v>
      </c>
      <c r="H958" s="23" t="s">
        <v>2667</v>
      </c>
      <c r="I958" s="23" t="s">
        <v>2667</v>
      </c>
      <c r="J958" s="23" t="s">
        <v>2667</v>
      </c>
      <c r="L958" s="23" t="s">
        <v>2667</v>
      </c>
      <c r="M958" s="23" t="s">
        <v>2667</v>
      </c>
    </row>
    <row r="959" spans="1:13" s="23" customFormat="1" x14ac:dyDescent="0.35">
      <c r="A959" s="22">
        <v>45812</v>
      </c>
      <c r="B959" s="23" t="s">
        <v>2796</v>
      </c>
      <c r="C959" s="23" t="s">
        <v>2670</v>
      </c>
      <c r="D959" s="24">
        <v>7</v>
      </c>
      <c r="E959" s="23">
        <v>15</v>
      </c>
      <c r="F959" s="23">
        <v>2</v>
      </c>
      <c r="G959" s="23" t="s">
        <v>2667</v>
      </c>
      <c r="H959" s="23" t="s">
        <v>2667</v>
      </c>
      <c r="I959" s="23" t="s">
        <v>2667</v>
      </c>
      <c r="J959" s="23" t="s">
        <v>2667</v>
      </c>
      <c r="L959" s="23" t="s">
        <v>2667</v>
      </c>
      <c r="M959" s="23" t="s">
        <v>2667</v>
      </c>
    </row>
    <row r="960" spans="1:13" s="23" customFormat="1" x14ac:dyDescent="0.35">
      <c r="A960" s="22">
        <v>45782</v>
      </c>
      <c r="B960" s="23" t="s">
        <v>141</v>
      </c>
      <c r="C960" s="23" t="s">
        <v>2668</v>
      </c>
      <c r="D960" s="24">
        <v>4</v>
      </c>
      <c r="E960" s="23">
        <v>15</v>
      </c>
      <c r="F960" s="23">
        <v>2</v>
      </c>
      <c r="G960" s="23" t="s">
        <v>2667</v>
      </c>
      <c r="H960" s="23" t="s">
        <v>2667</v>
      </c>
      <c r="I960" s="23" t="s">
        <v>306</v>
      </c>
      <c r="J960" s="23" t="s">
        <v>2667</v>
      </c>
      <c r="L960" s="23" t="s">
        <v>2667</v>
      </c>
      <c r="M960" s="23" t="s">
        <v>306</v>
      </c>
    </row>
    <row r="961" spans="1:13" s="23" customFormat="1" x14ac:dyDescent="0.35">
      <c r="A961" s="22">
        <v>45820</v>
      </c>
      <c r="B961" s="23" t="s">
        <v>2858</v>
      </c>
      <c r="C961" s="23" t="s">
        <v>2683</v>
      </c>
      <c r="D961" s="24" t="s">
        <v>62</v>
      </c>
      <c r="E961" s="23">
        <v>15</v>
      </c>
      <c r="F961" s="23">
        <v>1</v>
      </c>
      <c r="G961" s="23" t="s">
        <v>2667</v>
      </c>
      <c r="H961" s="23" t="s">
        <v>2667</v>
      </c>
      <c r="I961" s="23" t="s">
        <v>306</v>
      </c>
      <c r="J961" s="23" t="s">
        <v>2667</v>
      </c>
      <c r="L961" s="23" t="s">
        <v>2667</v>
      </c>
      <c r="M961" s="23" t="s">
        <v>306</v>
      </c>
    </row>
    <row r="962" spans="1:13" s="23" customFormat="1" x14ac:dyDescent="0.35">
      <c r="A962" s="22">
        <v>45957</v>
      </c>
      <c r="B962" s="23" t="s">
        <v>2867</v>
      </c>
      <c r="C962" s="23" t="s">
        <v>2673</v>
      </c>
      <c r="D962" s="24" t="s">
        <v>2681</v>
      </c>
      <c r="E962" s="23">
        <v>15</v>
      </c>
      <c r="F962" s="23">
        <v>4</v>
      </c>
      <c r="G962" s="23" t="s">
        <v>2667</v>
      </c>
      <c r="H962" s="23" t="s">
        <v>2667</v>
      </c>
      <c r="I962" s="23" t="s">
        <v>2667</v>
      </c>
      <c r="J962" s="23" t="s">
        <v>2667</v>
      </c>
      <c r="L962" s="23" t="s">
        <v>2667</v>
      </c>
      <c r="M962" s="23" t="s">
        <v>306</v>
      </c>
    </row>
    <row r="963" spans="1:13" s="23" customFormat="1" x14ac:dyDescent="0.35">
      <c r="A963" s="22">
        <v>45774</v>
      </c>
      <c r="B963" s="23" t="s">
        <v>2898</v>
      </c>
      <c r="C963" s="23" t="s">
        <v>2683</v>
      </c>
      <c r="D963" s="24" t="s">
        <v>2683</v>
      </c>
      <c r="E963" s="23">
        <v>15</v>
      </c>
      <c r="F963" s="23">
        <v>4</v>
      </c>
      <c r="G963" s="23" t="s">
        <v>2667</v>
      </c>
      <c r="H963" s="23" t="s">
        <v>2667</v>
      </c>
      <c r="I963" s="23" t="s">
        <v>306</v>
      </c>
      <c r="J963" s="23" t="s">
        <v>2667</v>
      </c>
      <c r="L963" s="23" t="s">
        <v>2667</v>
      </c>
      <c r="M963" s="23" t="s">
        <v>2667</v>
      </c>
    </row>
    <row r="964" spans="1:13" s="23" customFormat="1" x14ac:dyDescent="0.35">
      <c r="A964" s="22">
        <v>45900</v>
      </c>
      <c r="B964" s="23" t="s">
        <v>2957</v>
      </c>
      <c r="C964" s="23" t="s">
        <v>2673</v>
      </c>
      <c r="D964" s="24">
        <v>2</v>
      </c>
      <c r="E964" s="23">
        <v>15</v>
      </c>
      <c r="F964" s="23">
        <v>3</v>
      </c>
      <c r="G964" s="23" t="s">
        <v>2667</v>
      </c>
      <c r="H964" s="23" t="s">
        <v>2667</v>
      </c>
      <c r="I964" s="23" t="s">
        <v>2667</v>
      </c>
      <c r="J964" s="23" t="s">
        <v>2667</v>
      </c>
      <c r="L964" s="23" t="s">
        <v>2667</v>
      </c>
      <c r="M964" s="23" t="s">
        <v>2667</v>
      </c>
    </row>
    <row r="965" spans="1:13" s="23" customFormat="1" x14ac:dyDescent="0.35">
      <c r="A965" s="22">
        <v>45827</v>
      </c>
      <c r="B965" s="23" t="s">
        <v>2992</v>
      </c>
      <c r="C965" s="23" t="s">
        <v>55</v>
      </c>
      <c r="D965" s="24" t="s">
        <v>55</v>
      </c>
      <c r="E965" s="23">
        <v>15</v>
      </c>
      <c r="F965" s="23">
        <v>2</v>
      </c>
      <c r="G965" s="23" t="s">
        <v>2667</v>
      </c>
      <c r="H965" s="23" t="s">
        <v>2667</v>
      </c>
      <c r="I965" s="23" t="s">
        <v>2667</v>
      </c>
      <c r="J965" s="23" t="s">
        <v>2667</v>
      </c>
      <c r="L965" s="23" t="s">
        <v>2667</v>
      </c>
      <c r="M965" s="23" t="s">
        <v>2667</v>
      </c>
    </row>
    <row r="966" spans="1:13" s="23" customFormat="1" x14ac:dyDescent="0.35">
      <c r="A966" s="22" t="s">
        <v>2954</v>
      </c>
      <c r="B966" s="23" t="s">
        <v>3000</v>
      </c>
      <c r="C966" s="23" t="s">
        <v>2668</v>
      </c>
      <c r="D966" s="24">
        <v>5</v>
      </c>
      <c r="E966" s="23">
        <v>15</v>
      </c>
      <c r="F966" s="23">
        <v>1</v>
      </c>
      <c r="G966" s="23" t="s">
        <v>2667</v>
      </c>
      <c r="H966" s="23" t="s">
        <v>2667</v>
      </c>
      <c r="I966" s="23" t="s">
        <v>2667</v>
      </c>
      <c r="J966" s="23" t="s">
        <v>2667</v>
      </c>
      <c r="L966" s="23" t="s">
        <v>2667</v>
      </c>
      <c r="M966" s="23" t="s">
        <v>2667</v>
      </c>
    </row>
    <row r="967" spans="1:13" s="23" customFormat="1" x14ac:dyDescent="0.35">
      <c r="A967" s="22">
        <v>45788</v>
      </c>
      <c r="B967" s="23" t="s">
        <v>658</v>
      </c>
      <c r="C967" s="23" t="s">
        <v>2670</v>
      </c>
      <c r="D967" s="24" t="s">
        <v>2685</v>
      </c>
      <c r="E967" s="23">
        <v>15</v>
      </c>
      <c r="F967" s="23">
        <v>3</v>
      </c>
      <c r="G967" s="23" t="s">
        <v>2667</v>
      </c>
      <c r="H967" s="23" t="s">
        <v>2667</v>
      </c>
      <c r="I967" s="23" t="s">
        <v>2667</v>
      </c>
      <c r="J967" s="23" t="s">
        <v>2667</v>
      </c>
      <c r="L967" s="23" t="s">
        <v>2667</v>
      </c>
      <c r="M967" s="23" t="s">
        <v>2667</v>
      </c>
    </row>
    <row r="968" spans="1:13" s="23" customFormat="1" x14ac:dyDescent="0.35">
      <c r="A968" s="22">
        <v>45883</v>
      </c>
      <c r="B968" s="23" t="s">
        <v>3046</v>
      </c>
      <c r="C968" s="23" t="s">
        <v>2668</v>
      </c>
      <c r="D968" s="24" t="s">
        <v>2835</v>
      </c>
      <c r="E968" s="23">
        <v>15</v>
      </c>
      <c r="F968" s="23">
        <v>3</v>
      </c>
      <c r="G968" s="23" t="s">
        <v>2667</v>
      </c>
      <c r="H968" s="23" t="s">
        <v>2667</v>
      </c>
      <c r="I968" s="23" t="s">
        <v>306</v>
      </c>
      <c r="J968" s="23" t="s">
        <v>2667</v>
      </c>
      <c r="L968" s="23" t="s">
        <v>2667</v>
      </c>
      <c r="M968" s="23" t="s">
        <v>306</v>
      </c>
    </row>
    <row r="969" spans="1:13" s="23" customFormat="1" x14ac:dyDescent="0.35">
      <c r="A969" s="22">
        <v>45946</v>
      </c>
      <c r="B969" s="23" t="s">
        <v>3174</v>
      </c>
      <c r="C969" s="23" t="s">
        <v>2670</v>
      </c>
      <c r="D969" s="24" t="s">
        <v>2824</v>
      </c>
      <c r="E969" s="23">
        <v>15</v>
      </c>
      <c r="F969" s="23">
        <v>5</v>
      </c>
      <c r="G969" s="23" t="s">
        <v>2667</v>
      </c>
      <c r="H969" s="23" t="s">
        <v>2667</v>
      </c>
      <c r="I969" s="23" t="s">
        <v>306</v>
      </c>
      <c r="J969" s="23" t="s">
        <v>2667</v>
      </c>
      <c r="L969" s="23" t="s">
        <v>2667</v>
      </c>
      <c r="M969" s="23" t="s">
        <v>2667</v>
      </c>
    </row>
    <row r="970" spans="1:13" s="23" customFormat="1" x14ac:dyDescent="0.35">
      <c r="A970" s="22">
        <v>45946</v>
      </c>
      <c r="B970" s="23" t="s">
        <v>962</v>
      </c>
      <c r="C970" s="23" t="s">
        <v>2670</v>
      </c>
      <c r="D970" s="24">
        <v>7</v>
      </c>
      <c r="E970" s="23">
        <v>15</v>
      </c>
      <c r="F970" s="23">
        <v>2</v>
      </c>
      <c r="G970" s="23" t="s">
        <v>2667</v>
      </c>
      <c r="H970" s="23" t="s">
        <v>2667</v>
      </c>
      <c r="I970" s="23" t="s">
        <v>306</v>
      </c>
      <c r="J970" s="23" t="s">
        <v>2667</v>
      </c>
      <c r="L970" s="23" t="s">
        <v>2667</v>
      </c>
      <c r="M970" s="23" t="s">
        <v>2667</v>
      </c>
    </row>
    <row r="971" spans="1:13" s="23" customFormat="1" x14ac:dyDescent="0.35">
      <c r="A971" s="22">
        <v>45991</v>
      </c>
      <c r="B971" s="23" t="s">
        <v>61</v>
      </c>
      <c r="C971" s="23" t="s">
        <v>2167</v>
      </c>
      <c r="D971" s="24" t="s">
        <v>2167</v>
      </c>
      <c r="E971" s="23">
        <v>15</v>
      </c>
      <c r="F971" s="23">
        <v>1</v>
      </c>
      <c r="G971" s="23" t="s">
        <v>2667</v>
      </c>
      <c r="H971" s="23" t="s">
        <v>306</v>
      </c>
      <c r="I971" s="23" t="s">
        <v>2667</v>
      </c>
      <c r="J971" s="23" t="s">
        <v>2667</v>
      </c>
      <c r="L971" s="23" t="s">
        <v>2667</v>
      </c>
      <c r="M971" s="23" t="s">
        <v>306</v>
      </c>
    </row>
    <row r="972" spans="1:13" s="23" customFormat="1" x14ac:dyDescent="0.35">
      <c r="A972" s="22">
        <v>45700</v>
      </c>
      <c r="B972" s="23" t="s">
        <v>592</v>
      </c>
      <c r="C972" s="23" t="s">
        <v>2673</v>
      </c>
      <c r="D972" s="24">
        <v>2</v>
      </c>
      <c r="E972" s="23">
        <v>15</v>
      </c>
      <c r="F972" s="23">
        <v>5</v>
      </c>
      <c r="G972" s="23" t="s">
        <v>2667</v>
      </c>
      <c r="H972" s="23" t="s">
        <v>2667</v>
      </c>
      <c r="I972" s="23" t="s">
        <v>2667</v>
      </c>
      <c r="J972" s="23" t="s">
        <v>2667</v>
      </c>
      <c r="L972" s="23" t="s">
        <v>2667</v>
      </c>
      <c r="M972" s="23" t="s">
        <v>2667</v>
      </c>
    </row>
    <row r="973" spans="1:13" s="23" customFormat="1" x14ac:dyDescent="0.35">
      <c r="A973" s="22">
        <v>45999</v>
      </c>
      <c r="B973" s="23" t="s">
        <v>3238</v>
      </c>
      <c r="C973" s="23" t="s">
        <v>2673</v>
      </c>
      <c r="D973" s="24" t="s">
        <v>3020</v>
      </c>
      <c r="E973" s="23">
        <v>15</v>
      </c>
      <c r="F973" s="23">
        <v>4</v>
      </c>
      <c r="G973" s="23" t="s">
        <v>2667</v>
      </c>
      <c r="H973" s="23" t="s">
        <v>2667</v>
      </c>
      <c r="I973" s="23" t="s">
        <v>306</v>
      </c>
      <c r="J973" s="23" t="s">
        <v>2667</v>
      </c>
      <c r="L973" s="23" t="s">
        <v>2667</v>
      </c>
      <c r="M973" s="23" t="s">
        <v>2667</v>
      </c>
    </row>
    <row r="974" spans="1:13" s="23" customFormat="1" x14ac:dyDescent="0.35">
      <c r="A974" s="22">
        <v>45957</v>
      </c>
      <c r="B974" s="23" t="s">
        <v>1564</v>
      </c>
      <c r="C974" s="23" t="s">
        <v>2673</v>
      </c>
      <c r="D974" s="24">
        <v>2</v>
      </c>
      <c r="E974" s="23">
        <v>15</v>
      </c>
      <c r="F974" s="23">
        <v>3</v>
      </c>
      <c r="G974" s="23" t="s">
        <v>2667</v>
      </c>
      <c r="H974" s="23" t="s">
        <v>2667</v>
      </c>
      <c r="I974" s="23" t="s">
        <v>306</v>
      </c>
      <c r="J974" s="23" t="s">
        <v>2667</v>
      </c>
      <c r="L974" s="23" t="s">
        <v>2667</v>
      </c>
      <c r="M974" s="23" t="s">
        <v>306</v>
      </c>
    </row>
    <row r="975" spans="1:13" s="23" customFormat="1" x14ac:dyDescent="0.35">
      <c r="A975" s="22">
        <v>46001</v>
      </c>
      <c r="B975" s="23" t="s">
        <v>3268</v>
      </c>
      <c r="C975" s="23" t="s">
        <v>2668</v>
      </c>
      <c r="D975" s="24">
        <v>6</v>
      </c>
      <c r="E975" s="23">
        <v>15</v>
      </c>
      <c r="F975" s="23">
        <v>2</v>
      </c>
      <c r="G975" s="23" t="s">
        <v>2667</v>
      </c>
      <c r="H975" s="23" t="s">
        <v>2667</v>
      </c>
      <c r="I975" s="23" t="s">
        <v>2667</v>
      </c>
      <c r="J975" s="23" t="s">
        <v>2667</v>
      </c>
      <c r="L975" s="23" t="s">
        <v>2667</v>
      </c>
      <c r="M975" s="23" t="s">
        <v>2667</v>
      </c>
    </row>
    <row r="976" spans="1:13" s="23" customFormat="1" x14ac:dyDescent="0.35">
      <c r="A976" s="22">
        <v>45940</v>
      </c>
      <c r="B976" s="23" t="s">
        <v>347</v>
      </c>
      <c r="C976" s="23" t="s">
        <v>2670</v>
      </c>
      <c r="D976" s="24">
        <v>8</v>
      </c>
      <c r="E976" s="23">
        <v>15</v>
      </c>
      <c r="F976" s="23">
        <v>2</v>
      </c>
      <c r="G976" s="23" t="s">
        <v>2667</v>
      </c>
      <c r="H976" s="23" t="s">
        <v>2667</v>
      </c>
      <c r="I976" s="23" t="s">
        <v>2667</v>
      </c>
      <c r="J976" s="23" t="s">
        <v>2667</v>
      </c>
      <c r="L976" s="23" t="s">
        <v>2667</v>
      </c>
      <c r="M976" s="23" t="s">
        <v>306</v>
      </c>
    </row>
    <row r="977" spans="1:13" s="23" customFormat="1" x14ac:dyDescent="0.35">
      <c r="A977" s="22">
        <v>45809</v>
      </c>
      <c r="B977" s="23" t="s">
        <v>3455</v>
      </c>
      <c r="C977" s="23" t="s">
        <v>64</v>
      </c>
      <c r="D977" s="24" t="s">
        <v>3020</v>
      </c>
      <c r="E977" s="23">
        <v>15</v>
      </c>
      <c r="F977" s="23">
        <v>2</v>
      </c>
      <c r="G977" s="23" t="s">
        <v>2667</v>
      </c>
      <c r="H977" s="23" t="s">
        <v>2667</v>
      </c>
      <c r="I977" s="23" t="s">
        <v>2667</v>
      </c>
      <c r="J977" s="23" t="s">
        <v>2667</v>
      </c>
      <c r="L977" s="23" t="s">
        <v>2667</v>
      </c>
      <c r="M977" s="23" t="s">
        <v>306</v>
      </c>
    </row>
    <row r="978" spans="1:13" s="23" customFormat="1" x14ac:dyDescent="0.35">
      <c r="A978" s="22">
        <v>45827</v>
      </c>
      <c r="B978" s="23" t="s">
        <v>3097</v>
      </c>
      <c r="C978" s="23" t="s">
        <v>2670</v>
      </c>
      <c r="D978" s="24">
        <v>9</v>
      </c>
      <c r="E978" s="23">
        <v>15</v>
      </c>
      <c r="F978" s="23">
        <v>2</v>
      </c>
      <c r="G978" s="23" t="s">
        <v>2667</v>
      </c>
      <c r="H978" s="23" t="s">
        <v>2667</v>
      </c>
      <c r="I978" s="23" t="s">
        <v>2667</v>
      </c>
      <c r="J978" s="23" t="s">
        <v>2667</v>
      </c>
      <c r="L978" s="23" t="s">
        <v>2667</v>
      </c>
      <c r="M978" s="23" t="s">
        <v>2667</v>
      </c>
    </row>
    <row r="979" spans="1:13" s="23" customFormat="1" x14ac:dyDescent="0.35">
      <c r="A979" s="22">
        <v>46010</v>
      </c>
      <c r="B979" s="23" t="s">
        <v>2849</v>
      </c>
      <c r="C979" s="23" t="s">
        <v>3456</v>
      </c>
      <c r="D979" s="24" t="s">
        <v>3426</v>
      </c>
      <c r="E979" s="23">
        <v>15</v>
      </c>
      <c r="F979" s="23">
        <v>3</v>
      </c>
      <c r="G979" s="23" t="s">
        <v>2667</v>
      </c>
      <c r="H979" s="23" t="s">
        <v>2667</v>
      </c>
      <c r="I979" s="23" t="s">
        <v>2667</v>
      </c>
      <c r="L979" s="23" t="s">
        <v>2667</v>
      </c>
      <c r="M979" s="23" t="s">
        <v>306</v>
      </c>
    </row>
    <row r="980" spans="1:13" x14ac:dyDescent="0.35">
      <c r="A980" s="22">
        <v>45667</v>
      </c>
      <c r="B980" s="23" t="s">
        <v>3108</v>
      </c>
      <c r="C980" s="23" t="s">
        <v>2673</v>
      </c>
      <c r="D980" s="24" t="s">
        <v>3020</v>
      </c>
      <c r="E980" s="23">
        <v>15</v>
      </c>
      <c r="F980" s="23">
        <v>5</v>
      </c>
      <c r="G980" s="23" t="s">
        <v>2667</v>
      </c>
      <c r="H980" s="23" t="s">
        <v>2667</v>
      </c>
      <c r="I980" s="23" t="s">
        <v>306</v>
      </c>
      <c r="J980" s="23"/>
      <c r="K980" s="23"/>
      <c r="L980" s="23" t="s">
        <v>2667</v>
      </c>
      <c r="M980" s="23" t="s">
        <v>306</v>
      </c>
    </row>
    <row r="981" spans="1:13" x14ac:dyDescent="0.35">
      <c r="A981" s="22">
        <v>45684</v>
      </c>
      <c r="B981" s="23" t="s">
        <v>2726</v>
      </c>
      <c r="C981" s="23" t="s">
        <v>2673</v>
      </c>
      <c r="D981" s="24">
        <v>0</v>
      </c>
      <c r="E981" s="23">
        <v>15</v>
      </c>
      <c r="F981" s="23">
        <v>3</v>
      </c>
      <c r="G981" s="23" t="s">
        <v>2667</v>
      </c>
      <c r="H981" s="23" t="s">
        <v>2667</v>
      </c>
      <c r="I981" s="23" t="s">
        <v>2667</v>
      </c>
      <c r="J981" s="23"/>
      <c r="K981" s="23"/>
      <c r="L981" s="23" t="s">
        <v>2667</v>
      </c>
      <c r="M981" s="23" t="s">
        <v>2667</v>
      </c>
    </row>
    <row r="982" spans="1:13" x14ac:dyDescent="0.35">
      <c r="A982" s="22">
        <v>45998</v>
      </c>
      <c r="B982" s="23" t="s">
        <v>374</v>
      </c>
      <c r="C982" s="23" t="s">
        <v>2668</v>
      </c>
      <c r="D982" s="24">
        <v>4</v>
      </c>
      <c r="E982" s="23">
        <v>15</v>
      </c>
      <c r="F982" s="23">
        <v>1</v>
      </c>
      <c r="G982" s="23" t="s">
        <v>2667</v>
      </c>
      <c r="H982" s="23" t="s">
        <v>2667</v>
      </c>
      <c r="I982" s="23" t="s">
        <v>306</v>
      </c>
      <c r="J982" s="23"/>
      <c r="K982" s="23"/>
      <c r="L982" s="23" t="s">
        <v>2667</v>
      </c>
      <c r="M982" s="23" t="s">
        <v>306</v>
      </c>
    </row>
    <row r="983" spans="1:13" x14ac:dyDescent="0.35">
      <c r="A983" s="22">
        <v>45978</v>
      </c>
      <c r="B983" s="23" t="s">
        <v>2689</v>
      </c>
      <c r="C983" s="23" t="s">
        <v>2673</v>
      </c>
      <c r="D983" s="24" t="s">
        <v>3020</v>
      </c>
      <c r="E983" s="23">
        <v>15</v>
      </c>
      <c r="F983" s="23">
        <v>2</v>
      </c>
      <c r="G983" s="23" t="s">
        <v>2667</v>
      </c>
      <c r="H983" s="23" t="s">
        <v>2667</v>
      </c>
      <c r="I983" s="23" t="s">
        <v>306</v>
      </c>
      <c r="J983" s="23"/>
      <c r="K983" s="23"/>
      <c r="L983" s="23" t="s">
        <v>2667</v>
      </c>
      <c r="M983" s="23" t="s">
        <v>306</v>
      </c>
    </row>
    <row r="984" spans="1:13" x14ac:dyDescent="0.35">
      <c r="A984" s="22">
        <v>45809</v>
      </c>
      <c r="B984" s="23" t="s">
        <v>3260</v>
      </c>
      <c r="C984" s="23" t="s">
        <v>2683</v>
      </c>
      <c r="D984" s="24" t="s">
        <v>3020</v>
      </c>
      <c r="E984" s="23">
        <v>15</v>
      </c>
      <c r="F984" s="23">
        <v>2</v>
      </c>
      <c r="G984" s="23" t="s">
        <v>2667</v>
      </c>
      <c r="H984" s="23" t="s">
        <v>2667</v>
      </c>
      <c r="I984" s="23" t="s">
        <v>306</v>
      </c>
      <c r="J984" s="23"/>
      <c r="K984" s="23"/>
      <c r="L984" s="23" t="s">
        <v>2667</v>
      </c>
      <c r="M984" s="23" t="s">
        <v>306</v>
      </c>
    </row>
    <row r="985" spans="1:13" s="23" customFormat="1" x14ac:dyDescent="0.35">
      <c r="A985" s="22">
        <v>45988</v>
      </c>
      <c r="B985" s="23" t="s">
        <v>2998</v>
      </c>
      <c r="C985" s="23" t="s">
        <v>2673</v>
      </c>
      <c r="D985" s="24" t="s">
        <v>2681</v>
      </c>
      <c r="E985" s="23">
        <v>15</v>
      </c>
      <c r="F985" s="23">
        <v>16</v>
      </c>
      <c r="G985" s="23" t="s">
        <v>2667</v>
      </c>
      <c r="H985" s="23" t="s">
        <v>2667</v>
      </c>
      <c r="I985" s="23" t="s">
        <v>2667</v>
      </c>
      <c r="L985" s="23" t="s">
        <v>2667</v>
      </c>
      <c r="M985" s="23" t="s">
        <v>306</v>
      </c>
    </row>
    <row r="986" spans="1:13" s="23" customFormat="1" x14ac:dyDescent="0.35">
      <c r="A986" s="22">
        <v>45960</v>
      </c>
      <c r="B986" s="23" t="s">
        <v>3457</v>
      </c>
      <c r="C986" s="23" t="s">
        <v>2670</v>
      </c>
      <c r="D986" s="24">
        <v>7</v>
      </c>
      <c r="E986" s="23">
        <v>15</v>
      </c>
      <c r="F986" s="23">
        <v>2</v>
      </c>
      <c r="G986" s="23" t="s">
        <v>2667</v>
      </c>
      <c r="H986" s="23" t="s">
        <v>2667</v>
      </c>
      <c r="I986" s="23" t="s">
        <v>306</v>
      </c>
      <c r="L986" s="23" t="s">
        <v>2667</v>
      </c>
      <c r="M986" s="23" t="s">
        <v>306</v>
      </c>
    </row>
    <row r="987" spans="1:13" s="23" customFormat="1" x14ac:dyDescent="0.35">
      <c r="A987" s="22">
        <v>45972</v>
      </c>
      <c r="B987" s="23" t="s">
        <v>3158</v>
      </c>
      <c r="C987" s="23" t="s">
        <v>2670</v>
      </c>
      <c r="D987" s="24">
        <v>7</v>
      </c>
      <c r="E987" s="23">
        <v>15</v>
      </c>
      <c r="F987" s="23">
        <v>5</v>
      </c>
      <c r="G987" s="23" t="s">
        <v>2667</v>
      </c>
      <c r="H987" s="23" t="s">
        <v>2667</v>
      </c>
      <c r="I987" s="23" t="s">
        <v>306</v>
      </c>
      <c r="L987" s="23" t="s">
        <v>2667</v>
      </c>
      <c r="M987" s="23" t="s">
        <v>306</v>
      </c>
    </row>
    <row r="988" spans="1:13" s="23" customFormat="1" x14ac:dyDescent="0.35">
      <c r="A988" s="22">
        <v>45822</v>
      </c>
      <c r="B988" s="23" t="s">
        <v>3458</v>
      </c>
      <c r="C988" s="23" t="s">
        <v>2670</v>
      </c>
      <c r="D988" s="24">
        <v>7</v>
      </c>
      <c r="E988" s="23">
        <v>15</v>
      </c>
      <c r="F988" s="23">
        <v>1</v>
      </c>
      <c r="G988" s="23" t="s">
        <v>2667</v>
      </c>
      <c r="H988" s="23" t="s">
        <v>2667</v>
      </c>
      <c r="I988" s="23" t="s">
        <v>306</v>
      </c>
      <c r="L988" s="23" t="s">
        <v>2667</v>
      </c>
      <c r="M988" s="23" t="s">
        <v>306</v>
      </c>
    </row>
    <row r="989" spans="1:13" x14ac:dyDescent="0.35">
      <c r="A989" s="22">
        <v>46003</v>
      </c>
      <c r="B989" s="23" t="s">
        <v>2699</v>
      </c>
      <c r="C989" s="23" t="s">
        <v>978</v>
      </c>
      <c r="D989" s="24" t="s">
        <v>978</v>
      </c>
      <c r="E989" s="23">
        <v>15</v>
      </c>
      <c r="F989" s="23">
        <v>2</v>
      </c>
      <c r="G989" s="23" t="s">
        <v>2667</v>
      </c>
      <c r="H989" s="23" t="s">
        <v>2667</v>
      </c>
      <c r="I989" s="23" t="s">
        <v>306</v>
      </c>
      <c r="J989" s="23"/>
      <c r="K989" s="23"/>
      <c r="L989" s="23" t="s">
        <v>2667</v>
      </c>
      <c r="M989" s="23" t="s">
        <v>2667</v>
      </c>
    </row>
    <row r="990" spans="1:13" x14ac:dyDescent="0.35">
      <c r="A990" s="22">
        <v>45682</v>
      </c>
      <c r="B990" s="23" t="s">
        <v>229</v>
      </c>
      <c r="C990" s="23" t="s">
        <v>2673</v>
      </c>
      <c r="D990" s="24">
        <v>3</v>
      </c>
      <c r="E990" s="23">
        <v>15</v>
      </c>
      <c r="F990" s="23">
        <v>2</v>
      </c>
      <c r="G990" s="23" t="s">
        <v>2667</v>
      </c>
      <c r="H990" s="23" t="s">
        <v>2667</v>
      </c>
      <c r="I990" s="23" t="s">
        <v>2667</v>
      </c>
      <c r="J990" s="23"/>
      <c r="K990" s="23"/>
      <c r="L990" s="23" t="s">
        <v>2667</v>
      </c>
      <c r="M990" s="23" t="s">
        <v>2667</v>
      </c>
    </row>
    <row r="991" spans="1:13" x14ac:dyDescent="0.35">
      <c r="A991" s="22">
        <v>45820</v>
      </c>
      <c r="B991" s="23" t="s">
        <v>2689</v>
      </c>
      <c r="C991" s="23" t="s">
        <v>2670</v>
      </c>
      <c r="D991" s="24">
        <v>10</v>
      </c>
      <c r="E991" s="23">
        <v>15</v>
      </c>
      <c r="F991" s="23">
        <v>2</v>
      </c>
      <c r="G991" s="23" t="s">
        <v>2667</v>
      </c>
      <c r="H991" s="23" t="s">
        <v>2667</v>
      </c>
      <c r="I991" s="23" t="s">
        <v>306</v>
      </c>
      <c r="J991" s="23"/>
      <c r="K991" s="23"/>
      <c r="L991" s="23" t="s">
        <v>2667</v>
      </c>
      <c r="M991" s="23" t="s">
        <v>2667</v>
      </c>
    </row>
    <row r="992" spans="1:13" x14ac:dyDescent="0.35">
      <c r="A992" s="22">
        <v>45965</v>
      </c>
      <c r="B992" s="23" t="s">
        <v>2677</v>
      </c>
      <c r="C992" s="23" t="s">
        <v>2167</v>
      </c>
      <c r="D992" s="24" t="s">
        <v>2167</v>
      </c>
      <c r="E992" s="23">
        <f>29/2</f>
        <v>14.5</v>
      </c>
      <c r="F992" s="23">
        <v>1</v>
      </c>
      <c r="G992" s="23"/>
      <c r="H992" s="23" t="s">
        <v>2667</v>
      </c>
      <c r="I992" s="23" t="s">
        <v>2667</v>
      </c>
      <c r="J992" s="23" t="s">
        <v>2667</v>
      </c>
      <c r="K992" s="23"/>
      <c r="L992" s="23" t="s">
        <v>2667</v>
      </c>
      <c r="M992" s="23" t="s">
        <v>2667</v>
      </c>
    </row>
    <row r="993" spans="1:13" x14ac:dyDescent="0.35">
      <c r="A993" s="22">
        <v>45965</v>
      </c>
      <c r="B993" s="23" t="s">
        <v>2677</v>
      </c>
      <c r="C993" s="23" t="s">
        <v>2167</v>
      </c>
      <c r="D993" s="24" t="s">
        <v>2167</v>
      </c>
      <c r="E993" s="23">
        <f>29/2</f>
        <v>14.5</v>
      </c>
      <c r="F993" s="23">
        <v>1</v>
      </c>
      <c r="G993" s="23"/>
      <c r="H993" s="23" t="s">
        <v>2667</v>
      </c>
      <c r="I993" s="23"/>
      <c r="J993" s="23"/>
      <c r="K993" s="23"/>
      <c r="L993" s="23"/>
      <c r="M993" s="23"/>
    </row>
    <row r="994" spans="1:13" x14ac:dyDescent="0.35">
      <c r="A994" s="22">
        <v>45975</v>
      </c>
      <c r="B994" s="23" t="s">
        <v>2700</v>
      </c>
      <c r="C994" s="23" t="s">
        <v>2167</v>
      </c>
      <c r="D994" s="24" t="s">
        <v>2167</v>
      </c>
      <c r="E994" s="23">
        <v>14.5</v>
      </c>
      <c r="F994" s="23">
        <v>1</v>
      </c>
      <c r="G994" s="23" t="s">
        <v>2667</v>
      </c>
      <c r="H994" s="23" t="s">
        <v>2667</v>
      </c>
      <c r="I994" s="23" t="s">
        <v>306</v>
      </c>
      <c r="J994" s="23" t="s">
        <v>2667</v>
      </c>
      <c r="K994" s="23"/>
      <c r="L994" s="23" t="s">
        <v>2667</v>
      </c>
      <c r="M994" s="23" t="s">
        <v>2667</v>
      </c>
    </row>
    <row r="995" spans="1:13" x14ac:dyDescent="0.35">
      <c r="A995" s="27">
        <v>45975</v>
      </c>
      <c r="B995" s="26" t="s">
        <v>2700</v>
      </c>
      <c r="C995" s="26" t="s">
        <v>2167</v>
      </c>
      <c r="D995" s="28" t="s">
        <v>2167</v>
      </c>
      <c r="E995" s="26">
        <v>14.5</v>
      </c>
      <c r="F995" s="26">
        <v>1</v>
      </c>
      <c r="G995" s="26" t="s">
        <v>2667</v>
      </c>
      <c r="H995" s="26" t="s">
        <v>2667</v>
      </c>
      <c r="I995" s="26" t="s">
        <v>306</v>
      </c>
      <c r="J995" s="26" t="s">
        <v>2667</v>
      </c>
      <c r="K995" s="26"/>
      <c r="L995" s="26"/>
      <c r="M995" s="26"/>
    </row>
    <row r="996" spans="1:13" x14ac:dyDescent="0.35">
      <c r="A996" s="27">
        <v>45984</v>
      </c>
      <c r="B996" s="26" t="s">
        <v>1691</v>
      </c>
      <c r="C996" s="26" t="s">
        <v>2670</v>
      </c>
      <c r="D996" s="28">
        <v>10</v>
      </c>
      <c r="E996" s="26">
        <f>29/2</f>
        <v>14.5</v>
      </c>
      <c r="F996" s="26">
        <v>3.5</v>
      </c>
      <c r="G996" s="26" t="s">
        <v>2667</v>
      </c>
      <c r="H996" s="26" t="s">
        <v>2667</v>
      </c>
      <c r="I996" s="26" t="s">
        <v>306</v>
      </c>
      <c r="J996" s="26" t="s">
        <v>2667</v>
      </c>
      <c r="K996" s="26"/>
      <c r="L996" s="26" t="s">
        <v>2667</v>
      </c>
      <c r="M996" s="26" t="s">
        <v>2667</v>
      </c>
    </row>
    <row r="997" spans="1:13" x14ac:dyDescent="0.35">
      <c r="A997" s="27">
        <v>45984</v>
      </c>
      <c r="B997" s="26" t="s">
        <v>1691</v>
      </c>
      <c r="C997" s="26" t="s">
        <v>2670</v>
      </c>
      <c r="D997" s="28">
        <v>10</v>
      </c>
      <c r="E997" s="26">
        <f>29/2</f>
        <v>14.5</v>
      </c>
      <c r="F997" s="26">
        <v>3.5</v>
      </c>
      <c r="G997" s="26" t="s">
        <v>2667</v>
      </c>
      <c r="H997" s="26" t="s">
        <v>2667</v>
      </c>
      <c r="I997" s="26" t="s">
        <v>306</v>
      </c>
      <c r="J997" s="26" t="s">
        <v>2667</v>
      </c>
      <c r="K997" s="26"/>
      <c r="L997" s="26"/>
      <c r="M997" s="26"/>
    </row>
    <row r="998" spans="1:13" x14ac:dyDescent="0.35">
      <c r="A998" s="27">
        <v>45714</v>
      </c>
      <c r="B998" s="26" t="s">
        <v>2883</v>
      </c>
      <c r="C998" s="26" t="s">
        <v>64</v>
      </c>
      <c r="D998" s="28" t="s">
        <v>3020</v>
      </c>
      <c r="E998" s="26">
        <v>14.5</v>
      </c>
      <c r="F998" s="26">
        <v>3</v>
      </c>
      <c r="G998" s="26" t="s">
        <v>2667</v>
      </c>
      <c r="H998" s="26" t="s">
        <v>2667</v>
      </c>
      <c r="I998" s="26" t="s">
        <v>2667</v>
      </c>
      <c r="J998" s="26" t="s">
        <v>2667</v>
      </c>
      <c r="K998" s="26"/>
      <c r="L998" s="26" t="s">
        <v>2667</v>
      </c>
      <c r="M998" s="26" t="s">
        <v>306</v>
      </c>
    </row>
    <row r="999" spans="1:13" x14ac:dyDescent="0.35">
      <c r="A999" s="27">
        <v>45714</v>
      </c>
      <c r="B999" s="26" t="s">
        <v>2883</v>
      </c>
      <c r="C999" s="26" t="s">
        <v>64</v>
      </c>
      <c r="D999" s="28" t="s">
        <v>3020</v>
      </c>
      <c r="E999" s="26">
        <v>14.5</v>
      </c>
      <c r="F999" s="26">
        <v>3</v>
      </c>
      <c r="G999" s="26" t="s">
        <v>2667</v>
      </c>
      <c r="H999" s="26" t="s">
        <v>2667</v>
      </c>
      <c r="I999" s="26" t="s">
        <v>2667</v>
      </c>
      <c r="J999" s="26" t="s">
        <v>2667</v>
      </c>
      <c r="K999" s="26"/>
      <c r="L999" s="26" t="s">
        <v>2667</v>
      </c>
      <c r="M999" s="26" t="s">
        <v>306</v>
      </c>
    </row>
    <row r="1000" spans="1:13" x14ac:dyDescent="0.35">
      <c r="A1000" s="27">
        <v>45788</v>
      </c>
      <c r="B1000" s="26" t="s">
        <v>357</v>
      </c>
      <c r="C1000" s="26" t="s">
        <v>2167</v>
      </c>
      <c r="D1000" s="28" t="s">
        <v>2725</v>
      </c>
      <c r="E1000" s="26">
        <f>29/2</f>
        <v>14.5</v>
      </c>
      <c r="F1000" s="26">
        <v>1</v>
      </c>
      <c r="G1000" s="26" t="s">
        <v>2667</v>
      </c>
      <c r="H1000" s="26" t="s">
        <v>2667</v>
      </c>
      <c r="I1000" s="26" t="s">
        <v>306</v>
      </c>
      <c r="J1000" s="26" t="s">
        <v>2667</v>
      </c>
      <c r="K1000" s="26"/>
      <c r="L1000" s="26" t="s">
        <v>2667</v>
      </c>
      <c r="M1000" s="26" t="s">
        <v>306</v>
      </c>
    </row>
    <row r="1001" spans="1:13" x14ac:dyDescent="0.35">
      <c r="A1001" s="27">
        <v>45788</v>
      </c>
      <c r="B1001" s="26" t="s">
        <v>357</v>
      </c>
      <c r="C1001" s="26" t="s">
        <v>2167</v>
      </c>
      <c r="D1001" s="28" t="s">
        <v>2725</v>
      </c>
      <c r="E1001" s="26">
        <f>29/2</f>
        <v>14.5</v>
      </c>
      <c r="F1001" s="26">
        <v>0</v>
      </c>
      <c r="G1001" s="26" t="s">
        <v>2667</v>
      </c>
      <c r="H1001" s="26" t="s">
        <v>2667</v>
      </c>
      <c r="I1001" s="26" t="s">
        <v>306</v>
      </c>
      <c r="J1001" s="26" t="s">
        <v>2667</v>
      </c>
      <c r="K1001" s="26"/>
      <c r="L1001" s="26" t="s">
        <v>2667</v>
      </c>
      <c r="M1001" s="26" t="s">
        <v>306</v>
      </c>
    </row>
    <row r="1002" spans="1:13" x14ac:dyDescent="0.35">
      <c r="A1002" s="27">
        <v>45926</v>
      </c>
      <c r="B1002" s="26" t="s">
        <v>3184</v>
      </c>
      <c r="C1002" s="26" t="s">
        <v>2167</v>
      </c>
      <c r="D1002" s="28" t="s">
        <v>56</v>
      </c>
      <c r="E1002" s="26">
        <v>14.5</v>
      </c>
      <c r="F1002" s="26">
        <v>1</v>
      </c>
      <c r="G1002" s="26" t="s">
        <v>2667</v>
      </c>
      <c r="H1002" s="26" t="s">
        <v>2667</v>
      </c>
      <c r="I1002" s="26" t="s">
        <v>2667</v>
      </c>
      <c r="J1002" s="26" t="s">
        <v>2667</v>
      </c>
      <c r="K1002" s="26"/>
      <c r="L1002" s="26" t="s">
        <v>2667</v>
      </c>
      <c r="M1002" s="26" t="s">
        <v>2667</v>
      </c>
    </row>
    <row r="1003" spans="1:13" x14ac:dyDescent="0.35">
      <c r="A1003" s="27">
        <v>45926</v>
      </c>
      <c r="B1003" s="26" t="s">
        <v>3184</v>
      </c>
      <c r="C1003" s="26" t="s">
        <v>2167</v>
      </c>
      <c r="D1003" s="28" t="s">
        <v>56</v>
      </c>
      <c r="E1003" s="26">
        <v>14.5</v>
      </c>
      <c r="F1003" s="26">
        <v>1</v>
      </c>
      <c r="G1003" s="26"/>
      <c r="H1003" s="26" t="s">
        <v>2667</v>
      </c>
      <c r="I1003" s="26" t="s">
        <v>2667</v>
      </c>
      <c r="J1003" s="26" t="s">
        <v>2667</v>
      </c>
      <c r="K1003" s="26"/>
      <c r="L1003" s="26" t="s">
        <v>2667</v>
      </c>
      <c r="M1003" s="26" t="s">
        <v>2667</v>
      </c>
    </row>
    <row r="1004" spans="1:13" x14ac:dyDescent="0.35">
      <c r="A1004" s="27">
        <v>45958</v>
      </c>
      <c r="B1004" s="26" t="s">
        <v>489</v>
      </c>
      <c r="C1004" s="26" t="s">
        <v>2670</v>
      </c>
      <c r="D1004" s="28">
        <v>7</v>
      </c>
      <c r="E1004" s="26">
        <v>14.5</v>
      </c>
      <c r="F1004" s="26">
        <v>2</v>
      </c>
      <c r="G1004" s="26" t="s">
        <v>2667</v>
      </c>
      <c r="H1004" s="26" t="s">
        <v>2667</v>
      </c>
      <c r="I1004" s="26" t="s">
        <v>306</v>
      </c>
      <c r="J1004" s="26"/>
      <c r="K1004" s="26"/>
      <c r="L1004" s="26" t="s">
        <v>2667</v>
      </c>
      <c r="M1004" s="26" t="s">
        <v>306</v>
      </c>
    </row>
    <row r="1005" spans="1:13" x14ac:dyDescent="0.35">
      <c r="A1005" s="27">
        <v>45958</v>
      </c>
      <c r="B1005" s="26" t="s">
        <v>489</v>
      </c>
      <c r="C1005" s="26" t="s">
        <v>2670</v>
      </c>
      <c r="D1005" s="28">
        <v>7</v>
      </c>
      <c r="E1005" s="26">
        <v>14.5</v>
      </c>
      <c r="F1005" s="26">
        <v>2</v>
      </c>
      <c r="G1005" s="26" t="s">
        <v>2667</v>
      </c>
      <c r="H1005" s="26" t="s">
        <v>2667</v>
      </c>
      <c r="I1005" s="26" t="s">
        <v>306</v>
      </c>
      <c r="J1005" s="26"/>
      <c r="K1005" s="26"/>
      <c r="L1005" s="26" t="s">
        <v>2667</v>
      </c>
      <c r="M1005" s="26" t="s">
        <v>306</v>
      </c>
    </row>
    <row r="1006" spans="1:13" x14ac:dyDescent="0.35">
      <c r="A1006" s="22">
        <v>45906</v>
      </c>
      <c r="B1006" s="23" t="s">
        <v>2926</v>
      </c>
      <c r="C1006" s="23" t="s">
        <v>2670</v>
      </c>
      <c r="D1006" s="24" t="s">
        <v>2793</v>
      </c>
      <c r="E1006" s="23">
        <f>29/2</f>
        <v>14.5</v>
      </c>
      <c r="F1006" s="23">
        <v>1</v>
      </c>
      <c r="G1006" s="23" t="s">
        <v>2667</v>
      </c>
      <c r="H1006" s="23"/>
      <c r="I1006" s="23"/>
      <c r="J1006" s="23"/>
      <c r="K1006" s="23"/>
      <c r="L1006" s="23"/>
      <c r="M1006" s="23"/>
    </row>
    <row r="1007" spans="1:13" x14ac:dyDescent="0.35">
      <c r="A1007" s="22">
        <v>45906</v>
      </c>
      <c r="B1007" s="23" t="s">
        <v>2926</v>
      </c>
      <c r="C1007" s="23" t="s">
        <v>2670</v>
      </c>
      <c r="D1007" s="24" t="s">
        <v>2793</v>
      </c>
      <c r="E1007" s="23">
        <f>29/2</f>
        <v>14.5</v>
      </c>
      <c r="F1007" s="23">
        <v>0</v>
      </c>
      <c r="G1007" s="23" t="s">
        <v>2667</v>
      </c>
      <c r="H1007" s="23"/>
      <c r="I1007" s="23"/>
      <c r="J1007" s="23"/>
      <c r="K1007" s="23"/>
      <c r="L1007" s="23"/>
      <c r="M1007" s="23"/>
    </row>
    <row r="1008" spans="1:13" x14ac:dyDescent="0.35">
      <c r="A1008" s="22">
        <v>45917</v>
      </c>
      <c r="B1008" s="23" t="s">
        <v>2777</v>
      </c>
      <c r="C1008" s="23" t="s">
        <v>2673</v>
      </c>
      <c r="D1008" s="24" t="s">
        <v>2778</v>
      </c>
      <c r="E1008" s="23">
        <v>14.5</v>
      </c>
      <c r="F1008" s="23">
        <v>1</v>
      </c>
      <c r="G1008" s="23"/>
      <c r="H1008" s="23" t="s">
        <v>2667</v>
      </c>
      <c r="I1008" s="23" t="s">
        <v>2667</v>
      </c>
      <c r="J1008" s="23" t="s">
        <v>1854</v>
      </c>
      <c r="K1008" s="23"/>
      <c r="L1008" s="23" t="s">
        <v>2667</v>
      </c>
      <c r="M1008" s="23" t="s">
        <v>2667</v>
      </c>
    </row>
    <row r="1009" spans="1:13" x14ac:dyDescent="0.35">
      <c r="A1009" s="22">
        <v>45917</v>
      </c>
      <c r="B1009" s="23" t="s">
        <v>2777</v>
      </c>
      <c r="C1009" s="23" t="s">
        <v>2673</v>
      </c>
      <c r="D1009" s="24" t="s">
        <v>2778</v>
      </c>
      <c r="E1009" s="23">
        <v>14.5</v>
      </c>
      <c r="F1009" s="23">
        <v>1</v>
      </c>
      <c r="G1009" s="23"/>
      <c r="H1009" s="23" t="s">
        <v>2667</v>
      </c>
      <c r="I1009" s="23" t="s">
        <v>2667</v>
      </c>
      <c r="J1009" s="23" t="s">
        <v>1854</v>
      </c>
      <c r="K1009" s="23"/>
      <c r="L1009" s="23"/>
      <c r="M1009" s="23"/>
    </row>
    <row r="1010" spans="1:13" x14ac:dyDescent="0.35">
      <c r="A1010" s="22">
        <v>45986</v>
      </c>
      <c r="B1010" s="23" t="s">
        <v>2686</v>
      </c>
      <c r="C1010" s="23" t="s">
        <v>64</v>
      </c>
      <c r="D1010" s="24" t="s">
        <v>3020</v>
      </c>
      <c r="E1010" s="23">
        <v>14</v>
      </c>
      <c r="F1010" s="23">
        <v>3</v>
      </c>
      <c r="G1010" s="23" t="s">
        <v>2667</v>
      </c>
      <c r="H1010" s="23" t="s">
        <v>2667</v>
      </c>
      <c r="I1010" s="23" t="s">
        <v>306</v>
      </c>
      <c r="J1010" s="23" t="s">
        <v>2667</v>
      </c>
      <c r="K1010" s="23"/>
      <c r="L1010" s="23" t="s">
        <v>2667</v>
      </c>
      <c r="M1010" s="23" t="s">
        <v>306</v>
      </c>
    </row>
    <row r="1011" spans="1:13" x14ac:dyDescent="0.35">
      <c r="A1011" s="22">
        <v>46003</v>
      </c>
      <c r="B1011" s="23" t="s">
        <v>658</v>
      </c>
      <c r="C1011" s="23" t="s">
        <v>2670</v>
      </c>
      <c r="D1011" s="24" t="s">
        <v>353</v>
      </c>
      <c r="E1011" s="23">
        <v>14</v>
      </c>
      <c r="F1011" s="23">
        <v>3</v>
      </c>
      <c r="G1011" s="23" t="s">
        <v>2667</v>
      </c>
      <c r="H1011" s="23" t="s">
        <v>2667</v>
      </c>
      <c r="I1011" s="23" t="s">
        <v>306</v>
      </c>
      <c r="J1011" s="23" t="s">
        <v>2667</v>
      </c>
      <c r="K1011" s="23"/>
      <c r="L1011" s="23" t="s">
        <v>2667</v>
      </c>
      <c r="M1011" s="23" t="s">
        <v>2667</v>
      </c>
    </row>
    <row r="1012" spans="1:13" s="23" customFormat="1" x14ac:dyDescent="0.35">
      <c r="A1012" s="22">
        <v>45998</v>
      </c>
      <c r="B1012" s="23" t="s">
        <v>758</v>
      </c>
      <c r="C1012" s="23" t="s">
        <v>2673</v>
      </c>
      <c r="D1012" s="24">
        <v>3</v>
      </c>
      <c r="E1012" s="23">
        <v>14</v>
      </c>
      <c r="F1012" s="23">
        <v>2</v>
      </c>
      <c r="G1012" s="23" t="s">
        <v>2667</v>
      </c>
      <c r="H1012" s="23" t="s">
        <v>2667</v>
      </c>
      <c r="I1012" s="23" t="s">
        <v>2667</v>
      </c>
      <c r="J1012" s="23" t="s">
        <v>2667</v>
      </c>
      <c r="L1012" s="23" t="s">
        <v>2667</v>
      </c>
      <c r="M1012" s="23" t="s">
        <v>306</v>
      </c>
    </row>
    <row r="1013" spans="1:13" s="23" customFormat="1" x14ac:dyDescent="0.35">
      <c r="A1013" s="22">
        <v>45743</v>
      </c>
      <c r="B1013" s="23" t="s">
        <v>2803</v>
      </c>
      <c r="C1013" s="23" t="s">
        <v>55</v>
      </c>
      <c r="D1013" s="24" t="s">
        <v>55</v>
      </c>
      <c r="E1013" s="23">
        <v>14</v>
      </c>
      <c r="F1013" s="23">
        <v>3</v>
      </c>
      <c r="G1013" s="23" t="s">
        <v>2667</v>
      </c>
      <c r="H1013" s="23" t="s">
        <v>2667</v>
      </c>
      <c r="I1013" s="23" t="s">
        <v>306</v>
      </c>
      <c r="J1013" s="23" t="s">
        <v>2667</v>
      </c>
      <c r="L1013" s="23" t="s">
        <v>306</v>
      </c>
      <c r="M1013" s="23" t="s">
        <v>2667</v>
      </c>
    </row>
    <row r="1014" spans="1:13" s="23" customFormat="1" x14ac:dyDescent="0.35">
      <c r="A1014" s="22">
        <v>45948</v>
      </c>
      <c r="B1014" s="23" t="s">
        <v>3460</v>
      </c>
      <c r="C1014" s="23" t="s">
        <v>2670</v>
      </c>
      <c r="D1014" s="24">
        <v>10</v>
      </c>
      <c r="E1014" s="23">
        <v>14</v>
      </c>
      <c r="F1014" s="23">
        <v>3</v>
      </c>
      <c r="G1014" s="23" t="s">
        <v>2667</v>
      </c>
      <c r="H1014" s="23" t="s">
        <v>2667</v>
      </c>
      <c r="I1014" s="23" t="s">
        <v>306</v>
      </c>
      <c r="J1014" s="23" t="s">
        <v>2667</v>
      </c>
      <c r="L1014" s="23" t="s">
        <v>2667</v>
      </c>
      <c r="M1014" s="23" t="s">
        <v>2667</v>
      </c>
    </row>
    <row r="1015" spans="1:13" s="23" customFormat="1" x14ac:dyDescent="0.35">
      <c r="A1015" s="22">
        <v>46008</v>
      </c>
      <c r="B1015" s="23" t="s">
        <v>2827</v>
      </c>
      <c r="C1015" s="23" t="s">
        <v>47</v>
      </c>
      <c r="D1015" s="24" t="s">
        <v>47</v>
      </c>
      <c r="E1015" s="23">
        <v>14</v>
      </c>
      <c r="F1015" s="23">
        <v>4</v>
      </c>
      <c r="G1015" s="23" t="s">
        <v>2667</v>
      </c>
      <c r="H1015" s="23" t="s">
        <v>2667</v>
      </c>
      <c r="I1015" s="23" t="s">
        <v>306</v>
      </c>
      <c r="J1015" s="23" t="s">
        <v>2667</v>
      </c>
      <c r="L1015" s="23" t="s">
        <v>306</v>
      </c>
      <c r="M1015" s="23" t="s">
        <v>2667</v>
      </c>
    </row>
    <row r="1016" spans="1:13" s="23" customFormat="1" x14ac:dyDescent="0.35">
      <c r="A1016" s="22">
        <v>46006</v>
      </c>
      <c r="B1016" s="23" t="s">
        <v>1241</v>
      </c>
      <c r="C1016" s="23" t="s">
        <v>978</v>
      </c>
      <c r="D1016" s="24" t="s">
        <v>978</v>
      </c>
      <c r="E1016" s="23">
        <v>14</v>
      </c>
      <c r="F1016" s="23">
        <v>2</v>
      </c>
      <c r="G1016" s="23" t="s">
        <v>2667</v>
      </c>
      <c r="H1016" s="23" t="s">
        <v>2667</v>
      </c>
      <c r="I1016" s="23" t="s">
        <v>306</v>
      </c>
      <c r="J1016" s="23" t="s">
        <v>2667</v>
      </c>
      <c r="L1016" s="23" t="s">
        <v>2667</v>
      </c>
      <c r="M1016" s="23" t="s">
        <v>306</v>
      </c>
    </row>
    <row r="1017" spans="1:13" s="23" customFormat="1" x14ac:dyDescent="0.35">
      <c r="A1017" s="22">
        <v>45874</v>
      </c>
      <c r="B1017" s="23" t="s">
        <v>2936</v>
      </c>
      <c r="C1017" s="23" t="s">
        <v>2673</v>
      </c>
      <c r="D1017" s="24">
        <v>2</v>
      </c>
      <c r="E1017" s="23">
        <v>14</v>
      </c>
      <c r="F1017" s="23">
        <v>2</v>
      </c>
      <c r="G1017" s="23" t="s">
        <v>2667</v>
      </c>
      <c r="H1017" s="23" t="s">
        <v>2667</v>
      </c>
      <c r="I1017" s="23" t="s">
        <v>2667</v>
      </c>
      <c r="J1017" s="23" t="s">
        <v>2667</v>
      </c>
      <c r="L1017" s="23" t="s">
        <v>2667</v>
      </c>
      <c r="M1017" s="23" t="s">
        <v>2667</v>
      </c>
    </row>
    <row r="1018" spans="1:13" s="23" customFormat="1" x14ac:dyDescent="0.35">
      <c r="A1018" s="22">
        <v>45945</v>
      </c>
      <c r="B1018" s="23" t="s">
        <v>2699</v>
      </c>
      <c r="C1018" s="23" t="s">
        <v>978</v>
      </c>
      <c r="D1018" s="24" t="s">
        <v>978</v>
      </c>
      <c r="E1018" s="23">
        <v>14</v>
      </c>
      <c r="F1018" s="23">
        <v>1</v>
      </c>
      <c r="G1018" s="23" t="s">
        <v>2667</v>
      </c>
      <c r="H1018" s="23" t="s">
        <v>2667</v>
      </c>
      <c r="I1018" s="23" t="s">
        <v>306</v>
      </c>
      <c r="J1018" s="23" t="s">
        <v>2667</v>
      </c>
      <c r="L1018" s="23" t="s">
        <v>2667</v>
      </c>
      <c r="M1018" s="23" t="s">
        <v>2667</v>
      </c>
    </row>
    <row r="1019" spans="1:13" s="23" customFormat="1" x14ac:dyDescent="0.35">
      <c r="A1019" s="22">
        <v>45978</v>
      </c>
      <c r="B1019" s="23" t="s">
        <v>3109</v>
      </c>
      <c r="C1019" s="23" t="s">
        <v>2673</v>
      </c>
      <c r="D1019" s="24" t="s">
        <v>3020</v>
      </c>
      <c r="E1019" s="23">
        <v>14</v>
      </c>
      <c r="F1019" s="23">
        <v>3</v>
      </c>
      <c r="G1019" s="23" t="s">
        <v>2667</v>
      </c>
      <c r="H1019" s="23" t="s">
        <v>2667</v>
      </c>
      <c r="I1019" s="23" t="s">
        <v>306</v>
      </c>
      <c r="J1019" s="23" t="s">
        <v>2667</v>
      </c>
      <c r="L1019" s="23" t="s">
        <v>2667</v>
      </c>
      <c r="M1019" s="23" t="s">
        <v>306</v>
      </c>
    </row>
    <row r="1020" spans="1:13" s="23" customFormat="1" x14ac:dyDescent="0.35">
      <c r="A1020" s="22">
        <v>45972</v>
      </c>
      <c r="B1020" s="23" t="s">
        <v>3122</v>
      </c>
      <c r="C1020" s="23" t="s">
        <v>2668</v>
      </c>
      <c r="D1020" s="24">
        <v>6</v>
      </c>
      <c r="E1020" s="23">
        <v>14</v>
      </c>
      <c r="F1020" s="23">
        <v>1</v>
      </c>
      <c r="G1020" s="23" t="s">
        <v>2667</v>
      </c>
      <c r="H1020" s="23" t="s">
        <v>2667</v>
      </c>
      <c r="I1020" s="23" t="s">
        <v>306</v>
      </c>
      <c r="J1020" s="23" t="s">
        <v>2667</v>
      </c>
      <c r="L1020" s="23" t="s">
        <v>2667</v>
      </c>
      <c r="M1020" s="23" t="s">
        <v>2667</v>
      </c>
    </row>
    <row r="1021" spans="1:13" s="23" customFormat="1" x14ac:dyDescent="0.35">
      <c r="A1021" s="22">
        <v>46002</v>
      </c>
      <c r="B1021" s="23" t="s">
        <v>3459</v>
      </c>
      <c r="C1021" s="23" t="s">
        <v>64</v>
      </c>
      <c r="D1021" s="24" t="s">
        <v>3020</v>
      </c>
      <c r="E1021" s="23">
        <v>14</v>
      </c>
      <c r="F1021" s="23">
        <v>2</v>
      </c>
      <c r="G1021" s="23" t="s">
        <v>2667</v>
      </c>
      <c r="H1021" s="23" t="s">
        <v>2667</v>
      </c>
      <c r="I1021" s="23" t="s">
        <v>306</v>
      </c>
      <c r="J1021" s="23" t="s">
        <v>2667</v>
      </c>
      <c r="L1021" s="23" t="s">
        <v>2667</v>
      </c>
      <c r="M1021" s="23" t="s">
        <v>2667</v>
      </c>
    </row>
    <row r="1022" spans="1:13" s="23" customFormat="1" x14ac:dyDescent="0.35">
      <c r="A1022" s="22">
        <v>45946</v>
      </c>
      <c r="B1022" s="23" t="s">
        <v>3175</v>
      </c>
      <c r="C1022" s="23" t="s">
        <v>2673</v>
      </c>
      <c r="D1022" s="24">
        <v>1</v>
      </c>
      <c r="E1022" s="23">
        <v>14</v>
      </c>
      <c r="F1022" s="23">
        <v>2</v>
      </c>
      <c r="G1022" s="23" t="s">
        <v>2667</v>
      </c>
      <c r="H1022" s="23" t="s">
        <v>2667</v>
      </c>
      <c r="I1022" s="23" t="s">
        <v>306</v>
      </c>
      <c r="J1022" s="23" t="s">
        <v>2667</v>
      </c>
      <c r="L1022" s="23" t="s">
        <v>2667</v>
      </c>
      <c r="M1022" s="23" t="s">
        <v>306</v>
      </c>
    </row>
    <row r="1023" spans="1:13" s="23" customFormat="1" x14ac:dyDescent="0.35">
      <c r="A1023" s="22">
        <v>45974</v>
      </c>
      <c r="B1023" s="23" t="s">
        <v>2026</v>
      </c>
      <c r="C1023" s="23" t="s">
        <v>2683</v>
      </c>
      <c r="D1023" s="24" t="s">
        <v>2683</v>
      </c>
      <c r="E1023" s="23">
        <v>14</v>
      </c>
      <c r="F1023" s="23">
        <v>2</v>
      </c>
      <c r="G1023" s="23" t="s">
        <v>2667</v>
      </c>
      <c r="H1023" s="23" t="s">
        <v>2667</v>
      </c>
      <c r="I1023" s="23" t="s">
        <v>306</v>
      </c>
      <c r="J1023" s="23" t="s">
        <v>2667</v>
      </c>
      <c r="L1023" s="23" t="s">
        <v>306</v>
      </c>
      <c r="M1023" s="23" t="s">
        <v>306</v>
      </c>
    </row>
    <row r="1024" spans="1:13" s="23" customFormat="1" x14ac:dyDescent="0.35">
      <c r="A1024" s="22">
        <v>45950</v>
      </c>
      <c r="B1024" s="23" t="s">
        <v>1139</v>
      </c>
      <c r="C1024" s="23" t="s">
        <v>2683</v>
      </c>
      <c r="D1024" s="24" t="s">
        <v>3182</v>
      </c>
      <c r="E1024" s="23">
        <v>14</v>
      </c>
      <c r="F1024" s="23">
        <v>4</v>
      </c>
      <c r="G1024" s="23" t="s">
        <v>2667</v>
      </c>
      <c r="H1024" s="23" t="s">
        <v>2667</v>
      </c>
      <c r="I1024" s="23" t="s">
        <v>306</v>
      </c>
      <c r="J1024" s="23" t="s">
        <v>2667</v>
      </c>
      <c r="L1024" s="23" t="s">
        <v>2667</v>
      </c>
      <c r="M1024" s="23" t="s">
        <v>2667</v>
      </c>
    </row>
    <row r="1025" spans="1:13" s="23" customFormat="1" x14ac:dyDescent="0.35">
      <c r="A1025" s="22">
        <v>45963</v>
      </c>
      <c r="B1025" s="23" t="s">
        <v>3192</v>
      </c>
      <c r="C1025" s="23" t="s">
        <v>2668</v>
      </c>
      <c r="D1025" s="24">
        <v>4</v>
      </c>
      <c r="E1025" s="23">
        <v>14</v>
      </c>
      <c r="F1025" s="23">
        <v>2</v>
      </c>
      <c r="G1025" s="23" t="s">
        <v>2667</v>
      </c>
      <c r="H1025" s="23" t="s">
        <v>2667</v>
      </c>
      <c r="I1025" s="23" t="s">
        <v>2667</v>
      </c>
      <c r="J1025" s="23" t="s">
        <v>2667</v>
      </c>
      <c r="L1025" s="23" t="s">
        <v>2667</v>
      </c>
      <c r="M1025" s="23" t="s">
        <v>2667</v>
      </c>
    </row>
    <row r="1026" spans="1:13" s="23" customFormat="1" x14ac:dyDescent="0.35">
      <c r="A1026" s="22">
        <v>45999</v>
      </c>
      <c r="B1026" s="23" t="s">
        <v>1762</v>
      </c>
      <c r="C1026" s="23" t="s">
        <v>2167</v>
      </c>
      <c r="D1026" s="24" t="s">
        <v>3210</v>
      </c>
      <c r="E1026" s="23">
        <v>14</v>
      </c>
      <c r="F1026" s="23">
        <v>3</v>
      </c>
      <c r="G1026" s="23" t="s">
        <v>2667</v>
      </c>
      <c r="H1026" s="23" t="s">
        <v>2667</v>
      </c>
      <c r="I1026" s="23" t="s">
        <v>2667</v>
      </c>
      <c r="J1026" s="23" t="s">
        <v>2667</v>
      </c>
      <c r="L1026" s="23" t="s">
        <v>2667</v>
      </c>
      <c r="M1026" s="23" t="s">
        <v>2667</v>
      </c>
    </row>
    <row r="1027" spans="1:13" s="23" customFormat="1" x14ac:dyDescent="0.35">
      <c r="A1027" s="22">
        <v>45809</v>
      </c>
      <c r="B1027" s="23" t="s">
        <v>1901</v>
      </c>
      <c r="C1027" s="23" t="s">
        <v>2670</v>
      </c>
      <c r="D1027" s="24" t="s">
        <v>2949</v>
      </c>
      <c r="E1027" s="23">
        <v>14</v>
      </c>
      <c r="F1027" s="23">
        <v>8</v>
      </c>
      <c r="G1027" s="23" t="s">
        <v>2667</v>
      </c>
      <c r="H1027" s="23" t="s">
        <v>2667</v>
      </c>
      <c r="I1027" s="23" t="s">
        <v>2667</v>
      </c>
      <c r="J1027" s="23" t="s">
        <v>2667</v>
      </c>
      <c r="L1027" s="23" t="s">
        <v>2667</v>
      </c>
      <c r="M1027" s="23" t="s">
        <v>2667</v>
      </c>
    </row>
    <row r="1028" spans="1:13" x14ac:dyDescent="0.35">
      <c r="A1028" s="22">
        <v>45985</v>
      </c>
      <c r="B1028" s="23" t="s">
        <v>495</v>
      </c>
      <c r="C1028" s="23" t="s">
        <v>2673</v>
      </c>
      <c r="D1028" s="24">
        <v>2</v>
      </c>
      <c r="E1028" s="23">
        <v>14</v>
      </c>
      <c r="F1028" s="23">
        <v>9</v>
      </c>
      <c r="G1028" s="23" t="s">
        <v>2667</v>
      </c>
      <c r="H1028" s="23" t="s">
        <v>2667</v>
      </c>
      <c r="I1028" s="23" t="s">
        <v>306</v>
      </c>
      <c r="J1028" s="23"/>
      <c r="K1028" s="23"/>
      <c r="L1028" s="23" t="s">
        <v>2667</v>
      </c>
      <c r="M1028" s="23" t="s">
        <v>306</v>
      </c>
    </row>
    <row r="1029" spans="1:13" x14ac:dyDescent="0.35">
      <c r="A1029" s="22">
        <v>46013</v>
      </c>
      <c r="B1029" s="23" t="s">
        <v>3322</v>
      </c>
      <c r="C1029" s="23" t="s">
        <v>2683</v>
      </c>
      <c r="D1029" s="24" t="s">
        <v>2683</v>
      </c>
      <c r="E1029" s="23">
        <v>14</v>
      </c>
      <c r="F1029" s="23">
        <v>1</v>
      </c>
      <c r="G1029" s="23" t="s">
        <v>2667</v>
      </c>
      <c r="H1029" s="23" t="s">
        <v>2667</v>
      </c>
      <c r="I1029" s="23" t="s">
        <v>306</v>
      </c>
      <c r="J1029" s="23" t="s">
        <v>2359</v>
      </c>
      <c r="K1029" s="23"/>
      <c r="L1029" s="23" t="s">
        <v>2667</v>
      </c>
      <c r="M1029" s="23" t="s">
        <v>306</v>
      </c>
    </row>
    <row r="1030" spans="1:13" x14ac:dyDescent="0.35">
      <c r="A1030" s="22">
        <v>45954</v>
      </c>
      <c r="B1030" s="23" t="s">
        <v>99</v>
      </c>
      <c r="C1030" s="23" t="s">
        <v>2673</v>
      </c>
      <c r="D1030" s="24" t="s">
        <v>3031</v>
      </c>
      <c r="E1030" s="23">
        <v>14</v>
      </c>
      <c r="F1030" s="23">
        <v>2</v>
      </c>
      <c r="G1030" s="23" t="s">
        <v>2667</v>
      </c>
      <c r="H1030" s="23" t="s">
        <v>2667</v>
      </c>
      <c r="I1030" s="23" t="s">
        <v>306</v>
      </c>
      <c r="J1030" s="23"/>
      <c r="K1030" s="23"/>
      <c r="L1030" s="23" t="s">
        <v>2667</v>
      </c>
      <c r="M1030" s="23" t="s">
        <v>306</v>
      </c>
    </row>
    <row r="1031" spans="1:13" x14ac:dyDescent="0.35">
      <c r="A1031" s="22">
        <v>46002</v>
      </c>
      <c r="B1031" s="23" t="s">
        <v>3073</v>
      </c>
      <c r="C1031" s="23" t="s">
        <v>2683</v>
      </c>
      <c r="D1031" s="24" t="s">
        <v>3020</v>
      </c>
      <c r="E1031" s="23">
        <v>14</v>
      </c>
      <c r="F1031" s="23">
        <v>4</v>
      </c>
      <c r="G1031" s="23" t="s">
        <v>2667</v>
      </c>
      <c r="H1031" s="23" t="s">
        <v>2667</v>
      </c>
      <c r="I1031" s="23" t="s">
        <v>2667</v>
      </c>
      <c r="J1031" s="23"/>
      <c r="K1031" s="23"/>
      <c r="L1031" s="23" t="s">
        <v>2667</v>
      </c>
      <c r="M1031" s="23" t="s">
        <v>2667</v>
      </c>
    </row>
    <row r="1032" spans="1:13" x14ac:dyDescent="0.35">
      <c r="A1032" s="22">
        <v>46009</v>
      </c>
      <c r="B1032" s="23" t="s">
        <v>2819</v>
      </c>
      <c r="C1032" s="23" t="s">
        <v>2667</v>
      </c>
      <c r="D1032" s="24" t="s">
        <v>2667</v>
      </c>
      <c r="E1032" s="23">
        <v>14</v>
      </c>
      <c r="F1032" s="23">
        <v>3</v>
      </c>
      <c r="G1032" s="23" t="s">
        <v>2667</v>
      </c>
      <c r="H1032" s="23" t="s">
        <v>2667</v>
      </c>
      <c r="I1032" s="23" t="s">
        <v>2667</v>
      </c>
      <c r="J1032" s="23"/>
      <c r="K1032" s="23"/>
      <c r="L1032" s="23" t="s">
        <v>2667</v>
      </c>
      <c r="M1032" s="23" t="s">
        <v>306</v>
      </c>
    </row>
    <row r="1033" spans="1:13" x14ac:dyDescent="0.35">
      <c r="A1033" s="6">
        <v>45925</v>
      </c>
      <c r="B1033" t="s">
        <v>2931</v>
      </c>
      <c r="C1033" t="s">
        <v>2673</v>
      </c>
      <c r="D1033" s="20">
        <v>0</v>
      </c>
      <c r="E1033">
        <v>14</v>
      </c>
      <c r="F1033">
        <v>3</v>
      </c>
      <c r="G1033" t="s">
        <v>2667</v>
      </c>
      <c r="H1033" t="s">
        <v>2667</v>
      </c>
      <c r="I1033" t="s">
        <v>2667</v>
      </c>
      <c r="L1033" t="s">
        <v>2667</v>
      </c>
      <c r="M1033" t="s">
        <v>2667</v>
      </c>
    </row>
    <row r="1034" spans="1:13" x14ac:dyDescent="0.35">
      <c r="A1034" s="6">
        <v>45973</v>
      </c>
      <c r="B1034" t="s">
        <v>3054</v>
      </c>
      <c r="C1034" t="s">
        <v>2167</v>
      </c>
      <c r="D1034" s="20" t="s">
        <v>2733</v>
      </c>
      <c r="E1034">
        <v>14</v>
      </c>
      <c r="F1034">
        <v>1</v>
      </c>
      <c r="G1034" t="s">
        <v>2667</v>
      </c>
      <c r="H1034" t="s">
        <v>2667</v>
      </c>
      <c r="I1034" t="s">
        <v>306</v>
      </c>
      <c r="L1034" t="s">
        <v>2667</v>
      </c>
      <c r="M1034" t="s">
        <v>306</v>
      </c>
    </row>
    <row r="1035" spans="1:13" x14ac:dyDescent="0.35">
      <c r="A1035" s="6">
        <v>45914</v>
      </c>
      <c r="B1035" t="s">
        <v>3076</v>
      </c>
      <c r="C1035" t="s">
        <v>2673</v>
      </c>
      <c r="D1035" s="20" t="s">
        <v>3020</v>
      </c>
      <c r="E1035">
        <v>14</v>
      </c>
      <c r="F1035">
        <v>3</v>
      </c>
      <c r="G1035" t="s">
        <v>2667</v>
      </c>
      <c r="H1035" t="s">
        <v>2667</v>
      </c>
      <c r="I1035" t="s">
        <v>306</v>
      </c>
      <c r="L1035" t="s">
        <v>2667</v>
      </c>
      <c r="M1035" t="s">
        <v>306</v>
      </c>
    </row>
    <row r="1036" spans="1:13" x14ac:dyDescent="0.35">
      <c r="A1036" s="6">
        <v>46001</v>
      </c>
      <c r="B1036" t="s">
        <v>2689</v>
      </c>
      <c r="C1036" t="s">
        <v>2670</v>
      </c>
      <c r="D1036" s="20" t="s">
        <v>2799</v>
      </c>
      <c r="E1036">
        <v>14</v>
      </c>
      <c r="F1036">
        <v>6</v>
      </c>
      <c r="G1036" t="s">
        <v>2667</v>
      </c>
      <c r="H1036" t="s">
        <v>2667</v>
      </c>
      <c r="I1036" t="s">
        <v>306</v>
      </c>
      <c r="L1036" t="s">
        <v>2667</v>
      </c>
      <c r="M1036" t="s">
        <v>2667</v>
      </c>
    </row>
    <row r="1037" spans="1:13" x14ac:dyDescent="0.35">
      <c r="A1037" s="6">
        <v>45919</v>
      </c>
      <c r="B1037" t="s">
        <v>2847</v>
      </c>
      <c r="C1037" t="s">
        <v>2667</v>
      </c>
      <c r="D1037" s="20" t="s">
        <v>2667</v>
      </c>
      <c r="E1037">
        <v>14</v>
      </c>
      <c r="F1037">
        <v>2</v>
      </c>
      <c r="G1037" t="s">
        <v>2667</v>
      </c>
      <c r="H1037" t="s">
        <v>2667</v>
      </c>
      <c r="I1037" t="s">
        <v>2667</v>
      </c>
      <c r="L1037" t="s">
        <v>2667</v>
      </c>
      <c r="M1037" t="s">
        <v>306</v>
      </c>
    </row>
    <row r="1038" spans="1:13" x14ac:dyDescent="0.35">
      <c r="A1038" s="27">
        <v>45977</v>
      </c>
      <c r="B1038" s="26" t="s">
        <v>3170</v>
      </c>
      <c r="C1038" s="26" t="s">
        <v>3430</v>
      </c>
      <c r="D1038" s="28" t="s">
        <v>3024</v>
      </c>
      <c r="E1038" s="26">
        <v>13</v>
      </c>
      <c r="F1038" s="26">
        <v>3</v>
      </c>
      <c r="G1038" s="26" t="s">
        <v>2667</v>
      </c>
      <c r="H1038" s="26" t="s">
        <v>2667</v>
      </c>
      <c r="I1038" s="26" t="s">
        <v>306</v>
      </c>
      <c r="J1038" s="26"/>
      <c r="K1038" s="26"/>
      <c r="L1038" s="26" t="s">
        <v>2667</v>
      </c>
      <c r="M1038" s="26" t="s">
        <v>2667</v>
      </c>
    </row>
    <row r="1039" spans="1:13" x14ac:dyDescent="0.35">
      <c r="A1039" s="22">
        <v>45966</v>
      </c>
      <c r="B1039" s="23" t="s">
        <v>476</v>
      </c>
      <c r="C1039" s="23" t="s">
        <v>2668</v>
      </c>
      <c r="D1039" s="24">
        <v>5</v>
      </c>
      <c r="E1039" s="23">
        <v>13</v>
      </c>
      <c r="F1039" s="23">
        <v>3</v>
      </c>
      <c r="G1039" s="23" t="s">
        <v>2667</v>
      </c>
      <c r="H1039" s="23" t="s">
        <v>2667</v>
      </c>
      <c r="I1039" s="23" t="s">
        <v>306</v>
      </c>
      <c r="J1039" s="23" t="s">
        <v>2667</v>
      </c>
      <c r="K1039" s="23"/>
      <c r="L1039" s="23" t="s">
        <v>2667</v>
      </c>
      <c r="M1039" s="23" t="s">
        <v>2667</v>
      </c>
    </row>
    <row r="1040" spans="1:13" x14ac:dyDescent="0.35">
      <c r="A1040" s="22">
        <v>45666</v>
      </c>
      <c r="B1040" s="23" t="s">
        <v>1008</v>
      </c>
      <c r="C1040" s="23" t="s">
        <v>64</v>
      </c>
      <c r="D1040" s="24" t="s">
        <v>3020</v>
      </c>
      <c r="E1040" s="23">
        <v>13</v>
      </c>
      <c r="F1040" s="23">
        <v>4</v>
      </c>
      <c r="G1040" s="23" t="s">
        <v>2667</v>
      </c>
      <c r="H1040" s="23" t="s">
        <v>2667</v>
      </c>
      <c r="I1040" s="23" t="s">
        <v>306</v>
      </c>
      <c r="J1040" s="23" t="s">
        <v>2667</v>
      </c>
      <c r="K1040" s="23"/>
      <c r="L1040" s="23" t="s">
        <v>2667</v>
      </c>
      <c r="M1040" s="23" t="s">
        <v>306</v>
      </c>
    </row>
    <row r="1041" spans="1:13" x14ac:dyDescent="0.35">
      <c r="A1041" s="6">
        <v>45684</v>
      </c>
      <c r="B1041" t="s">
        <v>2723</v>
      </c>
      <c r="C1041" t="s">
        <v>2670</v>
      </c>
      <c r="D1041" s="20">
        <v>7</v>
      </c>
      <c r="E1041">
        <v>13</v>
      </c>
      <c r="F1041">
        <v>1</v>
      </c>
      <c r="G1041" t="s">
        <v>2667</v>
      </c>
      <c r="H1041" t="s">
        <v>2667</v>
      </c>
      <c r="I1041" t="s">
        <v>2667</v>
      </c>
      <c r="J1041" t="s">
        <v>2667</v>
      </c>
      <c r="L1041" t="s">
        <v>2667</v>
      </c>
      <c r="M1041" t="s">
        <v>306</v>
      </c>
    </row>
    <row r="1042" spans="1:13" x14ac:dyDescent="0.35">
      <c r="A1042" s="6">
        <v>45669</v>
      </c>
      <c r="B1042" t="s">
        <v>63</v>
      </c>
      <c r="C1042" t="s">
        <v>64</v>
      </c>
      <c r="D1042" s="20" t="s">
        <v>3327</v>
      </c>
      <c r="E1042">
        <v>13</v>
      </c>
      <c r="F1042">
        <v>1</v>
      </c>
      <c r="G1042" t="s">
        <v>2667</v>
      </c>
      <c r="H1042" t="s">
        <v>2667</v>
      </c>
      <c r="I1042" t="s">
        <v>306</v>
      </c>
      <c r="J1042" t="s">
        <v>2667</v>
      </c>
      <c r="L1042" t="s">
        <v>2667</v>
      </c>
      <c r="M1042" t="s">
        <v>2667</v>
      </c>
    </row>
    <row r="1043" spans="1:13" x14ac:dyDescent="0.35">
      <c r="A1043" s="6">
        <v>45711</v>
      </c>
      <c r="B1043" t="s">
        <v>2026</v>
      </c>
      <c r="C1043" t="s">
        <v>2667</v>
      </c>
      <c r="D1043" s="20" t="s">
        <v>2667</v>
      </c>
      <c r="E1043">
        <v>13</v>
      </c>
      <c r="F1043">
        <v>1</v>
      </c>
      <c r="G1043" t="s">
        <v>2667</v>
      </c>
      <c r="H1043" t="s">
        <v>2667</v>
      </c>
      <c r="I1043" t="s">
        <v>2667</v>
      </c>
      <c r="J1043" t="s">
        <v>2667</v>
      </c>
      <c r="L1043" t="s">
        <v>2667</v>
      </c>
      <c r="M1043" t="s">
        <v>2667</v>
      </c>
    </row>
    <row r="1044" spans="1:13" x14ac:dyDescent="0.35">
      <c r="A1044" s="6">
        <v>45797</v>
      </c>
      <c r="B1044" t="s">
        <v>2766</v>
      </c>
      <c r="C1044" t="s">
        <v>2673</v>
      </c>
      <c r="D1044" s="20">
        <v>0</v>
      </c>
      <c r="E1044">
        <v>13</v>
      </c>
      <c r="F1044">
        <v>4</v>
      </c>
      <c r="G1044" t="s">
        <v>2667</v>
      </c>
      <c r="H1044" t="s">
        <v>2667</v>
      </c>
      <c r="I1044" t="s">
        <v>2667</v>
      </c>
      <c r="J1044" t="s">
        <v>2667</v>
      </c>
      <c r="L1044" t="s">
        <v>2667</v>
      </c>
      <c r="M1044" t="s">
        <v>2667</v>
      </c>
    </row>
    <row r="1045" spans="1:13" x14ac:dyDescent="0.35">
      <c r="A1045" s="6">
        <v>45705</v>
      </c>
      <c r="B1045" t="s">
        <v>2806</v>
      </c>
      <c r="C1045" t="s">
        <v>2683</v>
      </c>
      <c r="D1045" s="20">
        <v>13</v>
      </c>
      <c r="E1045">
        <v>13</v>
      </c>
      <c r="F1045">
        <v>2</v>
      </c>
      <c r="G1045" t="s">
        <v>2667</v>
      </c>
      <c r="H1045" t="s">
        <v>2667</v>
      </c>
      <c r="I1045" t="s">
        <v>2667</v>
      </c>
      <c r="J1045" t="s">
        <v>2667</v>
      </c>
      <c r="L1045" t="s">
        <v>2667</v>
      </c>
      <c r="M1045" t="s">
        <v>306</v>
      </c>
    </row>
    <row r="1046" spans="1:13" x14ac:dyDescent="0.35">
      <c r="A1046" s="6">
        <v>46008</v>
      </c>
      <c r="B1046" t="s">
        <v>2809</v>
      </c>
      <c r="C1046" t="s">
        <v>2670</v>
      </c>
      <c r="D1046" s="20">
        <v>10</v>
      </c>
      <c r="E1046">
        <v>13</v>
      </c>
      <c r="F1046">
        <v>1</v>
      </c>
      <c r="G1046" t="s">
        <v>2667</v>
      </c>
      <c r="H1046" t="s">
        <v>2667</v>
      </c>
      <c r="I1046" t="s">
        <v>306</v>
      </c>
      <c r="J1046" t="s">
        <v>2667</v>
      </c>
      <c r="L1046" t="s">
        <v>2667</v>
      </c>
      <c r="M1046" t="s">
        <v>2667</v>
      </c>
    </row>
    <row r="1047" spans="1:13" x14ac:dyDescent="0.35">
      <c r="A1047" s="6">
        <v>45929</v>
      </c>
      <c r="B1047" t="s">
        <v>2689</v>
      </c>
      <c r="C1047" t="s">
        <v>2673</v>
      </c>
      <c r="D1047" s="20" t="s">
        <v>2681</v>
      </c>
      <c r="E1047">
        <v>13</v>
      </c>
      <c r="F1047">
        <v>3</v>
      </c>
      <c r="G1047" t="s">
        <v>2667</v>
      </c>
      <c r="H1047" t="s">
        <v>2667</v>
      </c>
      <c r="I1047" t="s">
        <v>2667</v>
      </c>
      <c r="J1047" t="s">
        <v>2667</v>
      </c>
      <c r="L1047" t="s">
        <v>2667</v>
      </c>
      <c r="M1047" t="s">
        <v>2667</v>
      </c>
    </row>
    <row r="1048" spans="1:13" x14ac:dyDescent="0.35">
      <c r="A1048" s="6">
        <v>45704</v>
      </c>
      <c r="B1048" t="s">
        <v>2915</v>
      </c>
      <c r="C1048" t="s">
        <v>2683</v>
      </c>
      <c r="D1048" s="20" t="s">
        <v>2916</v>
      </c>
      <c r="E1048">
        <v>13</v>
      </c>
      <c r="F1048">
        <v>4</v>
      </c>
      <c r="G1048" t="s">
        <v>2667</v>
      </c>
      <c r="H1048" t="s">
        <v>2667</v>
      </c>
      <c r="I1048" t="s">
        <v>306</v>
      </c>
      <c r="J1048" t="s">
        <v>2667</v>
      </c>
      <c r="L1048" t="s">
        <v>2667</v>
      </c>
      <c r="M1048" t="s">
        <v>306</v>
      </c>
    </row>
    <row r="1049" spans="1:13" x14ac:dyDescent="0.35">
      <c r="A1049" s="6">
        <v>46003</v>
      </c>
      <c r="B1049" t="s">
        <v>2667</v>
      </c>
      <c r="C1049" t="s">
        <v>2668</v>
      </c>
      <c r="D1049" s="20" t="s">
        <v>3147</v>
      </c>
      <c r="E1049">
        <v>13</v>
      </c>
      <c r="F1049">
        <v>1</v>
      </c>
      <c r="G1049" t="s">
        <v>2667</v>
      </c>
      <c r="H1049" t="s">
        <v>2667</v>
      </c>
      <c r="I1049" t="s">
        <v>306</v>
      </c>
      <c r="J1049" t="s">
        <v>2667</v>
      </c>
      <c r="L1049" t="s">
        <v>2667</v>
      </c>
      <c r="M1049" t="s">
        <v>306</v>
      </c>
    </row>
    <row r="1050" spans="1:13" x14ac:dyDescent="0.35">
      <c r="A1050" s="6" t="s">
        <v>3180</v>
      </c>
      <c r="B1050" t="s">
        <v>3223</v>
      </c>
      <c r="C1050" t="s">
        <v>2670</v>
      </c>
      <c r="D1050" s="20" t="s">
        <v>2793</v>
      </c>
      <c r="E1050">
        <v>13</v>
      </c>
      <c r="F1050">
        <v>2</v>
      </c>
      <c r="G1050" t="s">
        <v>2667</v>
      </c>
      <c r="H1050" t="s">
        <v>2667</v>
      </c>
      <c r="I1050" t="s">
        <v>2667</v>
      </c>
      <c r="J1050" t="s">
        <v>2667</v>
      </c>
      <c r="L1050" t="s">
        <v>2667</v>
      </c>
      <c r="M1050" t="s">
        <v>2667</v>
      </c>
    </row>
    <row r="1051" spans="1:13" x14ac:dyDescent="0.35">
      <c r="A1051" s="6">
        <v>45938</v>
      </c>
      <c r="B1051" t="s">
        <v>476</v>
      </c>
      <c r="C1051" t="s">
        <v>2668</v>
      </c>
      <c r="D1051" s="20">
        <v>4</v>
      </c>
      <c r="E1051">
        <v>13</v>
      </c>
      <c r="F1051">
        <v>2</v>
      </c>
      <c r="G1051" t="s">
        <v>2667</v>
      </c>
      <c r="H1051" t="s">
        <v>2667</v>
      </c>
      <c r="I1051" t="s">
        <v>306</v>
      </c>
      <c r="J1051" t="s">
        <v>2667</v>
      </c>
      <c r="L1051" t="s">
        <v>2667</v>
      </c>
      <c r="M1051" t="s">
        <v>2667</v>
      </c>
    </row>
    <row r="1052" spans="1:13" x14ac:dyDescent="0.35">
      <c r="A1052" s="6">
        <v>45992</v>
      </c>
      <c r="B1052" t="s">
        <v>3261</v>
      </c>
      <c r="C1052" t="s">
        <v>2670</v>
      </c>
      <c r="D1052" s="20" t="s">
        <v>2676</v>
      </c>
      <c r="E1052">
        <v>13</v>
      </c>
      <c r="F1052">
        <v>4</v>
      </c>
      <c r="G1052" t="s">
        <v>2667</v>
      </c>
      <c r="H1052" t="s">
        <v>2667</v>
      </c>
      <c r="I1052" t="s">
        <v>306</v>
      </c>
      <c r="J1052" t="s">
        <v>2667</v>
      </c>
      <c r="L1052" t="s">
        <v>2667</v>
      </c>
      <c r="M1052" t="s">
        <v>306</v>
      </c>
    </row>
    <row r="1053" spans="1:13" x14ac:dyDescent="0.35">
      <c r="A1053" s="6">
        <v>46003</v>
      </c>
      <c r="B1053" t="s">
        <v>2888</v>
      </c>
      <c r="C1053" t="s">
        <v>2667</v>
      </c>
      <c r="D1053" s="20" t="s">
        <v>2667</v>
      </c>
      <c r="E1053">
        <v>13</v>
      </c>
      <c r="F1053">
        <v>2</v>
      </c>
      <c r="G1053" t="s">
        <v>2667</v>
      </c>
      <c r="H1053" t="s">
        <v>2667</v>
      </c>
      <c r="I1053" t="s">
        <v>306</v>
      </c>
      <c r="L1053" t="s">
        <v>2667</v>
      </c>
      <c r="M1053" t="s">
        <v>2667</v>
      </c>
    </row>
    <row r="1054" spans="1:13" x14ac:dyDescent="0.35">
      <c r="A1054" s="22">
        <v>45917</v>
      </c>
      <c r="B1054" s="23" t="s">
        <v>1256</v>
      </c>
      <c r="C1054" s="23" t="s">
        <v>2167</v>
      </c>
      <c r="D1054" s="24" t="s">
        <v>3190</v>
      </c>
      <c r="E1054" s="23">
        <v>13</v>
      </c>
      <c r="F1054" s="23">
        <v>1</v>
      </c>
      <c r="G1054" s="23" t="s">
        <v>2667</v>
      </c>
      <c r="H1054" s="23" t="s">
        <v>2667</v>
      </c>
      <c r="I1054" s="23" t="s">
        <v>306</v>
      </c>
      <c r="J1054" s="23"/>
      <c r="K1054" s="23"/>
      <c r="L1054" s="23" t="s">
        <v>2667</v>
      </c>
      <c r="M1054" s="23" t="s">
        <v>2667</v>
      </c>
    </row>
    <row r="1055" spans="1:13" x14ac:dyDescent="0.35">
      <c r="A1055" s="6">
        <v>46003</v>
      </c>
      <c r="B1055" t="s">
        <v>3167</v>
      </c>
      <c r="C1055" t="s">
        <v>2670</v>
      </c>
      <c r="D1055" s="20">
        <v>8</v>
      </c>
      <c r="E1055">
        <v>13</v>
      </c>
      <c r="F1055">
        <v>6</v>
      </c>
      <c r="G1055" t="s">
        <v>2667</v>
      </c>
      <c r="H1055" t="s">
        <v>2667</v>
      </c>
      <c r="I1055" t="s">
        <v>306</v>
      </c>
      <c r="L1055" t="s">
        <v>2667</v>
      </c>
      <c r="M1055" t="s">
        <v>2667</v>
      </c>
    </row>
    <row r="1056" spans="1:13" x14ac:dyDescent="0.35">
      <c r="A1056" s="22">
        <v>45953</v>
      </c>
      <c r="B1056" s="23" t="s">
        <v>2705</v>
      </c>
      <c r="C1056" s="23" t="s">
        <v>1261</v>
      </c>
      <c r="D1056" s="24" t="s">
        <v>1261</v>
      </c>
      <c r="E1056" s="23">
        <v>12</v>
      </c>
      <c r="F1056" s="23">
        <v>1</v>
      </c>
      <c r="G1056" s="23" t="s">
        <v>2667</v>
      </c>
      <c r="H1056" s="23" t="s">
        <v>2667</v>
      </c>
      <c r="I1056" s="23" t="s">
        <v>306</v>
      </c>
      <c r="J1056" s="23" t="s">
        <v>2667</v>
      </c>
      <c r="K1056" s="23"/>
      <c r="L1056" s="23" t="s">
        <v>2667</v>
      </c>
      <c r="M1056" s="23" t="s">
        <v>306</v>
      </c>
    </row>
    <row r="1057" spans="1:13" x14ac:dyDescent="0.35">
      <c r="A1057" s="6">
        <v>45865</v>
      </c>
      <c r="B1057" t="s">
        <v>2689</v>
      </c>
      <c r="C1057" t="s">
        <v>2683</v>
      </c>
      <c r="D1057" s="20" t="s">
        <v>2689</v>
      </c>
      <c r="E1057">
        <v>12</v>
      </c>
      <c r="F1057">
        <v>4</v>
      </c>
      <c r="G1057" t="s">
        <v>2667</v>
      </c>
      <c r="H1057" t="s">
        <v>2667</v>
      </c>
      <c r="I1057" t="s">
        <v>306</v>
      </c>
      <c r="J1057" t="s">
        <v>2667</v>
      </c>
      <c r="L1057" t="s">
        <v>2667</v>
      </c>
      <c r="M1057" t="s">
        <v>2667</v>
      </c>
    </row>
    <row r="1058" spans="1:13" x14ac:dyDescent="0.35">
      <c r="A1058" s="6">
        <v>46001</v>
      </c>
      <c r="B1058" t="s">
        <v>2748</v>
      </c>
      <c r="C1058" t="s">
        <v>2673</v>
      </c>
      <c r="D1058" s="20" t="s">
        <v>2681</v>
      </c>
      <c r="E1058">
        <v>12</v>
      </c>
      <c r="F1058">
        <v>3</v>
      </c>
      <c r="G1058" t="s">
        <v>2667</v>
      </c>
      <c r="H1058" t="s">
        <v>2667</v>
      </c>
      <c r="I1058" t="s">
        <v>2667</v>
      </c>
      <c r="J1058" t="s">
        <v>2667</v>
      </c>
      <c r="L1058" t="s">
        <v>2667</v>
      </c>
      <c r="M1058" t="s">
        <v>306</v>
      </c>
    </row>
    <row r="1059" spans="1:13" x14ac:dyDescent="0.35">
      <c r="A1059" s="6">
        <v>45915</v>
      </c>
      <c r="B1059" t="s">
        <v>2829</v>
      </c>
      <c r="C1059" t="s">
        <v>2670</v>
      </c>
      <c r="D1059" s="20">
        <v>7</v>
      </c>
      <c r="E1059">
        <v>12</v>
      </c>
      <c r="F1059">
        <v>4</v>
      </c>
      <c r="G1059" t="s">
        <v>2667</v>
      </c>
      <c r="H1059" t="s">
        <v>2667</v>
      </c>
      <c r="I1059" t="s">
        <v>306</v>
      </c>
      <c r="J1059" t="s">
        <v>2667</v>
      </c>
      <c r="L1059" t="s">
        <v>2667</v>
      </c>
      <c r="M1059" t="s">
        <v>2667</v>
      </c>
    </row>
    <row r="1060" spans="1:13" x14ac:dyDescent="0.35">
      <c r="A1060" s="6">
        <v>45814</v>
      </c>
      <c r="B1060" t="s">
        <v>2897</v>
      </c>
      <c r="C1060" t="s">
        <v>2673</v>
      </c>
      <c r="D1060" s="20">
        <v>0</v>
      </c>
      <c r="E1060">
        <v>12</v>
      </c>
      <c r="F1060">
        <v>3</v>
      </c>
      <c r="G1060" t="s">
        <v>2667</v>
      </c>
      <c r="H1060" t="s">
        <v>2667</v>
      </c>
      <c r="I1060" t="s">
        <v>306</v>
      </c>
      <c r="J1060" t="s">
        <v>2667</v>
      </c>
      <c r="L1060" t="s">
        <v>2667</v>
      </c>
      <c r="M1060" t="s">
        <v>2667</v>
      </c>
    </row>
    <row r="1061" spans="1:13" x14ac:dyDescent="0.35">
      <c r="A1061" s="6">
        <v>45935</v>
      </c>
      <c r="B1061" t="s">
        <v>2932</v>
      </c>
      <c r="C1061" t="s">
        <v>2670</v>
      </c>
      <c r="D1061" s="20">
        <v>7</v>
      </c>
      <c r="E1061">
        <v>12</v>
      </c>
      <c r="F1061">
        <v>3</v>
      </c>
      <c r="G1061" t="s">
        <v>2667</v>
      </c>
      <c r="H1061" t="s">
        <v>2667</v>
      </c>
      <c r="I1061" t="s">
        <v>2667</v>
      </c>
      <c r="J1061" t="s">
        <v>2667</v>
      </c>
      <c r="L1061" t="s">
        <v>2667</v>
      </c>
      <c r="M1061" t="s">
        <v>306</v>
      </c>
    </row>
    <row r="1062" spans="1:13" x14ac:dyDescent="0.35">
      <c r="A1062" s="6">
        <v>45996</v>
      </c>
      <c r="B1062" t="s">
        <v>343</v>
      </c>
      <c r="C1062" t="s">
        <v>2670</v>
      </c>
      <c r="D1062" s="20" t="s">
        <v>2790</v>
      </c>
      <c r="E1062">
        <v>12</v>
      </c>
      <c r="F1062">
        <v>6</v>
      </c>
      <c r="G1062" t="s">
        <v>2667</v>
      </c>
      <c r="H1062" t="s">
        <v>2667</v>
      </c>
      <c r="I1062" t="s">
        <v>2667</v>
      </c>
      <c r="J1062" t="s">
        <v>2667</v>
      </c>
      <c r="L1062" t="s">
        <v>2667</v>
      </c>
      <c r="M1062" t="s">
        <v>2667</v>
      </c>
    </row>
    <row r="1063" spans="1:13" x14ac:dyDescent="0.35">
      <c r="A1063" s="6">
        <v>45989</v>
      </c>
      <c r="B1063" t="s">
        <v>3018</v>
      </c>
      <c r="C1063" t="s">
        <v>2670</v>
      </c>
      <c r="D1063" s="20" t="s">
        <v>2788</v>
      </c>
      <c r="E1063">
        <v>12</v>
      </c>
      <c r="F1063">
        <v>2</v>
      </c>
      <c r="G1063" t="s">
        <v>2667</v>
      </c>
      <c r="H1063" t="s">
        <v>2667</v>
      </c>
      <c r="I1063" t="s">
        <v>306</v>
      </c>
      <c r="J1063" t="s">
        <v>2667</v>
      </c>
      <c r="L1063" t="s">
        <v>2667</v>
      </c>
      <c r="M1063" t="s">
        <v>2667</v>
      </c>
    </row>
    <row r="1064" spans="1:13" x14ac:dyDescent="0.35">
      <c r="A1064" s="6">
        <v>46002</v>
      </c>
      <c r="B1064" t="s">
        <v>480</v>
      </c>
      <c r="C1064" t="s">
        <v>2673</v>
      </c>
      <c r="D1064" s="20" t="s">
        <v>3020</v>
      </c>
      <c r="E1064">
        <v>12</v>
      </c>
      <c r="F1064">
        <v>3</v>
      </c>
      <c r="G1064" t="s">
        <v>2667</v>
      </c>
      <c r="H1064" t="s">
        <v>2667</v>
      </c>
      <c r="I1064" t="s">
        <v>306</v>
      </c>
      <c r="J1064" t="s">
        <v>2667</v>
      </c>
      <c r="L1064" t="s">
        <v>2667</v>
      </c>
      <c r="M1064" t="s">
        <v>2667</v>
      </c>
    </row>
    <row r="1065" spans="1:13" x14ac:dyDescent="0.35">
      <c r="A1065" s="6">
        <v>45979</v>
      </c>
      <c r="B1065" t="s">
        <v>850</v>
      </c>
      <c r="C1065" t="s">
        <v>2167</v>
      </c>
      <c r="D1065" s="20" t="s">
        <v>2629</v>
      </c>
      <c r="E1065">
        <v>12</v>
      </c>
      <c r="F1065">
        <v>3</v>
      </c>
      <c r="G1065" t="s">
        <v>2667</v>
      </c>
      <c r="H1065" t="s">
        <v>2667</v>
      </c>
      <c r="I1065" t="s">
        <v>2667</v>
      </c>
      <c r="J1065" t="s">
        <v>2667</v>
      </c>
      <c r="L1065" t="s">
        <v>2667</v>
      </c>
      <c r="M1065" t="s">
        <v>2667</v>
      </c>
    </row>
    <row r="1066" spans="1:13" x14ac:dyDescent="0.35">
      <c r="A1066" s="6">
        <v>46003</v>
      </c>
      <c r="B1066" t="s">
        <v>2026</v>
      </c>
      <c r="C1066" t="s">
        <v>2667</v>
      </c>
      <c r="D1066" s="20" t="s">
        <v>2667</v>
      </c>
      <c r="E1066">
        <v>12</v>
      </c>
      <c r="F1066">
        <v>1</v>
      </c>
      <c r="G1066" t="s">
        <v>2667</v>
      </c>
      <c r="H1066" t="s">
        <v>2667</v>
      </c>
      <c r="I1066" t="s">
        <v>306</v>
      </c>
      <c r="J1066" t="s">
        <v>2667</v>
      </c>
      <c r="L1066" t="s">
        <v>2667</v>
      </c>
      <c r="M1066" t="s">
        <v>306</v>
      </c>
    </row>
    <row r="1067" spans="1:13" x14ac:dyDescent="0.35">
      <c r="A1067" s="6">
        <v>45982</v>
      </c>
      <c r="B1067" t="s">
        <v>3113</v>
      </c>
      <c r="C1067" t="s">
        <v>2673</v>
      </c>
      <c r="D1067" s="20">
        <v>0</v>
      </c>
      <c r="E1067">
        <v>12</v>
      </c>
      <c r="F1067">
        <v>4</v>
      </c>
      <c r="G1067" t="s">
        <v>2667</v>
      </c>
      <c r="H1067" t="s">
        <v>2667</v>
      </c>
      <c r="I1067" t="s">
        <v>306</v>
      </c>
      <c r="J1067" t="s">
        <v>2667</v>
      </c>
      <c r="L1067" t="s">
        <v>2667</v>
      </c>
      <c r="M1067" t="s">
        <v>2667</v>
      </c>
    </row>
    <row r="1068" spans="1:13" s="23" customFormat="1" x14ac:dyDescent="0.35">
      <c r="A1068" s="6">
        <v>45824</v>
      </c>
      <c r="B1068" t="s">
        <v>3135</v>
      </c>
      <c r="C1068" t="s">
        <v>2670</v>
      </c>
      <c r="D1068" s="20" t="s">
        <v>2824</v>
      </c>
      <c r="E1068">
        <v>12</v>
      </c>
      <c r="F1068">
        <v>5</v>
      </c>
      <c r="G1068" t="s">
        <v>2667</v>
      </c>
      <c r="H1068" t="s">
        <v>2667</v>
      </c>
      <c r="I1068" t="s">
        <v>306</v>
      </c>
      <c r="J1068" t="s">
        <v>2667</v>
      </c>
      <c r="K1068"/>
      <c r="L1068" t="s">
        <v>2667</v>
      </c>
      <c r="M1068" t="s">
        <v>2667</v>
      </c>
    </row>
    <row r="1069" spans="1:13" s="23" customFormat="1" x14ac:dyDescent="0.35">
      <c r="A1069" s="6">
        <v>45983</v>
      </c>
      <c r="B1069" t="s">
        <v>3197</v>
      </c>
      <c r="C1069" t="s">
        <v>2667</v>
      </c>
      <c r="D1069" s="20" t="s">
        <v>2667</v>
      </c>
      <c r="E1069">
        <v>12</v>
      </c>
      <c r="F1069">
        <v>3</v>
      </c>
      <c r="G1069" t="s">
        <v>2667</v>
      </c>
      <c r="H1069" t="s">
        <v>2667</v>
      </c>
      <c r="I1069" t="s">
        <v>306</v>
      </c>
      <c r="J1069" t="s">
        <v>2667</v>
      </c>
      <c r="K1069"/>
      <c r="L1069" t="s">
        <v>2667</v>
      </c>
      <c r="M1069" t="s">
        <v>2667</v>
      </c>
    </row>
    <row r="1070" spans="1:13" s="23" customFormat="1" x14ac:dyDescent="0.35">
      <c r="A1070" s="6">
        <v>45961</v>
      </c>
      <c r="B1070" t="s">
        <v>3204</v>
      </c>
      <c r="C1070" t="s">
        <v>2668</v>
      </c>
      <c r="D1070" s="20">
        <v>4</v>
      </c>
      <c r="E1070">
        <v>12</v>
      </c>
      <c r="F1070">
        <v>1</v>
      </c>
      <c r="G1070" t="s">
        <v>2667</v>
      </c>
      <c r="H1070" t="s">
        <v>2667</v>
      </c>
      <c r="I1070" t="s">
        <v>2667</v>
      </c>
      <c r="J1070" t="s">
        <v>2667</v>
      </c>
      <c r="K1070"/>
      <c r="L1070" t="s">
        <v>2667</v>
      </c>
      <c r="M1070" t="s">
        <v>2667</v>
      </c>
    </row>
    <row r="1071" spans="1:13" x14ac:dyDescent="0.35">
      <c r="A1071" s="6">
        <v>45993</v>
      </c>
      <c r="B1071" t="s">
        <v>3273</v>
      </c>
      <c r="C1071" t="s">
        <v>2667</v>
      </c>
      <c r="D1071" s="20" t="s">
        <v>2667</v>
      </c>
      <c r="E1071">
        <v>12</v>
      </c>
      <c r="F1071">
        <v>2</v>
      </c>
      <c r="G1071" t="s">
        <v>2667</v>
      </c>
      <c r="H1071" t="s">
        <v>2667</v>
      </c>
      <c r="I1071" t="s">
        <v>2667</v>
      </c>
      <c r="J1071" t="s">
        <v>2667</v>
      </c>
      <c r="L1071" t="s">
        <v>2667</v>
      </c>
      <c r="M1071" t="s">
        <v>2667</v>
      </c>
    </row>
    <row r="1072" spans="1:13" s="23" customFormat="1" x14ac:dyDescent="0.35">
      <c r="A1072" s="6">
        <v>46000</v>
      </c>
      <c r="B1072" t="s">
        <v>3288</v>
      </c>
      <c r="C1072" t="s">
        <v>2683</v>
      </c>
      <c r="D1072" s="20" t="s">
        <v>3020</v>
      </c>
      <c r="E1072">
        <v>12</v>
      </c>
      <c r="F1072">
        <v>4</v>
      </c>
      <c r="G1072" t="s">
        <v>2667</v>
      </c>
      <c r="H1072" t="s">
        <v>2667</v>
      </c>
      <c r="I1072" t="s">
        <v>2667</v>
      </c>
      <c r="J1072" t="s">
        <v>2667</v>
      </c>
      <c r="K1072"/>
      <c r="L1072" t="s">
        <v>2667</v>
      </c>
      <c r="M1072" t="s">
        <v>2667</v>
      </c>
    </row>
    <row r="1073" spans="1:13" s="23" customFormat="1" x14ac:dyDescent="0.35">
      <c r="A1073" s="6">
        <v>45988</v>
      </c>
      <c r="B1073" t="s">
        <v>3314</v>
      </c>
      <c r="C1073" t="s">
        <v>2673</v>
      </c>
      <c r="D1073" s="20" t="s">
        <v>3020</v>
      </c>
      <c r="E1073">
        <v>12</v>
      </c>
      <c r="F1073">
        <v>2</v>
      </c>
      <c r="G1073" t="s">
        <v>2667</v>
      </c>
      <c r="H1073" t="s">
        <v>2667</v>
      </c>
      <c r="I1073" t="s">
        <v>306</v>
      </c>
      <c r="J1073" t="s">
        <v>2667</v>
      </c>
      <c r="K1073"/>
      <c r="L1073" t="s">
        <v>2667</v>
      </c>
      <c r="M1073" t="s">
        <v>2667</v>
      </c>
    </row>
    <row r="1074" spans="1:13" s="23" customFormat="1" x14ac:dyDescent="0.35">
      <c r="A1074" s="22">
        <v>45980</v>
      </c>
      <c r="B1074" s="23" t="s">
        <v>3057</v>
      </c>
      <c r="C1074" s="23" t="s">
        <v>2668</v>
      </c>
      <c r="D1074" s="24" t="s">
        <v>2714</v>
      </c>
      <c r="E1074" s="23">
        <v>12</v>
      </c>
      <c r="F1074" s="23">
        <v>3</v>
      </c>
      <c r="G1074" s="23" t="s">
        <v>2667</v>
      </c>
      <c r="H1074" s="23" t="s">
        <v>2667</v>
      </c>
      <c r="I1074" s="23" t="s">
        <v>306</v>
      </c>
      <c r="L1074" s="23" t="s">
        <v>2667</v>
      </c>
      <c r="M1074" s="23" t="s">
        <v>2667</v>
      </c>
    </row>
    <row r="1075" spans="1:13" s="23" customFormat="1" x14ac:dyDescent="0.35">
      <c r="A1075" s="22">
        <v>43794</v>
      </c>
      <c r="B1075" s="23" t="s">
        <v>2993</v>
      </c>
      <c r="C1075" s="23" t="s">
        <v>2670</v>
      </c>
      <c r="D1075" s="24">
        <v>10</v>
      </c>
      <c r="E1075" s="23">
        <v>12</v>
      </c>
      <c r="F1075" s="23">
        <v>2</v>
      </c>
      <c r="G1075" s="23" t="s">
        <v>2667</v>
      </c>
      <c r="H1075" s="23" t="s">
        <v>2667</v>
      </c>
      <c r="I1075" s="23" t="s">
        <v>2667</v>
      </c>
      <c r="L1075" s="23" t="s">
        <v>2667</v>
      </c>
      <c r="M1075" s="23" t="s">
        <v>2667</v>
      </c>
    </row>
    <row r="1076" spans="1:13" s="23" customFormat="1" x14ac:dyDescent="0.35">
      <c r="A1076" s="6">
        <v>45940</v>
      </c>
      <c r="B1076" t="s">
        <v>1856</v>
      </c>
      <c r="C1076" t="s">
        <v>2670</v>
      </c>
      <c r="D1076" s="20" t="s">
        <v>2685</v>
      </c>
      <c r="E1076">
        <v>12</v>
      </c>
      <c r="F1076">
        <v>4</v>
      </c>
      <c r="G1076" t="s">
        <v>2667</v>
      </c>
      <c r="H1076" t="s">
        <v>2667</v>
      </c>
      <c r="I1076" t="s">
        <v>306</v>
      </c>
      <c r="J1076"/>
      <c r="K1076"/>
      <c r="L1076" t="s">
        <v>2667</v>
      </c>
      <c r="M1076" t="s">
        <v>2667</v>
      </c>
    </row>
    <row r="1077" spans="1:13" s="23" customFormat="1" x14ac:dyDescent="0.35">
      <c r="A1077" s="6">
        <v>45746</v>
      </c>
      <c r="B1077" t="s">
        <v>2988</v>
      </c>
      <c r="C1077" t="s">
        <v>2667</v>
      </c>
      <c r="D1077" s="20" t="s">
        <v>2667</v>
      </c>
      <c r="E1077">
        <v>12</v>
      </c>
      <c r="F1077">
        <v>9</v>
      </c>
      <c r="G1077" t="s">
        <v>2667</v>
      </c>
      <c r="H1077" t="s">
        <v>2667</v>
      </c>
      <c r="I1077" t="s">
        <v>2667</v>
      </c>
      <c r="J1077"/>
      <c r="K1077"/>
      <c r="L1077" t="s">
        <v>2667</v>
      </c>
      <c r="M1077" t="s">
        <v>2667</v>
      </c>
    </row>
    <row r="1078" spans="1:13" s="23" customFormat="1" x14ac:dyDescent="0.35">
      <c r="A1078" s="22">
        <v>44951</v>
      </c>
      <c r="B1078" s="23" t="s">
        <v>2694</v>
      </c>
      <c r="C1078" s="23" t="s">
        <v>2167</v>
      </c>
      <c r="D1078" s="24" t="s">
        <v>62</v>
      </c>
      <c r="E1078" s="23">
        <v>11</v>
      </c>
      <c r="F1078" s="23">
        <v>2</v>
      </c>
      <c r="G1078" s="23" t="s">
        <v>2667</v>
      </c>
      <c r="H1078" s="23" t="s">
        <v>2667</v>
      </c>
      <c r="I1078" s="23" t="s">
        <v>2667</v>
      </c>
      <c r="J1078" s="23" t="s">
        <v>2667</v>
      </c>
      <c r="L1078" s="23" t="s">
        <v>2667</v>
      </c>
      <c r="M1078" s="23" t="s">
        <v>2667</v>
      </c>
    </row>
    <row r="1079" spans="1:13" s="23" customFormat="1" x14ac:dyDescent="0.35">
      <c r="A1079" s="6">
        <v>45764</v>
      </c>
      <c r="B1079" t="s">
        <v>2794</v>
      </c>
      <c r="C1079" t="s">
        <v>2670</v>
      </c>
      <c r="D1079" s="20">
        <v>9</v>
      </c>
      <c r="E1079">
        <v>11</v>
      </c>
      <c r="F1079">
        <v>3</v>
      </c>
      <c r="G1079" t="s">
        <v>2667</v>
      </c>
      <c r="H1079" t="s">
        <v>2667</v>
      </c>
      <c r="I1079" t="s">
        <v>2667</v>
      </c>
      <c r="J1079" t="s">
        <v>2667</v>
      </c>
      <c r="K1079"/>
      <c r="L1079" t="s">
        <v>2667</v>
      </c>
      <c r="M1079" t="s">
        <v>306</v>
      </c>
    </row>
    <row r="1080" spans="1:13" s="23" customFormat="1" x14ac:dyDescent="0.35">
      <c r="A1080" s="6" t="s">
        <v>2810</v>
      </c>
      <c r="B1080" t="s">
        <v>2811</v>
      </c>
      <c r="C1080" t="s">
        <v>2673</v>
      </c>
      <c r="D1080" s="20" t="s">
        <v>2702</v>
      </c>
      <c r="E1080">
        <v>11</v>
      </c>
      <c r="F1080">
        <v>1</v>
      </c>
      <c r="G1080" t="s">
        <v>2667</v>
      </c>
      <c r="H1080" t="s">
        <v>2667</v>
      </c>
      <c r="I1080" t="s">
        <v>2667</v>
      </c>
      <c r="J1080" t="s">
        <v>2667</v>
      </c>
      <c r="K1080"/>
      <c r="L1080" t="s">
        <v>2667</v>
      </c>
      <c r="M1080" t="s">
        <v>2667</v>
      </c>
    </row>
    <row r="1081" spans="1:13" s="23" customFormat="1" x14ac:dyDescent="0.35">
      <c r="A1081" s="6">
        <v>45810</v>
      </c>
      <c r="B1081" t="s">
        <v>2875</v>
      </c>
      <c r="C1081" t="s">
        <v>2667</v>
      </c>
      <c r="D1081" s="20" t="s">
        <v>2667</v>
      </c>
      <c r="E1081">
        <v>11</v>
      </c>
      <c r="F1081">
        <v>1</v>
      </c>
      <c r="G1081" t="s">
        <v>2667</v>
      </c>
      <c r="H1081" t="s">
        <v>2667</v>
      </c>
      <c r="I1081" t="s">
        <v>2667</v>
      </c>
      <c r="J1081" t="s">
        <v>2667</v>
      </c>
      <c r="K1081"/>
      <c r="L1081" t="s">
        <v>2667</v>
      </c>
      <c r="M1081" t="s">
        <v>306</v>
      </c>
    </row>
    <row r="1082" spans="1:13" s="23" customFormat="1" x14ac:dyDescent="0.35">
      <c r="A1082" s="6">
        <v>46022</v>
      </c>
      <c r="B1082" t="s">
        <v>2878</v>
      </c>
      <c r="C1082" t="s">
        <v>2667</v>
      </c>
      <c r="D1082" s="20" t="s">
        <v>2667</v>
      </c>
      <c r="E1082">
        <v>11</v>
      </c>
      <c r="F1082">
        <v>3</v>
      </c>
      <c r="G1082" t="s">
        <v>2667</v>
      </c>
      <c r="H1082" t="s">
        <v>2667</v>
      </c>
      <c r="I1082" t="s">
        <v>2667</v>
      </c>
      <c r="J1082" t="s">
        <v>2667</v>
      </c>
      <c r="K1082"/>
      <c r="L1082" t="s">
        <v>2667</v>
      </c>
      <c r="M1082" t="s">
        <v>306</v>
      </c>
    </row>
    <row r="1083" spans="1:13" s="23" customFormat="1" x14ac:dyDescent="0.35">
      <c r="A1083" s="6">
        <v>45935</v>
      </c>
      <c r="B1083" t="s">
        <v>2959</v>
      </c>
      <c r="C1083" t="s">
        <v>2683</v>
      </c>
      <c r="D1083" s="20" t="s">
        <v>2960</v>
      </c>
      <c r="E1083">
        <v>11</v>
      </c>
      <c r="F1083">
        <v>3</v>
      </c>
      <c r="G1083" t="s">
        <v>2667</v>
      </c>
      <c r="H1083" t="s">
        <v>2667</v>
      </c>
      <c r="I1083" t="s">
        <v>306</v>
      </c>
      <c r="J1083" t="s">
        <v>2667</v>
      </c>
      <c r="K1083"/>
      <c r="L1083" t="s">
        <v>2667</v>
      </c>
      <c r="M1083" t="s">
        <v>306</v>
      </c>
    </row>
    <row r="1084" spans="1:13" s="23" customFormat="1" x14ac:dyDescent="0.35">
      <c r="A1084" s="6">
        <v>46006</v>
      </c>
      <c r="B1084" t="s">
        <v>2964</v>
      </c>
      <c r="C1084" t="s">
        <v>2673</v>
      </c>
      <c r="D1084" s="20" t="s">
        <v>2681</v>
      </c>
      <c r="E1084">
        <v>11</v>
      </c>
      <c r="F1084">
        <v>2</v>
      </c>
      <c r="G1084" t="s">
        <v>2667</v>
      </c>
      <c r="H1084" t="s">
        <v>2667</v>
      </c>
      <c r="I1084" t="s">
        <v>2667</v>
      </c>
      <c r="J1084" t="s">
        <v>2667</v>
      </c>
      <c r="K1084"/>
      <c r="L1084" t="s">
        <v>2667</v>
      </c>
      <c r="M1084" t="s">
        <v>2667</v>
      </c>
    </row>
    <row r="1085" spans="1:13" s="23" customFormat="1" x14ac:dyDescent="0.35">
      <c r="A1085" s="6">
        <v>45941</v>
      </c>
      <c r="B1085" t="s">
        <v>3038</v>
      </c>
      <c r="C1085" t="s">
        <v>2670</v>
      </c>
      <c r="D1085" s="20" t="s">
        <v>2685</v>
      </c>
      <c r="E1085">
        <v>11</v>
      </c>
      <c r="F1085">
        <v>3</v>
      </c>
      <c r="G1085" t="s">
        <v>2667</v>
      </c>
      <c r="H1085" t="s">
        <v>2667</v>
      </c>
      <c r="I1085" t="s">
        <v>306</v>
      </c>
      <c r="J1085" t="s">
        <v>2667</v>
      </c>
      <c r="K1085"/>
      <c r="L1085" t="s">
        <v>2667</v>
      </c>
      <c r="M1085" t="s">
        <v>2667</v>
      </c>
    </row>
    <row r="1086" spans="1:13" s="23" customFormat="1" x14ac:dyDescent="0.35">
      <c r="A1086" s="6">
        <v>45973</v>
      </c>
      <c r="B1086" t="s">
        <v>1564</v>
      </c>
      <c r="C1086" t="s">
        <v>2673</v>
      </c>
      <c r="D1086" s="20">
        <v>1</v>
      </c>
      <c r="E1086">
        <v>11</v>
      </c>
      <c r="F1086">
        <v>2</v>
      </c>
      <c r="G1086" t="s">
        <v>2667</v>
      </c>
      <c r="H1086" t="s">
        <v>2667</v>
      </c>
      <c r="I1086" t="s">
        <v>2667</v>
      </c>
      <c r="J1086" t="s">
        <v>2667</v>
      </c>
      <c r="K1086"/>
      <c r="L1086" t="s">
        <v>2667</v>
      </c>
      <c r="M1086" t="s">
        <v>306</v>
      </c>
    </row>
    <row r="1087" spans="1:13" s="23" customFormat="1" x14ac:dyDescent="0.35">
      <c r="A1087" s="6">
        <v>46002</v>
      </c>
      <c r="B1087" t="s">
        <v>3062</v>
      </c>
      <c r="C1087" t="s">
        <v>2667</v>
      </c>
      <c r="D1087" s="20" t="s">
        <v>2667</v>
      </c>
      <c r="E1087">
        <v>11</v>
      </c>
      <c r="F1087">
        <v>3</v>
      </c>
      <c r="G1087" t="s">
        <v>2667</v>
      </c>
      <c r="H1087" t="s">
        <v>2667</v>
      </c>
      <c r="I1087" t="s">
        <v>2667</v>
      </c>
      <c r="J1087" t="s">
        <v>2667</v>
      </c>
      <c r="K1087"/>
      <c r="L1087" t="s">
        <v>2667</v>
      </c>
      <c r="M1087" t="s">
        <v>2667</v>
      </c>
    </row>
    <row r="1088" spans="1:13" s="23" customFormat="1" x14ac:dyDescent="0.35">
      <c r="A1088" s="6">
        <v>45955</v>
      </c>
      <c r="B1088" t="s">
        <v>61</v>
      </c>
      <c r="C1088" t="s">
        <v>2668</v>
      </c>
      <c r="D1088" s="20">
        <v>6</v>
      </c>
      <c r="E1088">
        <v>11</v>
      </c>
      <c r="F1088">
        <v>1</v>
      </c>
      <c r="G1088" t="s">
        <v>2667</v>
      </c>
      <c r="H1088" t="s">
        <v>2667</v>
      </c>
      <c r="I1088" t="s">
        <v>306</v>
      </c>
      <c r="J1088" t="s">
        <v>2667</v>
      </c>
      <c r="K1088"/>
      <c r="L1088" t="s">
        <v>2667</v>
      </c>
      <c r="M1088" t="s">
        <v>306</v>
      </c>
    </row>
    <row r="1089" spans="1:13" s="23" customFormat="1" x14ac:dyDescent="0.35">
      <c r="A1089" s="6">
        <v>45995</v>
      </c>
      <c r="B1089" t="s">
        <v>2689</v>
      </c>
      <c r="C1089" t="s">
        <v>2683</v>
      </c>
      <c r="D1089" s="20" t="s">
        <v>3020</v>
      </c>
      <c r="E1089">
        <v>11</v>
      </c>
      <c r="F1089">
        <v>2</v>
      </c>
      <c r="G1089" t="s">
        <v>2667</v>
      </c>
      <c r="H1089" t="s">
        <v>2667</v>
      </c>
      <c r="I1089" t="s">
        <v>306</v>
      </c>
      <c r="J1089" t="s">
        <v>2667</v>
      </c>
      <c r="K1089"/>
      <c r="L1089" t="s">
        <v>2667</v>
      </c>
      <c r="M1089" t="s">
        <v>2667</v>
      </c>
    </row>
    <row r="1090" spans="1:13" s="23" customFormat="1" x14ac:dyDescent="0.35">
      <c r="A1090" s="6">
        <v>45965</v>
      </c>
      <c r="B1090" t="s">
        <v>2671</v>
      </c>
      <c r="C1090" t="s">
        <v>2668</v>
      </c>
      <c r="D1090" s="20" t="s">
        <v>2714</v>
      </c>
      <c r="E1090">
        <v>11</v>
      </c>
      <c r="F1090">
        <v>2</v>
      </c>
      <c r="G1090" t="s">
        <v>2667</v>
      </c>
      <c r="H1090" t="s">
        <v>2667</v>
      </c>
      <c r="I1090" t="s">
        <v>2667</v>
      </c>
      <c r="J1090" t="s">
        <v>2667</v>
      </c>
      <c r="K1090"/>
      <c r="L1090" t="s">
        <v>2667</v>
      </c>
      <c r="M1090" t="s">
        <v>306</v>
      </c>
    </row>
    <row r="1091" spans="1:13" x14ac:dyDescent="0.35">
      <c r="A1091" s="6">
        <v>46002</v>
      </c>
      <c r="B1091" t="s">
        <v>3293</v>
      </c>
      <c r="C1091" t="s">
        <v>2683</v>
      </c>
      <c r="D1091" s="20" t="s">
        <v>3294</v>
      </c>
      <c r="E1091">
        <v>11</v>
      </c>
      <c r="F1091" t="s">
        <v>2689</v>
      </c>
      <c r="G1091" t="s">
        <v>2667</v>
      </c>
      <c r="H1091" t="s">
        <v>2667</v>
      </c>
      <c r="I1091" t="s">
        <v>306</v>
      </c>
      <c r="J1091" t="s">
        <v>2667</v>
      </c>
      <c r="L1091" t="s">
        <v>2667</v>
      </c>
      <c r="M1091" t="s">
        <v>2667</v>
      </c>
    </row>
    <row r="1092" spans="1:13" x14ac:dyDescent="0.35">
      <c r="A1092" s="6">
        <v>46000</v>
      </c>
      <c r="B1092" t="s">
        <v>3296</v>
      </c>
      <c r="C1092" t="s">
        <v>2673</v>
      </c>
      <c r="D1092" s="20" t="s">
        <v>2688</v>
      </c>
      <c r="E1092">
        <v>11</v>
      </c>
      <c r="F1092">
        <v>3</v>
      </c>
      <c r="G1092" t="s">
        <v>2667</v>
      </c>
      <c r="H1092" t="s">
        <v>2667</v>
      </c>
      <c r="I1092" t="s">
        <v>306</v>
      </c>
      <c r="J1092" t="s">
        <v>2667</v>
      </c>
      <c r="L1092" t="s">
        <v>2667</v>
      </c>
      <c r="M1092" t="s">
        <v>306</v>
      </c>
    </row>
    <row r="1093" spans="1:13" x14ac:dyDescent="0.35">
      <c r="A1093" s="6">
        <v>45194</v>
      </c>
      <c r="B1093" t="s">
        <v>3305</v>
      </c>
      <c r="C1093" t="s">
        <v>2683</v>
      </c>
      <c r="D1093" s="20" t="s">
        <v>1138</v>
      </c>
      <c r="E1093">
        <v>11</v>
      </c>
      <c r="F1093">
        <v>3</v>
      </c>
      <c r="G1093" t="s">
        <v>2667</v>
      </c>
      <c r="H1093" t="s">
        <v>2667</v>
      </c>
      <c r="I1093" t="s">
        <v>306</v>
      </c>
      <c r="J1093" t="s">
        <v>2667</v>
      </c>
      <c r="K1093" t="s">
        <v>47</v>
      </c>
      <c r="L1093" t="s">
        <v>2667</v>
      </c>
      <c r="M1093" t="s">
        <v>306</v>
      </c>
    </row>
    <row r="1094" spans="1:13" x14ac:dyDescent="0.35">
      <c r="A1094" s="22">
        <v>45961</v>
      </c>
      <c r="B1094" s="23" t="s">
        <v>3177</v>
      </c>
      <c r="C1094" s="23" t="s">
        <v>2673</v>
      </c>
      <c r="D1094" s="24" t="s">
        <v>3148</v>
      </c>
      <c r="E1094" s="23">
        <v>11</v>
      </c>
      <c r="F1094" s="23">
        <v>2</v>
      </c>
      <c r="G1094" s="23" t="s">
        <v>2667</v>
      </c>
      <c r="H1094" s="23" t="s">
        <v>2667</v>
      </c>
      <c r="I1094" s="23" t="s">
        <v>2667</v>
      </c>
      <c r="J1094" s="23"/>
      <c r="K1094" s="23"/>
      <c r="L1094" s="23" t="s">
        <v>2667</v>
      </c>
      <c r="M1094" s="23" t="s">
        <v>306</v>
      </c>
    </row>
    <row r="1095" spans="1:13" x14ac:dyDescent="0.35">
      <c r="A1095" s="22">
        <v>45994</v>
      </c>
      <c r="B1095" s="23" t="s">
        <v>3067</v>
      </c>
      <c r="C1095" s="23" t="s">
        <v>2673</v>
      </c>
      <c r="D1095" s="24" t="s">
        <v>3020</v>
      </c>
      <c r="E1095" s="23">
        <v>11</v>
      </c>
      <c r="F1095" s="23">
        <v>3</v>
      </c>
      <c r="G1095" s="23" t="s">
        <v>2667</v>
      </c>
      <c r="H1095" s="23" t="s">
        <v>2667</v>
      </c>
      <c r="I1095" s="23" t="s">
        <v>2667</v>
      </c>
      <c r="J1095" s="23"/>
      <c r="K1095" s="23"/>
      <c r="L1095" s="23" t="s">
        <v>2667</v>
      </c>
      <c r="M1095" s="23" t="s">
        <v>306</v>
      </c>
    </row>
    <row r="1096" spans="1:13" x14ac:dyDescent="0.35">
      <c r="A1096" s="22">
        <v>45985</v>
      </c>
      <c r="B1096" s="23" t="s">
        <v>3408</v>
      </c>
      <c r="C1096" s="23" t="s">
        <v>2673</v>
      </c>
      <c r="D1096" s="24" t="s">
        <v>3020</v>
      </c>
      <c r="E1096" s="23">
        <v>11</v>
      </c>
      <c r="F1096" s="23">
        <v>2</v>
      </c>
      <c r="G1096" s="23" t="s">
        <v>2667</v>
      </c>
      <c r="H1096" s="23" t="s">
        <v>2667</v>
      </c>
      <c r="I1096" s="23" t="s">
        <v>306</v>
      </c>
      <c r="J1096" s="23"/>
      <c r="K1096" s="23"/>
      <c r="L1096" s="23" t="s">
        <v>2667</v>
      </c>
      <c r="M1096" s="23" t="s">
        <v>306</v>
      </c>
    </row>
    <row r="1097" spans="1:13" x14ac:dyDescent="0.35">
      <c r="A1097" s="22">
        <v>45934</v>
      </c>
      <c r="B1097" s="23" t="s">
        <v>3172</v>
      </c>
      <c r="C1097" s="23" t="s">
        <v>2670</v>
      </c>
      <c r="D1097" s="24">
        <v>9</v>
      </c>
      <c r="E1097" s="23">
        <v>11</v>
      </c>
      <c r="F1097" s="23">
        <v>2</v>
      </c>
      <c r="G1097" s="23" t="s">
        <v>2667</v>
      </c>
      <c r="H1097" s="23" t="s">
        <v>2667</v>
      </c>
      <c r="I1097" s="23" t="s">
        <v>306</v>
      </c>
      <c r="J1097" s="23"/>
      <c r="K1097" s="23"/>
      <c r="L1097" s="23" t="s">
        <v>2667</v>
      </c>
      <c r="M1097" s="23" t="s">
        <v>306</v>
      </c>
    </row>
    <row r="1098" spans="1:13" x14ac:dyDescent="0.35">
      <c r="A1098" s="22">
        <v>45933</v>
      </c>
      <c r="B1098" s="23" t="s">
        <v>3104</v>
      </c>
      <c r="C1098" s="23" t="s">
        <v>2167</v>
      </c>
      <c r="D1098" s="24" t="s">
        <v>55</v>
      </c>
      <c r="E1098" s="23">
        <v>11</v>
      </c>
      <c r="F1098" s="23">
        <v>2</v>
      </c>
      <c r="G1098" s="23" t="s">
        <v>2667</v>
      </c>
      <c r="H1098" s="23" t="s">
        <v>2667</v>
      </c>
      <c r="I1098" s="23" t="s">
        <v>2667</v>
      </c>
      <c r="J1098" s="23"/>
      <c r="K1098" s="23"/>
      <c r="L1098" s="23" t="s">
        <v>2667</v>
      </c>
      <c r="M1098" s="23" t="s">
        <v>2667</v>
      </c>
    </row>
    <row r="1099" spans="1:13" x14ac:dyDescent="0.35">
      <c r="A1099" s="6" t="s">
        <v>3257</v>
      </c>
      <c r="B1099" t="s">
        <v>3258</v>
      </c>
      <c r="C1099" t="s">
        <v>2668</v>
      </c>
      <c r="D1099" s="20" t="s">
        <v>2835</v>
      </c>
      <c r="E1099">
        <v>11</v>
      </c>
      <c r="F1099">
        <v>4</v>
      </c>
      <c r="G1099" t="s">
        <v>2667</v>
      </c>
      <c r="H1099" t="s">
        <v>2667</v>
      </c>
      <c r="I1099" t="s">
        <v>306</v>
      </c>
      <c r="L1099" t="s">
        <v>2667</v>
      </c>
      <c r="M1099" t="s">
        <v>2667</v>
      </c>
    </row>
    <row r="1100" spans="1:13" s="23" customFormat="1" x14ac:dyDescent="0.35">
      <c r="A1100" s="6">
        <v>45990</v>
      </c>
      <c r="B1100" t="s">
        <v>740</v>
      </c>
      <c r="C1100" t="s">
        <v>2670</v>
      </c>
      <c r="D1100" s="20" t="s">
        <v>2788</v>
      </c>
      <c r="E1100">
        <v>11</v>
      </c>
      <c r="F1100">
        <v>5</v>
      </c>
      <c r="G1100" t="s">
        <v>2667</v>
      </c>
      <c r="H1100" t="s">
        <v>2667</v>
      </c>
      <c r="I1100" t="s">
        <v>306</v>
      </c>
      <c r="J1100"/>
      <c r="K1100"/>
      <c r="L1100" t="s">
        <v>2667</v>
      </c>
      <c r="M1100" t="s">
        <v>2667</v>
      </c>
    </row>
    <row r="1101" spans="1:13" s="23" customFormat="1" x14ac:dyDescent="0.35">
      <c r="A1101" s="6">
        <v>45941</v>
      </c>
      <c r="B1101" t="s">
        <v>669</v>
      </c>
      <c r="C1101" t="s">
        <v>2670</v>
      </c>
      <c r="D1101" s="20">
        <v>10</v>
      </c>
      <c r="E1101">
        <v>11</v>
      </c>
      <c r="F1101">
        <v>1</v>
      </c>
      <c r="G1101" t="s">
        <v>2667</v>
      </c>
      <c r="H1101" t="s">
        <v>2667</v>
      </c>
      <c r="I1101" t="s">
        <v>306</v>
      </c>
      <c r="J1101"/>
      <c r="K1101"/>
      <c r="L1101" t="s">
        <v>2667</v>
      </c>
      <c r="M1101" t="s">
        <v>306</v>
      </c>
    </row>
    <row r="1102" spans="1:13" s="23" customFormat="1" x14ac:dyDescent="0.35">
      <c r="A1102" s="22">
        <v>45986</v>
      </c>
      <c r="B1102" s="23" t="s">
        <v>2680</v>
      </c>
      <c r="C1102" s="23" t="s">
        <v>64</v>
      </c>
      <c r="D1102" s="24" t="s">
        <v>3020</v>
      </c>
      <c r="E1102" s="23">
        <v>10</v>
      </c>
      <c r="F1102" s="23">
        <v>2</v>
      </c>
      <c r="G1102" s="23" t="s">
        <v>2667</v>
      </c>
      <c r="H1102" s="23" t="s">
        <v>2667</v>
      </c>
      <c r="I1102" s="23" t="s">
        <v>306</v>
      </c>
      <c r="J1102" s="23" t="s">
        <v>2667</v>
      </c>
      <c r="L1102" s="23" t="s">
        <v>2667</v>
      </c>
      <c r="M1102" s="23" t="s">
        <v>306</v>
      </c>
    </row>
    <row r="1103" spans="1:13" s="23" customFormat="1" x14ac:dyDescent="0.35">
      <c r="A1103" s="6">
        <v>45999</v>
      </c>
      <c r="B1103" t="s">
        <v>2818</v>
      </c>
      <c r="C1103" t="s">
        <v>2670</v>
      </c>
      <c r="D1103" s="20">
        <v>8</v>
      </c>
      <c r="E1103">
        <v>10</v>
      </c>
      <c r="F1103">
        <v>4</v>
      </c>
      <c r="G1103" t="s">
        <v>2667</v>
      </c>
      <c r="H1103" t="s">
        <v>2667</v>
      </c>
      <c r="I1103" t="s">
        <v>2667</v>
      </c>
      <c r="J1103" t="s">
        <v>2667</v>
      </c>
      <c r="K1103"/>
      <c r="L1103" t="s">
        <v>2667</v>
      </c>
      <c r="M1103" t="s">
        <v>2667</v>
      </c>
    </row>
    <row r="1104" spans="1:13" s="23" customFormat="1" x14ac:dyDescent="0.35">
      <c r="A1104" s="6">
        <v>46009</v>
      </c>
      <c r="B1104" t="s">
        <v>2826</v>
      </c>
      <c r="C1104" t="s">
        <v>2667</v>
      </c>
      <c r="D1104" s="20" t="s">
        <v>2667</v>
      </c>
      <c r="E1104">
        <v>10</v>
      </c>
      <c r="F1104" t="s">
        <v>2689</v>
      </c>
      <c r="G1104" t="s">
        <v>2667</v>
      </c>
      <c r="H1104" t="s">
        <v>2667</v>
      </c>
      <c r="I1104" t="s">
        <v>2667</v>
      </c>
      <c r="J1104" t="s">
        <v>2667</v>
      </c>
      <c r="K1104"/>
      <c r="L1104" t="s">
        <v>2667</v>
      </c>
      <c r="M1104" t="s">
        <v>306</v>
      </c>
    </row>
    <row r="1105" spans="1:13" s="23" customFormat="1" x14ac:dyDescent="0.35">
      <c r="A1105" s="6">
        <v>45942</v>
      </c>
      <c r="B1105" t="s">
        <v>2896</v>
      </c>
      <c r="C1105" t="s">
        <v>2670</v>
      </c>
      <c r="D1105" s="20" t="s">
        <v>2790</v>
      </c>
      <c r="E1105">
        <v>10</v>
      </c>
      <c r="F1105">
        <v>3</v>
      </c>
      <c r="G1105" t="s">
        <v>2667</v>
      </c>
      <c r="H1105" t="s">
        <v>2667</v>
      </c>
      <c r="I1105" t="s">
        <v>2667</v>
      </c>
      <c r="J1105" t="s">
        <v>2667</v>
      </c>
      <c r="K1105"/>
      <c r="L1105" t="s">
        <v>2667</v>
      </c>
      <c r="M1105" t="s">
        <v>306</v>
      </c>
    </row>
    <row r="1106" spans="1:13" s="23" customFormat="1" x14ac:dyDescent="0.35">
      <c r="A1106" s="6">
        <v>45774</v>
      </c>
      <c r="B1106" t="s">
        <v>2958</v>
      </c>
      <c r="C1106" t="s">
        <v>2673</v>
      </c>
      <c r="D1106" s="20">
        <v>2</v>
      </c>
      <c r="E1106">
        <v>10</v>
      </c>
      <c r="F1106">
        <v>2</v>
      </c>
      <c r="G1106" t="s">
        <v>2667</v>
      </c>
      <c r="H1106" t="s">
        <v>2667</v>
      </c>
      <c r="I1106" t="s">
        <v>2667</v>
      </c>
      <c r="J1106" t="s">
        <v>2667</v>
      </c>
      <c r="K1106"/>
      <c r="L1106" t="s">
        <v>2667</v>
      </c>
      <c r="M1106" t="s">
        <v>2667</v>
      </c>
    </row>
    <row r="1107" spans="1:13" s="23" customFormat="1" x14ac:dyDescent="0.35">
      <c r="A1107" s="6">
        <v>45958</v>
      </c>
      <c r="B1107" t="s">
        <v>3002</v>
      </c>
      <c r="C1107" t="s">
        <v>2670</v>
      </c>
      <c r="D1107" s="20">
        <v>9</v>
      </c>
      <c r="E1107">
        <v>10</v>
      </c>
      <c r="F1107">
        <v>1</v>
      </c>
      <c r="G1107" t="s">
        <v>2667</v>
      </c>
      <c r="H1107" t="s">
        <v>2667</v>
      </c>
      <c r="I1107" t="s">
        <v>2667</v>
      </c>
      <c r="J1107" t="s">
        <v>2667</v>
      </c>
      <c r="K1107"/>
      <c r="L1107" t="s">
        <v>2667</v>
      </c>
      <c r="M1107" t="s">
        <v>306</v>
      </c>
    </row>
    <row r="1108" spans="1:13" s="23" customFormat="1" x14ac:dyDescent="0.35">
      <c r="A1108" s="6">
        <v>45971</v>
      </c>
      <c r="B1108" t="s">
        <v>171</v>
      </c>
      <c r="C1108" t="s">
        <v>2667</v>
      </c>
      <c r="D1108" s="20" t="s">
        <v>2667</v>
      </c>
      <c r="E1108">
        <v>10</v>
      </c>
      <c r="F1108">
        <v>1</v>
      </c>
      <c r="G1108" t="s">
        <v>2667</v>
      </c>
      <c r="H1108" t="s">
        <v>2667</v>
      </c>
      <c r="I1108" t="s">
        <v>306</v>
      </c>
      <c r="J1108" t="s">
        <v>2667</v>
      </c>
      <c r="K1108"/>
      <c r="L1108" t="s">
        <v>2667</v>
      </c>
      <c r="M1108" t="s">
        <v>2667</v>
      </c>
    </row>
    <row r="1109" spans="1:13" s="23" customFormat="1" x14ac:dyDescent="0.35">
      <c r="A1109" s="6">
        <v>45815</v>
      </c>
      <c r="B1109" t="s">
        <v>3045</v>
      </c>
      <c r="C1109" t="s">
        <v>2670</v>
      </c>
      <c r="D1109" s="20" t="s">
        <v>2854</v>
      </c>
      <c r="E1109">
        <v>10</v>
      </c>
      <c r="F1109">
        <v>2</v>
      </c>
      <c r="G1109" t="s">
        <v>2667</v>
      </c>
      <c r="H1109" t="s">
        <v>2667</v>
      </c>
      <c r="I1109" t="s">
        <v>2667</v>
      </c>
      <c r="J1109" t="s">
        <v>2667</v>
      </c>
      <c r="K1109"/>
      <c r="L1109" t="s">
        <v>2667</v>
      </c>
      <c r="M1109" t="s">
        <v>2667</v>
      </c>
    </row>
    <row r="1110" spans="1:13" s="23" customFormat="1" x14ac:dyDescent="0.35">
      <c r="A1110" s="6">
        <v>45918</v>
      </c>
      <c r="B1110" t="s">
        <v>388</v>
      </c>
      <c r="C1110" t="s">
        <v>2668</v>
      </c>
      <c r="D1110" s="20" t="s">
        <v>3085</v>
      </c>
      <c r="E1110">
        <v>10</v>
      </c>
      <c r="F1110">
        <v>1</v>
      </c>
      <c r="G1110" t="s">
        <v>2667</v>
      </c>
      <c r="H1110" t="s">
        <v>2667</v>
      </c>
      <c r="I1110" t="s">
        <v>306</v>
      </c>
      <c r="J1110" t="s">
        <v>2667</v>
      </c>
      <c r="K1110"/>
      <c r="L1110" t="s">
        <v>2667</v>
      </c>
      <c r="M1110" t="s">
        <v>306</v>
      </c>
    </row>
    <row r="1111" spans="1:13" s="23" customFormat="1" x14ac:dyDescent="0.35">
      <c r="A1111" s="6">
        <v>46007</v>
      </c>
      <c r="B1111" t="s">
        <v>3130</v>
      </c>
      <c r="C1111" t="s">
        <v>2668</v>
      </c>
      <c r="D1111" s="20">
        <v>6</v>
      </c>
      <c r="E1111">
        <v>10</v>
      </c>
      <c r="F1111">
        <v>1</v>
      </c>
      <c r="G1111" t="s">
        <v>2667</v>
      </c>
      <c r="H1111" t="s">
        <v>2667</v>
      </c>
      <c r="I1111" t="s">
        <v>306</v>
      </c>
      <c r="J1111" t="s">
        <v>2667</v>
      </c>
      <c r="K1111"/>
      <c r="L1111" t="s">
        <v>2667</v>
      </c>
      <c r="M1111" t="s">
        <v>2667</v>
      </c>
    </row>
    <row r="1112" spans="1:13" s="23" customFormat="1" x14ac:dyDescent="0.35">
      <c r="A1112" s="6">
        <v>45946</v>
      </c>
      <c r="B1112" t="s">
        <v>2689</v>
      </c>
      <c r="C1112" t="s">
        <v>2667</v>
      </c>
      <c r="D1112" s="20" t="s">
        <v>2667</v>
      </c>
      <c r="E1112">
        <v>10</v>
      </c>
      <c r="F1112">
        <v>4</v>
      </c>
      <c r="G1112" t="s">
        <v>2667</v>
      </c>
      <c r="H1112" t="s">
        <v>2667</v>
      </c>
      <c r="I1112" t="s">
        <v>306</v>
      </c>
      <c r="J1112" t="s">
        <v>2667</v>
      </c>
      <c r="K1112"/>
      <c r="L1112" t="s">
        <v>2667</v>
      </c>
      <c r="M1112" t="s">
        <v>306</v>
      </c>
    </row>
    <row r="1113" spans="1:13" s="23" customFormat="1" x14ac:dyDescent="0.35">
      <c r="A1113" s="6">
        <v>45981</v>
      </c>
      <c r="B1113" t="s">
        <v>247</v>
      </c>
      <c r="C1113" t="s">
        <v>2670</v>
      </c>
      <c r="D1113" s="20">
        <v>9</v>
      </c>
      <c r="E1113">
        <v>10</v>
      </c>
      <c r="F1113">
        <v>5</v>
      </c>
      <c r="G1113" t="s">
        <v>2667</v>
      </c>
      <c r="H1113" t="s">
        <v>2667</v>
      </c>
      <c r="I1113" t="s">
        <v>2667</v>
      </c>
      <c r="J1113" t="s">
        <v>2667</v>
      </c>
      <c r="K1113"/>
      <c r="L1113" t="s">
        <v>2667</v>
      </c>
      <c r="M1113" t="s">
        <v>2667</v>
      </c>
    </row>
    <row r="1114" spans="1:13" s="23" customFormat="1" x14ac:dyDescent="0.35">
      <c r="A1114" s="6">
        <v>45943</v>
      </c>
      <c r="B1114" t="s">
        <v>2689</v>
      </c>
      <c r="C1114" t="s">
        <v>2670</v>
      </c>
      <c r="D1114" s="20">
        <v>10</v>
      </c>
      <c r="E1114">
        <v>10</v>
      </c>
      <c r="F1114">
        <v>4</v>
      </c>
      <c r="G1114" t="s">
        <v>2667</v>
      </c>
      <c r="H1114" t="s">
        <v>2667</v>
      </c>
      <c r="I1114" t="s">
        <v>2667</v>
      </c>
      <c r="J1114" t="s">
        <v>2667</v>
      </c>
      <c r="K1114"/>
      <c r="L1114" t="s">
        <v>2667</v>
      </c>
      <c r="M1114" t="s">
        <v>2667</v>
      </c>
    </row>
    <row r="1115" spans="1:13" s="23" customFormat="1" x14ac:dyDescent="0.35">
      <c r="A1115" s="6">
        <v>45995</v>
      </c>
      <c r="B1115" t="s">
        <v>883</v>
      </c>
      <c r="C1115" t="s">
        <v>2673</v>
      </c>
      <c r="D1115" s="20" t="s">
        <v>3255</v>
      </c>
      <c r="E1115">
        <v>10</v>
      </c>
      <c r="F1115">
        <v>5</v>
      </c>
      <c r="G1115" t="s">
        <v>2667</v>
      </c>
      <c r="H1115" t="s">
        <v>2667</v>
      </c>
      <c r="I1115" t="s">
        <v>2667</v>
      </c>
      <c r="J1115" t="s">
        <v>2667</v>
      </c>
      <c r="K1115"/>
      <c r="L1115" t="s">
        <v>2667</v>
      </c>
      <c r="M1115" t="s">
        <v>2667</v>
      </c>
    </row>
    <row r="1116" spans="1:13" s="23" customFormat="1" x14ac:dyDescent="0.35">
      <c r="A1116" s="22">
        <v>45786</v>
      </c>
      <c r="B1116" s="23" t="s">
        <v>2870</v>
      </c>
      <c r="C1116" s="23" t="s">
        <v>2683</v>
      </c>
      <c r="D1116" s="24" t="s">
        <v>3020</v>
      </c>
      <c r="E1116" s="23">
        <v>10</v>
      </c>
      <c r="F1116" s="23">
        <v>5</v>
      </c>
      <c r="G1116" s="23" t="s">
        <v>2667</v>
      </c>
      <c r="H1116" s="23" t="s">
        <v>2667</v>
      </c>
      <c r="I1116" s="23" t="s">
        <v>2667</v>
      </c>
      <c r="L1116" s="23" t="s">
        <v>2667</v>
      </c>
      <c r="M1116" s="23" t="s">
        <v>306</v>
      </c>
    </row>
    <row r="1117" spans="1:13" s="23" customFormat="1" x14ac:dyDescent="0.35">
      <c r="A1117" s="22">
        <v>45994</v>
      </c>
      <c r="B1117" s="23" t="s">
        <v>1089</v>
      </c>
      <c r="C1117" s="23" t="s">
        <v>2167</v>
      </c>
      <c r="D1117" s="24" t="s">
        <v>392</v>
      </c>
      <c r="E1117" s="23">
        <v>10</v>
      </c>
      <c r="F1117" s="23">
        <v>2</v>
      </c>
      <c r="G1117" s="23" t="s">
        <v>2667</v>
      </c>
      <c r="H1117" s="23" t="s">
        <v>2667</v>
      </c>
      <c r="I1117" s="23" t="s">
        <v>2667</v>
      </c>
      <c r="J1117" s="23" t="s">
        <v>2359</v>
      </c>
      <c r="L1117" s="23" t="s">
        <v>2667</v>
      </c>
      <c r="M1117" s="23" t="s">
        <v>2667</v>
      </c>
    </row>
    <row r="1118" spans="1:13" s="23" customFormat="1" x14ac:dyDescent="0.35">
      <c r="A1118" s="22">
        <v>45768</v>
      </c>
      <c r="B1118" s="23" t="s">
        <v>2761</v>
      </c>
      <c r="C1118" s="23" t="s">
        <v>2683</v>
      </c>
      <c r="D1118" s="24" t="s">
        <v>2683</v>
      </c>
      <c r="E1118" s="23">
        <v>10</v>
      </c>
      <c r="F1118" s="23">
        <v>1</v>
      </c>
      <c r="G1118" s="23" t="s">
        <v>306</v>
      </c>
      <c r="H1118" s="23" t="s">
        <v>2667</v>
      </c>
      <c r="I1118" s="23" t="s">
        <v>2667</v>
      </c>
      <c r="J1118" s="23" t="s">
        <v>3395</v>
      </c>
      <c r="L1118" s="23" t="s">
        <v>2667</v>
      </c>
      <c r="M1118" s="23" t="s">
        <v>2667</v>
      </c>
    </row>
    <row r="1119" spans="1:13" s="23" customFormat="1" x14ac:dyDescent="0.35">
      <c r="A1119" s="22">
        <v>45733</v>
      </c>
      <c r="B1119" s="23" t="s">
        <v>2770</v>
      </c>
      <c r="C1119" s="23" t="s">
        <v>1261</v>
      </c>
      <c r="D1119" s="24" t="s">
        <v>1261</v>
      </c>
      <c r="E1119" s="23">
        <v>10</v>
      </c>
      <c r="F1119" s="23">
        <v>1</v>
      </c>
      <c r="G1119" s="23" t="s">
        <v>306</v>
      </c>
      <c r="H1119" s="23" t="s">
        <v>2667</v>
      </c>
      <c r="I1119" s="23" t="s">
        <v>2667</v>
      </c>
      <c r="L1119" s="23" t="s">
        <v>2667</v>
      </c>
      <c r="M1119" s="23" t="s">
        <v>2667</v>
      </c>
    </row>
    <row r="1120" spans="1:13" s="23" customFormat="1" x14ac:dyDescent="0.35">
      <c r="A1120" s="22">
        <v>45672</v>
      </c>
      <c r="B1120" s="23" t="s">
        <v>2728</v>
      </c>
      <c r="C1120" s="23" t="s">
        <v>64</v>
      </c>
      <c r="D1120" s="24" t="s">
        <v>3020</v>
      </c>
      <c r="E1120" s="23">
        <v>10</v>
      </c>
      <c r="F1120" s="23">
        <v>2</v>
      </c>
      <c r="G1120" s="23" t="s">
        <v>2667</v>
      </c>
      <c r="H1120" s="23" t="s">
        <v>2667</v>
      </c>
      <c r="I1120" s="23" t="s">
        <v>2667</v>
      </c>
      <c r="L1120" s="23" t="s">
        <v>2667</v>
      </c>
      <c r="M1120" s="23" t="s">
        <v>306</v>
      </c>
    </row>
    <row r="1121" spans="1:13" s="23" customFormat="1" x14ac:dyDescent="0.35">
      <c r="A1121" s="22">
        <v>45945</v>
      </c>
      <c r="B1121" s="23" t="s">
        <v>2972</v>
      </c>
      <c r="C1121" s="23" t="s">
        <v>2670</v>
      </c>
      <c r="D1121" s="24" t="s">
        <v>2685</v>
      </c>
      <c r="E1121" s="23">
        <v>10</v>
      </c>
      <c r="F1121" s="23">
        <v>5</v>
      </c>
      <c r="G1121" s="23" t="s">
        <v>2667</v>
      </c>
      <c r="H1121" s="23" t="s">
        <v>2667</v>
      </c>
      <c r="I1121" s="23" t="s">
        <v>306</v>
      </c>
      <c r="J1121" s="23" t="s">
        <v>1854</v>
      </c>
      <c r="L1121" s="23" t="s">
        <v>2667</v>
      </c>
      <c r="M1121" s="23" t="s">
        <v>2667</v>
      </c>
    </row>
    <row r="1122" spans="1:13" s="23" customFormat="1" x14ac:dyDescent="0.35">
      <c r="A1122" s="22">
        <v>46010</v>
      </c>
      <c r="B1122" s="23" t="s">
        <v>2848</v>
      </c>
      <c r="C1122" s="23" t="s">
        <v>978</v>
      </c>
      <c r="D1122" s="24" t="s">
        <v>978</v>
      </c>
      <c r="E1122" s="23">
        <v>10</v>
      </c>
      <c r="F1122" s="23">
        <v>3</v>
      </c>
      <c r="G1122" s="23" t="s">
        <v>2667</v>
      </c>
      <c r="H1122" s="23" t="s">
        <v>2667</v>
      </c>
      <c r="I1122" s="23" t="s">
        <v>2667</v>
      </c>
      <c r="J1122" s="23" t="s">
        <v>1854</v>
      </c>
      <c r="L1122" s="23" t="s">
        <v>2667</v>
      </c>
      <c r="M1122" s="23" t="s">
        <v>2667</v>
      </c>
    </row>
    <row r="1123" spans="1:13" s="23" customFormat="1" x14ac:dyDescent="0.35">
      <c r="A1123" s="22">
        <v>45734</v>
      </c>
      <c r="B1123" s="23" t="s">
        <v>1911</v>
      </c>
      <c r="C1123" s="23" t="s">
        <v>2670</v>
      </c>
      <c r="D1123" s="24" t="s">
        <v>2685</v>
      </c>
      <c r="E1123" s="23">
        <v>10</v>
      </c>
      <c r="F1123" s="23">
        <v>5</v>
      </c>
      <c r="G1123" s="23" t="s">
        <v>2667</v>
      </c>
      <c r="H1123" s="23" t="s">
        <v>2667</v>
      </c>
      <c r="I1123" s="23" t="s">
        <v>2667</v>
      </c>
      <c r="L1123" s="23" t="s">
        <v>2667</v>
      </c>
      <c r="M1123" s="23" t="s">
        <v>2667</v>
      </c>
    </row>
    <row r="1124" spans="1:13" s="23" customFormat="1" x14ac:dyDescent="0.35">
      <c r="A1124" s="22">
        <v>45970</v>
      </c>
      <c r="B1124" s="23" t="s">
        <v>3056</v>
      </c>
      <c r="C1124" s="23" t="s">
        <v>2673</v>
      </c>
      <c r="D1124" s="24" t="s">
        <v>3020</v>
      </c>
      <c r="E1124" s="23">
        <v>10</v>
      </c>
      <c r="F1124" s="23">
        <v>3</v>
      </c>
      <c r="G1124" s="23" t="s">
        <v>2667</v>
      </c>
      <c r="H1124" s="23" t="s">
        <v>2667</v>
      </c>
      <c r="I1124" s="23" t="s">
        <v>306</v>
      </c>
      <c r="L1124" s="23" t="s">
        <v>2667</v>
      </c>
      <c r="M1124" s="23" t="s">
        <v>2667</v>
      </c>
    </row>
    <row r="1125" spans="1:13" s="23" customFormat="1" x14ac:dyDescent="0.35">
      <c r="A1125" s="6">
        <v>45995</v>
      </c>
      <c r="B1125" t="s">
        <v>171</v>
      </c>
      <c r="C1125" t="s">
        <v>2667</v>
      </c>
      <c r="D1125" s="20" t="s">
        <v>2667</v>
      </c>
      <c r="E1125">
        <v>10</v>
      </c>
      <c r="F1125">
        <v>1</v>
      </c>
      <c r="G1125" t="s">
        <v>2667</v>
      </c>
      <c r="H1125" t="s">
        <v>2667</v>
      </c>
      <c r="I1125" t="s">
        <v>2667</v>
      </c>
      <c r="J1125"/>
      <c r="K1125"/>
      <c r="L1125" t="s">
        <v>2667</v>
      </c>
      <c r="M1125" t="s">
        <v>2667</v>
      </c>
    </row>
    <row r="1126" spans="1:13" s="23" customFormat="1" x14ac:dyDescent="0.35">
      <c r="A1126" s="6">
        <v>45914</v>
      </c>
      <c r="B1126" t="s">
        <v>3418</v>
      </c>
      <c r="C1126" t="s">
        <v>64</v>
      </c>
      <c r="D1126" s="20" t="s">
        <v>3020</v>
      </c>
      <c r="E1126">
        <v>10</v>
      </c>
      <c r="F1126">
        <v>2</v>
      </c>
      <c r="G1126" t="s">
        <v>2667</v>
      </c>
      <c r="H1126" t="s">
        <v>2667</v>
      </c>
      <c r="I1126" t="s">
        <v>306</v>
      </c>
      <c r="J1126"/>
      <c r="K1126"/>
      <c r="L1126" t="s">
        <v>2667</v>
      </c>
      <c r="M1126" t="s">
        <v>306</v>
      </c>
    </row>
    <row r="1127" spans="1:13" s="23" customFormat="1" x14ac:dyDescent="0.35">
      <c r="A1127" s="6">
        <v>45995</v>
      </c>
      <c r="B1127" t="s">
        <v>2689</v>
      </c>
      <c r="C1127" t="s">
        <v>2668</v>
      </c>
      <c r="D1127" s="20">
        <v>5</v>
      </c>
      <c r="E1127">
        <v>10</v>
      </c>
      <c r="F1127">
        <v>2</v>
      </c>
      <c r="G1127" t="s">
        <v>2667</v>
      </c>
      <c r="H1127" t="s">
        <v>2667</v>
      </c>
      <c r="I1127" t="s">
        <v>306</v>
      </c>
      <c r="J1127"/>
      <c r="K1127"/>
      <c r="L1127" t="s">
        <v>2667</v>
      </c>
      <c r="M1127" t="s">
        <v>306</v>
      </c>
    </row>
    <row r="1128" spans="1:13" s="23" customFormat="1" x14ac:dyDescent="0.35">
      <c r="A1128" s="6">
        <v>45995</v>
      </c>
      <c r="B1128" t="s">
        <v>2689</v>
      </c>
      <c r="C1128" t="s">
        <v>2167</v>
      </c>
      <c r="D1128" s="20" t="s">
        <v>3024</v>
      </c>
      <c r="E1128">
        <v>10</v>
      </c>
      <c r="F1128">
        <v>4</v>
      </c>
      <c r="G1128" t="s">
        <v>2667</v>
      </c>
      <c r="H1128" t="s">
        <v>2667</v>
      </c>
      <c r="I1128" t="s">
        <v>306</v>
      </c>
      <c r="J1128"/>
      <c r="K1128"/>
      <c r="L1128" t="s">
        <v>2667</v>
      </c>
      <c r="M1128" t="s">
        <v>306</v>
      </c>
    </row>
    <row r="1129" spans="1:13" s="23" customFormat="1" x14ac:dyDescent="0.35">
      <c r="A1129" s="6">
        <v>45960</v>
      </c>
      <c r="B1129" t="s">
        <v>3178</v>
      </c>
      <c r="C1129" t="s">
        <v>2673</v>
      </c>
      <c r="D1129" s="20" t="s">
        <v>3020</v>
      </c>
      <c r="E1129">
        <v>10</v>
      </c>
      <c r="F1129">
        <v>3</v>
      </c>
      <c r="G1129" t="s">
        <v>2667</v>
      </c>
      <c r="H1129" t="s">
        <v>2667</v>
      </c>
      <c r="I1129" t="s">
        <v>306</v>
      </c>
      <c r="J1129"/>
      <c r="K1129"/>
      <c r="L1129" t="s">
        <v>2667</v>
      </c>
      <c r="M1129" t="s">
        <v>306</v>
      </c>
    </row>
    <row r="1130" spans="1:13" s="23" customFormat="1" x14ac:dyDescent="0.35">
      <c r="A1130" s="22">
        <v>46005</v>
      </c>
      <c r="B1130" s="23" t="s">
        <v>402</v>
      </c>
      <c r="C1130" s="23" t="s">
        <v>2683</v>
      </c>
      <c r="D1130" s="24" t="s">
        <v>2683</v>
      </c>
      <c r="E1130" s="23">
        <v>9</v>
      </c>
      <c r="F1130" s="23">
        <v>0</v>
      </c>
      <c r="G1130" s="23" t="s">
        <v>2667</v>
      </c>
      <c r="H1130" s="23" t="s">
        <v>2667</v>
      </c>
      <c r="I1130" s="23" t="s">
        <v>2667</v>
      </c>
      <c r="J1130" s="23" t="s">
        <v>2667</v>
      </c>
      <c r="L1130" s="23" t="s">
        <v>2667</v>
      </c>
      <c r="M1130" s="23" t="s">
        <v>306</v>
      </c>
    </row>
    <row r="1131" spans="1:13" s="23" customFormat="1" x14ac:dyDescent="0.35">
      <c r="A1131" s="22">
        <v>45957</v>
      </c>
      <c r="B1131" s="23" t="s">
        <v>2707</v>
      </c>
      <c r="C1131" s="23" t="s">
        <v>2668</v>
      </c>
      <c r="D1131" s="24">
        <v>5</v>
      </c>
      <c r="E1131" s="23">
        <v>9</v>
      </c>
      <c r="F1131" s="23">
        <v>4</v>
      </c>
      <c r="G1131" s="23" t="s">
        <v>2667</v>
      </c>
      <c r="H1131" s="23" t="s">
        <v>2667</v>
      </c>
      <c r="I1131" s="23" t="s">
        <v>2667</v>
      </c>
      <c r="J1131" s="23" t="s">
        <v>2667</v>
      </c>
      <c r="L1131" s="23" t="s">
        <v>2667</v>
      </c>
      <c r="M1131" s="23" t="s">
        <v>2667</v>
      </c>
    </row>
    <row r="1132" spans="1:13" s="23" customFormat="1" x14ac:dyDescent="0.35">
      <c r="A1132" s="22">
        <v>46003</v>
      </c>
      <c r="B1132" s="23" t="s">
        <v>2709</v>
      </c>
      <c r="C1132" s="23" t="s">
        <v>978</v>
      </c>
      <c r="D1132" s="24" t="s">
        <v>978</v>
      </c>
      <c r="E1132" s="23">
        <v>9</v>
      </c>
      <c r="F1132" s="23">
        <v>1</v>
      </c>
      <c r="G1132" s="23" t="s">
        <v>2667</v>
      </c>
      <c r="H1132" s="23" t="s">
        <v>2667</v>
      </c>
      <c r="I1132" s="23" t="s">
        <v>306</v>
      </c>
      <c r="J1132" s="23" t="s">
        <v>2667</v>
      </c>
      <c r="L1132" s="23" t="s">
        <v>2667</v>
      </c>
      <c r="M1132" s="23" t="s">
        <v>2667</v>
      </c>
    </row>
    <row r="1133" spans="1:13" s="23" customFormat="1" x14ac:dyDescent="0.35">
      <c r="A1133" s="22">
        <v>45686</v>
      </c>
      <c r="B1133" s="23" t="s">
        <v>1281</v>
      </c>
      <c r="C1133" s="23" t="s">
        <v>2167</v>
      </c>
      <c r="D1133" s="24" t="s">
        <v>1004</v>
      </c>
      <c r="E1133" s="23">
        <v>9</v>
      </c>
      <c r="F1133" s="23">
        <v>2</v>
      </c>
      <c r="G1133" s="23" t="s">
        <v>2667</v>
      </c>
      <c r="H1133" s="23" t="s">
        <v>2667</v>
      </c>
      <c r="I1133" s="23" t="s">
        <v>306</v>
      </c>
      <c r="J1133" s="23" t="s">
        <v>2667</v>
      </c>
      <c r="L1133" s="23" t="s">
        <v>2667</v>
      </c>
      <c r="M1133" s="23" t="s">
        <v>2667</v>
      </c>
    </row>
    <row r="1134" spans="1:13" s="23" customFormat="1" x14ac:dyDescent="0.35">
      <c r="A1134" s="6">
        <v>45993</v>
      </c>
      <c r="B1134" t="s">
        <v>2781</v>
      </c>
      <c r="C1134" t="s">
        <v>2673</v>
      </c>
      <c r="D1134" s="20" t="s">
        <v>2681</v>
      </c>
      <c r="E1134">
        <v>9</v>
      </c>
      <c r="F1134">
        <v>2</v>
      </c>
      <c r="G1134" t="s">
        <v>2667</v>
      </c>
      <c r="H1134" t="s">
        <v>2667</v>
      </c>
      <c r="I1134" t="s">
        <v>2667</v>
      </c>
      <c r="J1134" t="s">
        <v>2667</v>
      </c>
      <c r="K1134"/>
      <c r="L1134" t="s">
        <v>2667</v>
      </c>
      <c r="M1134" t="s">
        <v>2667</v>
      </c>
    </row>
    <row r="1135" spans="1:13" s="23" customFormat="1" x14ac:dyDescent="0.35">
      <c r="A1135" s="6">
        <v>45999</v>
      </c>
      <c r="B1135" t="s">
        <v>2828</v>
      </c>
      <c r="C1135" t="s">
        <v>2670</v>
      </c>
      <c r="D1135" s="20">
        <v>10</v>
      </c>
      <c r="E1135">
        <v>9</v>
      </c>
      <c r="F1135">
        <v>4</v>
      </c>
      <c r="G1135" t="s">
        <v>2667</v>
      </c>
      <c r="H1135" t="s">
        <v>2667</v>
      </c>
      <c r="I1135" t="s">
        <v>306</v>
      </c>
      <c r="J1135" t="s">
        <v>2667</v>
      </c>
      <c r="K1135"/>
      <c r="L1135" t="s">
        <v>2667</v>
      </c>
      <c r="M1135" t="s">
        <v>306</v>
      </c>
    </row>
    <row r="1136" spans="1:13" s="23" customFormat="1" x14ac:dyDescent="0.35">
      <c r="A1136" s="6">
        <v>45285</v>
      </c>
      <c r="B1136" t="s">
        <v>2560</v>
      </c>
      <c r="C1136" t="s">
        <v>2670</v>
      </c>
      <c r="D1136" s="20" t="s">
        <v>2685</v>
      </c>
      <c r="E1136">
        <v>9</v>
      </c>
      <c r="F1136">
        <v>3</v>
      </c>
      <c r="G1136" t="s">
        <v>2667</v>
      </c>
      <c r="H1136" t="s">
        <v>2667</v>
      </c>
      <c r="I1136" t="s">
        <v>2667</v>
      </c>
      <c r="J1136" t="s">
        <v>2667</v>
      </c>
      <c r="K1136"/>
      <c r="L1136" t="s">
        <v>2667</v>
      </c>
      <c r="M1136" t="s">
        <v>306</v>
      </c>
    </row>
    <row r="1137" spans="1:13" s="23" customFormat="1" x14ac:dyDescent="0.35">
      <c r="A1137" s="6">
        <v>45802</v>
      </c>
      <c r="B1137" t="s">
        <v>2879</v>
      </c>
      <c r="C1137" t="s">
        <v>2670</v>
      </c>
      <c r="D1137" s="20">
        <v>9</v>
      </c>
      <c r="E1137">
        <v>9</v>
      </c>
      <c r="F1137">
        <v>2</v>
      </c>
      <c r="G1137" t="s">
        <v>2667</v>
      </c>
      <c r="H1137" t="s">
        <v>2667</v>
      </c>
      <c r="I1137" t="s">
        <v>306</v>
      </c>
      <c r="J1137" t="s">
        <v>2667</v>
      </c>
      <c r="K1137"/>
      <c r="L1137" t="s">
        <v>2667</v>
      </c>
      <c r="M1137" t="s">
        <v>2667</v>
      </c>
    </row>
    <row r="1138" spans="1:13" s="23" customFormat="1" x14ac:dyDescent="0.35">
      <c r="A1138" s="6">
        <v>45697</v>
      </c>
      <c r="B1138" t="s">
        <v>841</v>
      </c>
      <c r="C1138" t="s">
        <v>2670</v>
      </c>
      <c r="D1138" s="20" t="s">
        <v>2685</v>
      </c>
      <c r="E1138">
        <v>9</v>
      </c>
      <c r="F1138">
        <v>2</v>
      </c>
      <c r="G1138" t="s">
        <v>2667</v>
      </c>
      <c r="H1138" t="s">
        <v>2667</v>
      </c>
      <c r="I1138" t="s">
        <v>2667</v>
      </c>
      <c r="J1138" t="s">
        <v>2667</v>
      </c>
      <c r="K1138"/>
      <c r="L1138" t="s">
        <v>2667</v>
      </c>
      <c r="M1138" t="s">
        <v>2667</v>
      </c>
    </row>
    <row r="1139" spans="1:13" s="23" customFormat="1" x14ac:dyDescent="0.35">
      <c r="A1139" s="6">
        <v>46006</v>
      </c>
      <c r="B1139" t="s">
        <v>2973</v>
      </c>
      <c r="C1139" t="s">
        <v>2673</v>
      </c>
      <c r="D1139" s="20">
        <v>3</v>
      </c>
      <c r="E1139">
        <v>9</v>
      </c>
      <c r="F1139">
        <v>3</v>
      </c>
      <c r="G1139" t="s">
        <v>2667</v>
      </c>
      <c r="H1139" t="s">
        <v>2667</v>
      </c>
      <c r="I1139" t="s">
        <v>2667</v>
      </c>
      <c r="J1139" t="s">
        <v>2667</v>
      </c>
      <c r="K1139"/>
      <c r="L1139" t="s">
        <v>2667</v>
      </c>
      <c r="M1139" t="s">
        <v>2667</v>
      </c>
    </row>
    <row r="1140" spans="1:13" s="23" customFormat="1" x14ac:dyDescent="0.35">
      <c r="A1140" s="6">
        <v>45824</v>
      </c>
      <c r="B1140" t="s">
        <v>3037</v>
      </c>
      <c r="C1140" t="s">
        <v>2670</v>
      </c>
      <c r="D1140" s="20" t="s">
        <v>2788</v>
      </c>
      <c r="E1140">
        <v>9</v>
      </c>
      <c r="F1140">
        <v>3</v>
      </c>
      <c r="G1140" t="s">
        <v>2667</v>
      </c>
      <c r="H1140" t="s">
        <v>2667</v>
      </c>
      <c r="I1140" t="s">
        <v>306</v>
      </c>
      <c r="J1140" t="s">
        <v>2667</v>
      </c>
      <c r="K1140"/>
      <c r="L1140" t="s">
        <v>2667</v>
      </c>
      <c r="M1140" t="s">
        <v>306</v>
      </c>
    </row>
    <row r="1141" spans="1:13" s="23" customFormat="1" x14ac:dyDescent="0.35">
      <c r="A1141" s="6">
        <v>45815</v>
      </c>
      <c r="B1141" t="s">
        <v>3189</v>
      </c>
      <c r="C1141" t="s">
        <v>2673</v>
      </c>
      <c r="D1141" s="20">
        <v>3</v>
      </c>
      <c r="E1141">
        <v>9</v>
      </c>
      <c r="F1141">
        <v>4</v>
      </c>
      <c r="G1141" t="s">
        <v>2667</v>
      </c>
      <c r="H1141" t="s">
        <v>2667</v>
      </c>
      <c r="I1141" t="s">
        <v>2667</v>
      </c>
      <c r="J1141" t="s">
        <v>2667</v>
      </c>
      <c r="K1141"/>
      <c r="L1141" t="s">
        <v>2667</v>
      </c>
      <c r="M1141" t="s">
        <v>2667</v>
      </c>
    </row>
    <row r="1142" spans="1:13" s="23" customFormat="1" x14ac:dyDescent="0.35">
      <c r="A1142" s="6">
        <v>45999</v>
      </c>
      <c r="B1142" t="s">
        <v>3239</v>
      </c>
      <c r="C1142" t="s">
        <v>2673</v>
      </c>
      <c r="D1142" s="20" t="s">
        <v>3020</v>
      </c>
      <c r="E1142">
        <v>9</v>
      </c>
      <c r="F1142">
        <v>7</v>
      </c>
      <c r="G1142" t="s">
        <v>2667</v>
      </c>
      <c r="H1142" t="s">
        <v>2667</v>
      </c>
      <c r="I1142" t="s">
        <v>306</v>
      </c>
      <c r="J1142" t="s">
        <v>2667</v>
      </c>
      <c r="K1142"/>
      <c r="L1142" t="s">
        <v>2667</v>
      </c>
      <c r="M1142" t="s">
        <v>306</v>
      </c>
    </row>
    <row r="1143" spans="1:13" s="23" customFormat="1" x14ac:dyDescent="0.35">
      <c r="A1143" s="6" t="s">
        <v>3138</v>
      </c>
      <c r="B1143" t="s">
        <v>2689</v>
      </c>
      <c r="C1143" t="s">
        <v>2667</v>
      </c>
      <c r="D1143" s="20" t="s">
        <v>2667</v>
      </c>
      <c r="E1143">
        <v>9</v>
      </c>
      <c r="F1143">
        <v>3</v>
      </c>
      <c r="G1143" t="s">
        <v>2667</v>
      </c>
      <c r="H1143" t="s">
        <v>2667</v>
      </c>
      <c r="I1143" t="s">
        <v>2667</v>
      </c>
      <c r="J1143" t="s">
        <v>2667</v>
      </c>
      <c r="K1143"/>
      <c r="L1143" t="s">
        <v>2667</v>
      </c>
      <c r="M1143" t="s">
        <v>306</v>
      </c>
    </row>
    <row r="1144" spans="1:13" s="23" customFormat="1" x14ac:dyDescent="0.35">
      <c r="A1144" s="22">
        <v>45699</v>
      </c>
      <c r="B1144" s="23" t="s">
        <v>3012</v>
      </c>
      <c r="C1144" s="23" t="s">
        <v>2670</v>
      </c>
      <c r="D1144" s="24">
        <v>8</v>
      </c>
      <c r="E1144" s="23">
        <v>9</v>
      </c>
      <c r="F1144" s="23">
        <v>2</v>
      </c>
      <c r="G1144" s="23" t="s">
        <v>2667</v>
      </c>
      <c r="H1144" s="23" t="s">
        <v>2667</v>
      </c>
      <c r="I1144" s="23" t="s">
        <v>2667</v>
      </c>
      <c r="L1144" s="23" t="s">
        <v>2667</v>
      </c>
      <c r="M1144" s="23" t="s">
        <v>2667</v>
      </c>
    </row>
    <row r="1145" spans="1:13" s="23" customFormat="1" x14ac:dyDescent="0.35">
      <c r="A1145" s="6">
        <v>45977</v>
      </c>
      <c r="B1145" t="s">
        <v>3055</v>
      </c>
      <c r="C1145" t="s">
        <v>2673</v>
      </c>
      <c r="D1145" s="20" t="s">
        <v>3020</v>
      </c>
      <c r="E1145">
        <v>9</v>
      </c>
      <c r="F1145">
        <v>3</v>
      </c>
      <c r="G1145" t="s">
        <v>2667</v>
      </c>
      <c r="H1145" t="s">
        <v>2667</v>
      </c>
      <c r="I1145" t="s">
        <v>2667</v>
      </c>
      <c r="J1145"/>
      <c r="K1145"/>
      <c r="L1145" t="s">
        <v>2667</v>
      </c>
      <c r="M1145" t="s">
        <v>306</v>
      </c>
    </row>
    <row r="1146" spans="1:13" s="23" customFormat="1" x14ac:dyDescent="0.35">
      <c r="A1146" s="6">
        <v>45986</v>
      </c>
      <c r="B1146" t="s">
        <v>466</v>
      </c>
      <c r="C1146" t="s">
        <v>2673</v>
      </c>
      <c r="D1146" s="20" t="s">
        <v>3307</v>
      </c>
      <c r="E1146">
        <v>9</v>
      </c>
      <c r="F1146">
        <v>6</v>
      </c>
      <c r="G1146" t="s">
        <v>2667</v>
      </c>
      <c r="H1146" t="s">
        <v>2667</v>
      </c>
      <c r="I1146" t="s">
        <v>306</v>
      </c>
      <c r="J1146"/>
      <c r="K1146"/>
      <c r="L1146" t="s">
        <v>2667</v>
      </c>
      <c r="M1146" t="s">
        <v>2667</v>
      </c>
    </row>
    <row r="1147" spans="1:13" s="23" customFormat="1" x14ac:dyDescent="0.35">
      <c r="A1147" s="22">
        <v>46004</v>
      </c>
      <c r="B1147" s="23" t="s">
        <v>3136</v>
      </c>
      <c r="C1147" s="23" t="s">
        <v>2668</v>
      </c>
      <c r="D1147" s="24" t="s">
        <v>2835</v>
      </c>
      <c r="E1147" s="23">
        <v>9</v>
      </c>
      <c r="F1147" s="23">
        <v>3</v>
      </c>
      <c r="G1147" s="23" t="s">
        <v>2667</v>
      </c>
      <c r="H1147" s="23" t="s">
        <v>2667</v>
      </c>
      <c r="I1147" s="23" t="s">
        <v>306</v>
      </c>
      <c r="J1147" s="23" t="s">
        <v>2675</v>
      </c>
      <c r="L1147" s="23" t="s">
        <v>2667</v>
      </c>
      <c r="M1147" s="23" t="s">
        <v>306</v>
      </c>
    </row>
    <row r="1148" spans="1:13" s="23" customFormat="1" x14ac:dyDescent="0.35">
      <c r="A1148" s="22">
        <v>46001</v>
      </c>
      <c r="B1148" s="23" t="s">
        <v>3274</v>
      </c>
      <c r="C1148" s="23" t="s">
        <v>2668</v>
      </c>
      <c r="D1148" s="24">
        <v>6</v>
      </c>
      <c r="E1148" s="23">
        <v>9</v>
      </c>
      <c r="F1148" s="23">
        <v>8</v>
      </c>
      <c r="G1148" s="23" t="s">
        <v>2667</v>
      </c>
      <c r="H1148" s="23" t="s">
        <v>306</v>
      </c>
      <c r="I1148" s="23" t="s">
        <v>2667</v>
      </c>
      <c r="L1148" s="23" t="s">
        <v>2667</v>
      </c>
      <c r="M1148" s="23" t="s">
        <v>2667</v>
      </c>
    </row>
    <row r="1149" spans="1:13" s="23" customFormat="1" x14ac:dyDescent="0.35">
      <c r="A1149" s="22">
        <v>45985</v>
      </c>
      <c r="B1149" s="23" t="s">
        <v>3126</v>
      </c>
      <c r="C1149" s="23" t="s">
        <v>2670</v>
      </c>
      <c r="D1149" s="24" t="s">
        <v>2676</v>
      </c>
      <c r="E1149" s="23">
        <v>9</v>
      </c>
      <c r="F1149" s="23">
        <v>4</v>
      </c>
      <c r="G1149" s="23" t="s">
        <v>2667</v>
      </c>
      <c r="H1149" s="23" t="s">
        <v>2667</v>
      </c>
      <c r="I1149" s="23" t="s">
        <v>2667</v>
      </c>
      <c r="L1149" s="23" t="s">
        <v>2667</v>
      </c>
      <c r="M1149" s="23" t="s">
        <v>306</v>
      </c>
    </row>
    <row r="1150" spans="1:13" s="23" customFormat="1" x14ac:dyDescent="0.35">
      <c r="A1150" s="6">
        <v>45773</v>
      </c>
      <c r="B1150" t="s">
        <v>3316</v>
      </c>
      <c r="C1150" t="s">
        <v>2670</v>
      </c>
      <c r="D1150" s="20" t="s">
        <v>2676</v>
      </c>
      <c r="E1150">
        <v>9</v>
      </c>
      <c r="F1150">
        <v>2</v>
      </c>
      <c r="G1150" t="s">
        <v>2667</v>
      </c>
      <c r="H1150" t="s">
        <v>2667</v>
      </c>
      <c r="I1150" t="s">
        <v>306</v>
      </c>
      <c r="J1150"/>
      <c r="K1150"/>
      <c r="L1150" t="s">
        <v>2667</v>
      </c>
      <c r="M1150" t="s">
        <v>306</v>
      </c>
    </row>
    <row r="1151" spans="1:13" s="23" customFormat="1" x14ac:dyDescent="0.35">
      <c r="A1151" s="6">
        <v>45912</v>
      </c>
      <c r="B1151" t="s">
        <v>2667</v>
      </c>
      <c r="C1151" t="s">
        <v>2673</v>
      </c>
      <c r="D1151" s="20" t="s">
        <v>3020</v>
      </c>
      <c r="E1151">
        <v>9</v>
      </c>
      <c r="F1151">
        <v>3</v>
      </c>
      <c r="G1151" t="s">
        <v>2667</v>
      </c>
      <c r="H1151" t="s">
        <v>2667</v>
      </c>
      <c r="I1151" t="s">
        <v>2667</v>
      </c>
      <c r="J1151"/>
      <c r="K1151"/>
      <c r="L1151" t="s">
        <v>2667</v>
      </c>
      <c r="M1151" t="s">
        <v>306</v>
      </c>
    </row>
    <row r="1152" spans="1:13" s="23" customFormat="1" x14ac:dyDescent="0.35">
      <c r="A1152" s="6">
        <v>46015</v>
      </c>
      <c r="B1152" t="s">
        <v>470</v>
      </c>
      <c r="C1152" t="s">
        <v>2668</v>
      </c>
      <c r="D1152" s="20" t="s">
        <v>2740</v>
      </c>
      <c r="E1152">
        <v>9</v>
      </c>
      <c r="F1152">
        <v>10</v>
      </c>
      <c r="G1152" t="s">
        <v>2667</v>
      </c>
      <c r="H1152" t="s">
        <v>2667</v>
      </c>
      <c r="I1152" t="s">
        <v>2667</v>
      </c>
      <c r="J1152"/>
      <c r="K1152"/>
      <c r="L1152" t="s">
        <v>2667</v>
      </c>
      <c r="M1152" t="s">
        <v>2667</v>
      </c>
    </row>
    <row r="1153" spans="1:13" s="23" customFormat="1" x14ac:dyDescent="0.35">
      <c r="A1153" s="6">
        <v>45941</v>
      </c>
      <c r="B1153" t="s">
        <v>351</v>
      </c>
      <c r="C1153" t="s">
        <v>2667</v>
      </c>
      <c r="D1153" s="20" t="s">
        <v>2667</v>
      </c>
      <c r="E1153">
        <v>9</v>
      </c>
      <c r="F1153">
        <v>2</v>
      </c>
      <c r="G1153" t="s">
        <v>2667</v>
      </c>
      <c r="H1153" t="s">
        <v>2667</v>
      </c>
      <c r="I1153" t="s">
        <v>306</v>
      </c>
      <c r="J1153"/>
      <c r="K1153"/>
      <c r="L1153" t="s">
        <v>2667</v>
      </c>
      <c r="M1153" t="s">
        <v>2667</v>
      </c>
    </row>
    <row r="1154" spans="1:13" s="23" customFormat="1" x14ac:dyDescent="0.35">
      <c r="A1154" s="22">
        <v>45965</v>
      </c>
      <c r="B1154" s="23" t="s">
        <v>86</v>
      </c>
      <c r="C1154" s="23" t="s">
        <v>2670</v>
      </c>
      <c r="D1154" s="24" t="s">
        <v>2676</v>
      </c>
      <c r="E1154" s="23">
        <v>8</v>
      </c>
      <c r="F1154" s="23">
        <v>2</v>
      </c>
      <c r="G1154" s="23" t="s">
        <v>2667</v>
      </c>
      <c r="H1154" s="23" t="s">
        <v>2667</v>
      </c>
      <c r="I1154" s="23" t="s">
        <v>2667</v>
      </c>
      <c r="J1154" s="23" t="s">
        <v>2667</v>
      </c>
      <c r="L1154" s="23" t="s">
        <v>2667</v>
      </c>
      <c r="M1154" s="23" t="s">
        <v>306</v>
      </c>
    </row>
    <row r="1155" spans="1:13" s="23" customFormat="1" x14ac:dyDescent="0.35">
      <c r="A1155" s="22">
        <v>45833</v>
      </c>
      <c r="B1155" s="23" t="s">
        <v>1240</v>
      </c>
      <c r="C1155" s="23" t="s">
        <v>2167</v>
      </c>
      <c r="D1155" s="24" t="s">
        <v>62</v>
      </c>
      <c r="E1155" s="23">
        <v>8</v>
      </c>
      <c r="F1155" s="23">
        <v>1</v>
      </c>
      <c r="G1155" s="23" t="s">
        <v>2667</v>
      </c>
      <c r="H1155" s="23" t="s">
        <v>2667</v>
      </c>
      <c r="I1155" s="23" t="s">
        <v>2667</v>
      </c>
      <c r="J1155" s="23" t="s">
        <v>2667</v>
      </c>
      <c r="L1155" s="23" t="s">
        <v>2667</v>
      </c>
      <c r="M1155" s="23" t="s">
        <v>2667</v>
      </c>
    </row>
    <row r="1156" spans="1:13" s="23" customFormat="1" x14ac:dyDescent="0.35">
      <c r="A1156" s="6">
        <v>45949</v>
      </c>
      <c r="B1156" t="s">
        <v>2736</v>
      </c>
      <c r="C1156" t="s">
        <v>2167</v>
      </c>
      <c r="D1156" s="20" t="s">
        <v>2167</v>
      </c>
      <c r="E1156">
        <v>8</v>
      </c>
      <c r="F1156">
        <v>2</v>
      </c>
      <c r="G1156" t="s">
        <v>2667</v>
      </c>
      <c r="H1156" t="s">
        <v>2667</v>
      </c>
      <c r="I1156" t="s">
        <v>306</v>
      </c>
      <c r="J1156" t="s">
        <v>2667</v>
      </c>
      <c r="K1156"/>
      <c r="L1156" t="s">
        <v>2667</v>
      </c>
      <c r="M1156" t="s">
        <v>306</v>
      </c>
    </row>
    <row r="1157" spans="1:13" s="23" customFormat="1" x14ac:dyDescent="0.35">
      <c r="A1157" s="6">
        <v>46011</v>
      </c>
      <c r="B1157" t="s">
        <v>2739</v>
      </c>
      <c r="C1157" t="s">
        <v>55</v>
      </c>
      <c r="D1157" s="20">
        <v>1</v>
      </c>
      <c r="E1157">
        <v>8</v>
      </c>
      <c r="F1157">
        <v>2</v>
      </c>
      <c r="G1157" t="s">
        <v>2667</v>
      </c>
      <c r="H1157" t="s">
        <v>2667</v>
      </c>
      <c r="I1157" t="s">
        <v>2667</v>
      </c>
      <c r="J1157" t="s">
        <v>2667</v>
      </c>
      <c r="K1157"/>
      <c r="L1157" t="s">
        <v>2667</v>
      </c>
      <c r="M1157" t="s">
        <v>2667</v>
      </c>
    </row>
    <row r="1158" spans="1:13" s="23" customFormat="1" x14ac:dyDescent="0.35">
      <c r="A1158" s="6">
        <v>45950</v>
      </c>
      <c r="B1158" t="s">
        <v>2741</v>
      </c>
      <c r="C1158" t="s">
        <v>2167</v>
      </c>
      <c r="D1158" s="20" t="s">
        <v>2742</v>
      </c>
      <c r="E1158">
        <v>8</v>
      </c>
      <c r="F1158"/>
      <c r="G1158" t="s">
        <v>2667</v>
      </c>
      <c r="H1158" t="s">
        <v>2667</v>
      </c>
      <c r="I1158" t="s">
        <v>306</v>
      </c>
      <c r="J1158" t="s">
        <v>2667</v>
      </c>
      <c r="K1158"/>
      <c r="L1158" t="s">
        <v>2667</v>
      </c>
      <c r="M1158" t="s">
        <v>306</v>
      </c>
    </row>
    <row r="1159" spans="1:13" s="23" customFormat="1" x14ac:dyDescent="0.35">
      <c r="A1159" s="6">
        <v>45950</v>
      </c>
      <c r="B1159" t="s">
        <v>2757</v>
      </c>
      <c r="C1159" t="s">
        <v>2668</v>
      </c>
      <c r="D1159" s="20" t="s">
        <v>2714</v>
      </c>
      <c r="E1159">
        <v>8</v>
      </c>
      <c r="F1159">
        <v>2</v>
      </c>
      <c r="G1159" t="s">
        <v>2667</v>
      </c>
      <c r="H1159" t="s">
        <v>2667</v>
      </c>
      <c r="I1159" t="s">
        <v>306</v>
      </c>
      <c r="J1159" t="s">
        <v>2667</v>
      </c>
      <c r="K1159"/>
      <c r="L1159" t="s">
        <v>2667</v>
      </c>
      <c r="M1159" t="s">
        <v>306</v>
      </c>
    </row>
    <row r="1160" spans="1:13" s="23" customFormat="1" x14ac:dyDescent="0.35">
      <c r="A1160" s="6">
        <v>45789</v>
      </c>
      <c r="B1160" t="s">
        <v>2783</v>
      </c>
      <c r="C1160" t="s">
        <v>2673</v>
      </c>
      <c r="D1160" s="20" t="s">
        <v>2681</v>
      </c>
      <c r="E1160">
        <v>8</v>
      </c>
      <c r="F1160">
        <v>2</v>
      </c>
      <c r="G1160" t="s">
        <v>2667</v>
      </c>
      <c r="H1160" t="s">
        <v>2667</v>
      </c>
      <c r="I1160" t="s">
        <v>306</v>
      </c>
      <c r="J1160" t="s">
        <v>2667</v>
      </c>
      <c r="K1160"/>
      <c r="L1160" t="s">
        <v>2667</v>
      </c>
      <c r="M1160" t="s">
        <v>2667</v>
      </c>
    </row>
    <row r="1161" spans="1:13" s="23" customFormat="1" x14ac:dyDescent="0.35">
      <c r="A1161" s="6">
        <v>45947</v>
      </c>
      <c r="B1161" t="s">
        <v>603</v>
      </c>
      <c r="C1161" t="s">
        <v>2683</v>
      </c>
      <c r="D1161" s="20" t="s">
        <v>585</v>
      </c>
      <c r="E1161">
        <v>8</v>
      </c>
      <c r="F1161">
        <v>2</v>
      </c>
      <c r="G1161" t="s">
        <v>2667</v>
      </c>
      <c r="H1161" t="s">
        <v>2667</v>
      </c>
      <c r="I1161" t="s">
        <v>306</v>
      </c>
      <c r="J1161" t="s">
        <v>2667</v>
      </c>
      <c r="K1161"/>
      <c r="L1161" t="s">
        <v>2667</v>
      </c>
      <c r="M1161" t="s">
        <v>306</v>
      </c>
    </row>
    <row r="1162" spans="1:13" s="23" customFormat="1" x14ac:dyDescent="0.35">
      <c r="A1162" s="6">
        <v>45947</v>
      </c>
      <c r="B1162" t="s">
        <v>2667</v>
      </c>
      <c r="C1162" t="s">
        <v>2668</v>
      </c>
      <c r="D1162" s="20" t="s">
        <v>2814</v>
      </c>
      <c r="E1162">
        <v>8</v>
      </c>
      <c r="F1162">
        <v>4</v>
      </c>
      <c r="G1162" t="s">
        <v>306</v>
      </c>
      <c r="H1162" t="s">
        <v>2667</v>
      </c>
      <c r="I1162" t="s">
        <v>2667</v>
      </c>
      <c r="J1162" t="s">
        <v>2667</v>
      </c>
      <c r="K1162"/>
      <c r="L1162" t="s">
        <v>2667</v>
      </c>
      <c r="M1162" t="s">
        <v>2667</v>
      </c>
    </row>
    <row r="1163" spans="1:13" s="23" customFormat="1" x14ac:dyDescent="0.35">
      <c r="A1163" s="6">
        <v>46009</v>
      </c>
      <c r="B1163" t="s">
        <v>2820</v>
      </c>
      <c r="C1163" t="s">
        <v>2167</v>
      </c>
      <c r="D1163" s="20" t="s">
        <v>2755</v>
      </c>
      <c r="E1163">
        <v>8</v>
      </c>
      <c r="F1163">
        <v>2</v>
      </c>
      <c r="G1163" t="s">
        <v>2667</v>
      </c>
      <c r="H1163" t="s">
        <v>2667</v>
      </c>
      <c r="I1163" t="s">
        <v>306</v>
      </c>
      <c r="J1163" t="s">
        <v>2667</v>
      </c>
      <c r="K1163"/>
      <c r="L1163" t="s">
        <v>2667</v>
      </c>
      <c r="M1163" t="s">
        <v>2667</v>
      </c>
    </row>
    <row r="1164" spans="1:13" s="23" customFormat="1" x14ac:dyDescent="0.35">
      <c r="A1164" s="6">
        <v>46009</v>
      </c>
      <c r="B1164" t="s">
        <v>2821</v>
      </c>
      <c r="C1164" t="s">
        <v>2673</v>
      </c>
      <c r="D1164" s="20" t="s">
        <v>2681</v>
      </c>
      <c r="E1164">
        <v>8</v>
      </c>
      <c r="F1164">
        <v>3</v>
      </c>
      <c r="G1164" t="s">
        <v>2667</v>
      </c>
      <c r="H1164" t="s">
        <v>2667</v>
      </c>
      <c r="I1164" t="s">
        <v>2667</v>
      </c>
      <c r="J1164" t="s">
        <v>2667</v>
      </c>
      <c r="K1164"/>
      <c r="L1164" t="s">
        <v>2667</v>
      </c>
      <c r="M1164" t="s">
        <v>306</v>
      </c>
    </row>
    <row r="1165" spans="1:13" s="23" customFormat="1" x14ac:dyDescent="0.35">
      <c r="A1165" s="6">
        <v>45932</v>
      </c>
      <c r="B1165" t="s">
        <v>2861</v>
      </c>
      <c r="C1165" t="s">
        <v>2668</v>
      </c>
      <c r="D1165" s="20" t="s">
        <v>2862</v>
      </c>
      <c r="E1165">
        <v>8</v>
      </c>
      <c r="F1165">
        <v>1</v>
      </c>
      <c r="G1165" t="s">
        <v>2667</v>
      </c>
      <c r="H1165" t="s">
        <v>2667</v>
      </c>
      <c r="I1165" t="s">
        <v>2667</v>
      </c>
      <c r="J1165" t="s">
        <v>2667</v>
      </c>
      <c r="K1165"/>
      <c r="L1165" t="s">
        <v>2667</v>
      </c>
      <c r="M1165" t="s">
        <v>2667</v>
      </c>
    </row>
    <row r="1166" spans="1:13" s="23" customFormat="1" x14ac:dyDescent="0.35">
      <c r="A1166" s="6">
        <v>45820</v>
      </c>
      <c r="B1166" t="s">
        <v>1994</v>
      </c>
      <c r="C1166" t="s">
        <v>2670</v>
      </c>
      <c r="D1166" s="20" t="s">
        <v>2788</v>
      </c>
      <c r="E1166">
        <v>8</v>
      </c>
      <c r="F1166">
        <v>3</v>
      </c>
      <c r="G1166" t="s">
        <v>2667</v>
      </c>
      <c r="H1166" t="s">
        <v>2667</v>
      </c>
      <c r="I1166" t="s">
        <v>2667</v>
      </c>
      <c r="J1166" t="s">
        <v>2667</v>
      </c>
      <c r="K1166"/>
      <c r="L1166" t="s">
        <v>2667</v>
      </c>
      <c r="M1166" t="s">
        <v>306</v>
      </c>
    </row>
    <row r="1167" spans="1:13" s="23" customFormat="1" x14ac:dyDescent="0.35">
      <c r="A1167" s="6">
        <v>45943</v>
      </c>
      <c r="B1167" t="s">
        <v>2903</v>
      </c>
      <c r="C1167" t="s">
        <v>2668</v>
      </c>
      <c r="D1167" s="20" t="s">
        <v>2802</v>
      </c>
      <c r="E1167">
        <v>8</v>
      </c>
      <c r="F1167">
        <v>1</v>
      </c>
      <c r="G1167" t="s">
        <v>2667</v>
      </c>
      <c r="H1167" t="s">
        <v>2667</v>
      </c>
      <c r="I1167" t="s">
        <v>2667</v>
      </c>
      <c r="J1167" t="s">
        <v>2667</v>
      </c>
      <c r="K1167"/>
      <c r="L1167" t="s">
        <v>2667</v>
      </c>
      <c r="M1167" t="s">
        <v>2667</v>
      </c>
    </row>
    <row r="1168" spans="1:13" s="23" customFormat="1" x14ac:dyDescent="0.35">
      <c r="A1168" s="6">
        <v>45682</v>
      </c>
      <c r="B1168" t="s">
        <v>2934</v>
      </c>
      <c r="C1168" t="s">
        <v>2167</v>
      </c>
      <c r="D1168" s="20" t="s">
        <v>2935</v>
      </c>
      <c r="E1168">
        <v>8</v>
      </c>
      <c r="F1168">
        <v>3</v>
      </c>
      <c r="G1168" t="s">
        <v>2667</v>
      </c>
      <c r="H1168" t="s">
        <v>2667</v>
      </c>
      <c r="I1168" t="s">
        <v>2667</v>
      </c>
      <c r="J1168" t="s">
        <v>2667</v>
      </c>
      <c r="K1168"/>
      <c r="L1168" t="s">
        <v>306</v>
      </c>
      <c r="M1168" t="s">
        <v>2667</v>
      </c>
    </row>
    <row r="1169" spans="1:13" s="23" customFormat="1" x14ac:dyDescent="0.35">
      <c r="A1169" s="6">
        <v>46008</v>
      </c>
      <c r="B1169" t="s">
        <v>2979</v>
      </c>
      <c r="C1169" t="s">
        <v>2167</v>
      </c>
      <c r="D1169" s="20" t="s">
        <v>2755</v>
      </c>
      <c r="E1169">
        <v>8</v>
      </c>
      <c r="F1169">
        <v>2</v>
      </c>
      <c r="G1169" t="s">
        <v>2667</v>
      </c>
      <c r="H1169" t="s">
        <v>2667</v>
      </c>
      <c r="I1169" t="s">
        <v>2667</v>
      </c>
      <c r="J1169" t="s">
        <v>2667</v>
      </c>
      <c r="K1169"/>
      <c r="L1169" t="s">
        <v>2667</v>
      </c>
      <c r="M1169" t="s">
        <v>2667</v>
      </c>
    </row>
    <row r="1170" spans="1:13" s="23" customFormat="1" x14ac:dyDescent="0.35">
      <c r="A1170" s="6">
        <v>45789</v>
      </c>
      <c r="B1170" t="s">
        <v>2987</v>
      </c>
      <c r="C1170" t="s">
        <v>2667</v>
      </c>
      <c r="D1170" s="20" t="s">
        <v>2667</v>
      </c>
      <c r="E1170">
        <v>8</v>
      </c>
      <c r="F1170">
        <v>4</v>
      </c>
      <c r="G1170" t="s">
        <v>2667</v>
      </c>
      <c r="H1170" t="s">
        <v>2667</v>
      </c>
      <c r="I1170" t="s">
        <v>306</v>
      </c>
      <c r="J1170" t="s">
        <v>2667</v>
      </c>
      <c r="K1170"/>
      <c r="L1170" t="s">
        <v>2667</v>
      </c>
      <c r="M1170" t="s">
        <v>2667</v>
      </c>
    </row>
    <row r="1171" spans="1:13" s="23" customFormat="1" x14ac:dyDescent="0.35">
      <c r="A1171" s="6">
        <v>46002</v>
      </c>
      <c r="B1171" t="s">
        <v>3023</v>
      </c>
      <c r="C1171" t="s">
        <v>2167</v>
      </c>
      <c r="D1171" s="20" t="s">
        <v>3024</v>
      </c>
      <c r="E1171">
        <v>8</v>
      </c>
      <c r="F1171">
        <v>4</v>
      </c>
      <c r="G1171" t="s">
        <v>2667</v>
      </c>
      <c r="H1171" t="s">
        <v>2667</v>
      </c>
      <c r="I1171" t="s">
        <v>306</v>
      </c>
      <c r="J1171" t="s">
        <v>2667</v>
      </c>
      <c r="K1171"/>
      <c r="L1171" t="s">
        <v>2667</v>
      </c>
      <c r="M1171" t="s">
        <v>306</v>
      </c>
    </row>
    <row r="1172" spans="1:13" s="23" customFormat="1" x14ac:dyDescent="0.35">
      <c r="A1172" s="6">
        <v>45941</v>
      </c>
      <c r="B1172" t="s">
        <v>3025</v>
      </c>
      <c r="C1172" t="s">
        <v>2667</v>
      </c>
      <c r="D1172" s="20" t="s">
        <v>2667</v>
      </c>
      <c r="E1172">
        <v>8</v>
      </c>
      <c r="F1172">
        <v>8</v>
      </c>
      <c r="G1172" t="s">
        <v>2667</v>
      </c>
      <c r="H1172" t="s">
        <v>2667</v>
      </c>
      <c r="I1172" t="s">
        <v>306</v>
      </c>
      <c r="J1172" t="s">
        <v>2667</v>
      </c>
      <c r="K1172"/>
      <c r="L1172" t="s">
        <v>2667</v>
      </c>
      <c r="M1172" t="s">
        <v>2667</v>
      </c>
    </row>
    <row r="1173" spans="1:13" s="23" customFormat="1" x14ac:dyDescent="0.35">
      <c r="A1173" s="6">
        <v>46007</v>
      </c>
      <c r="B1173" t="s">
        <v>461</v>
      </c>
      <c r="C1173" t="s">
        <v>2673</v>
      </c>
      <c r="D1173" s="20">
        <v>3</v>
      </c>
      <c r="E1173">
        <v>8</v>
      </c>
      <c r="F1173">
        <v>2</v>
      </c>
      <c r="G1173" t="s">
        <v>2667</v>
      </c>
      <c r="H1173" t="s">
        <v>2667</v>
      </c>
      <c r="I1173" t="s">
        <v>306</v>
      </c>
      <c r="J1173" t="s">
        <v>2667</v>
      </c>
      <c r="K1173"/>
      <c r="L1173" t="s">
        <v>2667</v>
      </c>
      <c r="M1173" t="s">
        <v>306</v>
      </c>
    </row>
    <row r="1174" spans="1:13" s="23" customFormat="1" x14ac:dyDescent="0.35">
      <c r="A1174" s="6">
        <v>46007</v>
      </c>
      <c r="B1174" t="s">
        <v>414</v>
      </c>
      <c r="C1174" t="s">
        <v>2667</v>
      </c>
      <c r="D1174" s="20" t="s">
        <v>2667</v>
      </c>
      <c r="E1174">
        <v>8</v>
      </c>
      <c r="F1174">
        <v>1</v>
      </c>
      <c r="G1174" t="s">
        <v>2667</v>
      </c>
      <c r="H1174" t="s">
        <v>2667</v>
      </c>
      <c r="I1174" t="s">
        <v>306</v>
      </c>
      <c r="J1174" t="s">
        <v>2667</v>
      </c>
      <c r="K1174"/>
      <c r="L1174" t="s">
        <v>2667</v>
      </c>
      <c r="M1174" t="s">
        <v>2667</v>
      </c>
    </row>
    <row r="1175" spans="1:13" s="23" customFormat="1" x14ac:dyDescent="0.35">
      <c r="A1175" s="6">
        <v>45994</v>
      </c>
      <c r="B1175" t="s">
        <v>2120</v>
      </c>
      <c r="C1175" t="s">
        <v>2673</v>
      </c>
      <c r="D1175" s="20" t="s">
        <v>3020</v>
      </c>
      <c r="E1175">
        <v>8</v>
      </c>
      <c r="F1175">
        <v>2</v>
      </c>
      <c r="G1175" t="s">
        <v>2667</v>
      </c>
      <c r="H1175" t="s">
        <v>2667</v>
      </c>
      <c r="I1175" t="s">
        <v>2667</v>
      </c>
      <c r="J1175" t="s">
        <v>2667</v>
      </c>
      <c r="K1175"/>
      <c r="L1175" t="s">
        <v>2667</v>
      </c>
      <c r="M1175" t="s">
        <v>306</v>
      </c>
    </row>
    <row r="1176" spans="1:13" s="23" customFormat="1" x14ac:dyDescent="0.35">
      <c r="A1176" s="6">
        <v>46002</v>
      </c>
      <c r="B1176" t="s">
        <v>3089</v>
      </c>
      <c r="C1176" t="s">
        <v>2670</v>
      </c>
      <c r="D1176" s="20">
        <v>10</v>
      </c>
      <c r="E1176">
        <v>8</v>
      </c>
      <c r="F1176">
        <v>1</v>
      </c>
      <c r="G1176" t="s">
        <v>2667</v>
      </c>
      <c r="H1176" t="s">
        <v>2667</v>
      </c>
      <c r="I1176" t="s">
        <v>2667</v>
      </c>
      <c r="J1176" t="s">
        <v>2667</v>
      </c>
      <c r="K1176"/>
      <c r="L1176" t="s">
        <v>2667</v>
      </c>
      <c r="M1176" t="s">
        <v>306</v>
      </c>
    </row>
    <row r="1177" spans="1:13" s="23" customFormat="1" x14ac:dyDescent="0.35">
      <c r="A1177" s="6">
        <v>46003</v>
      </c>
      <c r="B1177" t="s">
        <v>3090</v>
      </c>
      <c r="C1177" t="s">
        <v>2667</v>
      </c>
      <c r="D1177" s="20" t="s">
        <v>2667</v>
      </c>
      <c r="E1177">
        <v>8</v>
      </c>
      <c r="F1177">
        <v>2</v>
      </c>
      <c r="G1177" t="s">
        <v>2667</v>
      </c>
      <c r="H1177" t="s">
        <v>2667</v>
      </c>
      <c r="I1177" t="s">
        <v>2667</v>
      </c>
      <c r="J1177" t="s">
        <v>2667</v>
      </c>
      <c r="K1177"/>
      <c r="L1177" t="s">
        <v>2667</v>
      </c>
      <c r="M1177" t="s">
        <v>2667</v>
      </c>
    </row>
    <row r="1178" spans="1:13" s="23" customFormat="1" x14ac:dyDescent="0.35">
      <c r="A1178" s="6">
        <v>45985</v>
      </c>
      <c r="B1178" t="s">
        <v>3112</v>
      </c>
      <c r="C1178" t="s">
        <v>2670</v>
      </c>
      <c r="D1178" s="20" t="s">
        <v>2854</v>
      </c>
      <c r="E1178">
        <v>8</v>
      </c>
      <c r="F1178">
        <v>3</v>
      </c>
      <c r="G1178" t="s">
        <v>2667</v>
      </c>
      <c r="H1178" t="s">
        <v>2667</v>
      </c>
      <c r="I1178" t="s">
        <v>306</v>
      </c>
      <c r="J1178" t="s">
        <v>2667</v>
      </c>
      <c r="K1178"/>
      <c r="L1178" t="s">
        <v>2667</v>
      </c>
      <c r="M1178" t="s">
        <v>2667</v>
      </c>
    </row>
    <row r="1179" spans="1:13" s="23" customFormat="1" x14ac:dyDescent="0.35">
      <c r="A1179" s="6">
        <v>46002</v>
      </c>
      <c r="B1179" t="s">
        <v>3121</v>
      </c>
      <c r="C1179" t="s">
        <v>2667</v>
      </c>
      <c r="D1179" s="20" t="s">
        <v>2667</v>
      </c>
      <c r="E1179">
        <v>8</v>
      </c>
      <c r="F1179">
        <v>1</v>
      </c>
      <c r="G1179" t="s">
        <v>2667</v>
      </c>
      <c r="H1179" t="s">
        <v>2667</v>
      </c>
      <c r="I1179" t="s">
        <v>306</v>
      </c>
      <c r="J1179" t="s">
        <v>2667</v>
      </c>
      <c r="K1179"/>
      <c r="L1179" t="s">
        <v>2667</v>
      </c>
      <c r="M1179" t="s">
        <v>2667</v>
      </c>
    </row>
    <row r="1180" spans="1:13" s="23" customFormat="1" x14ac:dyDescent="0.35">
      <c r="A1180" s="6" t="s">
        <v>3138</v>
      </c>
      <c r="B1180" t="s">
        <v>996</v>
      </c>
      <c r="C1180" t="s">
        <v>2167</v>
      </c>
      <c r="D1180" s="20" t="s">
        <v>3024</v>
      </c>
      <c r="E1180">
        <v>8</v>
      </c>
      <c r="F1180">
        <v>3</v>
      </c>
      <c r="G1180" t="s">
        <v>2667</v>
      </c>
      <c r="H1180" t="s">
        <v>2667</v>
      </c>
      <c r="I1180" t="s">
        <v>306</v>
      </c>
      <c r="J1180" t="s">
        <v>2667</v>
      </c>
      <c r="K1180"/>
      <c r="L1180" t="s">
        <v>2667</v>
      </c>
      <c r="M1180" t="s">
        <v>306</v>
      </c>
    </row>
    <row r="1181" spans="1:13" s="23" customFormat="1" x14ac:dyDescent="0.35">
      <c r="A1181" s="6">
        <v>45960</v>
      </c>
      <c r="B1181" t="s">
        <v>3152</v>
      </c>
      <c r="C1181" t="s">
        <v>2673</v>
      </c>
      <c r="D1181" s="20" t="s">
        <v>3020</v>
      </c>
      <c r="E1181">
        <v>8</v>
      </c>
      <c r="F1181">
        <v>3</v>
      </c>
      <c r="G1181" t="s">
        <v>2667</v>
      </c>
      <c r="H1181" t="s">
        <v>2667</v>
      </c>
      <c r="I1181" t="s">
        <v>306</v>
      </c>
      <c r="J1181" t="s">
        <v>2667</v>
      </c>
      <c r="K1181"/>
      <c r="L1181" t="s">
        <v>2667</v>
      </c>
      <c r="M1181" t="s">
        <v>306</v>
      </c>
    </row>
    <row r="1182" spans="1:13" s="23" customFormat="1" x14ac:dyDescent="0.35">
      <c r="A1182" s="6">
        <v>45995</v>
      </c>
      <c r="B1182" t="s">
        <v>788</v>
      </c>
      <c r="C1182" t="s">
        <v>2673</v>
      </c>
      <c r="D1182" s="20" t="s">
        <v>3183</v>
      </c>
      <c r="E1182">
        <v>8</v>
      </c>
      <c r="F1182">
        <v>2</v>
      </c>
      <c r="G1182" t="s">
        <v>2667</v>
      </c>
      <c r="H1182" t="s">
        <v>2667</v>
      </c>
      <c r="I1182" t="s">
        <v>2667</v>
      </c>
      <c r="J1182" t="s">
        <v>2667</v>
      </c>
      <c r="K1182"/>
      <c r="L1182" t="s">
        <v>2667</v>
      </c>
      <c r="M1182" t="s">
        <v>2667</v>
      </c>
    </row>
    <row r="1183" spans="1:13" s="23" customFormat="1" x14ac:dyDescent="0.35">
      <c r="A1183" s="6">
        <v>45132</v>
      </c>
      <c r="B1183" t="s">
        <v>2667</v>
      </c>
      <c r="C1183" t="s">
        <v>2673</v>
      </c>
      <c r="D1183" s="20" t="s">
        <v>3020</v>
      </c>
      <c r="E1183">
        <v>8</v>
      </c>
      <c r="F1183">
        <v>2</v>
      </c>
      <c r="G1183" t="s">
        <v>2667</v>
      </c>
      <c r="H1183" t="s">
        <v>2667</v>
      </c>
      <c r="I1183" t="s">
        <v>2667</v>
      </c>
      <c r="J1183" t="s">
        <v>2667</v>
      </c>
      <c r="K1183"/>
      <c r="L1183" t="s">
        <v>2667</v>
      </c>
      <c r="M1183" t="s">
        <v>2667</v>
      </c>
    </row>
    <row r="1184" spans="1:13" s="23" customFormat="1" x14ac:dyDescent="0.35">
      <c r="A1184" s="6">
        <v>45982</v>
      </c>
      <c r="B1184" t="s">
        <v>3224</v>
      </c>
      <c r="C1184" t="s">
        <v>2683</v>
      </c>
      <c r="D1184" s="20" t="s">
        <v>585</v>
      </c>
      <c r="E1184">
        <v>8</v>
      </c>
      <c r="F1184">
        <v>2</v>
      </c>
      <c r="G1184" t="s">
        <v>2667</v>
      </c>
      <c r="H1184" t="s">
        <v>2667</v>
      </c>
      <c r="I1184" t="s">
        <v>306</v>
      </c>
      <c r="J1184" t="s">
        <v>2667</v>
      </c>
      <c r="K1184"/>
      <c r="L1184" t="s">
        <v>2667</v>
      </c>
      <c r="M1184" t="s">
        <v>2667</v>
      </c>
    </row>
    <row r="1185" spans="1:13" s="23" customFormat="1" x14ac:dyDescent="0.35">
      <c r="A1185" s="6">
        <v>45977</v>
      </c>
      <c r="B1185" t="s">
        <v>1995</v>
      </c>
      <c r="C1185" t="s">
        <v>2670</v>
      </c>
      <c r="D1185" s="20" t="s">
        <v>2793</v>
      </c>
      <c r="E1185">
        <v>8</v>
      </c>
      <c r="F1185">
        <v>3</v>
      </c>
      <c r="G1185" t="s">
        <v>2667</v>
      </c>
      <c r="H1185" t="s">
        <v>2667</v>
      </c>
      <c r="I1185" t="s">
        <v>306</v>
      </c>
      <c r="J1185" t="s">
        <v>2667</v>
      </c>
      <c r="K1185"/>
      <c r="L1185" t="s">
        <v>2667</v>
      </c>
      <c r="M1185" t="s">
        <v>306</v>
      </c>
    </row>
    <row r="1186" spans="1:13" s="23" customFormat="1" x14ac:dyDescent="0.35">
      <c r="A1186" s="6">
        <v>46001</v>
      </c>
      <c r="B1186" t="s">
        <v>592</v>
      </c>
      <c r="C1186" t="s">
        <v>2670</v>
      </c>
      <c r="D1186" s="20">
        <v>7</v>
      </c>
      <c r="E1186">
        <v>8</v>
      </c>
      <c r="F1186">
        <v>2</v>
      </c>
      <c r="G1186" t="s">
        <v>2667</v>
      </c>
      <c r="H1186" t="s">
        <v>2667</v>
      </c>
      <c r="I1186" t="s">
        <v>2667</v>
      </c>
      <c r="J1186" t="s">
        <v>2667</v>
      </c>
      <c r="K1186"/>
      <c r="L1186" t="s">
        <v>2667</v>
      </c>
      <c r="M1186" t="s">
        <v>306</v>
      </c>
    </row>
    <row r="1187" spans="1:13" s="23" customFormat="1" x14ac:dyDescent="0.35">
      <c r="A1187" s="6">
        <v>46000</v>
      </c>
      <c r="B1187" t="s">
        <v>3281</v>
      </c>
      <c r="C1187" t="s">
        <v>2670</v>
      </c>
      <c r="D1187" s="20">
        <v>9</v>
      </c>
      <c r="E1187">
        <v>8</v>
      </c>
      <c r="F1187">
        <v>2</v>
      </c>
      <c r="G1187" t="s">
        <v>2667</v>
      </c>
      <c r="H1187" t="s">
        <v>2667</v>
      </c>
      <c r="I1187" t="s">
        <v>2667</v>
      </c>
      <c r="J1187" t="s">
        <v>2667</v>
      </c>
      <c r="K1187"/>
      <c r="L1187" t="s">
        <v>2667</v>
      </c>
      <c r="M1187" t="s">
        <v>2667</v>
      </c>
    </row>
    <row r="1188" spans="1:13" s="23" customFormat="1" x14ac:dyDescent="0.35">
      <c r="A1188" s="6">
        <v>46000</v>
      </c>
      <c r="B1188" t="s">
        <v>1983</v>
      </c>
      <c r="C1188" t="s">
        <v>2167</v>
      </c>
      <c r="D1188" s="20" t="s">
        <v>564</v>
      </c>
      <c r="E1188">
        <v>8</v>
      </c>
      <c r="F1188">
        <v>2</v>
      </c>
      <c r="G1188" t="s">
        <v>2667</v>
      </c>
      <c r="H1188" t="s">
        <v>2667</v>
      </c>
      <c r="I1188" t="s">
        <v>2667</v>
      </c>
      <c r="J1188" t="s">
        <v>2667</v>
      </c>
      <c r="K1188"/>
      <c r="L1188" t="s">
        <v>2667</v>
      </c>
      <c r="M1188" t="s">
        <v>306</v>
      </c>
    </row>
    <row r="1189" spans="1:13" s="23" customFormat="1" x14ac:dyDescent="0.35">
      <c r="A1189" s="6">
        <v>46365</v>
      </c>
      <c r="B1189" t="s">
        <v>2689</v>
      </c>
      <c r="C1189" t="s">
        <v>2668</v>
      </c>
      <c r="D1189" s="20" t="s">
        <v>3292</v>
      </c>
      <c r="E1189">
        <v>8</v>
      </c>
      <c r="F1189">
        <v>2</v>
      </c>
      <c r="G1189" t="s">
        <v>2667</v>
      </c>
      <c r="H1189" t="s">
        <v>2667</v>
      </c>
      <c r="I1189" t="s">
        <v>2667</v>
      </c>
      <c r="J1189" t="s">
        <v>2667</v>
      </c>
      <c r="K1189"/>
      <c r="L1189" t="s">
        <v>2667</v>
      </c>
      <c r="M1189" t="s">
        <v>2667</v>
      </c>
    </row>
    <row r="1190" spans="1:13" s="23" customFormat="1" x14ac:dyDescent="0.35">
      <c r="A1190" s="22">
        <v>46003</v>
      </c>
      <c r="B1190" s="23" t="s">
        <v>61</v>
      </c>
      <c r="C1190" s="23" t="s">
        <v>2167</v>
      </c>
      <c r="D1190" s="24" t="s">
        <v>55</v>
      </c>
      <c r="E1190" s="23">
        <v>8</v>
      </c>
      <c r="F1190" s="23">
        <v>1</v>
      </c>
      <c r="G1190" s="23" t="s">
        <v>2667</v>
      </c>
      <c r="H1190" s="23" t="s">
        <v>2667</v>
      </c>
      <c r="I1190" s="23" t="s">
        <v>306</v>
      </c>
      <c r="L1190" s="23" t="s">
        <v>2667</v>
      </c>
      <c r="M1190" s="23" t="s">
        <v>306</v>
      </c>
    </row>
    <row r="1191" spans="1:13" s="23" customFormat="1" x14ac:dyDescent="0.35">
      <c r="A1191" s="22">
        <v>45954</v>
      </c>
      <c r="B1191" s="23" t="s">
        <v>675</v>
      </c>
      <c r="C1191" s="23" t="s">
        <v>2167</v>
      </c>
      <c r="D1191" s="24" t="s">
        <v>55</v>
      </c>
      <c r="E1191" s="23">
        <v>8</v>
      </c>
      <c r="F1191" s="23">
        <v>1</v>
      </c>
      <c r="G1191" s="23" t="s">
        <v>2667</v>
      </c>
      <c r="H1191" s="23" t="s">
        <v>2667</v>
      </c>
      <c r="I1191" s="23" t="s">
        <v>306</v>
      </c>
      <c r="L1191" s="23" t="s">
        <v>2667</v>
      </c>
      <c r="M1191" s="23" t="s">
        <v>306</v>
      </c>
    </row>
    <row r="1192" spans="1:13" x14ac:dyDescent="0.35">
      <c r="A1192" s="22">
        <v>45912</v>
      </c>
      <c r="B1192" s="23" t="s">
        <v>388</v>
      </c>
      <c r="C1192" s="23" t="s">
        <v>2670</v>
      </c>
      <c r="D1192" s="24">
        <v>8</v>
      </c>
      <c r="E1192" s="23">
        <v>8</v>
      </c>
      <c r="F1192" s="23">
        <v>2</v>
      </c>
      <c r="G1192" s="23" t="s">
        <v>2667</v>
      </c>
      <c r="H1192" s="23" t="s">
        <v>2667</v>
      </c>
      <c r="I1192" s="23" t="s">
        <v>2667</v>
      </c>
      <c r="J1192" s="23"/>
      <c r="K1192" s="23"/>
      <c r="L1192" s="23" t="s">
        <v>2667</v>
      </c>
      <c r="M1192" s="23" t="s">
        <v>306</v>
      </c>
    </row>
    <row r="1193" spans="1:13" x14ac:dyDescent="0.35">
      <c r="A1193" s="22">
        <v>45698</v>
      </c>
      <c r="B1193" s="23" t="s">
        <v>2689</v>
      </c>
      <c r="C1193" s="23" t="s">
        <v>2668</v>
      </c>
      <c r="D1193" s="24" t="s">
        <v>3133</v>
      </c>
      <c r="E1193" s="23">
        <v>8</v>
      </c>
      <c r="F1193" s="23">
        <v>1</v>
      </c>
      <c r="G1193" s="23" t="s">
        <v>2667</v>
      </c>
      <c r="H1193" s="23" t="s">
        <v>2667</v>
      </c>
      <c r="I1193" s="23" t="s">
        <v>2667</v>
      </c>
      <c r="J1193" s="23"/>
      <c r="K1193" s="23"/>
      <c r="L1193" s="23" t="s">
        <v>2667</v>
      </c>
      <c r="M1193" s="23" t="s">
        <v>2667</v>
      </c>
    </row>
    <row r="1194" spans="1:13" x14ac:dyDescent="0.35">
      <c r="A1194" s="6">
        <v>46001</v>
      </c>
      <c r="B1194" t="s">
        <v>2689</v>
      </c>
      <c r="C1194" t="s">
        <v>2673</v>
      </c>
      <c r="D1194" s="20" t="s">
        <v>3020</v>
      </c>
      <c r="E1194">
        <v>8</v>
      </c>
      <c r="F1194">
        <v>2</v>
      </c>
      <c r="G1194" t="s">
        <v>2667</v>
      </c>
      <c r="H1194" t="s">
        <v>2667</v>
      </c>
      <c r="I1194" t="s">
        <v>306</v>
      </c>
      <c r="L1194" t="s">
        <v>2667</v>
      </c>
      <c r="M1194" t="s">
        <v>306</v>
      </c>
    </row>
    <row r="1195" spans="1:13" x14ac:dyDescent="0.35">
      <c r="A1195" s="6">
        <v>46003</v>
      </c>
      <c r="B1195" t="s">
        <v>3091</v>
      </c>
      <c r="C1195" t="s">
        <v>2670</v>
      </c>
      <c r="D1195" s="20" t="s">
        <v>3092</v>
      </c>
      <c r="E1195">
        <v>8</v>
      </c>
      <c r="F1195">
        <v>4</v>
      </c>
      <c r="G1195" t="s">
        <v>2667</v>
      </c>
      <c r="H1195" t="s">
        <v>2667</v>
      </c>
      <c r="I1195" t="s">
        <v>2667</v>
      </c>
      <c r="L1195" t="s">
        <v>2667</v>
      </c>
      <c r="M1195" t="s">
        <v>306</v>
      </c>
    </row>
    <row r="1196" spans="1:13" x14ac:dyDescent="0.35">
      <c r="A1196" s="22">
        <v>46013</v>
      </c>
      <c r="B1196" s="23" t="s">
        <v>2754</v>
      </c>
      <c r="C1196" s="23" t="s">
        <v>2673</v>
      </c>
      <c r="D1196" s="24" t="s">
        <v>2681</v>
      </c>
      <c r="E1196" s="23">
        <v>8</v>
      </c>
      <c r="F1196" s="23">
        <v>3</v>
      </c>
      <c r="G1196" s="23" t="s">
        <v>2667</v>
      </c>
      <c r="H1196" s="23" t="s">
        <v>2667</v>
      </c>
      <c r="I1196" s="23" t="s">
        <v>2667</v>
      </c>
      <c r="J1196" s="23"/>
      <c r="K1196" s="23"/>
      <c r="L1196" s="23" t="s">
        <v>2667</v>
      </c>
      <c r="M1196" s="23" t="s">
        <v>306</v>
      </c>
    </row>
    <row r="1197" spans="1:13" x14ac:dyDescent="0.35">
      <c r="A1197" s="22">
        <v>45939</v>
      </c>
      <c r="B1197" s="23" t="s">
        <v>3259</v>
      </c>
      <c r="C1197" s="23" t="s">
        <v>2673</v>
      </c>
      <c r="D1197" s="24" t="s">
        <v>3020</v>
      </c>
      <c r="E1197" s="23">
        <v>8</v>
      </c>
      <c r="F1197" s="23">
        <v>2</v>
      </c>
      <c r="G1197" s="23" t="s">
        <v>2667</v>
      </c>
      <c r="H1197" s="23" t="s">
        <v>2667</v>
      </c>
      <c r="I1197" s="23" t="s">
        <v>2667</v>
      </c>
      <c r="J1197" s="23"/>
      <c r="K1197" s="23"/>
      <c r="L1197" s="23" t="s">
        <v>2667</v>
      </c>
      <c r="M1197" s="23" t="s">
        <v>306</v>
      </c>
    </row>
    <row r="1198" spans="1:13" x14ac:dyDescent="0.35">
      <c r="A1198" s="22">
        <v>45949</v>
      </c>
      <c r="B1198" s="23" t="s">
        <v>3117</v>
      </c>
      <c r="C1198" s="23" t="s">
        <v>2670</v>
      </c>
      <c r="D1198" s="24" t="s">
        <v>2685</v>
      </c>
      <c r="E1198" s="23">
        <v>8</v>
      </c>
      <c r="F1198" s="23">
        <v>4</v>
      </c>
      <c r="G1198" s="23" t="s">
        <v>2667</v>
      </c>
      <c r="H1198" s="23" t="s">
        <v>2667</v>
      </c>
      <c r="I1198" s="23" t="s">
        <v>306</v>
      </c>
      <c r="J1198" s="23" t="s">
        <v>2675</v>
      </c>
      <c r="K1198" s="23"/>
      <c r="L1198" s="23" t="s">
        <v>2667</v>
      </c>
      <c r="M1198" s="23" t="s">
        <v>2667</v>
      </c>
    </row>
    <row r="1199" spans="1:13" x14ac:dyDescent="0.35">
      <c r="A1199" s="6">
        <v>45987</v>
      </c>
      <c r="B1199" t="s">
        <v>2102</v>
      </c>
      <c r="C1199" t="s">
        <v>2673</v>
      </c>
      <c r="D1199" s="20" t="s">
        <v>3020</v>
      </c>
      <c r="E1199">
        <v>8</v>
      </c>
      <c r="F1199">
        <v>2</v>
      </c>
      <c r="G1199" t="s">
        <v>2667</v>
      </c>
      <c r="H1199" t="s">
        <v>2667</v>
      </c>
      <c r="I1199" t="s">
        <v>306</v>
      </c>
      <c r="L1199" t="s">
        <v>2667</v>
      </c>
      <c r="M1199" t="s">
        <v>2667</v>
      </c>
    </row>
    <row r="1200" spans="1:13" x14ac:dyDescent="0.35">
      <c r="A1200" s="6">
        <v>45922</v>
      </c>
      <c r="B1200" t="s">
        <v>2689</v>
      </c>
      <c r="C1200" t="s">
        <v>2668</v>
      </c>
      <c r="D1200" s="20">
        <v>6</v>
      </c>
      <c r="E1200">
        <v>8</v>
      </c>
      <c r="F1200">
        <v>1</v>
      </c>
      <c r="G1200" t="s">
        <v>2667</v>
      </c>
      <c r="H1200" t="s">
        <v>2667</v>
      </c>
      <c r="I1200" t="s">
        <v>2667</v>
      </c>
      <c r="L1200" t="s">
        <v>2667</v>
      </c>
      <c r="M1200" t="s">
        <v>306</v>
      </c>
    </row>
    <row r="1201" spans="1:13" x14ac:dyDescent="0.35">
      <c r="A1201" s="22">
        <v>45955</v>
      </c>
      <c r="B1201" s="23" t="s">
        <v>1261</v>
      </c>
      <c r="C1201" s="23" t="s">
        <v>1261</v>
      </c>
      <c r="D1201" s="24" t="s">
        <v>1261</v>
      </c>
      <c r="E1201" s="23">
        <v>8</v>
      </c>
      <c r="F1201" s="23">
        <v>1</v>
      </c>
      <c r="G1201" s="23" t="s">
        <v>2667</v>
      </c>
      <c r="H1201" s="23" t="s">
        <v>2667</v>
      </c>
      <c r="I1201" s="23" t="s">
        <v>2667</v>
      </c>
      <c r="J1201" s="23"/>
      <c r="K1201" s="23"/>
      <c r="L1201" s="23" t="s">
        <v>2667</v>
      </c>
      <c r="M1201" s="23" t="s">
        <v>306</v>
      </c>
    </row>
    <row r="1202" spans="1:13" x14ac:dyDescent="0.35">
      <c r="A1202" s="6">
        <v>45935</v>
      </c>
      <c r="B1202" t="s">
        <v>2738</v>
      </c>
      <c r="C1202" t="s">
        <v>64</v>
      </c>
      <c r="D1202" s="20" t="s">
        <v>564</v>
      </c>
      <c r="E1202">
        <v>7</v>
      </c>
      <c r="F1202">
        <v>4</v>
      </c>
      <c r="G1202" t="s">
        <v>2667</v>
      </c>
      <c r="H1202" t="s">
        <v>2667</v>
      </c>
      <c r="I1202" t="s">
        <v>2667</v>
      </c>
      <c r="J1202" t="s">
        <v>2667</v>
      </c>
      <c r="L1202" t="s">
        <v>2667</v>
      </c>
      <c r="M1202" t="s">
        <v>2667</v>
      </c>
    </row>
    <row r="1203" spans="1:13" x14ac:dyDescent="0.35">
      <c r="A1203" s="6">
        <v>45830</v>
      </c>
      <c r="B1203" t="s">
        <v>2752</v>
      </c>
      <c r="C1203" t="s">
        <v>2673</v>
      </c>
      <c r="D1203" s="20" t="s">
        <v>2681</v>
      </c>
      <c r="E1203">
        <v>7</v>
      </c>
      <c r="F1203">
        <v>2</v>
      </c>
      <c r="G1203" t="s">
        <v>2667</v>
      </c>
      <c r="H1203" t="s">
        <v>2667</v>
      </c>
      <c r="I1203" t="s">
        <v>306</v>
      </c>
      <c r="J1203" t="s">
        <v>2667</v>
      </c>
      <c r="L1203" t="s">
        <v>2667</v>
      </c>
      <c r="M1203" t="s">
        <v>306</v>
      </c>
    </row>
    <row r="1204" spans="1:13" x14ac:dyDescent="0.35">
      <c r="A1204" s="6">
        <v>46008</v>
      </c>
      <c r="B1204" t="s">
        <v>2800</v>
      </c>
      <c r="C1204" t="s">
        <v>2668</v>
      </c>
      <c r="D1204" s="20">
        <v>5</v>
      </c>
      <c r="E1204">
        <v>7</v>
      </c>
      <c r="F1204">
        <v>2</v>
      </c>
      <c r="G1204" t="s">
        <v>2667</v>
      </c>
      <c r="H1204" t="s">
        <v>2667</v>
      </c>
      <c r="I1204" t="s">
        <v>2667</v>
      </c>
      <c r="J1204" t="s">
        <v>2667</v>
      </c>
      <c r="L1204" t="s">
        <v>2667</v>
      </c>
      <c r="M1204" t="s">
        <v>306</v>
      </c>
    </row>
    <row r="1205" spans="1:13" x14ac:dyDescent="0.35">
      <c r="A1205" s="6">
        <v>45947</v>
      </c>
      <c r="B1205" t="s">
        <v>2032</v>
      </c>
      <c r="C1205" t="s">
        <v>2167</v>
      </c>
      <c r="D1205" s="20" t="s">
        <v>564</v>
      </c>
      <c r="E1205">
        <v>7</v>
      </c>
      <c r="F1205">
        <v>2</v>
      </c>
      <c r="G1205" t="s">
        <v>2667</v>
      </c>
      <c r="H1205" t="s">
        <v>2667</v>
      </c>
      <c r="I1205" t="s">
        <v>2667</v>
      </c>
      <c r="J1205" t="s">
        <v>2667</v>
      </c>
      <c r="L1205" t="s">
        <v>2667</v>
      </c>
      <c r="M1205" t="s">
        <v>2667</v>
      </c>
    </row>
    <row r="1206" spans="1:13" x14ac:dyDescent="0.35">
      <c r="A1206" s="6">
        <v>45948</v>
      </c>
      <c r="B1206" t="s">
        <v>2831</v>
      </c>
      <c r="C1206" t="s">
        <v>2673</v>
      </c>
      <c r="D1206" s="20" t="s">
        <v>2681</v>
      </c>
      <c r="E1206">
        <v>7</v>
      </c>
      <c r="F1206">
        <v>2</v>
      </c>
      <c r="G1206" t="s">
        <v>2667</v>
      </c>
      <c r="H1206" t="s">
        <v>2667</v>
      </c>
      <c r="I1206" t="s">
        <v>306</v>
      </c>
      <c r="J1206" t="s">
        <v>2667</v>
      </c>
      <c r="L1206" t="s">
        <v>2667</v>
      </c>
      <c r="M1206" t="s">
        <v>2667</v>
      </c>
    </row>
    <row r="1207" spans="1:13" x14ac:dyDescent="0.35">
      <c r="A1207" s="6">
        <v>45908</v>
      </c>
      <c r="B1207" t="s">
        <v>1089</v>
      </c>
      <c r="C1207" t="s">
        <v>2683</v>
      </c>
      <c r="D1207" s="20" t="s">
        <v>2838</v>
      </c>
      <c r="E1207">
        <v>7</v>
      </c>
      <c r="F1207">
        <v>4</v>
      </c>
      <c r="G1207" t="s">
        <v>2667</v>
      </c>
      <c r="H1207" t="s">
        <v>2667</v>
      </c>
      <c r="I1207" t="s">
        <v>2667</v>
      </c>
      <c r="J1207" t="s">
        <v>2667</v>
      </c>
      <c r="L1207" t="s">
        <v>2667</v>
      </c>
      <c r="M1207" t="s">
        <v>2667</v>
      </c>
    </row>
    <row r="1208" spans="1:13" x14ac:dyDescent="0.35">
      <c r="A1208" s="6">
        <v>46358</v>
      </c>
      <c r="B1208" t="s">
        <v>2866</v>
      </c>
      <c r="C1208" t="s">
        <v>2673</v>
      </c>
      <c r="D1208" s="20" t="s">
        <v>2681</v>
      </c>
      <c r="E1208">
        <v>7</v>
      </c>
      <c r="F1208">
        <v>2</v>
      </c>
      <c r="G1208" t="s">
        <v>2667</v>
      </c>
      <c r="H1208" t="s">
        <v>2667</v>
      </c>
      <c r="I1208" t="s">
        <v>306</v>
      </c>
      <c r="J1208" t="s">
        <v>2667</v>
      </c>
      <c r="L1208" t="s">
        <v>2667</v>
      </c>
      <c r="M1208" t="s">
        <v>306</v>
      </c>
    </row>
    <row r="1209" spans="1:13" x14ac:dyDescent="0.35">
      <c r="A1209" s="6">
        <v>45963</v>
      </c>
      <c r="B1209" t="s">
        <v>2891</v>
      </c>
      <c r="C1209" t="s">
        <v>2670</v>
      </c>
      <c r="D1209" s="20">
        <v>7</v>
      </c>
      <c r="E1209">
        <v>7</v>
      </c>
      <c r="F1209">
        <v>2</v>
      </c>
      <c r="G1209" t="s">
        <v>2667</v>
      </c>
      <c r="H1209" t="s">
        <v>2667</v>
      </c>
      <c r="I1209" t="s">
        <v>2667</v>
      </c>
      <c r="J1209" t="s">
        <v>2667</v>
      </c>
      <c r="L1209" t="s">
        <v>2667</v>
      </c>
      <c r="M1209" t="s">
        <v>2667</v>
      </c>
    </row>
    <row r="1210" spans="1:13" x14ac:dyDescent="0.35">
      <c r="A1210" s="6">
        <v>45704</v>
      </c>
      <c r="B1210" t="s">
        <v>2900</v>
      </c>
      <c r="C1210" t="s">
        <v>2670</v>
      </c>
      <c r="D1210" s="20">
        <v>9</v>
      </c>
      <c r="E1210">
        <v>7</v>
      </c>
      <c r="F1210">
        <v>3</v>
      </c>
      <c r="G1210" t="s">
        <v>2667</v>
      </c>
      <c r="H1210" t="s">
        <v>2667</v>
      </c>
      <c r="I1210" t="s">
        <v>2667</v>
      </c>
      <c r="J1210" t="s">
        <v>2667</v>
      </c>
      <c r="L1210" t="s">
        <v>2667</v>
      </c>
      <c r="M1210" t="s">
        <v>306</v>
      </c>
    </row>
    <row r="1211" spans="1:13" x14ac:dyDescent="0.35">
      <c r="A1211" s="6">
        <v>45996</v>
      </c>
      <c r="B1211" t="s">
        <v>2943</v>
      </c>
      <c r="C1211" t="s">
        <v>2167</v>
      </c>
      <c r="D1211" s="20" t="s">
        <v>2755</v>
      </c>
      <c r="E1211">
        <v>7</v>
      </c>
      <c r="F1211">
        <v>2</v>
      </c>
      <c r="G1211" t="s">
        <v>2667</v>
      </c>
      <c r="H1211" t="s">
        <v>2667</v>
      </c>
      <c r="I1211" t="s">
        <v>2667</v>
      </c>
      <c r="J1211" t="s">
        <v>2667</v>
      </c>
      <c r="L1211" t="s">
        <v>2667</v>
      </c>
      <c r="M1211" t="s">
        <v>2667</v>
      </c>
    </row>
    <row r="1212" spans="1:13" s="23" customFormat="1" x14ac:dyDescent="0.35">
      <c r="A1212" s="6">
        <v>45976</v>
      </c>
      <c r="B1212" t="s">
        <v>2963</v>
      </c>
      <c r="C1212" t="s">
        <v>2670</v>
      </c>
      <c r="D1212" s="20" t="s">
        <v>2676</v>
      </c>
      <c r="E1212">
        <v>7</v>
      </c>
      <c r="F1212">
        <v>2</v>
      </c>
      <c r="G1212" t="s">
        <v>2667</v>
      </c>
      <c r="H1212" t="s">
        <v>2667</v>
      </c>
      <c r="I1212" t="s">
        <v>2667</v>
      </c>
      <c r="J1212" t="s">
        <v>2667</v>
      </c>
      <c r="K1212"/>
      <c r="L1212" t="s">
        <v>2667</v>
      </c>
      <c r="M1212" t="s">
        <v>306</v>
      </c>
    </row>
    <row r="1213" spans="1:13" s="23" customFormat="1" x14ac:dyDescent="0.35">
      <c r="A1213" s="6">
        <v>45942</v>
      </c>
      <c r="B1213" t="s">
        <v>2667</v>
      </c>
      <c r="C1213" t="s">
        <v>2673</v>
      </c>
      <c r="D1213" s="20" t="s">
        <v>2986</v>
      </c>
      <c r="E1213">
        <v>7</v>
      </c>
      <c r="F1213">
        <v>5</v>
      </c>
      <c r="G1213" t="s">
        <v>2667</v>
      </c>
      <c r="H1213" t="s">
        <v>2667</v>
      </c>
      <c r="I1213" t="s">
        <v>2667</v>
      </c>
      <c r="J1213" t="s">
        <v>2667</v>
      </c>
      <c r="K1213"/>
      <c r="L1213" t="s">
        <v>2667</v>
      </c>
      <c r="M1213" t="s">
        <v>2667</v>
      </c>
    </row>
    <row r="1214" spans="1:13" s="23" customFormat="1" x14ac:dyDescent="0.35">
      <c r="A1214" s="6">
        <v>45891</v>
      </c>
      <c r="B1214" t="s">
        <v>3009</v>
      </c>
      <c r="C1214" t="s">
        <v>2683</v>
      </c>
      <c r="D1214" s="20" t="s">
        <v>3010</v>
      </c>
      <c r="E1214">
        <v>7</v>
      </c>
      <c r="F1214">
        <v>4</v>
      </c>
      <c r="G1214" t="s">
        <v>2667</v>
      </c>
      <c r="H1214" t="s">
        <v>2667</v>
      </c>
      <c r="I1214" t="s">
        <v>2667</v>
      </c>
      <c r="J1214" t="s">
        <v>2667</v>
      </c>
      <c r="K1214"/>
      <c r="L1214" t="s">
        <v>2667</v>
      </c>
      <c r="M1214" t="s">
        <v>2667</v>
      </c>
    </row>
    <row r="1215" spans="1:13" s="23" customFormat="1" x14ac:dyDescent="0.35">
      <c r="A1215" s="6">
        <v>46008</v>
      </c>
      <c r="B1215" t="s">
        <v>3021</v>
      </c>
      <c r="C1215" t="s">
        <v>2670</v>
      </c>
      <c r="D1215" s="20" t="s">
        <v>3022</v>
      </c>
      <c r="E1215">
        <v>7</v>
      </c>
      <c r="F1215">
        <v>3</v>
      </c>
      <c r="G1215" t="s">
        <v>2667</v>
      </c>
      <c r="H1215" t="s">
        <v>2667</v>
      </c>
      <c r="I1215" t="s">
        <v>2667</v>
      </c>
      <c r="J1215" t="s">
        <v>2667</v>
      </c>
      <c r="K1215"/>
      <c r="L1215" t="s">
        <v>2667</v>
      </c>
      <c r="M1215" t="s">
        <v>2667</v>
      </c>
    </row>
    <row r="1216" spans="1:13" s="23" customFormat="1" x14ac:dyDescent="0.35">
      <c r="A1216" s="6">
        <v>45804</v>
      </c>
      <c r="B1216" t="s">
        <v>2317</v>
      </c>
      <c r="C1216" t="s">
        <v>2667</v>
      </c>
      <c r="D1216" s="20" t="s">
        <v>2667</v>
      </c>
      <c r="E1216">
        <v>7</v>
      </c>
      <c r="F1216">
        <v>1</v>
      </c>
      <c r="G1216" t="s">
        <v>2667</v>
      </c>
      <c r="H1216" t="s">
        <v>2667</v>
      </c>
      <c r="I1216" t="s">
        <v>2667</v>
      </c>
      <c r="J1216" t="s">
        <v>2667</v>
      </c>
      <c r="K1216"/>
      <c r="L1216" t="s">
        <v>2667</v>
      </c>
      <c r="M1216" t="s">
        <v>306</v>
      </c>
    </row>
    <row r="1217" spans="1:13" s="23" customFormat="1" x14ac:dyDescent="0.35">
      <c r="A1217" s="6">
        <v>46003</v>
      </c>
      <c r="B1217" t="s">
        <v>1911</v>
      </c>
      <c r="C1217" t="s">
        <v>2670</v>
      </c>
      <c r="D1217" s="20">
        <v>7</v>
      </c>
      <c r="E1217">
        <v>7</v>
      </c>
      <c r="F1217">
        <v>3</v>
      </c>
      <c r="G1217" t="s">
        <v>2667</v>
      </c>
      <c r="H1217" t="s">
        <v>2667</v>
      </c>
      <c r="I1217" t="s">
        <v>2667</v>
      </c>
      <c r="J1217" t="s">
        <v>2667</v>
      </c>
      <c r="K1217"/>
      <c r="L1217" t="s">
        <v>2667</v>
      </c>
      <c r="M1217" t="s">
        <v>2667</v>
      </c>
    </row>
    <row r="1218" spans="1:13" s="23" customFormat="1" x14ac:dyDescent="0.35">
      <c r="A1218" s="6">
        <v>45811</v>
      </c>
      <c r="B1218" t="s">
        <v>3103</v>
      </c>
      <c r="C1218" t="s">
        <v>2667</v>
      </c>
      <c r="D1218" s="20" t="s">
        <v>2667</v>
      </c>
      <c r="E1218">
        <v>7</v>
      </c>
      <c r="F1218">
        <v>1</v>
      </c>
      <c r="G1218" t="s">
        <v>2667</v>
      </c>
      <c r="H1218" t="s">
        <v>2667</v>
      </c>
      <c r="I1218" t="s">
        <v>2667</v>
      </c>
      <c r="J1218" t="s">
        <v>2667</v>
      </c>
      <c r="K1218"/>
      <c r="L1218" t="s">
        <v>2667</v>
      </c>
      <c r="M1218" t="s">
        <v>2667</v>
      </c>
    </row>
    <row r="1219" spans="1:13" s="23" customFormat="1" x14ac:dyDescent="0.35">
      <c r="A1219" s="6">
        <v>45940</v>
      </c>
      <c r="B1219" t="s">
        <v>2097</v>
      </c>
      <c r="C1219" t="s">
        <v>2167</v>
      </c>
      <c r="D1219" s="20" t="s">
        <v>2817</v>
      </c>
      <c r="E1219">
        <v>7</v>
      </c>
      <c r="F1219">
        <v>3</v>
      </c>
      <c r="G1219" t="s">
        <v>2667</v>
      </c>
      <c r="H1219" t="s">
        <v>2667</v>
      </c>
      <c r="I1219" t="s">
        <v>306</v>
      </c>
      <c r="J1219" t="s">
        <v>2667</v>
      </c>
      <c r="K1219"/>
      <c r="L1219" t="s">
        <v>2667</v>
      </c>
      <c r="M1219" t="s">
        <v>2667</v>
      </c>
    </row>
    <row r="1220" spans="1:13" s="23" customFormat="1" x14ac:dyDescent="0.35">
      <c r="A1220" s="6">
        <v>46010</v>
      </c>
      <c r="B1220" t="s">
        <v>470</v>
      </c>
      <c r="C1220" t="s">
        <v>2673</v>
      </c>
      <c r="D1220" s="20" t="s">
        <v>3137</v>
      </c>
      <c r="E1220">
        <v>7</v>
      </c>
      <c r="F1220">
        <v>3</v>
      </c>
      <c r="G1220" t="s">
        <v>2667</v>
      </c>
      <c r="H1220" t="s">
        <v>2667</v>
      </c>
      <c r="I1220" t="s">
        <v>2667</v>
      </c>
      <c r="J1220" t="s">
        <v>2667</v>
      </c>
      <c r="K1220"/>
      <c r="L1220" t="s">
        <v>2667</v>
      </c>
      <c r="M1220" t="s">
        <v>306</v>
      </c>
    </row>
    <row r="1221" spans="1:13" s="23" customFormat="1" x14ac:dyDescent="0.35">
      <c r="A1221" s="6">
        <v>45942</v>
      </c>
      <c r="B1221" t="s">
        <v>2872</v>
      </c>
      <c r="C1221" t="s">
        <v>2668</v>
      </c>
      <c r="D1221" s="20">
        <v>5</v>
      </c>
      <c r="E1221">
        <v>7</v>
      </c>
      <c r="F1221">
        <v>2</v>
      </c>
      <c r="G1221" t="s">
        <v>2667</v>
      </c>
      <c r="H1221" t="s">
        <v>2667</v>
      </c>
      <c r="I1221" t="s">
        <v>306</v>
      </c>
      <c r="J1221" t="s">
        <v>2667</v>
      </c>
      <c r="K1221"/>
      <c r="L1221" t="s">
        <v>2667</v>
      </c>
      <c r="M1221" t="s">
        <v>306</v>
      </c>
    </row>
    <row r="1222" spans="1:13" s="23" customFormat="1" x14ac:dyDescent="0.35">
      <c r="A1222" s="6">
        <v>45946</v>
      </c>
      <c r="B1222" t="s">
        <v>1887</v>
      </c>
      <c r="C1222" t="s">
        <v>2670</v>
      </c>
      <c r="D1222" s="20">
        <v>7</v>
      </c>
      <c r="E1222">
        <v>7</v>
      </c>
      <c r="F1222">
        <v>2</v>
      </c>
      <c r="G1222" t="s">
        <v>2667</v>
      </c>
      <c r="H1222" t="s">
        <v>2667</v>
      </c>
      <c r="I1222" t="s">
        <v>2667</v>
      </c>
      <c r="J1222" t="s">
        <v>2667</v>
      </c>
      <c r="K1222"/>
      <c r="L1222" t="s">
        <v>2667</v>
      </c>
      <c r="M1222" t="s">
        <v>2667</v>
      </c>
    </row>
    <row r="1223" spans="1:13" s="23" customFormat="1" x14ac:dyDescent="0.35">
      <c r="A1223" s="6">
        <v>45963</v>
      </c>
      <c r="B1223" t="s">
        <v>3222</v>
      </c>
      <c r="C1223" t="s">
        <v>2673</v>
      </c>
      <c r="D1223" s="20" t="s">
        <v>3031</v>
      </c>
      <c r="E1223">
        <v>7</v>
      </c>
      <c r="F1223">
        <v>5</v>
      </c>
      <c r="G1223" t="s">
        <v>2667</v>
      </c>
      <c r="H1223" t="s">
        <v>2667</v>
      </c>
      <c r="I1223" t="s">
        <v>2667</v>
      </c>
      <c r="J1223" t="s">
        <v>2667</v>
      </c>
      <c r="K1223"/>
      <c r="L1223" t="s">
        <v>2667</v>
      </c>
      <c r="M1223" t="s">
        <v>306</v>
      </c>
    </row>
    <row r="1224" spans="1:13" s="23" customFormat="1" x14ac:dyDescent="0.35">
      <c r="A1224" s="6">
        <v>45828</v>
      </c>
      <c r="B1224" t="s">
        <v>3243</v>
      </c>
      <c r="C1224" t="s">
        <v>2667</v>
      </c>
      <c r="D1224" s="20" t="s">
        <v>2667</v>
      </c>
      <c r="E1224">
        <v>7</v>
      </c>
      <c r="F1224">
        <v>0</v>
      </c>
      <c r="G1224" t="s">
        <v>2667</v>
      </c>
      <c r="H1224" t="s">
        <v>2667</v>
      </c>
      <c r="I1224" t="s">
        <v>2667</v>
      </c>
      <c r="J1224" t="s">
        <v>2667</v>
      </c>
      <c r="K1224"/>
      <c r="L1224" t="s">
        <v>2667</v>
      </c>
      <c r="M1224" t="s">
        <v>2667</v>
      </c>
    </row>
    <row r="1225" spans="1:13" s="23" customFormat="1" x14ac:dyDescent="0.35">
      <c r="A1225" s="6">
        <v>45977</v>
      </c>
      <c r="B1225" t="s">
        <v>1831</v>
      </c>
      <c r="C1225" t="s">
        <v>2668</v>
      </c>
      <c r="D1225" s="20" t="s">
        <v>2835</v>
      </c>
      <c r="E1225">
        <v>7</v>
      </c>
      <c r="F1225">
        <v>2</v>
      </c>
      <c r="G1225" t="s">
        <v>2667</v>
      </c>
      <c r="H1225" t="s">
        <v>2667</v>
      </c>
      <c r="I1225" t="s">
        <v>306</v>
      </c>
      <c r="J1225" t="s">
        <v>2667</v>
      </c>
      <c r="K1225"/>
      <c r="L1225" t="s">
        <v>2667</v>
      </c>
      <c r="M1225" t="s">
        <v>2667</v>
      </c>
    </row>
    <row r="1226" spans="1:13" s="23" customFormat="1" x14ac:dyDescent="0.35">
      <c r="A1226" s="6">
        <v>46001</v>
      </c>
      <c r="B1226" t="s">
        <v>1829</v>
      </c>
      <c r="C1226" t="s">
        <v>2670</v>
      </c>
      <c r="D1226" s="20" t="s">
        <v>2793</v>
      </c>
      <c r="E1226">
        <v>7</v>
      </c>
      <c r="F1226">
        <v>2</v>
      </c>
      <c r="G1226" t="s">
        <v>2667</v>
      </c>
      <c r="H1226" t="s">
        <v>2667</v>
      </c>
      <c r="I1226" t="s">
        <v>306</v>
      </c>
      <c r="J1226" t="s">
        <v>2667</v>
      </c>
      <c r="K1226"/>
      <c r="L1226" t="s">
        <v>2667</v>
      </c>
      <c r="M1226" t="s">
        <v>2667</v>
      </c>
    </row>
    <row r="1227" spans="1:13" s="23" customFormat="1" x14ac:dyDescent="0.35">
      <c r="A1227" s="6">
        <v>45940</v>
      </c>
      <c r="B1227" t="s">
        <v>3312</v>
      </c>
      <c r="C1227" t="s">
        <v>2673</v>
      </c>
      <c r="D1227" s="20" t="s">
        <v>3020</v>
      </c>
      <c r="E1227">
        <v>7</v>
      </c>
      <c r="F1227">
        <v>2</v>
      </c>
      <c r="G1227" t="s">
        <v>2667</v>
      </c>
      <c r="H1227" t="s">
        <v>2667</v>
      </c>
      <c r="I1227" t="s">
        <v>2667</v>
      </c>
      <c r="J1227" t="s">
        <v>2667</v>
      </c>
      <c r="K1227"/>
      <c r="L1227" t="s">
        <v>2667</v>
      </c>
      <c r="M1227" t="s">
        <v>306</v>
      </c>
    </row>
    <row r="1228" spans="1:13" s="23" customFormat="1" x14ac:dyDescent="0.35">
      <c r="A1228" s="6">
        <v>45971</v>
      </c>
      <c r="B1228" t="s">
        <v>2667</v>
      </c>
      <c r="C1228" t="s">
        <v>2667</v>
      </c>
      <c r="D1228" s="20" t="s">
        <v>2667</v>
      </c>
      <c r="E1228">
        <v>7</v>
      </c>
      <c r="F1228">
        <v>2</v>
      </c>
      <c r="G1228" t="s">
        <v>2667</v>
      </c>
      <c r="H1228" t="s">
        <v>2667</v>
      </c>
      <c r="I1228" t="s">
        <v>306</v>
      </c>
      <c r="J1228" t="s">
        <v>2667</v>
      </c>
      <c r="K1228"/>
      <c r="L1228" t="s">
        <v>2667</v>
      </c>
      <c r="M1228" t="s">
        <v>306</v>
      </c>
    </row>
    <row r="1229" spans="1:13" s="23" customFormat="1" x14ac:dyDescent="0.35">
      <c r="A1229" s="22">
        <v>45962</v>
      </c>
      <c r="B1229" s="23" t="s">
        <v>2696</v>
      </c>
      <c r="C1229" s="23" t="s">
        <v>1261</v>
      </c>
      <c r="D1229" s="24" t="s">
        <v>1261</v>
      </c>
      <c r="E1229" s="23">
        <v>7</v>
      </c>
      <c r="F1229" s="23">
        <v>1</v>
      </c>
      <c r="G1229" s="23" t="s">
        <v>2667</v>
      </c>
      <c r="H1229" s="23" t="s">
        <v>2667</v>
      </c>
      <c r="I1229" s="23" t="s">
        <v>2667</v>
      </c>
      <c r="J1229" s="23" t="s">
        <v>2359</v>
      </c>
      <c r="L1229" s="23" t="s">
        <v>2667</v>
      </c>
      <c r="M1229" s="23" t="s">
        <v>306</v>
      </c>
    </row>
    <row r="1230" spans="1:13" s="23" customFormat="1" x14ac:dyDescent="0.35">
      <c r="A1230" s="22">
        <v>45947</v>
      </c>
      <c r="B1230" s="23" t="s">
        <v>2774</v>
      </c>
      <c r="C1230" s="23" t="s">
        <v>2670</v>
      </c>
      <c r="D1230" s="24">
        <v>9</v>
      </c>
      <c r="E1230" s="23">
        <v>7</v>
      </c>
      <c r="F1230" s="23">
        <v>3</v>
      </c>
      <c r="G1230" s="23" t="s">
        <v>2667</v>
      </c>
      <c r="H1230" s="23" t="s">
        <v>2667</v>
      </c>
      <c r="I1230" s="23" t="s">
        <v>2667</v>
      </c>
      <c r="L1230" s="23" t="s">
        <v>2667</v>
      </c>
      <c r="M1230" s="23" t="s">
        <v>2667</v>
      </c>
    </row>
    <row r="1231" spans="1:13" s="23" customFormat="1" x14ac:dyDescent="0.35">
      <c r="A1231" s="22">
        <v>46000</v>
      </c>
      <c r="B1231" s="23" t="s">
        <v>841</v>
      </c>
      <c r="C1231" s="23" t="s">
        <v>2668</v>
      </c>
      <c r="D1231" s="24" t="s">
        <v>2835</v>
      </c>
      <c r="E1231" s="23">
        <v>7</v>
      </c>
      <c r="F1231" s="23">
        <v>3</v>
      </c>
      <c r="G1231" s="23" t="s">
        <v>2667</v>
      </c>
      <c r="H1231" s="23" t="s">
        <v>2667</v>
      </c>
      <c r="I1231" s="23" t="s">
        <v>2667</v>
      </c>
      <c r="L1231" s="23" t="s">
        <v>2667</v>
      </c>
      <c r="M1231" s="23" t="s">
        <v>306</v>
      </c>
    </row>
    <row r="1232" spans="1:13" s="23" customFormat="1" x14ac:dyDescent="0.35">
      <c r="A1232" s="22">
        <v>45946</v>
      </c>
      <c r="B1232" s="23" t="s">
        <v>2128</v>
      </c>
      <c r="C1232" s="23" t="s">
        <v>2673</v>
      </c>
      <c r="D1232" s="24" t="s">
        <v>3034</v>
      </c>
      <c r="E1232" s="23">
        <v>7</v>
      </c>
      <c r="F1232" s="23">
        <v>2</v>
      </c>
      <c r="G1232" s="23" t="s">
        <v>2667</v>
      </c>
      <c r="H1232" s="23" t="s">
        <v>2667</v>
      </c>
      <c r="I1232" s="23" t="s">
        <v>306</v>
      </c>
      <c r="J1232" s="23" t="s">
        <v>3406</v>
      </c>
      <c r="L1232" s="23" t="s">
        <v>2667</v>
      </c>
      <c r="M1232" s="23" t="s">
        <v>2667</v>
      </c>
    </row>
    <row r="1233" spans="1:13" s="23" customFormat="1" x14ac:dyDescent="0.35">
      <c r="A1233" s="6">
        <v>45979</v>
      </c>
      <c r="B1233" t="s">
        <v>3125</v>
      </c>
      <c r="C1233" t="s">
        <v>2668</v>
      </c>
      <c r="D1233" s="20" t="s">
        <v>2835</v>
      </c>
      <c r="E1233">
        <v>7</v>
      </c>
      <c r="F1233">
        <v>2</v>
      </c>
      <c r="G1233" t="s">
        <v>2667</v>
      </c>
      <c r="H1233" t="s">
        <v>2667</v>
      </c>
      <c r="I1233" t="s">
        <v>306</v>
      </c>
      <c r="J1233"/>
      <c r="K1233"/>
      <c r="L1233" t="s">
        <v>2667</v>
      </c>
      <c r="M1233" t="s">
        <v>2667</v>
      </c>
    </row>
    <row r="1234" spans="1:13" s="23" customFormat="1" x14ac:dyDescent="0.35">
      <c r="A1234" s="22">
        <v>45940</v>
      </c>
      <c r="B1234" s="23" t="s">
        <v>3415</v>
      </c>
      <c r="C1234" s="23" t="s">
        <v>2683</v>
      </c>
      <c r="D1234" s="24" t="s">
        <v>2683</v>
      </c>
      <c r="E1234" s="23">
        <v>7</v>
      </c>
      <c r="F1234" s="23">
        <v>2</v>
      </c>
      <c r="G1234" s="23" t="s">
        <v>2667</v>
      </c>
      <c r="H1234" s="23" t="s">
        <v>2667</v>
      </c>
      <c r="I1234" s="23" t="s">
        <v>2667</v>
      </c>
      <c r="L1234" s="23" t="s">
        <v>2667</v>
      </c>
      <c r="M1234" s="23" t="s">
        <v>306</v>
      </c>
    </row>
    <row r="1235" spans="1:13" s="23" customFormat="1" x14ac:dyDescent="0.35">
      <c r="A1235" s="6">
        <v>45941</v>
      </c>
      <c r="B1235" t="s">
        <v>3029</v>
      </c>
      <c r="C1235" t="s">
        <v>2668</v>
      </c>
      <c r="D1235" s="20" t="s">
        <v>2698</v>
      </c>
      <c r="E1235">
        <v>7</v>
      </c>
      <c r="F1235">
        <v>3</v>
      </c>
      <c r="G1235" t="s">
        <v>2667</v>
      </c>
      <c r="H1235" t="s">
        <v>2667</v>
      </c>
      <c r="I1235" t="s">
        <v>306</v>
      </c>
      <c r="J1235"/>
      <c r="K1235"/>
      <c r="L1235" t="s">
        <v>2667</v>
      </c>
      <c r="M1235" t="s">
        <v>2667</v>
      </c>
    </row>
    <row r="1236" spans="1:13" s="23" customFormat="1" x14ac:dyDescent="0.35">
      <c r="A1236" s="6">
        <v>45904</v>
      </c>
      <c r="B1236" t="s">
        <v>3266</v>
      </c>
      <c r="C1236" t="s">
        <v>2673</v>
      </c>
      <c r="D1236" s="20" t="s">
        <v>3020</v>
      </c>
      <c r="E1236">
        <v>7</v>
      </c>
      <c r="F1236">
        <v>2</v>
      </c>
      <c r="G1236" t="s">
        <v>2667</v>
      </c>
      <c r="H1236" t="s">
        <v>2667</v>
      </c>
      <c r="I1236" t="s">
        <v>306</v>
      </c>
      <c r="J1236"/>
      <c r="K1236"/>
      <c r="L1236" t="s">
        <v>2667</v>
      </c>
      <c r="M1236" t="s">
        <v>2667</v>
      </c>
    </row>
    <row r="1237" spans="1:13" x14ac:dyDescent="0.35">
      <c r="A1237" s="6">
        <v>45912</v>
      </c>
      <c r="B1237" t="s">
        <v>3058</v>
      </c>
      <c r="C1237" t="s">
        <v>2167</v>
      </c>
      <c r="D1237" s="20" t="s">
        <v>130</v>
      </c>
      <c r="E1237">
        <v>7</v>
      </c>
      <c r="F1237">
        <v>2</v>
      </c>
      <c r="G1237" t="s">
        <v>2667</v>
      </c>
      <c r="H1237" t="s">
        <v>2667</v>
      </c>
      <c r="I1237" t="s">
        <v>306</v>
      </c>
      <c r="L1237" t="s">
        <v>2667</v>
      </c>
      <c r="M1237" t="s">
        <v>306</v>
      </c>
    </row>
    <row r="1238" spans="1:13" x14ac:dyDescent="0.35">
      <c r="A1238" s="22">
        <v>45885</v>
      </c>
      <c r="B1238" s="23" t="s">
        <v>1804</v>
      </c>
      <c r="C1238" s="23" t="s">
        <v>130</v>
      </c>
      <c r="D1238" s="24" t="s">
        <v>130</v>
      </c>
      <c r="E1238" s="23">
        <v>7</v>
      </c>
      <c r="F1238" s="23">
        <v>2</v>
      </c>
      <c r="G1238" s="23" t="s">
        <v>2667</v>
      </c>
      <c r="H1238" s="23" t="s">
        <v>2667</v>
      </c>
      <c r="I1238" s="23" t="s">
        <v>306</v>
      </c>
      <c r="J1238" s="23"/>
      <c r="K1238" s="23"/>
      <c r="L1238" s="23" t="s">
        <v>2667</v>
      </c>
      <c r="M1238" s="23" t="s">
        <v>306</v>
      </c>
    </row>
    <row r="1239" spans="1:13" x14ac:dyDescent="0.35">
      <c r="A1239" s="6">
        <v>45884</v>
      </c>
      <c r="B1239" t="s">
        <v>1005</v>
      </c>
      <c r="C1239" t="s">
        <v>2683</v>
      </c>
      <c r="D1239" s="20" t="s">
        <v>2683</v>
      </c>
      <c r="E1239">
        <v>7</v>
      </c>
      <c r="F1239">
        <v>1</v>
      </c>
      <c r="G1239" t="s">
        <v>2667</v>
      </c>
      <c r="H1239" t="s">
        <v>2667</v>
      </c>
      <c r="I1239" t="s">
        <v>2667</v>
      </c>
      <c r="L1239" t="s">
        <v>2667</v>
      </c>
      <c r="M1239" t="s">
        <v>306</v>
      </c>
    </row>
    <row r="1240" spans="1:13" x14ac:dyDescent="0.35">
      <c r="A1240" s="6">
        <v>45979</v>
      </c>
      <c r="B1240" t="s">
        <v>3047</v>
      </c>
      <c r="C1240" t="s">
        <v>2670</v>
      </c>
      <c r="D1240" s="20">
        <v>9</v>
      </c>
      <c r="E1240">
        <v>7</v>
      </c>
      <c r="F1240">
        <v>2</v>
      </c>
      <c r="G1240" t="s">
        <v>2667</v>
      </c>
      <c r="H1240" t="s">
        <v>2667</v>
      </c>
      <c r="I1240" t="s">
        <v>2667</v>
      </c>
      <c r="L1240" t="s">
        <v>2667</v>
      </c>
      <c r="M1240" t="s">
        <v>2667</v>
      </c>
    </row>
    <row r="1241" spans="1:13" x14ac:dyDescent="0.35">
      <c r="A1241" s="6">
        <v>45675</v>
      </c>
      <c r="B1241" t="s">
        <v>2310</v>
      </c>
      <c r="C1241" t="s">
        <v>2667</v>
      </c>
      <c r="D1241" s="20" t="s">
        <v>2667</v>
      </c>
      <c r="E1241">
        <v>7</v>
      </c>
      <c r="F1241">
        <v>2</v>
      </c>
      <c r="G1241" t="s">
        <v>2667</v>
      </c>
      <c r="H1241" t="s">
        <v>2667</v>
      </c>
      <c r="I1241" t="s">
        <v>306</v>
      </c>
      <c r="L1241" t="s">
        <v>2667</v>
      </c>
      <c r="M1241" t="s">
        <v>2667</v>
      </c>
    </row>
    <row r="1242" spans="1:13" s="23" customFormat="1" x14ac:dyDescent="0.35">
      <c r="A1242" s="22">
        <v>45820</v>
      </c>
      <c r="B1242" s="23" t="s">
        <v>2697</v>
      </c>
      <c r="C1242" s="23" t="s">
        <v>2668</v>
      </c>
      <c r="D1242" s="24" t="s">
        <v>1846</v>
      </c>
      <c r="E1242" s="23">
        <v>6</v>
      </c>
      <c r="F1242" s="23">
        <v>4</v>
      </c>
      <c r="G1242" s="23" t="s">
        <v>2667</v>
      </c>
      <c r="H1242" s="23" t="s">
        <v>2667</v>
      </c>
      <c r="I1242" s="23" t="s">
        <v>2667</v>
      </c>
      <c r="J1242" s="23" t="s">
        <v>2667</v>
      </c>
      <c r="L1242" s="23" t="s">
        <v>2667</v>
      </c>
      <c r="M1242" s="23" t="s">
        <v>2667</v>
      </c>
    </row>
    <row r="1243" spans="1:13" s="23" customFormat="1" x14ac:dyDescent="0.35">
      <c r="A1243" s="6">
        <v>45742</v>
      </c>
      <c r="B1243" t="s">
        <v>2689</v>
      </c>
      <c r="C1243" t="s">
        <v>2667</v>
      </c>
      <c r="D1243" s="20" t="s">
        <v>2667</v>
      </c>
      <c r="E1243">
        <v>6</v>
      </c>
      <c r="F1243">
        <v>3</v>
      </c>
      <c r="G1243" t="s">
        <v>2667</v>
      </c>
      <c r="H1243" t="s">
        <v>2667</v>
      </c>
      <c r="I1243" t="s">
        <v>306</v>
      </c>
      <c r="J1243" t="s">
        <v>2667</v>
      </c>
      <c r="K1243"/>
      <c r="L1243" t="s">
        <v>2667</v>
      </c>
      <c r="M1243" t="s">
        <v>2667</v>
      </c>
    </row>
    <row r="1244" spans="1:13" s="23" customFormat="1" x14ac:dyDescent="0.35">
      <c r="A1244" s="6">
        <v>46008</v>
      </c>
      <c r="B1244" t="s">
        <v>2792</v>
      </c>
      <c r="C1244" t="s">
        <v>2670</v>
      </c>
      <c r="D1244" s="20" t="s">
        <v>2793</v>
      </c>
      <c r="E1244">
        <v>6</v>
      </c>
      <c r="F1244">
        <v>3</v>
      </c>
      <c r="G1244" t="s">
        <v>2667</v>
      </c>
      <c r="H1244" t="s">
        <v>2667</v>
      </c>
      <c r="I1244" t="s">
        <v>2667</v>
      </c>
      <c r="J1244" t="s">
        <v>2667</v>
      </c>
      <c r="K1244"/>
      <c r="L1244" t="s">
        <v>2667</v>
      </c>
      <c r="M1244" t="s">
        <v>306</v>
      </c>
    </row>
    <row r="1245" spans="1:13" s="23" customFormat="1" x14ac:dyDescent="0.35">
      <c r="A1245" s="6">
        <v>45934</v>
      </c>
      <c r="B1245" t="s">
        <v>2795</v>
      </c>
      <c r="C1245" t="s">
        <v>2673</v>
      </c>
      <c r="D1245" s="20">
        <v>0</v>
      </c>
      <c r="E1245">
        <v>6</v>
      </c>
      <c r="F1245">
        <v>3</v>
      </c>
      <c r="G1245" t="s">
        <v>2667</v>
      </c>
      <c r="H1245" t="s">
        <v>2667</v>
      </c>
      <c r="I1245" t="s">
        <v>2667</v>
      </c>
      <c r="J1245" t="s">
        <v>2667</v>
      </c>
      <c r="K1245"/>
      <c r="L1245" t="s">
        <v>2667</v>
      </c>
      <c r="M1245" t="s">
        <v>306</v>
      </c>
    </row>
    <row r="1246" spans="1:13" s="23" customFormat="1" x14ac:dyDescent="0.35">
      <c r="A1246" s="6">
        <v>45992</v>
      </c>
      <c r="B1246" t="s">
        <v>2798</v>
      </c>
      <c r="C1246" t="s">
        <v>2670</v>
      </c>
      <c r="D1246" s="20" t="s">
        <v>2799</v>
      </c>
      <c r="E1246">
        <v>6</v>
      </c>
      <c r="F1246">
        <v>2</v>
      </c>
      <c r="G1246" t="s">
        <v>2667</v>
      </c>
      <c r="H1246" t="s">
        <v>2667</v>
      </c>
      <c r="I1246" t="s">
        <v>2667</v>
      </c>
      <c r="J1246" t="s">
        <v>2667</v>
      </c>
      <c r="K1246"/>
      <c r="L1246" t="s">
        <v>2667</v>
      </c>
      <c r="M1246" t="s">
        <v>2667</v>
      </c>
    </row>
    <row r="1247" spans="1:13" s="23" customFormat="1" x14ac:dyDescent="0.35">
      <c r="A1247" s="6">
        <v>45997</v>
      </c>
      <c r="B1247" t="s">
        <v>2850</v>
      </c>
      <c r="C1247" t="s">
        <v>2667</v>
      </c>
      <c r="D1247" s="20" t="s">
        <v>2667</v>
      </c>
      <c r="E1247">
        <v>6</v>
      </c>
      <c r="F1247">
        <v>1</v>
      </c>
      <c r="G1247" t="s">
        <v>2667</v>
      </c>
      <c r="H1247" t="s">
        <v>2667</v>
      </c>
      <c r="I1247" t="s">
        <v>2667</v>
      </c>
      <c r="J1247" t="s">
        <v>2667</v>
      </c>
      <c r="K1247"/>
      <c r="L1247" t="s">
        <v>2667</v>
      </c>
      <c r="M1247" t="s">
        <v>2667</v>
      </c>
    </row>
    <row r="1248" spans="1:13" s="23" customFormat="1" x14ac:dyDescent="0.35">
      <c r="A1248" s="6">
        <v>46010</v>
      </c>
      <c r="B1248" t="s">
        <v>2856</v>
      </c>
      <c r="C1248" t="s">
        <v>2667</v>
      </c>
      <c r="D1248" s="20" t="s">
        <v>2667</v>
      </c>
      <c r="E1248">
        <v>6</v>
      </c>
      <c r="F1248">
        <v>1</v>
      </c>
      <c r="G1248" t="s">
        <v>2667</v>
      </c>
      <c r="H1248" t="s">
        <v>2667</v>
      </c>
      <c r="I1248" t="s">
        <v>2667</v>
      </c>
      <c r="J1248" t="s">
        <v>2667</v>
      </c>
      <c r="K1248"/>
      <c r="L1248" t="s">
        <v>2667</v>
      </c>
      <c r="M1248" t="s">
        <v>2667</v>
      </c>
    </row>
    <row r="1249" spans="1:13" s="23" customFormat="1" x14ac:dyDescent="0.35">
      <c r="A1249" s="6">
        <v>45998</v>
      </c>
      <c r="B1249" t="s">
        <v>2864</v>
      </c>
      <c r="C1249" t="s">
        <v>2668</v>
      </c>
      <c r="D1249" s="20">
        <v>6</v>
      </c>
      <c r="E1249">
        <v>6</v>
      </c>
      <c r="F1249">
        <v>2</v>
      </c>
      <c r="G1249" t="s">
        <v>2667</v>
      </c>
      <c r="H1249" t="s">
        <v>2667</v>
      </c>
      <c r="I1249" t="s">
        <v>2667</v>
      </c>
      <c r="J1249" t="s">
        <v>2667</v>
      </c>
      <c r="K1249"/>
      <c r="L1249" t="s">
        <v>2667</v>
      </c>
      <c r="M1249" t="s">
        <v>306</v>
      </c>
    </row>
    <row r="1250" spans="1:13" s="23" customFormat="1" x14ac:dyDescent="0.35">
      <c r="A1250" s="6">
        <v>45747</v>
      </c>
      <c r="B1250" t="s">
        <v>2871</v>
      </c>
      <c r="C1250" t="s">
        <v>2670</v>
      </c>
      <c r="D1250" s="20" t="s">
        <v>2799</v>
      </c>
      <c r="E1250">
        <v>6</v>
      </c>
      <c r="F1250">
        <v>3</v>
      </c>
      <c r="G1250" t="s">
        <v>2667</v>
      </c>
      <c r="H1250" t="s">
        <v>2667</v>
      </c>
      <c r="I1250" t="s">
        <v>306</v>
      </c>
      <c r="J1250" t="s">
        <v>2667</v>
      </c>
      <c r="K1250"/>
      <c r="L1250" t="s">
        <v>2667</v>
      </c>
      <c r="M1250" t="s">
        <v>2667</v>
      </c>
    </row>
    <row r="1251" spans="1:13" s="23" customFormat="1" x14ac:dyDescent="0.35">
      <c r="A1251" s="6">
        <v>45993</v>
      </c>
      <c r="B1251" t="s">
        <v>2889</v>
      </c>
      <c r="C1251" t="s">
        <v>2673</v>
      </c>
      <c r="D1251" s="20" t="s">
        <v>2890</v>
      </c>
      <c r="E1251">
        <v>6</v>
      </c>
      <c r="F1251">
        <v>5</v>
      </c>
      <c r="G1251" t="s">
        <v>2667</v>
      </c>
      <c r="H1251" t="s">
        <v>2667</v>
      </c>
      <c r="I1251" t="s">
        <v>306</v>
      </c>
      <c r="J1251" t="s">
        <v>2667</v>
      </c>
      <c r="K1251"/>
      <c r="L1251" t="s">
        <v>2667</v>
      </c>
      <c r="M1251" t="s">
        <v>2667</v>
      </c>
    </row>
    <row r="1252" spans="1:13" s="23" customFormat="1" x14ac:dyDescent="0.35">
      <c r="A1252" s="6">
        <v>45802</v>
      </c>
      <c r="B1252" t="s">
        <v>236</v>
      </c>
      <c r="C1252" t="s">
        <v>2683</v>
      </c>
      <c r="D1252" s="20" t="s">
        <v>2684</v>
      </c>
      <c r="E1252">
        <v>6</v>
      </c>
      <c r="F1252">
        <v>2</v>
      </c>
      <c r="G1252" t="s">
        <v>2667</v>
      </c>
      <c r="H1252" t="s">
        <v>2667</v>
      </c>
      <c r="I1252" t="s">
        <v>2667</v>
      </c>
      <c r="J1252" t="s">
        <v>2667</v>
      </c>
      <c r="K1252"/>
      <c r="L1252" t="s">
        <v>2667</v>
      </c>
      <c r="M1252" t="s">
        <v>306</v>
      </c>
    </row>
    <row r="1253" spans="1:13" s="23" customFormat="1" x14ac:dyDescent="0.35">
      <c r="A1253" s="6">
        <v>45996</v>
      </c>
      <c r="B1253" t="s">
        <v>2952</v>
      </c>
      <c r="C1253" t="s">
        <v>2670</v>
      </c>
      <c r="D1253" s="20">
        <v>7</v>
      </c>
      <c r="E1253">
        <v>6</v>
      </c>
      <c r="F1253">
        <v>6</v>
      </c>
      <c r="G1253" t="s">
        <v>2667</v>
      </c>
      <c r="H1253" t="s">
        <v>2667</v>
      </c>
      <c r="I1253" t="s">
        <v>2667</v>
      </c>
      <c r="J1253" t="s">
        <v>2667</v>
      </c>
      <c r="K1253"/>
      <c r="L1253" t="s">
        <v>2667</v>
      </c>
      <c r="M1253" t="s">
        <v>2667</v>
      </c>
    </row>
    <row r="1254" spans="1:13" s="23" customFormat="1" x14ac:dyDescent="0.35">
      <c r="A1254" s="6">
        <v>45789</v>
      </c>
      <c r="B1254" t="s">
        <v>2962</v>
      </c>
      <c r="C1254" t="s">
        <v>2667</v>
      </c>
      <c r="D1254" s="20" t="s">
        <v>2667</v>
      </c>
      <c r="E1254">
        <v>6</v>
      </c>
      <c r="F1254">
        <v>2</v>
      </c>
      <c r="G1254" t="s">
        <v>2667</v>
      </c>
      <c r="H1254" t="s">
        <v>2667</v>
      </c>
      <c r="I1254" t="s">
        <v>306</v>
      </c>
      <c r="J1254" t="s">
        <v>2667</v>
      </c>
      <c r="K1254"/>
      <c r="L1254" t="s">
        <v>2667</v>
      </c>
      <c r="M1254" t="s">
        <v>2667</v>
      </c>
    </row>
    <row r="1255" spans="1:13" s="23" customFormat="1" x14ac:dyDescent="0.35">
      <c r="A1255" s="6">
        <v>45996</v>
      </c>
      <c r="B1255" t="s">
        <v>86</v>
      </c>
      <c r="C1255" t="s">
        <v>2670</v>
      </c>
      <c r="D1255" s="20" t="s">
        <v>2685</v>
      </c>
      <c r="E1255">
        <v>6</v>
      </c>
      <c r="F1255">
        <v>2</v>
      </c>
      <c r="G1255" t="s">
        <v>2667</v>
      </c>
      <c r="H1255" t="s">
        <v>2667</v>
      </c>
      <c r="I1255" t="s">
        <v>306</v>
      </c>
      <c r="J1255" t="s">
        <v>2667</v>
      </c>
      <c r="K1255"/>
      <c r="L1255" t="s">
        <v>2667</v>
      </c>
      <c r="M1255" t="s">
        <v>306</v>
      </c>
    </row>
    <row r="1256" spans="1:13" s="23" customFormat="1" x14ac:dyDescent="0.35">
      <c r="A1256" s="6">
        <v>45906</v>
      </c>
      <c r="B1256" t="s">
        <v>2978</v>
      </c>
      <c r="C1256" t="s">
        <v>2670</v>
      </c>
      <c r="D1256" s="20">
        <v>7</v>
      </c>
      <c r="E1256">
        <v>6</v>
      </c>
      <c r="F1256">
        <v>2</v>
      </c>
      <c r="G1256" t="s">
        <v>2667</v>
      </c>
      <c r="H1256" t="s">
        <v>2667</v>
      </c>
      <c r="I1256" t="s">
        <v>306</v>
      </c>
      <c r="J1256" t="s">
        <v>2667</v>
      </c>
      <c r="K1256"/>
      <c r="L1256" t="s">
        <v>2667</v>
      </c>
      <c r="M1256" t="s">
        <v>2667</v>
      </c>
    </row>
    <row r="1257" spans="1:13" s="23" customFormat="1" x14ac:dyDescent="0.35">
      <c r="A1257" s="6">
        <v>45940</v>
      </c>
      <c r="B1257" t="s">
        <v>2983</v>
      </c>
      <c r="C1257" t="s">
        <v>2670</v>
      </c>
      <c r="D1257" s="20" t="s">
        <v>2824</v>
      </c>
      <c r="E1257">
        <v>6</v>
      </c>
      <c r="F1257">
        <v>2</v>
      </c>
      <c r="G1257" t="s">
        <v>2667</v>
      </c>
      <c r="H1257" t="s">
        <v>2667</v>
      </c>
      <c r="I1257" t="s">
        <v>2667</v>
      </c>
      <c r="J1257" t="s">
        <v>2667</v>
      </c>
      <c r="K1257"/>
      <c r="L1257" t="s">
        <v>2667</v>
      </c>
      <c r="M1257" t="s">
        <v>2667</v>
      </c>
    </row>
    <row r="1258" spans="1:13" s="23" customFormat="1" x14ac:dyDescent="0.35">
      <c r="A1258" s="6">
        <v>46002</v>
      </c>
      <c r="B1258" t="s">
        <v>2985</v>
      </c>
      <c r="C1258" t="s">
        <v>2670</v>
      </c>
      <c r="D1258" s="20" t="s">
        <v>2824</v>
      </c>
      <c r="E1258">
        <v>6</v>
      </c>
      <c r="F1258">
        <v>3</v>
      </c>
      <c r="G1258" t="s">
        <v>2667</v>
      </c>
      <c r="H1258" t="s">
        <v>2667</v>
      </c>
      <c r="I1258" t="s">
        <v>2667</v>
      </c>
      <c r="J1258" t="s">
        <v>2667</v>
      </c>
      <c r="K1258"/>
      <c r="L1258" t="s">
        <v>2667</v>
      </c>
      <c r="M1258" t="s">
        <v>2667</v>
      </c>
    </row>
    <row r="1259" spans="1:13" s="23" customFormat="1" x14ac:dyDescent="0.35">
      <c r="A1259" s="6">
        <v>45942</v>
      </c>
      <c r="B1259" t="s">
        <v>2990</v>
      </c>
      <c r="C1259" t="s">
        <v>2673</v>
      </c>
      <c r="D1259" s="20" t="s">
        <v>2681</v>
      </c>
      <c r="E1259">
        <v>6</v>
      </c>
      <c r="F1259">
        <v>2</v>
      </c>
      <c r="G1259" t="s">
        <v>2667</v>
      </c>
      <c r="H1259" t="s">
        <v>2667</v>
      </c>
      <c r="I1259" t="s">
        <v>2667</v>
      </c>
      <c r="J1259" t="s">
        <v>2667</v>
      </c>
      <c r="K1259"/>
      <c r="L1259" t="s">
        <v>2667</v>
      </c>
      <c r="M1259" t="s">
        <v>306</v>
      </c>
    </row>
    <row r="1260" spans="1:13" s="23" customFormat="1" x14ac:dyDescent="0.35">
      <c r="A1260" s="6">
        <v>45933</v>
      </c>
      <c r="B1260" t="s">
        <v>2689</v>
      </c>
      <c r="C1260" t="s">
        <v>2683</v>
      </c>
      <c r="D1260" s="20" t="s">
        <v>3020</v>
      </c>
      <c r="E1260">
        <v>6</v>
      </c>
      <c r="F1260">
        <v>2</v>
      </c>
      <c r="G1260" t="s">
        <v>2667</v>
      </c>
      <c r="H1260" t="s">
        <v>2667</v>
      </c>
      <c r="I1260" t="s">
        <v>2667</v>
      </c>
      <c r="J1260" t="s">
        <v>2667</v>
      </c>
      <c r="K1260"/>
      <c r="L1260" t="s">
        <v>2667</v>
      </c>
      <c r="M1260" t="s">
        <v>2667</v>
      </c>
    </row>
    <row r="1261" spans="1:13" s="23" customFormat="1" x14ac:dyDescent="0.35">
      <c r="A1261" s="6">
        <v>46005</v>
      </c>
      <c r="B1261" t="s">
        <v>3188</v>
      </c>
      <c r="C1261" t="s">
        <v>2668</v>
      </c>
      <c r="D1261" s="20" t="s">
        <v>2714</v>
      </c>
      <c r="E1261">
        <v>6</v>
      </c>
      <c r="F1261">
        <v>2</v>
      </c>
      <c r="G1261" t="s">
        <v>2667</v>
      </c>
      <c r="H1261" t="s">
        <v>2667</v>
      </c>
      <c r="I1261" t="s">
        <v>2667</v>
      </c>
      <c r="J1261" t="s">
        <v>2667</v>
      </c>
      <c r="K1261"/>
      <c r="L1261" t="s">
        <v>2667</v>
      </c>
      <c r="M1261" t="s">
        <v>306</v>
      </c>
    </row>
    <row r="1262" spans="1:13" s="23" customFormat="1" x14ac:dyDescent="0.35">
      <c r="A1262" s="6">
        <v>45992</v>
      </c>
      <c r="B1262" t="s">
        <v>3195</v>
      </c>
      <c r="C1262" t="s">
        <v>2670</v>
      </c>
      <c r="D1262" s="20" t="s">
        <v>2782</v>
      </c>
      <c r="E1262">
        <v>6</v>
      </c>
      <c r="F1262">
        <v>2</v>
      </c>
      <c r="G1262" t="s">
        <v>2667</v>
      </c>
      <c r="H1262" t="s">
        <v>2667</v>
      </c>
      <c r="I1262" t="s">
        <v>2667</v>
      </c>
      <c r="J1262" t="s">
        <v>2667</v>
      </c>
      <c r="K1262"/>
      <c r="L1262" t="s">
        <v>2667</v>
      </c>
      <c r="M1262" t="s">
        <v>2667</v>
      </c>
    </row>
    <row r="1263" spans="1:13" s="23" customFormat="1" x14ac:dyDescent="0.35">
      <c r="A1263" s="6">
        <v>45961</v>
      </c>
      <c r="B1263" t="s">
        <v>3196</v>
      </c>
      <c r="C1263" t="s">
        <v>2667</v>
      </c>
      <c r="D1263" s="20" t="s">
        <v>2667</v>
      </c>
      <c r="E1263">
        <v>6</v>
      </c>
      <c r="F1263">
        <v>3</v>
      </c>
      <c r="G1263" t="s">
        <v>2667</v>
      </c>
      <c r="H1263" t="s">
        <v>2667</v>
      </c>
      <c r="I1263" t="s">
        <v>306</v>
      </c>
      <c r="J1263" t="s">
        <v>2667</v>
      </c>
      <c r="K1263"/>
      <c r="L1263" t="s">
        <v>306</v>
      </c>
      <c r="M1263" t="s">
        <v>2667</v>
      </c>
    </row>
    <row r="1264" spans="1:13" s="23" customFormat="1" x14ac:dyDescent="0.35">
      <c r="A1264" s="6">
        <v>45982</v>
      </c>
      <c r="B1264" t="s">
        <v>1966</v>
      </c>
      <c r="C1264" t="s">
        <v>2668</v>
      </c>
      <c r="D1264" s="20" t="s">
        <v>2714</v>
      </c>
      <c r="E1264">
        <v>6</v>
      </c>
      <c r="F1264">
        <v>2</v>
      </c>
      <c r="G1264" t="s">
        <v>2667</v>
      </c>
      <c r="H1264" t="s">
        <v>2667</v>
      </c>
      <c r="I1264" t="s">
        <v>2667</v>
      </c>
      <c r="J1264" t="s">
        <v>2667</v>
      </c>
      <c r="K1264"/>
      <c r="L1264" t="s">
        <v>2667</v>
      </c>
      <c r="M1264" t="s">
        <v>2667</v>
      </c>
    </row>
    <row r="1265" spans="1:13" s="23" customFormat="1" x14ac:dyDescent="0.35">
      <c r="A1265" s="6">
        <v>45816</v>
      </c>
      <c r="B1265" t="s">
        <v>3235</v>
      </c>
      <c r="C1265" t="s">
        <v>2667</v>
      </c>
      <c r="D1265" s="20" t="s">
        <v>2667</v>
      </c>
      <c r="E1265">
        <v>6</v>
      </c>
      <c r="F1265">
        <v>5</v>
      </c>
      <c r="G1265" t="s">
        <v>2667</v>
      </c>
      <c r="H1265" t="s">
        <v>2667</v>
      </c>
      <c r="I1265" t="s">
        <v>2667</v>
      </c>
      <c r="J1265" t="s">
        <v>2667</v>
      </c>
      <c r="K1265"/>
      <c r="L1265" t="s">
        <v>2667</v>
      </c>
      <c r="M1265" t="s">
        <v>306</v>
      </c>
    </row>
    <row r="1266" spans="1:13" s="23" customFormat="1" x14ac:dyDescent="0.35">
      <c r="A1266" s="6">
        <v>46009</v>
      </c>
      <c r="B1266" t="s">
        <v>3236</v>
      </c>
      <c r="C1266" t="s">
        <v>2668</v>
      </c>
      <c r="D1266" s="20" t="s">
        <v>2862</v>
      </c>
      <c r="E1266">
        <v>6</v>
      </c>
      <c r="F1266">
        <v>1</v>
      </c>
      <c r="G1266" t="s">
        <v>2667</v>
      </c>
      <c r="H1266" t="s">
        <v>2667</v>
      </c>
      <c r="I1266" t="s">
        <v>306</v>
      </c>
      <c r="J1266" t="s">
        <v>2667</v>
      </c>
      <c r="K1266"/>
      <c r="L1266" t="s">
        <v>2667</v>
      </c>
      <c r="M1266" t="s">
        <v>2667</v>
      </c>
    </row>
    <row r="1267" spans="1:13" s="23" customFormat="1" x14ac:dyDescent="0.35">
      <c r="A1267" s="6">
        <v>45959</v>
      </c>
      <c r="B1267" t="s">
        <v>3244</v>
      </c>
      <c r="C1267" t="s">
        <v>2167</v>
      </c>
      <c r="D1267" s="20" t="s">
        <v>3245</v>
      </c>
      <c r="E1267">
        <v>6</v>
      </c>
      <c r="F1267">
        <v>3</v>
      </c>
      <c r="G1267" t="s">
        <v>2667</v>
      </c>
      <c r="H1267" t="s">
        <v>2667</v>
      </c>
      <c r="I1267" t="s">
        <v>2667</v>
      </c>
      <c r="J1267" t="s">
        <v>2667</v>
      </c>
      <c r="K1267"/>
      <c r="L1267" t="s">
        <v>2667</v>
      </c>
      <c r="M1267" t="s">
        <v>306</v>
      </c>
    </row>
    <row r="1268" spans="1:13" s="23" customFormat="1" x14ac:dyDescent="0.35">
      <c r="A1268" s="6">
        <v>45908</v>
      </c>
      <c r="B1268" t="s">
        <v>2667</v>
      </c>
      <c r="C1268" t="s">
        <v>2673</v>
      </c>
      <c r="D1268" s="20" t="s">
        <v>3020</v>
      </c>
      <c r="E1268">
        <v>6</v>
      </c>
      <c r="F1268">
        <v>1</v>
      </c>
      <c r="G1268" t="s">
        <v>2667</v>
      </c>
      <c r="H1268" t="s">
        <v>2667</v>
      </c>
      <c r="I1268" t="s">
        <v>306</v>
      </c>
      <c r="J1268" t="s">
        <v>2667</v>
      </c>
      <c r="K1268"/>
      <c r="L1268" t="s">
        <v>2667</v>
      </c>
      <c r="M1268" t="s">
        <v>2667</v>
      </c>
    </row>
    <row r="1269" spans="1:13" s="23" customFormat="1" x14ac:dyDescent="0.35">
      <c r="A1269" s="6">
        <v>46006</v>
      </c>
      <c r="B1269" t="s">
        <v>592</v>
      </c>
      <c r="C1269" t="s">
        <v>2673</v>
      </c>
      <c r="D1269" s="20">
        <v>3</v>
      </c>
      <c r="E1269">
        <v>6</v>
      </c>
      <c r="F1269">
        <v>3</v>
      </c>
      <c r="G1269" t="s">
        <v>2667</v>
      </c>
      <c r="H1269" t="s">
        <v>2667</v>
      </c>
      <c r="I1269" t="s">
        <v>306</v>
      </c>
      <c r="J1269" t="s">
        <v>2667</v>
      </c>
      <c r="K1269"/>
      <c r="L1269" t="s">
        <v>2667</v>
      </c>
      <c r="M1269" t="s">
        <v>2667</v>
      </c>
    </row>
    <row r="1270" spans="1:13" s="23" customFormat="1" x14ac:dyDescent="0.35">
      <c r="A1270" s="6">
        <v>45976</v>
      </c>
      <c r="B1270" t="s">
        <v>1831</v>
      </c>
      <c r="C1270" t="s">
        <v>2668</v>
      </c>
      <c r="D1270" s="20" t="s">
        <v>2835</v>
      </c>
      <c r="E1270">
        <v>6</v>
      </c>
      <c r="F1270">
        <v>2</v>
      </c>
      <c r="G1270" t="s">
        <v>2667</v>
      </c>
      <c r="H1270" t="s">
        <v>2667</v>
      </c>
      <c r="I1270" t="s">
        <v>306</v>
      </c>
      <c r="J1270" t="s">
        <v>2667</v>
      </c>
      <c r="K1270"/>
      <c r="L1270" t="s">
        <v>2667</v>
      </c>
      <c r="M1270" t="s">
        <v>306</v>
      </c>
    </row>
    <row r="1271" spans="1:13" s="23" customFormat="1" x14ac:dyDescent="0.35">
      <c r="A1271" s="6">
        <v>45946</v>
      </c>
      <c r="B1271" t="s">
        <v>891</v>
      </c>
      <c r="C1271" t="s">
        <v>2670</v>
      </c>
      <c r="D1271" s="20">
        <v>9</v>
      </c>
      <c r="E1271">
        <v>6</v>
      </c>
      <c r="F1271">
        <v>2</v>
      </c>
      <c r="G1271" t="s">
        <v>2667</v>
      </c>
      <c r="H1271" t="s">
        <v>2667</v>
      </c>
      <c r="I1271" t="s">
        <v>2667</v>
      </c>
      <c r="J1271" t="s">
        <v>2667</v>
      </c>
      <c r="K1271"/>
      <c r="L1271" t="s">
        <v>2667</v>
      </c>
      <c r="M1271" t="s">
        <v>2667</v>
      </c>
    </row>
    <row r="1272" spans="1:13" s="23" customFormat="1" x14ac:dyDescent="0.35">
      <c r="A1272" s="6">
        <v>45704</v>
      </c>
      <c r="B1272" t="s">
        <v>3276</v>
      </c>
      <c r="C1272" t="s">
        <v>2667</v>
      </c>
      <c r="D1272" s="20" t="s">
        <v>2667</v>
      </c>
      <c r="E1272">
        <v>6</v>
      </c>
      <c r="F1272">
        <v>2</v>
      </c>
      <c r="G1272" t="s">
        <v>2667</v>
      </c>
      <c r="H1272" t="s">
        <v>2667</v>
      </c>
      <c r="I1272" t="s">
        <v>2667</v>
      </c>
      <c r="J1272" t="s">
        <v>2667</v>
      </c>
      <c r="K1272"/>
      <c r="L1272" t="s">
        <v>2667</v>
      </c>
      <c r="M1272" t="s">
        <v>306</v>
      </c>
    </row>
    <row r="1273" spans="1:13" s="23" customFormat="1" x14ac:dyDescent="0.35">
      <c r="A1273" s="6">
        <v>45926</v>
      </c>
      <c r="B1273" t="s">
        <v>2128</v>
      </c>
      <c r="C1273" t="s">
        <v>2673</v>
      </c>
      <c r="D1273" s="20" t="s">
        <v>3249</v>
      </c>
      <c r="E1273">
        <v>6</v>
      </c>
      <c r="F1273">
        <v>2</v>
      </c>
      <c r="G1273" t="s">
        <v>306</v>
      </c>
      <c r="H1273" t="s">
        <v>2667</v>
      </c>
      <c r="I1273" t="s">
        <v>2667</v>
      </c>
      <c r="J1273" t="s">
        <v>2667</v>
      </c>
      <c r="K1273"/>
      <c r="L1273" t="s">
        <v>2667</v>
      </c>
      <c r="M1273" t="s">
        <v>2667</v>
      </c>
    </row>
    <row r="1274" spans="1:13" s="23" customFormat="1" x14ac:dyDescent="0.35">
      <c r="A1274" s="6">
        <v>45181</v>
      </c>
      <c r="B1274" t="s">
        <v>585</v>
      </c>
      <c r="C1274" t="s">
        <v>2667</v>
      </c>
      <c r="D1274" s="20" t="s">
        <v>2667</v>
      </c>
      <c r="E1274">
        <v>6</v>
      </c>
      <c r="F1274">
        <v>2</v>
      </c>
      <c r="G1274" t="s">
        <v>2667</v>
      </c>
      <c r="H1274" t="s">
        <v>2667</v>
      </c>
      <c r="I1274" t="s">
        <v>2667</v>
      </c>
      <c r="J1274" t="s">
        <v>2667</v>
      </c>
      <c r="K1274"/>
      <c r="L1274" t="s">
        <v>2667</v>
      </c>
      <c r="M1274" t="s">
        <v>306</v>
      </c>
    </row>
    <row r="1275" spans="1:13" s="23" customFormat="1" x14ac:dyDescent="0.35">
      <c r="A1275" s="6">
        <v>45986</v>
      </c>
      <c r="B1275" t="s">
        <v>3289</v>
      </c>
      <c r="C1275" t="s">
        <v>2683</v>
      </c>
      <c r="D1275" s="20" t="s">
        <v>3020</v>
      </c>
      <c r="E1275">
        <v>6</v>
      </c>
      <c r="F1275">
        <v>2</v>
      </c>
      <c r="G1275" t="s">
        <v>2667</v>
      </c>
      <c r="H1275" t="s">
        <v>2667</v>
      </c>
      <c r="I1275" t="s">
        <v>2667</v>
      </c>
      <c r="J1275" t="s">
        <v>2667</v>
      </c>
      <c r="K1275"/>
      <c r="L1275" t="s">
        <v>2667</v>
      </c>
      <c r="M1275" t="s">
        <v>2667</v>
      </c>
    </row>
    <row r="1276" spans="1:13" s="23" customFormat="1" x14ac:dyDescent="0.35">
      <c r="A1276" s="6">
        <v>46000</v>
      </c>
      <c r="B1276" t="s">
        <v>3298</v>
      </c>
      <c r="C1276" t="s">
        <v>2670</v>
      </c>
      <c r="D1276" s="20">
        <v>8</v>
      </c>
      <c r="E1276">
        <v>6</v>
      </c>
      <c r="F1276">
        <v>3</v>
      </c>
      <c r="G1276" t="s">
        <v>2667</v>
      </c>
      <c r="H1276" t="s">
        <v>2667</v>
      </c>
      <c r="I1276" t="s">
        <v>306</v>
      </c>
      <c r="J1276" t="s">
        <v>2667</v>
      </c>
      <c r="K1276"/>
      <c r="L1276" t="s">
        <v>2667</v>
      </c>
      <c r="M1276" t="s">
        <v>2667</v>
      </c>
    </row>
    <row r="1277" spans="1:13" s="23" customFormat="1" x14ac:dyDescent="0.35">
      <c r="A1277" s="6">
        <v>45987</v>
      </c>
      <c r="B1277" t="s">
        <v>2689</v>
      </c>
      <c r="C1277" t="s">
        <v>2673</v>
      </c>
      <c r="D1277" s="20" t="s">
        <v>3020</v>
      </c>
      <c r="E1277">
        <v>6</v>
      </c>
      <c r="F1277">
        <v>3</v>
      </c>
      <c r="G1277" t="s">
        <v>2667</v>
      </c>
      <c r="H1277" t="s">
        <v>2667</v>
      </c>
      <c r="I1277" t="s">
        <v>2667</v>
      </c>
      <c r="J1277" t="s">
        <v>2667</v>
      </c>
      <c r="K1277"/>
      <c r="L1277" t="s">
        <v>2667</v>
      </c>
      <c r="M1277" t="s">
        <v>306</v>
      </c>
    </row>
    <row r="1278" spans="1:13" s="23" customFormat="1" x14ac:dyDescent="0.35">
      <c r="A1278" s="22">
        <v>45826</v>
      </c>
      <c r="B1278" s="23" t="s">
        <v>2144</v>
      </c>
      <c r="C1278" s="23" t="s">
        <v>2670</v>
      </c>
      <c r="D1278" s="24">
        <v>7</v>
      </c>
      <c r="E1278" s="23">
        <v>6</v>
      </c>
      <c r="F1278" s="23">
        <v>2</v>
      </c>
      <c r="G1278" s="23" t="s">
        <v>2667</v>
      </c>
      <c r="H1278" s="23" t="s">
        <v>2667</v>
      </c>
      <c r="I1278" s="23" t="s">
        <v>2667</v>
      </c>
      <c r="L1278" s="23" t="s">
        <v>2667</v>
      </c>
      <c r="M1278" s="23" t="s">
        <v>306</v>
      </c>
    </row>
    <row r="1279" spans="1:13" s="23" customFormat="1" x14ac:dyDescent="0.35">
      <c r="A1279" s="22">
        <v>46006</v>
      </c>
      <c r="B1279" s="23" t="s">
        <v>2946</v>
      </c>
      <c r="C1279" s="23" t="s">
        <v>2673</v>
      </c>
      <c r="D1279" s="24">
        <v>0</v>
      </c>
      <c r="E1279" s="23">
        <v>6</v>
      </c>
      <c r="F1279" s="23">
        <v>2</v>
      </c>
      <c r="G1279" s="23" t="s">
        <v>2667</v>
      </c>
      <c r="H1279" s="23" t="s">
        <v>2667</v>
      </c>
      <c r="I1279" s="23" t="s">
        <v>2667</v>
      </c>
      <c r="J1279" s="23" t="s">
        <v>2359</v>
      </c>
      <c r="L1279" s="23" t="s">
        <v>2667</v>
      </c>
      <c r="M1279" s="23" t="s">
        <v>2667</v>
      </c>
    </row>
    <row r="1280" spans="1:13" s="23" customFormat="1" x14ac:dyDescent="0.35">
      <c r="A1280" s="22">
        <v>45964</v>
      </c>
      <c r="B1280" s="23" t="s">
        <v>3232</v>
      </c>
      <c r="C1280" s="23" t="s">
        <v>2668</v>
      </c>
      <c r="D1280" s="24">
        <v>6</v>
      </c>
      <c r="E1280" s="23">
        <v>6</v>
      </c>
      <c r="F1280" s="23">
        <v>2</v>
      </c>
      <c r="G1280" s="23" t="s">
        <v>2667</v>
      </c>
      <c r="H1280" s="23" t="s">
        <v>2667</v>
      </c>
      <c r="I1280" s="23" t="s">
        <v>2667</v>
      </c>
      <c r="L1280" s="23" t="s">
        <v>2667</v>
      </c>
      <c r="M1280" s="23" t="s">
        <v>2667</v>
      </c>
    </row>
    <row r="1281" spans="1:13" s="23" customFormat="1" x14ac:dyDescent="0.35">
      <c r="A1281" s="6">
        <v>45954</v>
      </c>
      <c r="B1281" t="s">
        <v>3243</v>
      </c>
      <c r="C1281" t="s">
        <v>2167</v>
      </c>
      <c r="D1281" s="20" t="s">
        <v>206</v>
      </c>
      <c r="E1281">
        <v>6</v>
      </c>
      <c r="F1281">
        <v>1</v>
      </c>
      <c r="G1281" t="s">
        <v>2667</v>
      </c>
      <c r="H1281" t="s">
        <v>2667</v>
      </c>
      <c r="I1281" t="s">
        <v>306</v>
      </c>
      <c r="J1281"/>
      <c r="K1281"/>
      <c r="L1281" t="s">
        <v>2667</v>
      </c>
      <c r="M1281" t="s">
        <v>2667</v>
      </c>
    </row>
    <row r="1282" spans="1:13" s="23" customFormat="1" x14ac:dyDescent="0.35">
      <c r="A1282" s="22">
        <v>45948</v>
      </c>
      <c r="B1282" s="23" t="s">
        <v>603</v>
      </c>
      <c r="C1282" s="23" t="s">
        <v>2668</v>
      </c>
      <c r="D1282" s="24">
        <v>6</v>
      </c>
      <c r="E1282" s="23">
        <v>6</v>
      </c>
      <c r="F1282" s="23">
        <v>2</v>
      </c>
      <c r="G1282" s="23" t="s">
        <v>2667</v>
      </c>
      <c r="H1282" s="23" t="s">
        <v>2667</v>
      </c>
      <c r="I1282" s="23" t="s">
        <v>2667</v>
      </c>
      <c r="L1282" s="23" t="s">
        <v>2667</v>
      </c>
      <c r="M1282" s="23" t="s">
        <v>306</v>
      </c>
    </row>
    <row r="1283" spans="1:13" s="23" customFormat="1" x14ac:dyDescent="0.35">
      <c r="A1283" s="6">
        <v>46021</v>
      </c>
      <c r="B1283" t="s">
        <v>3066</v>
      </c>
      <c r="C1283" t="s">
        <v>2667</v>
      </c>
      <c r="D1283" s="20" t="s">
        <v>2667</v>
      </c>
      <c r="E1283">
        <v>6</v>
      </c>
      <c r="F1283">
        <v>3</v>
      </c>
      <c r="G1283" t="s">
        <v>2667</v>
      </c>
      <c r="H1283" t="s">
        <v>2667</v>
      </c>
      <c r="I1283" t="s">
        <v>2667</v>
      </c>
      <c r="J1283"/>
      <c r="K1283"/>
      <c r="L1283" t="s">
        <v>2667</v>
      </c>
      <c r="M1283" t="s">
        <v>306</v>
      </c>
    </row>
    <row r="1284" spans="1:13" s="23" customFormat="1" x14ac:dyDescent="0.35">
      <c r="A1284" s="6">
        <v>45982</v>
      </c>
      <c r="B1284" t="s">
        <v>2913</v>
      </c>
      <c r="C1284" t="s">
        <v>2670</v>
      </c>
      <c r="D1284" s="20">
        <v>9</v>
      </c>
      <c r="E1284">
        <v>6</v>
      </c>
      <c r="F1284">
        <v>2</v>
      </c>
      <c r="G1284" t="s">
        <v>2667</v>
      </c>
      <c r="H1284" t="s">
        <v>2667</v>
      </c>
      <c r="I1284" t="s">
        <v>2667</v>
      </c>
      <c r="J1284"/>
      <c r="K1284"/>
      <c r="L1284" t="s">
        <v>2667</v>
      </c>
      <c r="M1284" t="s">
        <v>2667</v>
      </c>
    </row>
    <row r="1285" spans="1:13" s="23" customFormat="1" x14ac:dyDescent="0.35">
      <c r="A1285" s="6">
        <v>45809</v>
      </c>
      <c r="B1285" t="s">
        <v>2689</v>
      </c>
      <c r="C1285" t="s">
        <v>2673</v>
      </c>
      <c r="D1285" s="20">
        <v>3</v>
      </c>
      <c r="E1285">
        <v>6</v>
      </c>
      <c r="F1285">
        <v>2</v>
      </c>
      <c r="G1285" t="s">
        <v>2667</v>
      </c>
      <c r="H1285" t="s">
        <v>2667</v>
      </c>
      <c r="I1285" t="s">
        <v>2667</v>
      </c>
      <c r="J1285"/>
      <c r="K1285"/>
      <c r="L1285" t="s">
        <v>2667</v>
      </c>
      <c r="M1285" t="s">
        <v>2667</v>
      </c>
    </row>
    <row r="1286" spans="1:13" s="23" customFormat="1" x14ac:dyDescent="0.35">
      <c r="A1286" s="6">
        <v>45989</v>
      </c>
      <c r="B1286" t="s">
        <v>3001</v>
      </c>
      <c r="C1286" t="s">
        <v>2668</v>
      </c>
      <c r="D1286" s="20">
        <v>6</v>
      </c>
      <c r="E1286">
        <v>6</v>
      </c>
      <c r="F1286">
        <v>3</v>
      </c>
      <c r="G1286" t="s">
        <v>2667</v>
      </c>
      <c r="H1286" t="s">
        <v>2667</v>
      </c>
      <c r="I1286" t="s">
        <v>2667</v>
      </c>
      <c r="J1286"/>
      <c r="K1286"/>
      <c r="L1286" t="s">
        <v>2667</v>
      </c>
      <c r="M1286" t="s">
        <v>2667</v>
      </c>
    </row>
    <row r="1287" spans="1:13" s="23" customFormat="1" x14ac:dyDescent="0.35">
      <c r="A1287" s="22">
        <v>45986</v>
      </c>
      <c r="B1287" s="23" t="s">
        <v>2687</v>
      </c>
      <c r="C1287" s="23" t="s">
        <v>2673</v>
      </c>
      <c r="D1287" s="24" t="s">
        <v>2688</v>
      </c>
      <c r="E1287" s="23">
        <v>5</v>
      </c>
      <c r="F1287" s="23">
        <v>2</v>
      </c>
      <c r="G1287" s="23" t="s">
        <v>2667</v>
      </c>
      <c r="H1287" s="23" t="s">
        <v>2667</v>
      </c>
      <c r="I1287" s="23" t="s">
        <v>306</v>
      </c>
      <c r="J1287" s="23" t="s">
        <v>2667</v>
      </c>
      <c r="L1287" s="23" t="s">
        <v>2667</v>
      </c>
      <c r="M1287" s="23" t="s">
        <v>2667</v>
      </c>
    </row>
    <row r="1288" spans="1:13" s="23" customFormat="1" x14ac:dyDescent="0.35">
      <c r="A1288" s="22">
        <v>45986</v>
      </c>
      <c r="B1288" s="23" t="s">
        <v>415</v>
      </c>
      <c r="C1288" s="23" t="s">
        <v>64</v>
      </c>
      <c r="D1288" s="24" t="s">
        <v>3020</v>
      </c>
      <c r="E1288" s="23">
        <v>5</v>
      </c>
      <c r="F1288" s="23">
        <v>4</v>
      </c>
      <c r="G1288" s="23" t="s">
        <v>2667</v>
      </c>
      <c r="H1288" s="23" t="s">
        <v>2667</v>
      </c>
      <c r="I1288" s="23" t="s">
        <v>2667</v>
      </c>
      <c r="J1288" s="23" t="s">
        <v>2667</v>
      </c>
      <c r="L1288" s="23" t="s">
        <v>2667</v>
      </c>
      <c r="M1288" s="23" t="s">
        <v>306</v>
      </c>
    </row>
    <row r="1289" spans="1:13" x14ac:dyDescent="0.35">
      <c r="A1289" s="6">
        <v>45953</v>
      </c>
      <c r="B1289" t="s">
        <v>2734</v>
      </c>
      <c r="C1289" t="s">
        <v>64</v>
      </c>
      <c r="D1289" s="20" t="s">
        <v>3327</v>
      </c>
      <c r="E1289">
        <v>5</v>
      </c>
      <c r="F1289">
        <v>2</v>
      </c>
      <c r="G1289" t="s">
        <v>2667</v>
      </c>
      <c r="H1289" t="s">
        <v>2667</v>
      </c>
      <c r="I1289" t="s">
        <v>2667</v>
      </c>
      <c r="J1289" t="s">
        <v>2667</v>
      </c>
      <c r="L1289" t="s">
        <v>2667</v>
      </c>
      <c r="M1289" t="s">
        <v>2667</v>
      </c>
    </row>
    <row r="1290" spans="1:13" x14ac:dyDescent="0.35">
      <c r="A1290" s="6">
        <v>46021</v>
      </c>
      <c r="B1290" t="s">
        <v>2735</v>
      </c>
      <c r="C1290" t="s">
        <v>2683</v>
      </c>
      <c r="D1290" s="20" t="s">
        <v>118</v>
      </c>
      <c r="E1290">
        <v>5</v>
      </c>
      <c r="F1290">
        <v>1</v>
      </c>
      <c r="G1290" t="s">
        <v>2667</v>
      </c>
      <c r="H1290" t="s">
        <v>2667</v>
      </c>
      <c r="I1290" t="s">
        <v>2667</v>
      </c>
      <c r="J1290" t="s">
        <v>2667</v>
      </c>
      <c r="L1290" t="s">
        <v>2667</v>
      </c>
      <c r="M1290" t="s">
        <v>2667</v>
      </c>
    </row>
    <row r="1291" spans="1:13" x14ac:dyDescent="0.35">
      <c r="A1291" s="6">
        <v>45679</v>
      </c>
      <c r="B1291" t="s">
        <v>2753</v>
      </c>
      <c r="C1291" t="s">
        <v>2167</v>
      </c>
      <c r="D1291" s="20" t="s">
        <v>564</v>
      </c>
      <c r="E1291">
        <v>5</v>
      </c>
      <c r="F1291">
        <v>4</v>
      </c>
      <c r="G1291" t="s">
        <v>2667</v>
      </c>
      <c r="H1291" t="s">
        <v>2667</v>
      </c>
      <c r="I1291" t="s">
        <v>2667</v>
      </c>
      <c r="J1291" t="s">
        <v>2667</v>
      </c>
      <c r="L1291" t="s">
        <v>2667</v>
      </c>
      <c r="M1291" t="s">
        <v>306</v>
      </c>
    </row>
    <row r="1292" spans="1:13" x14ac:dyDescent="0.35">
      <c r="A1292" s="6">
        <v>45710</v>
      </c>
      <c r="B1292" t="s">
        <v>2758</v>
      </c>
      <c r="C1292" t="s">
        <v>2673</v>
      </c>
      <c r="D1292" s="20" t="s">
        <v>2759</v>
      </c>
      <c r="E1292">
        <v>5</v>
      </c>
      <c r="F1292">
        <v>2</v>
      </c>
      <c r="G1292" t="s">
        <v>2667</v>
      </c>
      <c r="H1292" t="s">
        <v>2667</v>
      </c>
      <c r="I1292" t="s">
        <v>2667</v>
      </c>
      <c r="J1292" t="s">
        <v>2667</v>
      </c>
      <c r="L1292" t="s">
        <v>2667</v>
      </c>
      <c r="M1292" t="s">
        <v>2667</v>
      </c>
    </row>
    <row r="1293" spans="1:13" x14ac:dyDescent="0.35">
      <c r="A1293" s="6">
        <v>45913</v>
      </c>
      <c r="B1293" t="s">
        <v>2771</v>
      </c>
      <c r="C1293" t="s">
        <v>2670</v>
      </c>
      <c r="D1293" s="20" t="s">
        <v>2772</v>
      </c>
      <c r="E1293">
        <v>5</v>
      </c>
      <c r="F1293">
        <v>2</v>
      </c>
      <c r="G1293" t="s">
        <v>2667</v>
      </c>
      <c r="H1293" t="s">
        <v>2667</v>
      </c>
      <c r="I1293" t="s">
        <v>2667</v>
      </c>
      <c r="J1293" t="s">
        <v>2667</v>
      </c>
      <c r="L1293" t="s">
        <v>2667</v>
      </c>
      <c r="M1293" t="s">
        <v>306</v>
      </c>
    </row>
    <row r="1294" spans="1:13" x14ac:dyDescent="0.35">
      <c r="A1294" s="6">
        <v>45941</v>
      </c>
      <c r="B1294" t="s">
        <v>2779</v>
      </c>
      <c r="C1294" t="s">
        <v>2683</v>
      </c>
      <c r="D1294" s="20" t="s">
        <v>2780</v>
      </c>
      <c r="E1294">
        <v>5</v>
      </c>
      <c r="F1294">
        <v>2</v>
      </c>
      <c r="G1294" t="s">
        <v>2667</v>
      </c>
      <c r="H1294" t="s">
        <v>2667</v>
      </c>
      <c r="I1294" t="s">
        <v>2667</v>
      </c>
      <c r="J1294" t="s">
        <v>2667</v>
      </c>
      <c r="L1294" t="s">
        <v>2667</v>
      </c>
      <c r="M1294" t="s">
        <v>2667</v>
      </c>
    </row>
    <row r="1295" spans="1:13" x14ac:dyDescent="0.35">
      <c r="A1295" s="6">
        <v>45224</v>
      </c>
      <c r="B1295" t="s">
        <v>2801</v>
      </c>
      <c r="C1295" t="s">
        <v>2668</v>
      </c>
      <c r="D1295" s="20" t="s">
        <v>2802</v>
      </c>
      <c r="E1295">
        <v>5</v>
      </c>
      <c r="F1295">
        <v>0</v>
      </c>
      <c r="G1295" t="s">
        <v>2667</v>
      </c>
      <c r="H1295" t="s">
        <v>2667</v>
      </c>
      <c r="I1295" t="s">
        <v>2667</v>
      </c>
      <c r="J1295" t="s">
        <v>2667</v>
      </c>
      <c r="L1295" t="s">
        <v>2667</v>
      </c>
      <c r="M1295" t="s">
        <v>2667</v>
      </c>
    </row>
    <row r="1296" spans="1:13" x14ac:dyDescent="0.35">
      <c r="A1296" s="6">
        <v>45779</v>
      </c>
      <c r="B1296" t="s">
        <v>2689</v>
      </c>
      <c r="C1296" t="s">
        <v>2670</v>
      </c>
      <c r="D1296" s="20" t="s">
        <v>2788</v>
      </c>
      <c r="E1296">
        <v>5</v>
      </c>
      <c r="F1296">
        <v>3</v>
      </c>
      <c r="G1296" t="s">
        <v>2667</v>
      </c>
      <c r="H1296" t="s">
        <v>2667</v>
      </c>
      <c r="I1296" t="s">
        <v>2667</v>
      </c>
      <c r="J1296" t="s">
        <v>2667</v>
      </c>
      <c r="L1296" t="s">
        <v>2667</v>
      </c>
      <c r="M1296" t="s">
        <v>2667</v>
      </c>
    </row>
    <row r="1297" spans="1:13" x14ac:dyDescent="0.35">
      <c r="A1297" s="6">
        <v>45728</v>
      </c>
      <c r="B1297" t="s">
        <v>2872</v>
      </c>
      <c r="C1297" t="s">
        <v>2670</v>
      </c>
      <c r="D1297" s="20">
        <v>9</v>
      </c>
      <c r="E1297">
        <v>5</v>
      </c>
      <c r="F1297">
        <v>3</v>
      </c>
      <c r="G1297" t="s">
        <v>2667</v>
      </c>
      <c r="H1297" t="s">
        <v>2667</v>
      </c>
      <c r="I1297" t="s">
        <v>2667</v>
      </c>
      <c r="J1297" t="s">
        <v>2667</v>
      </c>
      <c r="L1297" t="s">
        <v>2667</v>
      </c>
      <c r="M1297" t="s">
        <v>306</v>
      </c>
    </row>
    <row r="1298" spans="1:13" x14ac:dyDescent="0.35">
      <c r="A1298" s="6">
        <v>46076</v>
      </c>
      <c r="B1298" t="s">
        <v>2884</v>
      </c>
      <c r="C1298" t="s">
        <v>2667</v>
      </c>
      <c r="D1298" s="20" t="s">
        <v>2667</v>
      </c>
      <c r="E1298">
        <v>5</v>
      </c>
      <c r="F1298">
        <v>2</v>
      </c>
      <c r="G1298" t="s">
        <v>2667</v>
      </c>
      <c r="H1298" t="s">
        <v>2667</v>
      </c>
      <c r="I1298" t="s">
        <v>2667</v>
      </c>
      <c r="J1298" t="s">
        <v>2667</v>
      </c>
      <c r="L1298" t="s">
        <v>2667</v>
      </c>
      <c r="M1298" t="s">
        <v>2667</v>
      </c>
    </row>
    <row r="1299" spans="1:13" x14ac:dyDescent="0.35">
      <c r="A1299" s="6">
        <v>45785</v>
      </c>
      <c r="B1299" t="s">
        <v>1911</v>
      </c>
      <c r="C1299" t="s">
        <v>2668</v>
      </c>
      <c r="D1299" s="20">
        <v>4</v>
      </c>
      <c r="E1299">
        <v>5</v>
      </c>
      <c r="F1299">
        <v>5</v>
      </c>
      <c r="G1299" t="s">
        <v>2667</v>
      </c>
      <c r="H1299" t="s">
        <v>2667</v>
      </c>
      <c r="I1299" t="s">
        <v>2667</v>
      </c>
      <c r="J1299" t="s">
        <v>2667</v>
      </c>
      <c r="L1299" t="s">
        <v>2667</v>
      </c>
      <c r="M1299" t="s">
        <v>2667</v>
      </c>
    </row>
    <row r="1300" spans="1:13" x14ac:dyDescent="0.35">
      <c r="A1300" s="6">
        <v>46006</v>
      </c>
      <c r="B1300" t="s">
        <v>2904</v>
      </c>
      <c r="C1300" t="s">
        <v>2667</v>
      </c>
      <c r="D1300" s="20" t="s">
        <v>2667</v>
      </c>
      <c r="E1300">
        <v>5</v>
      </c>
      <c r="F1300">
        <v>1</v>
      </c>
      <c r="G1300" t="s">
        <v>2667</v>
      </c>
      <c r="H1300" t="s">
        <v>2667</v>
      </c>
      <c r="I1300" t="s">
        <v>2667</v>
      </c>
      <c r="J1300" t="s">
        <v>2667</v>
      </c>
      <c r="L1300" t="s">
        <v>2667</v>
      </c>
      <c r="M1300" t="s">
        <v>2667</v>
      </c>
    </row>
    <row r="1301" spans="1:13" x14ac:dyDescent="0.35">
      <c r="A1301" s="6">
        <v>45997</v>
      </c>
      <c r="B1301" t="s">
        <v>2918</v>
      </c>
      <c r="C1301" t="s">
        <v>2167</v>
      </c>
      <c r="D1301" s="20" t="s">
        <v>2919</v>
      </c>
      <c r="E1301">
        <v>5</v>
      </c>
      <c r="F1301">
        <v>2</v>
      </c>
      <c r="G1301" t="s">
        <v>2667</v>
      </c>
      <c r="H1301" t="s">
        <v>2667</v>
      </c>
      <c r="I1301" t="s">
        <v>2667</v>
      </c>
      <c r="J1301" t="s">
        <v>2667</v>
      </c>
      <c r="L1301" t="s">
        <v>2667</v>
      </c>
      <c r="M1301" t="s">
        <v>306</v>
      </c>
    </row>
    <row r="1302" spans="1:13" x14ac:dyDescent="0.35">
      <c r="A1302" s="6">
        <v>45959</v>
      </c>
      <c r="B1302" t="s">
        <v>2989</v>
      </c>
      <c r="C1302" t="s">
        <v>2673</v>
      </c>
      <c r="D1302" s="20">
        <v>1</v>
      </c>
      <c r="E1302">
        <v>5</v>
      </c>
      <c r="F1302">
        <v>2</v>
      </c>
      <c r="G1302" t="s">
        <v>2667</v>
      </c>
      <c r="H1302" t="s">
        <v>2667</v>
      </c>
      <c r="I1302" t="s">
        <v>2667</v>
      </c>
      <c r="J1302" t="s">
        <v>2667</v>
      </c>
      <c r="L1302" t="s">
        <v>2667</v>
      </c>
      <c r="M1302" t="s">
        <v>2667</v>
      </c>
    </row>
    <row r="1303" spans="1:13" x14ac:dyDescent="0.35">
      <c r="A1303" s="6">
        <v>46003</v>
      </c>
      <c r="B1303" t="s">
        <v>2991</v>
      </c>
      <c r="C1303" t="s">
        <v>2668</v>
      </c>
      <c r="D1303" s="20">
        <v>5</v>
      </c>
      <c r="E1303">
        <v>5</v>
      </c>
      <c r="F1303">
        <v>3</v>
      </c>
      <c r="G1303" t="s">
        <v>306</v>
      </c>
      <c r="H1303" t="s">
        <v>2667</v>
      </c>
      <c r="I1303" t="s">
        <v>2667</v>
      </c>
      <c r="J1303" t="s">
        <v>2667</v>
      </c>
      <c r="L1303" t="s">
        <v>2667</v>
      </c>
      <c r="M1303" t="s">
        <v>2667</v>
      </c>
    </row>
    <row r="1304" spans="1:13" x14ac:dyDescent="0.35">
      <c r="A1304" s="6">
        <v>45255</v>
      </c>
      <c r="B1304" t="s">
        <v>2995</v>
      </c>
      <c r="C1304" t="s">
        <v>2673</v>
      </c>
      <c r="D1304" s="20">
        <v>2</v>
      </c>
      <c r="E1304">
        <v>5</v>
      </c>
      <c r="F1304">
        <v>3</v>
      </c>
      <c r="G1304" t="s">
        <v>2667</v>
      </c>
      <c r="H1304" t="s">
        <v>2667</v>
      </c>
      <c r="I1304" t="s">
        <v>2667</v>
      </c>
      <c r="J1304" t="s">
        <v>2667</v>
      </c>
      <c r="L1304" t="s">
        <v>2667</v>
      </c>
      <c r="M1304" t="s">
        <v>2667</v>
      </c>
    </row>
    <row r="1305" spans="1:13" x14ac:dyDescent="0.35">
      <c r="A1305" s="6">
        <v>46002</v>
      </c>
      <c r="B1305" t="s">
        <v>3008</v>
      </c>
      <c r="C1305" t="s">
        <v>2670</v>
      </c>
      <c r="D1305" s="20" t="s">
        <v>2782</v>
      </c>
      <c r="E1305">
        <v>5</v>
      </c>
      <c r="F1305">
        <v>5</v>
      </c>
      <c r="G1305" t="s">
        <v>2667</v>
      </c>
      <c r="H1305" t="s">
        <v>2667</v>
      </c>
      <c r="I1305" t="s">
        <v>2667</v>
      </c>
      <c r="J1305" t="s">
        <v>2667</v>
      </c>
      <c r="L1305" t="s">
        <v>2667</v>
      </c>
      <c r="M1305" t="s">
        <v>2667</v>
      </c>
    </row>
    <row r="1306" spans="1:13" x14ac:dyDescent="0.35">
      <c r="A1306" s="6">
        <v>45982</v>
      </c>
      <c r="B1306" t="s">
        <v>780</v>
      </c>
      <c r="C1306" t="s">
        <v>2670</v>
      </c>
      <c r="D1306" s="20" t="s">
        <v>2824</v>
      </c>
      <c r="E1306">
        <v>5</v>
      </c>
      <c r="F1306">
        <v>3</v>
      </c>
      <c r="G1306" t="s">
        <v>2667</v>
      </c>
      <c r="H1306" t="s">
        <v>2667</v>
      </c>
      <c r="I1306" t="s">
        <v>2667</v>
      </c>
      <c r="J1306" t="s">
        <v>2667</v>
      </c>
      <c r="L1306" t="s">
        <v>2667</v>
      </c>
      <c r="M1306" t="s">
        <v>2667</v>
      </c>
    </row>
    <row r="1307" spans="1:13" x14ac:dyDescent="0.35">
      <c r="A1307" s="6">
        <v>45975</v>
      </c>
      <c r="B1307" t="s">
        <v>3028</v>
      </c>
      <c r="C1307" t="s">
        <v>2668</v>
      </c>
      <c r="D1307" s="20" t="s">
        <v>2802</v>
      </c>
      <c r="E1307">
        <v>5</v>
      </c>
      <c r="F1307">
        <v>2</v>
      </c>
      <c r="G1307" t="s">
        <v>2667</v>
      </c>
      <c r="H1307" t="s">
        <v>2667</v>
      </c>
      <c r="I1307" t="s">
        <v>306</v>
      </c>
      <c r="J1307" t="s">
        <v>2667</v>
      </c>
      <c r="L1307" t="s">
        <v>2667</v>
      </c>
      <c r="M1307" t="s">
        <v>2667</v>
      </c>
    </row>
    <row r="1308" spans="1:13" x14ac:dyDescent="0.35">
      <c r="A1308" s="6">
        <v>45992</v>
      </c>
      <c r="B1308" t="s">
        <v>889</v>
      </c>
      <c r="C1308" t="s">
        <v>2673</v>
      </c>
      <c r="D1308" s="20" t="s">
        <v>3031</v>
      </c>
      <c r="E1308">
        <v>5</v>
      </c>
      <c r="F1308">
        <v>3</v>
      </c>
      <c r="G1308" t="s">
        <v>2667</v>
      </c>
      <c r="H1308" t="s">
        <v>2667</v>
      </c>
      <c r="I1308" t="s">
        <v>306</v>
      </c>
      <c r="J1308" t="s">
        <v>2667</v>
      </c>
      <c r="L1308" t="s">
        <v>2667</v>
      </c>
      <c r="M1308" t="s">
        <v>2667</v>
      </c>
    </row>
    <row r="1309" spans="1:13" x14ac:dyDescent="0.35">
      <c r="A1309" s="6">
        <v>45979</v>
      </c>
      <c r="B1309" t="s">
        <v>3049</v>
      </c>
      <c r="C1309" t="s">
        <v>2670</v>
      </c>
      <c r="D1309" s="20" t="s">
        <v>2685</v>
      </c>
      <c r="E1309">
        <v>5</v>
      </c>
      <c r="F1309">
        <v>3</v>
      </c>
      <c r="G1309" t="s">
        <v>2667</v>
      </c>
      <c r="H1309" t="s">
        <v>2667</v>
      </c>
      <c r="I1309" t="s">
        <v>2667</v>
      </c>
      <c r="J1309" t="s">
        <v>2667</v>
      </c>
      <c r="L1309" t="s">
        <v>2667</v>
      </c>
      <c r="M1309" t="s">
        <v>2667</v>
      </c>
    </row>
    <row r="1310" spans="1:13" x14ac:dyDescent="0.35">
      <c r="A1310" s="6">
        <v>46022</v>
      </c>
      <c r="B1310" t="s">
        <v>3063</v>
      </c>
      <c r="C1310" t="s">
        <v>2668</v>
      </c>
      <c r="D1310" s="20">
        <v>4</v>
      </c>
      <c r="E1310">
        <v>5</v>
      </c>
      <c r="F1310">
        <v>1</v>
      </c>
      <c r="G1310" t="s">
        <v>2667</v>
      </c>
      <c r="H1310" t="s">
        <v>2667</v>
      </c>
      <c r="I1310" t="s">
        <v>2667</v>
      </c>
      <c r="J1310" t="s">
        <v>2667</v>
      </c>
      <c r="L1310" t="s">
        <v>2667</v>
      </c>
      <c r="M1310" t="s">
        <v>306</v>
      </c>
    </row>
    <row r="1311" spans="1:13" x14ac:dyDescent="0.35">
      <c r="A1311" s="6">
        <v>45900</v>
      </c>
      <c r="B1311" t="s">
        <v>3068</v>
      </c>
      <c r="C1311" t="s">
        <v>2673</v>
      </c>
      <c r="D1311" s="20">
        <v>2</v>
      </c>
      <c r="E1311">
        <v>5</v>
      </c>
      <c r="F1311">
        <v>4</v>
      </c>
      <c r="G1311" t="s">
        <v>2667</v>
      </c>
      <c r="H1311" t="s">
        <v>2667</v>
      </c>
      <c r="I1311" t="s">
        <v>2667</v>
      </c>
      <c r="J1311" t="s">
        <v>2667</v>
      </c>
      <c r="L1311" t="s">
        <v>2667</v>
      </c>
      <c r="M1311" t="s">
        <v>2667</v>
      </c>
    </row>
    <row r="1312" spans="1:13" x14ac:dyDescent="0.35">
      <c r="A1312" s="6" t="s">
        <v>3077</v>
      </c>
      <c r="B1312" t="s">
        <v>3078</v>
      </c>
      <c r="C1312" t="s">
        <v>2673</v>
      </c>
      <c r="D1312" s="20" t="s">
        <v>3020</v>
      </c>
      <c r="E1312">
        <v>5</v>
      </c>
      <c r="F1312">
        <v>4</v>
      </c>
      <c r="G1312" t="s">
        <v>2667</v>
      </c>
      <c r="H1312" t="s">
        <v>2667</v>
      </c>
      <c r="I1312" t="s">
        <v>2667</v>
      </c>
      <c r="J1312" t="s">
        <v>2667</v>
      </c>
      <c r="L1312" t="s">
        <v>2667</v>
      </c>
      <c r="M1312" t="s">
        <v>306</v>
      </c>
    </row>
    <row r="1313" spans="1:13" x14ac:dyDescent="0.35">
      <c r="A1313" s="6">
        <v>46005</v>
      </c>
      <c r="B1313" t="s">
        <v>3101</v>
      </c>
      <c r="C1313" t="s">
        <v>2668</v>
      </c>
      <c r="D1313" s="20">
        <v>4</v>
      </c>
      <c r="E1313">
        <v>5</v>
      </c>
      <c r="F1313">
        <v>2</v>
      </c>
      <c r="G1313" t="s">
        <v>2667</v>
      </c>
      <c r="H1313" t="s">
        <v>2667</v>
      </c>
      <c r="I1313" t="s">
        <v>306</v>
      </c>
      <c r="J1313" t="s">
        <v>2667</v>
      </c>
      <c r="L1313" t="s">
        <v>2667</v>
      </c>
      <c r="M1313" t="s">
        <v>306</v>
      </c>
    </row>
    <row r="1314" spans="1:13" s="23" customFormat="1" x14ac:dyDescent="0.35">
      <c r="A1314" s="6">
        <v>45788</v>
      </c>
      <c r="B1314" t="s">
        <v>2689</v>
      </c>
      <c r="C1314" t="s">
        <v>2667</v>
      </c>
      <c r="D1314" s="20" t="s">
        <v>2667</v>
      </c>
      <c r="E1314">
        <v>5</v>
      </c>
      <c r="F1314">
        <v>4</v>
      </c>
      <c r="G1314" t="s">
        <v>2667</v>
      </c>
      <c r="H1314" t="s">
        <v>2667</v>
      </c>
      <c r="I1314" t="s">
        <v>2667</v>
      </c>
      <c r="J1314" t="s">
        <v>2667</v>
      </c>
      <c r="K1314"/>
      <c r="L1314" t="s">
        <v>2667</v>
      </c>
      <c r="M1314" t="s">
        <v>306</v>
      </c>
    </row>
    <row r="1315" spans="1:13" x14ac:dyDescent="0.35">
      <c r="A1315" s="6">
        <v>45992</v>
      </c>
      <c r="B1315" t="s">
        <v>2689</v>
      </c>
      <c r="C1315" t="s">
        <v>2670</v>
      </c>
      <c r="D1315" s="20">
        <v>7</v>
      </c>
      <c r="E1315">
        <v>5</v>
      </c>
      <c r="F1315">
        <v>2</v>
      </c>
      <c r="G1315" t="s">
        <v>2667</v>
      </c>
      <c r="H1315" t="s">
        <v>2667</v>
      </c>
      <c r="I1315" t="s">
        <v>2667</v>
      </c>
      <c r="J1315" t="s">
        <v>2667</v>
      </c>
      <c r="L1315" t="s">
        <v>2667</v>
      </c>
      <c r="M1315" t="s">
        <v>2667</v>
      </c>
    </row>
    <row r="1316" spans="1:13" x14ac:dyDescent="0.35">
      <c r="A1316" s="6">
        <v>45912</v>
      </c>
      <c r="B1316" t="s">
        <v>1003</v>
      </c>
      <c r="C1316" t="s">
        <v>2668</v>
      </c>
      <c r="D1316" s="20" t="s">
        <v>2814</v>
      </c>
      <c r="E1316">
        <v>5</v>
      </c>
      <c r="F1316">
        <v>2</v>
      </c>
      <c r="G1316" t="s">
        <v>2667</v>
      </c>
      <c r="H1316" t="s">
        <v>2667</v>
      </c>
      <c r="I1316" t="s">
        <v>2667</v>
      </c>
      <c r="J1316" t="s">
        <v>2667</v>
      </c>
      <c r="L1316" t="s">
        <v>2667</v>
      </c>
      <c r="M1316" t="s">
        <v>2667</v>
      </c>
    </row>
    <row r="1317" spans="1:13" x14ac:dyDescent="0.35">
      <c r="A1317" s="6">
        <v>45814</v>
      </c>
      <c r="B1317" t="s">
        <v>2689</v>
      </c>
      <c r="C1317" t="s">
        <v>2667</v>
      </c>
      <c r="D1317" s="20" t="s">
        <v>2667</v>
      </c>
      <c r="E1317">
        <v>5</v>
      </c>
      <c r="F1317">
        <v>1</v>
      </c>
      <c r="G1317" t="s">
        <v>2667</v>
      </c>
      <c r="H1317" t="s">
        <v>2667</v>
      </c>
      <c r="I1317" t="s">
        <v>2667</v>
      </c>
      <c r="J1317" t="s">
        <v>2667</v>
      </c>
      <c r="L1317" t="s">
        <v>2667</v>
      </c>
      <c r="M1317" t="s">
        <v>306</v>
      </c>
    </row>
    <row r="1318" spans="1:13" x14ac:dyDescent="0.35">
      <c r="A1318" s="6">
        <v>45832</v>
      </c>
      <c r="B1318" t="s">
        <v>2667</v>
      </c>
      <c r="C1318" t="s">
        <v>2667</v>
      </c>
      <c r="D1318" s="20" t="s">
        <v>2667</v>
      </c>
      <c r="E1318">
        <v>5</v>
      </c>
      <c r="F1318">
        <v>2</v>
      </c>
      <c r="G1318" t="s">
        <v>2667</v>
      </c>
      <c r="H1318" t="s">
        <v>2667</v>
      </c>
      <c r="I1318" t="s">
        <v>2667</v>
      </c>
      <c r="J1318" t="s">
        <v>2667</v>
      </c>
      <c r="L1318" t="s">
        <v>2667</v>
      </c>
      <c r="M1318" t="s">
        <v>2667</v>
      </c>
    </row>
    <row r="1319" spans="1:13" s="23" customFormat="1" x14ac:dyDescent="0.35">
      <c r="A1319" s="22">
        <v>45981</v>
      </c>
      <c r="B1319" s="23" t="s">
        <v>3181</v>
      </c>
      <c r="C1319" s="23" t="s">
        <v>2668</v>
      </c>
      <c r="D1319" s="24">
        <v>6</v>
      </c>
      <c r="E1319" s="23">
        <v>5</v>
      </c>
      <c r="F1319" s="23">
        <v>3</v>
      </c>
      <c r="G1319" s="23" t="s">
        <v>2667</v>
      </c>
      <c r="H1319" s="23" t="s">
        <v>2667</v>
      </c>
      <c r="I1319" s="23" t="s">
        <v>2667</v>
      </c>
      <c r="L1319" s="23" t="s">
        <v>2667</v>
      </c>
      <c r="M1319" s="23" t="s">
        <v>306</v>
      </c>
    </row>
    <row r="1320" spans="1:13" s="23" customFormat="1" x14ac:dyDescent="0.35">
      <c r="A1320" s="22">
        <v>45820</v>
      </c>
      <c r="B1320" s="23" t="s">
        <v>3256</v>
      </c>
      <c r="C1320" s="23" t="s">
        <v>64</v>
      </c>
      <c r="D1320" s="24" t="s">
        <v>3020</v>
      </c>
      <c r="E1320" s="23">
        <v>5</v>
      </c>
      <c r="F1320" s="23">
        <v>2</v>
      </c>
      <c r="G1320" s="23" t="s">
        <v>2667</v>
      </c>
      <c r="H1320" s="23" t="s">
        <v>2667</v>
      </c>
      <c r="I1320" s="23" t="s">
        <v>306</v>
      </c>
      <c r="L1320" s="23" t="s">
        <v>2667</v>
      </c>
      <c r="M1320" s="23" t="s">
        <v>306</v>
      </c>
    </row>
    <row r="1321" spans="1:13" x14ac:dyDescent="0.35">
      <c r="A1321" s="22">
        <v>46001</v>
      </c>
      <c r="B1321" s="23" t="s">
        <v>3404</v>
      </c>
      <c r="C1321" s="23" t="s">
        <v>2670</v>
      </c>
      <c r="D1321" s="24" t="s">
        <v>2685</v>
      </c>
      <c r="E1321" s="23">
        <v>5</v>
      </c>
      <c r="F1321" s="23">
        <v>2</v>
      </c>
      <c r="G1321" s="23" t="s">
        <v>2667</v>
      </c>
      <c r="H1321" s="23" t="s">
        <v>2667</v>
      </c>
      <c r="I1321" s="23" t="s">
        <v>306</v>
      </c>
      <c r="J1321" s="23" t="s">
        <v>3405</v>
      </c>
      <c r="K1321" s="23"/>
      <c r="L1321" s="23" t="s">
        <v>2667</v>
      </c>
      <c r="M1321" s="23" t="s">
        <v>306</v>
      </c>
    </row>
    <row r="1322" spans="1:13" x14ac:dyDescent="0.35">
      <c r="A1322" s="22">
        <v>45984</v>
      </c>
      <c r="B1322" s="23" t="s">
        <v>3320</v>
      </c>
      <c r="C1322" s="23" t="s">
        <v>2668</v>
      </c>
      <c r="D1322" s="24">
        <v>5</v>
      </c>
      <c r="E1322" s="23">
        <v>5</v>
      </c>
      <c r="F1322" s="23">
        <v>3</v>
      </c>
      <c r="G1322" s="23" t="s">
        <v>2667</v>
      </c>
      <c r="H1322" s="23" t="s">
        <v>2667</v>
      </c>
      <c r="I1322" s="23" t="s">
        <v>306</v>
      </c>
      <c r="J1322" s="23"/>
      <c r="K1322" s="23"/>
      <c r="L1322" s="23" t="s">
        <v>2667</v>
      </c>
      <c r="M1322" s="23" t="s">
        <v>306</v>
      </c>
    </row>
    <row r="1323" spans="1:13" s="23" customFormat="1" x14ac:dyDescent="0.35">
      <c r="A1323" s="22">
        <v>45926</v>
      </c>
      <c r="B1323" s="23" t="s">
        <v>2902</v>
      </c>
      <c r="C1323" s="23" t="s">
        <v>2668</v>
      </c>
      <c r="D1323" s="24" t="s">
        <v>2835</v>
      </c>
      <c r="E1323" s="23">
        <v>5</v>
      </c>
      <c r="F1323" s="23">
        <v>3</v>
      </c>
      <c r="G1323" s="23" t="s">
        <v>2667</v>
      </c>
      <c r="H1323" s="23" t="s">
        <v>2667</v>
      </c>
      <c r="I1323" s="23" t="s">
        <v>2667</v>
      </c>
      <c r="L1323" s="23" t="s">
        <v>2667</v>
      </c>
      <c r="M1323" s="23" t="s">
        <v>2667</v>
      </c>
    </row>
    <row r="1324" spans="1:13" x14ac:dyDescent="0.35">
      <c r="A1324" s="6">
        <v>45998</v>
      </c>
      <c r="B1324" t="s">
        <v>3248</v>
      </c>
      <c r="C1324" t="s">
        <v>2673</v>
      </c>
      <c r="D1324" s="20" t="s">
        <v>3249</v>
      </c>
      <c r="E1324">
        <v>5</v>
      </c>
      <c r="F1324">
        <v>1</v>
      </c>
      <c r="G1324" t="s">
        <v>2667</v>
      </c>
      <c r="H1324" t="s">
        <v>2667</v>
      </c>
      <c r="I1324" t="s">
        <v>306</v>
      </c>
      <c r="L1324" t="s">
        <v>2667</v>
      </c>
      <c r="M1324" t="s">
        <v>2667</v>
      </c>
    </row>
    <row r="1325" spans="1:13" x14ac:dyDescent="0.35">
      <c r="A1325" s="6">
        <v>46001</v>
      </c>
      <c r="B1325" t="s">
        <v>841</v>
      </c>
      <c r="C1325" t="s">
        <v>2673</v>
      </c>
      <c r="D1325" s="20">
        <v>1</v>
      </c>
      <c r="E1325">
        <v>5</v>
      </c>
      <c r="F1325">
        <v>2</v>
      </c>
      <c r="G1325" t="s">
        <v>2667</v>
      </c>
      <c r="H1325" t="s">
        <v>306</v>
      </c>
      <c r="I1325" t="s">
        <v>2667</v>
      </c>
      <c r="L1325" t="s">
        <v>2667</v>
      </c>
      <c r="M1325" t="s">
        <v>306</v>
      </c>
    </row>
    <row r="1326" spans="1:13" x14ac:dyDescent="0.35">
      <c r="A1326" s="22">
        <v>46008</v>
      </c>
      <c r="B1326" s="23" t="s">
        <v>2784</v>
      </c>
      <c r="C1326" s="23" t="s">
        <v>2673</v>
      </c>
      <c r="D1326" s="24">
        <v>3</v>
      </c>
      <c r="E1326" s="23">
        <v>5</v>
      </c>
      <c r="F1326" s="23">
        <v>1</v>
      </c>
      <c r="G1326" s="23" t="s">
        <v>2667</v>
      </c>
      <c r="H1326" s="23" t="s">
        <v>2667</v>
      </c>
      <c r="I1326" s="23" t="s">
        <v>2667</v>
      </c>
      <c r="J1326" s="23" t="s">
        <v>2675</v>
      </c>
      <c r="K1326" s="23"/>
      <c r="L1326" s="23" t="s">
        <v>2667</v>
      </c>
      <c r="M1326" s="23" t="s">
        <v>2667</v>
      </c>
    </row>
    <row r="1327" spans="1:13" x14ac:dyDescent="0.35">
      <c r="A1327" s="22">
        <v>45821</v>
      </c>
      <c r="B1327" s="23" t="s">
        <v>3145</v>
      </c>
      <c r="C1327" s="23" t="s">
        <v>2670</v>
      </c>
      <c r="D1327" s="24" t="s">
        <v>2799</v>
      </c>
      <c r="E1327" s="23">
        <v>5</v>
      </c>
      <c r="F1327" s="23">
        <v>2</v>
      </c>
      <c r="G1327" s="23" t="s">
        <v>2667</v>
      </c>
      <c r="H1327" s="23" t="s">
        <v>2667</v>
      </c>
      <c r="I1327" s="23" t="s">
        <v>306</v>
      </c>
      <c r="J1327" s="23"/>
      <c r="K1327" s="23"/>
      <c r="L1327" s="23" t="s">
        <v>2667</v>
      </c>
      <c r="M1327" s="23" t="s">
        <v>2667</v>
      </c>
    </row>
    <row r="1328" spans="1:13" x14ac:dyDescent="0.35">
      <c r="A1328" s="22">
        <v>45899</v>
      </c>
      <c r="B1328" s="23" t="s">
        <v>2689</v>
      </c>
      <c r="C1328" s="23" t="s">
        <v>2668</v>
      </c>
      <c r="D1328" s="24">
        <v>6</v>
      </c>
      <c r="E1328" s="23">
        <v>5</v>
      </c>
      <c r="F1328" s="23">
        <v>2</v>
      </c>
      <c r="G1328" s="23" t="s">
        <v>2667</v>
      </c>
      <c r="H1328" s="23" t="s">
        <v>2667</v>
      </c>
      <c r="I1328" s="23" t="s">
        <v>306</v>
      </c>
      <c r="J1328" s="23"/>
      <c r="K1328" s="23"/>
      <c r="L1328" s="23" t="s">
        <v>2667</v>
      </c>
      <c r="M1328" s="23" t="s">
        <v>306</v>
      </c>
    </row>
    <row r="1329" spans="1:13" x14ac:dyDescent="0.35">
      <c r="A1329" s="22">
        <v>45952</v>
      </c>
      <c r="B1329" s="23" t="s">
        <v>1483</v>
      </c>
      <c r="C1329" s="23" t="s">
        <v>3366</v>
      </c>
      <c r="D1329" s="24">
        <v>6</v>
      </c>
      <c r="E1329" s="23">
        <v>5</v>
      </c>
      <c r="F1329" s="23">
        <v>2</v>
      </c>
      <c r="G1329" s="23" t="s">
        <v>2667</v>
      </c>
      <c r="H1329" s="23" t="s">
        <v>2667</v>
      </c>
      <c r="I1329" s="23" t="s">
        <v>306</v>
      </c>
      <c r="J1329" s="23"/>
      <c r="K1329" s="23"/>
      <c r="L1329" s="23" t="s">
        <v>2667</v>
      </c>
      <c r="M1329" s="23" t="s">
        <v>306</v>
      </c>
    </row>
    <row r="1330" spans="1:13" x14ac:dyDescent="0.35">
      <c r="A1330" s="22">
        <v>46006</v>
      </c>
      <c r="B1330" s="23" t="s">
        <v>3263</v>
      </c>
      <c r="C1330" s="23" t="s">
        <v>2673</v>
      </c>
      <c r="D1330" s="24" t="s">
        <v>3020</v>
      </c>
      <c r="E1330" s="23">
        <v>5</v>
      </c>
      <c r="F1330" s="23">
        <v>4</v>
      </c>
      <c r="G1330" s="23" t="s">
        <v>2667</v>
      </c>
      <c r="H1330" s="23" t="s">
        <v>2667</v>
      </c>
      <c r="I1330" s="23" t="s">
        <v>306</v>
      </c>
      <c r="J1330" s="23"/>
      <c r="K1330" s="23"/>
      <c r="L1330" s="23" t="s">
        <v>2667</v>
      </c>
      <c r="M1330" s="23" t="s">
        <v>2667</v>
      </c>
    </row>
    <row r="1331" spans="1:13" x14ac:dyDescent="0.35">
      <c r="A1331" s="22">
        <v>45982</v>
      </c>
      <c r="B1331" s="23" t="s">
        <v>2513</v>
      </c>
      <c r="C1331" s="23" t="s">
        <v>2670</v>
      </c>
      <c r="D1331" s="24">
        <v>7</v>
      </c>
      <c r="E1331" s="23">
        <v>4</v>
      </c>
      <c r="F1331" s="23">
        <v>1</v>
      </c>
      <c r="G1331" s="23" t="s">
        <v>2667</v>
      </c>
      <c r="H1331" s="23" t="s">
        <v>2667</v>
      </c>
      <c r="I1331" s="23" t="s">
        <v>2667</v>
      </c>
      <c r="J1331" s="23" t="s">
        <v>2667</v>
      </c>
      <c r="K1331" s="23"/>
      <c r="L1331" s="23" t="s">
        <v>2667</v>
      </c>
      <c r="M1331" s="23" t="s">
        <v>306</v>
      </c>
    </row>
    <row r="1332" spans="1:13" x14ac:dyDescent="0.35">
      <c r="A1332" s="22">
        <v>46003</v>
      </c>
      <c r="B1332" s="23" t="s">
        <v>2710</v>
      </c>
      <c r="C1332" s="23" t="s">
        <v>2167</v>
      </c>
      <c r="D1332" s="24" t="s">
        <v>2167</v>
      </c>
      <c r="E1332" s="23">
        <v>4</v>
      </c>
      <c r="F1332" s="23">
        <v>1</v>
      </c>
      <c r="G1332" s="23" t="s">
        <v>2667</v>
      </c>
      <c r="H1332" s="23" t="s">
        <v>2667</v>
      </c>
      <c r="I1332" s="23" t="s">
        <v>306</v>
      </c>
      <c r="J1332" s="23" t="s">
        <v>2667</v>
      </c>
      <c r="K1332" s="23"/>
      <c r="L1332" s="23" t="s">
        <v>2667</v>
      </c>
      <c r="M1332" s="23" t="s">
        <v>2667</v>
      </c>
    </row>
    <row r="1333" spans="1:13" s="23" customFormat="1" x14ac:dyDescent="0.35">
      <c r="A1333" s="6">
        <v>45806</v>
      </c>
      <c r="B1333" t="s">
        <v>2750</v>
      </c>
      <c r="C1333" t="s">
        <v>2683</v>
      </c>
      <c r="D1333" s="20" t="s">
        <v>2751</v>
      </c>
      <c r="E1333">
        <v>4</v>
      </c>
      <c r="F1333">
        <v>3</v>
      </c>
      <c r="G1333" t="s">
        <v>2667</v>
      </c>
      <c r="H1333" t="s">
        <v>2667</v>
      </c>
      <c r="I1333" t="s">
        <v>306</v>
      </c>
      <c r="J1333" t="s">
        <v>2667</v>
      </c>
      <c r="K1333"/>
      <c r="L1333" t="s">
        <v>2667</v>
      </c>
      <c r="M1333" t="s">
        <v>2667</v>
      </c>
    </row>
    <row r="1334" spans="1:13" s="23" customFormat="1" x14ac:dyDescent="0.35">
      <c r="A1334" s="6">
        <v>45899</v>
      </c>
      <c r="B1334" t="s">
        <v>2667</v>
      </c>
      <c r="C1334" t="s">
        <v>2670</v>
      </c>
      <c r="D1334" s="20" t="s">
        <v>2782</v>
      </c>
      <c r="E1334">
        <v>4</v>
      </c>
      <c r="F1334">
        <v>2</v>
      </c>
      <c r="G1334" t="s">
        <v>2667</v>
      </c>
      <c r="H1334" t="s">
        <v>2667</v>
      </c>
      <c r="I1334" t="s">
        <v>2667</v>
      </c>
      <c r="J1334" t="s">
        <v>2667</v>
      </c>
      <c r="K1334"/>
      <c r="L1334" t="s">
        <v>2667</v>
      </c>
      <c r="M1334" t="s">
        <v>2667</v>
      </c>
    </row>
    <row r="1335" spans="1:13" s="23" customFormat="1" x14ac:dyDescent="0.35">
      <c r="A1335" s="6">
        <v>46374</v>
      </c>
      <c r="B1335" t="s">
        <v>2689</v>
      </c>
      <c r="C1335" t="s">
        <v>2670</v>
      </c>
      <c r="D1335" s="20" t="s">
        <v>2799</v>
      </c>
      <c r="E1335">
        <v>4</v>
      </c>
      <c r="F1335">
        <v>1</v>
      </c>
      <c r="G1335" t="s">
        <v>2667</v>
      </c>
      <c r="H1335" t="s">
        <v>2667</v>
      </c>
      <c r="I1335" t="s">
        <v>306</v>
      </c>
      <c r="J1335" t="s">
        <v>2667</v>
      </c>
      <c r="K1335"/>
      <c r="L1335" t="s">
        <v>2667</v>
      </c>
      <c r="M1335" t="s">
        <v>306</v>
      </c>
    </row>
    <row r="1336" spans="1:13" s="23" customFormat="1" x14ac:dyDescent="0.35">
      <c r="A1336" s="6">
        <v>45946</v>
      </c>
      <c r="B1336" t="s">
        <v>740</v>
      </c>
      <c r="C1336" t="s">
        <v>2670</v>
      </c>
      <c r="D1336" s="20" t="s">
        <v>2685</v>
      </c>
      <c r="E1336">
        <v>4</v>
      </c>
      <c r="F1336">
        <v>3</v>
      </c>
      <c r="G1336" t="s">
        <v>2667</v>
      </c>
      <c r="H1336" t="s">
        <v>2667</v>
      </c>
      <c r="I1336" t="s">
        <v>2667</v>
      </c>
      <c r="J1336" t="s">
        <v>2667</v>
      </c>
      <c r="K1336"/>
      <c r="L1336" t="s">
        <v>2667</v>
      </c>
      <c r="M1336" t="s">
        <v>306</v>
      </c>
    </row>
    <row r="1337" spans="1:13" x14ac:dyDescent="0.35">
      <c r="A1337" s="6">
        <v>46003</v>
      </c>
      <c r="B1337" t="s">
        <v>2876</v>
      </c>
      <c r="C1337" t="s">
        <v>2668</v>
      </c>
      <c r="D1337" s="20" t="s">
        <v>2877</v>
      </c>
      <c r="E1337">
        <v>4</v>
      </c>
      <c r="F1337">
        <v>2</v>
      </c>
      <c r="G1337" t="s">
        <v>2667</v>
      </c>
      <c r="H1337" t="s">
        <v>2667</v>
      </c>
      <c r="I1337" t="s">
        <v>2667</v>
      </c>
      <c r="J1337" t="s">
        <v>2667</v>
      </c>
      <c r="L1337" t="s">
        <v>2667</v>
      </c>
      <c r="M1337" t="s">
        <v>2667</v>
      </c>
    </row>
    <row r="1338" spans="1:13" x14ac:dyDescent="0.35">
      <c r="A1338" s="6">
        <v>45836</v>
      </c>
      <c r="B1338" t="s">
        <v>2895</v>
      </c>
      <c r="C1338" t="s">
        <v>2167</v>
      </c>
      <c r="D1338" s="20" t="s">
        <v>2755</v>
      </c>
      <c r="E1338">
        <v>4</v>
      </c>
      <c r="F1338">
        <v>4</v>
      </c>
      <c r="G1338" t="s">
        <v>2667</v>
      </c>
      <c r="H1338" t="s">
        <v>2667</v>
      </c>
      <c r="I1338" t="s">
        <v>306</v>
      </c>
      <c r="J1338" t="s">
        <v>2667</v>
      </c>
      <c r="L1338" t="s">
        <v>2667</v>
      </c>
      <c r="M1338" t="s">
        <v>2667</v>
      </c>
    </row>
    <row r="1339" spans="1:13" x14ac:dyDescent="0.35">
      <c r="A1339" s="6">
        <v>45817</v>
      </c>
      <c r="B1339" t="s">
        <v>2667</v>
      </c>
      <c r="C1339" t="s">
        <v>2667</v>
      </c>
      <c r="D1339" s="20" t="s">
        <v>2667</v>
      </c>
      <c r="E1339">
        <v>4</v>
      </c>
      <c r="F1339">
        <v>4</v>
      </c>
      <c r="G1339" t="s">
        <v>2667</v>
      </c>
      <c r="H1339" t="s">
        <v>2667</v>
      </c>
      <c r="I1339" t="s">
        <v>2667</v>
      </c>
      <c r="J1339" t="s">
        <v>2667</v>
      </c>
      <c r="L1339" t="s">
        <v>2667</v>
      </c>
      <c r="M1339" t="s">
        <v>2667</v>
      </c>
    </row>
    <row r="1340" spans="1:13" x14ac:dyDescent="0.35">
      <c r="A1340" s="6">
        <v>45996</v>
      </c>
      <c r="B1340" t="s">
        <v>2921</v>
      </c>
      <c r="C1340" t="s">
        <v>2673</v>
      </c>
      <c r="D1340" s="20">
        <v>3</v>
      </c>
      <c r="E1340">
        <v>4</v>
      </c>
      <c r="F1340">
        <v>1</v>
      </c>
      <c r="G1340" t="s">
        <v>2667</v>
      </c>
      <c r="H1340" t="s">
        <v>2667</v>
      </c>
      <c r="I1340" t="s">
        <v>2667</v>
      </c>
      <c r="J1340" t="s">
        <v>2667</v>
      </c>
      <c r="L1340" t="s">
        <v>2667</v>
      </c>
      <c r="M1340" t="s">
        <v>306</v>
      </c>
    </row>
    <row r="1341" spans="1:13" x14ac:dyDescent="0.35">
      <c r="A1341" s="6">
        <v>45945</v>
      </c>
      <c r="B1341" t="s">
        <v>2966</v>
      </c>
      <c r="C1341" t="s">
        <v>2667</v>
      </c>
      <c r="D1341" s="20" t="s">
        <v>2667</v>
      </c>
      <c r="E1341">
        <v>4</v>
      </c>
      <c r="F1341">
        <v>1</v>
      </c>
      <c r="G1341" t="s">
        <v>2667</v>
      </c>
      <c r="H1341" t="s">
        <v>2667</v>
      </c>
      <c r="I1341" t="s">
        <v>306</v>
      </c>
      <c r="J1341" t="s">
        <v>2667</v>
      </c>
      <c r="L1341" t="s">
        <v>2667</v>
      </c>
      <c r="M1341" t="s">
        <v>306</v>
      </c>
    </row>
    <row r="1342" spans="1:13" x14ac:dyDescent="0.35">
      <c r="A1342" s="6">
        <v>46006</v>
      </c>
      <c r="B1342" t="s">
        <v>2981</v>
      </c>
      <c r="C1342" t="s">
        <v>2670</v>
      </c>
      <c r="D1342" s="20" t="s">
        <v>2782</v>
      </c>
      <c r="E1342">
        <v>4</v>
      </c>
      <c r="F1342">
        <v>4</v>
      </c>
      <c r="G1342" t="s">
        <v>2667</v>
      </c>
      <c r="H1342" t="s">
        <v>2667</v>
      </c>
      <c r="I1342" t="s">
        <v>2667</v>
      </c>
      <c r="J1342" t="s">
        <v>2667</v>
      </c>
      <c r="L1342" t="s">
        <v>2667</v>
      </c>
      <c r="M1342" t="s">
        <v>2667</v>
      </c>
    </row>
    <row r="1343" spans="1:13" x14ac:dyDescent="0.35">
      <c r="A1343" s="6">
        <v>45893</v>
      </c>
      <c r="B1343" t="s">
        <v>3021</v>
      </c>
      <c r="C1343" t="s">
        <v>2670</v>
      </c>
      <c r="D1343" s="20" t="s">
        <v>2824</v>
      </c>
      <c r="E1343">
        <v>4</v>
      </c>
      <c r="F1343">
        <v>3</v>
      </c>
      <c r="G1343" t="s">
        <v>2667</v>
      </c>
      <c r="H1343" t="s">
        <v>2667</v>
      </c>
      <c r="I1343" t="s">
        <v>306</v>
      </c>
      <c r="J1343" t="s">
        <v>2667</v>
      </c>
      <c r="L1343" t="s">
        <v>2667</v>
      </c>
      <c r="M1343" t="s">
        <v>2667</v>
      </c>
    </row>
    <row r="1344" spans="1:13" x14ac:dyDescent="0.35">
      <c r="A1344" s="6" t="s">
        <v>3035</v>
      </c>
      <c r="B1344" t="s">
        <v>3040</v>
      </c>
      <c r="C1344" t="s">
        <v>2670</v>
      </c>
      <c r="D1344" s="20">
        <v>8</v>
      </c>
      <c r="E1344">
        <v>4</v>
      </c>
      <c r="F1344">
        <v>3</v>
      </c>
      <c r="G1344" t="s">
        <v>2667</v>
      </c>
      <c r="H1344" t="s">
        <v>2667</v>
      </c>
      <c r="I1344" t="s">
        <v>306</v>
      </c>
      <c r="J1344" t="s">
        <v>2667</v>
      </c>
      <c r="L1344" t="s">
        <v>2667</v>
      </c>
      <c r="M1344" t="s">
        <v>306</v>
      </c>
    </row>
    <row r="1345" spans="1:13" x14ac:dyDescent="0.35">
      <c r="A1345" s="6">
        <v>45885</v>
      </c>
      <c r="B1345" t="s">
        <v>3053</v>
      </c>
      <c r="C1345" t="s">
        <v>2667</v>
      </c>
      <c r="D1345" s="20" t="s">
        <v>2667</v>
      </c>
      <c r="E1345">
        <v>4</v>
      </c>
      <c r="F1345">
        <v>3</v>
      </c>
      <c r="G1345" t="s">
        <v>2667</v>
      </c>
      <c r="H1345" t="s">
        <v>2667</v>
      </c>
      <c r="I1345" t="s">
        <v>306</v>
      </c>
      <c r="J1345" t="s">
        <v>2667</v>
      </c>
      <c r="L1345" t="s">
        <v>2667</v>
      </c>
      <c r="M1345" t="s">
        <v>306</v>
      </c>
    </row>
    <row r="1346" spans="1:13" x14ac:dyDescent="0.35">
      <c r="A1346" s="6">
        <v>45965</v>
      </c>
      <c r="B1346" t="s">
        <v>3096</v>
      </c>
      <c r="C1346" t="s">
        <v>2668</v>
      </c>
      <c r="D1346" s="20">
        <v>5</v>
      </c>
      <c r="E1346">
        <v>4</v>
      </c>
      <c r="F1346">
        <v>2</v>
      </c>
      <c r="G1346" t="s">
        <v>2667</v>
      </c>
      <c r="H1346" t="s">
        <v>2667</v>
      </c>
      <c r="I1346" t="s">
        <v>2667</v>
      </c>
      <c r="J1346" t="s">
        <v>2667</v>
      </c>
      <c r="L1346" t="s">
        <v>2667</v>
      </c>
      <c r="M1346" t="s">
        <v>2667</v>
      </c>
    </row>
    <row r="1347" spans="1:13" x14ac:dyDescent="0.35">
      <c r="A1347" s="6">
        <v>45986</v>
      </c>
      <c r="B1347" t="s">
        <v>3114</v>
      </c>
      <c r="C1347" t="s">
        <v>2667</v>
      </c>
      <c r="D1347" s="20" t="s">
        <v>2667</v>
      </c>
      <c r="E1347">
        <v>4</v>
      </c>
      <c r="F1347">
        <v>1</v>
      </c>
      <c r="G1347" t="s">
        <v>2667</v>
      </c>
      <c r="H1347" t="s">
        <v>2667</v>
      </c>
      <c r="I1347" t="s">
        <v>306</v>
      </c>
      <c r="J1347" t="s">
        <v>2667</v>
      </c>
      <c r="L1347" t="s">
        <v>2667</v>
      </c>
      <c r="M1347" t="s">
        <v>2667</v>
      </c>
    </row>
    <row r="1348" spans="1:13" x14ac:dyDescent="0.35">
      <c r="A1348" s="6">
        <v>45977</v>
      </c>
      <c r="B1348" t="s">
        <v>347</v>
      </c>
      <c r="C1348" t="s">
        <v>2670</v>
      </c>
      <c r="D1348" s="20">
        <v>7</v>
      </c>
      <c r="E1348">
        <v>4</v>
      </c>
      <c r="F1348">
        <v>1</v>
      </c>
      <c r="G1348" t="s">
        <v>2667</v>
      </c>
      <c r="H1348" t="s">
        <v>2667</v>
      </c>
      <c r="I1348" t="s">
        <v>306</v>
      </c>
      <c r="J1348" t="s">
        <v>2667</v>
      </c>
      <c r="L1348" t="s">
        <v>2667</v>
      </c>
      <c r="M1348" t="s">
        <v>306</v>
      </c>
    </row>
    <row r="1349" spans="1:13" x14ac:dyDescent="0.35">
      <c r="A1349" s="6">
        <v>45996</v>
      </c>
      <c r="B1349" t="s">
        <v>3146</v>
      </c>
      <c r="C1349" t="s">
        <v>2668</v>
      </c>
      <c r="D1349" s="20" t="s">
        <v>3147</v>
      </c>
      <c r="E1349">
        <v>4</v>
      </c>
      <c r="F1349">
        <v>4</v>
      </c>
      <c r="G1349" t="s">
        <v>2667</v>
      </c>
      <c r="H1349" t="s">
        <v>2667</v>
      </c>
      <c r="I1349" t="s">
        <v>306</v>
      </c>
      <c r="J1349" t="s">
        <v>2667</v>
      </c>
      <c r="L1349" t="s">
        <v>2667</v>
      </c>
      <c r="M1349" t="s">
        <v>2667</v>
      </c>
    </row>
    <row r="1350" spans="1:13" x14ac:dyDescent="0.35">
      <c r="A1350" s="6">
        <v>45793</v>
      </c>
      <c r="B1350" t="s">
        <v>3169</v>
      </c>
      <c r="C1350" t="s">
        <v>2670</v>
      </c>
      <c r="D1350" s="20" t="s">
        <v>2793</v>
      </c>
      <c r="E1350">
        <v>4</v>
      </c>
      <c r="F1350">
        <v>4</v>
      </c>
      <c r="G1350" t="s">
        <v>2667</v>
      </c>
      <c r="H1350" t="s">
        <v>2667</v>
      </c>
      <c r="I1350" t="s">
        <v>306</v>
      </c>
      <c r="J1350" t="s">
        <v>2667</v>
      </c>
      <c r="L1350" t="s">
        <v>306</v>
      </c>
      <c r="M1350" t="s">
        <v>2667</v>
      </c>
    </row>
    <row r="1351" spans="1:13" x14ac:dyDescent="0.35">
      <c r="A1351" s="6">
        <v>45980</v>
      </c>
      <c r="B1351" t="s">
        <v>2128</v>
      </c>
      <c r="C1351" t="s">
        <v>2673</v>
      </c>
      <c r="D1351" s="20" t="s">
        <v>2808</v>
      </c>
      <c r="E1351">
        <v>4</v>
      </c>
      <c r="F1351">
        <v>2</v>
      </c>
      <c r="G1351" t="s">
        <v>2667</v>
      </c>
      <c r="H1351" t="s">
        <v>2667</v>
      </c>
      <c r="I1351" t="s">
        <v>2667</v>
      </c>
      <c r="J1351" t="s">
        <v>2667</v>
      </c>
      <c r="L1351" t="s">
        <v>2667</v>
      </c>
      <c r="M1351" t="s">
        <v>2667</v>
      </c>
    </row>
    <row r="1352" spans="1:13" x14ac:dyDescent="0.35">
      <c r="A1352" s="6">
        <v>45935</v>
      </c>
      <c r="B1352" t="s">
        <v>3280</v>
      </c>
      <c r="C1352" t="s">
        <v>2167</v>
      </c>
      <c r="D1352" s="20" t="s">
        <v>2132</v>
      </c>
      <c r="E1352">
        <v>4</v>
      </c>
      <c r="F1352">
        <v>1</v>
      </c>
      <c r="G1352" t="s">
        <v>2667</v>
      </c>
      <c r="H1352" t="s">
        <v>2667</v>
      </c>
      <c r="I1352" t="s">
        <v>2667</v>
      </c>
      <c r="J1352" t="s">
        <v>2667</v>
      </c>
      <c r="L1352" t="s">
        <v>2667</v>
      </c>
      <c r="M1352" t="s">
        <v>2667</v>
      </c>
    </row>
    <row r="1353" spans="1:13" x14ac:dyDescent="0.35">
      <c r="A1353" s="22">
        <v>45949</v>
      </c>
      <c r="B1353" s="23" t="s">
        <v>86</v>
      </c>
      <c r="C1353" s="23" t="s">
        <v>2670</v>
      </c>
      <c r="D1353" s="24" t="s">
        <v>2854</v>
      </c>
      <c r="E1353" s="23">
        <v>4</v>
      </c>
      <c r="F1353" s="23">
        <v>2</v>
      </c>
      <c r="G1353" s="23" t="s">
        <v>2667</v>
      </c>
      <c r="H1353" s="23" t="s">
        <v>2667</v>
      </c>
      <c r="I1353" s="23" t="s">
        <v>2667</v>
      </c>
      <c r="J1353" s="23"/>
      <c r="K1353" s="23"/>
      <c r="L1353" s="23" t="s">
        <v>2667</v>
      </c>
      <c r="M1353" s="23" t="s">
        <v>306</v>
      </c>
    </row>
    <row r="1354" spans="1:13" x14ac:dyDescent="0.35">
      <c r="A1354" s="22">
        <v>46010</v>
      </c>
      <c r="B1354" s="23" t="s">
        <v>3252</v>
      </c>
      <c r="C1354" s="23" t="s">
        <v>2667</v>
      </c>
      <c r="D1354" s="24" t="s">
        <v>2667</v>
      </c>
      <c r="E1354" s="23">
        <v>4</v>
      </c>
      <c r="F1354" s="23">
        <v>2</v>
      </c>
      <c r="G1354" s="23" t="s">
        <v>2667</v>
      </c>
      <c r="H1354" s="23" t="s">
        <v>2667</v>
      </c>
      <c r="I1354" s="23" t="s">
        <v>306</v>
      </c>
      <c r="J1354" s="23"/>
      <c r="K1354" s="23"/>
      <c r="L1354" s="23" t="s">
        <v>2667</v>
      </c>
      <c r="M1354" s="23" t="s">
        <v>306</v>
      </c>
    </row>
    <row r="1355" spans="1:13" x14ac:dyDescent="0.35">
      <c r="A1355" s="22">
        <v>45992</v>
      </c>
      <c r="B1355" s="23" t="s">
        <v>3403</v>
      </c>
      <c r="C1355" s="23" t="s">
        <v>2670</v>
      </c>
      <c r="D1355" s="24" t="s">
        <v>3128</v>
      </c>
      <c r="E1355" s="23">
        <v>4</v>
      </c>
      <c r="F1355" s="23">
        <v>2</v>
      </c>
      <c r="G1355" s="23" t="s">
        <v>2667</v>
      </c>
      <c r="H1355" s="23" t="s">
        <v>2667</v>
      </c>
      <c r="I1355" s="23" t="s">
        <v>306</v>
      </c>
      <c r="J1355" s="23"/>
      <c r="K1355" s="23"/>
      <c r="L1355" s="23" t="s">
        <v>2667</v>
      </c>
      <c r="M1355" s="23" t="s">
        <v>306</v>
      </c>
    </row>
    <row r="1356" spans="1:13" x14ac:dyDescent="0.35">
      <c r="A1356" s="6">
        <v>45940</v>
      </c>
      <c r="B1356" t="s">
        <v>2689</v>
      </c>
      <c r="C1356" t="s">
        <v>2667</v>
      </c>
      <c r="D1356" s="20" t="s">
        <v>2667</v>
      </c>
      <c r="E1356">
        <v>4</v>
      </c>
      <c r="F1356">
        <v>2</v>
      </c>
      <c r="G1356" t="s">
        <v>2667</v>
      </c>
      <c r="H1356" t="s">
        <v>2667</v>
      </c>
      <c r="I1356" t="s">
        <v>306</v>
      </c>
      <c r="L1356" t="s">
        <v>2667</v>
      </c>
      <c r="M1356" t="s">
        <v>2667</v>
      </c>
    </row>
    <row r="1357" spans="1:13" x14ac:dyDescent="0.35">
      <c r="A1357" s="22">
        <v>45972</v>
      </c>
      <c r="B1357" s="23" t="s">
        <v>2689</v>
      </c>
      <c r="C1357" s="23" t="s">
        <v>2167</v>
      </c>
      <c r="D1357" s="24" t="s">
        <v>158</v>
      </c>
      <c r="E1357" s="23">
        <v>4</v>
      </c>
      <c r="F1357" s="23">
        <v>3</v>
      </c>
      <c r="G1357" s="23" t="s">
        <v>2667</v>
      </c>
      <c r="H1357" s="23" t="s">
        <v>2667</v>
      </c>
      <c r="I1357" s="23" t="s">
        <v>306</v>
      </c>
      <c r="J1357" s="23"/>
      <c r="K1357" s="23"/>
      <c r="L1357" s="23" t="s">
        <v>2667</v>
      </c>
      <c r="M1357" s="23" t="s">
        <v>306</v>
      </c>
    </row>
    <row r="1358" spans="1:13" x14ac:dyDescent="0.35">
      <c r="A1358" s="6">
        <v>45946</v>
      </c>
      <c r="B1358" t="s">
        <v>1564</v>
      </c>
      <c r="C1358" t="s">
        <v>2668</v>
      </c>
      <c r="D1358" s="20" t="s">
        <v>2740</v>
      </c>
      <c r="E1358">
        <v>4</v>
      </c>
      <c r="F1358">
        <v>3</v>
      </c>
      <c r="G1358" t="s">
        <v>2667</v>
      </c>
      <c r="H1358" t="s">
        <v>2667</v>
      </c>
      <c r="I1358" t="s">
        <v>2667</v>
      </c>
      <c r="L1358" t="s">
        <v>2667</v>
      </c>
      <c r="M1358" t="s">
        <v>306</v>
      </c>
    </row>
    <row r="1359" spans="1:13" x14ac:dyDescent="0.35">
      <c r="A1359" s="6">
        <v>45959</v>
      </c>
      <c r="B1359" t="s">
        <v>3242</v>
      </c>
      <c r="C1359" t="s">
        <v>2670</v>
      </c>
      <c r="D1359" s="20">
        <v>10</v>
      </c>
      <c r="E1359">
        <v>4</v>
      </c>
      <c r="F1359">
        <v>2</v>
      </c>
      <c r="G1359" t="s">
        <v>2667</v>
      </c>
      <c r="H1359" t="s">
        <v>2667</v>
      </c>
      <c r="I1359" t="s">
        <v>306</v>
      </c>
      <c r="L1359" t="s">
        <v>306</v>
      </c>
      <c r="M1359" t="s">
        <v>306</v>
      </c>
    </row>
    <row r="1360" spans="1:13" x14ac:dyDescent="0.35">
      <c r="A1360" s="22">
        <v>45942</v>
      </c>
      <c r="B1360" s="23" t="s">
        <v>2128</v>
      </c>
      <c r="C1360" s="23" t="s">
        <v>2673</v>
      </c>
      <c r="D1360" s="24" t="s">
        <v>1228</v>
      </c>
      <c r="E1360" s="23">
        <v>4</v>
      </c>
      <c r="F1360" s="23">
        <v>2</v>
      </c>
      <c r="G1360" s="23" t="s">
        <v>2667</v>
      </c>
      <c r="H1360" s="23" t="s">
        <v>2667</v>
      </c>
      <c r="I1360" s="23" t="s">
        <v>306</v>
      </c>
      <c r="J1360" s="23"/>
      <c r="K1360" s="23"/>
      <c r="L1360" s="23" t="s">
        <v>2667</v>
      </c>
      <c r="M1360" s="23" t="s">
        <v>2667</v>
      </c>
    </row>
    <row r="1361" spans="1:13" x14ac:dyDescent="0.35">
      <c r="A1361" s="22">
        <v>45953</v>
      </c>
      <c r="B1361" s="23" t="s">
        <v>953</v>
      </c>
      <c r="C1361" s="23" t="s">
        <v>2670</v>
      </c>
      <c r="D1361" s="24" t="s">
        <v>2703</v>
      </c>
      <c r="E1361" s="23">
        <v>4</v>
      </c>
      <c r="F1361" s="23">
        <v>3</v>
      </c>
      <c r="G1361" s="23" t="s">
        <v>2667</v>
      </c>
      <c r="H1361" s="23" t="s">
        <v>2667</v>
      </c>
      <c r="I1361" s="23" t="s">
        <v>2667</v>
      </c>
      <c r="J1361" s="23"/>
      <c r="K1361" s="23"/>
      <c r="L1361" s="23" t="s">
        <v>2667</v>
      </c>
      <c r="M1361" s="23" t="s">
        <v>306</v>
      </c>
    </row>
    <row r="1362" spans="1:13" x14ac:dyDescent="0.35">
      <c r="A1362" s="22">
        <v>45964</v>
      </c>
      <c r="B1362" s="23" t="s">
        <v>2715</v>
      </c>
      <c r="C1362" s="23" t="s">
        <v>2167</v>
      </c>
      <c r="D1362" s="24" t="s">
        <v>55</v>
      </c>
      <c r="E1362" s="23">
        <v>3</v>
      </c>
      <c r="F1362" s="23">
        <v>1</v>
      </c>
      <c r="G1362" s="23" t="s">
        <v>2667</v>
      </c>
      <c r="H1362" s="23" t="s">
        <v>2667</v>
      </c>
      <c r="I1362" s="23" t="s">
        <v>2667</v>
      </c>
      <c r="J1362" s="23" t="s">
        <v>2667</v>
      </c>
      <c r="K1362" s="23"/>
      <c r="L1362" s="23" t="s">
        <v>2667</v>
      </c>
      <c r="M1362" s="23" t="s">
        <v>306</v>
      </c>
    </row>
    <row r="1363" spans="1:13" x14ac:dyDescent="0.35">
      <c r="A1363" s="6">
        <v>46154</v>
      </c>
      <c r="B1363" t="s">
        <v>470</v>
      </c>
      <c r="C1363" t="s">
        <v>2668</v>
      </c>
      <c r="D1363" s="20" t="s">
        <v>2776</v>
      </c>
      <c r="E1363">
        <v>3</v>
      </c>
      <c r="F1363">
        <v>5</v>
      </c>
      <c r="G1363" t="s">
        <v>2667</v>
      </c>
      <c r="H1363" t="s">
        <v>2667</v>
      </c>
      <c r="I1363" t="s">
        <v>2667</v>
      </c>
      <c r="J1363" t="s">
        <v>2667</v>
      </c>
      <c r="L1363" t="s">
        <v>2667</v>
      </c>
      <c r="M1363" t="s">
        <v>2667</v>
      </c>
    </row>
    <row r="1364" spans="1:13" x14ac:dyDescent="0.35">
      <c r="A1364" s="6">
        <v>45791</v>
      </c>
      <c r="B1364" t="s">
        <v>2911</v>
      </c>
      <c r="C1364" t="s">
        <v>2673</v>
      </c>
      <c r="D1364" s="20">
        <v>3</v>
      </c>
      <c r="E1364">
        <v>3</v>
      </c>
      <c r="F1364">
        <v>1</v>
      </c>
      <c r="G1364" t="s">
        <v>2667</v>
      </c>
      <c r="H1364" t="s">
        <v>2667</v>
      </c>
      <c r="I1364" t="s">
        <v>306</v>
      </c>
      <c r="J1364" t="s">
        <v>2667</v>
      </c>
      <c r="L1364" t="s">
        <v>2667</v>
      </c>
      <c r="M1364" t="s">
        <v>306</v>
      </c>
    </row>
    <row r="1365" spans="1:13" x14ac:dyDescent="0.35">
      <c r="A1365" s="6">
        <v>46012</v>
      </c>
      <c r="B1365" t="s">
        <v>2120</v>
      </c>
      <c r="C1365" t="s">
        <v>2670</v>
      </c>
      <c r="D1365" s="20" t="s">
        <v>2824</v>
      </c>
      <c r="E1365">
        <v>3</v>
      </c>
      <c r="F1365">
        <v>4</v>
      </c>
      <c r="G1365" t="s">
        <v>2667</v>
      </c>
      <c r="H1365" t="s">
        <v>2667</v>
      </c>
      <c r="I1365" t="s">
        <v>2667</v>
      </c>
      <c r="J1365" t="s">
        <v>2667</v>
      </c>
      <c r="L1365" t="s">
        <v>2667</v>
      </c>
      <c r="M1365" t="s">
        <v>306</v>
      </c>
    </row>
    <row r="1366" spans="1:13" x14ac:dyDescent="0.35">
      <c r="A1366" s="6">
        <v>46001</v>
      </c>
      <c r="B1366" t="s">
        <v>2667</v>
      </c>
      <c r="C1366" t="s">
        <v>2673</v>
      </c>
      <c r="D1366" s="20">
        <v>0</v>
      </c>
      <c r="E1366">
        <v>3</v>
      </c>
      <c r="F1366">
        <v>5</v>
      </c>
      <c r="G1366" t="s">
        <v>2667</v>
      </c>
      <c r="H1366" t="s">
        <v>2667</v>
      </c>
      <c r="I1366" t="s">
        <v>2667</v>
      </c>
      <c r="J1366" t="s">
        <v>2667</v>
      </c>
      <c r="L1366" t="s">
        <v>2667</v>
      </c>
      <c r="M1366" t="s">
        <v>2667</v>
      </c>
    </row>
    <row r="1367" spans="1:13" x14ac:dyDescent="0.35">
      <c r="A1367" s="6">
        <v>45789</v>
      </c>
      <c r="B1367" t="s">
        <v>2689</v>
      </c>
      <c r="C1367" t="s">
        <v>2670</v>
      </c>
      <c r="D1367" s="20" t="s">
        <v>2788</v>
      </c>
      <c r="E1367">
        <v>3</v>
      </c>
      <c r="F1367">
        <v>2</v>
      </c>
      <c r="G1367" t="s">
        <v>2667</v>
      </c>
      <c r="H1367" t="s">
        <v>2667</v>
      </c>
      <c r="I1367" t="s">
        <v>2667</v>
      </c>
      <c r="J1367" t="s">
        <v>2667</v>
      </c>
      <c r="L1367" t="s">
        <v>2667</v>
      </c>
      <c r="M1367" t="s">
        <v>2667</v>
      </c>
    </row>
    <row r="1368" spans="1:13" x14ac:dyDescent="0.35">
      <c r="A1368" s="6">
        <v>46000</v>
      </c>
      <c r="B1368" t="s">
        <v>891</v>
      </c>
      <c r="C1368" t="s">
        <v>2670</v>
      </c>
      <c r="D1368" s="20">
        <v>10</v>
      </c>
      <c r="E1368">
        <v>3</v>
      </c>
      <c r="F1368">
        <v>2</v>
      </c>
      <c r="G1368" t="s">
        <v>2667</v>
      </c>
      <c r="H1368" t="s">
        <v>2667</v>
      </c>
      <c r="I1368" t="s">
        <v>2667</v>
      </c>
      <c r="J1368" t="s">
        <v>2667</v>
      </c>
      <c r="L1368" t="s">
        <v>2667</v>
      </c>
      <c r="M1368" t="s">
        <v>2667</v>
      </c>
    </row>
    <row r="1369" spans="1:13" x14ac:dyDescent="0.35">
      <c r="A1369" s="22">
        <v>45892</v>
      </c>
      <c r="B1369" s="23" t="s">
        <v>3102</v>
      </c>
      <c r="C1369" s="23" t="s">
        <v>3352</v>
      </c>
      <c r="D1369" s="24">
        <v>8</v>
      </c>
      <c r="E1369" s="23">
        <v>3</v>
      </c>
      <c r="F1369" s="23">
        <v>4</v>
      </c>
      <c r="G1369" s="23" t="s">
        <v>2667</v>
      </c>
      <c r="H1369" s="23" t="s">
        <v>2667</v>
      </c>
      <c r="I1369" s="23" t="s">
        <v>2667</v>
      </c>
      <c r="J1369" s="23"/>
      <c r="K1369" s="23"/>
      <c r="L1369" s="23" t="s">
        <v>2667</v>
      </c>
      <c r="M1369" s="23" t="s">
        <v>2667</v>
      </c>
    </row>
    <row r="1370" spans="1:13" x14ac:dyDescent="0.35">
      <c r="A1370" s="22">
        <v>45972</v>
      </c>
      <c r="B1370" s="23" t="s">
        <v>3110</v>
      </c>
      <c r="C1370" s="23" t="s">
        <v>2668</v>
      </c>
      <c r="D1370" s="24">
        <v>6</v>
      </c>
      <c r="E1370" s="23">
        <v>3</v>
      </c>
      <c r="F1370" s="23">
        <v>2</v>
      </c>
      <c r="G1370" s="23" t="s">
        <v>2667</v>
      </c>
      <c r="H1370" s="23" t="s">
        <v>2667</v>
      </c>
      <c r="I1370" s="23" t="s">
        <v>306</v>
      </c>
      <c r="J1370" s="23"/>
      <c r="K1370" s="23"/>
      <c r="L1370" s="23" t="s">
        <v>2667</v>
      </c>
      <c r="M1370" s="23" t="s">
        <v>306</v>
      </c>
    </row>
    <row r="1371" spans="1:13" x14ac:dyDescent="0.35">
      <c r="A1371" s="6">
        <v>45986</v>
      </c>
      <c r="B1371" t="s">
        <v>3309</v>
      </c>
      <c r="C1371" t="s">
        <v>2673</v>
      </c>
      <c r="D1371" s="20" t="s">
        <v>3137</v>
      </c>
      <c r="E1371">
        <v>3</v>
      </c>
      <c r="F1371">
        <v>3</v>
      </c>
      <c r="G1371" t="s">
        <v>2667</v>
      </c>
      <c r="H1371" t="s">
        <v>2667</v>
      </c>
      <c r="I1371" t="s">
        <v>306</v>
      </c>
      <c r="L1371" t="s">
        <v>2667</v>
      </c>
      <c r="M1371" t="s">
        <v>306</v>
      </c>
    </row>
    <row r="1372" spans="1:13" x14ac:dyDescent="0.35">
      <c r="A1372" s="6">
        <v>45932</v>
      </c>
      <c r="B1372" t="s">
        <v>3317</v>
      </c>
      <c r="C1372" t="s">
        <v>2667</v>
      </c>
      <c r="D1372" s="20" t="s">
        <v>2667</v>
      </c>
      <c r="E1372">
        <v>3</v>
      </c>
      <c r="F1372">
        <v>1</v>
      </c>
      <c r="G1372" t="s">
        <v>2667</v>
      </c>
      <c r="H1372" t="s">
        <v>2667</v>
      </c>
      <c r="I1372" t="s">
        <v>306</v>
      </c>
      <c r="L1372" t="s">
        <v>2667</v>
      </c>
      <c r="M1372" t="s">
        <v>2667</v>
      </c>
    </row>
    <row r="1373" spans="1:13" x14ac:dyDescent="0.35">
      <c r="A1373" s="22">
        <v>45942</v>
      </c>
      <c r="B1373" s="23" t="s">
        <v>2128</v>
      </c>
      <c r="C1373" s="23" t="s">
        <v>2673</v>
      </c>
      <c r="D1373" s="24">
        <v>1</v>
      </c>
      <c r="E1373" s="23">
        <v>2</v>
      </c>
      <c r="F1373" s="23">
        <v>2</v>
      </c>
      <c r="G1373" s="23" t="s">
        <v>2667</v>
      </c>
      <c r="H1373" s="23" t="s">
        <v>2667</v>
      </c>
      <c r="I1373" s="23" t="s">
        <v>2667</v>
      </c>
      <c r="J1373" s="23" t="s">
        <v>2667</v>
      </c>
      <c r="K1373" s="23"/>
      <c r="L1373" s="23" t="s">
        <v>2667</v>
      </c>
      <c r="M1373" s="23" t="s">
        <v>306</v>
      </c>
    </row>
    <row r="1374" spans="1:13" x14ac:dyDescent="0.35">
      <c r="A1374" s="6">
        <v>45929</v>
      </c>
      <c r="B1374" t="s">
        <v>141</v>
      </c>
      <c r="C1374" t="s">
        <v>2670</v>
      </c>
      <c r="D1374" s="20">
        <v>9</v>
      </c>
      <c r="E1374">
        <v>2</v>
      </c>
      <c r="F1374">
        <v>1</v>
      </c>
      <c r="G1374" t="s">
        <v>2667</v>
      </c>
      <c r="H1374" t="s">
        <v>2667</v>
      </c>
      <c r="I1374" t="s">
        <v>2667</v>
      </c>
      <c r="J1374" t="s">
        <v>2667</v>
      </c>
      <c r="L1374" t="s">
        <v>2667</v>
      </c>
      <c r="M1374" t="s">
        <v>306</v>
      </c>
    </row>
    <row r="1375" spans="1:13" x14ac:dyDescent="0.35">
      <c r="A1375" s="6">
        <v>45820</v>
      </c>
      <c r="B1375" t="s">
        <v>2744</v>
      </c>
      <c r="C1375" t="s">
        <v>2668</v>
      </c>
      <c r="D1375" s="20">
        <v>4</v>
      </c>
      <c r="E1375">
        <v>2</v>
      </c>
      <c r="F1375">
        <v>1</v>
      </c>
      <c r="G1375" t="s">
        <v>2667</v>
      </c>
      <c r="H1375" t="s">
        <v>2667</v>
      </c>
      <c r="I1375" t="s">
        <v>2667</v>
      </c>
      <c r="J1375" t="s">
        <v>2667</v>
      </c>
      <c r="L1375" t="s">
        <v>2667</v>
      </c>
      <c r="M1375" t="s">
        <v>2667</v>
      </c>
    </row>
    <row r="1376" spans="1:13" x14ac:dyDescent="0.35">
      <c r="A1376" s="6" t="s">
        <v>2822</v>
      </c>
      <c r="B1376" t="s">
        <v>2823</v>
      </c>
      <c r="C1376" t="s">
        <v>2670</v>
      </c>
      <c r="D1376" s="20" t="s">
        <v>2824</v>
      </c>
      <c r="E1376">
        <v>2</v>
      </c>
      <c r="F1376">
        <v>2</v>
      </c>
      <c r="G1376" t="s">
        <v>2667</v>
      </c>
      <c r="H1376" t="s">
        <v>2667</v>
      </c>
      <c r="I1376" t="s">
        <v>2667</v>
      </c>
      <c r="J1376" t="s">
        <v>2667</v>
      </c>
      <c r="L1376" t="s">
        <v>2667</v>
      </c>
      <c r="M1376" t="s">
        <v>306</v>
      </c>
    </row>
    <row r="1377" spans="1:13" x14ac:dyDescent="0.35">
      <c r="A1377" s="6">
        <v>46009</v>
      </c>
      <c r="B1377" t="s">
        <v>2830</v>
      </c>
      <c r="C1377" t="s">
        <v>2670</v>
      </c>
      <c r="D1377" s="20" t="s">
        <v>2793</v>
      </c>
      <c r="E1377">
        <v>2</v>
      </c>
      <c r="F1377">
        <v>2</v>
      </c>
      <c r="G1377" t="s">
        <v>2667</v>
      </c>
      <c r="H1377" t="s">
        <v>2667</v>
      </c>
      <c r="I1377" t="s">
        <v>2667</v>
      </c>
      <c r="J1377" t="s">
        <v>2667</v>
      </c>
      <c r="L1377" t="s">
        <v>2667</v>
      </c>
      <c r="M1377" t="s">
        <v>2667</v>
      </c>
    </row>
    <row r="1378" spans="1:13" x14ac:dyDescent="0.35">
      <c r="A1378" s="6">
        <v>45996</v>
      </c>
      <c r="B1378" t="s">
        <v>2941</v>
      </c>
      <c r="C1378" t="s">
        <v>2670</v>
      </c>
      <c r="D1378" s="20">
        <v>9</v>
      </c>
      <c r="E1378">
        <v>2</v>
      </c>
      <c r="F1378">
        <v>1</v>
      </c>
      <c r="G1378" t="s">
        <v>2667</v>
      </c>
      <c r="H1378" t="s">
        <v>2667</v>
      </c>
      <c r="I1378" t="s">
        <v>2667</v>
      </c>
      <c r="J1378" t="s">
        <v>2667</v>
      </c>
      <c r="L1378" t="s">
        <v>2667</v>
      </c>
      <c r="M1378" t="s">
        <v>306</v>
      </c>
    </row>
    <row r="1379" spans="1:13" x14ac:dyDescent="0.35">
      <c r="A1379" s="6">
        <v>45814</v>
      </c>
      <c r="B1379" t="s">
        <v>2667</v>
      </c>
      <c r="C1379" t="s">
        <v>2668</v>
      </c>
      <c r="D1379" s="20" t="s">
        <v>2942</v>
      </c>
      <c r="E1379">
        <v>2</v>
      </c>
      <c r="F1379">
        <v>2</v>
      </c>
      <c r="G1379" t="s">
        <v>2667</v>
      </c>
      <c r="H1379" t="s">
        <v>2667</v>
      </c>
      <c r="I1379" t="s">
        <v>2667</v>
      </c>
      <c r="J1379" t="s">
        <v>2667</v>
      </c>
      <c r="L1379" t="s">
        <v>2667</v>
      </c>
      <c r="M1379" t="s">
        <v>2667</v>
      </c>
    </row>
    <row r="1380" spans="1:13" x14ac:dyDescent="0.35">
      <c r="A1380" s="6">
        <v>45985</v>
      </c>
      <c r="B1380" t="s">
        <v>2689</v>
      </c>
      <c r="C1380" t="s">
        <v>2667</v>
      </c>
      <c r="D1380" s="20" t="s">
        <v>2667</v>
      </c>
      <c r="E1380">
        <v>2</v>
      </c>
      <c r="F1380">
        <v>3</v>
      </c>
      <c r="G1380" t="s">
        <v>2667</v>
      </c>
      <c r="H1380" t="s">
        <v>2667</v>
      </c>
      <c r="I1380" t="s">
        <v>2667</v>
      </c>
      <c r="J1380" t="s">
        <v>2667</v>
      </c>
      <c r="L1380" t="s">
        <v>2667</v>
      </c>
      <c r="M1380" t="s">
        <v>306</v>
      </c>
    </row>
    <row r="1381" spans="1:13" x14ac:dyDescent="0.35">
      <c r="A1381" s="6">
        <v>45897</v>
      </c>
      <c r="B1381" t="s">
        <v>3051</v>
      </c>
      <c r="C1381" t="s">
        <v>2670</v>
      </c>
      <c r="D1381" s="20">
        <v>7</v>
      </c>
      <c r="E1381">
        <v>2</v>
      </c>
      <c r="F1381">
        <v>2</v>
      </c>
      <c r="G1381" t="s">
        <v>2667</v>
      </c>
      <c r="H1381" t="s">
        <v>2667</v>
      </c>
      <c r="I1381" t="s">
        <v>306</v>
      </c>
      <c r="J1381" t="s">
        <v>2667</v>
      </c>
      <c r="L1381" t="s">
        <v>2667</v>
      </c>
      <c r="M1381" t="s">
        <v>306</v>
      </c>
    </row>
    <row r="1382" spans="1:13" x14ac:dyDescent="0.35">
      <c r="A1382" s="6">
        <v>45943</v>
      </c>
      <c r="B1382" t="s">
        <v>1270</v>
      </c>
      <c r="C1382" t="s">
        <v>2670</v>
      </c>
      <c r="D1382" s="20" t="s">
        <v>2685</v>
      </c>
      <c r="E1382">
        <v>2</v>
      </c>
      <c r="F1382">
        <v>2</v>
      </c>
      <c r="G1382" t="s">
        <v>2667</v>
      </c>
      <c r="H1382" t="s">
        <v>2667</v>
      </c>
      <c r="I1382" t="s">
        <v>2667</v>
      </c>
      <c r="J1382" t="s">
        <v>2667</v>
      </c>
      <c r="L1382" t="s">
        <v>2667</v>
      </c>
      <c r="M1382" t="s">
        <v>306</v>
      </c>
    </row>
    <row r="1383" spans="1:13" x14ac:dyDescent="0.35">
      <c r="A1383" s="22">
        <v>45980</v>
      </c>
      <c r="B1383" s="23" t="s">
        <v>613</v>
      </c>
      <c r="C1383" s="23" t="s">
        <v>2673</v>
      </c>
      <c r="D1383" s="24" t="s">
        <v>3020</v>
      </c>
      <c r="E1383" s="23">
        <v>2</v>
      </c>
      <c r="F1383" s="23">
        <v>1</v>
      </c>
      <c r="G1383" s="23" t="s">
        <v>2667</v>
      </c>
      <c r="H1383" s="23" t="s">
        <v>2667</v>
      </c>
      <c r="I1383" s="23" t="s">
        <v>306</v>
      </c>
      <c r="J1383" s="23"/>
      <c r="K1383" s="23"/>
      <c r="L1383" s="23" t="s">
        <v>2667</v>
      </c>
      <c r="M1383" s="23" t="s">
        <v>306</v>
      </c>
    </row>
    <row r="1384" spans="1:13" x14ac:dyDescent="0.35">
      <c r="A1384" s="22">
        <v>45918</v>
      </c>
      <c r="B1384" s="23" t="s">
        <v>1345</v>
      </c>
      <c r="C1384" s="23" t="s">
        <v>2673</v>
      </c>
      <c r="D1384" s="24" t="s">
        <v>2808</v>
      </c>
      <c r="E1384" s="23">
        <v>2</v>
      </c>
      <c r="F1384" s="23">
        <v>1</v>
      </c>
      <c r="G1384" s="23" t="s">
        <v>2667</v>
      </c>
      <c r="H1384" s="23" t="s">
        <v>2667</v>
      </c>
      <c r="I1384" s="23" t="s">
        <v>306</v>
      </c>
      <c r="J1384" s="23"/>
      <c r="K1384" s="23"/>
      <c r="L1384" s="23" t="s">
        <v>2667</v>
      </c>
      <c r="M1384" s="23" t="s">
        <v>306</v>
      </c>
    </row>
    <row r="1385" spans="1:13" x14ac:dyDescent="0.35">
      <c r="A1385" s="6">
        <v>45738</v>
      </c>
      <c r="B1385" t="s">
        <v>3234</v>
      </c>
      <c r="C1385" t="s">
        <v>2670</v>
      </c>
      <c r="D1385" s="20">
        <v>7</v>
      </c>
      <c r="E1385">
        <v>2</v>
      </c>
      <c r="F1385">
        <v>1</v>
      </c>
      <c r="G1385" t="s">
        <v>2667</v>
      </c>
      <c r="H1385" t="s">
        <v>2667</v>
      </c>
      <c r="I1385" t="s">
        <v>2667</v>
      </c>
      <c r="L1385" t="s">
        <v>2667</v>
      </c>
      <c r="M1385" t="s">
        <v>2667</v>
      </c>
    </row>
    <row r="1386" spans="1:13" x14ac:dyDescent="0.35">
      <c r="A1386" s="22">
        <v>45950</v>
      </c>
      <c r="B1386" s="23" t="s">
        <v>3417</v>
      </c>
      <c r="C1386" s="23" t="s">
        <v>130</v>
      </c>
      <c r="D1386" s="24" t="s">
        <v>158</v>
      </c>
      <c r="E1386" s="23">
        <v>2</v>
      </c>
      <c r="F1386" s="23">
        <v>1</v>
      </c>
      <c r="G1386" s="23" t="s">
        <v>2667</v>
      </c>
      <c r="H1386" s="23" t="s">
        <v>2667</v>
      </c>
      <c r="I1386" s="23" t="s">
        <v>306</v>
      </c>
      <c r="J1386" s="23"/>
      <c r="K1386" s="23"/>
      <c r="L1386" s="23" t="s">
        <v>2667</v>
      </c>
      <c r="M1386" s="23" t="s">
        <v>2667</v>
      </c>
    </row>
    <row r="1387" spans="1:13" x14ac:dyDescent="0.35">
      <c r="A1387" s="6">
        <v>45990</v>
      </c>
      <c r="B1387" t="s">
        <v>3080</v>
      </c>
      <c r="C1387" t="s">
        <v>2673</v>
      </c>
      <c r="D1387" s="20" t="s">
        <v>3137</v>
      </c>
      <c r="E1387">
        <v>2</v>
      </c>
      <c r="F1387">
        <v>1</v>
      </c>
      <c r="G1387" t="s">
        <v>2667</v>
      </c>
      <c r="H1387" t="s">
        <v>2667</v>
      </c>
      <c r="I1387" t="s">
        <v>306</v>
      </c>
      <c r="L1387" t="s">
        <v>2667</v>
      </c>
      <c r="M1387" t="s">
        <v>2667</v>
      </c>
    </row>
    <row r="1388" spans="1:13" x14ac:dyDescent="0.35">
      <c r="A1388" s="22">
        <v>45685</v>
      </c>
      <c r="B1388" s="23" t="s">
        <v>2718</v>
      </c>
      <c r="C1388" s="23" t="s">
        <v>2670</v>
      </c>
      <c r="D1388" s="24">
        <v>8</v>
      </c>
      <c r="E1388" s="23">
        <v>1</v>
      </c>
      <c r="F1388" s="23"/>
      <c r="G1388" s="23" t="s">
        <v>2667</v>
      </c>
      <c r="H1388" s="23" t="s">
        <v>2667</v>
      </c>
      <c r="I1388" s="23" t="s">
        <v>2667</v>
      </c>
      <c r="J1388" s="23" t="s">
        <v>2667</v>
      </c>
      <c r="K1388" s="23"/>
      <c r="L1388" s="23" t="s">
        <v>2667</v>
      </c>
      <c r="M1388" s="23" t="s">
        <v>306</v>
      </c>
    </row>
    <row r="1389" spans="1:13" x14ac:dyDescent="0.35">
      <c r="A1389" s="6">
        <v>46003</v>
      </c>
      <c r="B1389" t="s">
        <v>2756</v>
      </c>
      <c r="C1389" t="s">
        <v>2673</v>
      </c>
      <c r="D1389" s="20">
        <v>1</v>
      </c>
      <c r="E1389">
        <v>1</v>
      </c>
      <c r="F1389">
        <v>2</v>
      </c>
      <c r="G1389" t="s">
        <v>2667</v>
      </c>
      <c r="H1389" t="s">
        <v>2667</v>
      </c>
      <c r="I1389" t="s">
        <v>2667</v>
      </c>
      <c r="J1389" t="s">
        <v>2667</v>
      </c>
      <c r="L1389" t="s">
        <v>2667</v>
      </c>
      <c r="M1389" t="s">
        <v>2667</v>
      </c>
    </row>
    <row r="1390" spans="1:13" x14ac:dyDescent="0.35">
      <c r="A1390" s="6">
        <v>45947</v>
      </c>
      <c r="B1390" t="s">
        <v>2773</v>
      </c>
      <c r="C1390" t="s">
        <v>2668</v>
      </c>
      <c r="D1390" s="20">
        <v>6</v>
      </c>
      <c r="E1390">
        <v>1</v>
      </c>
      <c r="F1390">
        <v>2</v>
      </c>
      <c r="G1390" t="s">
        <v>2667</v>
      </c>
      <c r="H1390" t="s">
        <v>2667</v>
      </c>
      <c r="I1390" t="s">
        <v>2667</v>
      </c>
      <c r="J1390" t="s">
        <v>2667</v>
      </c>
      <c r="L1390" t="s">
        <v>2667</v>
      </c>
      <c r="M1390" t="s">
        <v>2667</v>
      </c>
    </row>
    <row r="1391" spans="1:13" x14ac:dyDescent="0.35">
      <c r="A1391" s="6">
        <v>45912</v>
      </c>
      <c r="B1391" t="s">
        <v>2128</v>
      </c>
      <c r="C1391" t="s">
        <v>2673</v>
      </c>
      <c r="D1391" s="20">
        <v>1</v>
      </c>
      <c r="E1391">
        <v>1</v>
      </c>
      <c r="F1391">
        <v>1</v>
      </c>
      <c r="G1391" t="s">
        <v>2667</v>
      </c>
      <c r="H1391" t="s">
        <v>2667</v>
      </c>
      <c r="I1391" t="s">
        <v>2667</v>
      </c>
      <c r="J1391" t="s">
        <v>2667</v>
      </c>
      <c r="L1391" t="s">
        <v>2667</v>
      </c>
      <c r="M1391" t="s">
        <v>2667</v>
      </c>
    </row>
    <row r="1392" spans="1:13" x14ac:dyDescent="0.35">
      <c r="A1392" s="6">
        <v>45997</v>
      </c>
      <c r="B1392" t="s">
        <v>2689</v>
      </c>
      <c r="C1392" t="s">
        <v>2667</v>
      </c>
      <c r="D1392" s="20" t="s">
        <v>2667</v>
      </c>
      <c r="E1392">
        <v>1</v>
      </c>
      <c r="F1392">
        <v>1</v>
      </c>
      <c r="G1392" t="s">
        <v>2667</v>
      </c>
      <c r="H1392" t="s">
        <v>2667</v>
      </c>
      <c r="I1392" t="s">
        <v>2667</v>
      </c>
      <c r="J1392" t="s">
        <v>2667</v>
      </c>
      <c r="L1392" t="s">
        <v>2667</v>
      </c>
      <c r="M1392" t="s">
        <v>2667</v>
      </c>
    </row>
    <row r="1393" spans="1:13" x14ac:dyDescent="0.35">
      <c r="A1393" s="6">
        <v>45954</v>
      </c>
      <c r="B1393" t="s">
        <v>2868</v>
      </c>
      <c r="C1393" t="s">
        <v>2683</v>
      </c>
      <c r="D1393" s="20" t="s">
        <v>2869</v>
      </c>
      <c r="E1393">
        <v>1</v>
      </c>
      <c r="F1393">
        <v>1</v>
      </c>
      <c r="G1393" t="s">
        <v>2667</v>
      </c>
      <c r="H1393" t="s">
        <v>2667</v>
      </c>
      <c r="I1393" t="s">
        <v>2667</v>
      </c>
      <c r="J1393" t="s">
        <v>2667</v>
      </c>
      <c r="L1393" t="s">
        <v>2667</v>
      </c>
      <c r="M1393" t="s">
        <v>306</v>
      </c>
    </row>
    <row r="1394" spans="1:13" x14ac:dyDescent="0.35">
      <c r="A1394" s="6">
        <v>46002</v>
      </c>
      <c r="B1394" t="s">
        <v>3019</v>
      </c>
      <c r="C1394" t="s">
        <v>2668</v>
      </c>
      <c r="D1394" s="20">
        <v>6</v>
      </c>
      <c r="E1394">
        <v>1</v>
      </c>
      <c r="F1394">
        <v>1</v>
      </c>
      <c r="G1394" t="s">
        <v>2667</v>
      </c>
      <c r="H1394" t="s">
        <v>2667</v>
      </c>
      <c r="I1394" t="s">
        <v>306</v>
      </c>
      <c r="J1394" t="s">
        <v>2667</v>
      </c>
      <c r="L1394" t="s">
        <v>2667</v>
      </c>
      <c r="M1394" t="s">
        <v>2667</v>
      </c>
    </row>
    <row r="1395" spans="1:13" x14ac:dyDescent="0.35">
      <c r="A1395" s="6">
        <v>45705</v>
      </c>
      <c r="B1395" t="s">
        <v>3080</v>
      </c>
      <c r="C1395" t="s">
        <v>2668</v>
      </c>
      <c r="D1395" s="20">
        <v>4</v>
      </c>
      <c r="E1395">
        <v>1</v>
      </c>
      <c r="F1395">
        <v>1</v>
      </c>
      <c r="G1395" t="s">
        <v>2667</v>
      </c>
      <c r="H1395" t="s">
        <v>2667</v>
      </c>
      <c r="I1395" t="s">
        <v>2667</v>
      </c>
      <c r="J1395" t="s">
        <v>2667</v>
      </c>
      <c r="L1395" t="s">
        <v>2667</v>
      </c>
      <c r="M1395" t="s">
        <v>2667</v>
      </c>
    </row>
    <row r="1396" spans="1:13" x14ac:dyDescent="0.35">
      <c r="A1396" s="6">
        <v>45912</v>
      </c>
      <c r="B1396" t="s">
        <v>2128</v>
      </c>
      <c r="C1396" t="s">
        <v>2673</v>
      </c>
      <c r="D1396" s="20">
        <v>0</v>
      </c>
      <c r="E1396">
        <v>1</v>
      </c>
      <c r="F1396">
        <v>1</v>
      </c>
      <c r="G1396" t="s">
        <v>2667</v>
      </c>
      <c r="H1396" t="s">
        <v>2667</v>
      </c>
      <c r="I1396" t="s">
        <v>306</v>
      </c>
      <c r="J1396" t="s">
        <v>2667</v>
      </c>
      <c r="L1396" t="s">
        <v>2667</v>
      </c>
      <c r="M1396" t="s">
        <v>2667</v>
      </c>
    </row>
    <row r="1397" spans="1:13" x14ac:dyDescent="0.35">
      <c r="A1397" s="22">
        <v>45967</v>
      </c>
      <c r="B1397" s="23" t="s">
        <v>3407</v>
      </c>
      <c r="C1397" s="23" t="s">
        <v>2668</v>
      </c>
      <c r="D1397" s="24">
        <v>5</v>
      </c>
      <c r="E1397" s="23">
        <v>1</v>
      </c>
      <c r="F1397" s="23">
        <v>2</v>
      </c>
      <c r="G1397" s="23" t="s">
        <v>2667</v>
      </c>
      <c r="H1397" s="23" t="s">
        <v>2667</v>
      </c>
      <c r="I1397" s="23" t="s">
        <v>306</v>
      </c>
      <c r="J1397" s="23"/>
      <c r="K1397" s="23"/>
      <c r="L1397" s="23" t="s">
        <v>2667</v>
      </c>
      <c r="M1397" s="23" t="s">
        <v>306</v>
      </c>
    </row>
    <row r="1398" spans="1:13" x14ac:dyDescent="0.35">
      <c r="A1398" s="6">
        <v>46004</v>
      </c>
      <c r="B1398" t="s">
        <v>3072</v>
      </c>
      <c r="C1398" t="s">
        <v>2668</v>
      </c>
      <c r="D1398" s="20">
        <v>6</v>
      </c>
      <c r="E1398">
        <v>1</v>
      </c>
      <c r="F1398">
        <v>19</v>
      </c>
      <c r="G1398" t="s">
        <v>2667</v>
      </c>
      <c r="H1398" t="s">
        <v>2667</v>
      </c>
      <c r="I1398" t="s">
        <v>306</v>
      </c>
      <c r="L1398" t="s">
        <v>2667</v>
      </c>
      <c r="M1398" t="s">
        <v>2667</v>
      </c>
    </row>
    <row r="1399" spans="1:13" x14ac:dyDescent="0.35">
      <c r="A1399" s="22">
        <v>46002</v>
      </c>
      <c r="B1399" s="23" t="s">
        <v>2689</v>
      </c>
      <c r="C1399" s="23" t="s">
        <v>2670</v>
      </c>
      <c r="D1399" s="24">
        <v>10</v>
      </c>
      <c r="E1399" s="23">
        <v>1</v>
      </c>
      <c r="F1399" s="23">
        <v>4</v>
      </c>
      <c r="G1399" s="23" t="s">
        <v>2667</v>
      </c>
      <c r="H1399" s="23" t="s">
        <v>2667</v>
      </c>
      <c r="I1399" s="23" t="s">
        <v>306</v>
      </c>
      <c r="J1399" s="23"/>
      <c r="K1399" s="23"/>
      <c r="L1399" s="23" t="s">
        <v>2667</v>
      </c>
      <c r="M1399" s="23" t="s">
        <v>2667</v>
      </c>
    </row>
    <row r="1400" spans="1:13" x14ac:dyDescent="0.35">
      <c r="A1400" s="22">
        <v>45956</v>
      </c>
      <c r="B1400" s="23" t="s">
        <v>3315</v>
      </c>
      <c r="C1400" s="23" t="s">
        <v>3414</v>
      </c>
      <c r="D1400" s="24" t="s">
        <v>3414</v>
      </c>
      <c r="E1400" s="23">
        <v>0</v>
      </c>
      <c r="F1400" s="23">
        <v>1</v>
      </c>
      <c r="G1400" s="23" t="s">
        <v>2667</v>
      </c>
      <c r="H1400" s="23" t="s">
        <v>2667</v>
      </c>
      <c r="I1400" s="23" t="s">
        <v>306</v>
      </c>
      <c r="J1400" s="23"/>
      <c r="K1400" s="23"/>
      <c r="L1400" s="23" t="s">
        <v>2667</v>
      </c>
      <c r="M1400" s="23" t="s">
        <v>306</v>
      </c>
    </row>
    <row r="1401" spans="1:13" x14ac:dyDescent="0.35">
      <c r="A1401" s="6">
        <v>45194</v>
      </c>
      <c r="B1401" t="s">
        <v>1903</v>
      </c>
      <c r="C1401" t="s">
        <v>2667</v>
      </c>
      <c r="D1401" s="20" t="s">
        <v>2667</v>
      </c>
      <c r="F1401">
        <v>1</v>
      </c>
      <c r="G1401" t="s">
        <v>2667</v>
      </c>
      <c r="H1401" t="s">
        <v>2667</v>
      </c>
      <c r="I1401" t="s">
        <v>2667</v>
      </c>
      <c r="J1401" t="s">
        <v>2667</v>
      </c>
      <c r="L1401" t="s">
        <v>2667</v>
      </c>
      <c r="M1401" t="s">
        <v>2667</v>
      </c>
    </row>
    <row r="1402" spans="1:13" x14ac:dyDescent="0.35">
      <c r="A1402" s="6">
        <v>46009</v>
      </c>
      <c r="B1402" t="s">
        <v>2815</v>
      </c>
      <c r="C1402" t="s">
        <v>2670</v>
      </c>
      <c r="D1402" s="20">
        <v>9</v>
      </c>
      <c r="F1402">
        <v>1</v>
      </c>
      <c r="G1402" t="s">
        <v>2667</v>
      </c>
      <c r="H1402" t="s">
        <v>2667</v>
      </c>
      <c r="I1402" t="s">
        <v>306</v>
      </c>
      <c r="J1402" t="s">
        <v>2667</v>
      </c>
      <c r="L1402" t="s">
        <v>2667</v>
      </c>
      <c r="M1402" t="s">
        <v>2667</v>
      </c>
    </row>
    <row r="1403" spans="1:13" x14ac:dyDescent="0.35">
      <c r="A1403" s="6">
        <v>45936</v>
      </c>
      <c r="B1403" t="s">
        <v>61</v>
      </c>
      <c r="C1403" t="s">
        <v>2670</v>
      </c>
      <c r="D1403" s="20">
        <v>10</v>
      </c>
      <c r="F1403">
        <v>5</v>
      </c>
      <c r="G1403" t="s">
        <v>2667</v>
      </c>
      <c r="H1403" t="s">
        <v>2667</v>
      </c>
      <c r="I1403" t="s">
        <v>2667</v>
      </c>
      <c r="J1403" t="s">
        <v>2667</v>
      </c>
      <c r="L1403" t="s">
        <v>2667</v>
      </c>
      <c r="M1403" t="s">
        <v>306</v>
      </c>
    </row>
    <row r="1404" spans="1:13" x14ac:dyDescent="0.35">
      <c r="A1404" s="6">
        <v>45880</v>
      </c>
      <c r="B1404" t="s">
        <v>388</v>
      </c>
      <c r="C1404" t="s">
        <v>2668</v>
      </c>
      <c r="D1404" s="20">
        <v>6</v>
      </c>
      <c r="F1404">
        <v>6</v>
      </c>
      <c r="G1404" t="s">
        <v>2667</v>
      </c>
      <c r="H1404" t="s">
        <v>2667</v>
      </c>
      <c r="I1404" t="s">
        <v>2667</v>
      </c>
      <c r="J1404" t="s">
        <v>2667</v>
      </c>
      <c r="L1404" t="s">
        <v>2667</v>
      </c>
      <c r="M1404" t="s">
        <v>306</v>
      </c>
    </row>
    <row r="1405" spans="1:13" x14ac:dyDescent="0.35">
      <c r="A1405" s="6">
        <v>45697</v>
      </c>
      <c r="B1405" t="s">
        <v>3291</v>
      </c>
      <c r="C1405" t="s">
        <v>2673</v>
      </c>
      <c r="D1405" s="20" t="s">
        <v>861</v>
      </c>
      <c r="F1405">
        <v>11</v>
      </c>
      <c r="G1405" t="s">
        <v>2667</v>
      </c>
      <c r="H1405" t="s">
        <v>2667</v>
      </c>
      <c r="I1405" t="s">
        <v>2667</v>
      </c>
      <c r="J1405" t="s">
        <v>2667</v>
      </c>
      <c r="L1405" t="s">
        <v>306</v>
      </c>
      <c r="M1405" t="s">
        <v>306</v>
      </c>
    </row>
    <row r="1406" spans="1:13" x14ac:dyDescent="0.35">
      <c r="A1406" s="22">
        <v>45810</v>
      </c>
      <c r="B1406" s="23" t="s">
        <v>1145</v>
      </c>
      <c r="C1406" s="23" t="s">
        <v>2683</v>
      </c>
      <c r="D1406" s="24" t="s">
        <v>3020</v>
      </c>
      <c r="E1406" s="23"/>
      <c r="F1406" s="23">
        <v>4</v>
      </c>
      <c r="G1406" s="23" t="s">
        <v>2667</v>
      </c>
      <c r="H1406" s="23" t="s">
        <v>2667</v>
      </c>
      <c r="I1406" s="23" t="s">
        <v>2667</v>
      </c>
      <c r="J1406" s="23"/>
      <c r="K1406" s="23"/>
      <c r="L1406" s="23" t="s">
        <v>2667</v>
      </c>
      <c r="M1406" s="23" t="s">
        <v>2667</v>
      </c>
    </row>
    <row r="1407" spans="1:13" x14ac:dyDescent="0.35">
      <c r="A1407" s="6">
        <v>45887</v>
      </c>
      <c r="B1407" t="s">
        <v>3271</v>
      </c>
      <c r="C1407" t="s">
        <v>2668</v>
      </c>
      <c r="D1407" s="20" t="s">
        <v>2862</v>
      </c>
      <c r="F1407">
        <v>5</v>
      </c>
      <c r="G1407" t="s">
        <v>2667</v>
      </c>
      <c r="H1407" t="s">
        <v>2667</v>
      </c>
      <c r="I1407" t="s">
        <v>2667</v>
      </c>
      <c r="L1407" t="s">
        <v>2667</v>
      </c>
      <c r="M1407" t="s">
        <v>2667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EC0DA3-1209-4E9A-9B9F-29DA30866C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18</vt:i4>
      </vt:variant>
    </vt:vector>
  </HeadingPairs>
  <TitlesOfParts>
    <vt:vector size="18" baseType="lpstr">
      <vt:lpstr>2024 Skoler i Aarhus</vt:lpstr>
      <vt:lpstr>2023 Data</vt:lpstr>
      <vt:lpstr>Antal + ULF</vt:lpstr>
      <vt:lpstr>2023</vt:lpstr>
      <vt:lpstr>PEH Maj + Juni 2023</vt:lpstr>
      <vt:lpstr>Skabelon</vt:lpstr>
      <vt:lpstr>Data 2024</vt:lpstr>
      <vt:lpstr>Data 2024 2.0</vt:lpstr>
      <vt:lpstr>2024</vt:lpstr>
      <vt:lpstr>2025</vt:lpstr>
      <vt:lpstr>Detalje2</vt:lpstr>
      <vt:lpstr>Detalje3</vt:lpstr>
      <vt:lpstr>Data 2025</vt:lpstr>
      <vt:lpstr>Ark3</vt:lpstr>
      <vt:lpstr>2026</vt:lpstr>
      <vt:lpstr>Detalje1</vt:lpstr>
      <vt:lpstr>Data 2026</vt:lpstr>
      <vt:lpstr>Mads</vt:lpstr>
    </vt:vector>
  </TitlesOfParts>
  <Company>Den Gamle By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Pauline Mølkjær-Jørgensen</dc:creator>
  <cp:lastModifiedBy>Pauline Mølkjær-Jørgensen</cp:lastModifiedBy>
  <cp:lastPrinted>2025-02-11T07:54:43Z</cp:lastPrinted>
  <dcterms:created xsi:type="dcterms:W3CDTF">2023-02-09T09:07:43Z</dcterms:created>
  <dcterms:modified xsi:type="dcterms:W3CDTF">2026-04-28T11:24:32Z</dcterms:modified>
</cp:coreProperties>
</file>